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hidePivotFieldList="1"/>
  <xr:revisionPtr revIDLastSave="0" documentId="8_{7E41CDCF-98F9-49F4-9448-1DBEE6A29147}" xr6:coauthVersionLast="47" xr6:coauthVersionMax="47" xr10:uidLastSave="{00000000-0000-0000-0000-000000000000}"/>
  <bookViews>
    <workbookView xWindow="-120" yWindow="-120" windowWidth="20736" windowHeight="11040" firstSheet="3" activeTab="5" xr2:uid="{00000000-000D-0000-FFFF-FFFF00000000}"/>
  </bookViews>
  <sheets>
    <sheet name="Data" sheetId="2" r:id="rId1"/>
    <sheet name="Proper_data" sheetId="3" r:id="rId2"/>
    <sheet name="Beginner" sheetId="4" r:id="rId3"/>
    <sheet name="Intermediate" sheetId="5" r:id="rId4"/>
    <sheet name="Advance" sheetId="6" r:id="rId5"/>
    <sheet name="Totals" sheetId="7" r:id="rId6"/>
  </sheets>
  <definedNames>
    <definedName name="_xlnm._FilterDatabase" localSheetId="1" hidden="1">Proper_data!$C$1:$C$3889</definedName>
  </definedNames>
  <calcPr calcId="191028"/>
  <pivotCaches>
    <pivotCache cacheId="18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hwl5n/6E4JEifg9kWlAttRGuttmA=="/>
    </ext>
  </extLst>
</workbook>
</file>

<file path=xl/calcChain.xml><?xml version="1.0" encoding="utf-8"?>
<calcChain xmlns="http://schemas.openxmlformats.org/spreadsheetml/2006/main">
  <c r="K4" i="7" l="1"/>
  <c r="I4" i="7"/>
  <c r="G4" i="7"/>
  <c r="D4" i="7"/>
  <c r="L14" i="7"/>
  <c r="I58" i="7"/>
  <c r="F60" i="7"/>
  <c r="C14" i="7"/>
  <c r="L9" i="7"/>
  <c r="L10" i="7"/>
  <c r="L11" i="7"/>
  <c r="L12" i="7"/>
  <c r="L13" i="7"/>
  <c r="L8" i="7"/>
  <c r="K8" i="7" a="1"/>
  <c r="K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8" i="7"/>
  <c r="H8" i="7" a="1"/>
  <c r="H8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9" i="7"/>
  <c r="F10" i="7"/>
  <c r="F11" i="7"/>
  <c r="F12" i="7"/>
  <c r="F13" i="7"/>
  <c r="F14" i="7"/>
  <c r="F15" i="7"/>
  <c r="F16" i="7"/>
  <c r="F8" i="7"/>
  <c r="E8" i="7" a="1"/>
  <c r="E8" i="7"/>
  <c r="B9" i="7" a="1"/>
  <c r="B9" i="7"/>
  <c r="C9" i="7" s="1"/>
  <c r="B4" i="7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2" i="3"/>
  <c r="N3" i="3"/>
  <c r="N4" i="3"/>
  <c r="N5" i="3"/>
  <c r="N6" i="3"/>
  <c r="N7" i="3"/>
  <c r="N8" i="3"/>
  <c r="N9" i="3"/>
  <c r="N10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1663" i="3"/>
  <c r="N1664" i="3"/>
  <c r="N1665" i="3"/>
  <c r="N726" i="3"/>
  <c r="N727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03" i="3"/>
  <c r="N704" i="3"/>
  <c r="N705" i="3"/>
  <c r="N706" i="3"/>
  <c r="N707" i="3"/>
  <c r="N708" i="3"/>
  <c r="N709" i="3"/>
  <c r="N710" i="3"/>
  <c r="N71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2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K3889" i="3"/>
  <c r="L3889" i="3" s="1"/>
  <c r="K3888" i="3"/>
  <c r="L3888" i="3" s="1"/>
  <c r="K3887" i="3"/>
  <c r="L3887" i="3" s="1"/>
  <c r="K3886" i="3"/>
  <c r="L3886" i="3" s="1"/>
  <c r="K3885" i="3"/>
  <c r="L3885" i="3" s="1"/>
  <c r="K3884" i="3"/>
  <c r="L3884" i="3" s="1"/>
  <c r="K3883" i="3"/>
  <c r="L3883" i="3" s="1"/>
  <c r="K3882" i="3"/>
  <c r="L3882" i="3" s="1"/>
  <c r="K3881" i="3"/>
  <c r="L3881" i="3" s="1"/>
  <c r="K3880" i="3"/>
  <c r="L3880" i="3" s="1"/>
  <c r="K3879" i="3"/>
  <c r="L3879" i="3" s="1"/>
  <c r="K3878" i="3"/>
  <c r="L3878" i="3" s="1"/>
  <c r="K3877" i="3"/>
  <c r="L3877" i="3" s="1"/>
  <c r="K3876" i="3"/>
  <c r="L3876" i="3" s="1"/>
  <c r="K3875" i="3"/>
  <c r="L3875" i="3" s="1"/>
  <c r="K3874" i="3"/>
  <c r="L3874" i="3" s="1"/>
  <c r="K3873" i="3"/>
  <c r="L3873" i="3" s="1"/>
  <c r="K3872" i="3"/>
  <c r="L3872" i="3" s="1"/>
  <c r="K3871" i="3"/>
  <c r="L3871" i="3" s="1"/>
  <c r="K3870" i="3"/>
  <c r="L3870" i="3" s="1"/>
  <c r="K3869" i="3"/>
  <c r="L3869" i="3" s="1"/>
  <c r="K3868" i="3"/>
  <c r="L3868" i="3" s="1"/>
  <c r="K3867" i="3"/>
  <c r="L3867" i="3" s="1"/>
  <c r="K3866" i="3"/>
  <c r="L3866" i="3" s="1"/>
  <c r="K3865" i="3"/>
  <c r="L3865" i="3" s="1"/>
  <c r="K3864" i="3"/>
  <c r="L3864" i="3" s="1"/>
  <c r="K3863" i="3"/>
  <c r="L3863" i="3" s="1"/>
  <c r="K3862" i="3"/>
  <c r="L3862" i="3" s="1"/>
  <c r="K3861" i="3"/>
  <c r="L3861" i="3" s="1"/>
  <c r="K3860" i="3"/>
  <c r="L3860" i="3" s="1"/>
  <c r="K3859" i="3"/>
  <c r="L3859" i="3" s="1"/>
  <c r="K3858" i="3"/>
  <c r="L3858" i="3" s="1"/>
  <c r="K3857" i="3"/>
  <c r="L3857" i="3" s="1"/>
  <c r="K3856" i="3"/>
  <c r="L3856" i="3" s="1"/>
  <c r="K3855" i="3"/>
  <c r="L3855" i="3" s="1"/>
  <c r="K3854" i="3"/>
  <c r="L3854" i="3" s="1"/>
  <c r="K3853" i="3"/>
  <c r="L3853" i="3" s="1"/>
  <c r="K3852" i="3"/>
  <c r="L3852" i="3" s="1"/>
  <c r="K3851" i="3"/>
  <c r="L3851" i="3" s="1"/>
  <c r="K3850" i="3"/>
  <c r="L3850" i="3" s="1"/>
  <c r="K3849" i="3"/>
  <c r="L3849" i="3" s="1"/>
  <c r="K3848" i="3"/>
  <c r="L3848" i="3" s="1"/>
  <c r="K3847" i="3"/>
  <c r="L3847" i="3" s="1"/>
  <c r="K3846" i="3"/>
  <c r="L3846" i="3" s="1"/>
  <c r="K3845" i="3"/>
  <c r="L3845" i="3" s="1"/>
  <c r="K3844" i="3"/>
  <c r="L3844" i="3" s="1"/>
  <c r="K3843" i="3"/>
  <c r="L3843" i="3" s="1"/>
  <c r="K3842" i="3"/>
  <c r="L3842" i="3" s="1"/>
  <c r="K3841" i="3"/>
  <c r="L3841" i="3" s="1"/>
  <c r="K3840" i="3"/>
  <c r="L3840" i="3" s="1"/>
  <c r="K3839" i="3"/>
  <c r="L3839" i="3" s="1"/>
  <c r="K3838" i="3"/>
  <c r="L3838" i="3" s="1"/>
  <c r="K3837" i="3"/>
  <c r="L3837" i="3" s="1"/>
  <c r="K3836" i="3"/>
  <c r="L3836" i="3" s="1"/>
  <c r="K3835" i="3"/>
  <c r="L3835" i="3" s="1"/>
  <c r="K3834" i="3"/>
  <c r="L3834" i="3" s="1"/>
  <c r="K3833" i="3"/>
  <c r="L3833" i="3" s="1"/>
  <c r="K3832" i="3"/>
  <c r="L3832" i="3" s="1"/>
  <c r="K3831" i="3"/>
  <c r="L3831" i="3" s="1"/>
  <c r="K3830" i="3"/>
  <c r="L3830" i="3" s="1"/>
  <c r="K3829" i="3"/>
  <c r="L3829" i="3" s="1"/>
  <c r="K3828" i="3"/>
  <c r="L3828" i="3" s="1"/>
  <c r="K3827" i="3"/>
  <c r="L3827" i="3" s="1"/>
  <c r="K3826" i="3"/>
  <c r="L3826" i="3" s="1"/>
  <c r="K3825" i="3"/>
  <c r="L3825" i="3" s="1"/>
  <c r="K3824" i="3"/>
  <c r="L3824" i="3" s="1"/>
  <c r="K3823" i="3"/>
  <c r="L3823" i="3" s="1"/>
  <c r="K3822" i="3"/>
  <c r="L3822" i="3" s="1"/>
  <c r="K3821" i="3"/>
  <c r="L3821" i="3" s="1"/>
  <c r="K3820" i="3"/>
  <c r="L3820" i="3" s="1"/>
  <c r="K3819" i="3"/>
  <c r="L3819" i="3" s="1"/>
  <c r="K3818" i="3"/>
  <c r="L3818" i="3" s="1"/>
  <c r="K3817" i="3"/>
  <c r="L3817" i="3" s="1"/>
  <c r="K3816" i="3"/>
  <c r="L3816" i="3" s="1"/>
  <c r="K3815" i="3"/>
  <c r="L3815" i="3" s="1"/>
  <c r="K3814" i="3"/>
  <c r="L3814" i="3" s="1"/>
  <c r="K3813" i="3"/>
  <c r="L3813" i="3" s="1"/>
  <c r="K3812" i="3"/>
  <c r="L3812" i="3" s="1"/>
  <c r="K3811" i="3"/>
  <c r="L3811" i="3" s="1"/>
  <c r="K3810" i="3"/>
  <c r="L3810" i="3" s="1"/>
  <c r="K3809" i="3"/>
  <c r="L3809" i="3" s="1"/>
  <c r="K3808" i="3"/>
  <c r="L3808" i="3" s="1"/>
  <c r="K3807" i="3"/>
  <c r="L3807" i="3" s="1"/>
  <c r="K3806" i="3"/>
  <c r="L3806" i="3" s="1"/>
  <c r="K3805" i="3"/>
  <c r="L3805" i="3" s="1"/>
  <c r="K3804" i="3"/>
  <c r="L3804" i="3" s="1"/>
  <c r="K3803" i="3"/>
  <c r="L3803" i="3" s="1"/>
  <c r="K3802" i="3"/>
  <c r="L3802" i="3" s="1"/>
  <c r="K3801" i="3"/>
  <c r="L3801" i="3" s="1"/>
  <c r="K3800" i="3"/>
  <c r="L3800" i="3" s="1"/>
  <c r="K3799" i="3"/>
  <c r="L3799" i="3" s="1"/>
  <c r="K3798" i="3"/>
  <c r="L3798" i="3" s="1"/>
  <c r="K3797" i="3"/>
  <c r="L3797" i="3" s="1"/>
  <c r="K3796" i="3"/>
  <c r="L3796" i="3" s="1"/>
  <c r="K3795" i="3"/>
  <c r="L3795" i="3" s="1"/>
  <c r="K3794" i="3"/>
  <c r="L3794" i="3" s="1"/>
  <c r="K3793" i="3"/>
  <c r="L3793" i="3" s="1"/>
  <c r="K3792" i="3"/>
  <c r="L3792" i="3" s="1"/>
  <c r="K3791" i="3"/>
  <c r="L3791" i="3" s="1"/>
  <c r="K3790" i="3"/>
  <c r="L3790" i="3" s="1"/>
  <c r="K3789" i="3"/>
  <c r="L3789" i="3" s="1"/>
  <c r="K3788" i="3"/>
  <c r="L3788" i="3" s="1"/>
  <c r="K3787" i="3"/>
  <c r="L3787" i="3" s="1"/>
  <c r="K3786" i="3"/>
  <c r="L3786" i="3" s="1"/>
  <c r="K3785" i="3"/>
  <c r="L3785" i="3" s="1"/>
  <c r="K3784" i="3"/>
  <c r="L3784" i="3" s="1"/>
  <c r="K3783" i="3"/>
  <c r="L3783" i="3" s="1"/>
  <c r="K3782" i="3"/>
  <c r="L3782" i="3" s="1"/>
  <c r="K3781" i="3"/>
  <c r="L3781" i="3" s="1"/>
  <c r="K3780" i="3"/>
  <c r="L3780" i="3" s="1"/>
  <c r="K3779" i="3"/>
  <c r="L3779" i="3" s="1"/>
  <c r="K3778" i="3"/>
  <c r="L3778" i="3" s="1"/>
  <c r="K3777" i="3"/>
  <c r="L3777" i="3" s="1"/>
  <c r="K3776" i="3"/>
  <c r="L3776" i="3" s="1"/>
  <c r="K3775" i="3"/>
  <c r="L3775" i="3" s="1"/>
  <c r="K3774" i="3"/>
  <c r="L3774" i="3" s="1"/>
  <c r="K3773" i="3"/>
  <c r="L3773" i="3" s="1"/>
  <c r="K3772" i="3"/>
  <c r="L3772" i="3" s="1"/>
  <c r="K3771" i="3"/>
  <c r="L3771" i="3" s="1"/>
  <c r="K3770" i="3"/>
  <c r="L3770" i="3" s="1"/>
  <c r="K3769" i="3"/>
  <c r="L3769" i="3" s="1"/>
  <c r="K3768" i="3"/>
  <c r="L3768" i="3" s="1"/>
  <c r="K3767" i="3"/>
  <c r="L3767" i="3" s="1"/>
  <c r="K3766" i="3"/>
  <c r="L3766" i="3" s="1"/>
  <c r="K3765" i="3"/>
  <c r="L3765" i="3" s="1"/>
  <c r="K3764" i="3"/>
  <c r="L3764" i="3" s="1"/>
  <c r="K3763" i="3"/>
  <c r="L3763" i="3" s="1"/>
  <c r="K3762" i="3"/>
  <c r="L3762" i="3" s="1"/>
  <c r="K3761" i="3"/>
  <c r="L3761" i="3" s="1"/>
  <c r="K3760" i="3"/>
  <c r="L3760" i="3" s="1"/>
  <c r="K3759" i="3"/>
  <c r="L3759" i="3" s="1"/>
  <c r="K3758" i="3"/>
  <c r="L3758" i="3" s="1"/>
  <c r="K3757" i="3"/>
  <c r="L3757" i="3" s="1"/>
  <c r="K3756" i="3"/>
  <c r="L3756" i="3" s="1"/>
  <c r="K3755" i="3"/>
  <c r="L3755" i="3" s="1"/>
  <c r="K3754" i="3"/>
  <c r="L3754" i="3" s="1"/>
  <c r="K3753" i="3"/>
  <c r="L3753" i="3" s="1"/>
  <c r="K3752" i="3"/>
  <c r="L3752" i="3" s="1"/>
  <c r="K3751" i="3"/>
  <c r="L3751" i="3" s="1"/>
  <c r="K3750" i="3"/>
  <c r="L3750" i="3" s="1"/>
  <c r="K3749" i="3"/>
  <c r="L3749" i="3" s="1"/>
  <c r="K3748" i="3"/>
  <c r="L3748" i="3" s="1"/>
  <c r="K3747" i="3"/>
  <c r="L3747" i="3" s="1"/>
  <c r="K3746" i="3"/>
  <c r="L3746" i="3" s="1"/>
  <c r="K3745" i="3"/>
  <c r="L3745" i="3" s="1"/>
  <c r="K3744" i="3"/>
  <c r="L3744" i="3" s="1"/>
  <c r="K3743" i="3"/>
  <c r="L3743" i="3" s="1"/>
  <c r="K3742" i="3"/>
  <c r="L3742" i="3" s="1"/>
  <c r="K3741" i="3"/>
  <c r="L3741" i="3" s="1"/>
  <c r="K3740" i="3"/>
  <c r="L3740" i="3" s="1"/>
  <c r="K3739" i="3"/>
  <c r="L3739" i="3" s="1"/>
  <c r="K3738" i="3"/>
  <c r="L3738" i="3" s="1"/>
  <c r="K3737" i="3"/>
  <c r="L3737" i="3" s="1"/>
  <c r="K3736" i="3"/>
  <c r="L3736" i="3" s="1"/>
  <c r="K3735" i="3"/>
  <c r="L3735" i="3" s="1"/>
  <c r="K3734" i="3"/>
  <c r="L3734" i="3" s="1"/>
  <c r="K3733" i="3"/>
  <c r="L3733" i="3" s="1"/>
  <c r="K3732" i="3"/>
  <c r="L3732" i="3" s="1"/>
  <c r="K3731" i="3"/>
  <c r="L3731" i="3" s="1"/>
  <c r="K3730" i="3"/>
  <c r="L3730" i="3" s="1"/>
  <c r="K3729" i="3"/>
  <c r="L3729" i="3" s="1"/>
  <c r="K3728" i="3"/>
  <c r="L3728" i="3" s="1"/>
  <c r="K3727" i="3"/>
  <c r="L3727" i="3" s="1"/>
  <c r="K3726" i="3"/>
  <c r="L3726" i="3" s="1"/>
  <c r="K3725" i="3"/>
  <c r="L3725" i="3" s="1"/>
  <c r="K3724" i="3"/>
  <c r="L3724" i="3" s="1"/>
  <c r="K3723" i="3"/>
  <c r="L3723" i="3" s="1"/>
  <c r="K3722" i="3"/>
  <c r="L3722" i="3" s="1"/>
  <c r="K3721" i="3"/>
  <c r="L3721" i="3" s="1"/>
  <c r="K3720" i="3"/>
  <c r="L3720" i="3" s="1"/>
  <c r="K3719" i="3"/>
  <c r="L3719" i="3" s="1"/>
  <c r="K3718" i="3"/>
  <c r="L3718" i="3" s="1"/>
  <c r="K3717" i="3"/>
  <c r="L3717" i="3" s="1"/>
  <c r="K3716" i="3"/>
  <c r="L3716" i="3" s="1"/>
  <c r="K3715" i="3"/>
  <c r="L3715" i="3" s="1"/>
  <c r="K3714" i="3"/>
  <c r="L3714" i="3" s="1"/>
  <c r="K3713" i="3"/>
  <c r="L3713" i="3" s="1"/>
  <c r="K3712" i="3"/>
  <c r="L3712" i="3" s="1"/>
  <c r="K3711" i="3"/>
  <c r="L3711" i="3" s="1"/>
  <c r="K3710" i="3"/>
  <c r="L3710" i="3" s="1"/>
  <c r="K3709" i="3"/>
  <c r="L3709" i="3" s="1"/>
  <c r="K3708" i="3"/>
  <c r="L3708" i="3" s="1"/>
  <c r="K3707" i="3"/>
  <c r="L3707" i="3" s="1"/>
  <c r="K3706" i="3"/>
  <c r="L3706" i="3" s="1"/>
  <c r="K3705" i="3"/>
  <c r="L3705" i="3" s="1"/>
  <c r="K3704" i="3"/>
  <c r="L3704" i="3" s="1"/>
  <c r="K3703" i="3"/>
  <c r="L3703" i="3" s="1"/>
  <c r="K3702" i="3"/>
  <c r="L3702" i="3" s="1"/>
  <c r="K3701" i="3"/>
  <c r="L3701" i="3" s="1"/>
  <c r="K3700" i="3"/>
  <c r="L3700" i="3" s="1"/>
  <c r="K3699" i="3"/>
  <c r="L3699" i="3" s="1"/>
  <c r="K3698" i="3"/>
  <c r="L3698" i="3" s="1"/>
  <c r="K3697" i="3"/>
  <c r="L3697" i="3" s="1"/>
  <c r="K3696" i="3"/>
  <c r="L3696" i="3" s="1"/>
  <c r="K3695" i="3"/>
  <c r="L3695" i="3" s="1"/>
  <c r="K3694" i="3"/>
  <c r="L3694" i="3" s="1"/>
  <c r="K3693" i="3"/>
  <c r="L3693" i="3" s="1"/>
  <c r="K3692" i="3"/>
  <c r="L3692" i="3" s="1"/>
  <c r="K3691" i="3"/>
  <c r="L3691" i="3" s="1"/>
  <c r="K3690" i="3"/>
  <c r="L3690" i="3" s="1"/>
  <c r="K3689" i="3"/>
  <c r="L3689" i="3" s="1"/>
  <c r="K3688" i="3"/>
  <c r="L3688" i="3" s="1"/>
  <c r="K3687" i="3"/>
  <c r="L3687" i="3" s="1"/>
  <c r="K3686" i="3"/>
  <c r="L3686" i="3" s="1"/>
  <c r="K3685" i="3"/>
  <c r="L3685" i="3" s="1"/>
  <c r="K3684" i="3"/>
  <c r="L3684" i="3" s="1"/>
  <c r="K3683" i="3"/>
  <c r="L3683" i="3" s="1"/>
  <c r="K3682" i="3"/>
  <c r="L3682" i="3" s="1"/>
  <c r="K3681" i="3"/>
  <c r="L3681" i="3" s="1"/>
  <c r="K3680" i="3"/>
  <c r="L3680" i="3" s="1"/>
  <c r="K3679" i="3"/>
  <c r="L3679" i="3" s="1"/>
  <c r="K3678" i="3"/>
  <c r="L3678" i="3" s="1"/>
  <c r="K3677" i="3"/>
  <c r="L3677" i="3" s="1"/>
  <c r="K3676" i="3"/>
  <c r="L3676" i="3" s="1"/>
  <c r="K3675" i="3"/>
  <c r="L3675" i="3" s="1"/>
  <c r="K3674" i="3"/>
  <c r="L3674" i="3" s="1"/>
  <c r="K3673" i="3"/>
  <c r="L3673" i="3" s="1"/>
  <c r="K3672" i="3"/>
  <c r="L3672" i="3" s="1"/>
  <c r="K3671" i="3"/>
  <c r="L3671" i="3" s="1"/>
  <c r="K3670" i="3"/>
  <c r="L3670" i="3" s="1"/>
  <c r="K3669" i="3"/>
  <c r="L3669" i="3" s="1"/>
  <c r="K3668" i="3"/>
  <c r="L3668" i="3" s="1"/>
  <c r="K3667" i="3"/>
  <c r="L3667" i="3" s="1"/>
  <c r="K3666" i="3"/>
  <c r="L3666" i="3" s="1"/>
  <c r="K3665" i="3"/>
  <c r="L3665" i="3" s="1"/>
  <c r="K3664" i="3"/>
  <c r="L3664" i="3" s="1"/>
  <c r="K3663" i="3"/>
  <c r="L3663" i="3" s="1"/>
  <c r="K3662" i="3"/>
  <c r="L3662" i="3" s="1"/>
  <c r="K3661" i="3"/>
  <c r="L3661" i="3" s="1"/>
  <c r="K3660" i="3"/>
  <c r="L3660" i="3" s="1"/>
  <c r="K3659" i="3"/>
  <c r="L3659" i="3" s="1"/>
  <c r="K3658" i="3"/>
  <c r="L3658" i="3" s="1"/>
  <c r="K3657" i="3"/>
  <c r="L3657" i="3" s="1"/>
  <c r="K3656" i="3"/>
  <c r="L3656" i="3" s="1"/>
  <c r="K3655" i="3"/>
  <c r="L3655" i="3" s="1"/>
  <c r="K3654" i="3"/>
  <c r="L3654" i="3" s="1"/>
  <c r="K3653" i="3"/>
  <c r="L3653" i="3" s="1"/>
  <c r="K3652" i="3"/>
  <c r="L3652" i="3" s="1"/>
  <c r="K3651" i="3"/>
  <c r="L3651" i="3" s="1"/>
  <c r="K3650" i="3"/>
  <c r="L3650" i="3" s="1"/>
  <c r="K3649" i="3"/>
  <c r="L3649" i="3" s="1"/>
  <c r="K3648" i="3"/>
  <c r="L3648" i="3" s="1"/>
  <c r="K3647" i="3"/>
  <c r="L3647" i="3" s="1"/>
  <c r="K3646" i="3"/>
  <c r="L3646" i="3" s="1"/>
  <c r="K3645" i="3"/>
  <c r="L3645" i="3" s="1"/>
  <c r="K3644" i="3"/>
  <c r="L3644" i="3" s="1"/>
  <c r="K3643" i="3"/>
  <c r="L3643" i="3" s="1"/>
  <c r="K3642" i="3"/>
  <c r="L3642" i="3" s="1"/>
  <c r="K3641" i="3"/>
  <c r="L3641" i="3" s="1"/>
  <c r="K3640" i="3"/>
  <c r="L3640" i="3" s="1"/>
  <c r="K3639" i="3"/>
  <c r="L3639" i="3" s="1"/>
  <c r="K3638" i="3"/>
  <c r="L3638" i="3" s="1"/>
  <c r="K3637" i="3"/>
  <c r="L3637" i="3" s="1"/>
  <c r="K3636" i="3"/>
  <c r="L3636" i="3" s="1"/>
  <c r="K3635" i="3"/>
  <c r="L3635" i="3" s="1"/>
  <c r="K3634" i="3"/>
  <c r="L3634" i="3" s="1"/>
  <c r="K3633" i="3"/>
  <c r="L3633" i="3" s="1"/>
  <c r="K3632" i="3"/>
  <c r="L3632" i="3" s="1"/>
  <c r="K3631" i="3"/>
  <c r="L3631" i="3" s="1"/>
  <c r="K3630" i="3"/>
  <c r="L3630" i="3" s="1"/>
  <c r="K3629" i="3"/>
  <c r="L3629" i="3" s="1"/>
  <c r="K3628" i="3"/>
  <c r="L3628" i="3" s="1"/>
  <c r="K3627" i="3"/>
  <c r="L3627" i="3" s="1"/>
  <c r="K3626" i="3"/>
  <c r="L3626" i="3" s="1"/>
  <c r="K3625" i="3"/>
  <c r="L3625" i="3" s="1"/>
  <c r="K3624" i="3"/>
  <c r="L3624" i="3" s="1"/>
  <c r="K3623" i="3"/>
  <c r="L3623" i="3" s="1"/>
  <c r="K3622" i="3"/>
  <c r="L3622" i="3" s="1"/>
  <c r="K3621" i="3"/>
  <c r="L3621" i="3" s="1"/>
  <c r="K3620" i="3"/>
  <c r="L3620" i="3" s="1"/>
  <c r="K3619" i="3"/>
  <c r="L3619" i="3" s="1"/>
  <c r="K3618" i="3"/>
  <c r="L3618" i="3" s="1"/>
  <c r="K3617" i="3"/>
  <c r="L3617" i="3" s="1"/>
  <c r="K3616" i="3"/>
  <c r="L3616" i="3" s="1"/>
  <c r="K3615" i="3"/>
  <c r="L3615" i="3" s="1"/>
  <c r="K3614" i="3"/>
  <c r="L3614" i="3" s="1"/>
  <c r="K3613" i="3"/>
  <c r="L3613" i="3" s="1"/>
  <c r="K3612" i="3"/>
  <c r="L3612" i="3" s="1"/>
  <c r="K3611" i="3"/>
  <c r="L3611" i="3" s="1"/>
  <c r="K3610" i="3"/>
  <c r="L3610" i="3" s="1"/>
  <c r="K3609" i="3"/>
  <c r="L3609" i="3" s="1"/>
  <c r="K3608" i="3"/>
  <c r="L3608" i="3" s="1"/>
  <c r="K3607" i="3"/>
  <c r="L3607" i="3" s="1"/>
  <c r="K3606" i="3"/>
  <c r="L3606" i="3" s="1"/>
  <c r="K3605" i="3"/>
  <c r="L3605" i="3" s="1"/>
  <c r="K3604" i="3"/>
  <c r="L3604" i="3" s="1"/>
  <c r="K3603" i="3"/>
  <c r="L3603" i="3" s="1"/>
  <c r="K3602" i="3"/>
  <c r="L3602" i="3" s="1"/>
  <c r="K3601" i="3"/>
  <c r="L3601" i="3" s="1"/>
  <c r="K3600" i="3"/>
  <c r="L3600" i="3" s="1"/>
  <c r="K3599" i="3"/>
  <c r="L3599" i="3" s="1"/>
  <c r="K3598" i="3"/>
  <c r="L3598" i="3" s="1"/>
  <c r="K3597" i="3"/>
  <c r="L3597" i="3" s="1"/>
  <c r="K3596" i="3"/>
  <c r="L3596" i="3" s="1"/>
  <c r="K3595" i="3"/>
  <c r="L3595" i="3" s="1"/>
  <c r="K3594" i="3"/>
  <c r="L3594" i="3" s="1"/>
  <c r="K3593" i="3"/>
  <c r="L3593" i="3" s="1"/>
  <c r="K3592" i="3"/>
  <c r="L3592" i="3" s="1"/>
  <c r="K3591" i="3"/>
  <c r="L3591" i="3" s="1"/>
  <c r="K3590" i="3"/>
  <c r="L3590" i="3" s="1"/>
  <c r="K3589" i="3"/>
  <c r="L3589" i="3" s="1"/>
  <c r="K3588" i="3"/>
  <c r="L3588" i="3" s="1"/>
  <c r="K3587" i="3"/>
  <c r="L3587" i="3" s="1"/>
  <c r="K3586" i="3"/>
  <c r="L3586" i="3" s="1"/>
  <c r="K3585" i="3"/>
  <c r="L3585" i="3" s="1"/>
  <c r="K3584" i="3"/>
  <c r="L3584" i="3" s="1"/>
  <c r="K3583" i="3"/>
  <c r="L3583" i="3" s="1"/>
  <c r="K3582" i="3"/>
  <c r="L3582" i="3" s="1"/>
  <c r="K3581" i="3"/>
  <c r="L3581" i="3" s="1"/>
  <c r="K3580" i="3"/>
  <c r="L3580" i="3" s="1"/>
  <c r="K3579" i="3"/>
  <c r="L3579" i="3" s="1"/>
  <c r="K3578" i="3"/>
  <c r="L3578" i="3" s="1"/>
  <c r="K3577" i="3"/>
  <c r="L3577" i="3" s="1"/>
  <c r="K3576" i="3"/>
  <c r="L3576" i="3" s="1"/>
  <c r="K3575" i="3"/>
  <c r="L3575" i="3" s="1"/>
  <c r="K3574" i="3"/>
  <c r="L3574" i="3" s="1"/>
  <c r="K3573" i="3"/>
  <c r="L3573" i="3" s="1"/>
  <c r="K3572" i="3"/>
  <c r="L3572" i="3" s="1"/>
  <c r="K3571" i="3"/>
  <c r="L3571" i="3" s="1"/>
  <c r="K3570" i="3"/>
  <c r="L3570" i="3" s="1"/>
  <c r="K3569" i="3"/>
  <c r="L3569" i="3" s="1"/>
  <c r="K3568" i="3"/>
  <c r="L3568" i="3" s="1"/>
  <c r="K3567" i="3"/>
  <c r="L3567" i="3" s="1"/>
  <c r="K3566" i="3"/>
  <c r="L3566" i="3" s="1"/>
  <c r="K3565" i="3"/>
  <c r="L3565" i="3" s="1"/>
  <c r="K3564" i="3"/>
  <c r="L3564" i="3" s="1"/>
  <c r="K3563" i="3"/>
  <c r="L3563" i="3" s="1"/>
  <c r="K3562" i="3"/>
  <c r="L3562" i="3" s="1"/>
  <c r="K3561" i="3"/>
  <c r="L3561" i="3" s="1"/>
  <c r="K3560" i="3"/>
  <c r="L3560" i="3" s="1"/>
  <c r="K3559" i="3"/>
  <c r="L3559" i="3" s="1"/>
  <c r="K3558" i="3"/>
  <c r="L3558" i="3" s="1"/>
  <c r="K3557" i="3"/>
  <c r="L3557" i="3" s="1"/>
  <c r="K3556" i="3"/>
  <c r="L3556" i="3" s="1"/>
  <c r="K3555" i="3"/>
  <c r="L3555" i="3" s="1"/>
  <c r="K3554" i="3"/>
  <c r="L3554" i="3" s="1"/>
  <c r="K3553" i="3"/>
  <c r="L3553" i="3" s="1"/>
  <c r="K3552" i="3"/>
  <c r="L3552" i="3" s="1"/>
  <c r="K3551" i="3"/>
  <c r="L3551" i="3" s="1"/>
  <c r="K3550" i="3"/>
  <c r="L3550" i="3" s="1"/>
  <c r="K3549" i="3"/>
  <c r="L3549" i="3" s="1"/>
  <c r="K3548" i="3"/>
  <c r="L3548" i="3" s="1"/>
  <c r="K3547" i="3"/>
  <c r="L3547" i="3" s="1"/>
  <c r="K3546" i="3"/>
  <c r="L3546" i="3" s="1"/>
  <c r="K3545" i="3"/>
  <c r="L3545" i="3" s="1"/>
  <c r="K3544" i="3"/>
  <c r="L3544" i="3" s="1"/>
  <c r="K3543" i="3"/>
  <c r="L3543" i="3" s="1"/>
  <c r="K3542" i="3"/>
  <c r="L3542" i="3" s="1"/>
  <c r="K3541" i="3"/>
  <c r="L3541" i="3" s="1"/>
  <c r="K3540" i="3"/>
  <c r="L3540" i="3" s="1"/>
  <c r="K3539" i="3"/>
  <c r="L3539" i="3" s="1"/>
  <c r="K3538" i="3"/>
  <c r="L3538" i="3" s="1"/>
  <c r="K3537" i="3"/>
  <c r="L3537" i="3" s="1"/>
  <c r="K3536" i="3"/>
  <c r="L3536" i="3" s="1"/>
  <c r="K3535" i="3"/>
  <c r="L3535" i="3" s="1"/>
  <c r="K3534" i="3"/>
  <c r="L3534" i="3" s="1"/>
  <c r="K3533" i="3"/>
  <c r="L3533" i="3" s="1"/>
  <c r="K3532" i="3"/>
  <c r="L3532" i="3" s="1"/>
  <c r="K3531" i="3"/>
  <c r="L3531" i="3" s="1"/>
  <c r="K3530" i="3"/>
  <c r="L3530" i="3" s="1"/>
  <c r="K3529" i="3"/>
  <c r="L3529" i="3" s="1"/>
  <c r="K3528" i="3"/>
  <c r="L3528" i="3" s="1"/>
  <c r="K3527" i="3"/>
  <c r="L3527" i="3" s="1"/>
  <c r="K3526" i="3"/>
  <c r="L3526" i="3" s="1"/>
  <c r="K3525" i="3"/>
  <c r="L3525" i="3" s="1"/>
  <c r="K3524" i="3"/>
  <c r="L3524" i="3" s="1"/>
  <c r="K3523" i="3"/>
  <c r="L3523" i="3" s="1"/>
  <c r="K3522" i="3"/>
  <c r="L3522" i="3" s="1"/>
  <c r="K3521" i="3"/>
  <c r="L3521" i="3" s="1"/>
  <c r="K3520" i="3"/>
  <c r="L3520" i="3" s="1"/>
  <c r="K3519" i="3"/>
  <c r="L3519" i="3" s="1"/>
  <c r="K3518" i="3"/>
  <c r="L3518" i="3" s="1"/>
  <c r="K3517" i="3"/>
  <c r="L3517" i="3" s="1"/>
  <c r="K3516" i="3"/>
  <c r="L3516" i="3" s="1"/>
  <c r="K3515" i="3"/>
  <c r="L3515" i="3" s="1"/>
  <c r="K3514" i="3"/>
  <c r="L3514" i="3" s="1"/>
  <c r="K3513" i="3"/>
  <c r="L3513" i="3" s="1"/>
  <c r="K3512" i="3"/>
  <c r="L3512" i="3" s="1"/>
  <c r="K3511" i="3"/>
  <c r="L3511" i="3" s="1"/>
  <c r="K3510" i="3"/>
  <c r="L3510" i="3" s="1"/>
  <c r="K3509" i="3"/>
  <c r="L3509" i="3" s="1"/>
  <c r="K3508" i="3"/>
  <c r="L3508" i="3" s="1"/>
  <c r="K3507" i="3"/>
  <c r="L3507" i="3" s="1"/>
  <c r="K3506" i="3"/>
  <c r="L3506" i="3" s="1"/>
  <c r="K3505" i="3"/>
  <c r="L3505" i="3" s="1"/>
  <c r="K3504" i="3"/>
  <c r="L3504" i="3" s="1"/>
  <c r="K3503" i="3"/>
  <c r="L3503" i="3" s="1"/>
  <c r="K3502" i="3"/>
  <c r="L3502" i="3" s="1"/>
  <c r="K3501" i="3"/>
  <c r="L3501" i="3" s="1"/>
  <c r="K3500" i="3"/>
  <c r="L3500" i="3" s="1"/>
  <c r="K3499" i="3"/>
  <c r="L3499" i="3" s="1"/>
  <c r="K3498" i="3"/>
  <c r="L3498" i="3" s="1"/>
  <c r="K3497" i="3"/>
  <c r="L3497" i="3" s="1"/>
  <c r="K3496" i="3"/>
  <c r="L3496" i="3" s="1"/>
  <c r="K3495" i="3"/>
  <c r="L3495" i="3" s="1"/>
  <c r="K3494" i="3"/>
  <c r="L3494" i="3" s="1"/>
  <c r="K3493" i="3"/>
  <c r="L3493" i="3" s="1"/>
  <c r="K3492" i="3"/>
  <c r="L3492" i="3" s="1"/>
  <c r="K3491" i="3"/>
  <c r="L3491" i="3" s="1"/>
  <c r="K3490" i="3"/>
  <c r="L3490" i="3" s="1"/>
  <c r="K3489" i="3"/>
  <c r="L3489" i="3" s="1"/>
  <c r="K3488" i="3"/>
  <c r="L3488" i="3" s="1"/>
  <c r="K3487" i="3"/>
  <c r="L3487" i="3" s="1"/>
  <c r="K3486" i="3"/>
  <c r="L3486" i="3" s="1"/>
  <c r="K3485" i="3"/>
  <c r="L3485" i="3" s="1"/>
  <c r="K3484" i="3"/>
  <c r="L3484" i="3" s="1"/>
  <c r="K3483" i="3"/>
  <c r="L3483" i="3" s="1"/>
  <c r="K3482" i="3"/>
  <c r="L3482" i="3" s="1"/>
  <c r="K3481" i="3"/>
  <c r="L3481" i="3" s="1"/>
  <c r="K3480" i="3"/>
  <c r="L3480" i="3" s="1"/>
  <c r="K3479" i="3"/>
  <c r="L3479" i="3" s="1"/>
  <c r="K3478" i="3"/>
  <c r="L3478" i="3" s="1"/>
  <c r="K3477" i="3"/>
  <c r="L3477" i="3" s="1"/>
  <c r="K3476" i="3"/>
  <c r="L3476" i="3" s="1"/>
  <c r="K3475" i="3"/>
  <c r="L3475" i="3" s="1"/>
  <c r="K3474" i="3"/>
  <c r="L3474" i="3" s="1"/>
  <c r="K3473" i="3"/>
  <c r="L3473" i="3" s="1"/>
  <c r="K3472" i="3"/>
  <c r="L3472" i="3" s="1"/>
  <c r="K3471" i="3"/>
  <c r="L3471" i="3" s="1"/>
  <c r="K3470" i="3"/>
  <c r="L3470" i="3" s="1"/>
  <c r="K3469" i="3"/>
  <c r="L3469" i="3" s="1"/>
  <c r="K3468" i="3"/>
  <c r="L3468" i="3" s="1"/>
  <c r="K3467" i="3"/>
  <c r="L3467" i="3" s="1"/>
  <c r="K3466" i="3"/>
  <c r="L3466" i="3" s="1"/>
  <c r="K3465" i="3"/>
  <c r="L3465" i="3" s="1"/>
  <c r="K3464" i="3"/>
  <c r="L3464" i="3" s="1"/>
  <c r="K3463" i="3"/>
  <c r="L3463" i="3" s="1"/>
  <c r="K3462" i="3"/>
  <c r="L3462" i="3" s="1"/>
  <c r="K3461" i="3"/>
  <c r="L3461" i="3" s="1"/>
  <c r="K3460" i="3"/>
  <c r="L3460" i="3" s="1"/>
  <c r="K3459" i="3"/>
  <c r="L3459" i="3" s="1"/>
  <c r="K3458" i="3"/>
  <c r="L3458" i="3" s="1"/>
  <c r="K3457" i="3"/>
  <c r="L3457" i="3" s="1"/>
  <c r="K3456" i="3"/>
  <c r="L3456" i="3" s="1"/>
  <c r="K3455" i="3"/>
  <c r="L3455" i="3" s="1"/>
  <c r="K3454" i="3"/>
  <c r="L3454" i="3" s="1"/>
  <c r="K3453" i="3"/>
  <c r="L3453" i="3" s="1"/>
  <c r="K3452" i="3"/>
  <c r="L3452" i="3" s="1"/>
  <c r="K3451" i="3"/>
  <c r="L3451" i="3" s="1"/>
  <c r="K3450" i="3"/>
  <c r="L3450" i="3" s="1"/>
  <c r="K3449" i="3"/>
  <c r="L3449" i="3" s="1"/>
  <c r="K3448" i="3"/>
  <c r="L3448" i="3" s="1"/>
  <c r="K3447" i="3"/>
  <c r="L3447" i="3" s="1"/>
  <c r="K3446" i="3"/>
  <c r="L3446" i="3" s="1"/>
  <c r="K3445" i="3"/>
  <c r="L3445" i="3" s="1"/>
  <c r="K3444" i="3"/>
  <c r="L3444" i="3" s="1"/>
  <c r="K3443" i="3"/>
  <c r="L3443" i="3" s="1"/>
  <c r="K3442" i="3"/>
  <c r="L3442" i="3" s="1"/>
  <c r="K3441" i="3"/>
  <c r="L3441" i="3" s="1"/>
  <c r="K3440" i="3"/>
  <c r="L3440" i="3" s="1"/>
  <c r="K3439" i="3"/>
  <c r="L3439" i="3" s="1"/>
  <c r="K3438" i="3"/>
  <c r="L3438" i="3" s="1"/>
  <c r="K3437" i="3"/>
  <c r="L3437" i="3" s="1"/>
  <c r="K3436" i="3"/>
  <c r="L3436" i="3" s="1"/>
  <c r="K3435" i="3"/>
  <c r="L3435" i="3" s="1"/>
  <c r="K3434" i="3"/>
  <c r="L3434" i="3" s="1"/>
  <c r="K3433" i="3"/>
  <c r="L3433" i="3" s="1"/>
  <c r="K3432" i="3"/>
  <c r="L3432" i="3" s="1"/>
  <c r="K3431" i="3"/>
  <c r="L3431" i="3" s="1"/>
  <c r="K3430" i="3"/>
  <c r="L3430" i="3" s="1"/>
  <c r="K3429" i="3"/>
  <c r="L3429" i="3" s="1"/>
  <c r="K3428" i="3"/>
  <c r="L3428" i="3" s="1"/>
  <c r="K3427" i="3"/>
  <c r="L3427" i="3" s="1"/>
  <c r="K3426" i="3"/>
  <c r="L3426" i="3" s="1"/>
  <c r="K3425" i="3"/>
  <c r="L3425" i="3" s="1"/>
  <c r="K3424" i="3"/>
  <c r="L3424" i="3" s="1"/>
  <c r="K3423" i="3"/>
  <c r="L3423" i="3" s="1"/>
  <c r="K3422" i="3"/>
  <c r="L3422" i="3" s="1"/>
  <c r="K3421" i="3"/>
  <c r="L3421" i="3" s="1"/>
  <c r="K3420" i="3"/>
  <c r="L3420" i="3" s="1"/>
  <c r="K3419" i="3"/>
  <c r="L3419" i="3" s="1"/>
  <c r="K3418" i="3"/>
  <c r="L3418" i="3" s="1"/>
  <c r="K3417" i="3"/>
  <c r="L3417" i="3" s="1"/>
  <c r="K3416" i="3"/>
  <c r="L3416" i="3" s="1"/>
  <c r="K3415" i="3"/>
  <c r="L3415" i="3" s="1"/>
  <c r="K3414" i="3"/>
  <c r="L3414" i="3" s="1"/>
  <c r="K3413" i="3"/>
  <c r="L3413" i="3" s="1"/>
  <c r="K3412" i="3"/>
  <c r="L3412" i="3" s="1"/>
  <c r="K3411" i="3"/>
  <c r="L3411" i="3" s="1"/>
  <c r="K3410" i="3"/>
  <c r="L3410" i="3" s="1"/>
  <c r="K3409" i="3"/>
  <c r="L3409" i="3" s="1"/>
  <c r="K3408" i="3"/>
  <c r="L3408" i="3" s="1"/>
  <c r="K3407" i="3"/>
  <c r="L3407" i="3" s="1"/>
  <c r="K3406" i="3"/>
  <c r="L3406" i="3" s="1"/>
  <c r="K3405" i="3"/>
  <c r="L3405" i="3" s="1"/>
  <c r="K3404" i="3"/>
  <c r="L3404" i="3" s="1"/>
  <c r="K3403" i="3"/>
  <c r="L3403" i="3" s="1"/>
  <c r="K3402" i="3"/>
  <c r="L3402" i="3" s="1"/>
  <c r="K3401" i="3"/>
  <c r="L3401" i="3" s="1"/>
  <c r="K3400" i="3"/>
  <c r="L3400" i="3" s="1"/>
  <c r="K3399" i="3"/>
  <c r="L3399" i="3" s="1"/>
  <c r="K3398" i="3"/>
  <c r="L3398" i="3" s="1"/>
  <c r="K3397" i="3"/>
  <c r="L3397" i="3" s="1"/>
  <c r="K3396" i="3"/>
  <c r="L3396" i="3" s="1"/>
  <c r="K3395" i="3"/>
  <c r="L3395" i="3" s="1"/>
  <c r="K3394" i="3"/>
  <c r="L3394" i="3" s="1"/>
  <c r="K3393" i="3"/>
  <c r="L3393" i="3" s="1"/>
  <c r="K3392" i="3"/>
  <c r="L3392" i="3" s="1"/>
  <c r="K3391" i="3"/>
  <c r="L3391" i="3" s="1"/>
  <c r="K3390" i="3"/>
  <c r="L3390" i="3" s="1"/>
  <c r="K3389" i="3"/>
  <c r="L3389" i="3" s="1"/>
  <c r="K3388" i="3"/>
  <c r="L3388" i="3" s="1"/>
  <c r="K3387" i="3"/>
  <c r="L3387" i="3" s="1"/>
  <c r="K3386" i="3"/>
  <c r="L3386" i="3" s="1"/>
  <c r="K3385" i="3"/>
  <c r="L3385" i="3" s="1"/>
  <c r="K3384" i="3"/>
  <c r="L3384" i="3" s="1"/>
  <c r="K3383" i="3"/>
  <c r="L3383" i="3" s="1"/>
  <c r="K3382" i="3"/>
  <c r="L3382" i="3" s="1"/>
  <c r="K3381" i="3"/>
  <c r="L3381" i="3" s="1"/>
  <c r="K3380" i="3"/>
  <c r="L3380" i="3" s="1"/>
  <c r="K3379" i="3"/>
  <c r="L3379" i="3" s="1"/>
  <c r="K3378" i="3"/>
  <c r="L3378" i="3" s="1"/>
  <c r="K3377" i="3"/>
  <c r="L3377" i="3" s="1"/>
  <c r="K3376" i="3"/>
  <c r="L3376" i="3" s="1"/>
  <c r="K3375" i="3"/>
  <c r="L3375" i="3" s="1"/>
  <c r="K3374" i="3"/>
  <c r="L3374" i="3" s="1"/>
  <c r="K3373" i="3"/>
  <c r="L3373" i="3" s="1"/>
  <c r="K3372" i="3"/>
  <c r="L3372" i="3" s="1"/>
  <c r="K3371" i="3"/>
  <c r="L3371" i="3" s="1"/>
  <c r="K3370" i="3"/>
  <c r="L3370" i="3" s="1"/>
  <c r="K3369" i="3"/>
  <c r="L3369" i="3" s="1"/>
  <c r="K3368" i="3"/>
  <c r="L3368" i="3" s="1"/>
  <c r="K3367" i="3"/>
  <c r="L3367" i="3" s="1"/>
  <c r="K3366" i="3"/>
  <c r="L3366" i="3" s="1"/>
  <c r="K3365" i="3"/>
  <c r="L3365" i="3" s="1"/>
  <c r="K3364" i="3"/>
  <c r="L3364" i="3" s="1"/>
  <c r="K3363" i="3"/>
  <c r="L3363" i="3" s="1"/>
  <c r="K3362" i="3"/>
  <c r="L3362" i="3" s="1"/>
  <c r="K3361" i="3"/>
  <c r="L3361" i="3" s="1"/>
  <c r="K3360" i="3"/>
  <c r="L3360" i="3" s="1"/>
  <c r="K3359" i="3"/>
  <c r="L3359" i="3" s="1"/>
  <c r="K3358" i="3"/>
  <c r="L3358" i="3" s="1"/>
  <c r="K3357" i="3"/>
  <c r="L3357" i="3" s="1"/>
  <c r="K3356" i="3"/>
  <c r="L3356" i="3" s="1"/>
  <c r="K3355" i="3"/>
  <c r="L3355" i="3" s="1"/>
  <c r="K3354" i="3"/>
  <c r="L3354" i="3" s="1"/>
  <c r="K3353" i="3"/>
  <c r="L3353" i="3" s="1"/>
  <c r="K3352" i="3"/>
  <c r="L3352" i="3" s="1"/>
  <c r="K3351" i="3"/>
  <c r="L3351" i="3" s="1"/>
  <c r="K3350" i="3"/>
  <c r="L3350" i="3" s="1"/>
  <c r="K3349" i="3"/>
  <c r="L3349" i="3" s="1"/>
  <c r="K3348" i="3"/>
  <c r="L3348" i="3" s="1"/>
  <c r="K3347" i="3"/>
  <c r="L3347" i="3" s="1"/>
  <c r="K3346" i="3"/>
  <c r="L3346" i="3" s="1"/>
  <c r="K3345" i="3"/>
  <c r="L3345" i="3" s="1"/>
  <c r="K3344" i="3"/>
  <c r="L3344" i="3" s="1"/>
  <c r="K3343" i="3"/>
  <c r="L3343" i="3" s="1"/>
  <c r="K3342" i="3"/>
  <c r="L3342" i="3" s="1"/>
  <c r="K3341" i="3"/>
  <c r="L3341" i="3" s="1"/>
  <c r="K3340" i="3"/>
  <c r="L3340" i="3" s="1"/>
  <c r="K3339" i="3"/>
  <c r="L3339" i="3" s="1"/>
  <c r="K3338" i="3"/>
  <c r="L3338" i="3" s="1"/>
  <c r="K3337" i="3"/>
  <c r="L3337" i="3" s="1"/>
  <c r="K3336" i="3"/>
  <c r="L3336" i="3" s="1"/>
  <c r="K3335" i="3"/>
  <c r="L3335" i="3" s="1"/>
  <c r="K3334" i="3"/>
  <c r="L3334" i="3" s="1"/>
  <c r="K3333" i="3"/>
  <c r="L3333" i="3" s="1"/>
  <c r="K3332" i="3"/>
  <c r="L3332" i="3" s="1"/>
  <c r="K3331" i="3"/>
  <c r="L3331" i="3" s="1"/>
  <c r="K3330" i="3"/>
  <c r="L3330" i="3" s="1"/>
  <c r="K3329" i="3"/>
  <c r="L3329" i="3" s="1"/>
  <c r="K3328" i="3"/>
  <c r="L3328" i="3" s="1"/>
  <c r="K3327" i="3"/>
  <c r="L3327" i="3" s="1"/>
  <c r="K3326" i="3"/>
  <c r="L3326" i="3" s="1"/>
  <c r="K3325" i="3"/>
  <c r="L3325" i="3" s="1"/>
  <c r="K3324" i="3"/>
  <c r="L3324" i="3" s="1"/>
  <c r="K3323" i="3"/>
  <c r="L3323" i="3" s="1"/>
  <c r="K3322" i="3"/>
  <c r="L3322" i="3" s="1"/>
  <c r="K3321" i="3"/>
  <c r="L3321" i="3" s="1"/>
  <c r="K3320" i="3"/>
  <c r="L3320" i="3" s="1"/>
  <c r="K3319" i="3"/>
  <c r="L3319" i="3" s="1"/>
  <c r="K3318" i="3"/>
  <c r="L3318" i="3" s="1"/>
  <c r="K3317" i="3"/>
  <c r="L3317" i="3" s="1"/>
  <c r="K3316" i="3"/>
  <c r="L3316" i="3" s="1"/>
  <c r="K3315" i="3"/>
  <c r="L3315" i="3" s="1"/>
  <c r="K3314" i="3"/>
  <c r="L3314" i="3" s="1"/>
  <c r="K3313" i="3"/>
  <c r="L3313" i="3" s="1"/>
  <c r="K3312" i="3"/>
  <c r="L3312" i="3" s="1"/>
  <c r="K3311" i="3"/>
  <c r="L3311" i="3" s="1"/>
  <c r="K3310" i="3"/>
  <c r="L3310" i="3" s="1"/>
  <c r="K3309" i="3"/>
  <c r="L3309" i="3" s="1"/>
  <c r="K3308" i="3"/>
  <c r="L3308" i="3" s="1"/>
  <c r="K3307" i="3"/>
  <c r="L3307" i="3" s="1"/>
  <c r="K3306" i="3"/>
  <c r="L3306" i="3" s="1"/>
  <c r="K3305" i="3"/>
  <c r="L3305" i="3" s="1"/>
  <c r="K3304" i="3"/>
  <c r="L3304" i="3" s="1"/>
  <c r="K3303" i="3"/>
  <c r="L3303" i="3" s="1"/>
  <c r="K3302" i="3"/>
  <c r="L3302" i="3" s="1"/>
  <c r="K3301" i="3"/>
  <c r="L3301" i="3" s="1"/>
  <c r="K3300" i="3"/>
  <c r="L3300" i="3" s="1"/>
  <c r="K3299" i="3"/>
  <c r="L3299" i="3" s="1"/>
  <c r="K3298" i="3"/>
  <c r="L3298" i="3" s="1"/>
  <c r="K3297" i="3"/>
  <c r="L3297" i="3" s="1"/>
  <c r="K3296" i="3"/>
  <c r="L3296" i="3" s="1"/>
  <c r="K3295" i="3"/>
  <c r="L3295" i="3" s="1"/>
  <c r="K3294" i="3"/>
  <c r="L3294" i="3" s="1"/>
  <c r="K3293" i="3"/>
  <c r="L3293" i="3" s="1"/>
  <c r="K3292" i="3"/>
  <c r="L3292" i="3" s="1"/>
  <c r="K3291" i="3"/>
  <c r="L3291" i="3" s="1"/>
  <c r="K3290" i="3"/>
  <c r="L3290" i="3" s="1"/>
  <c r="K3289" i="3"/>
  <c r="L3289" i="3" s="1"/>
  <c r="K3288" i="3"/>
  <c r="L3288" i="3" s="1"/>
  <c r="K3287" i="3"/>
  <c r="L3287" i="3" s="1"/>
  <c r="K3286" i="3"/>
  <c r="L3286" i="3" s="1"/>
  <c r="K3285" i="3"/>
  <c r="L3285" i="3" s="1"/>
  <c r="K3284" i="3"/>
  <c r="L3284" i="3" s="1"/>
  <c r="K3283" i="3"/>
  <c r="L3283" i="3" s="1"/>
  <c r="K3282" i="3"/>
  <c r="L3282" i="3" s="1"/>
  <c r="K3281" i="3"/>
  <c r="L3281" i="3" s="1"/>
  <c r="K3280" i="3"/>
  <c r="L3280" i="3" s="1"/>
  <c r="K3279" i="3"/>
  <c r="L3279" i="3" s="1"/>
  <c r="K3278" i="3"/>
  <c r="L3278" i="3" s="1"/>
  <c r="K3277" i="3"/>
  <c r="L3277" i="3" s="1"/>
  <c r="K3276" i="3"/>
  <c r="L3276" i="3" s="1"/>
  <c r="K3275" i="3"/>
  <c r="L3275" i="3" s="1"/>
  <c r="K3274" i="3"/>
  <c r="L3274" i="3" s="1"/>
  <c r="K3273" i="3"/>
  <c r="L3273" i="3" s="1"/>
  <c r="K3272" i="3"/>
  <c r="L3272" i="3" s="1"/>
  <c r="K3271" i="3"/>
  <c r="L3271" i="3" s="1"/>
  <c r="K3270" i="3"/>
  <c r="L3270" i="3" s="1"/>
  <c r="K3269" i="3"/>
  <c r="L3269" i="3" s="1"/>
  <c r="K3268" i="3"/>
  <c r="L3268" i="3" s="1"/>
  <c r="K3267" i="3"/>
  <c r="L3267" i="3" s="1"/>
  <c r="K3266" i="3"/>
  <c r="L3266" i="3" s="1"/>
  <c r="K3265" i="3"/>
  <c r="L3265" i="3" s="1"/>
  <c r="K3264" i="3"/>
  <c r="L3264" i="3" s="1"/>
  <c r="K3263" i="3"/>
  <c r="L3263" i="3" s="1"/>
  <c r="K3262" i="3"/>
  <c r="L3262" i="3" s="1"/>
  <c r="K3261" i="3"/>
  <c r="L3261" i="3" s="1"/>
  <c r="K3260" i="3"/>
  <c r="L3260" i="3" s="1"/>
  <c r="K3259" i="3"/>
  <c r="L3259" i="3" s="1"/>
  <c r="K3258" i="3"/>
  <c r="L3258" i="3" s="1"/>
  <c r="K3257" i="3"/>
  <c r="L3257" i="3" s="1"/>
  <c r="K3256" i="3"/>
  <c r="L3256" i="3" s="1"/>
  <c r="K3255" i="3"/>
  <c r="L3255" i="3" s="1"/>
  <c r="K3254" i="3"/>
  <c r="L3254" i="3" s="1"/>
  <c r="K3253" i="3"/>
  <c r="L3253" i="3" s="1"/>
  <c r="K3252" i="3"/>
  <c r="L3252" i="3" s="1"/>
  <c r="K3251" i="3"/>
  <c r="L3251" i="3" s="1"/>
  <c r="K3250" i="3"/>
  <c r="L3250" i="3" s="1"/>
  <c r="K3249" i="3"/>
  <c r="L3249" i="3" s="1"/>
  <c r="K3248" i="3"/>
  <c r="L3248" i="3" s="1"/>
  <c r="K3247" i="3"/>
  <c r="L3247" i="3" s="1"/>
  <c r="K3246" i="3"/>
  <c r="L3246" i="3" s="1"/>
  <c r="K3245" i="3"/>
  <c r="L3245" i="3" s="1"/>
  <c r="K3244" i="3"/>
  <c r="L3244" i="3" s="1"/>
  <c r="K3243" i="3"/>
  <c r="L3243" i="3" s="1"/>
  <c r="K3242" i="3"/>
  <c r="L3242" i="3" s="1"/>
  <c r="K3241" i="3"/>
  <c r="L3241" i="3" s="1"/>
  <c r="K3240" i="3"/>
  <c r="L3240" i="3" s="1"/>
  <c r="K3239" i="3"/>
  <c r="L3239" i="3" s="1"/>
  <c r="K3238" i="3"/>
  <c r="L3238" i="3" s="1"/>
  <c r="K3237" i="3"/>
  <c r="L3237" i="3" s="1"/>
  <c r="K3236" i="3"/>
  <c r="L3236" i="3" s="1"/>
  <c r="K3235" i="3"/>
  <c r="L3235" i="3" s="1"/>
  <c r="K3234" i="3"/>
  <c r="L3234" i="3" s="1"/>
  <c r="K3233" i="3"/>
  <c r="L3233" i="3" s="1"/>
  <c r="K3232" i="3"/>
  <c r="L3232" i="3" s="1"/>
  <c r="K3231" i="3"/>
  <c r="L3231" i="3" s="1"/>
  <c r="K3230" i="3"/>
  <c r="L3230" i="3" s="1"/>
  <c r="K3229" i="3"/>
  <c r="L3229" i="3" s="1"/>
  <c r="K3228" i="3"/>
  <c r="L3228" i="3" s="1"/>
  <c r="K3227" i="3"/>
  <c r="L3227" i="3" s="1"/>
  <c r="K3226" i="3"/>
  <c r="L3226" i="3" s="1"/>
  <c r="K3225" i="3"/>
  <c r="L3225" i="3" s="1"/>
  <c r="K3224" i="3"/>
  <c r="L3224" i="3" s="1"/>
  <c r="K3223" i="3"/>
  <c r="L3223" i="3" s="1"/>
  <c r="K3222" i="3"/>
  <c r="L3222" i="3" s="1"/>
  <c r="K3221" i="3"/>
  <c r="L3221" i="3" s="1"/>
  <c r="K3220" i="3"/>
  <c r="L3220" i="3" s="1"/>
  <c r="K3219" i="3"/>
  <c r="L3219" i="3" s="1"/>
  <c r="K3218" i="3"/>
  <c r="L3218" i="3" s="1"/>
  <c r="K3217" i="3"/>
  <c r="L3217" i="3" s="1"/>
  <c r="K3216" i="3"/>
  <c r="L3216" i="3" s="1"/>
  <c r="K3215" i="3"/>
  <c r="L3215" i="3" s="1"/>
  <c r="K3214" i="3"/>
  <c r="L3214" i="3" s="1"/>
  <c r="K3213" i="3"/>
  <c r="L3213" i="3" s="1"/>
  <c r="K3212" i="3"/>
  <c r="L3212" i="3" s="1"/>
  <c r="K3211" i="3"/>
  <c r="L3211" i="3" s="1"/>
  <c r="K3210" i="3"/>
  <c r="L3210" i="3" s="1"/>
  <c r="K3209" i="3"/>
  <c r="L3209" i="3" s="1"/>
  <c r="K3208" i="3"/>
  <c r="L3208" i="3" s="1"/>
  <c r="K3207" i="3"/>
  <c r="L3207" i="3" s="1"/>
  <c r="K3206" i="3"/>
  <c r="L3206" i="3" s="1"/>
  <c r="K3205" i="3"/>
  <c r="L3205" i="3" s="1"/>
  <c r="K3204" i="3"/>
  <c r="L3204" i="3" s="1"/>
  <c r="K3203" i="3"/>
  <c r="L3203" i="3" s="1"/>
  <c r="K3202" i="3"/>
  <c r="L3202" i="3" s="1"/>
  <c r="K3201" i="3"/>
  <c r="L3201" i="3" s="1"/>
  <c r="K3200" i="3"/>
  <c r="L3200" i="3" s="1"/>
  <c r="K3199" i="3"/>
  <c r="L3199" i="3" s="1"/>
  <c r="K3198" i="3"/>
  <c r="L3198" i="3" s="1"/>
  <c r="K3197" i="3"/>
  <c r="L3197" i="3" s="1"/>
  <c r="K3196" i="3"/>
  <c r="L3196" i="3" s="1"/>
  <c r="K3195" i="3"/>
  <c r="L3195" i="3" s="1"/>
  <c r="K3194" i="3"/>
  <c r="L3194" i="3" s="1"/>
  <c r="K3193" i="3"/>
  <c r="L3193" i="3" s="1"/>
  <c r="K3192" i="3"/>
  <c r="L3192" i="3" s="1"/>
  <c r="K3191" i="3"/>
  <c r="L3191" i="3" s="1"/>
  <c r="K3190" i="3"/>
  <c r="L3190" i="3" s="1"/>
  <c r="K3189" i="3"/>
  <c r="L3189" i="3" s="1"/>
  <c r="K3188" i="3"/>
  <c r="L3188" i="3" s="1"/>
  <c r="K3187" i="3"/>
  <c r="L3187" i="3" s="1"/>
  <c r="K3186" i="3"/>
  <c r="L3186" i="3" s="1"/>
  <c r="K3185" i="3"/>
  <c r="L3185" i="3" s="1"/>
  <c r="K3184" i="3"/>
  <c r="L3184" i="3" s="1"/>
  <c r="K3183" i="3"/>
  <c r="L3183" i="3" s="1"/>
  <c r="K3182" i="3"/>
  <c r="L3182" i="3" s="1"/>
  <c r="K3181" i="3"/>
  <c r="L3181" i="3" s="1"/>
  <c r="K3180" i="3"/>
  <c r="L3180" i="3" s="1"/>
  <c r="K3179" i="3"/>
  <c r="L3179" i="3" s="1"/>
  <c r="K3178" i="3"/>
  <c r="L3178" i="3" s="1"/>
  <c r="K3177" i="3"/>
  <c r="L3177" i="3" s="1"/>
  <c r="K3176" i="3"/>
  <c r="L3176" i="3" s="1"/>
  <c r="K3175" i="3"/>
  <c r="L3175" i="3" s="1"/>
  <c r="K3174" i="3"/>
  <c r="L3174" i="3" s="1"/>
  <c r="K3173" i="3"/>
  <c r="L3173" i="3" s="1"/>
  <c r="K3172" i="3"/>
  <c r="L3172" i="3" s="1"/>
  <c r="K3171" i="3"/>
  <c r="L3171" i="3" s="1"/>
  <c r="K3170" i="3"/>
  <c r="L3170" i="3" s="1"/>
  <c r="K3169" i="3"/>
  <c r="L3169" i="3" s="1"/>
  <c r="K3168" i="3"/>
  <c r="L3168" i="3" s="1"/>
  <c r="K3167" i="3"/>
  <c r="L3167" i="3" s="1"/>
  <c r="K3166" i="3"/>
  <c r="L3166" i="3" s="1"/>
  <c r="K3165" i="3"/>
  <c r="L3165" i="3" s="1"/>
  <c r="K3164" i="3"/>
  <c r="L3164" i="3" s="1"/>
  <c r="K3163" i="3"/>
  <c r="L3163" i="3" s="1"/>
  <c r="K3162" i="3"/>
  <c r="L3162" i="3" s="1"/>
  <c r="K3161" i="3"/>
  <c r="L3161" i="3" s="1"/>
  <c r="K3160" i="3"/>
  <c r="L3160" i="3" s="1"/>
  <c r="K3159" i="3"/>
  <c r="L3159" i="3" s="1"/>
  <c r="K3158" i="3"/>
  <c r="L3158" i="3" s="1"/>
  <c r="K3157" i="3"/>
  <c r="L3157" i="3" s="1"/>
  <c r="K3156" i="3"/>
  <c r="L3156" i="3" s="1"/>
  <c r="K3155" i="3"/>
  <c r="L3155" i="3" s="1"/>
  <c r="K3154" i="3"/>
  <c r="L3154" i="3" s="1"/>
  <c r="K3153" i="3"/>
  <c r="L3153" i="3" s="1"/>
  <c r="K3152" i="3"/>
  <c r="L3152" i="3" s="1"/>
  <c r="K3151" i="3"/>
  <c r="L3151" i="3" s="1"/>
  <c r="K3150" i="3"/>
  <c r="L3150" i="3" s="1"/>
  <c r="K3149" i="3"/>
  <c r="L3149" i="3" s="1"/>
  <c r="K3148" i="3"/>
  <c r="L3148" i="3" s="1"/>
  <c r="K3147" i="3"/>
  <c r="L3147" i="3" s="1"/>
  <c r="K3146" i="3"/>
  <c r="L3146" i="3" s="1"/>
  <c r="K3145" i="3"/>
  <c r="L3145" i="3" s="1"/>
  <c r="K3144" i="3"/>
  <c r="L3144" i="3" s="1"/>
  <c r="K3143" i="3"/>
  <c r="L3143" i="3" s="1"/>
  <c r="K3142" i="3"/>
  <c r="L3142" i="3" s="1"/>
  <c r="K3141" i="3"/>
  <c r="L3141" i="3" s="1"/>
  <c r="K3140" i="3"/>
  <c r="L3140" i="3" s="1"/>
  <c r="K3139" i="3"/>
  <c r="L3139" i="3" s="1"/>
  <c r="K3138" i="3"/>
  <c r="L3138" i="3" s="1"/>
  <c r="K3137" i="3"/>
  <c r="L3137" i="3" s="1"/>
  <c r="K3136" i="3"/>
  <c r="L3136" i="3" s="1"/>
  <c r="K3135" i="3"/>
  <c r="L3135" i="3" s="1"/>
  <c r="K3134" i="3"/>
  <c r="L3134" i="3" s="1"/>
  <c r="K3133" i="3"/>
  <c r="L3133" i="3" s="1"/>
  <c r="K3132" i="3"/>
  <c r="L3132" i="3" s="1"/>
  <c r="K3131" i="3"/>
  <c r="L3131" i="3" s="1"/>
  <c r="K3130" i="3"/>
  <c r="L3130" i="3" s="1"/>
  <c r="K3129" i="3"/>
  <c r="L3129" i="3" s="1"/>
  <c r="K3128" i="3"/>
  <c r="L3128" i="3" s="1"/>
  <c r="K3127" i="3"/>
  <c r="L3127" i="3" s="1"/>
  <c r="K3126" i="3"/>
  <c r="L3126" i="3" s="1"/>
  <c r="K3125" i="3"/>
  <c r="L3125" i="3" s="1"/>
  <c r="K3124" i="3"/>
  <c r="L3124" i="3" s="1"/>
  <c r="K3123" i="3"/>
  <c r="L3123" i="3" s="1"/>
  <c r="K3122" i="3"/>
  <c r="L3122" i="3" s="1"/>
  <c r="K3121" i="3"/>
  <c r="L3121" i="3" s="1"/>
  <c r="K3120" i="3"/>
  <c r="L3120" i="3" s="1"/>
  <c r="K3119" i="3"/>
  <c r="L3119" i="3" s="1"/>
  <c r="K3118" i="3"/>
  <c r="L3118" i="3" s="1"/>
  <c r="K3117" i="3"/>
  <c r="L3117" i="3" s="1"/>
  <c r="K3116" i="3"/>
  <c r="L3116" i="3" s="1"/>
  <c r="K3115" i="3"/>
  <c r="L3115" i="3" s="1"/>
  <c r="K3114" i="3"/>
  <c r="L3114" i="3" s="1"/>
  <c r="K3113" i="3"/>
  <c r="L3113" i="3" s="1"/>
  <c r="K3112" i="3"/>
  <c r="L3112" i="3" s="1"/>
  <c r="K3111" i="3"/>
  <c r="L3111" i="3" s="1"/>
  <c r="K3110" i="3"/>
  <c r="L3110" i="3" s="1"/>
  <c r="K3109" i="3"/>
  <c r="L3109" i="3" s="1"/>
  <c r="K3108" i="3"/>
  <c r="L3108" i="3" s="1"/>
  <c r="K3107" i="3"/>
  <c r="L3107" i="3" s="1"/>
  <c r="K3106" i="3"/>
  <c r="L3106" i="3" s="1"/>
  <c r="K3105" i="3"/>
  <c r="L3105" i="3" s="1"/>
  <c r="K3104" i="3"/>
  <c r="L3104" i="3" s="1"/>
  <c r="K3103" i="3"/>
  <c r="L3103" i="3" s="1"/>
  <c r="K3102" i="3"/>
  <c r="L3102" i="3" s="1"/>
  <c r="K3101" i="3"/>
  <c r="L3101" i="3" s="1"/>
  <c r="K3100" i="3"/>
  <c r="L3100" i="3" s="1"/>
  <c r="K3099" i="3"/>
  <c r="L3099" i="3" s="1"/>
  <c r="K3098" i="3"/>
  <c r="L3098" i="3" s="1"/>
  <c r="K3097" i="3"/>
  <c r="L3097" i="3" s="1"/>
  <c r="K3096" i="3"/>
  <c r="L3096" i="3" s="1"/>
  <c r="K3095" i="3"/>
  <c r="L3095" i="3" s="1"/>
  <c r="K3094" i="3"/>
  <c r="L3094" i="3" s="1"/>
  <c r="K3093" i="3"/>
  <c r="L3093" i="3" s="1"/>
  <c r="K3092" i="3"/>
  <c r="L3092" i="3" s="1"/>
  <c r="K3091" i="3"/>
  <c r="L3091" i="3" s="1"/>
  <c r="K3090" i="3"/>
  <c r="L3090" i="3" s="1"/>
  <c r="K3089" i="3"/>
  <c r="L3089" i="3" s="1"/>
  <c r="K3088" i="3"/>
  <c r="L3088" i="3" s="1"/>
  <c r="K3087" i="3"/>
  <c r="L3087" i="3" s="1"/>
  <c r="K3086" i="3"/>
  <c r="L3086" i="3" s="1"/>
  <c r="K3085" i="3"/>
  <c r="L3085" i="3" s="1"/>
  <c r="K3084" i="3"/>
  <c r="L3084" i="3" s="1"/>
  <c r="K3083" i="3"/>
  <c r="L3083" i="3" s="1"/>
  <c r="K3082" i="3"/>
  <c r="L3082" i="3" s="1"/>
  <c r="K3081" i="3"/>
  <c r="L3081" i="3" s="1"/>
  <c r="K3080" i="3"/>
  <c r="L3080" i="3" s="1"/>
  <c r="K3079" i="3"/>
  <c r="L3079" i="3" s="1"/>
  <c r="K3078" i="3"/>
  <c r="L3078" i="3" s="1"/>
  <c r="K3077" i="3"/>
  <c r="L3077" i="3" s="1"/>
  <c r="K3076" i="3"/>
  <c r="L3076" i="3" s="1"/>
  <c r="K3075" i="3"/>
  <c r="L3075" i="3" s="1"/>
  <c r="K3074" i="3"/>
  <c r="L3074" i="3" s="1"/>
  <c r="K3073" i="3"/>
  <c r="L3073" i="3" s="1"/>
  <c r="K3072" i="3"/>
  <c r="L3072" i="3" s="1"/>
  <c r="K3071" i="3"/>
  <c r="L3071" i="3" s="1"/>
  <c r="K3070" i="3"/>
  <c r="L3070" i="3" s="1"/>
  <c r="K3069" i="3"/>
  <c r="L3069" i="3" s="1"/>
  <c r="K3068" i="3"/>
  <c r="L3068" i="3" s="1"/>
  <c r="K3067" i="3"/>
  <c r="L3067" i="3" s="1"/>
  <c r="K3066" i="3"/>
  <c r="L3066" i="3" s="1"/>
  <c r="K3065" i="3"/>
  <c r="L3065" i="3" s="1"/>
  <c r="K3064" i="3"/>
  <c r="L3064" i="3" s="1"/>
  <c r="K3063" i="3"/>
  <c r="L3063" i="3" s="1"/>
  <c r="K3062" i="3"/>
  <c r="L3062" i="3" s="1"/>
  <c r="K3061" i="3"/>
  <c r="L3061" i="3" s="1"/>
  <c r="K3060" i="3"/>
  <c r="L3060" i="3" s="1"/>
  <c r="K3059" i="3"/>
  <c r="L3059" i="3" s="1"/>
  <c r="K3058" i="3"/>
  <c r="L3058" i="3" s="1"/>
  <c r="K3057" i="3"/>
  <c r="L3057" i="3" s="1"/>
  <c r="K3056" i="3"/>
  <c r="L3056" i="3" s="1"/>
  <c r="K3055" i="3"/>
  <c r="L3055" i="3" s="1"/>
  <c r="K3054" i="3"/>
  <c r="L3054" i="3" s="1"/>
  <c r="K3053" i="3"/>
  <c r="L3053" i="3" s="1"/>
  <c r="K3052" i="3"/>
  <c r="L3052" i="3" s="1"/>
  <c r="K3051" i="3"/>
  <c r="L3051" i="3" s="1"/>
  <c r="K3050" i="3"/>
  <c r="L3050" i="3" s="1"/>
  <c r="K3049" i="3"/>
  <c r="L3049" i="3" s="1"/>
  <c r="K3048" i="3"/>
  <c r="L3048" i="3" s="1"/>
  <c r="K3047" i="3"/>
  <c r="L3047" i="3" s="1"/>
  <c r="K3046" i="3"/>
  <c r="L3046" i="3" s="1"/>
  <c r="K3045" i="3"/>
  <c r="L3045" i="3" s="1"/>
  <c r="K3044" i="3"/>
  <c r="L3044" i="3" s="1"/>
  <c r="K3043" i="3"/>
  <c r="L3043" i="3" s="1"/>
  <c r="K3042" i="3"/>
  <c r="L3042" i="3" s="1"/>
  <c r="K3041" i="3"/>
  <c r="L3041" i="3" s="1"/>
  <c r="K3040" i="3"/>
  <c r="L3040" i="3" s="1"/>
  <c r="K3039" i="3"/>
  <c r="L3039" i="3" s="1"/>
  <c r="K3038" i="3"/>
  <c r="L3038" i="3" s="1"/>
  <c r="K3037" i="3"/>
  <c r="L3037" i="3" s="1"/>
  <c r="K3036" i="3"/>
  <c r="L3036" i="3" s="1"/>
  <c r="K3035" i="3"/>
  <c r="L3035" i="3" s="1"/>
  <c r="K3034" i="3"/>
  <c r="L3034" i="3" s="1"/>
  <c r="K3033" i="3"/>
  <c r="L3033" i="3" s="1"/>
  <c r="K3032" i="3"/>
  <c r="L3032" i="3" s="1"/>
  <c r="K3031" i="3"/>
  <c r="L3031" i="3" s="1"/>
  <c r="K3030" i="3"/>
  <c r="L3030" i="3" s="1"/>
  <c r="K3029" i="3"/>
  <c r="L3029" i="3" s="1"/>
  <c r="K3028" i="3"/>
  <c r="L3028" i="3" s="1"/>
  <c r="K3027" i="3"/>
  <c r="L3027" i="3" s="1"/>
  <c r="K3026" i="3"/>
  <c r="L3026" i="3" s="1"/>
  <c r="K3025" i="3"/>
  <c r="L3025" i="3" s="1"/>
  <c r="K3024" i="3"/>
  <c r="L3024" i="3" s="1"/>
  <c r="K3023" i="3"/>
  <c r="L3023" i="3" s="1"/>
  <c r="K3022" i="3"/>
  <c r="L3022" i="3" s="1"/>
  <c r="K3021" i="3"/>
  <c r="L3021" i="3" s="1"/>
  <c r="K3020" i="3"/>
  <c r="L3020" i="3" s="1"/>
  <c r="K3019" i="3"/>
  <c r="L3019" i="3" s="1"/>
  <c r="K3018" i="3"/>
  <c r="L3018" i="3" s="1"/>
  <c r="K3017" i="3"/>
  <c r="L3017" i="3" s="1"/>
  <c r="K3016" i="3"/>
  <c r="L3016" i="3" s="1"/>
  <c r="K3015" i="3"/>
  <c r="L3015" i="3" s="1"/>
  <c r="K3014" i="3"/>
  <c r="L3014" i="3" s="1"/>
  <c r="K3013" i="3"/>
  <c r="L3013" i="3" s="1"/>
  <c r="K3012" i="3"/>
  <c r="L3012" i="3" s="1"/>
  <c r="K3011" i="3"/>
  <c r="L3011" i="3" s="1"/>
  <c r="K3010" i="3"/>
  <c r="L3010" i="3" s="1"/>
  <c r="K3009" i="3"/>
  <c r="L3009" i="3" s="1"/>
  <c r="K3008" i="3"/>
  <c r="L3008" i="3" s="1"/>
  <c r="K3007" i="3"/>
  <c r="L3007" i="3" s="1"/>
  <c r="K3006" i="3"/>
  <c r="L3006" i="3" s="1"/>
  <c r="K3005" i="3"/>
  <c r="L3005" i="3" s="1"/>
  <c r="K3004" i="3"/>
  <c r="L3004" i="3" s="1"/>
  <c r="K3003" i="3"/>
  <c r="L3003" i="3" s="1"/>
  <c r="K3002" i="3"/>
  <c r="L3002" i="3" s="1"/>
  <c r="K3001" i="3"/>
  <c r="L3001" i="3" s="1"/>
  <c r="K3000" i="3"/>
  <c r="L3000" i="3" s="1"/>
  <c r="K2999" i="3"/>
  <c r="L2999" i="3" s="1"/>
  <c r="K2998" i="3"/>
  <c r="L2998" i="3" s="1"/>
  <c r="K2997" i="3"/>
  <c r="L2997" i="3" s="1"/>
  <c r="K2996" i="3"/>
  <c r="L2996" i="3" s="1"/>
  <c r="K2995" i="3"/>
  <c r="L2995" i="3" s="1"/>
  <c r="K2994" i="3"/>
  <c r="L2994" i="3" s="1"/>
  <c r="K2993" i="3"/>
  <c r="L2993" i="3" s="1"/>
  <c r="K2992" i="3"/>
  <c r="L2992" i="3" s="1"/>
  <c r="K2991" i="3"/>
  <c r="L2991" i="3" s="1"/>
  <c r="K2990" i="3"/>
  <c r="L2990" i="3" s="1"/>
  <c r="K2989" i="3"/>
  <c r="L2989" i="3" s="1"/>
  <c r="K2988" i="3"/>
  <c r="L2988" i="3" s="1"/>
  <c r="K2987" i="3"/>
  <c r="L2987" i="3" s="1"/>
  <c r="K2986" i="3"/>
  <c r="L2986" i="3" s="1"/>
  <c r="K2985" i="3"/>
  <c r="L2985" i="3" s="1"/>
  <c r="K2984" i="3"/>
  <c r="L2984" i="3" s="1"/>
  <c r="K2983" i="3"/>
  <c r="L2983" i="3" s="1"/>
  <c r="K2982" i="3"/>
  <c r="L2982" i="3" s="1"/>
  <c r="K2981" i="3"/>
  <c r="L2981" i="3" s="1"/>
  <c r="K2980" i="3"/>
  <c r="L2980" i="3" s="1"/>
  <c r="K2979" i="3"/>
  <c r="L2979" i="3" s="1"/>
  <c r="K2978" i="3"/>
  <c r="L2978" i="3" s="1"/>
  <c r="K2977" i="3"/>
  <c r="L2977" i="3" s="1"/>
  <c r="K2976" i="3"/>
  <c r="L2976" i="3" s="1"/>
  <c r="K2975" i="3"/>
  <c r="L2975" i="3" s="1"/>
  <c r="K2974" i="3"/>
  <c r="L2974" i="3" s="1"/>
  <c r="K2973" i="3"/>
  <c r="L2973" i="3" s="1"/>
  <c r="K2972" i="3"/>
  <c r="L2972" i="3" s="1"/>
  <c r="K2971" i="3"/>
  <c r="L2971" i="3" s="1"/>
  <c r="K2970" i="3"/>
  <c r="L2970" i="3" s="1"/>
  <c r="K2969" i="3"/>
  <c r="L2969" i="3" s="1"/>
  <c r="K2968" i="3"/>
  <c r="L2968" i="3" s="1"/>
  <c r="K2967" i="3"/>
  <c r="L2967" i="3" s="1"/>
  <c r="K2966" i="3"/>
  <c r="L2966" i="3" s="1"/>
  <c r="K2965" i="3"/>
  <c r="L2965" i="3" s="1"/>
  <c r="K2964" i="3"/>
  <c r="L2964" i="3" s="1"/>
  <c r="K2963" i="3"/>
  <c r="L2963" i="3" s="1"/>
  <c r="K2962" i="3"/>
  <c r="L2962" i="3" s="1"/>
  <c r="K2961" i="3"/>
  <c r="L2961" i="3" s="1"/>
  <c r="K2960" i="3"/>
  <c r="L2960" i="3" s="1"/>
  <c r="K2959" i="3"/>
  <c r="L2959" i="3" s="1"/>
  <c r="K2958" i="3"/>
  <c r="L2958" i="3" s="1"/>
  <c r="K2957" i="3"/>
  <c r="L2957" i="3" s="1"/>
  <c r="K2956" i="3"/>
  <c r="L2956" i="3" s="1"/>
  <c r="K2955" i="3"/>
  <c r="L2955" i="3" s="1"/>
  <c r="K2954" i="3"/>
  <c r="L2954" i="3" s="1"/>
  <c r="K2953" i="3"/>
  <c r="L2953" i="3" s="1"/>
  <c r="K2952" i="3"/>
  <c r="L2952" i="3" s="1"/>
  <c r="K2951" i="3"/>
  <c r="L2951" i="3" s="1"/>
  <c r="K2950" i="3"/>
  <c r="L2950" i="3" s="1"/>
  <c r="K2949" i="3"/>
  <c r="L2949" i="3" s="1"/>
  <c r="K2948" i="3"/>
  <c r="L2948" i="3" s="1"/>
  <c r="K2947" i="3"/>
  <c r="L2947" i="3" s="1"/>
  <c r="K2946" i="3"/>
  <c r="L2946" i="3" s="1"/>
  <c r="K2945" i="3"/>
  <c r="L2945" i="3" s="1"/>
  <c r="K2944" i="3"/>
  <c r="L2944" i="3" s="1"/>
  <c r="K2943" i="3"/>
  <c r="L2943" i="3" s="1"/>
  <c r="K2942" i="3"/>
  <c r="L2942" i="3" s="1"/>
  <c r="K2941" i="3"/>
  <c r="L2941" i="3" s="1"/>
  <c r="K2940" i="3"/>
  <c r="L2940" i="3" s="1"/>
  <c r="K2939" i="3"/>
  <c r="L2939" i="3" s="1"/>
  <c r="K2938" i="3"/>
  <c r="L2938" i="3" s="1"/>
  <c r="K2937" i="3"/>
  <c r="L2937" i="3" s="1"/>
  <c r="K2936" i="3"/>
  <c r="L2936" i="3" s="1"/>
  <c r="K2935" i="3"/>
  <c r="L2935" i="3" s="1"/>
  <c r="K2934" i="3"/>
  <c r="L2934" i="3" s="1"/>
  <c r="K2933" i="3"/>
  <c r="L2933" i="3" s="1"/>
  <c r="K2932" i="3"/>
  <c r="L2932" i="3" s="1"/>
  <c r="K2931" i="3"/>
  <c r="L2931" i="3" s="1"/>
  <c r="K2930" i="3"/>
  <c r="L2930" i="3" s="1"/>
  <c r="K2929" i="3"/>
  <c r="L2929" i="3" s="1"/>
  <c r="K2928" i="3"/>
  <c r="L2928" i="3" s="1"/>
  <c r="K2927" i="3"/>
  <c r="L2927" i="3" s="1"/>
  <c r="K2926" i="3"/>
  <c r="L2926" i="3" s="1"/>
  <c r="K2925" i="3"/>
  <c r="L2925" i="3" s="1"/>
  <c r="K2924" i="3"/>
  <c r="L2924" i="3" s="1"/>
  <c r="K2923" i="3"/>
  <c r="L2923" i="3" s="1"/>
  <c r="K2922" i="3"/>
  <c r="L2922" i="3" s="1"/>
  <c r="K2921" i="3"/>
  <c r="L2921" i="3" s="1"/>
  <c r="K2920" i="3"/>
  <c r="L2920" i="3" s="1"/>
  <c r="K2919" i="3"/>
  <c r="L2919" i="3" s="1"/>
  <c r="K2918" i="3"/>
  <c r="L2918" i="3" s="1"/>
  <c r="K2917" i="3"/>
  <c r="L2917" i="3" s="1"/>
  <c r="K2916" i="3"/>
  <c r="L2916" i="3" s="1"/>
  <c r="K2915" i="3"/>
  <c r="L2915" i="3" s="1"/>
  <c r="K2914" i="3"/>
  <c r="L2914" i="3" s="1"/>
  <c r="K2913" i="3"/>
  <c r="L2913" i="3" s="1"/>
  <c r="K2912" i="3"/>
  <c r="L2912" i="3" s="1"/>
  <c r="K2911" i="3"/>
  <c r="L2911" i="3" s="1"/>
  <c r="K2910" i="3"/>
  <c r="L2910" i="3" s="1"/>
  <c r="K2909" i="3"/>
  <c r="L2909" i="3" s="1"/>
  <c r="K2908" i="3"/>
  <c r="L2908" i="3" s="1"/>
  <c r="K2907" i="3"/>
  <c r="L2907" i="3" s="1"/>
  <c r="K2906" i="3"/>
  <c r="L2906" i="3" s="1"/>
  <c r="K2905" i="3"/>
  <c r="L2905" i="3" s="1"/>
  <c r="K2904" i="3"/>
  <c r="L2904" i="3" s="1"/>
  <c r="K2903" i="3"/>
  <c r="L2903" i="3" s="1"/>
  <c r="K2902" i="3"/>
  <c r="L2902" i="3" s="1"/>
  <c r="K2901" i="3"/>
  <c r="L2901" i="3" s="1"/>
  <c r="K2900" i="3"/>
  <c r="L2900" i="3" s="1"/>
  <c r="K2899" i="3"/>
  <c r="L2899" i="3" s="1"/>
  <c r="K2898" i="3"/>
  <c r="L2898" i="3" s="1"/>
  <c r="K2897" i="3"/>
  <c r="L2897" i="3" s="1"/>
  <c r="K2896" i="3"/>
  <c r="L2896" i="3" s="1"/>
  <c r="K2895" i="3"/>
  <c r="L2895" i="3" s="1"/>
  <c r="K2894" i="3"/>
  <c r="L2894" i="3" s="1"/>
  <c r="K2893" i="3"/>
  <c r="L2893" i="3" s="1"/>
  <c r="K2892" i="3"/>
  <c r="L2892" i="3" s="1"/>
  <c r="K2891" i="3"/>
  <c r="L2891" i="3" s="1"/>
  <c r="K2890" i="3"/>
  <c r="L2890" i="3" s="1"/>
  <c r="K2889" i="3"/>
  <c r="L2889" i="3" s="1"/>
  <c r="K2888" i="3"/>
  <c r="L2888" i="3" s="1"/>
  <c r="K2887" i="3"/>
  <c r="L2887" i="3" s="1"/>
  <c r="K2886" i="3"/>
  <c r="L2886" i="3" s="1"/>
  <c r="K2885" i="3"/>
  <c r="L2885" i="3" s="1"/>
  <c r="K2884" i="3"/>
  <c r="L2884" i="3" s="1"/>
  <c r="K2883" i="3"/>
  <c r="L2883" i="3" s="1"/>
  <c r="K2882" i="3"/>
  <c r="L2882" i="3" s="1"/>
  <c r="K2881" i="3"/>
  <c r="L2881" i="3" s="1"/>
  <c r="K2880" i="3"/>
  <c r="L2880" i="3" s="1"/>
  <c r="K2879" i="3"/>
  <c r="L2879" i="3" s="1"/>
  <c r="K2878" i="3"/>
  <c r="L2878" i="3" s="1"/>
  <c r="K2877" i="3"/>
  <c r="L2877" i="3" s="1"/>
  <c r="K2876" i="3"/>
  <c r="L2876" i="3" s="1"/>
  <c r="K2875" i="3"/>
  <c r="L2875" i="3" s="1"/>
  <c r="K2874" i="3"/>
  <c r="L2874" i="3" s="1"/>
  <c r="K2873" i="3"/>
  <c r="L2873" i="3" s="1"/>
  <c r="K2872" i="3"/>
  <c r="L2872" i="3" s="1"/>
  <c r="K2871" i="3"/>
  <c r="L2871" i="3" s="1"/>
  <c r="K2870" i="3"/>
  <c r="L2870" i="3" s="1"/>
  <c r="K2869" i="3"/>
  <c r="L2869" i="3" s="1"/>
  <c r="K2868" i="3"/>
  <c r="L2868" i="3" s="1"/>
  <c r="K2867" i="3"/>
  <c r="L2867" i="3" s="1"/>
  <c r="K2866" i="3"/>
  <c r="L2866" i="3" s="1"/>
  <c r="K2865" i="3"/>
  <c r="L2865" i="3" s="1"/>
  <c r="K2864" i="3"/>
  <c r="L2864" i="3" s="1"/>
  <c r="K2863" i="3"/>
  <c r="L2863" i="3" s="1"/>
  <c r="K2862" i="3"/>
  <c r="L2862" i="3" s="1"/>
  <c r="K2861" i="3"/>
  <c r="L2861" i="3" s="1"/>
  <c r="K2860" i="3"/>
  <c r="L2860" i="3" s="1"/>
  <c r="K2859" i="3"/>
  <c r="L2859" i="3" s="1"/>
  <c r="K2858" i="3"/>
  <c r="L2858" i="3" s="1"/>
  <c r="K2857" i="3"/>
  <c r="L2857" i="3" s="1"/>
  <c r="K2856" i="3"/>
  <c r="L2856" i="3" s="1"/>
  <c r="K2855" i="3"/>
  <c r="L2855" i="3" s="1"/>
  <c r="K2854" i="3"/>
  <c r="L2854" i="3" s="1"/>
  <c r="K2853" i="3"/>
  <c r="L2853" i="3" s="1"/>
  <c r="K2852" i="3"/>
  <c r="L2852" i="3" s="1"/>
  <c r="K2851" i="3"/>
  <c r="L2851" i="3" s="1"/>
  <c r="K2850" i="3"/>
  <c r="L2850" i="3" s="1"/>
  <c r="K2849" i="3"/>
  <c r="L2849" i="3" s="1"/>
  <c r="K2848" i="3"/>
  <c r="L2848" i="3" s="1"/>
  <c r="K2847" i="3"/>
  <c r="L2847" i="3" s="1"/>
  <c r="K2846" i="3"/>
  <c r="L2846" i="3" s="1"/>
  <c r="K2845" i="3"/>
  <c r="L2845" i="3" s="1"/>
  <c r="K2844" i="3"/>
  <c r="L2844" i="3" s="1"/>
  <c r="K2843" i="3"/>
  <c r="L2843" i="3" s="1"/>
  <c r="K2842" i="3"/>
  <c r="L2842" i="3" s="1"/>
  <c r="K2841" i="3"/>
  <c r="L2841" i="3" s="1"/>
  <c r="K2840" i="3"/>
  <c r="L2840" i="3" s="1"/>
  <c r="K2839" i="3"/>
  <c r="L2839" i="3" s="1"/>
  <c r="K2838" i="3"/>
  <c r="L2838" i="3" s="1"/>
  <c r="K2837" i="3"/>
  <c r="L2837" i="3" s="1"/>
  <c r="K2836" i="3"/>
  <c r="L2836" i="3" s="1"/>
  <c r="K2835" i="3"/>
  <c r="L2835" i="3" s="1"/>
  <c r="K2834" i="3"/>
  <c r="L2834" i="3" s="1"/>
  <c r="K2833" i="3"/>
  <c r="L2833" i="3" s="1"/>
  <c r="K2832" i="3"/>
  <c r="L2832" i="3" s="1"/>
  <c r="K2831" i="3"/>
  <c r="L2831" i="3" s="1"/>
  <c r="K2830" i="3"/>
  <c r="L2830" i="3" s="1"/>
  <c r="K2829" i="3"/>
  <c r="L2829" i="3" s="1"/>
  <c r="K2828" i="3"/>
  <c r="L2828" i="3" s="1"/>
  <c r="K2827" i="3"/>
  <c r="L2827" i="3" s="1"/>
  <c r="K2826" i="3"/>
  <c r="L2826" i="3" s="1"/>
  <c r="K2825" i="3"/>
  <c r="L2825" i="3" s="1"/>
  <c r="K2824" i="3"/>
  <c r="L2824" i="3" s="1"/>
  <c r="K2823" i="3"/>
  <c r="L2823" i="3" s="1"/>
  <c r="K2822" i="3"/>
  <c r="L2822" i="3" s="1"/>
  <c r="K2821" i="3"/>
  <c r="L2821" i="3" s="1"/>
  <c r="K2820" i="3"/>
  <c r="L2820" i="3" s="1"/>
  <c r="K2819" i="3"/>
  <c r="L2819" i="3" s="1"/>
  <c r="K2818" i="3"/>
  <c r="L2818" i="3" s="1"/>
  <c r="K2817" i="3"/>
  <c r="L2817" i="3" s="1"/>
  <c r="K2816" i="3"/>
  <c r="L2816" i="3" s="1"/>
  <c r="K2815" i="3"/>
  <c r="L2815" i="3" s="1"/>
  <c r="K2814" i="3"/>
  <c r="L2814" i="3" s="1"/>
  <c r="K2813" i="3"/>
  <c r="L2813" i="3" s="1"/>
  <c r="K2812" i="3"/>
  <c r="L2812" i="3" s="1"/>
  <c r="K2811" i="3"/>
  <c r="L2811" i="3" s="1"/>
  <c r="K2810" i="3"/>
  <c r="L2810" i="3" s="1"/>
  <c r="K2809" i="3"/>
  <c r="L2809" i="3" s="1"/>
  <c r="K2808" i="3"/>
  <c r="L2808" i="3" s="1"/>
  <c r="K2807" i="3"/>
  <c r="L2807" i="3" s="1"/>
  <c r="K2806" i="3"/>
  <c r="L2806" i="3" s="1"/>
  <c r="K2805" i="3"/>
  <c r="L2805" i="3" s="1"/>
  <c r="K2804" i="3"/>
  <c r="L2804" i="3" s="1"/>
  <c r="K2803" i="3"/>
  <c r="L2803" i="3" s="1"/>
  <c r="K2802" i="3"/>
  <c r="L2802" i="3" s="1"/>
  <c r="K2801" i="3"/>
  <c r="L2801" i="3" s="1"/>
  <c r="K2800" i="3"/>
  <c r="L2800" i="3" s="1"/>
  <c r="K2799" i="3"/>
  <c r="L2799" i="3" s="1"/>
  <c r="K2798" i="3"/>
  <c r="L2798" i="3" s="1"/>
  <c r="K2797" i="3"/>
  <c r="L2797" i="3" s="1"/>
  <c r="K2796" i="3"/>
  <c r="L2796" i="3" s="1"/>
  <c r="K2795" i="3"/>
  <c r="L2795" i="3" s="1"/>
  <c r="K2794" i="3"/>
  <c r="L2794" i="3" s="1"/>
  <c r="K2793" i="3"/>
  <c r="L2793" i="3" s="1"/>
  <c r="K2792" i="3"/>
  <c r="L2792" i="3" s="1"/>
  <c r="K2791" i="3"/>
  <c r="L2791" i="3" s="1"/>
  <c r="K2790" i="3"/>
  <c r="L2790" i="3" s="1"/>
  <c r="K2789" i="3"/>
  <c r="L2789" i="3" s="1"/>
  <c r="K2788" i="3"/>
  <c r="L2788" i="3" s="1"/>
  <c r="K2787" i="3"/>
  <c r="L2787" i="3" s="1"/>
  <c r="K2786" i="3"/>
  <c r="L2786" i="3" s="1"/>
  <c r="K2785" i="3"/>
  <c r="L2785" i="3" s="1"/>
  <c r="K2784" i="3"/>
  <c r="L2784" i="3" s="1"/>
  <c r="K2783" i="3"/>
  <c r="L2783" i="3" s="1"/>
  <c r="K2782" i="3"/>
  <c r="L2782" i="3" s="1"/>
  <c r="K2781" i="3"/>
  <c r="L2781" i="3" s="1"/>
  <c r="K2780" i="3"/>
  <c r="L2780" i="3" s="1"/>
  <c r="K2779" i="3"/>
  <c r="L2779" i="3" s="1"/>
  <c r="K2778" i="3"/>
  <c r="L2778" i="3" s="1"/>
  <c r="K2777" i="3"/>
  <c r="L2777" i="3" s="1"/>
  <c r="K2776" i="3"/>
  <c r="L2776" i="3" s="1"/>
  <c r="K2775" i="3"/>
  <c r="L2775" i="3" s="1"/>
  <c r="K2774" i="3"/>
  <c r="L2774" i="3" s="1"/>
  <c r="K2773" i="3"/>
  <c r="L2773" i="3" s="1"/>
  <c r="K2772" i="3"/>
  <c r="L2772" i="3" s="1"/>
  <c r="K2771" i="3"/>
  <c r="L2771" i="3" s="1"/>
  <c r="K2770" i="3"/>
  <c r="L2770" i="3" s="1"/>
  <c r="K2769" i="3"/>
  <c r="L2769" i="3" s="1"/>
  <c r="K2768" i="3"/>
  <c r="L2768" i="3" s="1"/>
  <c r="K2767" i="3"/>
  <c r="L2767" i="3" s="1"/>
  <c r="K2766" i="3"/>
  <c r="L2766" i="3" s="1"/>
  <c r="K2765" i="3"/>
  <c r="L2765" i="3" s="1"/>
  <c r="K2764" i="3"/>
  <c r="L2764" i="3" s="1"/>
  <c r="K2763" i="3"/>
  <c r="L2763" i="3" s="1"/>
  <c r="K2762" i="3"/>
  <c r="L2762" i="3" s="1"/>
  <c r="K2761" i="3"/>
  <c r="L2761" i="3" s="1"/>
  <c r="K2760" i="3"/>
  <c r="L2760" i="3" s="1"/>
  <c r="K2759" i="3"/>
  <c r="L2759" i="3" s="1"/>
  <c r="K2758" i="3"/>
  <c r="L2758" i="3" s="1"/>
  <c r="K2757" i="3"/>
  <c r="L2757" i="3" s="1"/>
  <c r="K2756" i="3"/>
  <c r="L2756" i="3" s="1"/>
  <c r="K2755" i="3"/>
  <c r="L2755" i="3" s="1"/>
  <c r="K2754" i="3"/>
  <c r="L2754" i="3" s="1"/>
  <c r="K2753" i="3"/>
  <c r="L2753" i="3" s="1"/>
  <c r="K2752" i="3"/>
  <c r="L2752" i="3" s="1"/>
  <c r="K2751" i="3"/>
  <c r="L2751" i="3" s="1"/>
  <c r="K2750" i="3"/>
  <c r="L2750" i="3" s="1"/>
  <c r="K2749" i="3"/>
  <c r="L2749" i="3" s="1"/>
  <c r="K2748" i="3"/>
  <c r="L2748" i="3" s="1"/>
  <c r="K2747" i="3"/>
  <c r="L2747" i="3" s="1"/>
  <c r="K2746" i="3"/>
  <c r="L2746" i="3" s="1"/>
  <c r="K2745" i="3"/>
  <c r="L2745" i="3" s="1"/>
  <c r="K2744" i="3"/>
  <c r="L2744" i="3" s="1"/>
  <c r="K2743" i="3"/>
  <c r="L2743" i="3" s="1"/>
  <c r="K2742" i="3"/>
  <c r="L2742" i="3" s="1"/>
  <c r="K2741" i="3"/>
  <c r="L2741" i="3" s="1"/>
  <c r="K2740" i="3"/>
  <c r="L2740" i="3" s="1"/>
  <c r="K2739" i="3"/>
  <c r="L2739" i="3" s="1"/>
  <c r="K2738" i="3"/>
  <c r="L2738" i="3" s="1"/>
  <c r="K2737" i="3"/>
  <c r="L2737" i="3" s="1"/>
  <c r="K2736" i="3"/>
  <c r="L2736" i="3" s="1"/>
  <c r="K2735" i="3"/>
  <c r="L2735" i="3" s="1"/>
  <c r="K2734" i="3"/>
  <c r="L2734" i="3" s="1"/>
  <c r="K2733" i="3"/>
  <c r="L2733" i="3" s="1"/>
  <c r="K2732" i="3"/>
  <c r="L2732" i="3" s="1"/>
  <c r="K2731" i="3"/>
  <c r="L2731" i="3" s="1"/>
  <c r="K2730" i="3"/>
  <c r="L2730" i="3" s="1"/>
  <c r="K2729" i="3"/>
  <c r="L2729" i="3" s="1"/>
  <c r="K2728" i="3"/>
  <c r="L2728" i="3" s="1"/>
  <c r="K2727" i="3"/>
  <c r="L2727" i="3" s="1"/>
  <c r="K2726" i="3"/>
  <c r="L2726" i="3" s="1"/>
  <c r="K2725" i="3"/>
  <c r="L2725" i="3" s="1"/>
  <c r="K2724" i="3"/>
  <c r="L2724" i="3" s="1"/>
  <c r="K2723" i="3"/>
  <c r="L2723" i="3" s="1"/>
  <c r="K2722" i="3"/>
  <c r="L2722" i="3" s="1"/>
  <c r="K2721" i="3"/>
  <c r="L2721" i="3" s="1"/>
  <c r="K2720" i="3"/>
  <c r="L2720" i="3" s="1"/>
  <c r="K2719" i="3"/>
  <c r="L2719" i="3" s="1"/>
  <c r="K2718" i="3"/>
  <c r="L2718" i="3" s="1"/>
  <c r="K2717" i="3"/>
  <c r="L2717" i="3" s="1"/>
  <c r="K2716" i="3"/>
  <c r="L2716" i="3" s="1"/>
  <c r="K2715" i="3"/>
  <c r="L2715" i="3" s="1"/>
  <c r="K2714" i="3"/>
  <c r="L2714" i="3" s="1"/>
  <c r="K2713" i="3"/>
  <c r="L2713" i="3" s="1"/>
  <c r="K2712" i="3"/>
  <c r="L2712" i="3" s="1"/>
  <c r="K2711" i="3"/>
  <c r="L2711" i="3" s="1"/>
  <c r="K2710" i="3"/>
  <c r="L2710" i="3" s="1"/>
  <c r="K2709" i="3"/>
  <c r="L2709" i="3" s="1"/>
  <c r="K2708" i="3"/>
  <c r="L2708" i="3" s="1"/>
  <c r="K2707" i="3"/>
  <c r="L2707" i="3" s="1"/>
  <c r="K2706" i="3"/>
  <c r="L2706" i="3" s="1"/>
  <c r="K2705" i="3"/>
  <c r="L2705" i="3" s="1"/>
  <c r="K2704" i="3"/>
  <c r="L2704" i="3" s="1"/>
  <c r="K2703" i="3"/>
  <c r="L2703" i="3" s="1"/>
  <c r="K2702" i="3"/>
  <c r="L2702" i="3" s="1"/>
  <c r="K2701" i="3"/>
  <c r="L2701" i="3" s="1"/>
  <c r="K2700" i="3"/>
  <c r="L2700" i="3" s="1"/>
  <c r="K2699" i="3"/>
  <c r="L2699" i="3" s="1"/>
  <c r="K2698" i="3"/>
  <c r="L2698" i="3" s="1"/>
  <c r="K2697" i="3"/>
  <c r="L2697" i="3" s="1"/>
  <c r="K2696" i="3"/>
  <c r="L2696" i="3" s="1"/>
  <c r="K2695" i="3"/>
  <c r="L2695" i="3" s="1"/>
  <c r="K2694" i="3"/>
  <c r="L2694" i="3" s="1"/>
  <c r="K2693" i="3"/>
  <c r="L2693" i="3" s="1"/>
  <c r="K2692" i="3"/>
  <c r="L2692" i="3" s="1"/>
  <c r="K2691" i="3"/>
  <c r="L2691" i="3" s="1"/>
  <c r="K2690" i="3"/>
  <c r="L2690" i="3" s="1"/>
  <c r="K2689" i="3"/>
  <c r="L2689" i="3" s="1"/>
  <c r="K2688" i="3"/>
  <c r="L2688" i="3" s="1"/>
  <c r="K2687" i="3"/>
  <c r="L2687" i="3" s="1"/>
  <c r="K2686" i="3"/>
  <c r="L2686" i="3" s="1"/>
  <c r="K2685" i="3"/>
  <c r="L2685" i="3" s="1"/>
  <c r="K2684" i="3"/>
  <c r="L2684" i="3" s="1"/>
  <c r="K2683" i="3"/>
  <c r="L2683" i="3" s="1"/>
  <c r="K2682" i="3"/>
  <c r="L2682" i="3" s="1"/>
  <c r="K2681" i="3"/>
  <c r="L2681" i="3" s="1"/>
  <c r="K2680" i="3"/>
  <c r="L2680" i="3" s="1"/>
  <c r="K2679" i="3"/>
  <c r="L2679" i="3" s="1"/>
  <c r="K2678" i="3"/>
  <c r="L2678" i="3" s="1"/>
  <c r="K2677" i="3"/>
  <c r="L2677" i="3" s="1"/>
  <c r="K2676" i="3"/>
  <c r="L2676" i="3" s="1"/>
  <c r="K2675" i="3"/>
  <c r="L2675" i="3" s="1"/>
  <c r="K2674" i="3"/>
  <c r="L2674" i="3" s="1"/>
  <c r="K2673" i="3"/>
  <c r="L2673" i="3" s="1"/>
  <c r="K2672" i="3"/>
  <c r="L2672" i="3" s="1"/>
  <c r="K2671" i="3"/>
  <c r="L2671" i="3" s="1"/>
  <c r="K2670" i="3"/>
  <c r="L2670" i="3" s="1"/>
  <c r="K2669" i="3"/>
  <c r="L2669" i="3" s="1"/>
  <c r="K2668" i="3"/>
  <c r="L2668" i="3" s="1"/>
  <c r="K2667" i="3"/>
  <c r="L2667" i="3" s="1"/>
  <c r="K2666" i="3"/>
  <c r="L2666" i="3" s="1"/>
  <c r="K2665" i="3"/>
  <c r="L2665" i="3" s="1"/>
  <c r="K2664" i="3"/>
  <c r="L2664" i="3" s="1"/>
  <c r="K2663" i="3"/>
  <c r="L2663" i="3" s="1"/>
  <c r="K2662" i="3"/>
  <c r="L2662" i="3" s="1"/>
  <c r="K2661" i="3"/>
  <c r="L2661" i="3" s="1"/>
  <c r="K2660" i="3"/>
  <c r="L2660" i="3" s="1"/>
  <c r="K2659" i="3"/>
  <c r="L2659" i="3" s="1"/>
  <c r="K2658" i="3"/>
  <c r="L2658" i="3" s="1"/>
  <c r="K2657" i="3"/>
  <c r="L2657" i="3" s="1"/>
  <c r="K2656" i="3"/>
  <c r="L2656" i="3" s="1"/>
  <c r="K2655" i="3"/>
  <c r="L2655" i="3" s="1"/>
  <c r="K2654" i="3"/>
  <c r="L2654" i="3" s="1"/>
  <c r="K2653" i="3"/>
  <c r="L2653" i="3" s="1"/>
  <c r="K2652" i="3"/>
  <c r="L2652" i="3" s="1"/>
  <c r="K2651" i="3"/>
  <c r="L2651" i="3" s="1"/>
  <c r="K2650" i="3"/>
  <c r="L2650" i="3" s="1"/>
  <c r="K2649" i="3"/>
  <c r="L2649" i="3" s="1"/>
  <c r="K2648" i="3"/>
  <c r="L2648" i="3" s="1"/>
  <c r="K2647" i="3"/>
  <c r="L2647" i="3" s="1"/>
  <c r="K2646" i="3"/>
  <c r="L2646" i="3" s="1"/>
  <c r="K2645" i="3"/>
  <c r="L2645" i="3" s="1"/>
  <c r="K2644" i="3"/>
  <c r="L2644" i="3" s="1"/>
  <c r="K2643" i="3"/>
  <c r="L2643" i="3" s="1"/>
  <c r="K2642" i="3"/>
  <c r="L2642" i="3" s="1"/>
  <c r="K2641" i="3"/>
  <c r="L2641" i="3" s="1"/>
  <c r="K2640" i="3"/>
  <c r="L2640" i="3" s="1"/>
  <c r="K2639" i="3"/>
  <c r="L2639" i="3" s="1"/>
  <c r="K2638" i="3"/>
  <c r="L2638" i="3" s="1"/>
  <c r="K2637" i="3"/>
  <c r="L2637" i="3" s="1"/>
  <c r="K2636" i="3"/>
  <c r="L2636" i="3" s="1"/>
  <c r="K2635" i="3"/>
  <c r="L2635" i="3" s="1"/>
  <c r="K2634" i="3"/>
  <c r="L2634" i="3" s="1"/>
  <c r="K2633" i="3"/>
  <c r="L2633" i="3" s="1"/>
  <c r="K2632" i="3"/>
  <c r="L2632" i="3" s="1"/>
  <c r="K2631" i="3"/>
  <c r="L2631" i="3" s="1"/>
  <c r="K2630" i="3"/>
  <c r="L2630" i="3" s="1"/>
  <c r="K2629" i="3"/>
  <c r="L2629" i="3" s="1"/>
  <c r="K2628" i="3"/>
  <c r="L2628" i="3" s="1"/>
  <c r="K2627" i="3"/>
  <c r="L2627" i="3" s="1"/>
  <c r="K2626" i="3"/>
  <c r="L2626" i="3" s="1"/>
  <c r="K2625" i="3"/>
  <c r="L2625" i="3" s="1"/>
  <c r="K2624" i="3"/>
  <c r="L2624" i="3" s="1"/>
  <c r="K2623" i="3"/>
  <c r="L2623" i="3" s="1"/>
  <c r="K2622" i="3"/>
  <c r="L2622" i="3" s="1"/>
  <c r="K2621" i="3"/>
  <c r="L2621" i="3" s="1"/>
  <c r="K2620" i="3"/>
  <c r="L2620" i="3" s="1"/>
  <c r="K2619" i="3"/>
  <c r="L2619" i="3" s="1"/>
  <c r="K2618" i="3"/>
  <c r="L2618" i="3" s="1"/>
  <c r="K2617" i="3"/>
  <c r="L2617" i="3" s="1"/>
  <c r="K2616" i="3"/>
  <c r="L2616" i="3" s="1"/>
  <c r="K2615" i="3"/>
  <c r="L2615" i="3" s="1"/>
  <c r="K2614" i="3"/>
  <c r="L2614" i="3" s="1"/>
  <c r="K2613" i="3"/>
  <c r="L2613" i="3" s="1"/>
  <c r="K2612" i="3"/>
  <c r="L2612" i="3" s="1"/>
  <c r="K2611" i="3"/>
  <c r="L2611" i="3" s="1"/>
  <c r="K2610" i="3"/>
  <c r="L2610" i="3" s="1"/>
  <c r="K2609" i="3"/>
  <c r="L2609" i="3" s="1"/>
  <c r="K2608" i="3"/>
  <c r="L2608" i="3" s="1"/>
  <c r="K2607" i="3"/>
  <c r="L2607" i="3" s="1"/>
  <c r="K2606" i="3"/>
  <c r="L2606" i="3" s="1"/>
  <c r="K2605" i="3"/>
  <c r="L2605" i="3" s="1"/>
  <c r="K2604" i="3"/>
  <c r="L2604" i="3" s="1"/>
  <c r="K2603" i="3"/>
  <c r="L2603" i="3" s="1"/>
  <c r="K2602" i="3"/>
  <c r="L2602" i="3" s="1"/>
  <c r="K2601" i="3"/>
  <c r="L2601" i="3" s="1"/>
  <c r="K2600" i="3"/>
  <c r="L2600" i="3" s="1"/>
  <c r="K2599" i="3"/>
  <c r="L2599" i="3" s="1"/>
  <c r="K2598" i="3"/>
  <c r="L2598" i="3" s="1"/>
  <c r="K2597" i="3"/>
  <c r="L2597" i="3" s="1"/>
  <c r="K2596" i="3"/>
  <c r="L2596" i="3" s="1"/>
  <c r="K2595" i="3"/>
  <c r="L2595" i="3" s="1"/>
  <c r="K2594" i="3"/>
  <c r="L2594" i="3" s="1"/>
  <c r="K2593" i="3"/>
  <c r="L2593" i="3" s="1"/>
  <c r="K2592" i="3"/>
  <c r="L2592" i="3" s="1"/>
  <c r="K2591" i="3"/>
  <c r="L2591" i="3" s="1"/>
  <c r="K2590" i="3"/>
  <c r="L2590" i="3" s="1"/>
  <c r="K2589" i="3"/>
  <c r="L2589" i="3" s="1"/>
  <c r="K2588" i="3"/>
  <c r="L2588" i="3" s="1"/>
  <c r="K2587" i="3"/>
  <c r="L2587" i="3" s="1"/>
  <c r="K2586" i="3"/>
  <c r="L2586" i="3" s="1"/>
  <c r="K2585" i="3"/>
  <c r="L2585" i="3" s="1"/>
  <c r="K2584" i="3"/>
  <c r="L2584" i="3" s="1"/>
  <c r="K2583" i="3"/>
  <c r="L2583" i="3" s="1"/>
  <c r="K2582" i="3"/>
  <c r="L2582" i="3" s="1"/>
  <c r="K2581" i="3"/>
  <c r="L2581" i="3" s="1"/>
  <c r="K2580" i="3"/>
  <c r="L2580" i="3" s="1"/>
  <c r="K2579" i="3"/>
  <c r="L2579" i="3" s="1"/>
  <c r="K2578" i="3"/>
  <c r="L2578" i="3" s="1"/>
  <c r="K2577" i="3"/>
  <c r="L2577" i="3" s="1"/>
  <c r="K2576" i="3"/>
  <c r="L2576" i="3" s="1"/>
  <c r="K2575" i="3"/>
  <c r="L2575" i="3" s="1"/>
  <c r="K2574" i="3"/>
  <c r="L2574" i="3" s="1"/>
  <c r="K2573" i="3"/>
  <c r="L2573" i="3" s="1"/>
  <c r="K2572" i="3"/>
  <c r="L2572" i="3" s="1"/>
  <c r="K2571" i="3"/>
  <c r="L2571" i="3" s="1"/>
  <c r="K2570" i="3"/>
  <c r="L2570" i="3" s="1"/>
  <c r="K2569" i="3"/>
  <c r="L2569" i="3" s="1"/>
  <c r="K2568" i="3"/>
  <c r="L2568" i="3" s="1"/>
  <c r="K2567" i="3"/>
  <c r="L2567" i="3" s="1"/>
  <c r="K2566" i="3"/>
  <c r="L2566" i="3" s="1"/>
  <c r="K2565" i="3"/>
  <c r="L2565" i="3" s="1"/>
  <c r="K2564" i="3"/>
  <c r="L2564" i="3" s="1"/>
  <c r="K2563" i="3"/>
  <c r="L2563" i="3" s="1"/>
  <c r="K2562" i="3"/>
  <c r="L2562" i="3" s="1"/>
  <c r="K2561" i="3"/>
  <c r="L2561" i="3" s="1"/>
  <c r="K2560" i="3"/>
  <c r="L2560" i="3" s="1"/>
  <c r="K2559" i="3"/>
  <c r="L2559" i="3" s="1"/>
  <c r="K2558" i="3"/>
  <c r="L2558" i="3" s="1"/>
  <c r="K2557" i="3"/>
  <c r="L2557" i="3" s="1"/>
  <c r="K2556" i="3"/>
  <c r="L2556" i="3" s="1"/>
  <c r="K2555" i="3"/>
  <c r="L2555" i="3" s="1"/>
  <c r="K2554" i="3"/>
  <c r="L2554" i="3" s="1"/>
  <c r="K2553" i="3"/>
  <c r="L2553" i="3" s="1"/>
  <c r="K2552" i="3"/>
  <c r="L2552" i="3" s="1"/>
  <c r="K2551" i="3"/>
  <c r="L2551" i="3" s="1"/>
  <c r="K2550" i="3"/>
  <c r="L2550" i="3" s="1"/>
  <c r="K2549" i="3"/>
  <c r="L2549" i="3" s="1"/>
  <c r="K2548" i="3"/>
  <c r="L2548" i="3" s="1"/>
  <c r="K2547" i="3"/>
  <c r="L2547" i="3" s="1"/>
  <c r="K2546" i="3"/>
  <c r="L2546" i="3" s="1"/>
  <c r="K2545" i="3"/>
  <c r="L2545" i="3" s="1"/>
  <c r="K2544" i="3"/>
  <c r="L2544" i="3" s="1"/>
  <c r="K2543" i="3"/>
  <c r="L2543" i="3" s="1"/>
  <c r="K2542" i="3"/>
  <c r="L2542" i="3" s="1"/>
  <c r="K2541" i="3"/>
  <c r="L2541" i="3" s="1"/>
  <c r="K2540" i="3"/>
  <c r="L2540" i="3" s="1"/>
  <c r="K2539" i="3"/>
  <c r="L2539" i="3" s="1"/>
  <c r="K2538" i="3"/>
  <c r="L2538" i="3" s="1"/>
  <c r="K2537" i="3"/>
  <c r="L2537" i="3" s="1"/>
  <c r="K2536" i="3"/>
  <c r="L2536" i="3" s="1"/>
  <c r="K2535" i="3"/>
  <c r="L2535" i="3" s="1"/>
  <c r="K2534" i="3"/>
  <c r="L2534" i="3" s="1"/>
  <c r="K2533" i="3"/>
  <c r="L2533" i="3" s="1"/>
  <c r="K2532" i="3"/>
  <c r="L2532" i="3" s="1"/>
  <c r="K2531" i="3"/>
  <c r="L2531" i="3" s="1"/>
  <c r="K2530" i="3"/>
  <c r="L2530" i="3" s="1"/>
  <c r="K2529" i="3"/>
  <c r="L2529" i="3" s="1"/>
  <c r="K2528" i="3"/>
  <c r="L2528" i="3" s="1"/>
  <c r="K2527" i="3"/>
  <c r="L2527" i="3" s="1"/>
  <c r="K2526" i="3"/>
  <c r="L2526" i="3" s="1"/>
  <c r="K2525" i="3"/>
  <c r="L2525" i="3" s="1"/>
  <c r="K2524" i="3"/>
  <c r="L2524" i="3" s="1"/>
  <c r="K2523" i="3"/>
  <c r="L2523" i="3" s="1"/>
  <c r="K2522" i="3"/>
  <c r="L2522" i="3" s="1"/>
  <c r="K2521" i="3"/>
  <c r="L2521" i="3" s="1"/>
  <c r="K2520" i="3"/>
  <c r="L2520" i="3" s="1"/>
  <c r="K2519" i="3"/>
  <c r="L2519" i="3" s="1"/>
  <c r="K2518" i="3"/>
  <c r="L2518" i="3" s="1"/>
  <c r="K2517" i="3"/>
  <c r="L2517" i="3" s="1"/>
  <c r="K2516" i="3"/>
  <c r="L2516" i="3" s="1"/>
  <c r="K2515" i="3"/>
  <c r="L2515" i="3" s="1"/>
  <c r="K2514" i="3"/>
  <c r="L2514" i="3" s="1"/>
  <c r="K2513" i="3"/>
  <c r="L2513" i="3" s="1"/>
  <c r="K2512" i="3"/>
  <c r="L2512" i="3" s="1"/>
  <c r="K2511" i="3"/>
  <c r="L2511" i="3" s="1"/>
  <c r="K2510" i="3"/>
  <c r="L2510" i="3" s="1"/>
  <c r="K2509" i="3"/>
  <c r="L2509" i="3" s="1"/>
  <c r="K2508" i="3"/>
  <c r="L2508" i="3" s="1"/>
  <c r="K2507" i="3"/>
  <c r="L2507" i="3" s="1"/>
  <c r="K2506" i="3"/>
  <c r="L2506" i="3" s="1"/>
  <c r="K2505" i="3"/>
  <c r="L2505" i="3" s="1"/>
  <c r="K2504" i="3"/>
  <c r="L2504" i="3" s="1"/>
  <c r="K2503" i="3"/>
  <c r="L2503" i="3" s="1"/>
  <c r="K2502" i="3"/>
  <c r="L2502" i="3" s="1"/>
  <c r="K2501" i="3"/>
  <c r="L2501" i="3" s="1"/>
  <c r="K2500" i="3"/>
  <c r="L2500" i="3" s="1"/>
  <c r="K2499" i="3"/>
  <c r="L2499" i="3" s="1"/>
  <c r="K2498" i="3"/>
  <c r="L2498" i="3" s="1"/>
  <c r="K2497" i="3"/>
  <c r="L2497" i="3" s="1"/>
  <c r="K2496" i="3"/>
  <c r="L2496" i="3" s="1"/>
  <c r="K2495" i="3"/>
  <c r="L2495" i="3" s="1"/>
  <c r="K2494" i="3"/>
  <c r="L2494" i="3" s="1"/>
  <c r="K2493" i="3"/>
  <c r="L2493" i="3" s="1"/>
  <c r="K2492" i="3"/>
  <c r="L2492" i="3" s="1"/>
  <c r="K2491" i="3"/>
  <c r="L2491" i="3" s="1"/>
  <c r="K2490" i="3"/>
  <c r="L2490" i="3" s="1"/>
  <c r="K2489" i="3"/>
  <c r="L2489" i="3" s="1"/>
  <c r="K2488" i="3"/>
  <c r="L2488" i="3" s="1"/>
  <c r="K2487" i="3"/>
  <c r="L2487" i="3" s="1"/>
  <c r="K2486" i="3"/>
  <c r="L2486" i="3" s="1"/>
  <c r="K2485" i="3"/>
  <c r="L2485" i="3" s="1"/>
  <c r="K2484" i="3"/>
  <c r="L2484" i="3" s="1"/>
  <c r="K2483" i="3"/>
  <c r="L2483" i="3" s="1"/>
  <c r="K2482" i="3"/>
  <c r="L2482" i="3" s="1"/>
  <c r="K2481" i="3"/>
  <c r="L2481" i="3" s="1"/>
  <c r="K2480" i="3"/>
  <c r="L2480" i="3" s="1"/>
  <c r="K2479" i="3"/>
  <c r="L2479" i="3" s="1"/>
  <c r="K2478" i="3"/>
  <c r="L2478" i="3" s="1"/>
  <c r="K2477" i="3"/>
  <c r="L2477" i="3" s="1"/>
  <c r="K2476" i="3"/>
  <c r="L2476" i="3" s="1"/>
  <c r="K2475" i="3"/>
  <c r="L2475" i="3" s="1"/>
  <c r="K2474" i="3"/>
  <c r="L2474" i="3" s="1"/>
  <c r="K2473" i="3"/>
  <c r="L2473" i="3" s="1"/>
  <c r="K2472" i="3"/>
  <c r="L2472" i="3" s="1"/>
  <c r="K2471" i="3"/>
  <c r="L2471" i="3" s="1"/>
  <c r="K2470" i="3"/>
  <c r="L2470" i="3" s="1"/>
  <c r="K2469" i="3"/>
  <c r="L2469" i="3" s="1"/>
  <c r="K2468" i="3"/>
  <c r="L2468" i="3" s="1"/>
  <c r="K2467" i="3"/>
  <c r="L2467" i="3" s="1"/>
  <c r="K2466" i="3"/>
  <c r="L2466" i="3" s="1"/>
  <c r="K2465" i="3"/>
  <c r="L2465" i="3" s="1"/>
  <c r="K2464" i="3"/>
  <c r="L2464" i="3" s="1"/>
  <c r="K2463" i="3"/>
  <c r="L2463" i="3" s="1"/>
  <c r="K2462" i="3"/>
  <c r="L2462" i="3" s="1"/>
  <c r="K2461" i="3"/>
  <c r="L2461" i="3" s="1"/>
  <c r="K2460" i="3"/>
  <c r="L2460" i="3" s="1"/>
  <c r="K2459" i="3"/>
  <c r="L2459" i="3" s="1"/>
  <c r="K2458" i="3"/>
  <c r="L2458" i="3" s="1"/>
  <c r="K2457" i="3"/>
  <c r="L2457" i="3" s="1"/>
  <c r="K2456" i="3"/>
  <c r="L2456" i="3" s="1"/>
  <c r="K2455" i="3"/>
  <c r="L2455" i="3" s="1"/>
  <c r="K2454" i="3"/>
  <c r="L2454" i="3" s="1"/>
  <c r="K2453" i="3"/>
  <c r="L2453" i="3" s="1"/>
  <c r="K2452" i="3"/>
  <c r="L2452" i="3" s="1"/>
  <c r="K2451" i="3"/>
  <c r="L2451" i="3" s="1"/>
  <c r="K2450" i="3"/>
  <c r="L2450" i="3" s="1"/>
  <c r="K2449" i="3"/>
  <c r="L2449" i="3" s="1"/>
  <c r="K2448" i="3"/>
  <c r="L2448" i="3" s="1"/>
  <c r="K2447" i="3"/>
  <c r="L2447" i="3" s="1"/>
  <c r="K2446" i="3"/>
  <c r="L2446" i="3" s="1"/>
  <c r="K2445" i="3"/>
  <c r="L2445" i="3" s="1"/>
  <c r="K2444" i="3"/>
  <c r="L2444" i="3" s="1"/>
  <c r="K2443" i="3"/>
  <c r="L2443" i="3" s="1"/>
  <c r="K2442" i="3"/>
  <c r="L2442" i="3" s="1"/>
  <c r="K2441" i="3"/>
  <c r="L2441" i="3" s="1"/>
  <c r="K2440" i="3"/>
  <c r="L2440" i="3" s="1"/>
  <c r="K2439" i="3"/>
  <c r="L2439" i="3" s="1"/>
  <c r="K2438" i="3"/>
  <c r="L2438" i="3" s="1"/>
  <c r="K2437" i="3"/>
  <c r="L2437" i="3" s="1"/>
  <c r="K2436" i="3"/>
  <c r="L2436" i="3" s="1"/>
  <c r="K2435" i="3"/>
  <c r="L2435" i="3" s="1"/>
  <c r="K2434" i="3"/>
  <c r="L2434" i="3" s="1"/>
  <c r="K2433" i="3"/>
  <c r="L2433" i="3" s="1"/>
  <c r="K2432" i="3"/>
  <c r="L2432" i="3" s="1"/>
  <c r="K2431" i="3"/>
  <c r="L2431" i="3" s="1"/>
  <c r="K2430" i="3"/>
  <c r="L2430" i="3" s="1"/>
  <c r="K2429" i="3"/>
  <c r="L2429" i="3" s="1"/>
  <c r="K2428" i="3"/>
  <c r="L2428" i="3" s="1"/>
  <c r="K2427" i="3"/>
  <c r="L2427" i="3" s="1"/>
  <c r="K2426" i="3"/>
  <c r="L2426" i="3" s="1"/>
  <c r="K2425" i="3"/>
  <c r="L2425" i="3" s="1"/>
  <c r="K2424" i="3"/>
  <c r="L2424" i="3" s="1"/>
  <c r="K2423" i="3"/>
  <c r="L2423" i="3" s="1"/>
  <c r="K2422" i="3"/>
  <c r="L2422" i="3" s="1"/>
  <c r="K2421" i="3"/>
  <c r="L2421" i="3" s="1"/>
  <c r="K2420" i="3"/>
  <c r="L2420" i="3" s="1"/>
  <c r="K2419" i="3"/>
  <c r="L2419" i="3" s="1"/>
  <c r="K2418" i="3"/>
  <c r="L2418" i="3" s="1"/>
  <c r="K2417" i="3"/>
  <c r="L2417" i="3" s="1"/>
  <c r="K2416" i="3"/>
  <c r="L2416" i="3" s="1"/>
  <c r="K2415" i="3"/>
  <c r="L2415" i="3" s="1"/>
  <c r="K2414" i="3"/>
  <c r="L2414" i="3" s="1"/>
  <c r="K2413" i="3"/>
  <c r="L2413" i="3" s="1"/>
  <c r="K2412" i="3"/>
  <c r="L2412" i="3" s="1"/>
  <c r="K2411" i="3"/>
  <c r="L2411" i="3" s="1"/>
  <c r="K2410" i="3"/>
  <c r="L2410" i="3" s="1"/>
  <c r="K2409" i="3"/>
  <c r="L2409" i="3" s="1"/>
  <c r="K2408" i="3"/>
  <c r="L2408" i="3" s="1"/>
  <c r="K2407" i="3"/>
  <c r="L2407" i="3" s="1"/>
  <c r="K2406" i="3"/>
  <c r="L2406" i="3" s="1"/>
  <c r="K2405" i="3"/>
  <c r="L2405" i="3" s="1"/>
  <c r="K2404" i="3"/>
  <c r="L2404" i="3" s="1"/>
  <c r="K2403" i="3"/>
  <c r="L2403" i="3" s="1"/>
  <c r="K2402" i="3"/>
  <c r="L2402" i="3" s="1"/>
  <c r="K2401" i="3"/>
  <c r="L2401" i="3" s="1"/>
  <c r="K2400" i="3"/>
  <c r="L2400" i="3" s="1"/>
  <c r="K2399" i="3"/>
  <c r="L2399" i="3" s="1"/>
  <c r="K2398" i="3"/>
  <c r="L2398" i="3" s="1"/>
  <c r="K2397" i="3"/>
  <c r="L2397" i="3" s="1"/>
  <c r="K2396" i="3"/>
  <c r="L2396" i="3" s="1"/>
  <c r="K2395" i="3"/>
  <c r="L2395" i="3" s="1"/>
  <c r="K2394" i="3"/>
  <c r="L2394" i="3" s="1"/>
  <c r="K2393" i="3"/>
  <c r="L2393" i="3" s="1"/>
  <c r="K2392" i="3"/>
  <c r="L2392" i="3" s="1"/>
  <c r="K2391" i="3"/>
  <c r="L2391" i="3" s="1"/>
  <c r="K2390" i="3"/>
  <c r="L2390" i="3" s="1"/>
  <c r="K2389" i="3"/>
  <c r="L2389" i="3" s="1"/>
  <c r="K2388" i="3"/>
  <c r="L2388" i="3" s="1"/>
  <c r="K2387" i="3"/>
  <c r="L2387" i="3" s="1"/>
  <c r="K2386" i="3"/>
  <c r="L2386" i="3" s="1"/>
  <c r="K2385" i="3"/>
  <c r="L2385" i="3" s="1"/>
  <c r="K2384" i="3"/>
  <c r="L2384" i="3" s="1"/>
  <c r="K2383" i="3"/>
  <c r="L2383" i="3" s="1"/>
  <c r="K2382" i="3"/>
  <c r="L2382" i="3" s="1"/>
  <c r="K2381" i="3"/>
  <c r="L2381" i="3" s="1"/>
  <c r="K2380" i="3"/>
  <c r="L2380" i="3" s="1"/>
  <c r="K2379" i="3"/>
  <c r="L2379" i="3" s="1"/>
  <c r="K2378" i="3"/>
  <c r="L2378" i="3" s="1"/>
  <c r="K2377" i="3"/>
  <c r="L2377" i="3" s="1"/>
  <c r="K2376" i="3"/>
  <c r="L2376" i="3" s="1"/>
  <c r="K2375" i="3"/>
  <c r="L2375" i="3" s="1"/>
  <c r="K2374" i="3"/>
  <c r="L2374" i="3" s="1"/>
  <c r="K2373" i="3"/>
  <c r="L2373" i="3" s="1"/>
  <c r="K2372" i="3"/>
  <c r="L2372" i="3" s="1"/>
  <c r="K2371" i="3"/>
  <c r="L2371" i="3" s="1"/>
  <c r="K2370" i="3"/>
  <c r="L2370" i="3" s="1"/>
  <c r="K2369" i="3"/>
  <c r="L2369" i="3" s="1"/>
  <c r="K2368" i="3"/>
  <c r="L2368" i="3" s="1"/>
  <c r="K2367" i="3"/>
  <c r="L2367" i="3" s="1"/>
  <c r="K2366" i="3"/>
  <c r="L2366" i="3" s="1"/>
  <c r="K2365" i="3"/>
  <c r="L2365" i="3" s="1"/>
  <c r="K2364" i="3"/>
  <c r="L2364" i="3" s="1"/>
  <c r="K2363" i="3"/>
  <c r="L2363" i="3" s="1"/>
  <c r="K2362" i="3"/>
  <c r="L2362" i="3" s="1"/>
  <c r="K2361" i="3"/>
  <c r="L2361" i="3" s="1"/>
  <c r="K2360" i="3"/>
  <c r="L2360" i="3" s="1"/>
  <c r="K2359" i="3"/>
  <c r="L2359" i="3" s="1"/>
  <c r="K2358" i="3"/>
  <c r="L2358" i="3" s="1"/>
  <c r="K2357" i="3"/>
  <c r="L2357" i="3" s="1"/>
  <c r="K2356" i="3"/>
  <c r="L2356" i="3" s="1"/>
  <c r="K2355" i="3"/>
  <c r="L2355" i="3" s="1"/>
  <c r="K2354" i="3"/>
  <c r="L2354" i="3" s="1"/>
  <c r="K2353" i="3"/>
  <c r="L2353" i="3" s="1"/>
  <c r="K2352" i="3"/>
  <c r="L2352" i="3" s="1"/>
  <c r="K2351" i="3"/>
  <c r="L2351" i="3" s="1"/>
  <c r="K2350" i="3"/>
  <c r="L2350" i="3" s="1"/>
  <c r="K2349" i="3"/>
  <c r="L2349" i="3" s="1"/>
  <c r="K2348" i="3"/>
  <c r="L2348" i="3" s="1"/>
  <c r="K2347" i="3"/>
  <c r="L2347" i="3" s="1"/>
  <c r="K2346" i="3"/>
  <c r="L2346" i="3" s="1"/>
  <c r="K2345" i="3"/>
  <c r="L2345" i="3" s="1"/>
  <c r="K2344" i="3"/>
  <c r="L2344" i="3" s="1"/>
  <c r="K2343" i="3"/>
  <c r="L2343" i="3" s="1"/>
  <c r="K2342" i="3"/>
  <c r="L2342" i="3" s="1"/>
  <c r="K2341" i="3"/>
  <c r="L2341" i="3" s="1"/>
  <c r="K2340" i="3"/>
  <c r="L2340" i="3" s="1"/>
  <c r="K2339" i="3"/>
  <c r="L2339" i="3" s="1"/>
  <c r="K2338" i="3"/>
  <c r="L2338" i="3" s="1"/>
  <c r="K2337" i="3"/>
  <c r="L2337" i="3" s="1"/>
  <c r="K2336" i="3"/>
  <c r="L2336" i="3" s="1"/>
  <c r="K2335" i="3"/>
  <c r="L2335" i="3" s="1"/>
  <c r="K2334" i="3"/>
  <c r="L2334" i="3" s="1"/>
  <c r="K2333" i="3"/>
  <c r="L2333" i="3" s="1"/>
  <c r="K2332" i="3"/>
  <c r="L2332" i="3" s="1"/>
  <c r="K2331" i="3"/>
  <c r="L2331" i="3" s="1"/>
  <c r="K2330" i="3"/>
  <c r="L2330" i="3" s="1"/>
  <c r="K2329" i="3"/>
  <c r="L2329" i="3" s="1"/>
  <c r="K2328" i="3"/>
  <c r="L2328" i="3" s="1"/>
  <c r="K2327" i="3"/>
  <c r="L2327" i="3" s="1"/>
  <c r="K2326" i="3"/>
  <c r="L2326" i="3" s="1"/>
  <c r="K2325" i="3"/>
  <c r="L2325" i="3" s="1"/>
  <c r="K2324" i="3"/>
  <c r="L2324" i="3" s="1"/>
  <c r="K2323" i="3"/>
  <c r="L2323" i="3" s="1"/>
  <c r="K2322" i="3"/>
  <c r="L2322" i="3" s="1"/>
  <c r="K2321" i="3"/>
  <c r="L2321" i="3" s="1"/>
  <c r="K2320" i="3"/>
  <c r="L2320" i="3" s="1"/>
  <c r="K2319" i="3"/>
  <c r="L2319" i="3" s="1"/>
  <c r="K2318" i="3"/>
  <c r="L2318" i="3" s="1"/>
  <c r="K2317" i="3"/>
  <c r="L2317" i="3" s="1"/>
  <c r="K2316" i="3"/>
  <c r="L2316" i="3" s="1"/>
  <c r="K2315" i="3"/>
  <c r="L2315" i="3" s="1"/>
  <c r="K2314" i="3"/>
  <c r="L2314" i="3" s="1"/>
  <c r="K2313" i="3"/>
  <c r="L2313" i="3" s="1"/>
  <c r="K2312" i="3"/>
  <c r="L2312" i="3" s="1"/>
  <c r="K2311" i="3"/>
  <c r="L2311" i="3" s="1"/>
  <c r="K2310" i="3"/>
  <c r="L2310" i="3" s="1"/>
  <c r="K2309" i="3"/>
  <c r="L2309" i="3" s="1"/>
  <c r="K2308" i="3"/>
  <c r="L2308" i="3" s="1"/>
  <c r="K2307" i="3"/>
  <c r="L2307" i="3" s="1"/>
  <c r="K2306" i="3"/>
  <c r="L2306" i="3" s="1"/>
  <c r="K2305" i="3"/>
  <c r="L2305" i="3" s="1"/>
  <c r="K2304" i="3"/>
  <c r="L2304" i="3" s="1"/>
  <c r="K2303" i="3"/>
  <c r="L2303" i="3" s="1"/>
  <c r="K2302" i="3"/>
  <c r="L2302" i="3" s="1"/>
  <c r="K2301" i="3"/>
  <c r="L2301" i="3" s="1"/>
  <c r="K2300" i="3"/>
  <c r="L2300" i="3" s="1"/>
  <c r="K2299" i="3"/>
  <c r="L2299" i="3" s="1"/>
  <c r="K2298" i="3"/>
  <c r="L2298" i="3" s="1"/>
  <c r="K2297" i="3"/>
  <c r="L2297" i="3" s="1"/>
  <c r="K2296" i="3"/>
  <c r="L2296" i="3" s="1"/>
  <c r="K2295" i="3"/>
  <c r="L2295" i="3" s="1"/>
  <c r="K2294" i="3"/>
  <c r="L2294" i="3" s="1"/>
  <c r="K2293" i="3"/>
  <c r="L2293" i="3" s="1"/>
  <c r="K2292" i="3"/>
  <c r="L2292" i="3" s="1"/>
  <c r="K2291" i="3"/>
  <c r="L2291" i="3" s="1"/>
  <c r="K2290" i="3"/>
  <c r="L2290" i="3" s="1"/>
  <c r="K2289" i="3"/>
  <c r="L2289" i="3" s="1"/>
  <c r="K2288" i="3"/>
  <c r="L2288" i="3" s="1"/>
  <c r="K2287" i="3"/>
  <c r="L2287" i="3" s="1"/>
  <c r="K2286" i="3"/>
  <c r="L2286" i="3" s="1"/>
  <c r="K2285" i="3"/>
  <c r="L2285" i="3" s="1"/>
  <c r="K2284" i="3"/>
  <c r="L2284" i="3" s="1"/>
  <c r="K2283" i="3"/>
  <c r="L2283" i="3" s="1"/>
  <c r="K2282" i="3"/>
  <c r="L2282" i="3" s="1"/>
  <c r="K2281" i="3"/>
  <c r="L2281" i="3" s="1"/>
  <c r="K2280" i="3"/>
  <c r="L2280" i="3" s="1"/>
  <c r="K2279" i="3"/>
  <c r="L2279" i="3" s="1"/>
  <c r="K2278" i="3"/>
  <c r="L2278" i="3" s="1"/>
  <c r="K2277" i="3"/>
  <c r="L2277" i="3" s="1"/>
  <c r="K2276" i="3"/>
  <c r="L2276" i="3" s="1"/>
  <c r="K2275" i="3"/>
  <c r="L2275" i="3" s="1"/>
  <c r="K2274" i="3"/>
  <c r="L2274" i="3" s="1"/>
  <c r="K2273" i="3"/>
  <c r="L2273" i="3" s="1"/>
  <c r="K2272" i="3"/>
  <c r="L2272" i="3" s="1"/>
  <c r="K2271" i="3"/>
  <c r="L2271" i="3" s="1"/>
  <c r="K2270" i="3"/>
  <c r="L2270" i="3" s="1"/>
  <c r="K2269" i="3"/>
  <c r="L2269" i="3" s="1"/>
  <c r="K2268" i="3"/>
  <c r="L2268" i="3" s="1"/>
  <c r="K2267" i="3"/>
  <c r="L2267" i="3" s="1"/>
  <c r="K2266" i="3"/>
  <c r="L2266" i="3" s="1"/>
  <c r="K2265" i="3"/>
  <c r="L2265" i="3" s="1"/>
  <c r="K2264" i="3"/>
  <c r="L2264" i="3" s="1"/>
  <c r="K2263" i="3"/>
  <c r="L2263" i="3" s="1"/>
  <c r="K2262" i="3"/>
  <c r="L2262" i="3" s="1"/>
  <c r="K2261" i="3"/>
  <c r="L2261" i="3" s="1"/>
  <c r="K2260" i="3"/>
  <c r="L2260" i="3" s="1"/>
  <c r="K2259" i="3"/>
  <c r="L2259" i="3" s="1"/>
  <c r="K2258" i="3"/>
  <c r="L2258" i="3" s="1"/>
  <c r="K2257" i="3"/>
  <c r="L2257" i="3" s="1"/>
  <c r="K2256" i="3"/>
  <c r="L2256" i="3" s="1"/>
  <c r="K2255" i="3"/>
  <c r="L2255" i="3" s="1"/>
  <c r="K2254" i="3"/>
  <c r="L2254" i="3" s="1"/>
  <c r="K2253" i="3"/>
  <c r="L2253" i="3" s="1"/>
  <c r="K2252" i="3"/>
  <c r="L2252" i="3" s="1"/>
  <c r="K2251" i="3"/>
  <c r="L2251" i="3" s="1"/>
  <c r="K2250" i="3"/>
  <c r="L2250" i="3" s="1"/>
  <c r="K2249" i="3"/>
  <c r="L2249" i="3" s="1"/>
  <c r="K2248" i="3"/>
  <c r="L2248" i="3" s="1"/>
  <c r="K2247" i="3"/>
  <c r="L2247" i="3" s="1"/>
  <c r="K2246" i="3"/>
  <c r="L2246" i="3" s="1"/>
  <c r="K2245" i="3"/>
  <c r="L2245" i="3" s="1"/>
  <c r="K2244" i="3"/>
  <c r="L2244" i="3" s="1"/>
  <c r="K2243" i="3"/>
  <c r="L2243" i="3" s="1"/>
  <c r="K2242" i="3"/>
  <c r="L2242" i="3" s="1"/>
  <c r="K2241" i="3"/>
  <c r="L2241" i="3" s="1"/>
  <c r="K2240" i="3"/>
  <c r="L2240" i="3" s="1"/>
  <c r="K2239" i="3"/>
  <c r="L2239" i="3" s="1"/>
  <c r="K2238" i="3"/>
  <c r="L2238" i="3" s="1"/>
  <c r="K2237" i="3"/>
  <c r="L2237" i="3" s="1"/>
  <c r="K2236" i="3"/>
  <c r="L2236" i="3" s="1"/>
  <c r="K2235" i="3"/>
  <c r="L2235" i="3" s="1"/>
  <c r="K2234" i="3"/>
  <c r="L2234" i="3" s="1"/>
  <c r="K2233" i="3"/>
  <c r="L2233" i="3" s="1"/>
  <c r="K2232" i="3"/>
  <c r="L2232" i="3" s="1"/>
  <c r="K2231" i="3"/>
  <c r="L2231" i="3" s="1"/>
  <c r="K2230" i="3"/>
  <c r="L2230" i="3" s="1"/>
  <c r="K2229" i="3"/>
  <c r="L2229" i="3" s="1"/>
  <c r="K2228" i="3"/>
  <c r="L2228" i="3" s="1"/>
  <c r="K2227" i="3"/>
  <c r="L2227" i="3" s="1"/>
  <c r="K2226" i="3"/>
  <c r="L2226" i="3" s="1"/>
  <c r="K2225" i="3"/>
  <c r="L2225" i="3" s="1"/>
  <c r="K2224" i="3"/>
  <c r="L2224" i="3" s="1"/>
  <c r="K2223" i="3"/>
  <c r="L2223" i="3" s="1"/>
  <c r="K2222" i="3"/>
  <c r="L2222" i="3" s="1"/>
  <c r="K2221" i="3"/>
  <c r="L2221" i="3" s="1"/>
  <c r="K2220" i="3"/>
  <c r="L2220" i="3" s="1"/>
  <c r="K2219" i="3"/>
  <c r="L2219" i="3" s="1"/>
  <c r="K2218" i="3"/>
  <c r="L2218" i="3" s="1"/>
  <c r="K2217" i="3"/>
  <c r="L2217" i="3" s="1"/>
  <c r="K2216" i="3"/>
  <c r="L2216" i="3" s="1"/>
  <c r="K2215" i="3"/>
  <c r="L2215" i="3" s="1"/>
  <c r="K2214" i="3"/>
  <c r="L2214" i="3" s="1"/>
  <c r="K2213" i="3"/>
  <c r="L2213" i="3" s="1"/>
  <c r="K2212" i="3"/>
  <c r="L2212" i="3" s="1"/>
  <c r="K2211" i="3"/>
  <c r="L2211" i="3" s="1"/>
  <c r="K2210" i="3"/>
  <c r="L2210" i="3" s="1"/>
  <c r="K2209" i="3"/>
  <c r="L2209" i="3" s="1"/>
  <c r="K2208" i="3"/>
  <c r="L2208" i="3" s="1"/>
  <c r="K2207" i="3"/>
  <c r="L2207" i="3" s="1"/>
  <c r="K2206" i="3"/>
  <c r="L2206" i="3" s="1"/>
  <c r="K2205" i="3"/>
  <c r="L2205" i="3" s="1"/>
  <c r="K2204" i="3"/>
  <c r="L2204" i="3" s="1"/>
  <c r="K2203" i="3"/>
  <c r="L2203" i="3" s="1"/>
  <c r="K2202" i="3"/>
  <c r="L2202" i="3" s="1"/>
  <c r="K2201" i="3"/>
  <c r="L2201" i="3" s="1"/>
  <c r="K2200" i="3"/>
  <c r="L2200" i="3" s="1"/>
  <c r="K2199" i="3"/>
  <c r="L2199" i="3" s="1"/>
  <c r="K2198" i="3"/>
  <c r="L2198" i="3" s="1"/>
  <c r="K2197" i="3"/>
  <c r="L2197" i="3" s="1"/>
  <c r="K2196" i="3"/>
  <c r="L2196" i="3" s="1"/>
  <c r="K2195" i="3"/>
  <c r="L2195" i="3" s="1"/>
  <c r="K2194" i="3"/>
  <c r="L2194" i="3" s="1"/>
  <c r="K2193" i="3"/>
  <c r="L2193" i="3" s="1"/>
  <c r="K2192" i="3"/>
  <c r="L2192" i="3" s="1"/>
  <c r="K2191" i="3"/>
  <c r="L2191" i="3" s="1"/>
  <c r="K2190" i="3"/>
  <c r="L2190" i="3" s="1"/>
  <c r="K2189" i="3"/>
  <c r="L2189" i="3" s="1"/>
  <c r="K2188" i="3"/>
  <c r="L2188" i="3" s="1"/>
  <c r="K2187" i="3"/>
  <c r="L2187" i="3" s="1"/>
  <c r="K2186" i="3"/>
  <c r="L2186" i="3" s="1"/>
  <c r="K2185" i="3"/>
  <c r="L2185" i="3" s="1"/>
  <c r="K2184" i="3"/>
  <c r="L2184" i="3" s="1"/>
  <c r="K2183" i="3"/>
  <c r="L2183" i="3" s="1"/>
  <c r="K2182" i="3"/>
  <c r="L2182" i="3" s="1"/>
  <c r="K2181" i="3"/>
  <c r="L2181" i="3" s="1"/>
  <c r="K2180" i="3"/>
  <c r="L2180" i="3" s="1"/>
  <c r="K2179" i="3"/>
  <c r="L2179" i="3" s="1"/>
  <c r="K2178" i="3"/>
  <c r="L2178" i="3" s="1"/>
  <c r="K2177" i="3"/>
  <c r="L2177" i="3" s="1"/>
  <c r="K2176" i="3"/>
  <c r="L2176" i="3" s="1"/>
  <c r="K2175" i="3"/>
  <c r="L2175" i="3" s="1"/>
  <c r="K2174" i="3"/>
  <c r="L2174" i="3" s="1"/>
  <c r="K2173" i="3"/>
  <c r="L2173" i="3" s="1"/>
  <c r="K2172" i="3"/>
  <c r="L2172" i="3" s="1"/>
  <c r="K2171" i="3"/>
  <c r="L2171" i="3" s="1"/>
  <c r="K2170" i="3"/>
  <c r="L2170" i="3" s="1"/>
  <c r="K2169" i="3"/>
  <c r="L2169" i="3" s="1"/>
  <c r="K2168" i="3"/>
  <c r="L2168" i="3" s="1"/>
  <c r="K2167" i="3"/>
  <c r="L2167" i="3" s="1"/>
  <c r="K2166" i="3"/>
  <c r="L2166" i="3" s="1"/>
  <c r="K2165" i="3"/>
  <c r="L2165" i="3" s="1"/>
  <c r="K2164" i="3"/>
  <c r="L2164" i="3" s="1"/>
  <c r="K2163" i="3"/>
  <c r="L2163" i="3" s="1"/>
  <c r="K2162" i="3"/>
  <c r="L2162" i="3" s="1"/>
  <c r="K2161" i="3"/>
  <c r="L2161" i="3" s="1"/>
  <c r="K2160" i="3"/>
  <c r="L2160" i="3" s="1"/>
  <c r="K2159" i="3"/>
  <c r="L2159" i="3" s="1"/>
  <c r="K2158" i="3"/>
  <c r="L2158" i="3" s="1"/>
  <c r="K2157" i="3"/>
  <c r="L2157" i="3" s="1"/>
  <c r="K2156" i="3"/>
  <c r="L2156" i="3" s="1"/>
  <c r="K2155" i="3"/>
  <c r="L2155" i="3" s="1"/>
  <c r="K2154" i="3"/>
  <c r="L2154" i="3" s="1"/>
  <c r="K2153" i="3"/>
  <c r="L2153" i="3" s="1"/>
  <c r="K2152" i="3"/>
  <c r="L2152" i="3" s="1"/>
  <c r="K2151" i="3"/>
  <c r="L2151" i="3" s="1"/>
  <c r="K2150" i="3"/>
  <c r="L2150" i="3" s="1"/>
  <c r="K2149" i="3"/>
  <c r="L2149" i="3" s="1"/>
  <c r="K2148" i="3"/>
  <c r="L2148" i="3" s="1"/>
  <c r="K2147" i="3"/>
  <c r="L2147" i="3" s="1"/>
  <c r="K2146" i="3"/>
  <c r="L2146" i="3" s="1"/>
  <c r="K2145" i="3"/>
  <c r="L2145" i="3" s="1"/>
  <c r="K2144" i="3"/>
  <c r="L2144" i="3" s="1"/>
  <c r="K2143" i="3"/>
  <c r="L2143" i="3" s="1"/>
  <c r="K2142" i="3"/>
  <c r="L2142" i="3" s="1"/>
  <c r="K2141" i="3"/>
  <c r="L2141" i="3" s="1"/>
  <c r="K2140" i="3"/>
  <c r="L2140" i="3" s="1"/>
  <c r="K2139" i="3"/>
  <c r="L2139" i="3" s="1"/>
  <c r="K2138" i="3"/>
  <c r="L2138" i="3" s="1"/>
  <c r="K2137" i="3"/>
  <c r="L2137" i="3" s="1"/>
  <c r="K2136" i="3"/>
  <c r="L2136" i="3" s="1"/>
  <c r="K2135" i="3"/>
  <c r="L2135" i="3" s="1"/>
  <c r="K2134" i="3"/>
  <c r="L2134" i="3" s="1"/>
  <c r="K2133" i="3"/>
  <c r="L2133" i="3" s="1"/>
  <c r="K2132" i="3"/>
  <c r="L2132" i="3" s="1"/>
  <c r="K2131" i="3"/>
  <c r="L2131" i="3" s="1"/>
  <c r="K2130" i="3"/>
  <c r="L2130" i="3" s="1"/>
  <c r="K2129" i="3"/>
  <c r="L2129" i="3" s="1"/>
  <c r="K2128" i="3"/>
  <c r="L2128" i="3" s="1"/>
  <c r="K2127" i="3"/>
  <c r="L2127" i="3" s="1"/>
  <c r="K2126" i="3"/>
  <c r="L2126" i="3" s="1"/>
  <c r="K2125" i="3"/>
  <c r="L2125" i="3" s="1"/>
  <c r="K2124" i="3"/>
  <c r="L2124" i="3" s="1"/>
  <c r="K2123" i="3"/>
  <c r="L2123" i="3" s="1"/>
  <c r="K2122" i="3"/>
  <c r="L2122" i="3" s="1"/>
  <c r="K2121" i="3"/>
  <c r="L2121" i="3" s="1"/>
  <c r="K2120" i="3"/>
  <c r="L2120" i="3" s="1"/>
  <c r="K2119" i="3"/>
  <c r="L2119" i="3" s="1"/>
  <c r="K2118" i="3"/>
  <c r="L2118" i="3" s="1"/>
  <c r="K2117" i="3"/>
  <c r="L2117" i="3" s="1"/>
  <c r="K2116" i="3"/>
  <c r="L2116" i="3" s="1"/>
  <c r="K2115" i="3"/>
  <c r="L2115" i="3" s="1"/>
  <c r="K2114" i="3"/>
  <c r="L2114" i="3" s="1"/>
  <c r="K2113" i="3"/>
  <c r="L2113" i="3" s="1"/>
  <c r="K2112" i="3"/>
  <c r="L2112" i="3" s="1"/>
  <c r="K2111" i="3"/>
  <c r="L2111" i="3" s="1"/>
  <c r="K2110" i="3"/>
  <c r="L2110" i="3" s="1"/>
  <c r="K2109" i="3"/>
  <c r="L2109" i="3" s="1"/>
  <c r="K2108" i="3"/>
  <c r="L2108" i="3" s="1"/>
  <c r="K2107" i="3"/>
  <c r="L2107" i="3" s="1"/>
  <c r="K2106" i="3"/>
  <c r="L2106" i="3" s="1"/>
  <c r="K2105" i="3"/>
  <c r="L2105" i="3" s="1"/>
  <c r="K2104" i="3"/>
  <c r="L2104" i="3" s="1"/>
  <c r="K2103" i="3"/>
  <c r="L2103" i="3" s="1"/>
  <c r="K2102" i="3"/>
  <c r="L2102" i="3" s="1"/>
  <c r="K2101" i="3"/>
  <c r="L2101" i="3" s="1"/>
  <c r="K2100" i="3"/>
  <c r="L2100" i="3" s="1"/>
  <c r="K2099" i="3"/>
  <c r="L2099" i="3" s="1"/>
  <c r="K2098" i="3"/>
  <c r="L2098" i="3" s="1"/>
  <c r="K2097" i="3"/>
  <c r="L2097" i="3" s="1"/>
  <c r="K2096" i="3"/>
  <c r="L2096" i="3" s="1"/>
  <c r="K2095" i="3"/>
  <c r="L2095" i="3" s="1"/>
  <c r="K2094" i="3"/>
  <c r="L2094" i="3" s="1"/>
  <c r="K2093" i="3"/>
  <c r="L2093" i="3" s="1"/>
  <c r="K2092" i="3"/>
  <c r="L2092" i="3" s="1"/>
  <c r="K2091" i="3"/>
  <c r="L2091" i="3" s="1"/>
  <c r="K2090" i="3"/>
  <c r="L2090" i="3" s="1"/>
  <c r="K2089" i="3"/>
  <c r="L2089" i="3" s="1"/>
  <c r="K2088" i="3"/>
  <c r="L2088" i="3" s="1"/>
  <c r="K2087" i="3"/>
  <c r="L2087" i="3" s="1"/>
  <c r="K2086" i="3"/>
  <c r="L2086" i="3" s="1"/>
  <c r="K2085" i="3"/>
  <c r="L2085" i="3" s="1"/>
  <c r="K2084" i="3"/>
  <c r="L2084" i="3" s="1"/>
  <c r="K2083" i="3"/>
  <c r="L2083" i="3" s="1"/>
  <c r="K2082" i="3"/>
  <c r="L2082" i="3" s="1"/>
  <c r="K2081" i="3"/>
  <c r="L2081" i="3" s="1"/>
  <c r="K2080" i="3"/>
  <c r="L2080" i="3" s="1"/>
  <c r="K2079" i="3"/>
  <c r="L2079" i="3" s="1"/>
  <c r="K2078" i="3"/>
  <c r="L2078" i="3" s="1"/>
  <c r="K2077" i="3"/>
  <c r="L2077" i="3" s="1"/>
  <c r="K2076" i="3"/>
  <c r="L2076" i="3" s="1"/>
  <c r="K2075" i="3"/>
  <c r="L2075" i="3" s="1"/>
  <c r="K2074" i="3"/>
  <c r="L2074" i="3" s="1"/>
  <c r="K2073" i="3"/>
  <c r="L2073" i="3" s="1"/>
  <c r="K2072" i="3"/>
  <c r="L2072" i="3" s="1"/>
  <c r="K2071" i="3"/>
  <c r="L2071" i="3" s="1"/>
  <c r="K2070" i="3"/>
  <c r="L2070" i="3" s="1"/>
  <c r="K2069" i="3"/>
  <c r="L2069" i="3" s="1"/>
  <c r="K2068" i="3"/>
  <c r="L2068" i="3" s="1"/>
  <c r="K2067" i="3"/>
  <c r="L2067" i="3" s="1"/>
  <c r="K2066" i="3"/>
  <c r="L2066" i="3" s="1"/>
  <c r="K2065" i="3"/>
  <c r="L2065" i="3" s="1"/>
  <c r="K2064" i="3"/>
  <c r="L2064" i="3" s="1"/>
  <c r="K2063" i="3"/>
  <c r="L2063" i="3" s="1"/>
  <c r="K2062" i="3"/>
  <c r="L2062" i="3" s="1"/>
  <c r="K2061" i="3"/>
  <c r="L2061" i="3" s="1"/>
  <c r="K2060" i="3"/>
  <c r="L2060" i="3" s="1"/>
  <c r="K2059" i="3"/>
  <c r="L2059" i="3" s="1"/>
  <c r="K2058" i="3"/>
  <c r="L2058" i="3" s="1"/>
  <c r="K2057" i="3"/>
  <c r="L2057" i="3" s="1"/>
  <c r="K2056" i="3"/>
  <c r="L2056" i="3" s="1"/>
  <c r="K2055" i="3"/>
  <c r="L2055" i="3" s="1"/>
  <c r="K2054" i="3"/>
  <c r="L2054" i="3" s="1"/>
  <c r="K2053" i="3"/>
  <c r="L2053" i="3" s="1"/>
  <c r="K2052" i="3"/>
  <c r="L2052" i="3" s="1"/>
  <c r="K2051" i="3"/>
  <c r="L2051" i="3" s="1"/>
  <c r="K2050" i="3"/>
  <c r="L2050" i="3" s="1"/>
  <c r="K2049" i="3"/>
  <c r="L2049" i="3" s="1"/>
  <c r="K2048" i="3"/>
  <c r="L2048" i="3" s="1"/>
  <c r="K2047" i="3"/>
  <c r="L2047" i="3" s="1"/>
  <c r="K2046" i="3"/>
  <c r="L2046" i="3" s="1"/>
  <c r="K2045" i="3"/>
  <c r="L2045" i="3" s="1"/>
  <c r="K2044" i="3"/>
  <c r="L2044" i="3" s="1"/>
  <c r="K2043" i="3"/>
  <c r="L2043" i="3" s="1"/>
  <c r="K2042" i="3"/>
  <c r="L2042" i="3" s="1"/>
  <c r="K2041" i="3"/>
  <c r="L2041" i="3" s="1"/>
  <c r="K2040" i="3"/>
  <c r="L2040" i="3" s="1"/>
  <c r="K2039" i="3"/>
  <c r="L2039" i="3" s="1"/>
  <c r="K2038" i="3"/>
  <c r="L2038" i="3" s="1"/>
  <c r="K2037" i="3"/>
  <c r="L2037" i="3" s="1"/>
  <c r="K2036" i="3"/>
  <c r="L2036" i="3" s="1"/>
  <c r="K2035" i="3"/>
  <c r="L2035" i="3" s="1"/>
  <c r="K2034" i="3"/>
  <c r="L2034" i="3" s="1"/>
  <c r="K2033" i="3"/>
  <c r="L2033" i="3" s="1"/>
  <c r="K2032" i="3"/>
  <c r="L2032" i="3" s="1"/>
  <c r="K2031" i="3"/>
  <c r="L2031" i="3" s="1"/>
  <c r="K2030" i="3"/>
  <c r="L2030" i="3" s="1"/>
  <c r="K2029" i="3"/>
  <c r="L2029" i="3" s="1"/>
  <c r="K2028" i="3"/>
  <c r="L2028" i="3" s="1"/>
  <c r="K2027" i="3"/>
  <c r="L2027" i="3" s="1"/>
  <c r="K2026" i="3"/>
  <c r="L2026" i="3" s="1"/>
  <c r="K2025" i="3"/>
  <c r="L2025" i="3" s="1"/>
  <c r="K2024" i="3"/>
  <c r="L2024" i="3" s="1"/>
  <c r="K2023" i="3"/>
  <c r="L2023" i="3" s="1"/>
  <c r="K2022" i="3"/>
  <c r="L2022" i="3" s="1"/>
  <c r="K2021" i="3"/>
  <c r="L2021" i="3" s="1"/>
  <c r="K2020" i="3"/>
  <c r="L2020" i="3" s="1"/>
  <c r="K2019" i="3"/>
  <c r="L2019" i="3" s="1"/>
  <c r="K2018" i="3"/>
  <c r="L2018" i="3" s="1"/>
  <c r="K2017" i="3"/>
  <c r="L2017" i="3" s="1"/>
  <c r="K2016" i="3"/>
  <c r="L2016" i="3" s="1"/>
  <c r="K2015" i="3"/>
  <c r="L2015" i="3" s="1"/>
  <c r="K2014" i="3"/>
  <c r="L2014" i="3" s="1"/>
  <c r="K2013" i="3"/>
  <c r="L2013" i="3" s="1"/>
  <c r="K2012" i="3"/>
  <c r="L2012" i="3" s="1"/>
  <c r="K2011" i="3"/>
  <c r="L2011" i="3" s="1"/>
  <c r="K2010" i="3"/>
  <c r="L2010" i="3" s="1"/>
  <c r="K2009" i="3"/>
  <c r="L2009" i="3" s="1"/>
  <c r="K2008" i="3"/>
  <c r="L2008" i="3" s="1"/>
  <c r="K2007" i="3"/>
  <c r="L2007" i="3" s="1"/>
  <c r="K2006" i="3"/>
  <c r="L2006" i="3" s="1"/>
  <c r="K2005" i="3"/>
  <c r="L2005" i="3" s="1"/>
  <c r="K2004" i="3"/>
  <c r="L2004" i="3" s="1"/>
  <c r="K2003" i="3"/>
  <c r="L2003" i="3" s="1"/>
  <c r="K2002" i="3"/>
  <c r="L2002" i="3" s="1"/>
  <c r="K2001" i="3"/>
  <c r="L2001" i="3" s="1"/>
  <c r="K2000" i="3"/>
  <c r="L2000" i="3" s="1"/>
  <c r="K1999" i="3"/>
  <c r="L1999" i="3" s="1"/>
  <c r="K1998" i="3"/>
  <c r="L1998" i="3" s="1"/>
  <c r="K1997" i="3"/>
  <c r="L1997" i="3" s="1"/>
  <c r="K1996" i="3"/>
  <c r="L1996" i="3" s="1"/>
  <c r="K1995" i="3"/>
  <c r="L1995" i="3" s="1"/>
  <c r="K1994" i="3"/>
  <c r="L1994" i="3" s="1"/>
  <c r="K1993" i="3"/>
  <c r="L1993" i="3" s="1"/>
  <c r="K1992" i="3"/>
  <c r="L1992" i="3" s="1"/>
  <c r="K1991" i="3"/>
  <c r="L1991" i="3" s="1"/>
  <c r="K1990" i="3"/>
  <c r="L1990" i="3" s="1"/>
  <c r="K1989" i="3"/>
  <c r="L1989" i="3" s="1"/>
  <c r="K1988" i="3"/>
  <c r="L1988" i="3" s="1"/>
  <c r="K1987" i="3"/>
  <c r="L1987" i="3" s="1"/>
  <c r="K1986" i="3"/>
  <c r="L1986" i="3" s="1"/>
  <c r="K1985" i="3"/>
  <c r="L1985" i="3" s="1"/>
  <c r="K1984" i="3"/>
  <c r="L1984" i="3" s="1"/>
  <c r="K1983" i="3"/>
  <c r="L1983" i="3" s="1"/>
  <c r="K1982" i="3"/>
  <c r="L1982" i="3" s="1"/>
  <c r="K1981" i="3"/>
  <c r="L1981" i="3" s="1"/>
  <c r="K1980" i="3"/>
  <c r="L1980" i="3" s="1"/>
  <c r="K1979" i="3"/>
  <c r="L1979" i="3" s="1"/>
  <c r="K1978" i="3"/>
  <c r="L1978" i="3" s="1"/>
  <c r="K1977" i="3"/>
  <c r="L1977" i="3" s="1"/>
  <c r="K1976" i="3"/>
  <c r="L1976" i="3" s="1"/>
  <c r="K1975" i="3"/>
  <c r="L1975" i="3" s="1"/>
  <c r="K1974" i="3"/>
  <c r="L1974" i="3" s="1"/>
  <c r="K1973" i="3"/>
  <c r="L1973" i="3" s="1"/>
  <c r="K1972" i="3"/>
  <c r="L1972" i="3" s="1"/>
  <c r="K1971" i="3"/>
  <c r="L1971" i="3" s="1"/>
  <c r="K1970" i="3"/>
  <c r="L1970" i="3" s="1"/>
  <c r="K1969" i="3"/>
  <c r="L1969" i="3" s="1"/>
  <c r="K1968" i="3"/>
  <c r="L1968" i="3" s="1"/>
  <c r="K1967" i="3"/>
  <c r="L1967" i="3" s="1"/>
  <c r="K1966" i="3"/>
  <c r="L1966" i="3" s="1"/>
  <c r="K1965" i="3"/>
  <c r="L1965" i="3" s="1"/>
  <c r="K1964" i="3"/>
  <c r="L1964" i="3" s="1"/>
  <c r="K1963" i="3"/>
  <c r="L1963" i="3" s="1"/>
  <c r="K1962" i="3"/>
  <c r="L1962" i="3" s="1"/>
  <c r="K1961" i="3"/>
  <c r="L1961" i="3" s="1"/>
  <c r="K1960" i="3"/>
  <c r="L1960" i="3" s="1"/>
  <c r="K1959" i="3"/>
  <c r="L1959" i="3" s="1"/>
  <c r="K1958" i="3"/>
  <c r="L1958" i="3" s="1"/>
  <c r="K1957" i="3"/>
  <c r="L1957" i="3" s="1"/>
  <c r="K1956" i="3"/>
  <c r="L1956" i="3" s="1"/>
  <c r="K1955" i="3"/>
  <c r="L1955" i="3" s="1"/>
  <c r="K1954" i="3"/>
  <c r="L1954" i="3" s="1"/>
  <c r="K1953" i="3"/>
  <c r="L1953" i="3" s="1"/>
  <c r="K1952" i="3"/>
  <c r="L1952" i="3" s="1"/>
  <c r="K1951" i="3"/>
  <c r="L1951" i="3" s="1"/>
  <c r="K1950" i="3"/>
  <c r="L1950" i="3" s="1"/>
  <c r="K1949" i="3"/>
  <c r="L1949" i="3" s="1"/>
  <c r="K1948" i="3"/>
  <c r="L1948" i="3" s="1"/>
  <c r="K1947" i="3"/>
  <c r="L1947" i="3" s="1"/>
  <c r="K1946" i="3"/>
  <c r="L1946" i="3" s="1"/>
  <c r="K1945" i="3"/>
  <c r="L1945" i="3" s="1"/>
  <c r="K1944" i="3"/>
  <c r="L1944" i="3" s="1"/>
  <c r="K1943" i="3"/>
  <c r="L1943" i="3" s="1"/>
  <c r="K1942" i="3"/>
  <c r="L1942" i="3" s="1"/>
  <c r="K1941" i="3"/>
  <c r="L1941" i="3" s="1"/>
  <c r="K1940" i="3"/>
  <c r="L1940" i="3" s="1"/>
  <c r="K1939" i="3"/>
  <c r="L1939" i="3" s="1"/>
  <c r="K1938" i="3"/>
  <c r="L1938" i="3" s="1"/>
  <c r="K1937" i="3"/>
  <c r="L1937" i="3" s="1"/>
  <c r="K1936" i="3"/>
  <c r="L1936" i="3" s="1"/>
  <c r="K1935" i="3"/>
  <c r="L1935" i="3" s="1"/>
  <c r="K1934" i="3"/>
  <c r="L1934" i="3" s="1"/>
  <c r="K1933" i="3"/>
  <c r="L1933" i="3" s="1"/>
  <c r="K1932" i="3"/>
  <c r="L1932" i="3" s="1"/>
  <c r="K1931" i="3"/>
  <c r="L1931" i="3" s="1"/>
  <c r="K1930" i="3"/>
  <c r="L1930" i="3" s="1"/>
  <c r="K1929" i="3"/>
  <c r="L1929" i="3" s="1"/>
  <c r="K1928" i="3"/>
  <c r="L1928" i="3" s="1"/>
  <c r="K1927" i="3"/>
  <c r="L1927" i="3" s="1"/>
  <c r="K1926" i="3"/>
  <c r="L1926" i="3" s="1"/>
  <c r="K1925" i="3"/>
  <c r="L1925" i="3" s="1"/>
  <c r="K1924" i="3"/>
  <c r="L1924" i="3" s="1"/>
  <c r="K1923" i="3"/>
  <c r="L1923" i="3" s="1"/>
  <c r="K1922" i="3"/>
  <c r="L1922" i="3" s="1"/>
  <c r="K1921" i="3"/>
  <c r="L1921" i="3" s="1"/>
  <c r="K1920" i="3"/>
  <c r="L1920" i="3" s="1"/>
  <c r="K1919" i="3"/>
  <c r="L1919" i="3" s="1"/>
  <c r="K1918" i="3"/>
  <c r="L1918" i="3" s="1"/>
  <c r="K1917" i="3"/>
  <c r="L1917" i="3" s="1"/>
  <c r="K1916" i="3"/>
  <c r="L1916" i="3" s="1"/>
  <c r="K1915" i="3"/>
  <c r="L1915" i="3" s="1"/>
  <c r="K1914" i="3"/>
  <c r="L1914" i="3" s="1"/>
  <c r="K1913" i="3"/>
  <c r="L1913" i="3" s="1"/>
  <c r="K1912" i="3"/>
  <c r="L1912" i="3" s="1"/>
  <c r="K1911" i="3"/>
  <c r="L1911" i="3" s="1"/>
  <c r="K1910" i="3"/>
  <c r="L1910" i="3" s="1"/>
  <c r="K1909" i="3"/>
  <c r="L1909" i="3" s="1"/>
  <c r="K1908" i="3"/>
  <c r="L1908" i="3" s="1"/>
  <c r="K1907" i="3"/>
  <c r="L1907" i="3" s="1"/>
  <c r="K1906" i="3"/>
  <c r="L1906" i="3" s="1"/>
  <c r="K1905" i="3"/>
  <c r="L1905" i="3" s="1"/>
  <c r="K1904" i="3"/>
  <c r="L1904" i="3" s="1"/>
  <c r="K1903" i="3"/>
  <c r="L1903" i="3" s="1"/>
  <c r="K1902" i="3"/>
  <c r="L1902" i="3" s="1"/>
  <c r="K1901" i="3"/>
  <c r="L1901" i="3" s="1"/>
  <c r="K1900" i="3"/>
  <c r="L1900" i="3" s="1"/>
  <c r="K1899" i="3"/>
  <c r="L1899" i="3" s="1"/>
  <c r="K1898" i="3"/>
  <c r="L1898" i="3" s="1"/>
  <c r="K1897" i="3"/>
  <c r="L1897" i="3" s="1"/>
  <c r="K1896" i="3"/>
  <c r="L1896" i="3" s="1"/>
  <c r="K1895" i="3"/>
  <c r="L1895" i="3" s="1"/>
  <c r="K1894" i="3"/>
  <c r="L1894" i="3" s="1"/>
  <c r="K1893" i="3"/>
  <c r="L1893" i="3" s="1"/>
  <c r="K1892" i="3"/>
  <c r="L1892" i="3" s="1"/>
  <c r="K1891" i="3"/>
  <c r="L1891" i="3" s="1"/>
  <c r="K1890" i="3"/>
  <c r="L1890" i="3" s="1"/>
  <c r="K1889" i="3"/>
  <c r="L1889" i="3" s="1"/>
  <c r="K1888" i="3"/>
  <c r="L1888" i="3" s="1"/>
  <c r="K1887" i="3"/>
  <c r="L1887" i="3" s="1"/>
  <c r="K1886" i="3"/>
  <c r="L1886" i="3" s="1"/>
  <c r="K1885" i="3"/>
  <c r="L1885" i="3" s="1"/>
  <c r="K1884" i="3"/>
  <c r="L1884" i="3" s="1"/>
  <c r="K1883" i="3"/>
  <c r="L1883" i="3" s="1"/>
  <c r="K1882" i="3"/>
  <c r="L1882" i="3" s="1"/>
  <c r="K1881" i="3"/>
  <c r="L1881" i="3" s="1"/>
  <c r="K1880" i="3"/>
  <c r="L1880" i="3" s="1"/>
  <c r="K1879" i="3"/>
  <c r="L1879" i="3" s="1"/>
  <c r="K1878" i="3"/>
  <c r="L1878" i="3" s="1"/>
  <c r="K1877" i="3"/>
  <c r="L1877" i="3" s="1"/>
  <c r="K1876" i="3"/>
  <c r="L1876" i="3" s="1"/>
  <c r="K1875" i="3"/>
  <c r="L1875" i="3" s="1"/>
  <c r="K1874" i="3"/>
  <c r="L1874" i="3" s="1"/>
  <c r="K1873" i="3"/>
  <c r="L1873" i="3" s="1"/>
  <c r="K1872" i="3"/>
  <c r="L1872" i="3" s="1"/>
  <c r="K1871" i="3"/>
  <c r="L1871" i="3" s="1"/>
  <c r="K1870" i="3"/>
  <c r="L1870" i="3" s="1"/>
  <c r="K1869" i="3"/>
  <c r="L1869" i="3" s="1"/>
  <c r="K1868" i="3"/>
  <c r="L1868" i="3" s="1"/>
  <c r="K1867" i="3"/>
  <c r="L1867" i="3" s="1"/>
  <c r="K1866" i="3"/>
  <c r="L1866" i="3" s="1"/>
  <c r="K1865" i="3"/>
  <c r="L1865" i="3" s="1"/>
  <c r="K1864" i="3"/>
  <c r="L1864" i="3" s="1"/>
  <c r="K1863" i="3"/>
  <c r="L1863" i="3" s="1"/>
  <c r="K1862" i="3"/>
  <c r="L1862" i="3" s="1"/>
  <c r="K1861" i="3"/>
  <c r="L1861" i="3" s="1"/>
  <c r="K1860" i="3"/>
  <c r="L1860" i="3" s="1"/>
  <c r="K1859" i="3"/>
  <c r="L1859" i="3" s="1"/>
  <c r="K1858" i="3"/>
  <c r="L1858" i="3" s="1"/>
  <c r="K1857" i="3"/>
  <c r="L1857" i="3" s="1"/>
  <c r="K1856" i="3"/>
  <c r="L1856" i="3" s="1"/>
  <c r="K1855" i="3"/>
  <c r="L1855" i="3" s="1"/>
  <c r="K1854" i="3"/>
  <c r="L1854" i="3" s="1"/>
  <c r="K1853" i="3"/>
  <c r="L1853" i="3" s="1"/>
  <c r="K1852" i="3"/>
  <c r="L1852" i="3" s="1"/>
  <c r="K1851" i="3"/>
  <c r="L1851" i="3" s="1"/>
  <c r="K1850" i="3"/>
  <c r="L1850" i="3" s="1"/>
  <c r="K1849" i="3"/>
  <c r="L1849" i="3" s="1"/>
  <c r="K1848" i="3"/>
  <c r="L1848" i="3" s="1"/>
  <c r="K1847" i="3"/>
  <c r="L1847" i="3" s="1"/>
  <c r="K1846" i="3"/>
  <c r="L1846" i="3" s="1"/>
  <c r="K1845" i="3"/>
  <c r="L1845" i="3" s="1"/>
  <c r="K1844" i="3"/>
  <c r="L1844" i="3" s="1"/>
  <c r="K1843" i="3"/>
  <c r="L1843" i="3" s="1"/>
  <c r="K1842" i="3"/>
  <c r="L1842" i="3" s="1"/>
  <c r="K1841" i="3"/>
  <c r="L1841" i="3" s="1"/>
  <c r="K1840" i="3"/>
  <c r="L1840" i="3" s="1"/>
  <c r="K1839" i="3"/>
  <c r="L1839" i="3" s="1"/>
  <c r="K1838" i="3"/>
  <c r="L1838" i="3" s="1"/>
  <c r="K1837" i="3"/>
  <c r="L1837" i="3" s="1"/>
  <c r="K1836" i="3"/>
  <c r="L1836" i="3" s="1"/>
  <c r="K1835" i="3"/>
  <c r="L1835" i="3" s="1"/>
  <c r="K1834" i="3"/>
  <c r="L1834" i="3" s="1"/>
  <c r="K1833" i="3"/>
  <c r="L1833" i="3" s="1"/>
  <c r="K1832" i="3"/>
  <c r="L1832" i="3" s="1"/>
  <c r="K1831" i="3"/>
  <c r="L1831" i="3" s="1"/>
  <c r="K1830" i="3"/>
  <c r="L1830" i="3" s="1"/>
  <c r="K1829" i="3"/>
  <c r="L1829" i="3" s="1"/>
  <c r="K1828" i="3"/>
  <c r="L1828" i="3" s="1"/>
  <c r="K1827" i="3"/>
  <c r="L1827" i="3" s="1"/>
  <c r="K1826" i="3"/>
  <c r="L1826" i="3" s="1"/>
  <c r="K1825" i="3"/>
  <c r="L1825" i="3" s="1"/>
  <c r="K1824" i="3"/>
  <c r="L1824" i="3" s="1"/>
  <c r="K1823" i="3"/>
  <c r="L1823" i="3" s="1"/>
  <c r="K1822" i="3"/>
  <c r="L1822" i="3" s="1"/>
  <c r="K1821" i="3"/>
  <c r="L1821" i="3" s="1"/>
  <c r="K1820" i="3"/>
  <c r="L1820" i="3" s="1"/>
  <c r="K1819" i="3"/>
  <c r="L1819" i="3" s="1"/>
  <c r="K1818" i="3"/>
  <c r="L1818" i="3" s="1"/>
  <c r="K1817" i="3"/>
  <c r="L1817" i="3" s="1"/>
  <c r="K1816" i="3"/>
  <c r="L1816" i="3" s="1"/>
  <c r="K1815" i="3"/>
  <c r="L1815" i="3" s="1"/>
  <c r="K1814" i="3"/>
  <c r="L1814" i="3" s="1"/>
  <c r="K1813" i="3"/>
  <c r="L1813" i="3" s="1"/>
  <c r="K1812" i="3"/>
  <c r="L1812" i="3" s="1"/>
  <c r="K1811" i="3"/>
  <c r="L1811" i="3" s="1"/>
  <c r="K1810" i="3"/>
  <c r="L1810" i="3" s="1"/>
  <c r="K1809" i="3"/>
  <c r="L1809" i="3" s="1"/>
  <c r="K1808" i="3"/>
  <c r="L1808" i="3" s="1"/>
  <c r="K1807" i="3"/>
  <c r="L1807" i="3" s="1"/>
  <c r="K1806" i="3"/>
  <c r="L1806" i="3" s="1"/>
  <c r="K1805" i="3"/>
  <c r="L1805" i="3" s="1"/>
  <c r="K1804" i="3"/>
  <c r="L1804" i="3" s="1"/>
  <c r="K1803" i="3"/>
  <c r="L1803" i="3" s="1"/>
  <c r="K1802" i="3"/>
  <c r="L1802" i="3" s="1"/>
  <c r="K1801" i="3"/>
  <c r="L1801" i="3" s="1"/>
  <c r="K1800" i="3"/>
  <c r="L1800" i="3" s="1"/>
  <c r="K1799" i="3"/>
  <c r="L1799" i="3" s="1"/>
  <c r="K1798" i="3"/>
  <c r="L1798" i="3" s="1"/>
  <c r="K1797" i="3"/>
  <c r="L1797" i="3" s="1"/>
  <c r="K1796" i="3"/>
  <c r="L1796" i="3" s="1"/>
  <c r="K1795" i="3"/>
  <c r="L1795" i="3" s="1"/>
  <c r="K1794" i="3"/>
  <c r="L1794" i="3" s="1"/>
  <c r="K1793" i="3"/>
  <c r="L1793" i="3" s="1"/>
  <c r="K1792" i="3"/>
  <c r="L1792" i="3" s="1"/>
  <c r="K1791" i="3"/>
  <c r="L1791" i="3" s="1"/>
  <c r="K1790" i="3"/>
  <c r="L1790" i="3" s="1"/>
  <c r="K1789" i="3"/>
  <c r="L1789" i="3" s="1"/>
  <c r="K1788" i="3"/>
  <c r="L1788" i="3" s="1"/>
  <c r="K1787" i="3"/>
  <c r="L1787" i="3" s="1"/>
  <c r="K1786" i="3"/>
  <c r="L1786" i="3" s="1"/>
  <c r="K1785" i="3"/>
  <c r="L1785" i="3" s="1"/>
  <c r="K1784" i="3"/>
  <c r="L1784" i="3" s="1"/>
  <c r="K1783" i="3"/>
  <c r="L1783" i="3" s="1"/>
  <c r="K1782" i="3"/>
  <c r="L1782" i="3" s="1"/>
  <c r="K1781" i="3"/>
  <c r="L1781" i="3" s="1"/>
  <c r="K1780" i="3"/>
  <c r="L1780" i="3" s="1"/>
  <c r="K1779" i="3"/>
  <c r="L1779" i="3" s="1"/>
  <c r="K1778" i="3"/>
  <c r="L1778" i="3" s="1"/>
  <c r="K1777" i="3"/>
  <c r="L1777" i="3" s="1"/>
  <c r="K1776" i="3"/>
  <c r="L1776" i="3" s="1"/>
  <c r="K1775" i="3"/>
  <c r="L1775" i="3" s="1"/>
  <c r="K1774" i="3"/>
  <c r="L1774" i="3" s="1"/>
  <c r="K1773" i="3"/>
  <c r="L1773" i="3" s="1"/>
  <c r="K1772" i="3"/>
  <c r="L1772" i="3" s="1"/>
  <c r="K1771" i="3"/>
  <c r="L1771" i="3" s="1"/>
  <c r="K1770" i="3"/>
  <c r="L1770" i="3" s="1"/>
  <c r="K1769" i="3"/>
  <c r="L1769" i="3" s="1"/>
  <c r="K1768" i="3"/>
  <c r="L1768" i="3" s="1"/>
  <c r="K1767" i="3"/>
  <c r="L1767" i="3" s="1"/>
  <c r="K1766" i="3"/>
  <c r="L1766" i="3" s="1"/>
  <c r="K1765" i="3"/>
  <c r="L1765" i="3" s="1"/>
  <c r="K1764" i="3"/>
  <c r="L1764" i="3" s="1"/>
  <c r="K1763" i="3"/>
  <c r="L1763" i="3" s="1"/>
  <c r="K1762" i="3"/>
  <c r="L1762" i="3" s="1"/>
  <c r="K1761" i="3"/>
  <c r="L1761" i="3" s="1"/>
  <c r="K1760" i="3"/>
  <c r="L1760" i="3" s="1"/>
  <c r="K1759" i="3"/>
  <c r="L1759" i="3" s="1"/>
  <c r="K1758" i="3"/>
  <c r="L1758" i="3" s="1"/>
  <c r="K1757" i="3"/>
  <c r="L1757" i="3" s="1"/>
  <c r="K1756" i="3"/>
  <c r="L1756" i="3" s="1"/>
  <c r="K1755" i="3"/>
  <c r="L1755" i="3" s="1"/>
  <c r="K1754" i="3"/>
  <c r="L1754" i="3" s="1"/>
  <c r="K1753" i="3"/>
  <c r="L1753" i="3" s="1"/>
  <c r="K1752" i="3"/>
  <c r="L1752" i="3" s="1"/>
  <c r="K1751" i="3"/>
  <c r="L1751" i="3" s="1"/>
  <c r="K1750" i="3"/>
  <c r="L1750" i="3" s="1"/>
  <c r="K1749" i="3"/>
  <c r="L1749" i="3" s="1"/>
  <c r="K1748" i="3"/>
  <c r="L1748" i="3" s="1"/>
  <c r="K1747" i="3"/>
  <c r="L1747" i="3" s="1"/>
  <c r="K1746" i="3"/>
  <c r="L1746" i="3" s="1"/>
  <c r="K1745" i="3"/>
  <c r="L1745" i="3" s="1"/>
  <c r="K1744" i="3"/>
  <c r="L1744" i="3" s="1"/>
  <c r="K1743" i="3"/>
  <c r="L1743" i="3" s="1"/>
  <c r="K1742" i="3"/>
  <c r="L1742" i="3" s="1"/>
  <c r="K1741" i="3"/>
  <c r="L1741" i="3" s="1"/>
  <c r="K1740" i="3"/>
  <c r="L1740" i="3" s="1"/>
  <c r="K1739" i="3"/>
  <c r="L1739" i="3" s="1"/>
  <c r="K1738" i="3"/>
  <c r="L1738" i="3" s="1"/>
  <c r="K1737" i="3"/>
  <c r="L1737" i="3" s="1"/>
  <c r="K1736" i="3"/>
  <c r="L1736" i="3" s="1"/>
  <c r="K1735" i="3"/>
  <c r="L1735" i="3" s="1"/>
  <c r="K1734" i="3"/>
  <c r="L1734" i="3" s="1"/>
  <c r="K1733" i="3"/>
  <c r="L1733" i="3" s="1"/>
  <c r="K1732" i="3"/>
  <c r="L1732" i="3" s="1"/>
  <c r="K1731" i="3"/>
  <c r="L1731" i="3" s="1"/>
  <c r="K1730" i="3"/>
  <c r="L1730" i="3" s="1"/>
  <c r="K1729" i="3"/>
  <c r="L1729" i="3" s="1"/>
  <c r="K1728" i="3"/>
  <c r="L1728" i="3" s="1"/>
  <c r="K1727" i="3"/>
  <c r="L1727" i="3" s="1"/>
  <c r="K1726" i="3"/>
  <c r="L1726" i="3" s="1"/>
  <c r="K1725" i="3"/>
  <c r="L1725" i="3" s="1"/>
  <c r="K1724" i="3"/>
  <c r="L1724" i="3" s="1"/>
  <c r="K1723" i="3"/>
  <c r="L1723" i="3" s="1"/>
  <c r="K1722" i="3"/>
  <c r="L1722" i="3" s="1"/>
  <c r="K1721" i="3"/>
  <c r="L1721" i="3" s="1"/>
  <c r="K1720" i="3"/>
  <c r="L1720" i="3" s="1"/>
  <c r="K1719" i="3"/>
  <c r="L1719" i="3" s="1"/>
  <c r="K1718" i="3"/>
  <c r="L1718" i="3" s="1"/>
  <c r="K1717" i="3"/>
  <c r="L1717" i="3" s="1"/>
  <c r="K1716" i="3"/>
  <c r="L1716" i="3" s="1"/>
  <c r="K1715" i="3"/>
  <c r="L1715" i="3" s="1"/>
  <c r="K1714" i="3"/>
  <c r="L1714" i="3" s="1"/>
  <c r="K1713" i="3"/>
  <c r="L1713" i="3" s="1"/>
  <c r="K1712" i="3"/>
  <c r="L1712" i="3" s="1"/>
  <c r="K1711" i="3"/>
  <c r="L1711" i="3" s="1"/>
  <c r="K1710" i="3"/>
  <c r="L1710" i="3" s="1"/>
  <c r="K1709" i="3"/>
  <c r="L1709" i="3" s="1"/>
  <c r="K1708" i="3"/>
  <c r="L1708" i="3" s="1"/>
  <c r="K1707" i="3"/>
  <c r="L1707" i="3" s="1"/>
  <c r="K1706" i="3"/>
  <c r="L1706" i="3" s="1"/>
  <c r="K1705" i="3"/>
  <c r="L1705" i="3" s="1"/>
  <c r="K1704" i="3"/>
  <c r="L1704" i="3" s="1"/>
  <c r="K1703" i="3"/>
  <c r="L1703" i="3" s="1"/>
  <c r="K1702" i="3"/>
  <c r="L1702" i="3" s="1"/>
  <c r="K1701" i="3"/>
  <c r="L1701" i="3" s="1"/>
  <c r="K1700" i="3"/>
  <c r="L1700" i="3" s="1"/>
  <c r="K1699" i="3"/>
  <c r="L1699" i="3" s="1"/>
  <c r="K1698" i="3"/>
  <c r="L1698" i="3" s="1"/>
  <c r="K1697" i="3"/>
  <c r="L1697" i="3" s="1"/>
  <c r="K1696" i="3"/>
  <c r="L1696" i="3" s="1"/>
  <c r="K1695" i="3"/>
  <c r="L1695" i="3" s="1"/>
  <c r="K1694" i="3"/>
  <c r="L1694" i="3" s="1"/>
  <c r="K1693" i="3"/>
  <c r="L1693" i="3" s="1"/>
  <c r="K1692" i="3"/>
  <c r="L1692" i="3" s="1"/>
  <c r="K1691" i="3"/>
  <c r="L1691" i="3" s="1"/>
  <c r="K1690" i="3"/>
  <c r="L1690" i="3" s="1"/>
  <c r="K1689" i="3"/>
  <c r="L1689" i="3" s="1"/>
  <c r="K1688" i="3"/>
  <c r="L1688" i="3" s="1"/>
  <c r="K1687" i="3"/>
  <c r="L1687" i="3" s="1"/>
  <c r="K1686" i="3"/>
  <c r="L1686" i="3" s="1"/>
  <c r="K1685" i="3"/>
  <c r="L1685" i="3" s="1"/>
  <c r="K1684" i="3"/>
  <c r="L1684" i="3" s="1"/>
  <c r="K1683" i="3"/>
  <c r="L1683" i="3" s="1"/>
  <c r="K1682" i="3"/>
  <c r="L1682" i="3" s="1"/>
  <c r="K1681" i="3"/>
  <c r="L1681" i="3" s="1"/>
  <c r="K1680" i="3"/>
  <c r="L1680" i="3" s="1"/>
  <c r="K1679" i="3"/>
  <c r="L1679" i="3" s="1"/>
  <c r="K1678" i="3"/>
  <c r="L1678" i="3" s="1"/>
  <c r="K1677" i="3"/>
  <c r="L1677" i="3" s="1"/>
  <c r="K1676" i="3"/>
  <c r="L1676" i="3" s="1"/>
  <c r="K1675" i="3"/>
  <c r="L1675" i="3" s="1"/>
  <c r="K1674" i="3"/>
  <c r="L1674" i="3" s="1"/>
  <c r="K1673" i="3"/>
  <c r="L1673" i="3" s="1"/>
  <c r="K1672" i="3"/>
  <c r="L1672" i="3" s="1"/>
  <c r="K1671" i="3"/>
  <c r="L1671" i="3" s="1"/>
  <c r="K1670" i="3"/>
  <c r="L1670" i="3" s="1"/>
  <c r="K1669" i="3"/>
  <c r="L1669" i="3" s="1"/>
  <c r="K1668" i="3"/>
  <c r="L1668" i="3" s="1"/>
  <c r="K1667" i="3"/>
  <c r="L1667" i="3" s="1"/>
  <c r="K1666" i="3"/>
  <c r="L1666" i="3" s="1"/>
  <c r="K1665" i="3"/>
  <c r="L1665" i="3" s="1"/>
  <c r="K1664" i="3"/>
  <c r="L1664" i="3" s="1"/>
  <c r="K1663" i="3"/>
  <c r="L1663" i="3" s="1"/>
  <c r="K1662" i="3"/>
  <c r="L1662" i="3" s="1"/>
  <c r="K1661" i="3"/>
  <c r="L1661" i="3" s="1"/>
  <c r="K1660" i="3"/>
  <c r="L1660" i="3" s="1"/>
  <c r="K1659" i="3"/>
  <c r="L1659" i="3" s="1"/>
  <c r="K1658" i="3"/>
  <c r="L1658" i="3" s="1"/>
  <c r="K1657" i="3"/>
  <c r="L1657" i="3" s="1"/>
  <c r="K1656" i="3"/>
  <c r="L1656" i="3" s="1"/>
  <c r="K1655" i="3"/>
  <c r="L1655" i="3" s="1"/>
  <c r="K1654" i="3"/>
  <c r="L1654" i="3" s="1"/>
  <c r="K1653" i="3"/>
  <c r="L1653" i="3" s="1"/>
  <c r="K1652" i="3"/>
  <c r="L1652" i="3" s="1"/>
  <c r="K1651" i="3"/>
  <c r="L1651" i="3" s="1"/>
  <c r="K1650" i="3"/>
  <c r="L1650" i="3" s="1"/>
  <c r="K1649" i="3"/>
  <c r="L1649" i="3" s="1"/>
  <c r="K1648" i="3"/>
  <c r="L1648" i="3" s="1"/>
  <c r="K1647" i="3"/>
  <c r="L1647" i="3" s="1"/>
  <c r="K1646" i="3"/>
  <c r="L1646" i="3" s="1"/>
  <c r="K1645" i="3"/>
  <c r="L1645" i="3" s="1"/>
  <c r="K1644" i="3"/>
  <c r="L1644" i="3" s="1"/>
  <c r="K1643" i="3"/>
  <c r="L1643" i="3" s="1"/>
  <c r="K1642" i="3"/>
  <c r="L1642" i="3" s="1"/>
  <c r="K1641" i="3"/>
  <c r="L1641" i="3" s="1"/>
  <c r="K1640" i="3"/>
  <c r="L1640" i="3" s="1"/>
  <c r="K1639" i="3"/>
  <c r="L1639" i="3" s="1"/>
  <c r="K1638" i="3"/>
  <c r="L1638" i="3" s="1"/>
  <c r="K1637" i="3"/>
  <c r="L1637" i="3" s="1"/>
  <c r="K1636" i="3"/>
  <c r="L1636" i="3" s="1"/>
  <c r="K1635" i="3"/>
  <c r="L1635" i="3" s="1"/>
  <c r="K1634" i="3"/>
  <c r="L1634" i="3" s="1"/>
  <c r="K1633" i="3"/>
  <c r="L1633" i="3" s="1"/>
  <c r="K1632" i="3"/>
  <c r="L1632" i="3" s="1"/>
  <c r="K1631" i="3"/>
  <c r="L1631" i="3" s="1"/>
  <c r="K1630" i="3"/>
  <c r="L1630" i="3" s="1"/>
  <c r="K1629" i="3"/>
  <c r="L1629" i="3" s="1"/>
  <c r="K1628" i="3"/>
  <c r="L1628" i="3" s="1"/>
  <c r="K1627" i="3"/>
  <c r="L1627" i="3" s="1"/>
  <c r="K1626" i="3"/>
  <c r="L1626" i="3" s="1"/>
  <c r="K1625" i="3"/>
  <c r="L1625" i="3" s="1"/>
  <c r="K1624" i="3"/>
  <c r="L1624" i="3" s="1"/>
  <c r="K1623" i="3"/>
  <c r="L1623" i="3" s="1"/>
  <c r="K1622" i="3"/>
  <c r="L1622" i="3" s="1"/>
  <c r="K1621" i="3"/>
  <c r="L1621" i="3" s="1"/>
  <c r="K1620" i="3"/>
  <c r="L1620" i="3" s="1"/>
  <c r="K1619" i="3"/>
  <c r="L1619" i="3" s="1"/>
  <c r="K1618" i="3"/>
  <c r="L1618" i="3" s="1"/>
  <c r="K1617" i="3"/>
  <c r="L1617" i="3" s="1"/>
  <c r="K1616" i="3"/>
  <c r="L1616" i="3" s="1"/>
  <c r="K1615" i="3"/>
  <c r="L1615" i="3" s="1"/>
  <c r="K1614" i="3"/>
  <c r="L1614" i="3" s="1"/>
  <c r="K1613" i="3"/>
  <c r="L1613" i="3" s="1"/>
  <c r="K1612" i="3"/>
  <c r="L1612" i="3" s="1"/>
  <c r="K1611" i="3"/>
  <c r="L1611" i="3" s="1"/>
  <c r="K1610" i="3"/>
  <c r="L1610" i="3" s="1"/>
  <c r="K1609" i="3"/>
  <c r="L1609" i="3" s="1"/>
  <c r="K1608" i="3"/>
  <c r="L1608" i="3" s="1"/>
  <c r="K1607" i="3"/>
  <c r="L1607" i="3" s="1"/>
  <c r="K1606" i="3"/>
  <c r="L1606" i="3" s="1"/>
  <c r="K1605" i="3"/>
  <c r="L1605" i="3" s="1"/>
  <c r="K1604" i="3"/>
  <c r="L1604" i="3" s="1"/>
  <c r="K1603" i="3"/>
  <c r="L1603" i="3" s="1"/>
  <c r="K1602" i="3"/>
  <c r="L1602" i="3" s="1"/>
  <c r="K1601" i="3"/>
  <c r="L1601" i="3" s="1"/>
  <c r="K1600" i="3"/>
  <c r="L1600" i="3" s="1"/>
  <c r="K1599" i="3"/>
  <c r="L1599" i="3" s="1"/>
  <c r="K1598" i="3"/>
  <c r="L1598" i="3" s="1"/>
  <c r="K1597" i="3"/>
  <c r="L1597" i="3" s="1"/>
  <c r="K1596" i="3"/>
  <c r="L1596" i="3" s="1"/>
  <c r="K1595" i="3"/>
  <c r="L1595" i="3" s="1"/>
  <c r="K1594" i="3"/>
  <c r="L1594" i="3" s="1"/>
  <c r="K1593" i="3"/>
  <c r="L1593" i="3" s="1"/>
  <c r="K1592" i="3"/>
  <c r="L1592" i="3" s="1"/>
  <c r="K1591" i="3"/>
  <c r="L1591" i="3" s="1"/>
  <c r="K1590" i="3"/>
  <c r="L1590" i="3" s="1"/>
  <c r="K1589" i="3"/>
  <c r="L1589" i="3" s="1"/>
  <c r="K1588" i="3"/>
  <c r="L1588" i="3" s="1"/>
  <c r="K1587" i="3"/>
  <c r="L1587" i="3" s="1"/>
  <c r="K1586" i="3"/>
  <c r="L1586" i="3" s="1"/>
  <c r="K1585" i="3"/>
  <c r="L1585" i="3" s="1"/>
  <c r="K1584" i="3"/>
  <c r="L1584" i="3" s="1"/>
  <c r="K1583" i="3"/>
  <c r="L1583" i="3" s="1"/>
  <c r="K1582" i="3"/>
  <c r="L1582" i="3" s="1"/>
  <c r="K1581" i="3"/>
  <c r="L1581" i="3" s="1"/>
  <c r="K1580" i="3"/>
  <c r="L1580" i="3" s="1"/>
  <c r="K1579" i="3"/>
  <c r="L1579" i="3" s="1"/>
  <c r="K1578" i="3"/>
  <c r="L1578" i="3" s="1"/>
  <c r="K1577" i="3"/>
  <c r="L1577" i="3" s="1"/>
  <c r="K1576" i="3"/>
  <c r="L1576" i="3" s="1"/>
  <c r="K1575" i="3"/>
  <c r="L1575" i="3" s="1"/>
  <c r="K1574" i="3"/>
  <c r="L1574" i="3" s="1"/>
  <c r="K1573" i="3"/>
  <c r="L1573" i="3" s="1"/>
  <c r="K1572" i="3"/>
  <c r="L1572" i="3" s="1"/>
  <c r="K1571" i="3"/>
  <c r="L1571" i="3" s="1"/>
  <c r="K1570" i="3"/>
  <c r="L1570" i="3" s="1"/>
  <c r="K1569" i="3"/>
  <c r="L1569" i="3" s="1"/>
  <c r="K1568" i="3"/>
  <c r="L1568" i="3" s="1"/>
  <c r="K1567" i="3"/>
  <c r="L1567" i="3" s="1"/>
  <c r="K1566" i="3"/>
  <c r="L1566" i="3" s="1"/>
  <c r="K1565" i="3"/>
  <c r="L1565" i="3" s="1"/>
  <c r="K1564" i="3"/>
  <c r="L1564" i="3" s="1"/>
  <c r="K1563" i="3"/>
  <c r="L1563" i="3" s="1"/>
  <c r="K1562" i="3"/>
  <c r="L1562" i="3" s="1"/>
  <c r="K1561" i="3"/>
  <c r="L1561" i="3" s="1"/>
  <c r="K1560" i="3"/>
  <c r="L1560" i="3" s="1"/>
  <c r="K1559" i="3"/>
  <c r="L1559" i="3" s="1"/>
  <c r="K1558" i="3"/>
  <c r="L1558" i="3" s="1"/>
  <c r="K1557" i="3"/>
  <c r="L1557" i="3" s="1"/>
  <c r="K1556" i="3"/>
  <c r="L1556" i="3" s="1"/>
  <c r="K1555" i="3"/>
  <c r="L1555" i="3" s="1"/>
  <c r="K1554" i="3"/>
  <c r="L1554" i="3" s="1"/>
  <c r="K1553" i="3"/>
  <c r="L1553" i="3" s="1"/>
  <c r="K1552" i="3"/>
  <c r="L1552" i="3" s="1"/>
  <c r="K1551" i="3"/>
  <c r="L1551" i="3" s="1"/>
  <c r="K1550" i="3"/>
  <c r="L1550" i="3" s="1"/>
  <c r="K1549" i="3"/>
  <c r="L1549" i="3" s="1"/>
  <c r="K1548" i="3"/>
  <c r="L1548" i="3" s="1"/>
  <c r="K1547" i="3"/>
  <c r="L1547" i="3" s="1"/>
  <c r="K1546" i="3"/>
  <c r="L1546" i="3" s="1"/>
  <c r="K1545" i="3"/>
  <c r="L1545" i="3" s="1"/>
  <c r="K1544" i="3"/>
  <c r="L1544" i="3" s="1"/>
  <c r="K1543" i="3"/>
  <c r="L1543" i="3" s="1"/>
  <c r="K1542" i="3"/>
  <c r="L1542" i="3" s="1"/>
  <c r="K1541" i="3"/>
  <c r="L1541" i="3" s="1"/>
  <c r="K1540" i="3"/>
  <c r="L1540" i="3" s="1"/>
  <c r="K1539" i="3"/>
  <c r="L1539" i="3" s="1"/>
  <c r="K1538" i="3"/>
  <c r="L1538" i="3" s="1"/>
  <c r="K1537" i="3"/>
  <c r="L1537" i="3" s="1"/>
  <c r="K1536" i="3"/>
  <c r="L1536" i="3" s="1"/>
  <c r="K1535" i="3"/>
  <c r="L1535" i="3" s="1"/>
  <c r="K1534" i="3"/>
  <c r="L1534" i="3" s="1"/>
  <c r="K1533" i="3"/>
  <c r="L1533" i="3" s="1"/>
  <c r="K1532" i="3"/>
  <c r="L1532" i="3" s="1"/>
  <c r="K1531" i="3"/>
  <c r="L1531" i="3" s="1"/>
  <c r="K1530" i="3"/>
  <c r="L1530" i="3" s="1"/>
  <c r="K1529" i="3"/>
  <c r="L1529" i="3" s="1"/>
  <c r="K1528" i="3"/>
  <c r="L1528" i="3" s="1"/>
  <c r="K1527" i="3"/>
  <c r="L1527" i="3" s="1"/>
  <c r="K1526" i="3"/>
  <c r="L1526" i="3" s="1"/>
  <c r="K1525" i="3"/>
  <c r="L1525" i="3" s="1"/>
  <c r="K1524" i="3"/>
  <c r="L1524" i="3" s="1"/>
  <c r="K1523" i="3"/>
  <c r="L1523" i="3" s="1"/>
  <c r="K1522" i="3"/>
  <c r="L1522" i="3" s="1"/>
  <c r="K1521" i="3"/>
  <c r="L1521" i="3" s="1"/>
  <c r="K1520" i="3"/>
  <c r="L1520" i="3" s="1"/>
  <c r="K1519" i="3"/>
  <c r="L1519" i="3" s="1"/>
  <c r="K1518" i="3"/>
  <c r="L1518" i="3" s="1"/>
  <c r="K1517" i="3"/>
  <c r="L1517" i="3" s="1"/>
  <c r="K1516" i="3"/>
  <c r="L1516" i="3" s="1"/>
  <c r="K1515" i="3"/>
  <c r="L1515" i="3" s="1"/>
  <c r="K1514" i="3"/>
  <c r="L1514" i="3" s="1"/>
  <c r="K1513" i="3"/>
  <c r="L1513" i="3" s="1"/>
  <c r="K1512" i="3"/>
  <c r="L1512" i="3" s="1"/>
  <c r="K1511" i="3"/>
  <c r="L1511" i="3" s="1"/>
  <c r="K1510" i="3"/>
  <c r="L1510" i="3" s="1"/>
  <c r="K1509" i="3"/>
  <c r="L1509" i="3" s="1"/>
  <c r="K1508" i="3"/>
  <c r="L1508" i="3" s="1"/>
  <c r="K1507" i="3"/>
  <c r="L1507" i="3" s="1"/>
  <c r="K1506" i="3"/>
  <c r="L1506" i="3" s="1"/>
  <c r="K1505" i="3"/>
  <c r="L1505" i="3" s="1"/>
  <c r="K1504" i="3"/>
  <c r="L1504" i="3" s="1"/>
  <c r="K1503" i="3"/>
  <c r="L1503" i="3" s="1"/>
  <c r="K1502" i="3"/>
  <c r="L1502" i="3" s="1"/>
  <c r="K1501" i="3"/>
  <c r="L1501" i="3" s="1"/>
  <c r="K1500" i="3"/>
  <c r="L1500" i="3" s="1"/>
  <c r="K1499" i="3"/>
  <c r="L1499" i="3" s="1"/>
  <c r="K1498" i="3"/>
  <c r="L1498" i="3" s="1"/>
  <c r="K1497" i="3"/>
  <c r="L1497" i="3" s="1"/>
  <c r="K1496" i="3"/>
  <c r="L1496" i="3" s="1"/>
  <c r="K1495" i="3"/>
  <c r="L1495" i="3" s="1"/>
  <c r="K1494" i="3"/>
  <c r="L1494" i="3" s="1"/>
  <c r="K1493" i="3"/>
  <c r="L1493" i="3" s="1"/>
  <c r="K1492" i="3"/>
  <c r="L1492" i="3" s="1"/>
  <c r="K1491" i="3"/>
  <c r="L1491" i="3" s="1"/>
  <c r="K1490" i="3"/>
  <c r="L1490" i="3" s="1"/>
  <c r="K1489" i="3"/>
  <c r="L1489" i="3" s="1"/>
  <c r="K1488" i="3"/>
  <c r="L1488" i="3" s="1"/>
  <c r="K1487" i="3"/>
  <c r="L1487" i="3" s="1"/>
  <c r="K1486" i="3"/>
  <c r="L1486" i="3" s="1"/>
  <c r="K1485" i="3"/>
  <c r="L1485" i="3" s="1"/>
  <c r="K1484" i="3"/>
  <c r="L1484" i="3" s="1"/>
  <c r="K1483" i="3"/>
  <c r="L1483" i="3" s="1"/>
  <c r="K1482" i="3"/>
  <c r="L1482" i="3" s="1"/>
  <c r="K1481" i="3"/>
  <c r="L1481" i="3" s="1"/>
  <c r="K1480" i="3"/>
  <c r="L1480" i="3" s="1"/>
  <c r="K1479" i="3"/>
  <c r="L1479" i="3" s="1"/>
  <c r="K1478" i="3"/>
  <c r="L1478" i="3" s="1"/>
  <c r="K1477" i="3"/>
  <c r="L1477" i="3" s="1"/>
  <c r="K1476" i="3"/>
  <c r="L1476" i="3" s="1"/>
  <c r="K1475" i="3"/>
  <c r="L1475" i="3" s="1"/>
  <c r="K1474" i="3"/>
  <c r="L1474" i="3" s="1"/>
  <c r="K1473" i="3"/>
  <c r="L1473" i="3" s="1"/>
  <c r="K1472" i="3"/>
  <c r="L1472" i="3" s="1"/>
  <c r="K1471" i="3"/>
  <c r="L1471" i="3" s="1"/>
  <c r="K1470" i="3"/>
  <c r="L1470" i="3" s="1"/>
  <c r="K1469" i="3"/>
  <c r="L1469" i="3" s="1"/>
  <c r="K1468" i="3"/>
  <c r="L1468" i="3" s="1"/>
  <c r="K1467" i="3"/>
  <c r="L1467" i="3" s="1"/>
  <c r="K1466" i="3"/>
  <c r="L1466" i="3" s="1"/>
  <c r="K1465" i="3"/>
  <c r="L1465" i="3" s="1"/>
  <c r="K1464" i="3"/>
  <c r="L1464" i="3" s="1"/>
  <c r="K1463" i="3"/>
  <c r="L1463" i="3" s="1"/>
  <c r="K1462" i="3"/>
  <c r="L1462" i="3" s="1"/>
  <c r="K1461" i="3"/>
  <c r="L1461" i="3" s="1"/>
  <c r="K1460" i="3"/>
  <c r="L1460" i="3" s="1"/>
  <c r="K1459" i="3"/>
  <c r="L1459" i="3" s="1"/>
  <c r="K1458" i="3"/>
  <c r="L1458" i="3" s="1"/>
  <c r="K1457" i="3"/>
  <c r="L1457" i="3" s="1"/>
  <c r="K1456" i="3"/>
  <c r="L1456" i="3" s="1"/>
  <c r="K1455" i="3"/>
  <c r="L1455" i="3" s="1"/>
  <c r="K1454" i="3"/>
  <c r="L1454" i="3" s="1"/>
  <c r="K1453" i="3"/>
  <c r="L1453" i="3" s="1"/>
  <c r="K1452" i="3"/>
  <c r="L1452" i="3" s="1"/>
  <c r="K1451" i="3"/>
  <c r="L1451" i="3" s="1"/>
  <c r="K1450" i="3"/>
  <c r="L1450" i="3" s="1"/>
  <c r="K1449" i="3"/>
  <c r="L1449" i="3" s="1"/>
  <c r="K1448" i="3"/>
  <c r="L1448" i="3" s="1"/>
  <c r="K1447" i="3"/>
  <c r="L1447" i="3" s="1"/>
  <c r="K1446" i="3"/>
  <c r="L1446" i="3" s="1"/>
  <c r="K1445" i="3"/>
  <c r="L1445" i="3" s="1"/>
  <c r="K1444" i="3"/>
  <c r="L1444" i="3" s="1"/>
  <c r="K1443" i="3"/>
  <c r="L1443" i="3" s="1"/>
  <c r="K1442" i="3"/>
  <c r="L1442" i="3" s="1"/>
  <c r="K1441" i="3"/>
  <c r="L1441" i="3" s="1"/>
  <c r="K1440" i="3"/>
  <c r="L1440" i="3" s="1"/>
  <c r="K1439" i="3"/>
  <c r="L1439" i="3" s="1"/>
  <c r="K1438" i="3"/>
  <c r="L1438" i="3" s="1"/>
  <c r="K1437" i="3"/>
  <c r="L1437" i="3" s="1"/>
  <c r="K1436" i="3"/>
  <c r="L1436" i="3" s="1"/>
  <c r="K1435" i="3"/>
  <c r="L1435" i="3" s="1"/>
  <c r="K1434" i="3"/>
  <c r="L1434" i="3" s="1"/>
  <c r="K1433" i="3"/>
  <c r="L1433" i="3" s="1"/>
  <c r="K1432" i="3"/>
  <c r="L1432" i="3" s="1"/>
  <c r="K1431" i="3"/>
  <c r="L1431" i="3" s="1"/>
  <c r="K1430" i="3"/>
  <c r="L1430" i="3" s="1"/>
  <c r="K1429" i="3"/>
  <c r="L1429" i="3" s="1"/>
  <c r="K1428" i="3"/>
  <c r="L1428" i="3" s="1"/>
  <c r="K1427" i="3"/>
  <c r="L1427" i="3" s="1"/>
  <c r="K1426" i="3"/>
  <c r="L1426" i="3" s="1"/>
  <c r="K1425" i="3"/>
  <c r="L1425" i="3" s="1"/>
  <c r="K1424" i="3"/>
  <c r="L1424" i="3" s="1"/>
  <c r="K1423" i="3"/>
  <c r="L1423" i="3" s="1"/>
  <c r="K1422" i="3"/>
  <c r="L1422" i="3" s="1"/>
  <c r="K1421" i="3"/>
  <c r="L1421" i="3" s="1"/>
  <c r="K1420" i="3"/>
  <c r="L1420" i="3" s="1"/>
  <c r="K1419" i="3"/>
  <c r="L1419" i="3" s="1"/>
  <c r="K1418" i="3"/>
  <c r="L1418" i="3" s="1"/>
  <c r="K1417" i="3"/>
  <c r="L1417" i="3" s="1"/>
  <c r="K1416" i="3"/>
  <c r="L1416" i="3" s="1"/>
  <c r="K1415" i="3"/>
  <c r="L1415" i="3" s="1"/>
  <c r="K1414" i="3"/>
  <c r="L1414" i="3" s="1"/>
  <c r="K1413" i="3"/>
  <c r="L1413" i="3" s="1"/>
  <c r="K1412" i="3"/>
  <c r="L1412" i="3" s="1"/>
  <c r="K1411" i="3"/>
  <c r="L1411" i="3" s="1"/>
  <c r="K1410" i="3"/>
  <c r="L1410" i="3" s="1"/>
  <c r="K1409" i="3"/>
  <c r="L1409" i="3" s="1"/>
  <c r="K1408" i="3"/>
  <c r="L1408" i="3" s="1"/>
  <c r="K1407" i="3"/>
  <c r="L1407" i="3" s="1"/>
  <c r="K1406" i="3"/>
  <c r="L1406" i="3" s="1"/>
  <c r="K1405" i="3"/>
  <c r="L1405" i="3" s="1"/>
  <c r="K1404" i="3"/>
  <c r="L1404" i="3" s="1"/>
  <c r="K1403" i="3"/>
  <c r="L1403" i="3" s="1"/>
  <c r="K1402" i="3"/>
  <c r="L1402" i="3" s="1"/>
  <c r="K1401" i="3"/>
  <c r="L1401" i="3" s="1"/>
  <c r="K1400" i="3"/>
  <c r="L1400" i="3" s="1"/>
  <c r="K1399" i="3"/>
  <c r="L1399" i="3" s="1"/>
  <c r="K1398" i="3"/>
  <c r="L1398" i="3" s="1"/>
  <c r="K1397" i="3"/>
  <c r="L1397" i="3" s="1"/>
  <c r="K1396" i="3"/>
  <c r="L1396" i="3" s="1"/>
  <c r="K1395" i="3"/>
  <c r="L1395" i="3" s="1"/>
  <c r="K1394" i="3"/>
  <c r="L1394" i="3" s="1"/>
  <c r="K1393" i="3"/>
  <c r="L1393" i="3" s="1"/>
  <c r="K1392" i="3"/>
  <c r="L1392" i="3" s="1"/>
  <c r="K1391" i="3"/>
  <c r="L1391" i="3" s="1"/>
  <c r="K1390" i="3"/>
  <c r="L1390" i="3" s="1"/>
  <c r="K1389" i="3"/>
  <c r="L1389" i="3" s="1"/>
  <c r="K1388" i="3"/>
  <c r="L1388" i="3" s="1"/>
  <c r="K1387" i="3"/>
  <c r="L1387" i="3" s="1"/>
  <c r="K1386" i="3"/>
  <c r="L1386" i="3" s="1"/>
  <c r="K1385" i="3"/>
  <c r="L1385" i="3" s="1"/>
  <c r="K1384" i="3"/>
  <c r="L1384" i="3" s="1"/>
  <c r="K1383" i="3"/>
  <c r="L1383" i="3" s="1"/>
  <c r="K1382" i="3"/>
  <c r="L1382" i="3" s="1"/>
  <c r="K1381" i="3"/>
  <c r="L1381" i="3" s="1"/>
  <c r="K1380" i="3"/>
  <c r="L1380" i="3" s="1"/>
  <c r="K1379" i="3"/>
  <c r="L1379" i="3" s="1"/>
  <c r="K1378" i="3"/>
  <c r="L1378" i="3" s="1"/>
  <c r="K1377" i="3"/>
  <c r="L1377" i="3" s="1"/>
  <c r="K1376" i="3"/>
  <c r="L1376" i="3" s="1"/>
  <c r="K1375" i="3"/>
  <c r="L1375" i="3" s="1"/>
  <c r="K1374" i="3"/>
  <c r="L1374" i="3" s="1"/>
  <c r="K1373" i="3"/>
  <c r="L1373" i="3" s="1"/>
  <c r="K1372" i="3"/>
  <c r="L1372" i="3" s="1"/>
  <c r="K1371" i="3"/>
  <c r="L1371" i="3" s="1"/>
  <c r="K1370" i="3"/>
  <c r="L1370" i="3" s="1"/>
  <c r="K1369" i="3"/>
  <c r="L1369" i="3" s="1"/>
  <c r="K1368" i="3"/>
  <c r="L1368" i="3" s="1"/>
  <c r="K1367" i="3"/>
  <c r="L1367" i="3" s="1"/>
  <c r="K1366" i="3"/>
  <c r="L1366" i="3" s="1"/>
  <c r="K1365" i="3"/>
  <c r="L1365" i="3" s="1"/>
  <c r="K1364" i="3"/>
  <c r="L1364" i="3" s="1"/>
  <c r="K1363" i="3"/>
  <c r="L1363" i="3" s="1"/>
  <c r="K1362" i="3"/>
  <c r="L1362" i="3" s="1"/>
  <c r="K1361" i="3"/>
  <c r="L1361" i="3" s="1"/>
  <c r="K1360" i="3"/>
  <c r="L1360" i="3" s="1"/>
  <c r="K1359" i="3"/>
  <c r="L1359" i="3" s="1"/>
  <c r="K1358" i="3"/>
  <c r="L1358" i="3" s="1"/>
  <c r="K1357" i="3"/>
  <c r="L1357" i="3" s="1"/>
  <c r="K1356" i="3"/>
  <c r="L1356" i="3" s="1"/>
  <c r="K1355" i="3"/>
  <c r="L1355" i="3" s="1"/>
  <c r="K1354" i="3"/>
  <c r="L1354" i="3" s="1"/>
  <c r="K1353" i="3"/>
  <c r="L1353" i="3" s="1"/>
  <c r="K1352" i="3"/>
  <c r="L1352" i="3" s="1"/>
  <c r="K1351" i="3"/>
  <c r="L1351" i="3" s="1"/>
  <c r="K1350" i="3"/>
  <c r="L1350" i="3" s="1"/>
  <c r="K1349" i="3"/>
  <c r="L1349" i="3" s="1"/>
  <c r="K1348" i="3"/>
  <c r="L1348" i="3" s="1"/>
  <c r="K1347" i="3"/>
  <c r="L1347" i="3" s="1"/>
  <c r="K1346" i="3"/>
  <c r="L1346" i="3" s="1"/>
  <c r="K1345" i="3"/>
  <c r="L1345" i="3" s="1"/>
  <c r="K1344" i="3"/>
  <c r="L1344" i="3" s="1"/>
  <c r="K1343" i="3"/>
  <c r="L1343" i="3" s="1"/>
  <c r="K1342" i="3"/>
  <c r="L1342" i="3" s="1"/>
  <c r="K1341" i="3"/>
  <c r="L1341" i="3" s="1"/>
  <c r="K1340" i="3"/>
  <c r="L1340" i="3" s="1"/>
  <c r="K1339" i="3"/>
  <c r="L1339" i="3" s="1"/>
  <c r="K1338" i="3"/>
  <c r="L1338" i="3" s="1"/>
  <c r="K1337" i="3"/>
  <c r="L1337" i="3" s="1"/>
  <c r="K1336" i="3"/>
  <c r="L1336" i="3" s="1"/>
  <c r="K1335" i="3"/>
  <c r="L1335" i="3" s="1"/>
  <c r="K1334" i="3"/>
  <c r="L1334" i="3" s="1"/>
  <c r="K1333" i="3"/>
  <c r="L1333" i="3" s="1"/>
  <c r="K1332" i="3"/>
  <c r="L1332" i="3" s="1"/>
  <c r="K1331" i="3"/>
  <c r="L1331" i="3" s="1"/>
  <c r="K1330" i="3"/>
  <c r="L1330" i="3" s="1"/>
  <c r="K1329" i="3"/>
  <c r="L1329" i="3" s="1"/>
  <c r="K1328" i="3"/>
  <c r="L1328" i="3" s="1"/>
  <c r="K1327" i="3"/>
  <c r="L1327" i="3" s="1"/>
  <c r="K1326" i="3"/>
  <c r="L1326" i="3" s="1"/>
  <c r="K1325" i="3"/>
  <c r="L1325" i="3" s="1"/>
  <c r="K1324" i="3"/>
  <c r="L1324" i="3" s="1"/>
  <c r="K1323" i="3"/>
  <c r="L1323" i="3" s="1"/>
  <c r="K1322" i="3"/>
  <c r="L1322" i="3" s="1"/>
  <c r="K1321" i="3"/>
  <c r="L1321" i="3" s="1"/>
  <c r="K1320" i="3"/>
  <c r="L1320" i="3" s="1"/>
  <c r="K1319" i="3"/>
  <c r="L1319" i="3" s="1"/>
  <c r="K1318" i="3"/>
  <c r="L1318" i="3" s="1"/>
  <c r="K1317" i="3"/>
  <c r="L1317" i="3" s="1"/>
  <c r="K1316" i="3"/>
  <c r="L1316" i="3" s="1"/>
  <c r="K1315" i="3"/>
  <c r="L1315" i="3" s="1"/>
  <c r="K1314" i="3"/>
  <c r="L1314" i="3" s="1"/>
  <c r="K1313" i="3"/>
  <c r="L1313" i="3" s="1"/>
  <c r="K1312" i="3"/>
  <c r="L1312" i="3" s="1"/>
  <c r="K1311" i="3"/>
  <c r="L1311" i="3" s="1"/>
  <c r="K1310" i="3"/>
  <c r="L1310" i="3" s="1"/>
  <c r="K1309" i="3"/>
  <c r="L1309" i="3" s="1"/>
  <c r="K1308" i="3"/>
  <c r="L1308" i="3" s="1"/>
  <c r="K1307" i="3"/>
  <c r="L1307" i="3" s="1"/>
  <c r="K1306" i="3"/>
  <c r="L1306" i="3" s="1"/>
  <c r="K1305" i="3"/>
  <c r="L1305" i="3" s="1"/>
  <c r="K1304" i="3"/>
  <c r="L1304" i="3" s="1"/>
  <c r="K1303" i="3"/>
  <c r="L1303" i="3" s="1"/>
  <c r="K1302" i="3"/>
  <c r="L1302" i="3" s="1"/>
  <c r="K1301" i="3"/>
  <c r="L1301" i="3" s="1"/>
  <c r="K1300" i="3"/>
  <c r="L1300" i="3" s="1"/>
  <c r="K1299" i="3"/>
  <c r="L1299" i="3" s="1"/>
  <c r="K1298" i="3"/>
  <c r="L1298" i="3" s="1"/>
  <c r="K1297" i="3"/>
  <c r="L1297" i="3" s="1"/>
  <c r="K1296" i="3"/>
  <c r="L1296" i="3" s="1"/>
  <c r="K1295" i="3"/>
  <c r="L1295" i="3" s="1"/>
  <c r="K1294" i="3"/>
  <c r="L1294" i="3" s="1"/>
  <c r="K1293" i="3"/>
  <c r="L1293" i="3" s="1"/>
  <c r="K1292" i="3"/>
  <c r="L1292" i="3" s="1"/>
  <c r="K1291" i="3"/>
  <c r="L1291" i="3" s="1"/>
  <c r="K1290" i="3"/>
  <c r="L1290" i="3" s="1"/>
  <c r="K1289" i="3"/>
  <c r="L1289" i="3" s="1"/>
  <c r="K1288" i="3"/>
  <c r="L1288" i="3" s="1"/>
  <c r="K1287" i="3"/>
  <c r="L1287" i="3" s="1"/>
  <c r="K1286" i="3"/>
  <c r="L1286" i="3" s="1"/>
  <c r="K1285" i="3"/>
  <c r="L1285" i="3" s="1"/>
  <c r="K1284" i="3"/>
  <c r="L1284" i="3" s="1"/>
  <c r="K1283" i="3"/>
  <c r="L1283" i="3" s="1"/>
  <c r="K1282" i="3"/>
  <c r="L1282" i="3" s="1"/>
  <c r="K1281" i="3"/>
  <c r="L1281" i="3" s="1"/>
  <c r="K1280" i="3"/>
  <c r="L1280" i="3" s="1"/>
  <c r="K1279" i="3"/>
  <c r="L1279" i="3" s="1"/>
  <c r="K1278" i="3"/>
  <c r="L1278" i="3" s="1"/>
  <c r="K1277" i="3"/>
  <c r="L1277" i="3" s="1"/>
  <c r="K1276" i="3"/>
  <c r="L1276" i="3" s="1"/>
  <c r="K1275" i="3"/>
  <c r="L1275" i="3" s="1"/>
  <c r="K1274" i="3"/>
  <c r="L1274" i="3" s="1"/>
  <c r="K1273" i="3"/>
  <c r="L1273" i="3" s="1"/>
  <c r="K1272" i="3"/>
  <c r="L1272" i="3" s="1"/>
  <c r="K1271" i="3"/>
  <c r="L1271" i="3" s="1"/>
  <c r="K1270" i="3"/>
  <c r="L1270" i="3" s="1"/>
  <c r="K1269" i="3"/>
  <c r="L1269" i="3" s="1"/>
  <c r="K1268" i="3"/>
  <c r="L1268" i="3" s="1"/>
  <c r="K1267" i="3"/>
  <c r="L1267" i="3" s="1"/>
  <c r="K1266" i="3"/>
  <c r="L1266" i="3" s="1"/>
  <c r="K1265" i="3"/>
  <c r="L1265" i="3" s="1"/>
  <c r="K1264" i="3"/>
  <c r="L1264" i="3" s="1"/>
  <c r="K1263" i="3"/>
  <c r="L1263" i="3" s="1"/>
  <c r="K1262" i="3"/>
  <c r="L1262" i="3" s="1"/>
  <c r="K1261" i="3"/>
  <c r="L1261" i="3" s="1"/>
  <c r="K1260" i="3"/>
  <c r="L1260" i="3" s="1"/>
  <c r="K1259" i="3"/>
  <c r="L1259" i="3" s="1"/>
  <c r="K1258" i="3"/>
  <c r="L1258" i="3" s="1"/>
  <c r="K1257" i="3"/>
  <c r="L1257" i="3" s="1"/>
  <c r="K1256" i="3"/>
  <c r="L1256" i="3" s="1"/>
  <c r="K1255" i="3"/>
  <c r="L1255" i="3" s="1"/>
  <c r="K1254" i="3"/>
  <c r="L1254" i="3" s="1"/>
  <c r="K1253" i="3"/>
  <c r="L1253" i="3" s="1"/>
  <c r="K1252" i="3"/>
  <c r="L1252" i="3" s="1"/>
  <c r="K1251" i="3"/>
  <c r="L1251" i="3" s="1"/>
  <c r="K1250" i="3"/>
  <c r="L1250" i="3" s="1"/>
  <c r="K1249" i="3"/>
  <c r="L1249" i="3" s="1"/>
  <c r="K1248" i="3"/>
  <c r="L1248" i="3" s="1"/>
  <c r="K1247" i="3"/>
  <c r="L1247" i="3" s="1"/>
  <c r="K1246" i="3"/>
  <c r="L1246" i="3" s="1"/>
  <c r="K1245" i="3"/>
  <c r="L1245" i="3" s="1"/>
  <c r="K1244" i="3"/>
  <c r="L1244" i="3" s="1"/>
  <c r="K1243" i="3"/>
  <c r="L1243" i="3" s="1"/>
  <c r="K1242" i="3"/>
  <c r="L1242" i="3" s="1"/>
  <c r="K1241" i="3"/>
  <c r="L1241" i="3" s="1"/>
  <c r="K1240" i="3"/>
  <c r="L1240" i="3" s="1"/>
  <c r="K1239" i="3"/>
  <c r="L1239" i="3" s="1"/>
  <c r="K1238" i="3"/>
  <c r="L1238" i="3" s="1"/>
  <c r="K1237" i="3"/>
  <c r="L1237" i="3" s="1"/>
  <c r="K1236" i="3"/>
  <c r="L1236" i="3" s="1"/>
  <c r="K1235" i="3"/>
  <c r="L1235" i="3" s="1"/>
  <c r="K1234" i="3"/>
  <c r="L1234" i="3" s="1"/>
  <c r="K1233" i="3"/>
  <c r="L1233" i="3" s="1"/>
  <c r="K1232" i="3"/>
  <c r="L1232" i="3" s="1"/>
  <c r="K1231" i="3"/>
  <c r="L1231" i="3" s="1"/>
  <c r="K1230" i="3"/>
  <c r="L1230" i="3" s="1"/>
  <c r="K1229" i="3"/>
  <c r="L1229" i="3" s="1"/>
  <c r="K1228" i="3"/>
  <c r="L1228" i="3" s="1"/>
  <c r="K1227" i="3"/>
  <c r="L1227" i="3" s="1"/>
  <c r="K1226" i="3"/>
  <c r="L1226" i="3" s="1"/>
  <c r="K1225" i="3"/>
  <c r="L1225" i="3" s="1"/>
  <c r="K1224" i="3"/>
  <c r="L1224" i="3" s="1"/>
  <c r="K1223" i="3"/>
  <c r="L1223" i="3" s="1"/>
  <c r="K1222" i="3"/>
  <c r="L1222" i="3" s="1"/>
  <c r="K1221" i="3"/>
  <c r="L1221" i="3" s="1"/>
  <c r="K1220" i="3"/>
  <c r="L1220" i="3" s="1"/>
  <c r="K1219" i="3"/>
  <c r="L1219" i="3" s="1"/>
  <c r="K1218" i="3"/>
  <c r="L1218" i="3" s="1"/>
  <c r="K1217" i="3"/>
  <c r="L1217" i="3" s="1"/>
  <c r="K1216" i="3"/>
  <c r="L1216" i="3" s="1"/>
  <c r="K1215" i="3"/>
  <c r="L1215" i="3" s="1"/>
  <c r="K1214" i="3"/>
  <c r="L1214" i="3" s="1"/>
  <c r="K1213" i="3"/>
  <c r="L1213" i="3" s="1"/>
  <c r="K1212" i="3"/>
  <c r="L1212" i="3" s="1"/>
  <c r="K1211" i="3"/>
  <c r="L1211" i="3" s="1"/>
  <c r="K1210" i="3"/>
  <c r="L1210" i="3" s="1"/>
  <c r="K1209" i="3"/>
  <c r="L1209" i="3" s="1"/>
  <c r="K1208" i="3"/>
  <c r="L1208" i="3" s="1"/>
  <c r="K1207" i="3"/>
  <c r="L1207" i="3" s="1"/>
  <c r="K1206" i="3"/>
  <c r="L1206" i="3" s="1"/>
  <c r="K1205" i="3"/>
  <c r="L1205" i="3" s="1"/>
  <c r="K1204" i="3"/>
  <c r="L1204" i="3" s="1"/>
  <c r="K1203" i="3"/>
  <c r="L1203" i="3" s="1"/>
  <c r="K1202" i="3"/>
  <c r="L1202" i="3" s="1"/>
  <c r="K1201" i="3"/>
  <c r="L1201" i="3" s="1"/>
  <c r="K1200" i="3"/>
  <c r="L1200" i="3" s="1"/>
  <c r="K1199" i="3"/>
  <c r="L1199" i="3" s="1"/>
  <c r="K1198" i="3"/>
  <c r="L1198" i="3" s="1"/>
  <c r="K1197" i="3"/>
  <c r="L1197" i="3" s="1"/>
  <c r="K1196" i="3"/>
  <c r="L1196" i="3" s="1"/>
  <c r="K1195" i="3"/>
  <c r="L1195" i="3" s="1"/>
  <c r="K1194" i="3"/>
  <c r="L1194" i="3" s="1"/>
  <c r="K1193" i="3"/>
  <c r="L1193" i="3" s="1"/>
  <c r="K1192" i="3"/>
  <c r="L1192" i="3" s="1"/>
  <c r="K1191" i="3"/>
  <c r="L1191" i="3" s="1"/>
  <c r="K1190" i="3"/>
  <c r="L1190" i="3" s="1"/>
  <c r="K1189" i="3"/>
  <c r="L1189" i="3" s="1"/>
  <c r="K1188" i="3"/>
  <c r="L1188" i="3" s="1"/>
  <c r="K1187" i="3"/>
  <c r="L1187" i="3" s="1"/>
  <c r="K1186" i="3"/>
  <c r="L1186" i="3" s="1"/>
  <c r="K1185" i="3"/>
  <c r="L1185" i="3" s="1"/>
  <c r="K1184" i="3"/>
  <c r="L1184" i="3" s="1"/>
  <c r="K1183" i="3"/>
  <c r="L1183" i="3" s="1"/>
  <c r="K1182" i="3"/>
  <c r="L1182" i="3" s="1"/>
  <c r="K1181" i="3"/>
  <c r="L1181" i="3" s="1"/>
  <c r="K1180" i="3"/>
  <c r="L1180" i="3" s="1"/>
  <c r="K1179" i="3"/>
  <c r="L1179" i="3" s="1"/>
  <c r="K1178" i="3"/>
  <c r="L1178" i="3" s="1"/>
  <c r="K1177" i="3"/>
  <c r="L1177" i="3" s="1"/>
  <c r="K1176" i="3"/>
  <c r="L1176" i="3" s="1"/>
  <c r="K1175" i="3"/>
  <c r="L1175" i="3" s="1"/>
  <c r="K1174" i="3"/>
  <c r="L1174" i="3" s="1"/>
  <c r="K1173" i="3"/>
  <c r="L1173" i="3" s="1"/>
  <c r="K1172" i="3"/>
  <c r="L1172" i="3" s="1"/>
  <c r="K1171" i="3"/>
  <c r="L1171" i="3" s="1"/>
  <c r="K1170" i="3"/>
  <c r="L1170" i="3" s="1"/>
  <c r="K1169" i="3"/>
  <c r="L1169" i="3" s="1"/>
  <c r="K1168" i="3"/>
  <c r="L1168" i="3" s="1"/>
  <c r="K1167" i="3"/>
  <c r="L1167" i="3" s="1"/>
  <c r="K1166" i="3"/>
  <c r="L1166" i="3" s="1"/>
  <c r="K1165" i="3"/>
  <c r="L1165" i="3" s="1"/>
  <c r="K1164" i="3"/>
  <c r="L1164" i="3" s="1"/>
  <c r="K1163" i="3"/>
  <c r="L1163" i="3" s="1"/>
  <c r="K1162" i="3"/>
  <c r="L1162" i="3" s="1"/>
  <c r="K1161" i="3"/>
  <c r="L1161" i="3" s="1"/>
  <c r="K1160" i="3"/>
  <c r="L1160" i="3" s="1"/>
  <c r="K1159" i="3"/>
  <c r="L1159" i="3" s="1"/>
  <c r="K1158" i="3"/>
  <c r="L1158" i="3" s="1"/>
  <c r="K1157" i="3"/>
  <c r="L1157" i="3" s="1"/>
  <c r="K1156" i="3"/>
  <c r="L1156" i="3" s="1"/>
  <c r="K1155" i="3"/>
  <c r="L1155" i="3" s="1"/>
  <c r="K1154" i="3"/>
  <c r="L1154" i="3" s="1"/>
  <c r="K1153" i="3"/>
  <c r="L1153" i="3" s="1"/>
  <c r="K1152" i="3"/>
  <c r="L1152" i="3" s="1"/>
  <c r="K1151" i="3"/>
  <c r="L1151" i="3" s="1"/>
  <c r="K1150" i="3"/>
  <c r="L1150" i="3" s="1"/>
  <c r="K1149" i="3"/>
  <c r="L1149" i="3" s="1"/>
  <c r="K1148" i="3"/>
  <c r="L1148" i="3" s="1"/>
  <c r="K1147" i="3"/>
  <c r="L1147" i="3" s="1"/>
  <c r="K1146" i="3"/>
  <c r="L1146" i="3" s="1"/>
  <c r="K1145" i="3"/>
  <c r="L1145" i="3" s="1"/>
  <c r="K1144" i="3"/>
  <c r="L1144" i="3" s="1"/>
  <c r="K1143" i="3"/>
  <c r="L1143" i="3" s="1"/>
  <c r="K1142" i="3"/>
  <c r="L1142" i="3" s="1"/>
  <c r="K1141" i="3"/>
  <c r="L1141" i="3" s="1"/>
  <c r="K1140" i="3"/>
  <c r="L1140" i="3" s="1"/>
  <c r="K1139" i="3"/>
  <c r="L1139" i="3" s="1"/>
  <c r="K1138" i="3"/>
  <c r="L1138" i="3" s="1"/>
  <c r="K1137" i="3"/>
  <c r="L1137" i="3" s="1"/>
  <c r="K1136" i="3"/>
  <c r="L1136" i="3" s="1"/>
  <c r="K1135" i="3"/>
  <c r="L1135" i="3" s="1"/>
  <c r="K1134" i="3"/>
  <c r="L1134" i="3" s="1"/>
  <c r="K1133" i="3"/>
  <c r="L1133" i="3" s="1"/>
  <c r="K1132" i="3"/>
  <c r="L1132" i="3" s="1"/>
  <c r="K1131" i="3"/>
  <c r="L1131" i="3" s="1"/>
  <c r="K1130" i="3"/>
  <c r="L1130" i="3" s="1"/>
  <c r="K1129" i="3"/>
  <c r="L1129" i="3" s="1"/>
  <c r="K1128" i="3"/>
  <c r="L1128" i="3" s="1"/>
  <c r="K1127" i="3"/>
  <c r="L1127" i="3" s="1"/>
  <c r="K1126" i="3"/>
  <c r="L1126" i="3" s="1"/>
  <c r="K1125" i="3"/>
  <c r="L1125" i="3" s="1"/>
  <c r="K1124" i="3"/>
  <c r="L1124" i="3" s="1"/>
  <c r="K1123" i="3"/>
  <c r="L1123" i="3" s="1"/>
  <c r="K1122" i="3"/>
  <c r="L1122" i="3" s="1"/>
  <c r="K1121" i="3"/>
  <c r="L1121" i="3" s="1"/>
  <c r="K1120" i="3"/>
  <c r="L1120" i="3" s="1"/>
  <c r="K1119" i="3"/>
  <c r="L1119" i="3" s="1"/>
  <c r="K1118" i="3"/>
  <c r="L1118" i="3" s="1"/>
  <c r="K1117" i="3"/>
  <c r="L1117" i="3" s="1"/>
  <c r="K1116" i="3"/>
  <c r="L1116" i="3" s="1"/>
  <c r="K1115" i="3"/>
  <c r="L1115" i="3" s="1"/>
  <c r="K1114" i="3"/>
  <c r="L1114" i="3" s="1"/>
  <c r="K1113" i="3"/>
  <c r="L1113" i="3" s="1"/>
  <c r="K1112" i="3"/>
  <c r="L1112" i="3" s="1"/>
  <c r="K1111" i="3"/>
  <c r="L1111" i="3" s="1"/>
  <c r="K1110" i="3"/>
  <c r="L1110" i="3" s="1"/>
  <c r="K1109" i="3"/>
  <c r="L1109" i="3" s="1"/>
  <c r="K1108" i="3"/>
  <c r="L1108" i="3" s="1"/>
  <c r="K1107" i="3"/>
  <c r="L1107" i="3" s="1"/>
  <c r="K1106" i="3"/>
  <c r="L1106" i="3" s="1"/>
  <c r="K1105" i="3"/>
  <c r="L1105" i="3" s="1"/>
  <c r="K1104" i="3"/>
  <c r="L1104" i="3" s="1"/>
  <c r="K1103" i="3"/>
  <c r="L1103" i="3" s="1"/>
  <c r="K1102" i="3"/>
  <c r="L1102" i="3" s="1"/>
  <c r="K1101" i="3"/>
  <c r="L1101" i="3" s="1"/>
  <c r="K1100" i="3"/>
  <c r="L1100" i="3" s="1"/>
  <c r="K1099" i="3"/>
  <c r="L1099" i="3" s="1"/>
  <c r="K1098" i="3"/>
  <c r="L1098" i="3" s="1"/>
  <c r="K1097" i="3"/>
  <c r="L1097" i="3" s="1"/>
  <c r="K1096" i="3"/>
  <c r="L1096" i="3" s="1"/>
  <c r="K1095" i="3"/>
  <c r="L1095" i="3" s="1"/>
  <c r="K1094" i="3"/>
  <c r="L1094" i="3" s="1"/>
  <c r="K1093" i="3"/>
  <c r="L1093" i="3" s="1"/>
  <c r="K1092" i="3"/>
  <c r="L1092" i="3" s="1"/>
  <c r="K1091" i="3"/>
  <c r="L1091" i="3" s="1"/>
  <c r="K1090" i="3"/>
  <c r="L1090" i="3" s="1"/>
  <c r="K1089" i="3"/>
  <c r="L1089" i="3" s="1"/>
  <c r="K1088" i="3"/>
  <c r="L1088" i="3" s="1"/>
  <c r="K1087" i="3"/>
  <c r="L1087" i="3" s="1"/>
  <c r="K1086" i="3"/>
  <c r="L1086" i="3" s="1"/>
  <c r="K1085" i="3"/>
  <c r="L1085" i="3" s="1"/>
  <c r="K1084" i="3"/>
  <c r="L1084" i="3" s="1"/>
  <c r="K1083" i="3"/>
  <c r="L1083" i="3" s="1"/>
  <c r="K1082" i="3"/>
  <c r="L1082" i="3" s="1"/>
  <c r="K1081" i="3"/>
  <c r="L1081" i="3" s="1"/>
  <c r="K1080" i="3"/>
  <c r="L1080" i="3" s="1"/>
  <c r="K1079" i="3"/>
  <c r="L1079" i="3" s="1"/>
  <c r="K1078" i="3"/>
  <c r="L1078" i="3" s="1"/>
  <c r="K1077" i="3"/>
  <c r="L1077" i="3" s="1"/>
  <c r="K1076" i="3"/>
  <c r="L1076" i="3" s="1"/>
  <c r="K1075" i="3"/>
  <c r="L1075" i="3" s="1"/>
  <c r="K1074" i="3"/>
  <c r="L1074" i="3" s="1"/>
  <c r="K1073" i="3"/>
  <c r="L1073" i="3" s="1"/>
  <c r="K1072" i="3"/>
  <c r="L1072" i="3" s="1"/>
  <c r="K1071" i="3"/>
  <c r="L1071" i="3" s="1"/>
  <c r="K1070" i="3"/>
  <c r="L1070" i="3" s="1"/>
  <c r="K1069" i="3"/>
  <c r="L1069" i="3" s="1"/>
  <c r="K1068" i="3"/>
  <c r="L1068" i="3" s="1"/>
  <c r="K1067" i="3"/>
  <c r="L1067" i="3" s="1"/>
  <c r="K1066" i="3"/>
  <c r="L1066" i="3" s="1"/>
  <c r="K1065" i="3"/>
  <c r="L1065" i="3" s="1"/>
  <c r="K1064" i="3"/>
  <c r="L1064" i="3" s="1"/>
  <c r="K1063" i="3"/>
  <c r="L1063" i="3" s="1"/>
  <c r="K1062" i="3"/>
  <c r="L1062" i="3" s="1"/>
  <c r="K1061" i="3"/>
  <c r="L1061" i="3" s="1"/>
  <c r="K1060" i="3"/>
  <c r="L1060" i="3" s="1"/>
  <c r="K1059" i="3"/>
  <c r="L1059" i="3" s="1"/>
  <c r="K1058" i="3"/>
  <c r="L1058" i="3" s="1"/>
  <c r="K1057" i="3"/>
  <c r="L1057" i="3" s="1"/>
  <c r="K1056" i="3"/>
  <c r="L1056" i="3" s="1"/>
  <c r="K1055" i="3"/>
  <c r="L1055" i="3" s="1"/>
  <c r="K1054" i="3"/>
  <c r="L1054" i="3" s="1"/>
  <c r="K1053" i="3"/>
  <c r="L1053" i="3" s="1"/>
  <c r="K1052" i="3"/>
  <c r="L1052" i="3" s="1"/>
  <c r="K1051" i="3"/>
  <c r="L1051" i="3" s="1"/>
  <c r="K1050" i="3"/>
  <c r="L1050" i="3" s="1"/>
  <c r="K1049" i="3"/>
  <c r="L1049" i="3" s="1"/>
  <c r="K1048" i="3"/>
  <c r="L1048" i="3" s="1"/>
  <c r="K1047" i="3"/>
  <c r="L1047" i="3" s="1"/>
  <c r="K1046" i="3"/>
  <c r="L1046" i="3" s="1"/>
  <c r="K1045" i="3"/>
  <c r="L1045" i="3" s="1"/>
  <c r="K1044" i="3"/>
  <c r="L1044" i="3" s="1"/>
  <c r="K1043" i="3"/>
  <c r="L1043" i="3" s="1"/>
  <c r="K1042" i="3"/>
  <c r="L1042" i="3" s="1"/>
  <c r="K1041" i="3"/>
  <c r="L1041" i="3" s="1"/>
  <c r="K1040" i="3"/>
  <c r="L1040" i="3" s="1"/>
  <c r="K1039" i="3"/>
  <c r="L1039" i="3" s="1"/>
  <c r="K1038" i="3"/>
  <c r="L1038" i="3" s="1"/>
  <c r="K1037" i="3"/>
  <c r="L1037" i="3" s="1"/>
  <c r="K1036" i="3"/>
  <c r="L1036" i="3" s="1"/>
  <c r="K1035" i="3"/>
  <c r="L1035" i="3" s="1"/>
  <c r="K1034" i="3"/>
  <c r="L1034" i="3" s="1"/>
  <c r="K1033" i="3"/>
  <c r="L1033" i="3" s="1"/>
  <c r="K1032" i="3"/>
  <c r="L1032" i="3" s="1"/>
  <c r="K1031" i="3"/>
  <c r="L1031" i="3" s="1"/>
  <c r="K1030" i="3"/>
  <c r="L1030" i="3" s="1"/>
  <c r="K1029" i="3"/>
  <c r="L1029" i="3" s="1"/>
  <c r="K1028" i="3"/>
  <c r="L1028" i="3" s="1"/>
  <c r="K1027" i="3"/>
  <c r="L1027" i="3" s="1"/>
  <c r="K1026" i="3"/>
  <c r="L1026" i="3" s="1"/>
  <c r="K1025" i="3"/>
  <c r="L1025" i="3" s="1"/>
  <c r="K1024" i="3"/>
  <c r="L1024" i="3" s="1"/>
  <c r="K1023" i="3"/>
  <c r="L1023" i="3" s="1"/>
  <c r="K1022" i="3"/>
  <c r="L1022" i="3" s="1"/>
  <c r="K1021" i="3"/>
  <c r="L1021" i="3" s="1"/>
  <c r="K1020" i="3"/>
  <c r="L1020" i="3" s="1"/>
  <c r="K1019" i="3"/>
  <c r="L1019" i="3" s="1"/>
  <c r="K1018" i="3"/>
  <c r="L1018" i="3" s="1"/>
  <c r="K1017" i="3"/>
  <c r="L1017" i="3" s="1"/>
  <c r="K1016" i="3"/>
  <c r="L1016" i="3" s="1"/>
  <c r="K1015" i="3"/>
  <c r="L1015" i="3" s="1"/>
  <c r="K1014" i="3"/>
  <c r="L1014" i="3" s="1"/>
  <c r="K1013" i="3"/>
  <c r="L1013" i="3" s="1"/>
  <c r="K1012" i="3"/>
  <c r="L1012" i="3" s="1"/>
  <c r="K1011" i="3"/>
  <c r="L1011" i="3" s="1"/>
  <c r="K1010" i="3"/>
  <c r="L1010" i="3" s="1"/>
  <c r="K1009" i="3"/>
  <c r="L1009" i="3" s="1"/>
  <c r="K1008" i="3"/>
  <c r="L1008" i="3" s="1"/>
  <c r="K1007" i="3"/>
  <c r="L1007" i="3" s="1"/>
  <c r="K1006" i="3"/>
  <c r="L1006" i="3" s="1"/>
  <c r="K1005" i="3"/>
  <c r="L1005" i="3" s="1"/>
  <c r="K1004" i="3"/>
  <c r="L1004" i="3" s="1"/>
  <c r="K1003" i="3"/>
  <c r="L1003" i="3" s="1"/>
  <c r="K1002" i="3"/>
  <c r="L1002" i="3" s="1"/>
  <c r="K1001" i="3"/>
  <c r="L1001" i="3" s="1"/>
  <c r="K1000" i="3"/>
  <c r="L1000" i="3" s="1"/>
  <c r="K999" i="3"/>
  <c r="L999" i="3" s="1"/>
  <c r="K998" i="3"/>
  <c r="L998" i="3" s="1"/>
  <c r="K997" i="3"/>
  <c r="L997" i="3" s="1"/>
  <c r="K996" i="3"/>
  <c r="L996" i="3" s="1"/>
  <c r="K995" i="3"/>
  <c r="L995" i="3" s="1"/>
  <c r="K994" i="3"/>
  <c r="L994" i="3" s="1"/>
  <c r="K993" i="3"/>
  <c r="L993" i="3" s="1"/>
  <c r="K992" i="3"/>
  <c r="L992" i="3" s="1"/>
  <c r="K991" i="3"/>
  <c r="L991" i="3" s="1"/>
  <c r="K990" i="3"/>
  <c r="L990" i="3" s="1"/>
  <c r="K989" i="3"/>
  <c r="L989" i="3" s="1"/>
  <c r="K988" i="3"/>
  <c r="L988" i="3" s="1"/>
  <c r="K987" i="3"/>
  <c r="L987" i="3" s="1"/>
  <c r="K986" i="3"/>
  <c r="L986" i="3" s="1"/>
  <c r="K985" i="3"/>
  <c r="L985" i="3" s="1"/>
  <c r="K984" i="3"/>
  <c r="L984" i="3" s="1"/>
  <c r="K983" i="3"/>
  <c r="L983" i="3" s="1"/>
  <c r="K982" i="3"/>
  <c r="L982" i="3" s="1"/>
  <c r="K981" i="3"/>
  <c r="L981" i="3" s="1"/>
  <c r="K980" i="3"/>
  <c r="L980" i="3" s="1"/>
  <c r="K979" i="3"/>
  <c r="L979" i="3" s="1"/>
  <c r="K978" i="3"/>
  <c r="L978" i="3" s="1"/>
  <c r="K977" i="3"/>
  <c r="L977" i="3" s="1"/>
  <c r="K976" i="3"/>
  <c r="L976" i="3" s="1"/>
  <c r="K975" i="3"/>
  <c r="L975" i="3" s="1"/>
  <c r="K974" i="3"/>
  <c r="L974" i="3" s="1"/>
  <c r="K973" i="3"/>
  <c r="L973" i="3" s="1"/>
  <c r="K972" i="3"/>
  <c r="L972" i="3" s="1"/>
  <c r="K971" i="3"/>
  <c r="L971" i="3" s="1"/>
  <c r="K970" i="3"/>
  <c r="L970" i="3" s="1"/>
  <c r="K969" i="3"/>
  <c r="L969" i="3" s="1"/>
  <c r="K968" i="3"/>
  <c r="L968" i="3" s="1"/>
  <c r="K967" i="3"/>
  <c r="L967" i="3" s="1"/>
  <c r="K966" i="3"/>
  <c r="L966" i="3" s="1"/>
  <c r="K965" i="3"/>
  <c r="L965" i="3" s="1"/>
  <c r="K964" i="3"/>
  <c r="L964" i="3" s="1"/>
  <c r="K963" i="3"/>
  <c r="L963" i="3" s="1"/>
  <c r="K962" i="3"/>
  <c r="L962" i="3" s="1"/>
  <c r="K961" i="3"/>
  <c r="L961" i="3" s="1"/>
  <c r="K960" i="3"/>
  <c r="L960" i="3" s="1"/>
  <c r="K959" i="3"/>
  <c r="L959" i="3" s="1"/>
  <c r="K958" i="3"/>
  <c r="L958" i="3" s="1"/>
  <c r="K957" i="3"/>
  <c r="L957" i="3" s="1"/>
  <c r="K956" i="3"/>
  <c r="L956" i="3" s="1"/>
  <c r="K955" i="3"/>
  <c r="L955" i="3" s="1"/>
  <c r="K954" i="3"/>
  <c r="L954" i="3" s="1"/>
  <c r="K953" i="3"/>
  <c r="L953" i="3" s="1"/>
  <c r="K952" i="3"/>
  <c r="L952" i="3" s="1"/>
  <c r="K951" i="3"/>
  <c r="L951" i="3" s="1"/>
  <c r="K950" i="3"/>
  <c r="L950" i="3" s="1"/>
  <c r="K949" i="3"/>
  <c r="L949" i="3" s="1"/>
  <c r="K948" i="3"/>
  <c r="L948" i="3" s="1"/>
  <c r="K947" i="3"/>
  <c r="L947" i="3" s="1"/>
  <c r="K946" i="3"/>
  <c r="L946" i="3" s="1"/>
  <c r="K945" i="3"/>
  <c r="L945" i="3" s="1"/>
  <c r="K944" i="3"/>
  <c r="L944" i="3" s="1"/>
  <c r="K943" i="3"/>
  <c r="L943" i="3" s="1"/>
  <c r="K942" i="3"/>
  <c r="L942" i="3" s="1"/>
  <c r="K941" i="3"/>
  <c r="L941" i="3" s="1"/>
  <c r="K940" i="3"/>
  <c r="L940" i="3" s="1"/>
  <c r="K939" i="3"/>
  <c r="L939" i="3" s="1"/>
  <c r="K938" i="3"/>
  <c r="L938" i="3" s="1"/>
  <c r="K937" i="3"/>
  <c r="L937" i="3" s="1"/>
  <c r="K936" i="3"/>
  <c r="L936" i="3" s="1"/>
  <c r="K935" i="3"/>
  <c r="L935" i="3" s="1"/>
  <c r="K934" i="3"/>
  <c r="L934" i="3" s="1"/>
  <c r="K933" i="3"/>
  <c r="L933" i="3" s="1"/>
  <c r="K932" i="3"/>
  <c r="L932" i="3" s="1"/>
  <c r="K931" i="3"/>
  <c r="L931" i="3" s="1"/>
  <c r="K930" i="3"/>
  <c r="L930" i="3" s="1"/>
  <c r="K929" i="3"/>
  <c r="L929" i="3" s="1"/>
  <c r="K928" i="3"/>
  <c r="L928" i="3" s="1"/>
  <c r="K927" i="3"/>
  <c r="L927" i="3" s="1"/>
  <c r="K926" i="3"/>
  <c r="L926" i="3" s="1"/>
  <c r="K925" i="3"/>
  <c r="L925" i="3" s="1"/>
  <c r="K924" i="3"/>
  <c r="L924" i="3" s="1"/>
  <c r="K923" i="3"/>
  <c r="L923" i="3" s="1"/>
  <c r="K922" i="3"/>
  <c r="L922" i="3" s="1"/>
  <c r="K921" i="3"/>
  <c r="L921" i="3" s="1"/>
  <c r="K920" i="3"/>
  <c r="L920" i="3" s="1"/>
  <c r="K919" i="3"/>
  <c r="L919" i="3" s="1"/>
  <c r="K918" i="3"/>
  <c r="L918" i="3" s="1"/>
  <c r="K917" i="3"/>
  <c r="L917" i="3" s="1"/>
  <c r="K916" i="3"/>
  <c r="L916" i="3" s="1"/>
  <c r="K915" i="3"/>
  <c r="L915" i="3" s="1"/>
  <c r="K914" i="3"/>
  <c r="L914" i="3" s="1"/>
  <c r="K913" i="3"/>
  <c r="L913" i="3" s="1"/>
  <c r="K912" i="3"/>
  <c r="L912" i="3" s="1"/>
  <c r="K911" i="3"/>
  <c r="L911" i="3" s="1"/>
  <c r="K910" i="3"/>
  <c r="L910" i="3" s="1"/>
  <c r="K909" i="3"/>
  <c r="L909" i="3" s="1"/>
  <c r="K908" i="3"/>
  <c r="L908" i="3" s="1"/>
  <c r="K907" i="3"/>
  <c r="L907" i="3" s="1"/>
  <c r="K906" i="3"/>
  <c r="L906" i="3" s="1"/>
  <c r="K905" i="3"/>
  <c r="L905" i="3" s="1"/>
  <c r="K904" i="3"/>
  <c r="L904" i="3" s="1"/>
  <c r="K903" i="3"/>
  <c r="L903" i="3" s="1"/>
  <c r="K902" i="3"/>
  <c r="L902" i="3" s="1"/>
  <c r="K901" i="3"/>
  <c r="L901" i="3" s="1"/>
  <c r="K900" i="3"/>
  <c r="L900" i="3" s="1"/>
  <c r="K899" i="3"/>
  <c r="L899" i="3" s="1"/>
  <c r="K898" i="3"/>
  <c r="L898" i="3" s="1"/>
  <c r="K897" i="3"/>
  <c r="L897" i="3" s="1"/>
  <c r="K896" i="3"/>
  <c r="L896" i="3" s="1"/>
  <c r="K895" i="3"/>
  <c r="L895" i="3" s="1"/>
  <c r="K894" i="3"/>
  <c r="L894" i="3" s="1"/>
  <c r="K893" i="3"/>
  <c r="L893" i="3" s="1"/>
  <c r="K892" i="3"/>
  <c r="L892" i="3" s="1"/>
  <c r="K891" i="3"/>
  <c r="L891" i="3" s="1"/>
  <c r="K890" i="3"/>
  <c r="L890" i="3" s="1"/>
  <c r="K889" i="3"/>
  <c r="L889" i="3" s="1"/>
  <c r="K888" i="3"/>
  <c r="L888" i="3" s="1"/>
  <c r="K887" i="3"/>
  <c r="L887" i="3" s="1"/>
  <c r="K886" i="3"/>
  <c r="L886" i="3" s="1"/>
  <c r="K885" i="3"/>
  <c r="L885" i="3" s="1"/>
  <c r="K884" i="3"/>
  <c r="L884" i="3" s="1"/>
  <c r="K883" i="3"/>
  <c r="L883" i="3" s="1"/>
  <c r="K882" i="3"/>
  <c r="L882" i="3" s="1"/>
  <c r="K881" i="3"/>
  <c r="L881" i="3" s="1"/>
  <c r="K880" i="3"/>
  <c r="L880" i="3" s="1"/>
  <c r="K879" i="3"/>
  <c r="L879" i="3" s="1"/>
  <c r="K878" i="3"/>
  <c r="L878" i="3" s="1"/>
  <c r="K877" i="3"/>
  <c r="L877" i="3" s="1"/>
  <c r="K876" i="3"/>
  <c r="L876" i="3" s="1"/>
  <c r="K875" i="3"/>
  <c r="L875" i="3" s="1"/>
  <c r="K874" i="3"/>
  <c r="L874" i="3" s="1"/>
  <c r="K873" i="3"/>
  <c r="L873" i="3" s="1"/>
  <c r="K872" i="3"/>
  <c r="L872" i="3" s="1"/>
  <c r="K871" i="3"/>
  <c r="L871" i="3" s="1"/>
  <c r="K870" i="3"/>
  <c r="L870" i="3" s="1"/>
  <c r="K869" i="3"/>
  <c r="L869" i="3" s="1"/>
  <c r="K868" i="3"/>
  <c r="L868" i="3" s="1"/>
  <c r="K867" i="3"/>
  <c r="L867" i="3" s="1"/>
  <c r="K866" i="3"/>
  <c r="L866" i="3" s="1"/>
  <c r="K865" i="3"/>
  <c r="L865" i="3" s="1"/>
  <c r="K864" i="3"/>
  <c r="L864" i="3" s="1"/>
  <c r="K863" i="3"/>
  <c r="L863" i="3" s="1"/>
  <c r="K862" i="3"/>
  <c r="L862" i="3" s="1"/>
  <c r="K861" i="3"/>
  <c r="L861" i="3" s="1"/>
  <c r="K860" i="3"/>
  <c r="L860" i="3" s="1"/>
  <c r="K859" i="3"/>
  <c r="L859" i="3" s="1"/>
  <c r="K858" i="3"/>
  <c r="L858" i="3" s="1"/>
  <c r="K857" i="3"/>
  <c r="L857" i="3" s="1"/>
  <c r="K856" i="3"/>
  <c r="L856" i="3" s="1"/>
  <c r="K855" i="3"/>
  <c r="L855" i="3" s="1"/>
  <c r="K854" i="3"/>
  <c r="L854" i="3" s="1"/>
  <c r="K853" i="3"/>
  <c r="L853" i="3" s="1"/>
  <c r="K852" i="3"/>
  <c r="L852" i="3" s="1"/>
  <c r="K851" i="3"/>
  <c r="L851" i="3" s="1"/>
  <c r="K850" i="3"/>
  <c r="L850" i="3" s="1"/>
  <c r="K849" i="3"/>
  <c r="L849" i="3" s="1"/>
  <c r="K848" i="3"/>
  <c r="L848" i="3" s="1"/>
  <c r="K847" i="3"/>
  <c r="L847" i="3" s="1"/>
  <c r="K846" i="3"/>
  <c r="L846" i="3" s="1"/>
  <c r="K845" i="3"/>
  <c r="L845" i="3" s="1"/>
  <c r="K844" i="3"/>
  <c r="L844" i="3" s="1"/>
  <c r="K843" i="3"/>
  <c r="L843" i="3" s="1"/>
  <c r="K842" i="3"/>
  <c r="L842" i="3" s="1"/>
  <c r="K841" i="3"/>
  <c r="L841" i="3" s="1"/>
  <c r="K840" i="3"/>
  <c r="L840" i="3" s="1"/>
  <c r="K839" i="3"/>
  <c r="L839" i="3" s="1"/>
  <c r="K838" i="3"/>
  <c r="L838" i="3" s="1"/>
  <c r="K837" i="3"/>
  <c r="L837" i="3" s="1"/>
  <c r="K836" i="3"/>
  <c r="L836" i="3" s="1"/>
  <c r="K835" i="3"/>
  <c r="L835" i="3" s="1"/>
  <c r="K834" i="3"/>
  <c r="L834" i="3" s="1"/>
  <c r="K833" i="3"/>
  <c r="L833" i="3" s="1"/>
  <c r="K832" i="3"/>
  <c r="L832" i="3" s="1"/>
  <c r="K831" i="3"/>
  <c r="L831" i="3" s="1"/>
  <c r="K830" i="3"/>
  <c r="L830" i="3" s="1"/>
  <c r="K829" i="3"/>
  <c r="L829" i="3" s="1"/>
  <c r="K828" i="3"/>
  <c r="L828" i="3" s="1"/>
  <c r="K827" i="3"/>
  <c r="L827" i="3" s="1"/>
  <c r="K826" i="3"/>
  <c r="L826" i="3" s="1"/>
  <c r="K825" i="3"/>
  <c r="L825" i="3" s="1"/>
  <c r="K824" i="3"/>
  <c r="L824" i="3" s="1"/>
  <c r="K823" i="3"/>
  <c r="L823" i="3" s="1"/>
  <c r="K822" i="3"/>
  <c r="L822" i="3" s="1"/>
  <c r="K821" i="3"/>
  <c r="L821" i="3" s="1"/>
  <c r="K820" i="3"/>
  <c r="L820" i="3" s="1"/>
  <c r="K819" i="3"/>
  <c r="L819" i="3" s="1"/>
  <c r="K818" i="3"/>
  <c r="L818" i="3" s="1"/>
  <c r="K817" i="3"/>
  <c r="L817" i="3" s="1"/>
  <c r="K816" i="3"/>
  <c r="L816" i="3" s="1"/>
  <c r="K815" i="3"/>
  <c r="L815" i="3" s="1"/>
  <c r="K814" i="3"/>
  <c r="L814" i="3" s="1"/>
  <c r="K813" i="3"/>
  <c r="L813" i="3" s="1"/>
  <c r="K812" i="3"/>
  <c r="L812" i="3" s="1"/>
  <c r="K811" i="3"/>
  <c r="L811" i="3" s="1"/>
  <c r="K810" i="3"/>
  <c r="L810" i="3" s="1"/>
  <c r="K809" i="3"/>
  <c r="L809" i="3" s="1"/>
  <c r="K808" i="3"/>
  <c r="L808" i="3" s="1"/>
  <c r="K807" i="3"/>
  <c r="L807" i="3" s="1"/>
  <c r="K806" i="3"/>
  <c r="L806" i="3" s="1"/>
  <c r="K805" i="3"/>
  <c r="L805" i="3" s="1"/>
  <c r="K804" i="3"/>
  <c r="L804" i="3" s="1"/>
  <c r="K803" i="3"/>
  <c r="L803" i="3" s="1"/>
  <c r="K802" i="3"/>
  <c r="L802" i="3" s="1"/>
  <c r="K801" i="3"/>
  <c r="L801" i="3" s="1"/>
  <c r="K800" i="3"/>
  <c r="L800" i="3" s="1"/>
  <c r="K799" i="3"/>
  <c r="L799" i="3" s="1"/>
  <c r="K798" i="3"/>
  <c r="L798" i="3" s="1"/>
  <c r="K797" i="3"/>
  <c r="L797" i="3" s="1"/>
  <c r="K796" i="3"/>
  <c r="L796" i="3" s="1"/>
  <c r="K795" i="3"/>
  <c r="L795" i="3" s="1"/>
  <c r="K794" i="3"/>
  <c r="L794" i="3" s="1"/>
  <c r="K793" i="3"/>
  <c r="L793" i="3" s="1"/>
  <c r="K792" i="3"/>
  <c r="L792" i="3" s="1"/>
  <c r="K791" i="3"/>
  <c r="L791" i="3" s="1"/>
  <c r="K790" i="3"/>
  <c r="L790" i="3" s="1"/>
  <c r="K789" i="3"/>
  <c r="L789" i="3" s="1"/>
  <c r="K788" i="3"/>
  <c r="L788" i="3" s="1"/>
  <c r="K787" i="3"/>
  <c r="L787" i="3" s="1"/>
  <c r="K786" i="3"/>
  <c r="L786" i="3" s="1"/>
  <c r="K785" i="3"/>
  <c r="L785" i="3" s="1"/>
  <c r="K784" i="3"/>
  <c r="L784" i="3" s="1"/>
  <c r="K783" i="3"/>
  <c r="L783" i="3" s="1"/>
  <c r="K782" i="3"/>
  <c r="L782" i="3" s="1"/>
  <c r="K781" i="3"/>
  <c r="L781" i="3" s="1"/>
  <c r="K780" i="3"/>
  <c r="L780" i="3" s="1"/>
  <c r="K779" i="3"/>
  <c r="L779" i="3" s="1"/>
  <c r="K778" i="3"/>
  <c r="L778" i="3" s="1"/>
  <c r="K777" i="3"/>
  <c r="L777" i="3" s="1"/>
  <c r="K776" i="3"/>
  <c r="L776" i="3" s="1"/>
  <c r="K775" i="3"/>
  <c r="L775" i="3" s="1"/>
  <c r="K774" i="3"/>
  <c r="L774" i="3" s="1"/>
  <c r="K773" i="3"/>
  <c r="L773" i="3" s="1"/>
  <c r="K772" i="3"/>
  <c r="L772" i="3" s="1"/>
  <c r="K771" i="3"/>
  <c r="L771" i="3" s="1"/>
  <c r="K770" i="3"/>
  <c r="L770" i="3" s="1"/>
  <c r="K769" i="3"/>
  <c r="L769" i="3" s="1"/>
  <c r="K768" i="3"/>
  <c r="L768" i="3" s="1"/>
  <c r="K767" i="3"/>
  <c r="L767" i="3" s="1"/>
  <c r="K766" i="3"/>
  <c r="L766" i="3" s="1"/>
  <c r="K765" i="3"/>
  <c r="L765" i="3" s="1"/>
  <c r="K764" i="3"/>
  <c r="L764" i="3" s="1"/>
  <c r="K763" i="3"/>
  <c r="L763" i="3" s="1"/>
  <c r="K762" i="3"/>
  <c r="L762" i="3" s="1"/>
  <c r="K761" i="3"/>
  <c r="L761" i="3" s="1"/>
  <c r="K760" i="3"/>
  <c r="L760" i="3" s="1"/>
  <c r="K759" i="3"/>
  <c r="L759" i="3" s="1"/>
  <c r="K758" i="3"/>
  <c r="L758" i="3" s="1"/>
  <c r="K757" i="3"/>
  <c r="L757" i="3" s="1"/>
  <c r="K756" i="3"/>
  <c r="L756" i="3" s="1"/>
  <c r="K755" i="3"/>
  <c r="L755" i="3" s="1"/>
  <c r="K754" i="3"/>
  <c r="L754" i="3" s="1"/>
  <c r="K753" i="3"/>
  <c r="L753" i="3" s="1"/>
  <c r="K752" i="3"/>
  <c r="L752" i="3" s="1"/>
  <c r="K751" i="3"/>
  <c r="L751" i="3" s="1"/>
  <c r="K750" i="3"/>
  <c r="L750" i="3" s="1"/>
  <c r="K749" i="3"/>
  <c r="L749" i="3" s="1"/>
  <c r="K748" i="3"/>
  <c r="L748" i="3" s="1"/>
  <c r="K747" i="3"/>
  <c r="L747" i="3" s="1"/>
  <c r="K746" i="3"/>
  <c r="L746" i="3" s="1"/>
  <c r="K745" i="3"/>
  <c r="L745" i="3" s="1"/>
  <c r="K744" i="3"/>
  <c r="L744" i="3" s="1"/>
  <c r="K743" i="3"/>
  <c r="L743" i="3" s="1"/>
  <c r="K742" i="3"/>
  <c r="L742" i="3" s="1"/>
  <c r="K741" i="3"/>
  <c r="L741" i="3" s="1"/>
  <c r="K740" i="3"/>
  <c r="L740" i="3" s="1"/>
  <c r="K739" i="3"/>
  <c r="L739" i="3" s="1"/>
  <c r="K738" i="3"/>
  <c r="L738" i="3" s="1"/>
  <c r="K737" i="3"/>
  <c r="L737" i="3" s="1"/>
  <c r="K736" i="3"/>
  <c r="L736" i="3" s="1"/>
  <c r="K735" i="3"/>
  <c r="L735" i="3" s="1"/>
  <c r="K734" i="3"/>
  <c r="L734" i="3" s="1"/>
  <c r="K733" i="3"/>
  <c r="L733" i="3" s="1"/>
  <c r="K732" i="3"/>
  <c r="L732" i="3" s="1"/>
  <c r="K731" i="3"/>
  <c r="L731" i="3" s="1"/>
  <c r="K730" i="3"/>
  <c r="L730" i="3" s="1"/>
  <c r="K729" i="3"/>
  <c r="L729" i="3" s="1"/>
  <c r="K728" i="3"/>
  <c r="L728" i="3" s="1"/>
  <c r="K727" i="3"/>
  <c r="L727" i="3" s="1"/>
  <c r="K726" i="3"/>
  <c r="L726" i="3" s="1"/>
  <c r="K725" i="3"/>
  <c r="L725" i="3" s="1"/>
  <c r="K724" i="3"/>
  <c r="L724" i="3" s="1"/>
  <c r="K723" i="3"/>
  <c r="L723" i="3" s="1"/>
  <c r="K722" i="3"/>
  <c r="L722" i="3" s="1"/>
  <c r="K721" i="3"/>
  <c r="L721" i="3" s="1"/>
  <c r="K720" i="3"/>
  <c r="L720" i="3" s="1"/>
  <c r="K719" i="3"/>
  <c r="L719" i="3" s="1"/>
  <c r="K718" i="3"/>
  <c r="L718" i="3" s="1"/>
  <c r="K717" i="3"/>
  <c r="L717" i="3" s="1"/>
  <c r="K716" i="3"/>
  <c r="L716" i="3" s="1"/>
  <c r="K715" i="3"/>
  <c r="L715" i="3" s="1"/>
  <c r="K714" i="3"/>
  <c r="L714" i="3" s="1"/>
  <c r="K713" i="3"/>
  <c r="L713" i="3" s="1"/>
  <c r="K712" i="3"/>
  <c r="L712" i="3" s="1"/>
  <c r="K711" i="3"/>
  <c r="L711" i="3" s="1"/>
  <c r="K710" i="3"/>
  <c r="L710" i="3" s="1"/>
  <c r="K709" i="3"/>
  <c r="L709" i="3" s="1"/>
  <c r="K708" i="3"/>
  <c r="L708" i="3" s="1"/>
  <c r="K707" i="3"/>
  <c r="L707" i="3" s="1"/>
  <c r="K706" i="3"/>
  <c r="L706" i="3" s="1"/>
  <c r="K705" i="3"/>
  <c r="L705" i="3" s="1"/>
  <c r="K704" i="3"/>
  <c r="L704" i="3" s="1"/>
  <c r="K703" i="3"/>
  <c r="L703" i="3" s="1"/>
  <c r="K702" i="3"/>
  <c r="L702" i="3" s="1"/>
  <c r="K701" i="3"/>
  <c r="L701" i="3" s="1"/>
  <c r="K700" i="3"/>
  <c r="L700" i="3" s="1"/>
  <c r="K699" i="3"/>
  <c r="L699" i="3" s="1"/>
  <c r="K698" i="3"/>
  <c r="L698" i="3" s="1"/>
  <c r="K697" i="3"/>
  <c r="L697" i="3" s="1"/>
  <c r="K696" i="3"/>
  <c r="L696" i="3" s="1"/>
  <c r="K695" i="3"/>
  <c r="L695" i="3" s="1"/>
  <c r="K694" i="3"/>
  <c r="L694" i="3" s="1"/>
  <c r="K693" i="3"/>
  <c r="L693" i="3" s="1"/>
  <c r="K692" i="3"/>
  <c r="L692" i="3" s="1"/>
  <c r="K691" i="3"/>
  <c r="L691" i="3" s="1"/>
  <c r="K690" i="3"/>
  <c r="L690" i="3" s="1"/>
  <c r="K689" i="3"/>
  <c r="L689" i="3" s="1"/>
  <c r="K688" i="3"/>
  <c r="L688" i="3" s="1"/>
  <c r="K687" i="3"/>
  <c r="L687" i="3" s="1"/>
  <c r="K686" i="3"/>
  <c r="L686" i="3" s="1"/>
  <c r="K685" i="3"/>
  <c r="L685" i="3" s="1"/>
  <c r="K684" i="3"/>
  <c r="L684" i="3" s="1"/>
  <c r="K683" i="3"/>
  <c r="L683" i="3" s="1"/>
  <c r="K682" i="3"/>
  <c r="L682" i="3" s="1"/>
  <c r="K681" i="3"/>
  <c r="L681" i="3" s="1"/>
  <c r="K680" i="3"/>
  <c r="L680" i="3" s="1"/>
  <c r="K679" i="3"/>
  <c r="L679" i="3" s="1"/>
  <c r="K678" i="3"/>
  <c r="L678" i="3" s="1"/>
  <c r="K677" i="3"/>
  <c r="L677" i="3" s="1"/>
  <c r="K676" i="3"/>
  <c r="L676" i="3" s="1"/>
  <c r="K675" i="3"/>
  <c r="L675" i="3" s="1"/>
  <c r="K674" i="3"/>
  <c r="L674" i="3" s="1"/>
  <c r="K673" i="3"/>
  <c r="L673" i="3" s="1"/>
  <c r="K672" i="3"/>
  <c r="L672" i="3" s="1"/>
  <c r="K671" i="3"/>
  <c r="L671" i="3" s="1"/>
  <c r="K670" i="3"/>
  <c r="L670" i="3" s="1"/>
  <c r="K669" i="3"/>
  <c r="L669" i="3" s="1"/>
  <c r="K668" i="3"/>
  <c r="L668" i="3" s="1"/>
  <c r="K667" i="3"/>
  <c r="L667" i="3" s="1"/>
  <c r="K666" i="3"/>
  <c r="L666" i="3" s="1"/>
  <c r="K665" i="3"/>
  <c r="L665" i="3" s="1"/>
  <c r="K664" i="3"/>
  <c r="L664" i="3" s="1"/>
  <c r="K663" i="3"/>
  <c r="L663" i="3" s="1"/>
  <c r="K662" i="3"/>
  <c r="L662" i="3" s="1"/>
  <c r="K661" i="3"/>
  <c r="L661" i="3" s="1"/>
  <c r="K660" i="3"/>
  <c r="L660" i="3" s="1"/>
  <c r="K659" i="3"/>
  <c r="L659" i="3" s="1"/>
  <c r="K658" i="3"/>
  <c r="L658" i="3" s="1"/>
  <c r="K657" i="3"/>
  <c r="L657" i="3" s="1"/>
  <c r="K656" i="3"/>
  <c r="L656" i="3" s="1"/>
  <c r="K655" i="3"/>
  <c r="L655" i="3" s="1"/>
  <c r="K654" i="3"/>
  <c r="L654" i="3" s="1"/>
  <c r="K653" i="3"/>
  <c r="L653" i="3" s="1"/>
  <c r="K652" i="3"/>
  <c r="L652" i="3" s="1"/>
  <c r="K651" i="3"/>
  <c r="L651" i="3" s="1"/>
  <c r="K650" i="3"/>
  <c r="L650" i="3" s="1"/>
  <c r="K649" i="3"/>
  <c r="L649" i="3" s="1"/>
  <c r="K648" i="3"/>
  <c r="L648" i="3" s="1"/>
  <c r="K647" i="3"/>
  <c r="L647" i="3" s="1"/>
  <c r="K646" i="3"/>
  <c r="L646" i="3" s="1"/>
  <c r="K645" i="3"/>
  <c r="L645" i="3" s="1"/>
  <c r="K644" i="3"/>
  <c r="L644" i="3" s="1"/>
  <c r="K643" i="3"/>
  <c r="L643" i="3" s="1"/>
  <c r="K642" i="3"/>
  <c r="L642" i="3" s="1"/>
  <c r="K641" i="3"/>
  <c r="L641" i="3" s="1"/>
  <c r="K640" i="3"/>
  <c r="L640" i="3" s="1"/>
  <c r="K639" i="3"/>
  <c r="L639" i="3" s="1"/>
  <c r="K638" i="3"/>
  <c r="L638" i="3" s="1"/>
  <c r="K637" i="3"/>
  <c r="L637" i="3" s="1"/>
  <c r="K636" i="3"/>
  <c r="L636" i="3" s="1"/>
  <c r="K635" i="3"/>
  <c r="L635" i="3" s="1"/>
  <c r="K634" i="3"/>
  <c r="L634" i="3" s="1"/>
  <c r="K633" i="3"/>
  <c r="L633" i="3" s="1"/>
  <c r="K632" i="3"/>
  <c r="L632" i="3" s="1"/>
  <c r="K631" i="3"/>
  <c r="L631" i="3" s="1"/>
  <c r="K630" i="3"/>
  <c r="L630" i="3" s="1"/>
  <c r="K629" i="3"/>
  <c r="L629" i="3" s="1"/>
  <c r="K628" i="3"/>
  <c r="L628" i="3" s="1"/>
  <c r="K627" i="3"/>
  <c r="L627" i="3" s="1"/>
  <c r="K626" i="3"/>
  <c r="L626" i="3" s="1"/>
  <c r="K625" i="3"/>
  <c r="L625" i="3" s="1"/>
  <c r="K624" i="3"/>
  <c r="L624" i="3" s="1"/>
  <c r="K623" i="3"/>
  <c r="L623" i="3" s="1"/>
  <c r="K622" i="3"/>
  <c r="L622" i="3" s="1"/>
  <c r="K621" i="3"/>
  <c r="L621" i="3" s="1"/>
  <c r="K620" i="3"/>
  <c r="L620" i="3" s="1"/>
  <c r="K619" i="3"/>
  <c r="L619" i="3" s="1"/>
  <c r="K618" i="3"/>
  <c r="L618" i="3" s="1"/>
  <c r="K617" i="3"/>
  <c r="L617" i="3" s="1"/>
  <c r="K616" i="3"/>
  <c r="L616" i="3" s="1"/>
  <c r="K615" i="3"/>
  <c r="L615" i="3" s="1"/>
  <c r="K614" i="3"/>
  <c r="L614" i="3" s="1"/>
  <c r="K613" i="3"/>
  <c r="L613" i="3" s="1"/>
  <c r="K612" i="3"/>
  <c r="L612" i="3" s="1"/>
  <c r="K611" i="3"/>
  <c r="L611" i="3" s="1"/>
  <c r="K610" i="3"/>
  <c r="L610" i="3" s="1"/>
  <c r="K609" i="3"/>
  <c r="L609" i="3" s="1"/>
  <c r="K608" i="3"/>
  <c r="L608" i="3" s="1"/>
  <c r="K607" i="3"/>
  <c r="L607" i="3" s="1"/>
  <c r="K606" i="3"/>
  <c r="L606" i="3" s="1"/>
  <c r="K605" i="3"/>
  <c r="L605" i="3" s="1"/>
  <c r="K604" i="3"/>
  <c r="L604" i="3" s="1"/>
  <c r="K603" i="3"/>
  <c r="L603" i="3" s="1"/>
  <c r="K602" i="3"/>
  <c r="L602" i="3" s="1"/>
  <c r="K601" i="3"/>
  <c r="L601" i="3" s="1"/>
  <c r="K600" i="3"/>
  <c r="L600" i="3" s="1"/>
  <c r="K599" i="3"/>
  <c r="L599" i="3" s="1"/>
  <c r="K598" i="3"/>
  <c r="L598" i="3" s="1"/>
  <c r="K597" i="3"/>
  <c r="L597" i="3" s="1"/>
  <c r="K596" i="3"/>
  <c r="L596" i="3" s="1"/>
  <c r="K595" i="3"/>
  <c r="L595" i="3" s="1"/>
  <c r="K594" i="3"/>
  <c r="L594" i="3" s="1"/>
  <c r="K593" i="3"/>
  <c r="L593" i="3" s="1"/>
  <c r="K592" i="3"/>
  <c r="L592" i="3" s="1"/>
  <c r="K591" i="3"/>
  <c r="L591" i="3" s="1"/>
  <c r="K590" i="3"/>
  <c r="L590" i="3" s="1"/>
  <c r="K589" i="3"/>
  <c r="L589" i="3" s="1"/>
  <c r="K588" i="3"/>
  <c r="L588" i="3" s="1"/>
  <c r="K587" i="3"/>
  <c r="L587" i="3" s="1"/>
  <c r="K586" i="3"/>
  <c r="L586" i="3" s="1"/>
  <c r="K585" i="3"/>
  <c r="L585" i="3" s="1"/>
  <c r="K584" i="3"/>
  <c r="L584" i="3" s="1"/>
  <c r="K583" i="3"/>
  <c r="L583" i="3" s="1"/>
  <c r="K582" i="3"/>
  <c r="L582" i="3" s="1"/>
  <c r="K581" i="3"/>
  <c r="L581" i="3" s="1"/>
  <c r="K580" i="3"/>
  <c r="L580" i="3" s="1"/>
  <c r="K579" i="3"/>
  <c r="L579" i="3" s="1"/>
  <c r="K578" i="3"/>
  <c r="L578" i="3" s="1"/>
  <c r="K577" i="3"/>
  <c r="L577" i="3" s="1"/>
  <c r="K576" i="3"/>
  <c r="L576" i="3" s="1"/>
  <c r="K575" i="3"/>
  <c r="L575" i="3" s="1"/>
  <c r="K574" i="3"/>
  <c r="L574" i="3" s="1"/>
  <c r="K573" i="3"/>
  <c r="L573" i="3" s="1"/>
  <c r="K572" i="3"/>
  <c r="L572" i="3" s="1"/>
  <c r="K571" i="3"/>
  <c r="L571" i="3" s="1"/>
  <c r="K570" i="3"/>
  <c r="L570" i="3" s="1"/>
  <c r="K569" i="3"/>
  <c r="L569" i="3" s="1"/>
  <c r="K568" i="3"/>
  <c r="L568" i="3" s="1"/>
  <c r="K567" i="3"/>
  <c r="L567" i="3" s="1"/>
  <c r="K566" i="3"/>
  <c r="L566" i="3" s="1"/>
  <c r="K565" i="3"/>
  <c r="L565" i="3" s="1"/>
  <c r="K564" i="3"/>
  <c r="L564" i="3" s="1"/>
  <c r="K563" i="3"/>
  <c r="L563" i="3" s="1"/>
  <c r="K562" i="3"/>
  <c r="L562" i="3" s="1"/>
  <c r="K561" i="3"/>
  <c r="L561" i="3" s="1"/>
  <c r="K560" i="3"/>
  <c r="L560" i="3" s="1"/>
  <c r="K559" i="3"/>
  <c r="L559" i="3" s="1"/>
  <c r="K558" i="3"/>
  <c r="L558" i="3" s="1"/>
  <c r="K557" i="3"/>
  <c r="L557" i="3" s="1"/>
  <c r="K556" i="3"/>
  <c r="L556" i="3" s="1"/>
  <c r="K555" i="3"/>
  <c r="L555" i="3" s="1"/>
  <c r="K554" i="3"/>
  <c r="L554" i="3" s="1"/>
  <c r="K553" i="3"/>
  <c r="L553" i="3" s="1"/>
  <c r="K552" i="3"/>
  <c r="L552" i="3" s="1"/>
  <c r="K551" i="3"/>
  <c r="L551" i="3" s="1"/>
  <c r="K550" i="3"/>
  <c r="L550" i="3" s="1"/>
  <c r="K549" i="3"/>
  <c r="L549" i="3" s="1"/>
  <c r="K548" i="3"/>
  <c r="L548" i="3" s="1"/>
  <c r="K547" i="3"/>
  <c r="L547" i="3" s="1"/>
  <c r="K546" i="3"/>
  <c r="L546" i="3" s="1"/>
  <c r="K545" i="3"/>
  <c r="L545" i="3" s="1"/>
  <c r="K544" i="3"/>
  <c r="L544" i="3" s="1"/>
  <c r="K543" i="3"/>
  <c r="L543" i="3" s="1"/>
  <c r="K542" i="3"/>
  <c r="L542" i="3" s="1"/>
  <c r="K541" i="3"/>
  <c r="L541" i="3" s="1"/>
  <c r="K540" i="3"/>
  <c r="L540" i="3" s="1"/>
  <c r="K539" i="3"/>
  <c r="L539" i="3" s="1"/>
  <c r="K538" i="3"/>
  <c r="L538" i="3" s="1"/>
  <c r="K537" i="3"/>
  <c r="L537" i="3" s="1"/>
  <c r="K536" i="3"/>
  <c r="L536" i="3" s="1"/>
  <c r="K535" i="3"/>
  <c r="L535" i="3" s="1"/>
  <c r="K534" i="3"/>
  <c r="L534" i="3" s="1"/>
  <c r="K533" i="3"/>
  <c r="L533" i="3" s="1"/>
  <c r="K532" i="3"/>
  <c r="L532" i="3" s="1"/>
  <c r="K531" i="3"/>
  <c r="L531" i="3" s="1"/>
  <c r="K530" i="3"/>
  <c r="L530" i="3" s="1"/>
  <c r="K529" i="3"/>
  <c r="L529" i="3" s="1"/>
  <c r="K528" i="3"/>
  <c r="L528" i="3" s="1"/>
  <c r="K527" i="3"/>
  <c r="L527" i="3" s="1"/>
  <c r="K526" i="3"/>
  <c r="L526" i="3" s="1"/>
  <c r="K525" i="3"/>
  <c r="L525" i="3" s="1"/>
  <c r="K524" i="3"/>
  <c r="L524" i="3" s="1"/>
  <c r="K523" i="3"/>
  <c r="L523" i="3" s="1"/>
  <c r="K522" i="3"/>
  <c r="L522" i="3" s="1"/>
  <c r="K521" i="3"/>
  <c r="L521" i="3" s="1"/>
  <c r="K520" i="3"/>
  <c r="L520" i="3" s="1"/>
  <c r="K519" i="3"/>
  <c r="L519" i="3" s="1"/>
  <c r="K518" i="3"/>
  <c r="L518" i="3" s="1"/>
  <c r="K517" i="3"/>
  <c r="L517" i="3" s="1"/>
  <c r="K516" i="3"/>
  <c r="L516" i="3" s="1"/>
  <c r="K515" i="3"/>
  <c r="L515" i="3" s="1"/>
  <c r="K514" i="3"/>
  <c r="L514" i="3" s="1"/>
  <c r="K513" i="3"/>
  <c r="L513" i="3" s="1"/>
  <c r="K512" i="3"/>
  <c r="L512" i="3" s="1"/>
  <c r="K511" i="3"/>
  <c r="L511" i="3" s="1"/>
  <c r="K510" i="3"/>
  <c r="L510" i="3" s="1"/>
  <c r="K509" i="3"/>
  <c r="L509" i="3" s="1"/>
  <c r="K508" i="3"/>
  <c r="L508" i="3" s="1"/>
  <c r="K507" i="3"/>
  <c r="L507" i="3" s="1"/>
  <c r="K506" i="3"/>
  <c r="L506" i="3" s="1"/>
  <c r="K505" i="3"/>
  <c r="L505" i="3" s="1"/>
  <c r="K504" i="3"/>
  <c r="L504" i="3" s="1"/>
  <c r="K503" i="3"/>
  <c r="L503" i="3" s="1"/>
  <c r="K502" i="3"/>
  <c r="L502" i="3" s="1"/>
  <c r="K501" i="3"/>
  <c r="L501" i="3" s="1"/>
  <c r="K500" i="3"/>
  <c r="L500" i="3" s="1"/>
  <c r="K499" i="3"/>
  <c r="L499" i="3" s="1"/>
  <c r="K498" i="3"/>
  <c r="L498" i="3" s="1"/>
  <c r="K497" i="3"/>
  <c r="L497" i="3" s="1"/>
  <c r="K496" i="3"/>
  <c r="L496" i="3" s="1"/>
  <c r="K495" i="3"/>
  <c r="L495" i="3" s="1"/>
  <c r="K494" i="3"/>
  <c r="L494" i="3" s="1"/>
  <c r="K493" i="3"/>
  <c r="L493" i="3" s="1"/>
  <c r="K492" i="3"/>
  <c r="L492" i="3" s="1"/>
  <c r="K491" i="3"/>
  <c r="L491" i="3" s="1"/>
  <c r="K490" i="3"/>
  <c r="L490" i="3" s="1"/>
  <c r="K489" i="3"/>
  <c r="L489" i="3" s="1"/>
  <c r="K488" i="3"/>
  <c r="L488" i="3" s="1"/>
  <c r="K487" i="3"/>
  <c r="L487" i="3" s="1"/>
  <c r="K486" i="3"/>
  <c r="L486" i="3" s="1"/>
  <c r="K485" i="3"/>
  <c r="L485" i="3" s="1"/>
  <c r="K484" i="3"/>
  <c r="L484" i="3" s="1"/>
  <c r="K483" i="3"/>
  <c r="L483" i="3" s="1"/>
  <c r="K482" i="3"/>
  <c r="L482" i="3" s="1"/>
  <c r="K481" i="3"/>
  <c r="L481" i="3" s="1"/>
  <c r="K480" i="3"/>
  <c r="L480" i="3" s="1"/>
  <c r="K479" i="3"/>
  <c r="L479" i="3" s="1"/>
  <c r="K478" i="3"/>
  <c r="L478" i="3" s="1"/>
  <c r="K477" i="3"/>
  <c r="L477" i="3" s="1"/>
  <c r="K476" i="3"/>
  <c r="L476" i="3" s="1"/>
  <c r="K475" i="3"/>
  <c r="L475" i="3" s="1"/>
  <c r="K474" i="3"/>
  <c r="L474" i="3" s="1"/>
  <c r="K473" i="3"/>
  <c r="L473" i="3" s="1"/>
  <c r="K472" i="3"/>
  <c r="L472" i="3" s="1"/>
  <c r="K471" i="3"/>
  <c r="L471" i="3" s="1"/>
  <c r="K470" i="3"/>
  <c r="L470" i="3" s="1"/>
  <c r="K469" i="3"/>
  <c r="L469" i="3" s="1"/>
  <c r="K468" i="3"/>
  <c r="L468" i="3" s="1"/>
  <c r="K467" i="3"/>
  <c r="L467" i="3" s="1"/>
  <c r="K466" i="3"/>
  <c r="L466" i="3" s="1"/>
  <c r="K465" i="3"/>
  <c r="L465" i="3" s="1"/>
  <c r="K464" i="3"/>
  <c r="L464" i="3" s="1"/>
  <c r="K463" i="3"/>
  <c r="L463" i="3" s="1"/>
  <c r="K462" i="3"/>
  <c r="L462" i="3" s="1"/>
  <c r="K461" i="3"/>
  <c r="L461" i="3" s="1"/>
  <c r="K460" i="3"/>
  <c r="L460" i="3" s="1"/>
  <c r="K459" i="3"/>
  <c r="L459" i="3" s="1"/>
  <c r="K458" i="3"/>
  <c r="L458" i="3" s="1"/>
  <c r="K457" i="3"/>
  <c r="L457" i="3" s="1"/>
  <c r="K456" i="3"/>
  <c r="L456" i="3" s="1"/>
  <c r="K455" i="3"/>
  <c r="L455" i="3" s="1"/>
  <c r="K454" i="3"/>
  <c r="L454" i="3" s="1"/>
  <c r="K453" i="3"/>
  <c r="L453" i="3" s="1"/>
  <c r="K452" i="3"/>
  <c r="L452" i="3" s="1"/>
  <c r="K451" i="3"/>
  <c r="L451" i="3" s="1"/>
  <c r="K450" i="3"/>
  <c r="L450" i="3" s="1"/>
  <c r="K449" i="3"/>
  <c r="L449" i="3" s="1"/>
  <c r="K448" i="3"/>
  <c r="L448" i="3" s="1"/>
  <c r="K447" i="3"/>
  <c r="L447" i="3" s="1"/>
  <c r="K446" i="3"/>
  <c r="L446" i="3" s="1"/>
  <c r="K445" i="3"/>
  <c r="L445" i="3" s="1"/>
  <c r="K444" i="3"/>
  <c r="L444" i="3" s="1"/>
  <c r="K443" i="3"/>
  <c r="L443" i="3" s="1"/>
  <c r="K442" i="3"/>
  <c r="L442" i="3" s="1"/>
  <c r="K441" i="3"/>
  <c r="L441" i="3" s="1"/>
  <c r="K440" i="3"/>
  <c r="L440" i="3" s="1"/>
  <c r="K439" i="3"/>
  <c r="L439" i="3" s="1"/>
  <c r="K438" i="3"/>
  <c r="L438" i="3" s="1"/>
  <c r="K437" i="3"/>
  <c r="L437" i="3" s="1"/>
  <c r="K436" i="3"/>
  <c r="L436" i="3" s="1"/>
  <c r="K435" i="3"/>
  <c r="L435" i="3" s="1"/>
  <c r="K434" i="3"/>
  <c r="L434" i="3" s="1"/>
  <c r="K433" i="3"/>
  <c r="L433" i="3" s="1"/>
  <c r="K432" i="3"/>
  <c r="L432" i="3" s="1"/>
  <c r="K431" i="3"/>
  <c r="L431" i="3" s="1"/>
  <c r="K430" i="3"/>
  <c r="L430" i="3" s="1"/>
  <c r="K429" i="3"/>
  <c r="L429" i="3" s="1"/>
  <c r="K428" i="3"/>
  <c r="L428" i="3" s="1"/>
  <c r="K427" i="3"/>
  <c r="L427" i="3" s="1"/>
  <c r="K426" i="3"/>
  <c r="L426" i="3" s="1"/>
  <c r="K425" i="3"/>
  <c r="L425" i="3" s="1"/>
  <c r="K424" i="3"/>
  <c r="L424" i="3" s="1"/>
  <c r="K423" i="3"/>
  <c r="L423" i="3" s="1"/>
  <c r="K422" i="3"/>
  <c r="L422" i="3" s="1"/>
  <c r="K421" i="3"/>
  <c r="L421" i="3" s="1"/>
  <c r="K420" i="3"/>
  <c r="L420" i="3" s="1"/>
  <c r="K419" i="3"/>
  <c r="L419" i="3" s="1"/>
  <c r="K418" i="3"/>
  <c r="L418" i="3" s="1"/>
  <c r="K417" i="3"/>
  <c r="L417" i="3" s="1"/>
  <c r="K416" i="3"/>
  <c r="L416" i="3" s="1"/>
  <c r="K415" i="3"/>
  <c r="L415" i="3" s="1"/>
  <c r="K414" i="3"/>
  <c r="L414" i="3" s="1"/>
  <c r="K413" i="3"/>
  <c r="L413" i="3" s="1"/>
  <c r="K412" i="3"/>
  <c r="L412" i="3" s="1"/>
  <c r="K411" i="3"/>
  <c r="L411" i="3" s="1"/>
  <c r="K410" i="3"/>
  <c r="L410" i="3" s="1"/>
  <c r="K409" i="3"/>
  <c r="L409" i="3" s="1"/>
  <c r="K408" i="3"/>
  <c r="L408" i="3" s="1"/>
  <c r="K407" i="3"/>
  <c r="L407" i="3" s="1"/>
  <c r="K406" i="3"/>
  <c r="L406" i="3" s="1"/>
  <c r="K405" i="3"/>
  <c r="L405" i="3" s="1"/>
  <c r="K404" i="3"/>
  <c r="L404" i="3" s="1"/>
  <c r="K403" i="3"/>
  <c r="L403" i="3" s="1"/>
  <c r="K402" i="3"/>
  <c r="L402" i="3" s="1"/>
  <c r="K401" i="3"/>
  <c r="L401" i="3" s="1"/>
  <c r="K400" i="3"/>
  <c r="L400" i="3" s="1"/>
  <c r="K399" i="3"/>
  <c r="L399" i="3" s="1"/>
  <c r="K398" i="3"/>
  <c r="L398" i="3" s="1"/>
  <c r="K397" i="3"/>
  <c r="L397" i="3" s="1"/>
  <c r="K396" i="3"/>
  <c r="L396" i="3" s="1"/>
  <c r="K395" i="3"/>
  <c r="L395" i="3" s="1"/>
  <c r="K394" i="3"/>
  <c r="L394" i="3" s="1"/>
  <c r="K393" i="3"/>
  <c r="L393" i="3" s="1"/>
  <c r="K392" i="3"/>
  <c r="L392" i="3" s="1"/>
  <c r="K391" i="3"/>
  <c r="L391" i="3" s="1"/>
  <c r="K390" i="3"/>
  <c r="L390" i="3" s="1"/>
  <c r="K389" i="3"/>
  <c r="L389" i="3" s="1"/>
  <c r="K388" i="3"/>
  <c r="L388" i="3" s="1"/>
  <c r="K387" i="3"/>
  <c r="L387" i="3" s="1"/>
  <c r="K386" i="3"/>
  <c r="L386" i="3" s="1"/>
  <c r="K385" i="3"/>
  <c r="L385" i="3" s="1"/>
  <c r="K384" i="3"/>
  <c r="L384" i="3" s="1"/>
  <c r="K383" i="3"/>
  <c r="L383" i="3" s="1"/>
  <c r="K382" i="3"/>
  <c r="L382" i="3" s="1"/>
  <c r="K381" i="3"/>
  <c r="L381" i="3" s="1"/>
  <c r="K380" i="3"/>
  <c r="L380" i="3" s="1"/>
  <c r="K379" i="3"/>
  <c r="L379" i="3" s="1"/>
  <c r="K378" i="3"/>
  <c r="L378" i="3" s="1"/>
  <c r="K377" i="3"/>
  <c r="L377" i="3" s="1"/>
  <c r="K376" i="3"/>
  <c r="L376" i="3" s="1"/>
  <c r="K375" i="3"/>
  <c r="L375" i="3" s="1"/>
  <c r="K374" i="3"/>
  <c r="L374" i="3" s="1"/>
  <c r="K373" i="3"/>
  <c r="L373" i="3" s="1"/>
  <c r="K372" i="3"/>
  <c r="L372" i="3" s="1"/>
  <c r="K371" i="3"/>
  <c r="L371" i="3" s="1"/>
  <c r="K370" i="3"/>
  <c r="L370" i="3" s="1"/>
  <c r="K369" i="3"/>
  <c r="L369" i="3" s="1"/>
  <c r="K368" i="3"/>
  <c r="L368" i="3" s="1"/>
  <c r="K367" i="3"/>
  <c r="L367" i="3" s="1"/>
  <c r="K366" i="3"/>
  <c r="L366" i="3" s="1"/>
  <c r="K365" i="3"/>
  <c r="L365" i="3" s="1"/>
  <c r="K364" i="3"/>
  <c r="L364" i="3" s="1"/>
  <c r="K363" i="3"/>
  <c r="L363" i="3" s="1"/>
  <c r="K362" i="3"/>
  <c r="L362" i="3" s="1"/>
  <c r="K361" i="3"/>
  <c r="L361" i="3" s="1"/>
  <c r="K360" i="3"/>
  <c r="L360" i="3" s="1"/>
  <c r="K359" i="3"/>
  <c r="L359" i="3" s="1"/>
  <c r="K358" i="3"/>
  <c r="L358" i="3" s="1"/>
  <c r="K357" i="3"/>
  <c r="L357" i="3" s="1"/>
  <c r="K356" i="3"/>
  <c r="L356" i="3" s="1"/>
  <c r="K355" i="3"/>
  <c r="L355" i="3" s="1"/>
  <c r="K354" i="3"/>
  <c r="L354" i="3" s="1"/>
  <c r="K353" i="3"/>
  <c r="L353" i="3" s="1"/>
  <c r="K352" i="3"/>
  <c r="L352" i="3" s="1"/>
  <c r="K351" i="3"/>
  <c r="L351" i="3" s="1"/>
  <c r="K350" i="3"/>
  <c r="L350" i="3" s="1"/>
  <c r="K349" i="3"/>
  <c r="L349" i="3" s="1"/>
  <c r="K348" i="3"/>
  <c r="L348" i="3" s="1"/>
  <c r="K347" i="3"/>
  <c r="L347" i="3" s="1"/>
  <c r="K346" i="3"/>
  <c r="L346" i="3" s="1"/>
  <c r="K345" i="3"/>
  <c r="L345" i="3" s="1"/>
  <c r="K344" i="3"/>
  <c r="L344" i="3" s="1"/>
  <c r="K343" i="3"/>
  <c r="L343" i="3" s="1"/>
  <c r="K342" i="3"/>
  <c r="L342" i="3" s="1"/>
  <c r="K341" i="3"/>
  <c r="L341" i="3" s="1"/>
  <c r="K340" i="3"/>
  <c r="L340" i="3" s="1"/>
  <c r="K339" i="3"/>
  <c r="L339" i="3" s="1"/>
  <c r="K338" i="3"/>
  <c r="L338" i="3" s="1"/>
  <c r="K337" i="3"/>
  <c r="L337" i="3" s="1"/>
  <c r="K336" i="3"/>
  <c r="L336" i="3" s="1"/>
  <c r="K335" i="3"/>
  <c r="L335" i="3" s="1"/>
  <c r="K334" i="3"/>
  <c r="L334" i="3" s="1"/>
  <c r="K333" i="3"/>
  <c r="L333" i="3" s="1"/>
  <c r="K332" i="3"/>
  <c r="L332" i="3" s="1"/>
  <c r="K331" i="3"/>
  <c r="L331" i="3" s="1"/>
  <c r="K330" i="3"/>
  <c r="L330" i="3" s="1"/>
  <c r="K329" i="3"/>
  <c r="L329" i="3" s="1"/>
  <c r="K328" i="3"/>
  <c r="L328" i="3" s="1"/>
  <c r="K327" i="3"/>
  <c r="L327" i="3" s="1"/>
  <c r="K326" i="3"/>
  <c r="L326" i="3" s="1"/>
  <c r="K325" i="3"/>
  <c r="L325" i="3" s="1"/>
  <c r="K324" i="3"/>
  <c r="L324" i="3" s="1"/>
  <c r="K323" i="3"/>
  <c r="L323" i="3" s="1"/>
  <c r="K322" i="3"/>
  <c r="L322" i="3" s="1"/>
  <c r="K321" i="3"/>
  <c r="L321" i="3" s="1"/>
  <c r="K320" i="3"/>
  <c r="L320" i="3" s="1"/>
  <c r="K319" i="3"/>
  <c r="L319" i="3" s="1"/>
  <c r="K318" i="3"/>
  <c r="L318" i="3" s="1"/>
  <c r="K317" i="3"/>
  <c r="L317" i="3" s="1"/>
  <c r="K316" i="3"/>
  <c r="L316" i="3" s="1"/>
  <c r="K315" i="3"/>
  <c r="L315" i="3" s="1"/>
  <c r="K314" i="3"/>
  <c r="L314" i="3" s="1"/>
  <c r="K313" i="3"/>
  <c r="L313" i="3" s="1"/>
  <c r="K312" i="3"/>
  <c r="L312" i="3" s="1"/>
  <c r="K311" i="3"/>
  <c r="L311" i="3" s="1"/>
  <c r="K310" i="3"/>
  <c r="L310" i="3" s="1"/>
  <c r="K309" i="3"/>
  <c r="L309" i="3" s="1"/>
  <c r="K308" i="3"/>
  <c r="L308" i="3" s="1"/>
  <c r="K307" i="3"/>
  <c r="L307" i="3" s="1"/>
  <c r="K306" i="3"/>
  <c r="L306" i="3" s="1"/>
  <c r="K305" i="3"/>
  <c r="L305" i="3" s="1"/>
  <c r="K304" i="3"/>
  <c r="L304" i="3" s="1"/>
  <c r="K303" i="3"/>
  <c r="L303" i="3" s="1"/>
  <c r="K302" i="3"/>
  <c r="L302" i="3" s="1"/>
  <c r="K301" i="3"/>
  <c r="L301" i="3" s="1"/>
  <c r="K300" i="3"/>
  <c r="L300" i="3" s="1"/>
  <c r="K299" i="3"/>
  <c r="L299" i="3" s="1"/>
  <c r="K298" i="3"/>
  <c r="L298" i="3" s="1"/>
  <c r="K297" i="3"/>
  <c r="L297" i="3" s="1"/>
  <c r="K296" i="3"/>
  <c r="L296" i="3" s="1"/>
  <c r="K295" i="3"/>
  <c r="L295" i="3" s="1"/>
  <c r="K294" i="3"/>
  <c r="L294" i="3" s="1"/>
  <c r="K293" i="3"/>
  <c r="L293" i="3" s="1"/>
  <c r="K292" i="3"/>
  <c r="L292" i="3" s="1"/>
  <c r="K291" i="3"/>
  <c r="L291" i="3" s="1"/>
  <c r="K290" i="3"/>
  <c r="L290" i="3" s="1"/>
  <c r="K289" i="3"/>
  <c r="L289" i="3" s="1"/>
  <c r="K288" i="3"/>
  <c r="L288" i="3" s="1"/>
  <c r="K287" i="3"/>
  <c r="L287" i="3" s="1"/>
  <c r="K286" i="3"/>
  <c r="L286" i="3" s="1"/>
  <c r="K285" i="3"/>
  <c r="L285" i="3" s="1"/>
  <c r="K284" i="3"/>
  <c r="L284" i="3" s="1"/>
  <c r="K283" i="3"/>
  <c r="L283" i="3" s="1"/>
  <c r="K282" i="3"/>
  <c r="L282" i="3" s="1"/>
  <c r="K281" i="3"/>
  <c r="L281" i="3" s="1"/>
  <c r="K280" i="3"/>
  <c r="L280" i="3" s="1"/>
  <c r="K279" i="3"/>
  <c r="L279" i="3" s="1"/>
  <c r="K278" i="3"/>
  <c r="L278" i="3" s="1"/>
  <c r="K277" i="3"/>
  <c r="L277" i="3" s="1"/>
  <c r="K276" i="3"/>
  <c r="L276" i="3" s="1"/>
  <c r="K275" i="3"/>
  <c r="L275" i="3" s="1"/>
  <c r="K274" i="3"/>
  <c r="L274" i="3" s="1"/>
  <c r="K273" i="3"/>
  <c r="L273" i="3" s="1"/>
  <c r="K272" i="3"/>
  <c r="L272" i="3" s="1"/>
  <c r="K271" i="3"/>
  <c r="L271" i="3" s="1"/>
  <c r="K270" i="3"/>
  <c r="L270" i="3" s="1"/>
  <c r="K269" i="3"/>
  <c r="L269" i="3" s="1"/>
  <c r="K268" i="3"/>
  <c r="L268" i="3" s="1"/>
  <c r="K267" i="3"/>
  <c r="L267" i="3" s="1"/>
  <c r="K266" i="3"/>
  <c r="L266" i="3" s="1"/>
  <c r="K265" i="3"/>
  <c r="L265" i="3" s="1"/>
  <c r="K264" i="3"/>
  <c r="L264" i="3" s="1"/>
  <c r="K263" i="3"/>
  <c r="L263" i="3" s="1"/>
  <c r="K262" i="3"/>
  <c r="L262" i="3" s="1"/>
  <c r="K261" i="3"/>
  <c r="L261" i="3" s="1"/>
  <c r="K260" i="3"/>
  <c r="L260" i="3" s="1"/>
  <c r="K259" i="3"/>
  <c r="L259" i="3" s="1"/>
  <c r="K258" i="3"/>
  <c r="L258" i="3" s="1"/>
  <c r="K257" i="3"/>
  <c r="L257" i="3" s="1"/>
  <c r="K256" i="3"/>
  <c r="L256" i="3" s="1"/>
  <c r="K255" i="3"/>
  <c r="L255" i="3" s="1"/>
  <c r="K254" i="3"/>
  <c r="L254" i="3" s="1"/>
  <c r="K253" i="3"/>
  <c r="L253" i="3" s="1"/>
  <c r="K252" i="3"/>
  <c r="L252" i="3" s="1"/>
  <c r="K251" i="3"/>
  <c r="L251" i="3" s="1"/>
  <c r="K250" i="3"/>
  <c r="L250" i="3" s="1"/>
  <c r="K249" i="3"/>
  <c r="L249" i="3" s="1"/>
  <c r="K248" i="3"/>
  <c r="L248" i="3" s="1"/>
  <c r="K247" i="3"/>
  <c r="L247" i="3" s="1"/>
  <c r="K246" i="3"/>
  <c r="L246" i="3" s="1"/>
  <c r="K245" i="3"/>
  <c r="L245" i="3" s="1"/>
  <c r="K244" i="3"/>
  <c r="L244" i="3" s="1"/>
  <c r="K243" i="3"/>
  <c r="L243" i="3" s="1"/>
  <c r="K242" i="3"/>
  <c r="L242" i="3" s="1"/>
  <c r="K241" i="3"/>
  <c r="L241" i="3" s="1"/>
  <c r="K240" i="3"/>
  <c r="L240" i="3" s="1"/>
  <c r="K239" i="3"/>
  <c r="L239" i="3" s="1"/>
  <c r="K238" i="3"/>
  <c r="L238" i="3" s="1"/>
  <c r="K237" i="3"/>
  <c r="L237" i="3" s="1"/>
  <c r="K236" i="3"/>
  <c r="L236" i="3" s="1"/>
  <c r="K235" i="3"/>
  <c r="L235" i="3" s="1"/>
  <c r="K234" i="3"/>
  <c r="L234" i="3" s="1"/>
  <c r="K233" i="3"/>
  <c r="L233" i="3" s="1"/>
  <c r="K232" i="3"/>
  <c r="L232" i="3" s="1"/>
  <c r="K231" i="3"/>
  <c r="L231" i="3" s="1"/>
  <c r="K230" i="3"/>
  <c r="L230" i="3" s="1"/>
  <c r="K229" i="3"/>
  <c r="L229" i="3" s="1"/>
  <c r="K228" i="3"/>
  <c r="L228" i="3" s="1"/>
  <c r="K227" i="3"/>
  <c r="L227" i="3" s="1"/>
  <c r="K226" i="3"/>
  <c r="L226" i="3" s="1"/>
  <c r="K225" i="3"/>
  <c r="L225" i="3" s="1"/>
  <c r="K224" i="3"/>
  <c r="L224" i="3" s="1"/>
  <c r="K223" i="3"/>
  <c r="L223" i="3" s="1"/>
  <c r="K222" i="3"/>
  <c r="L222" i="3" s="1"/>
  <c r="K221" i="3"/>
  <c r="L221" i="3" s="1"/>
  <c r="K220" i="3"/>
  <c r="L220" i="3" s="1"/>
  <c r="K219" i="3"/>
  <c r="L219" i="3" s="1"/>
  <c r="K218" i="3"/>
  <c r="L218" i="3" s="1"/>
  <c r="K217" i="3"/>
  <c r="L217" i="3" s="1"/>
  <c r="K216" i="3"/>
  <c r="L216" i="3" s="1"/>
  <c r="K215" i="3"/>
  <c r="L215" i="3" s="1"/>
  <c r="K214" i="3"/>
  <c r="L214" i="3" s="1"/>
  <c r="K213" i="3"/>
  <c r="L213" i="3" s="1"/>
  <c r="K212" i="3"/>
  <c r="L212" i="3" s="1"/>
  <c r="K211" i="3"/>
  <c r="L211" i="3" s="1"/>
  <c r="K210" i="3"/>
  <c r="L210" i="3" s="1"/>
  <c r="K209" i="3"/>
  <c r="L209" i="3" s="1"/>
  <c r="K208" i="3"/>
  <c r="L208" i="3" s="1"/>
  <c r="K207" i="3"/>
  <c r="L207" i="3" s="1"/>
  <c r="K206" i="3"/>
  <c r="L206" i="3" s="1"/>
  <c r="K205" i="3"/>
  <c r="L205" i="3" s="1"/>
  <c r="K204" i="3"/>
  <c r="L204" i="3" s="1"/>
  <c r="K203" i="3"/>
  <c r="L203" i="3" s="1"/>
  <c r="K202" i="3"/>
  <c r="L202" i="3" s="1"/>
  <c r="K201" i="3"/>
  <c r="L201" i="3" s="1"/>
  <c r="K200" i="3"/>
  <c r="L200" i="3" s="1"/>
  <c r="K199" i="3"/>
  <c r="L199" i="3" s="1"/>
  <c r="K198" i="3"/>
  <c r="L198" i="3" s="1"/>
  <c r="K197" i="3"/>
  <c r="L197" i="3" s="1"/>
  <c r="K196" i="3"/>
  <c r="L196" i="3" s="1"/>
  <c r="K195" i="3"/>
  <c r="L195" i="3" s="1"/>
  <c r="K194" i="3"/>
  <c r="L194" i="3" s="1"/>
  <c r="K193" i="3"/>
  <c r="L193" i="3" s="1"/>
  <c r="K192" i="3"/>
  <c r="L192" i="3" s="1"/>
  <c r="K191" i="3"/>
  <c r="L191" i="3" s="1"/>
  <c r="K190" i="3"/>
  <c r="L190" i="3" s="1"/>
  <c r="K189" i="3"/>
  <c r="L189" i="3" s="1"/>
  <c r="K188" i="3"/>
  <c r="L188" i="3" s="1"/>
  <c r="K187" i="3"/>
  <c r="L187" i="3" s="1"/>
  <c r="K186" i="3"/>
  <c r="L186" i="3" s="1"/>
  <c r="K185" i="3"/>
  <c r="L185" i="3" s="1"/>
  <c r="K184" i="3"/>
  <c r="L184" i="3" s="1"/>
  <c r="K183" i="3"/>
  <c r="L183" i="3" s="1"/>
  <c r="K182" i="3"/>
  <c r="L182" i="3" s="1"/>
  <c r="K181" i="3"/>
  <c r="L181" i="3" s="1"/>
  <c r="K180" i="3"/>
  <c r="L180" i="3" s="1"/>
  <c r="K179" i="3"/>
  <c r="L179" i="3" s="1"/>
  <c r="K178" i="3"/>
  <c r="L178" i="3" s="1"/>
  <c r="K177" i="3"/>
  <c r="L177" i="3" s="1"/>
  <c r="K176" i="3"/>
  <c r="L176" i="3" s="1"/>
  <c r="K175" i="3"/>
  <c r="L175" i="3" s="1"/>
  <c r="K174" i="3"/>
  <c r="L174" i="3" s="1"/>
  <c r="K173" i="3"/>
  <c r="L173" i="3" s="1"/>
  <c r="K172" i="3"/>
  <c r="L172" i="3" s="1"/>
  <c r="K171" i="3"/>
  <c r="L171" i="3" s="1"/>
  <c r="K170" i="3"/>
  <c r="L170" i="3" s="1"/>
  <c r="K169" i="3"/>
  <c r="L169" i="3" s="1"/>
  <c r="K168" i="3"/>
  <c r="L168" i="3" s="1"/>
  <c r="K167" i="3"/>
  <c r="L167" i="3" s="1"/>
  <c r="K166" i="3"/>
  <c r="L166" i="3" s="1"/>
  <c r="K165" i="3"/>
  <c r="L165" i="3" s="1"/>
  <c r="K164" i="3"/>
  <c r="L164" i="3" s="1"/>
  <c r="K163" i="3"/>
  <c r="L163" i="3" s="1"/>
  <c r="K162" i="3"/>
  <c r="L162" i="3" s="1"/>
  <c r="K161" i="3"/>
  <c r="L161" i="3" s="1"/>
  <c r="K160" i="3"/>
  <c r="L160" i="3" s="1"/>
  <c r="K159" i="3"/>
  <c r="L159" i="3" s="1"/>
  <c r="K158" i="3"/>
  <c r="L158" i="3" s="1"/>
  <c r="K157" i="3"/>
  <c r="L157" i="3" s="1"/>
  <c r="K156" i="3"/>
  <c r="L156" i="3" s="1"/>
  <c r="K155" i="3"/>
  <c r="L155" i="3" s="1"/>
  <c r="K154" i="3"/>
  <c r="L154" i="3" s="1"/>
  <c r="K153" i="3"/>
  <c r="L153" i="3" s="1"/>
  <c r="K152" i="3"/>
  <c r="L152" i="3" s="1"/>
  <c r="K151" i="3"/>
  <c r="L151" i="3" s="1"/>
  <c r="K150" i="3"/>
  <c r="L150" i="3" s="1"/>
  <c r="K149" i="3"/>
  <c r="L149" i="3" s="1"/>
  <c r="K148" i="3"/>
  <c r="L148" i="3" s="1"/>
  <c r="K147" i="3"/>
  <c r="L147" i="3" s="1"/>
  <c r="K146" i="3"/>
  <c r="L146" i="3" s="1"/>
  <c r="K145" i="3"/>
  <c r="L145" i="3" s="1"/>
  <c r="K144" i="3"/>
  <c r="L144" i="3" s="1"/>
  <c r="K143" i="3"/>
  <c r="L143" i="3" s="1"/>
  <c r="K142" i="3"/>
  <c r="L142" i="3" s="1"/>
  <c r="K141" i="3"/>
  <c r="L141" i="3" s="1"/>
  <c r="K140" i="3"/>
  <c r="L140" i="3" s="1"/>
  <c r="K139" i="3"/>
  <c r="L139" i="3" s="1"/>
  <c r="K138" i="3"/>
  <c r="L138" i="3" s="1"/>
  <c r="K137" i="3"/>
  <c r="L137" i="3" s="1"/>
  <c r="K136" i="3"/>
  <c r="L136" i="3" s="1"/>
  <c r="K135" i="3"/>
  <c r="L135" i="3" s="1"/>
  <c r="K134" i="3"/>
  <c r="L134" i="3" s="1"/>
  <c r="K133" i="3"/>
  <c r="L133" i="3" s="1"/>
  <c r="K132" i="3"/>
  <c r="L132" i="3" s="1"/>
  <c r="K131" i="3"/>
  <c r="L131" i="3" s="1"/>
  <c r="K130" i="3"/>
  <c r="L130" i="3" s="1"/>
  <c r="K129" i="3"/>
  <c r="L129" i="3" s="1"/>
  <c r="K128" i="3"/>
  <c r="L128" i="3" s="1"/>
  <c r="K127" i="3"/>
  <c r="L127" i="3" s="1"/>
  <c r="K126" i="3"/>
  <c r="L126" i="3" s="1"/>
  <c r="K125" i="3"/>
  <c r="L125" i="3" s="1"/>
  <c r="K124" i="3"/>
  <c r="L124" i="3" s="1"/>
  <c r="K123" i="3"/>
  <c r="L123" i="3" s="1"/>
  <c r="K122" i="3"/>
  <c r="L122" i="3" s="1"/>
  <c r="K121" i="3"/>
  <c r="L121" i="3" s="1"/>
  <c r="K120" i="3"/>
  <c r="L120" i="3" s="1"/>
  <c r="K119" i="3"/>
  <c r="L119" i="3" s="1"/>
  <c r="K118" i="3"/>
  <c r="L118" i="3" s="1"/>
  <c r="K117" i="3"/>
  <c r="L117" i="3" s="1"/>
  <c r="K116" i="3"/>
  <c r="L116" i="3" s="1"/>
  <c r="K115" i="3"/>
  <c r="L115" i="3" s="1"/>
  <c r="K114" i="3"/>
  <c r="L114" i="3" s="1"/>
  <c r="K113" i="3"/>
  <c r="L113" i="3" s="1"/>
  <c r="K112" i="3"/>
  <c r="L112" i="3" s="1"/>
  <c r="K111" i="3"/>
  <c r="L111" i="3" s="1"/>
  <c r="K110" i="3"/>
  <c r="L110" i="3" s="1"/>
  <c r="K109" i="3"/>
  <c r="L109" i="3" s="1"/>
  <c r="K108" i="3"/>
  <c r="L108" i="3" s="1"/>
  <c r="K107" i="3"/>
  <c r="L107" i="3" s="1"/>
  <c r="K106" i="3"/>
  <c r="L106" i="3" s="1"/>
  <c r="K105" i="3"/>
  <c r="L105" i="3" s="1"/>
  <c r="K104" i="3"/>
  <c r="L104" i="3" s="1"/>
  <c r="K103" i="3"/>
  <c r="L103" i="3" s="1"/>
  <c r="K102" i="3"/>
  <c r="L102" i="3" s="1"/>
  <c r="K101" i="3"/>
  <c r="L101" i="3" s="1"/>
  <c r="K100" i="3"/>
  <c r="L100" i="3" s="1"/>
  <c r="K99" i="3"/>
  <c r="L99" i="3" s="1"/>
  <c r="K98" i="3"/>
  <c r="L98" i="3" s="1"/>
  <c r="K97" i="3"/>
  <c r="L97" i="3" s="1"/>
  <c r="K96" i="3"/>
  <c r="L96" i="3" s="1"/>
  <c r="K95" i="3"/>
  <c r="L95" i="3" s="1"/>
  <c r="K94" i="3"/>
  <c r="L94" i="3" s="1"/>
  <c r="K93" i="3"/>
  <c r="L93" i="3" s="1"/>
  <c r="K92" i="3"/>
  <c r="L92" i="3" s="1"/>
  <c r="K91" i="3"/>
  <c r="L91" i="3" s="1"/>
  <c r="K90" i="3"/>
  <c r="L90" i="3" s="1"/>
  <c r="K89" i="3"/>
  <c r="L89" i="3" s="1"/>
  <c r="K88" i="3"/>
  <c r="L88" i="3" s="1"/>
  <c r="K87" i="3"/>
  <c r="L87" i="3" s="1"/>
  <c r="K86" i="3"/>
  <c r="L86" i="3" s="1"/>
  <c r="K85" i="3"/>
  <c r="L85" i="3" s="1"/>
  <c r="K84" i="3"/>
  <c r="L84" i="3" s="1"/>
  <c r="K83" i="3"/>
  <c r="L83" i="3" s="1"/>
  <c r="K82" i="3"/>
  <c r="L82" i="3" s="1"/>
  <c r="K81" i="3"/>
  <c r="L81" i="3" s="1"/>
  <c r="K80" i="3"/>
  <c r="L80" i="3" s="1"/>
  <c r="K79" i="3"/>
  <c r="L79" i="3" s="1"/>
  <c r="K78" i="3"/>
  <c r="L78" i="3" s="1"/>
  <c r="K77" i="3"/>
  <c r="L77" i="3" s="1"/>
  <c r="K76" i="3"/>
  <c r="L76" i="3" s="1"/>
  <c r="K75" i="3"/>
  <c r="L75" i="3" s="1"/>
  <c r="K74" i="3"/>
  <c r="L74" i="3" s="1"/>
  <c r="K73" i="3"/>
  <c r="L73" i="3" s="1"/>
  <c r="K72" i="3"/>
  <c r="L72" i="3" s="1"/>
  <c r="K71" i="3"/>
  <c r="L71" i="3" s="1"/>
  <c r="K70" i="3"/>
  <c r="L70" i="3" s="1"/>
  <c r="K69" i="3"/>
  <c r="L69" i="3" s="1"/>
  <c r="K68" i="3"/>
  <c r="L68" i="3" s="1"/>
  <c r="K67" i="3"/>
  <c r="L67" i="3" s="1"/>
  <c r="K66" i="3"/>
  <c r="L66" i="3" s="1"/>
  <c r="K65" i="3"/>
  <c r="L65" i="3" s="1"/>
  <c r="K64" i="3"/>
  <c r="L64" i="3" s="1"/>
  <c r="K63" i="3"/>
  <c r="L63" i="3" s="1"/>
  <c r="K62" i="3"/>
  <c r="L62" i="3" s="1"/>
  <c r="K61" i="3"/>
  <c r="L61" i="3" s="1"/>
  <c r="K60" i="3"/>
  <c r="L60" i="3" s="1"/>
  <c r="K59" i="3"/>
  <c r="L59" i="3" s="1"/>
  <c r="K58" i="3"/>
  <c r="L58" i="3" s="1"/>
  <c r="K57" i="3"/>
  <c r="L57" i="3" s="1"/>
  <c r="K56" i="3"/>
  <c r="L56" i="3" s="1"/>
  <c r="K55" i="3"/>
  <c r="L55" i="3" s="1"/>
  <c r="K54" i="3"/>
  <c r="L54" i="3" s="1"/>
  <c r="K53" i="3"/>
  <c r="L53" i="3" s="1"/>
  <c r="K52" i="3"/>
  <c r="L52" i="3" s="1"/>
  <c r="K51" i="3"/>
  <c r="L51" i="3" s="1"/>
  <c r="K50" i="3"/>
  <c r="L50" i="3" s="1"/>
  <c r="K49" i="3"/>
  <c r="L49" i="3" s="1"/>
  <c r="K48" i="3"/>
  <c r="L48" i="3" s="1"/>
  <c r="K47" i="3"/>
  <c r="L47" i="3" s="1"/>
  <c r="K46" i="3"/>
  <c r="L46" i="3" s="1"/>
  <c r="K45" i="3"/>
  <c r="L45" i="3" s="1"/>
  <c r="K44" i="3"/>
  <c r="L44" i="3" s="1"/>
  <c r="K43" i="3"/>
  <c r="L43" i="3" s="1"/>
  <c r="K42" i="3"/>
  <c r="L42" i="3" s="1"/>
  <c r="K41" i="3"/>
  <c r="L41" i="3" s="1"/>
  <c r="K40" i="3"/>
  <c r="L40" i="3" s="1"/>
  <c r="K39" i="3"/>
  <c r="L39" i="3" s="1"/>
  <c r="K38" i="3"/>
  <c r="L38" i="3" s="1"/>
  <c r="K37" i="3"/>
  <c r="L37" i="3" s="1"/>
  <c r="K36" i="3"/>
  <c r="L36" i="3" s="1"/>
  <c r="K35" i="3"/>
  <c r="L35" i="3" s="1"/>
  <c r="K34" i="3"/>
  <c r="L34" i="3" s="1"/>
  <c r="K33" i="3"/>
  <c r="L33" i="3" s="1"/>
  <c r="K32" i="3"/>
  <c r="L32" i="3" s="1"/>
  <c r="K31" i="3"/>
  <c r="L31" i="3" s="1"/>
  <c r="K30" i="3"/>
  <c r="L30" i="3" s="1"/>
  <c r="K29" i="3"/>
  <c r="L29" i="3" s="1"/>
  <c r="K28" i="3"/>
  <c r="L28" i="3" s="1"/>
  <c r="K27" i="3"/>
  <c r="L27" i="3" s="1"/>
  <c r="K26" i="3"/>
  <c r="L26" i="3" s="1"/>
  <c r="K25" i="3"/>
  <c r="L25" i="3" s="1"/>
  <c r="K24" i="3"/>
  <c r="L24" i="3" s="1"/>
  <c r="K23" i="3"/>
  <c r="L23" i="3" s="1"/>
  <c r="K22" i="3"/>
  <c r="L22" i="3" s="1"/>
  <c r="K21" i="3"/>
  <c r="L21" i="3" s="1"/>
  <c r="K20" i="3"/>
  <c r="L20" i="3" s="1"/>
  <c r="K19" i="3"/>
  <c r="L19" i="3" s="1"/>
  <c r="K18" i="3"/>
  <c r="L18" i="3" s="1"/>
  <c r="K17" i="3"/>
  <c r="L17" i="3" s="1"/>
  <c r="K16" i="3"/>
  <c r="L16" i="3" s="1"/>
  <c r="K15" i="3"/>
  <c r="L15" i="3" s="1"/>
  <c r="K14" i="3"/>
  <c r="L14" i="3" s="1"/>
  <c r="K13" i="3"/>
  <c r="L13" i="3" s="1"/>
  <c r="K12" i="3"/>
  <c r="L12" i="3" s="1"/>
  <c r="K11" i="3"/>
  <c r="L11" i="3" s="1"/>
  <c r="K10" i="3"/>
  <c r="L10" i="3" s="1"/>
  <c r="K9" i="3"/>
  <c r="L9" i="3" s="1"/>
  <c r="K8" i="3"/>
  <c r="L8" i="3" s="1"/>
  <c r="K7" i="3"/>
  <c r="L7" i="3" s="1"/>
  <c r="K6" i="3"/>
  <c r="L6" i="3" s="1"/>
  <c r="K5" i="3"/>
  <c r="L5" i="3" s="1"/>
  <c r="K4" i="3"/>
  <c r="L4" i="3" s="1"/>
  <c r="K3" i="3"/>
  <c r="L3" i="3" s="1"/>
  <c r="K2" i="3"/>
  <c r="R3893" i="2"/>
  <c r="Q3893" i="2"/>
  <c r="P3893" i="2"/>
  <c r="K3893" i="2"/>
  <c r="L3893" i="2" s="1"/>
  <c r="R3892" i="2"/>
  <c r="Q3892" i="2"/>
  <c r="P3892" i="2"/>
  <c r="K3892" i="2"/>
  <c r="L3892" i="2" s="1"/>
  <c r="R3891" i="2"/>
  <c r="Q3891" i="2"/>
  <c r="P3891" i="2"/>
  <c r="K3891" i="2"/>
  <c r="L3891" i="2" s="1"/>
  <c r="R3890" i="2"/>
  <c r="Q3890" i="2"/>
  <c r="P3890" i="2"/>
  <c r="K3890" i="2"/>
  <c r="L3890" i="2" s="1"/>
  <c r="R3889" i="2"/>
  <c r="Q3889" i="2"/>
  <c r="P3889" i="2"/>
  <c r="L3889" i="2"/>
  <c r="K3889" i="2"/>
  <c r="R3888" i="2"/>
  <c r="Q3888" i="2"/>
  <c r="P3888" i="2"/>
  <c r="L3888" i="2"/>
  <c r="K3888" i="2"/>
  <c r="R3887" i="2"/>
  <c r="Q3887" i="2"/>
  <c r="P3887" i="2"/>
  <c r="K3887" i="2"/>
  <c r="L3887" i="2" s="1"/>
  <c r="R3886" i="2"/>
  <c r="Q3886" i="2"/>
  <c r="P3886" i="2"/>
  <c r="L3886" i="2"/>
  <c r="K3886" i="2"/>
  <c r="R3885" i="2"/>
  <c r="Q3885" i="2"/>
  <c r="P3885" i="2"/>
  <c r="K3885" i="2"/>
  <c r="L3885" i="2" s="1"/>
  <c r="R3884" i="2"/>
  <c r="Q3884" i="2"/>
  <c r="P3884" i="2"/>
  <c r="K3884" i="2"/>
  <c r="L3884" i="2" s="1"/>
  <c r="R3883" i="2"/>
  <c r="Q3883" i="2"/>
  <c r="P3883" i="2"/>
  <c r="L3883" i="2"/>
  <c r="K3883" i="2"/>
  <c r="R3882" i="2"/>
  <c r="Q3882" i="2"/>
  <c r="P3882" i="2"/>
  <c r="K3882" i="2"/>
  <c r="L3882" i="2" s="1"/>
  <c r="R3881" i="2"/>
  <c r="Q3881" i="2"/>
  <c r="P3881" i="2"/>
  <c r="K3881" i="2"/>
  <c r="L3881" i="2" s="1"/>
  <c r="R3880" i="2"/>
  <c r="Q3880" i="2"/>
  <c r="P3880" i="2"/>
  <c r="L3880" i="2"/>
  <c r="K3880" i="2"/>
  <c r="R3879" i="2"/>
  <c r="Q3879" i="2"/>
  <c r="P3879" i="2"/>
  <c r="K3879" i="2"/>
  <c r="L3879" i="2" s="1"/>
  <c r="R3878" i="2"/>
  <c r="Q3878" i="2"/>
  <c r="P3878" i="2"/>
  <c r="K3878" i="2"/>
  <c r="L3878" i="2" s="1"/>
  <c r="R3877" i="2"/>
  <c r="Q3877" i="2"/>
  <c r="P3877" i="2"/>
  <c r="L3877" i="2"/>
  <c r="K3877" i="2"/>
  <c r="R3876" i="2"/>
  <c r="Q3876" i="2"/>
  <c r="P3876" i="2"/>
  <c r="L3876" i="2"/>
  <c r="K3876" i="2"/>
  <c r="R3875" i="2"/>
  <c r="Q3875" i="2"/>
  <c r="P3875" i="2"/>
  <c r="L3875" i="2"/>
  <c r="K3875" i="2"/>
  <c r="R3874" i="2"/>
  <c r="Q3874" i="2"/>
  <c r="P3874" i="2"/>
  <c r="L3874" i="2"/>
  <c r="K3874" i="2"/>
  <c r="R3873" i="2"/>
  <c r="Q3873" i="2"/>
  <c r="P3873" i="2"/>
  <c r="K3873" i="2"/>
  <c r="L3873" i="2" s="1"/>
  <c r="R3872" i="2"/>
  <c r="Q3872" i="2"/>
  <c r="P3872" i="2"/>
  <c r="K3872" i="2"/>
  <c r="L3872" i="2" s="1"/>
  <c r="R3871" i="2"/>
  <c r="Q3871" i="2"/>
  <c r="P3871" i="2"/>
  <c r="L3871" i="2"/>
  <c r="K3871" i="2"/>
  <c r="R3870" i="2"/>
  <c r="Q3870" i="2"/>
  <c r="P3870" i="2"/>
  <c r="L3870" i="2"/>
  <c r="K3870" i="2"/>
  <c r="R3869" i="2"/>
  <c r="Q3869" i="2"/>
  <c r="P3869" i="2"/>
  <c r="K3869" i="2"/>
  <c r="L3869" i="2" s="1"/>
  <c r="R3868" i="2"/>
  <c r="Q3868" i="2"/>
  <c r="P3868" i="2"/>
  <c r="K3868" i="2"/>
  <c r="L3868" i="2" s="1"/>
  <c r="R3867" i="2"/>
  <c r="Q3867" i="2"/>
  <c r="P3867" i="2"/>
  <c r="K3867" i="2"/>
  <c r="L3867" i="2" s="1"/>
  <c r="R3866" i="2"/>
  <c r="Q3866" i="2"/>
  <c r="P3866" i="2"/>
  <c r="K3866" i="2"/>
  <c r="L3866" i="2" s="1"/>
  <c r="R3865" i="2"/>
  <c r="Q3865" i="2"/>
  <c r="P3865" i="2"/>
  <c r="L3865" i="2"/>
  <c r="K3865" i="2"/>
  <c r="R3864" i="2"/>
  <c r="Q3864" i="2"/>
  <c r="P3864" i="2"/>
  <c r="K3864" i="2"/>
  <c r="L3864" i="2" s="1"/>
  <c r="R3863" i="2"/>
  <c r="Q3863" i="2"/>
  <c r="P3863" i="2"/>
  <c r="K3863" i="2"/>
  <c r="L3863" i="2" s="1"/>
  <c r="R3862" i="2"/>
  <c r="Q3862" i="2"/>
  <c r="P3862" i="2"/>
  <c r="L3862" i="2"/>
  <c r="K3862" i="2"/>
  <c r="R3861" i="2"/>
  <c r="Q3861" i="2"/>
  <c r="P3861" i="2"/>
  <c r="L3861" i="2"/>
  <c r="K3861" i="2"/>
  <c r="R3860" i="2"/>
  <c r="Q3860" i="2"/>
  <c r="P3860" i="2"/>
  <c r="K3860" i="2"/>
  <c r="L3860" i="2" s="1"/>
  <c r="R3859" i="2"/>
  <c r="Q3859" i="2"/>
  <c r="P3859" i="2"/>
  <c r="L3859" i="2"/>
  <c r="K3859" i="2"/>
  <c r="R3858" i="2"/>
  <c r="Q3858" i="2"/>
  <c r="P3858" i="2"/>
  <c r="K3858" i="2"/>
  <c r="L3858" i="2" s="1"/>
  <c r="R3857" i="2"/>
  <c r="Q3857" i="2"/>
  <c r="P3857" i="2"/>
  <c r="K3857" i="2"/>
  <c r="L3857" i="2" s="1"/>
  <c r="R3856" i="2"/>
  <c r="Q3856" i="2"/>
  <c r="P3856" i="2"/>
  <c r="K3856" i="2"/>
  <c r="L3856" i="2" s="1"/>
  <c r="R3855" i="2"/>
  <c r="Q3855" i="2"/>
  <c r="P3855" i="2"/>
  <c r="K3855" i="2"/>
  <c r="L3855" i="2" s="1"/>
  <c r="R3854" i="2"/>
  <c r="Q3854" i="2"/>
  <c r="P3854" i="2"/>
  <c r="K3854" i="2"/>
  <c r="L3854" i="2" s="1"/>
  <c r="R3853" i="2"/>
  <c r="Q3853" i="2"/>
  <c r="P3853" i="2"/>
  <c r="L3853" i="2"/>
  <c r="K3853" i="2"/>
  <c r="R3852" i="2"/>
  <c r="Q3852" i="2"/>
  <c r="P3852" i="2"/>
  <c r="K3852" i="2"/>
  <c r="L3852" i="2" s="1"/>
  <c r="R3851" i="2"/>
  <c r="Q3851" i="2"/>
  <c r="P3851" i="2"/>
  <c r="K3851" i="2"/>
  <c r="L3851" i="2" s="1"/>
  <c r="R3850" i="2"/>
  <c r="Q3850" i="2"/>
  <c r="P3850" i="2"/>
  <c r="L3850" i="2"/>
  <c r="K3850" i="2"/>
  <c r="R3849" i="2"/>
  <c r="Q3849" i="2"/>
  <c r="P3849" i="2"/>
  <c r="K3849" i="2"/>
  <c r="L3849" i="2" s="1"/>
  <c r="R3848" i="2"/>
  <c r="Q3848" i="2"/>
  <c r="P3848" i="2"/>
  <c r="K3848" i="2"/>
  <c r="L3848" i="2" s="1"/>
  <c r="R3847" i="2"/>
  <c r="Q3847" i="2"/>
  <c r="P3847" i="2"/>
  <c r="L3847" i="2"/>
  <c r="K3847" i="2"/>
  <c r="R3846" i="2"/>
  <c r="Q3846" i="2"/>
  <c r="P3846" i="2"/>
  <c r="K3846" i="2"/>
  <c r="L3846" i="2" s="1"/>
  <c r="R3845" i="2"/>
  <c r="Q3845" i="2"/>
  <c r="P3845" i="2"/>
  <c r="K3845" i="2"/>
  <c r="L3845" i="2" s="1"/>
  <c r="R3844" i="2"/>
  <c r="Q3844" i="2"/>
  <c r="P3844" i="2"/>
  <c r="K3844" i="2"/>
  <c r="L3844" i="2" s="1"/>
  <c r="R3843" i="2"/>
  <c r="Q3843" i="2"/>
  <c r="P3843" i="2"/>
  <c r="K3843" i="2"/>
  <c r="L3843" i="2" s="1"/>
  <c r="R3842" i="2"/>
  <c r="Q3842" i="2"/>
  <c r="P3842" i="2"/>
  <c r="K3842" i="2"/>
  <c r="L3842" i="2" s="1"/>
  <c r="R3841" i="2"/>
  <c r="Q3841" i="2"/>
  <c r="P3841" i="2"/>
  <c r="L3841" i="2"/>
  <c r="K3841" i="2"/>
  <c r="R3840" i="2"/>
  <c r="Q3840" i="2"/>
  <c r="P3840" i="2"/>
  <c r="K3840" i="2"/>
  <c r="L3840" i="2" s="1"/>
  <c r="R3839" i="2"/>
  <c r="Q3839" i="2"/>
  <c r="P3839" i="2"/>
  <c r="L3839" i="2"/>
  <c r="K3839" i="2"/>
  <c r="R3838" i="2"/>
  <c r="Q3838" i="2"/>
  <c r="P3838" i="2"/>
  <c r="L3838" i="2"/>
  <c r="K3838" i="2"/>
  <c r="R3837" i="2"/>
  <c r="Q3837" i="2"/>
  <c r="P3837" i="2"/>
  <c r="K3837" i="2"/>
  <c r="L3837" i="2" s="1"/>
  <c r="R3836" i="2"/>
  <c r="Q3836" i="2"/>
  <c r="P3836" i="2"/>
  <c r="K3836" i="2"/>
  <c r="L3836" i="2" s="1"/>
  <c r="R3835" i="2"/>
  <c r="Q3835" i="2"/>
  <c r="P3835" i="2"/>
  <c r="L3835" i="2"/>
  <c r="K3835" i="2"/>
  <c r="R3834" i="2"/>
  <c r="Q3834" i="2"/>
  <c r="P3834" i="2"/>
  <c r="K3834" i="2"/>
  <c r="L3834" i="2" s="1"/>
  <c r="R3833" i="2"/>
  <c r="Q3833" i="2"/>
  <c r="P3833" i="2"/>
  <c r="K3833" i="2"/>
  <c r="L3833" i="2" s="1"/>
  <c r="R3832" i="2"/>
  <c r="Q3832" i="2"/>
  <c r="P3832" i="2"/>
  <c r="L3832" i="2"/>
  <c r="K3832" i="2"/>
  <c r="R3831" i="2"/>
  <c r="Q3831" i="2"/>
  <c r="P3831" i="2"/>
  <c r="K3831" i="2"/>
  <c r="L3831" i="2" s="1"/>
  <c r="R3830" i="2"/>
  <c r="Q3830" i="2"/>
  <c r="P3830" i="2"/>
  <c r="L3830" i="2"/>
  <c r="K3830" i="2"/>
  <c r="R3829" i="2"/>
  <c r="Q3829" i="2"/>
  <c r="P3829" i="2"/>
  <c r="L3829" i="2"/>
  <c r="K3829" i="2"/>
  <c r="R3828" i="2"/>
  <c r="Q3828" i="2"/>
  <c r="P3828" i="2"/>
  <c r="K3828" i="2"/>
  <c r="L3828" i="2" s="1"/>
  <c r="R3827" i="2"/>
  <c r="Q3827" i="2"/>
  <c r="P3827" i="2"/>
  <c r="K3827" i="2"/>
  <c r="L3827" i="2" s="1"/>
  <c r="R3826" i="2"/>
  <c r="Q3826" i="2"/>
  <c r="P3826" i="2"/>
  <c r="L3826" i="2"/>
  <c r="K3826" i="2"/>
  <c r="R3825" i="2"/>
  <c r="Q3825" i="2"/>
  <c r="P3825" i="2"/>
  <c r="K3825" i="2"/>
  <c r="L3825" i="2" s="1"/>
  <c r="R3824" i="2"/>
  <c r="Q3824" i="2"/>
  <c r="P3824" i="2"/>
  <c r="K3824" i="2"/>
  <c r="L3824" i="2" s="1"/>
  <c r="R3823" i="2"/>
  <c r="Q3823" i="2"/>
  <c r="P3823" i="2"/>
  <c r="K3823" i="2"/>
  <c r="L3823" i="2" s="1"/>
  <c r="R3822" i="2"/>
  <c r="Q3822" i="2"/>
  <c r="P3822" i="2"/>
  <c r="K3822" i="2"/>
  <c r="L3822" i="2" s="1"/>
  <c r="K3821" i="2"/>
  <c r="L3821" i="2" s="1"/>
  <c r="L3820" i="2"/>
  <c r="K3820" i="2"/>
  <c r="L3819" i="2"/>
  <c r="K3819" i="2"/>
  <c r="K3818" i="2"/>
  <c r="L3818" i="2" s="1"/>
  <c r="L3817" i="2"/>
  <c r="K3817" i="2"/>
  <c r="L3816" i="2"/>
  <c r="K3816" i="2"/>
  <c r="K3815" i="2"/>
  <c r="L3815" i="2" s="1"/>
  <c r="L3814" i="2"/>
  <c r="K3814" i="2"/>
  <c r="K3813" i="2"/>
  <c r="L3813" i="2" s="1"/>
  <c r="L3812" i="2"/>
  <c r="K3812" i="2"/>
  <c r="K3811" i="2"/>
  <c r="L3811" i="2" s="1"/>
  <c r="K3810" i="2"/>
  <c r="L3810" i="2" s="1"/>
  <c r="K3809" i="2"/>
  <c r="L3809" i="2" s="1"/>
  <c r="L3808" i="2"/>
  <c r="K3808" i="2"/>
  <c r="L3807" i="2"/>
  <c r="K3807" i="2"/>
  <c r="L3806" i="2"/>
  <c r="K3806" i="2"/>
  <c r="K3805" i="2"/>
  <c r="L3805" i="2" s="1"/>
  <c r="L3804" i="2"/>
  <c r="K3804" i="2"/>
  <c r="K3803" i="2"/>
  <c r="L3803" i="2" s="1"/>
  <c r="L3802" i="2"/>
  <c r="K3802" i="2"/>
  <c r="L3801" i="2"/>
  <c r="K3801" i="2"/>
  <c r="L3800" i="2"/>
  <c r="K3800" i="2"/>
  <c r="L3799" i="2"/>
  <c r="K3799" i="2"/>
  <c r="K3798" i="2"/>
  <c r="L3798" i="2" s="1"/>
  <c r="K3797" i="2"/>
  <c r="L3797" i="2" s="1"/>
  <c r="L3796" i="2"/>
  <c r="K3796" i="2"/>
  <c r="K3795" i="2"/>
  <c r="L3795" i="2" s="1"/>
  <c r="K3794" i="2"/>
  <c r="L3794" i="2" s="1"/>
  <c r="L3793" i="2"/>
  <c r="K3793" i="2"/>
  <c r="K3792" i="2"/>
  <c r="L3792" i="2" s="1"/>
  <c r="K3791" i="2"/>
  <c r="L3791" i="2" s="1"/>
  <c r="L3790" i="2"/>
  <c r="K3790" i="2"/>
  <c r="L3789" i="2"/>
  <c r="K3789" i="2"/>
  <c r="K3788" i="2"/>
  <c r="L3788" i="2" s="1"/>
  <c r="K3787" i="2"/>
  <c r="L3787" i="2" s="1"/>
  <c r="L3786" i="2"/>
  <c r="K3786" i="2"/>
  <c r="K3785" i="2"/>
  <c r="L3785" i="2" s="1"/>
  <c r="L3784" i="2"/>
  <c r="K3784" i="2"/>
  <c r="L3783" i="2"/>
  <c r="K3783" i="2"/>
  <c r="K3782" i="2"/>
  <c r="L3782" i="2" s="1"/>
  <c r="K3781" i="2"/>
  <c r="L3781" i="2" s="1"/>
  <c r="K3780" i="2"/>
  <c r="L3780" i="2" s="1"/>
  <c r="K3779" i="2"/>
  <c r="L3779" i="2" s="1"/>
  <c r="L3778" i="2"/>
  <c r="K3778" i="2"/>
  <c r="K3777" i="2"/>
  <c r="L3777" i="2" s="1"/>
  <c r="L3776" i="2"/>
  <c r="K3776" i="2"/>
  <c r="K3775" i="2"/>
  <c r="L3775" i="2" s="1"/>
  <c r="K3774" i="2"/>
  <c r="L3774" i="2" s="1"/>
  <c r="K3773" i="2"/>
  <c r="L3773" i="2" s="1"/>
  <c r="L3772" i="2"/>
  <c r="K3772" i="2"/>
  <c r="L3771" i="2"/>
  <c r="K3771" i="2"/>
  <c r="L3770" i="2"/>
  <c r="K3770" i="2"/>
  <c r="K3769" i="2"/>
  <c r="L3769" i="2" s="1"/>
  <c r="K3768" i="2"/>
  <c r="L3768" i="2" s="1"/>
  <c r="K3767" i="2"/>
  <c r="L3767" i="2" s="1"/>
  <c r="L3766" i="2"/>
  <c r="K3766" i="2"/>
  <c r="K3765" i="2"/>
  <c r="L3765" i="2" s="1"/>
  <c r="K3764" i="2"/>
  <c r="L3764" i="2" s="1"/>
  <c r="L3763" i="2"/>
  <c r="K3763" i="2"/>
  <c r="L3762" i="2"/>
  <c r="K3762" i="2"/>
  <c r="K3761" i="2"/>
  <c r="L3761" i="2" s="1"/>
  <c r="K3760" i="2"/>
  <c r="L3760" i="2" s="1"/>
  <c r="K3759" i="2"/>
  <c r="L3759" i="2" s="1"/>
  <c r="L3758" i="2"/>
  <c r="K3758" i="2"/>
  <c r="L3757" i="2"/>
  <c r="K3757" i="2"/>
  <c r="K3756" i="2"/>
  <c r="L3756" i="2" s="1"/>
  <c r="K3755" i="2"/>
  <c r="L3755" i="2" s="1"/>
  <c r="L3754" i="2"/>
  <c r="K3754" i="2"/>
  <c r="L3753" i="2"/>
  <c r="K3753" i="2"/>
  <c r="K3752" i="2"/>
  <c r="L3752" i="2" s="1"/>
  <c r="K3751" i="2"/>
  <c r="L3751" i="2" s="1"/>
  <c r="L3750" i="2"/>
  <c r="K3750" i="2"/>
  <c r="K3749" i="2"/>
  <c r="L3749" i="2" s="1"/>
  <c r="K3748" i="2"/>
  <c r="L3748" i="2" s="1"/>
  <c r="K3747" i="2"/>
  <c r="L3747" i="2" s="1"/>
  <c r="K3746" i="2"/>
  <c r="L3746" i="2" s="1"/>
  <c r="L3745" i="2"/>
  <c r="K3745" i="2"/>
  <c r="L3744" i="2"/>
  <c r="K3744" i="2"/>
  <c r="K3743" i="2"/>
  <c r="L3743" i="2" s="1"/>
  <c r="K3742" i="2"/>
  <c r="L3742" i="2" s="1"/>
  <c r="K3741" i="2"/>
  <c r="L3741" i="2" s="1"/>
  <c r="L3740" i="2"/>
  <c r="K3740" i="2"/>
  <c r="K3739" i="2"/>
  <c r="L3739" i="2" s="1"/>
  <c r="K3738" i="2"/>
  <c r="L3738" i="2" s="1"/>
  <c r="K3737" i="2"/>
  <c r="L3737" i="2" s="1"/>
  <c r="K3736" i="2"/>
  <c r="L3736" i="2" s="1"/>
  <c r="K3735" i="2"/>
  <c r="L3735" i="2" s="1"/>
  <c r="K3734" i="2"/>
  <c r="L3734" i="2" s="1"/>
  <c r="K3733" i="2"/>
  <c r="L3733" i="2" s="1"/>
  <c r="L3732" i="2"/>
  <c r="K3732" i="2"/>
  <c r="K3731" i="2"/>
  <c r="L3731" i="2" s="1"/>
  <c r="L3730" i="2"/>
  <c r="K3730" i="2"/>
  <c r="K3729" i="2"/>
  <c r="L3729" i="2" s="1"/>
  <c r="K3728" i="2"/>
  <c r="L3728" i="2" s="1"/>
  <c r="L3727" i="2"/>
  <c r="K3727" i="2"/>
  <c r="K3726" i="2"/>
  <c r="L3726" i="2" s="1"/>
  <c r="K3725" i="2"/>
  <c r="L3725" i="2" s="1"/>
  <c r="L3724" i="2"/>
  <c r="K3724" i="2"/>
  <c r="K3723" i="2"/>
  <c r="L3723" i="2" s="1"/>
  <c r="K3722" i="2"/>
  <c r="L3722" i="2" s="1"/>
  <c r="K3721" i="2"/>
  <c r="L3721" i="2" s="1"/>
  <c r="K3720" i="2"/>
  <c r="L3720" i="2" s="1"/>
  <c r="K3719" i="2"/>
  <c r="L3719" i="2" s="1"/>
  <c r="K3718" i="2"/>
  <c r="L3718" i="2" s="1"/>
  <c r="L3717" i="2"/>
  <c r="K3717" i="2"/>
  <c r="K3716" i="2"/>
  <c r="L3716" i="2" s="1"/>
  <c r="K3715" i="2"/>
  <c r="L3715" i="2" s="1"/>
  <c r="L3714" i="2"/>
  <c r="K3714" i="2"/>
  <c r="K3713" i="2"/>
  <c r="L3713" i="2" s="1"/>
  <c r="L3712" i="2"/>
  <c r="K3712" i="2"/>
  <c r="L3711" i="2"/>
  <c r="K3711" i="2"/>
  <c r="K3710" i="2"/>
  <c r="L3710" i="2" s="1"/>
  <c r="K3709" i="2"/>
  <c r="L3709" i="2" s="1"/>
  <c r="K3708" i="2"/>
  <c r="L3708" i="2" s="1"/>
  <c r="K3707" i="2"/>
  <c r="L3707" i="2" s="1"/>
  <c r="K3706" i="2"/>
  <c r="L3706" i="2" s="1"/>
  <c r="K3705" i="2"/>
  <c r="L3705" i="2" s="1"/>
  <c r="L3704" i="2"/>
  <c r="K3704" i="2"/>
  <c r="K3703" i="2"/>
  <c r="L3703" i="2" s="1"/>
  <c r="L3702" i="2"/>
  <c r="K3702" i="2"/>
  <c r="K3701" i="2"/>
  <c r="L3701" i="2" s="1"/>
  <c r="K3700" i="2"/>
  <c r="L3700" i="2" s="1"/>
  <c r="L3699" i="2"/>
  <c r="K3699" i="2"/>
  <c r="L3698" i="2"/>
  <c r="K3698" i="2"/>
  <c r="K3697" i="2"/>
  <c r="L3697" i="2" s="1"/>
  <c r="K3696" i="2"/>
  <c r="L3696" i="2" s="1"/>
  <c r="K3695" i="2"/>
  <c r="L3695" i="2" s="1"/>
  <c r="L3694" i="2"/>
  <c r="K3694" i="2"/>
  <c r="K3693" i="2"/>
  <c r="L3693" i="2" s="1"/>
  <c r="K3692" i="2"/>
  <c r="L3692" i="2" s="1"/>
  <c r="L3691" i="2"/>
  <c r="K3691" i="2"/>
  <c r="K3690" i="2"/>
  <c r="L3690" i="2" s="1"/>
  <c r="K3689" i="2"/>
  <c r="L3689" i="2" s="1"/>
  <c r="K3688" i="2"/>
  <c r="L3688" i="2" s="1"/>
  <c r="K3687" i="2"/>
  <c r="L3687" i="2" s="1"/>
  <c r="L3686" i="2"/>
  <c r="K3686" i="2"/>
  <c r="L3685" i="2"/>
  <c r="K3685" i="2"/>
  <c r="K3684" i="2"/>
  <c r="L3684" i="2" s="1"/>
  <c r="K3683" i="2"/>
  <c r="L3683" i="2" s="1"/>
  <c r="K3682" i="2"/>
  <c r="L3682" i="2" s="1"/>
  <c r="L3681" i="2"/>
  <c r="K3681" i="2"/>
  <c r="K3680" i="2"/>
  <c r="L3680" i="2" s="1"/>
  <c r="K3679" i="2"/>
  <c r="L3679" i="2" s="1"/>
  <c r="L3678" i="2"/>
  <c r="K3678" i="2"/>
  <c r="K3677" i="2"/>
  <c r="L3677" i="2" s="1"/>
  <c r="K3676" i="2"/>
  <c r="L3676" i="2" s="1"/>
  <c r="K3675" i="2"/>
  <c r="L3675" i="2" s="1"/>
  <c r="K3674" i="2"/>
  <c r="L3674" i="2" s="1"/>
  <c r="L3673" i="2"/>
  <c r="K3673" i="2"/>
  <c r="L3672" i="2"/>
  <c r="K3672" i="2"/>
  <c r="K3671" i="2"/>
  <c r="L3671" i="2" s="1"/>
  <c r="K3670" i="2"/>
  <c r="L3670" i="2" s="1"/>
  <c r="K3669" i="2"/>
  <c r="L3669" i="2" s="1"/>
  <c r="L3668" i="2"/>
  <c r="K3668" i="2"/>
  <c r="K3667" i="2"/>
  <c r="L3667" i="2" s="1"/>
  <c r="K3666" i="2"/>
  <c r="L3666" i="2" s="1"/>
  <c r="K3665" i="2"/>
  <c r="L3665" i="2" s="1"/>
  <c r="K3664" i="2"/>
  <c r="L3664" i="2" s="1"/>
  <c r="K3663" i="2"/>
  <c r="L3663" i="2" s="1"/>
  <c r="K3662" i="2"/>
  <c r="L3662" i="2" s="1"/>
  <c r="K3661" i="2"/>
  <c r="L3661" i="2" s="1"/>
  <c r="L3660" i="2"/>
  <c r="K3660" i="2"/>
  <c r="K3659" i="2"/>
  <c r="L3659" i="2" s="1"/>
  <c r="L3658" i="2"/>
  <c r="K3658" i="2"/>
  <c r="K3657" i="2"/>
  <c r="L3657" i="2" s="1"/>
  <c r="K3656" i="2"/>
  <c r="L3656" i="2" s="1"/>
  <c r="L3655" i="2"/>
  <c r="K3655" i="2"/>
  <c r="K3654" i="2"/>
  <c r="L3654" i="2" s="1"/>
  <c r="K3653" i="2"/>
  <c r="L3653" i="2" s="1"/>
  <c r="L3652" i="2"/>
  <c r="K3652" i="2"/>
  <c r="K3651" i="2"/>
  <c r="L3651" i="2" s="1"/>
  <c r="L3650" i="2"/>
  <c r="K3650" i="2"/>
  <c r="L3649" i="2"/>
  <c r="K3649" i="2"/>
  <c r="K3648" i="2"/>
  <c r="L3648" i="2" s="1"/>
  <c r="K3647" i="2"/>
  <c r="L3647" i="2" s="1"/>
  <c r="K3646" i="2"/>
  <c r="L3646" i="2" s="1"/>
  <c r="L3645" i="2"/>
  <c r="K3645" i="2"/>
  <c r="K3644" i="2"/>
  <c r="L3644" i="2" s="1"/>
  <c r="K3643" i="2"/>
  <c r="L3643" i="2" s="1"/>
  <c r="L3642" i="2"/>
  <c r="K3642" i="2"/>
  <c r="K3641" i="2"/>
  <c r="L3641" i="2" s="1"/>
  <c r="L3640" i="2"/>
  <c r="K3640" i="2"/>
  <c r="L3639" i="2"/>
  <c r="K3639" i="2"/>
  <c r="K3638" i="2"/>
  <c r="L3638" i="2" s="1"/>
  <c r="K3637" i="2"/>
  <c r="L3637" i="2" s="1"/>
  <c r="K3636" i="2"/>
  <c r="L3636" i="2" s="1"/>
  <c r="K3635" i="2"/>
  <c r="L3635" i="2" s="1"/>
  <c r="K3634" i="2"/>
  <c r="L3634" i="2" s="1"/>
  <c r="K3633" i="2"/>
  <c r="L3633" i="2" s="1"/>
  <c r="L3632" i="2"/>
  <c r="K3632" i="2"/>
  <c r="L3631" i="2"/>
  <c r="K3631" i="2"/>
  <c r="L3630" i="2"/>
  <c r="K3630" i="2"/>
  <c r="K3629" i="2"/>
  <c r="L3629" i="2" s="1"/>
  <c r="K3628" i="2"/>
  <c r="L3628" i="2" s="1"/>
  <c r="L3627" i="2"/>
  <c r="K3627" i="2"/>
  <c r="L3626" i="2"/>
  <c r="K3626" i="2"/>
  <c r="K3625" i="2"/>
  <c r="L3625" i="2" s="1"/>
  <c r="K3624" i="2"/>
  <c r="L3624" i="2" s="1"/>
  <c r="K3623" i="2"/>
  <c r="L3623" i="2" s="1"/>
  <c r="L3622" i="2"/>
  <c r="K3622" i="2"/>
  <c r="K3621" i="2"/>
  <c r="L3621" i="2" s="1"/>
  <c r="K3620" i="2"/>
  <c r="L3620" i="2" s="1"/>
  <c r="K3619" i="2"/>
  <c r="L3619" i="2" s="1"/>
  <c r="K3618" i="2"/>
  <c r="L3618" i="2" s="1"/>
  <c r="K3617" i="2"/>
  <c r="L3617" i="2" s="1"/>
  <c r="L3616" i="2"/>
  <c r="K3616" i="2"/>
  <c r="K3615" i="2"/>
  <c r="L3615" i="2" s="1"/>
  <c r="L3614" i="2"/>
  <c r="K3614" i="2"/>
  <c r="L3613" i="2"/>
  <c r="K3613" i="2"/>
  <c r="K3612" i="2"/>
  <c r="L3612" i="2" s="1"/>
  <c r="K3611" i="2"/>
  <c r="L3611" i="2" s="1"/>
  <c r="K3610" i="2"/>
  <c r="L3610" i="2" s="1"/>
  <c r="L3609" i="2"/>
  <c r="K3609" i="2"/>
  <c r="K3608" i="2"/>
  <c r="L3608" i="2" s="1"/>
  <c r="K3607" i="2"/>
  <c r="L3607" i="2" s="1"/>
  <c r="K3606" i="2"/>
  <c r="L3606" i="2" s="1"/>
  <c r="K3605" i="2"/>
  <c r="L3605" i="2" s="1"/>
  <c r="K3604" i="2"/>
  <c r="L3604" i="2" s="1"/>
  <c r="K3603" i="2"/>
  <c r="L3603" i="2" s="1"/>
  <c r="K3602" i="2"/>
  <c r="L3602" i="2" s="1"/>
  <c r="L3601" i="2"/>
  <c r="K3601" i="2"/>
  <c r="L3600" i="2"/>
  <c r="K3600" i="2"/>
  <c r="K3599" i="2"/>
  <c r="L3599" i="2" s="1"/>
  <c r="K3598" i="2"/>
  <c r="L3598" i="2" s="1"/>
  <c r="K3597" i="2"/>
  <c r="L3597" i="2" s="1"/>
  <c r="L3596" i="2"/>
  <c r="K3596" i="2"/>
  <c r="K3595" i="2"/>
  <c r="L3595" i="2" s="1"/>
  <c r="K3594" i="2"/>
  <c r="L3594" i="2" s="1"/>
  <c r="K3593" i="2"/>
  <c r="L3593" i="2" s="1"/>
  <c r="K3592" i="2"/>
  <c r="L3592" i="2" s="1"/>
  <c r="K3591" i="2"/>
  <c r="L3591" i="2" s="1"/>
  <c r="K3590" i="2"/>
  <c r="L3590" i="2" s="1"/>
  <c r="K3589" i="2"/>
  <c r="L3589" i="2" s="1"/>
  <c r="L3588" i="2"/>
  <c r="K3588" i="2"/>
  <c r="K3587" i="2"/>
  <c r="L3587" i="2" s="1"/>
  <c r="K3586" i="2"/>
  <c r="L3586" i="2" s="1"/>
  <c r="K3585" i="2"/>
  <c r="L3585" i="2" s="1"/>
  <c r="L3584" i="2"/>
  <c r="K3584" i="2"/>
  <c r="L3583" i="2"/>
  <c r="K3583" i="2"/>
  <c r="K3582" i="2"/>
  <c r="L3582" i="2" s="1"/>
  <c r="K3581" i="2"/>
  <c r="L3581" i="2" s="1"/>
  <c r="L3580" i="2"/>
  <c r="K3580" i="2"/>
  <c r="K3579" i="2"/>
  <c r="L3579" i="2" s="1"/>
  <c r="K3578" i="2"/>
  <c r="L3578" i="2" s="1"/>
  <c r="K3577" i="2"/>
  <c r="L3577" i="2" s="1"/>
  <c r="K3576" i="2"/>
  <c r="L3576" i="2" s="1"/>
  <c r="K3575" i="2"/>
  <c r="L3575" i="2" s="1"/>
  <c r="K3574" i="2"/>
  <c r="L3574" i="2" s="1"/>
  <c r="K3573" i="2"/>
  <c r="L3573" i="2" s="1"/>
  <c r="K3572" i="2"/>
  <c r="L3572" i="2" s="1"/>
  <c r="K3571" i="2"/>
  <c r="L3571" i="2" s="1"/>
  <c r="L3570" i="2"/>
  <c r="K3570" i="2"/>
  <c r="K3569" i="2"/>
  <c r="L3569" i="2" s="1"/>
  <c r="L3568" i="2"/>
  <c r="K3568" i="2"/>
  <c r="L3567" i="2"/>
  <c r="K3567" i="2"/>
  <c r="K3566" i="2"/>
  <c r="L3566" i="2" s="1"/>
  <c r="K3565" i="2"/>
  <c r="L3565" i="2" s="1"/>
  <c r="K3564" i="2"/>
  <c r="L3564" i="2" s="1"/>
  <c r="K3563" i="2"/>
  <c r="L3563" i="2" s="1"/>
  <c r="K3562" i="2"/>
  <c r="L3562" i="2" s="1"/>
  <c r="K3561" i="2"/>
  <c r="L3561" i="2" s="1"/>
  <c r="K3560" i="2"/>
  <c r="L3560" i="2" s="1"/>
  <c r="K3559" i="2"/>
  <c r="L3559" i="2" s="1"/>
  <c r="K3558" i="2"/>
  <c r="L3558" i="2" s="1"/>
  <c r="K3557" i="2"/>
  <c r="L3557" i="2" s="1"/>
  <c r="K3556" i="2"/>
  <c r="L3556" i="2" s="1"/>
  <c r="L3555" i="2"/>
  <c r="K3555" i="2"/>
  <c r="L3554" i="2"/>
  <c r="K3554" i="2"/>
  <c r="K3553" i="2"/>
  <c r="L3553" i="2" s="1"/>
  <c r="L3552" i="2"/>
  <c r="K3552" i="2"/>
  <c r="K3551" i="2"/>
  <c r="L3551" i="2" s="1"/>
  <c r="L3550" i="2"/>
  <c r="K3550" i="2"/>
  <c r="K3549" i="2"/>
  <c r="L3549" i="2" s="1"/>
  <c r="K3548" i="2"/>
  <c r="L3548" i="2" s="1"/>
  <c r="K3547" i="2"/>
  <c r="L3547" i="2" s="1"/>
  <c r="L3546" i="2"/>
  <c r="K3546" i="2"/>
  <c r="K3545" i="2"/>
  <c r="L3545" i="2" s="1"/>
  <c r="K3544" i="2"/>
  <c r="L3544" i="2" s="1"/>
  <c r="K3543" i="2"/>
  <c r="L3543" i="2" s="1"/>
  <c r="L3542" i="2"/>
  <c r="K3542" i="2"/>
  <c r="L3541" i="2"/>
  <c r="K3541" i="2"/>
  <c r="K3540" i="2"/>
  <c r="L3540" i="2" s="1"/>
  <c r="K3539" i="2"/>
  <c r="L3539" i="2" s="1"/>
  <c r="L3538" i="2"/>
  <c r="K3538" i="2"/>
  <c r="L3537" i="2"/>
  <c r="K3537" i="2"/>
  <c r="K3536" i="2"/>
  <c r="L3536" i="2" s="1"/>
  <c r="K3535" i="2"/>
  <c r="L3535" i="2" s="1"/>
  <c r="K3534" i="2"/>
  <c r="L3534" i="2" s="1"/>
  <c r="K3533" i="2"/>
  <c r="L3533" i="2" s="1"/>
  <c r="L3532" i="2"/>
  <c r="K3532" i="2"/>
  <c r="K3531" i="2"/>
  <c r="L3531" i="2" s="1"/>
  <c r="K3530" i="2"/>
  <c r="L3530" i="2" s="1"/>
  <c r="L3529" i="2"/>
  <c r="K3529" i="2"/>
  <c r="L3528" i="2"/>
  <c r="K3528" i="2"/>
  <c r="K3527" i="2"/>
  <c r="L3527" i="2" s="1"/>
  <c r="L3526" i="2"/>
  <c r="K3526" i="2"/>
  <c r="L3525" i="2"/>
  <c r="K3525" i="2"/>
  <c r="L3524" i="2"/>
  <c r="K3524" i="2"/>
  <c r="K3523" i="2"/>
  <c r="L3523" i="2" s="1"/>
  <c r="K3522" i="2"/>
  <c r="L3522" i="2" s="1"/>
  <c r="K3521" i="2"/>
  <c r="L3521" i="2" s="1"/>
  <c r="K3520" i="2"/>
  <c r="L3520" i="2" s="1"/>
  <c r="L3519" i="2"/>
  <c r="K3519" i="2"/>
  <c r="L3518" i="2"/>
  <c r="K3518" i="2"/>
  <c r="K3517" i="2"/>
  <c r="L3517" i="2" s="1"/>
  <c r="L3516" i="2"/>
  <c r="K3516" i="2"/>
  <c r="K3515" i="2"/>
  <c r="L3515" i="2" s="1"/>
  <c r="K3514" i="2"/>
  <c r="L3514" i="2" s="1"/>
  <c r="K3513" i="2"/>
  <c r="L3513" i="2" s="1"/>
  <c r="K3512" i="2"/>
  <c r="L3512" i="2" s="1"/>
  <c r="L3511" i="2"/>
  <c r="K3511" i="2"/>
  <c r="K3510" i="2"/>
  <c r="L3510" i="2" s="1"/>
  <c r="K3509" i="2"/>
  <c r="L3509" i="2" s="1"/>
  <c r="L3508" i="2"/>
  <c r="K3508" i="2"/>
  <c r="K3507" i="2"/>
  <c r="L3507" i="2" s="1"/>
  <c r="L3506" i="2"/>
  <c r="K3506" i="2"/>
  <c r="L3505" i="2"/>
  <c r="K3505" i="2"/>
  <c r="K3504" i="2"/>
  <c r="L3504" i="2" s="1"/>
  <c r="K3503" i="2"/>
  <c r="L3503" i="2" s="1"/>
  <c r="K3502" i="2"/>
  <c r="L3502" i="2" s="1"/>
  <c r="K3501" i="2"/>
  <c r="L3501" i="2" s="1"/>
  <c r="L3500" i="2"/>
  <c r="K3500" i="2"/>
  <c r="K3499" i="2"/>
  <c r="L3499" i="2" s="1"/>
  <c r="L3498" i="2"/>
  <c r="K3498" i="2"/>
  <c r="K3497" i="2"/>
  <c r="L3497" i="2" s="1"/>
  <c r="L3496" i="2"/>
  <c r="K3496" i="2"/>
  <c r="L3495" i="2"/>
  <c r="K3495" i="2"/>
  <c r="K3494" i="2"/>
  <c r="L3494" i="2" s="1"/>
  <c r="L3493" i="2"/>
  <c r="K3493" i="2"/>
  <c r="K3492" i="2"/>
  <c r="L3492" i="2" s="1"/>
  <c r="K3491" i="2"/>
  <c r="L3491" i="2" s="1"/>
  <c r="K3490" i="2"/>
  <c r="L3490" i="2" s="1"/>
  <c r="K3489" i="2"/>
  <c r="L3489" i="2" s="1"/>
  <c r="K3488" i="2"/>
  <c r="L3488" i="2" s="1"/>
  <c r="L3487" i="2"/>
  <c r="K3487" i="2"/>
  <c r="K3486" i="2"/>
  <c r="L3486" i="2" s="1"/>
  <c r="K3485" i="2"/>
  <c r="L3485" i="2" s="1"/>
  <c r="K3484" i="2"/>
  <c r="L3484" i="2" s="1"/>
  <c r="L3483" i="2"/>
  <c r="K3483" i="2"/>
  <c r="L3482" i="2"/>
  <c r="K3482" i="2"/>
  <c r="K3481" i="2"/>
  <c r="L3481" i="2" s="1"/>
  <c r="L3480" i="2"/>
  <c r="K3480" i="2"/>
  <c r="K3479" i="2"/>
  <c r="L3479" i="2" s="1"/>
  <c r="L3478" i="2"/>
  <c r="K3478" i="2"/>
  <c r="K3477" i="2"/>
  <c r="L3477" i="2" s="1"/>
  <c r="K3476" i="2"/>
  <c r="L3476" i="2" s="1"/>
  <c r="K3475" i="2"/>
  <c r="L3475" i="2" s="1"/>
  <c r="K3474" i="2"/>
  <c r="L3474" i="2" s="1"/>
  <c r="K3473" i="2"/>
  <c r="L3473" i="2" s="1"/>
  <c r="K3472" i="2"/>
  <c r="L3472" i="2" s="1"/>
  <c r="K3471" i="2"/>
  <c r="L3471" i="2" s="1"/>
  <c r="L3470" i="2"/>
  <c r="K3470" i="2"/>
  <c r="L3469" i="2"/>
  <c r="K3469" i="2"/>
  <c r="K3468" i="2"/>
  <c r="L3468" i="2" s="1"/>
  <c r="K3467" i="2"/>
  <c r="L3467" i="2" s="1"/>
  <c r="K3466" i="2"/>
  <c r="L3466" i="2" s="1"/>
  <c r="L3465" i="2"/>
  <c r="K3465" i="2"/>
  <c r="K3464" i="2"/>
  <c r="L3464" i="2" s="1"/>
  <c r="K3463" i="2"/>
  <c r="L3463" i="2" s="1"/>
  <c r="K3462" i="2"/>
  <c r="L3462" i="2" s="1"/>
  <c r="K3461" i="2"/>
  <c r="L3461" i="2" s="1"/>
  <c r="K3460" i="2"/>
  <c r="L3460" i="2" s="1"/>
  <c r="L3459" i="2"/>
  <c r="K3459" i="2"/>
  <c r="K3458" i="2"/>
  <c r="L3458" i="2" s="1"/>
  <c r="L3457" i="2"/>
  <c r="K3457" i="2"/>
  <c r="L3456" i="2"/>
  <c r="K3456" i="2"/>
  <c r="K3455" i="2"/>
  <c r="L3455" i="2" s="1"/>
  <c r="K3454" i="2"/>
  <c r="L3454" i="2" s="1"/>
  <c r="K3453" i="2"/>
  <c r="L3453" i="2" s="1"/>
  <c r="L3452" i="2"/>
  <c r="K3452" i="2"/>
  <c r="K3451" i="2"/>
  <c r="L3451" i="2" s="1"/>
  <c r="K3450" i="2"/>
  <c r="L3450" i="2" s="1"/>
  <c r="K3449" i="2"/>
  <c r="L3449" i="2" s="1"/>
  <c r="K3448" i="2"/>
  <c r="L3448" i="2" s="1"/>
  <c r="L3447" i="2"/>
  <c r="K3447" i="2"/>
  <c r="K3446" i="2"/>
  <c r="L3446" i="2" s="1"/>
  <c r="K3445" i="2"/>
  <c r="L3445" i="2" s="1"/>
  <c r="L3444" i="2"/>
  <c r="K3444" i="2"/>
  <c r="K3443" i="2"/>
  <c r="L3443" i="2" s="1"/>
  <c r="K3442" i="2"/>
  <c r="L3442" i="2" s="1"/>
  <c r="L3441" i="2"/>
  <c r="K3441" i="2"/>
  <c r="K3440" i="2"/>
  <c r="L3440" i="2" s="1"/>
  <c r="L3439" i="2"/>
  <c r="K3439" i="2"/>
  <c r="K3438" i="2"/>
  <c r="L3438" i="2" s="1"/>
  <c r="K3437" i="2"/>
  <c r="L3437" i="2" s="1"/>
  <c r="L3436" i="2"/>
  <c r="K3436" i="2"/>
  <c r="K3435" i="2"/>
  <c r="L3435" i="2" s="1"/>
  <c r="K3434" i="2"/>
  <c r="L3434" i="2" s="1"/>
  <c r="K3433" i="2"/>
  <c r="L3433" i="2" s="1"/>
  <c r="K3432" i="2"/>
  <c r="L3432" i="2" s="1"/>
  <c r="K3431" i="2"/>
  <c r="L3431" i="2" s="1"/>
  <c r="K3430" i="2"/>
  <c r="L3430" i="2" s="1"/>
  <c r="K3429" i="2"/>
  <c r="L3429" i="2" s="1"/>
  <c r="K3428" i="2"/>
  <c r="L3428" i="2" s="1"/>
  <c r="K3427" i="2"/>
  <c r="L3427" i="2" s="1"/>
  <c r="L3426" i="2"/>
  <c r="K3426" i="2"/>
  <c r="K3425" i="2"/>
  <c r="L3425" i="2" s="1"/>
  <c r="L3424" i="2"/>
  <c r="K3424" i="2"/>
  <c r="L3423" i="2"/>
  <c r="K3423" i="2"/>
  <c r="K3422" i="2"/>
  <c r="L3422" i="2" s="1"/>
  <c r="K3421" i="2"/>
  <c r="L3421" i="2" s="1"/>
  <c r="K3420" i="2"/>
  <c r="L3420" i="2" s="1"/>
  <c r="K3419" i="2"/>
  <c r="L3419" i="2" s="1"/>
  <c r="K3418" i="2"/>
  <c r="L3418" i="2" s="1"/>
  <c r="K3417" i="2"/>
  <c r="L3417" i="2" s="1"/>
  <c r="L3416" i="2"/>
  <c r="K3416" i="2"/>
  <c r="L3415" i="2"/>
  <c r="K3415" i="2"/>
  <c r="L3414" i="2"/>
  <c r="K3414" i="2"/>
  <c r="K3413" i="2"/>
  <c r="L3413" i="2" s="1"/>
  <c r="K3412" i="2"/>
  <c r="L3412" i="2" s="1"/>
  <c r="L3411" i="2"/>
  <c r="K3411" i="2"/>
  <c r="L3410" i="2"/>
  <c r="K3410" i="2"/>
  <c r="K3409" i="2"/>
  <c r="L3409" i="2" s="1"/>
  <c r="L3408" i="2"/>
  <c r="K3408" i="2"/>
  <c r="K3407" i="2"/>
  <c r="L3407" i="2" s="1"/>
  <c r="L3406" i="2"/>
  <c r="K3406" i="2"/>
  <c r="K3405" i="2"/>
  <c r="L3405" i="2" s="1"/>
  <c r="K3404" i="2"/>
  <c r="L3404" i="2" s="1"/>
  <c r="L3403" i="2"/>
  <c r="K3403" i="2"/>
  <c r="L3402" i="2"/>
  <c r="K3402" i="2"/>
  <c r="K3401" i="2"/>
  <c r="L3401" i="2" s="1"/>
  <c r="L3400" i="2"/>
  <c r="K3400" i="2"/>
  <c r="K3399" i="2"/>
  <c r="L3399" i="2" s="1"/>
  <c r="L3398" i="2"/>
  <c r="K3398" i="2"/>
  <c r="L3397" i="2"/>
  <c r="K3397" i="2"/>
  <c r="K3396" i="2"/>
  <c r="L3396" i="2" s="1"/>
  <c r="K3395" i="2"/>
  <c r="L3395" i="2" s="1"/>
  <c r="L3394" i="2"/>
  <c r="K3394" i="2"/>
  <c r="L3393" i="2"/>
  <c r="K3393" i="2"/>
  <c r="K3392" i="2"/>
  <c r="L3392" i="2" s="1"/>
  <c r="K3391" i="2"/>
  <c r="L3391" i="2" s="1"/>
  <c r="L3390" i="2"/>
  <c r="K3390" i="2"/>
  <c r="K3389" i="2"/>
  <c r="L3389" i="2" s="1"/>
  <c r="K3388" i="2"/>
  <c r="L3388" i="2" s="1"/>
  <c r="K3387" i="2"/>
  <c r="L3387" i="2" s="1"/>
  <c r="K3386" i="2"/>
  <c r="L3386" i="2" s="1"/>
  <c r="K3385" i="2"/>
  <c r="L3385" i="2" s="1"/>
  <c r="L3384" i="2"/>
  <c r="K3384" i="2"/>
  <c r="K3383" i="2"/>
  <c r="L3383" i="2" s="1"/>
  <c r="L3382" i="2"/>
  <c r="K3382" i="2"/>
  <c r="L3381" i="2"/>
  <c r="K3381" i="2"/>
  <c r="L3380" i="2"/>
  <c r="K3380" i="2"/>
  <c r="K3379" i="2"/>
  <c r="L3379" i="2" s="1"/>
  <c r="K3378" i="2"/>
  <c r="L3378" i="2" s="1"/>
  <c r="K3377" i="2"/>
  <c r="L3377" i="2" s="1"/>
  <c r="K3376" i="2"/>
  <c r="L3376" i="2" s="1"/>
  <c r="L3375" i="2"/>
  <c r="K3375" i="2"/>
  <c r="L3374" i="2"/>
  <c r="K3374" i="2"/>
  <c r="K3373" i="2"/>
  <c r="L3373" i="2" s="1"/>
  <c r="L3372" i="2"/>
  <c r="K3372" i="2"/>
  <c r="K3371" i="2"/>
  <c r="L3371" i="2" s="1"/>
  <c r="L3370" i="2"/>
  <c r="K3370" i="2"/>
  <c r="K3369" i="2"/>
  <c r="L3369" i="2" s="1"/>
  <c r="L3368" i="2"/>
  <c r="K3368" i="2"/>
  <c r="L3367" i="2"/>
  <c r="K3367" i="2"/>
  <c r="K3366" i="2"/>
  <c r="L3366" i="2" s="1"/>
  <c r="K3365" i="2"/>
  <c r="L3365" i="2" s="1"/>
  <c r="L3364" i="2"/>
  <c r="K3364" i="2"/>
  <c r="K3363" i="2"/>
  <c r="L3363" i="2" s="1"/>
  <c r="K3362" i="2"/>
  <c r="L3362" i="2" s="1"/>
  <c r="K3361" i="2"/>
  <c r="L3361" i="2" s="1"/>
  <c r="K3360" i="2"/>
  <c r="L3360" i="2" s="1"/>
  <c r="K3359" i="2"/>
  <c r="L3359" i="2" s="1"/>
  <c r="K3358" i="2"/>
  <c r="L3358" i="2" s="1"/>
  <c r="L3357" i="2"/>
  <c r="K3357" i="2"/>
  <c r="K3356" i="2"/>
  <c r="L3356" i="2" s="1"/>
  <c r="L3355" i="2"/>
  <c r="K3355" i="2"/>
  <c r="L3354" i="2"/>
  <c r="K3354" i="2"/>
  <c r="K3353" i="2"/>
  <c r="L3353" i="2" s="1"/>
  <c r="L3352" i="2"/>
  <c r="K3352" i="2"/>
  <c r="L3351" i="2"/>
  <c r="K3351" i="2"/>
  <c r="K3350" i="2"/>
  <c r="L3350" i="2" s="1"/>
  <c r="K3349" i="2"/>
  <c r="L3349" i="2" s="1"/>
  <c r="L3348" i="2"/>
  <c r="K3348" i="2"/>
  <c r="K3347" i="2"/>
  <c r="L3347" i="2" s="1"/>
  <c r="L3346" i="2"/>
  <c r="K3346" i="2"/>
  <c r="L3345" i="2"/>
  <c r="K3345" i="2"/>
  <c r="K3344" i="2"/>
  <c r="L3344" i="2" s="1"/>
  <c r="L3343" i="2"/>
  <c r="K3343" i="2"/>
  <c r="K3342" i="2"/>
  <c r="L3342" i="2" s="1"/>
  <c r="K3341" i="2"/>
  <c r="L3341" i="2" s="1"/>
  <c r="L3340" i="2"/>
  <c r="K3340" i="2"/>
  <c r="L3339" i="2"/>
  <c r="K3339" i="2"/>
  <c r="K3338" i="2"/>
  <c r="L3338" i="2" s="1"/>
  <c r="K3337" i="2"/>
  <c r="L3337" i="2" s="1"/>
  <c r="L3336" i="2"/>
  <c r="K3336" i="2"/>
  <c r="K3335" i="2"/>
  <c r="L3335" i="2" s="1"/>
  <c r="L3334" i="2"/>
  <c r="K3334" i="2"/>
  <c r="L3333" i="2"/>
  <c r="K3333" i="2"/>
  <c r="K3332" i="2"/>
  <c r="L3332" i="2" s="1"/>
  <c r="L3331" i="2"/>
  <c r="K3331" i="2"/>
  <c r="K3330" i="2"/>
  <c r="L3330" i="2" s="1"/>
  <c r="K3329" i="2"/>
  <c r="L3329" i="2" s="1"/>
  <c r="L3328" i="2"/>
  <c r="K3328" i="2"/>
  <c r="L3327" i="2"/>
  <c r="K3327" i="2"/>
  <c r="K3326" i="2"/>
  <c r="L3326" i="2" s="1"/>
  <c r="K3325" i="2"/>
  <c r="L3325" i="2" s="1"/>
  <c r="L3324" i="2"/>
  <c r="K3324" i="2"/>
  <c r="K3323" i="2"/>
  <c r="L3323" i="2" s="1"/>
  <c r="L3322" i="2"/>
  <c r="K3322" i="2"/>
  <c r="L3321" i="2"/>
  <c r="K3321" i="2"/>
  <c r="K3320" i="2"/>
  <c r="L3320" i="2" s="1"/>
  <c r="L3319" i="2"/>
  <c r="K3319" i="2"/>
  <c r="K3318" i="2"/>
  <c r="L3318" i="2" s="1"/>
  <c r="K3317" i="2"/>
  <c r="L3317" i="2" s="1"/>
  <c r="L3316" i="2"/>
  <c r="K3316" i="2"/>
  <c r="L3315" i="2"/>
  <c r="K3315" i="2"/>
  <c r="K3314" i="2"/>
  <c r="L3314" i="2" s="1"/>
  <c r="K3313" i="2"/>
  <c r="L3313" i="2" s="1"/>
  <c r="L3312" i="2"/>
  <c r="K3312" i="2"/>
  <c r="K3311" i="2"/>
  <c r="L3311" i="2" s="1"/>
  <c r="K3310" i="2"/>
  <c r="L3310" i="2" s="1"/>
  <c r="L3309" i="2"/>
  <c r="K3309" i="2"/>
  <c r="K3308" i="2"/>
  <c r="L3308" i="2" s="1"/>
  <c r="K3307" i="2"/>
  <c r="L3307" i="2" s="1"/>
  <c r="L3306" i="2"/>
  <c r="K3306" i="2"/>
  <c r="K3305" i="2"/>
  <c r="L3305" i="2" s="1"/>
  <c r="K3304" i="2"/>
  <c r="L3304" i="2" s="1"/>
  <c r="L3303" i="2"/>
  <c r="K3303" i="2"/>
  <c r="K3302" i="2"/>
  <c r="L3302" i="2" s="1"/>
  <c r="L3301" i="2"/>
  <c r="K3301" i="2"/>
  <c r="K3300" i="2"/>
  <c r="L3300" i="2" s="1"/>
  <c r="K3299" i="2"/>
  <c r="L3299" i="2" s="1"/>
  <c r="K3298" i="2"/>
  <c r="L3298" i="2" s="1"/>
  <c r="L3297" i="2"/>
  <c r="K3297" i="2"/>
  <c r="K3296" i="2"/>
  <c r="L3296" i="2" s="1"/>
  <c r="K3295" i="2"/>
  <c r="L3295" i="2" s="1"/>
  <c r="L3294" i="2"/>
  <c r="K3294" i="2"/>
  <c r="K3293" i="2"/>
  <c r="L3293" i="2" s="1"/>
  <c r="K3292" i="2"/>
  <c r="L3292" i="2" s="1"/>
  <c r="L3291" i="2"/>
  <c r="K3291" i="2"/>
  <c r="K3290" i="2"/>
  <c r="L3290" i="2" s="1"/>
  <c r="K3289" i="2"/>
  <c r="L3289" i="2" s="1"/>
  <c r="L3288" i="2"/>
  <c r="K3288" i="2"/>
  <c r="K3287" i="2"/>
  <c r="L3287" i="2" s="1"/>
  <c r="K3286" i="2"/>
  <c r="L3286" i="2" s="1"/>
  <c r="L3285" i="2"/>
  <c r="K3285" i="2"/>
  <c r="K3284" i="2"/>
  <c r="L3284" i="2" s="1"/>
  <c r="K3283" i="2"/>
  <c r="L3283" i="2" s="1"/>
  <c r="L3282" i="2"/>
  <c r="K3282" i="2"/>
  <c r="K3281" i="2"/>
  <c r="L3281" i="2" s="1"/>
  <c r="K3280" i="2"/>
  <c r="L3280" i="2" s="1"/>
  <c r="L3279" i="2"/>
  <c r="K3279" i="2"/>
  <c r="K3278" i="2"/>
  <c r="L3278" i="2" s="1"/>
  <c r="L3277" i="2"/>
  <c r="K3277" i="2"/>
  <c r="K3276" i="2"/>
  <c r="L3276" i="2" s="1"/>
  <c r="K3275" i="2"/>
  <c r="L3275" i="2" s="1"/>
  <c r="K3274" i="2"/>
  <c r="L3274" i="2" s="1"/>
  <c r="L3273" i="2"/>
  <c r="K3273" i="2"/>
  <c r="K3272" i="2"/>
  <c r="L3272" i="2" s="1"/>
  <c r="K3271" i="2"/>
  <c r="L3271" i="2" s="1"/>
  <c r="L3270" i="2"/>
  <c r="K3270" i="2"/>
  <c r="K3269" i="2"/>
  <c r="L3269" i="2" s="1"/>
  <c r="K3268" i="2"/>
  <c r="L3268" i="2" s="1"/>
  <c r="L3267" i="2"/>
  <c r="K3267" i="2"/>
  <c r="K3266" i="2"/>
  <c r="L3266" i="2" s="1"/>
  <c r="K3265" i="2"/>
  <c r="L3265" i="2" s="1"/>
  <c r="L3264" i="2"/>
  <c r="K3264" i="2"/>
  <c r="K3263" i="2"/>
  <c r="L3263" i="2" s="1"/>
  <c r="K3262" i="2"/>
  <c r="L3262" i="2" s="1"/>
  <c r="L3261" i="2"/>
  <c r="K3261" i="2"/>
  <c r="K3260" i="2"/>
  <c r="L3260" i="2" s="1"/>
  <c r="K3259" i="2"/>
  <c r="L3259" i="2" s="1"/>
  <c r="L3258" i="2"/>
  <c r="K3258" i="2"/>
  <c r="K3257" i="2"/>
  <c r="L3257" i="2" s="1"/>
  <c r="K3256" i="2"/>
  <c r="L3256" i="2" s="1"/>
  <c r="L3255" i="2"/>
  <c r="K3255" i="2"/>
  <c r="K3254" i="2"/>
  <c r="L3254" i="2" s="1"/>
  <c r="L3253" i="2"/>
  <c r="K3253" i="2"/>
  <c r="K3252" i="2"/>
  <c r="L3252" i="2" s="1"/>
  <c r="K3251" i="2"/>
  <c r="L3251" i="2" s="1"/>
  <c r="K3250" i="2"/>
  <c r="L3250" i="2" s="1"/>
  <c r="L3249" i="2"/>
  <c r="K3249" i="2"/>
  <c r="K3248" i="2"/>
  <c r="L3248" i="2" s="1"/>
  <c r="K3247" i="2"/>
  <c r="L3247" i="2" s="1"/>
  <c r="L3246" i="2"/>
  <c r="K3246" i="2"/>
  <c r="K3245" i="2"/>
  <c r="L3245" i="2" s="1"/>
  <c r="K3244" i="2"/>
  <c r="L3244" i="2" s="1"/>
  <c r="L3243" i="2"/>
  <c r="K3243" i="2"/>
  <c r="K3242" i="2"/>
  <c r="L3242" i="2" s="1"/>
  <c r="K3241" i="2"/>
  <c r="L3241" i="2" s="1"/>
  <c r="L3240" i="2"/>
  <c r="K3240" i="2"/>
  <c r="K3239" i="2"/>
  <c r="L3239" i="2" s="1"/>
  <c r="K3238" i="2"/>
  <c r="L3238" i="2" s="1"/>
  <c r="L3237" i="2"/>
  <c r="K3237" i="2"/>
  <c r="K3236" i="2"/>
  <c r="L3236" i="2" s="1"/>
  <c r="K3235" i="2"/>
  <c r="L3235" i="2" s="1"/>
  <c r="L3234" i="2"/>
  <c r="K3234" i="2"/>
  <c r="K3233" i="2"/>
  <c r="L3233" i="2" s="1"/>
  <c r="K3232" i="2"/>
  <c r="L3232" i="2" s="1"/>
  <c r="L3231" i="2"/>
  <c r="K3231" i="2"/>
  <c r="K3230" i="2"/>
  <c r="L3230" i="2" s="1"/>
  <c r="L3229" i="2"/>
  <c r="K3229" i="2"/>
  <c r="L3228" i="2"/>
  <c r="K3228" i="2"/>
  <c r="K3227" i="2"/>
  <c r="L3227" i="2" s="1"/>
  <c r="K3226" i="2"/>
  <c r="L3226" i="2" s="1"/>
  <c r="L3225" i="2"/>
  <c r="K3225" i="2"/>
  <c r="K3224" i="2"/>
  <c r="L3224" i="2" s="1"/>
  <c r="K3223" i="2"/>
  <c r="L3223" i="2" s="1"/>
  <c r="K3222" i="2"/>
  <c r="L3222" i="2" s="1"/>
  <c r="K3221" i="2"/>
  <c r="L3221" i="2" s="1"/>
  <c r="K3220" i="2"/>
  <c r="L3220" i="2" s="1"/>
  <c r="L3219" i="2"/>
  <c r="K3219" i="2"/>
  <c r="K3218" i="2"/>
  <c r="L3218" i="2" s="1"/>
  <c r="K3217" i="2"/>
  <c r="L3217" i="2" s="1"/>
  <c r="L3216" i="2"/>
  <c r="K3216" i="2"/>
  <c r="K3215" i="2"/>
  <c r="L3215" i="2" s="1"/>
  <c r="K3214" i="2"/>
  <c r="L3214" i="2" s="1"/>
  <c r="L3213" i="2"/>
  <c r="K3213" i="2"/>
  <c r="K3212" i="2"/>
  <c r="L3212" i="2" s="1"/>
  <c r="K3211" i="2"/>
  <c r="L3211" i="2" s="1"/>
  <c r="L3210" i="2"/>
  <c r="K3210" i="2"/>
  <c r="K3209" i="2"/>
  <c r="L3209" i="2" s="1"/>
  <c r="K3208" i="2"/>
  <c r="L3208" i="2" s="1"/>
  <c r="L3207" i="2"/>
  <c r="K3207" i="2"/>
  <c r="K3206" i="2"/>
  <c r="L3206" i="2" s="1"/>
  <c r="L3205" i="2"/>
  <c r="K3205" i="2"/>
  <c r="L3204" i="2"/>
  <c r="K3204" i="2"/>
  <c r="K3203" i="2"/>
  <c r="L3203" i="2" s="1"/>
  <c r="K3202" i="2"/>
  <c r="L3202" i="2" s="1"/>
  <c r="L3201" i="2"/>
  <c r="K3201" i="2"/>
  <c r="K3200" i="2"/>
  <c r="L3200" i="2" s="1"/>
  <c r="K3199" i="2"/>
  <c r="L3199" i="2" s="1"/>
  <c r="K3198" i="2"/>
  <c r="L3198" i="2" s="1"/>
  <c r="K3197" i="2"/>
  <c r="L3197" i="2" s="1"/>
  <c r="K3196" i="2"/>
  <c r="L3196" i="2" s="1"/>
  <c r="L3195" i="2"/>
  <c r="K3195" i="2"/>
  <c r="K3194" i="2"/>
  <c r="L3194" i="2" s="1"/>
  <c r="K3193" i="2"/>
  <c r="L3193" i="2" s="1"/>
  <c r="L3192" i="2"/>
  <c r="K3192" i="2"/>
  <c r="K3191" i="2"/>
  <c r="L3191" i="2" s="1"/>
  <c r="K3190" i="2"/>
  <c r="L3190" i="2" s="1"/>
  <c r="L3189" i="2"/>
  <c r="K3189" i="2"/>
  <c r="K3188" i="2"/>
  <c r="L3188" i="2" s="1"/>
  <c r="K3187" i="2"/>
  <c r="L3187" i="2" s="1"/>
  <c r="L3186" i="2"/>
  <c r="K3186" i="2"/>
  <c r="K3185" i="2"/>
  <c r="L3185" i="2" s="1"/>
  <c r="K3184" i="2"/>
  <c r="L3184" i="2" s="1"/>
  <c r="L3183" i="2"/>
  <c r="K3183" i="2"/>
  <c r="K3182" i="2"/>
  <c r="L3182" i="2" s="1"/>
  <c r="L3181" i="2"/>
  <c r="K3181" i="2"/>
  <c r="L3180" i="2"/>
  <c r="K3180" i="2"/>
  <c r="K3179" i="2"/>
  <c r="L3179" i="2" s="1"/>
  <c r="K3178" i="2"/>
  <c r="L3178" i="2" s="1"/>
  <c r="L3177" i="2"/>
  <c r="K3177" i="2"/>
  <c r="K3176" i="2"/>
  <c r="L3176" i="2" s="1"/>
  <c r="K3175" i="2"/>
  <c r="L3175" i="2" s="1"/>
  <c r="L3174" i="2"/>
  <c r="K3174" i="2"/>
  <c r="K3173" i="2"/>
  <c r="L3173" i="2" s="1"/>
  <c r="K3172" i="2"/>
  <c r="L3172" i="2" s="1"/>
  <c r="L3171" i="2"/>
  <c r="K3171" i="2"/>
  <c r="K3170" i="2"/>
  <c r="L3170" i="2" s="1"/>
  <c r="K3169" i="2"/>
  <c r="L3169" i="2" s="1"/>
  <c r="L3168" i="2"/>
  <c r="K3168" i="2"/>
  <c r="K3167" i="2"/>
  <c r="L3167" i="2" s="1"/>
  <c r="K3166" i="2"/>
  <c r="L3166" i="2" s="1"/>
  <c r="L3165" i="2"/>
  <c r="K3165" i="2"/>
  <c r="K3164" i="2"/>
  <c r="L3164" i="2" s="1"/>
  <c r="K3163" i="2"/>
  <c r="L3163" i="2" s="1"/>
  <c r="L3162" i="2"/>
  <c r="K3162" i="2"/>
  <c r="K3161" i="2"/>
  <c r="L3161" i="2" s="1"/>
  <c r="K3160" i="2"/>
  <c r="L3160" i="2" s="1"/>
  <c r="L3159" i="2"/>
  <c r="K3159" i="2"/>
  <c r="K3158" i="2"/>
  <c r="L3158" i="2" s="1"/>
  <c r="L3157" i="2"/>
  <c r="K3157" i="2"/>
  <c r="L3156" i="2"/>
  <c r="K3156" i="2"/>
  <c r="K3155" i="2"/>
  <c r="L3155" i="2" s="1"/>
  <c r="K3154" i="2"/>
  <c r="L3154" i="2" s="1"/>
  <c r="L3153" i="2"/>
  <c r="K3153" i="2"/>
  <c r="K3152" i="2"/>
  <c r="L3152" i="2" s="1"/>
  <c r="K3151" i="2"/>
  <c r="L3151" i="2" s="1"/>
  <c r="L3150" i="2"/>
  <c r="K3150" i="2"/>
  <c r="K3149" i="2"/>
  <c r="L3149" i="2" s="1"/>
  <c r="K3148" i="2"/>
  <c r="L3148" i="2" s="1"/>
  <c r="L3147" i="2"/>
  <c r="K3147" i="2"/>
  <c r="K3146" i="2"/>
  <c r="L3146" i="2" s="1"/>
  <c r="K3145" i="2"/>
  <c r="L3145" i="2" s="1"/>
  <c r="L3144" i="2"/>
  <c r="K3144" i="2"/>
  <c r="K3143" i="2"/>
  <c r="L3143" i="2" s="1"/>
  <c r="K3142" i="2"/>
  <c r="L3142" i="2" s="1"/>
  <c r="L3141" i="2"/>
  <c r="K3141" i="2"/>
  <c r="K3140" i="2"/>
  <c r="L3140" i="2" s="1"/>
  <c r="K3139" i="2"/>
  <c r="L3139" i="2" s="1"/>
  <c r="L3138" i="2"/>
  <c r="K3138" i="2"/>
  <c r="K3137" i="2"/>
  <c r="L3137" i="2" s="1"/>
  <c r="K3136" i="2"/>
  <c r="L3136" i="2" s="1"/>
  <c r="L3135" i="2"/>
  <c r="K3135" i="2"/>
  <c r="K3134" i="2"/>
  <c r="L3134" i="2" s="1"/>
  <c r="L3133" i="2"/>
  <c r="K3133" i="2"/>
  <c r="L3132" i="2"/>
  <c r="K3132" i="2"/>
  <c r="K3131" i="2"/>
  <c r="L3131" i="2" s="1"/>
  <c r="K3130" i="2"/>
  <c r="L3130" i="2" s="1"/>
  <c r="L3129" i="2"/>
  <c r="K3129" i="2"/>
  <c r="K3128" i="2"/>
  <c r="L3128" i="2" s="1"/>
  <c r="K3127" i="2"/>
  <c r="L3127" i="2" s="1"/>
  <c r="K3126" i="2"/>
  <c r="L3126" i="2" s="1"/>
  <c r="K3125" i="2"/>
  <c r="L3125" i="2" s="1"/>
  <c r="L3124" i="2"/>
  <c r="K3124" i="2"/>
  <c r="K3123" i="2"/>
  <c r="L3123" i="2" s="1"/>
  <c r="K3122" i="2"/>
  <c r="L3122" i="2" s="1"/>
  <c r="K3121" i="2"/>
  <c r="L3121" i="2" s="1"/>
  <c r="K3120" i="2"/>
  <c r="L3120" i="2" s="1"/>
  <c r="K3119" i="2"/>
  <c r="L3119" i="2" s="1"/>
  <c r="L3118" i="2"/>
  <c r="K3118" i="2"/>
  <c r="L3117" i="2"/>
  <c r="K3117" i="2"/>
  <c r="K3116" i="2"/>
  <c r="L3116" i="2" s="1"/>
  <c r="L3115" i="2"/>
  <c r="K3115" i="2"/>
  <c r="K3114" i="2"/>
  <c r="L3114" i="2" s="1"/>
  <c r="K3113" i="2"/>
  <c r="L3113" i="2" s="1"/>
  <c r="L3112" i="2"/>
  <c r="K3112" i="2"/>
  <c r="L3111" i="2"/>
  <c r="K3111" i="2"/>
  <c r="K3110" i="2"/>
  <c r="L3110" i="2" s="1"/>
  <c r="K3109" i="2"/>
  <c r="L3109" i="2" s="1"/>
  <c r="L3108" i="2"/>
  <c r="K3108" i="2"/>
  <c r="K3107" i="2"/>
  <c r="L3107" i="2" s="1"/>
  <c r="L3106" i="2"/>
  <c r="K3106" i="2"/>
  <c r="L3105" i="2"/>
  <c r="K3105" i="2"/>
  <c r="K3104" i="2"/>
  <c r="L3104" i="2" s="1"/>
  <c r="K3103" i="2"/>
  <c r="L3103" i="2" s="1"/>
  <c r="K3102" i="2"/>
  <c r="L3102" i="2" s="1"/>
  <c r="K3101" i="2"/>
  <c r="L3101" i="2" s="1"/>
  <c r="K3100" i="2"/>
  <c r="L3100" i="2" s="1"/>
  <c r="L3099" i="2"/>
  <c r="K3099" i="2"/>
  <c r="K3098" i="2"/>
  <c r="L3098" i="2" s="1"/>
  <c r="K3097" i="2"/>
  <c r="L3097" i="2" s="1"/>
  <c r="K3096" i="2"/>
  <c r="L3096" i="2" s="1"/>
  <c r="K3095" i="2"/>
  <c r="L3095" i="2" s="1"/>
  <c r="K3094" i="2"/>
  <c r="L3094" i="2" s="1"/>
  <c r="K3093" i="2"/>
  <c r="L3093" i="2" s="1"/>
  <c r="K3092" i="2"/>
  <c r="L3092" i="2" s="1"/>
  <c r="K3091" i="2"/>
  <c r="L3091" i="2" s="1"/>
  <c r="K3090" i="2"/>
  <c r="L3090" i="2" s="1"/>
  <c r="K3089" i="2"/>
  <c r="L3089" i="2" s="1"/>
  <c r="L3088" i="2"/>
  <c r="K3088" i="2"/>
  <c r="K3087" i="2"/>
  <c r="L3087" i="2" s="1"/>
  <c r="K3086" i="2"/>
  <c r="L3086" i="2" s="1"/>
  <c r="K3085" i="2"/>
  <c r="L3085" i="2" s="1"/>
  <c r="K3084" i="2"/>
  <c r="L3084" i="2" s="1"/>
  <c r="K3083" i="2"/>
  <c r="L3083" i="2" s="1"/>
  <c r="L3082" i="2"/>
  <c r="K3082" i="2"/>
  <c r="L3081" i="2"/>
  <c r="K3081" i="2"/>
  <c r="K3080" i="2"/>
  <c r="L3080" i="2" s="1"/>
  <c r="L3079" i="2"/>
  <c r="K3079" i="2"/>
  <c r="K3078" i="2"/>
  <c r="L3078" i="2" s="1"/>
  <c r="K3077" i="2"/>
  <c r="L3077" i="2" s="1"/>
  <c r="L3076" i="2"/>
  <c r="K3076" i="2"/>
  <c r="L3075" i="2"/>
  <c r="K3075" i="2"/>
  <c r="K3074" i="2"/>
  <c r="L3074" i="2" s="1"/>
  <c r="K3073" i="2"/>
  <c r="L3073" i="2" s="1"/>
  <c r="L3072" i="2"/>
  <c r="K3072" i="2"/>
  <c r="K3071" i="2"/>
  <c r="L3071" i="2" s="1"/>
  <c r="L3070" i="2"/>
  <c r="K3070" i="2"/>
  <c r="L3069" i="2"/>
  <c r="K3069" i="2"/>
  <c r="K3068" i="2"/>
  <c r="L3068" i="2" s="1"/>
  <c r="K3067" i="2"/>
  <c r="L3067" i="2" s="1"/>
  <c r="K3066" i="2"/>
  <c r="L3066" i="2" s="1"/>
  <c r="K3065" i="2"/>
  <c r="L3065" i="2" s="1"/>
  <c r="K3064" i="2"/>
  <c r="L3064" i="2" s="1"/>
  <c r="L3063" i="2"/>
  <c r="K3063" i="2"/>
  <c r="K3062" i="2"/>
  <c r="L3062" i="2" s="1"/>
  <c r="K3061" i="2"/>
  <c r="L3061" i="2" s="1"/>
  <c r="K3060" i="2"/>
  <c r="L3060" i="2" s="1"/>
  <c r="K3059" i="2"/>
  <c r="L3059" i="2" s="1"/>
  <c r="K3058" i="2"/>
  <c r="L3058" i="2" s="1"/>
  <c r="K3057" i="2"/>
  <c r="L3057" i="2" s="1"/>
  <c r="K3056" i="2"/>
  <c r="L3056" i="2" s="1"/>
  <c r="K3055" i="2"/>
  <c r="L3055" i="2" s="1"/>
  <c r="K3054" i="2"/>
  <c r="L3054" i="2" s="1"/>
  <c r="K3053" i="2"/>
  <c r="L3053" i="2" s="1"/>
  <c r="L3052" i="2"/>
  <c r="K3052" i="2"/>
  <c r="K3051" i="2"/>
  <c r="L3051" i="2" s="1"/>
  <c r="K3050" i="2"/>
  <c r="L3050" i="2" s="1"/>
  <c r="K3049" i="2"/>
  <c r="L3049" i="2" s="1"/>
  <c r="K3048" i="2"/>
  <c r="L3048" i="2" s="1"/>
  <c r="K3047" i="2"/>
  <c r="L3047" i="2" s="1"/>
  <c r="L3046" i="2"/>
  <c r="K3046" i="2"/>
  <c r="L3045" i="2"/>
  <c r="K3045" i="2"/>
  <c r="K3044" i="2"/>
  <c r="L3044" i="2" s="1"/>
  <c r="L3043" i="2"/>
  <c r="K3043" i="2"/>
  <c r="K3042" i="2"/>
  <c r="L3042" i="2" s="1"/>
  <c r="K3041" i="2"/>
  <c r="L3041" i="2" s="1"/>
  <c r="L3040" i="2"/>
  <c r="K3040" i="2"/>
  <c r="L3039" i="2"/>
  <c r="K3039" i="2"/>
  <c r="K3038" i="2"/>
  <c r="L3038" i="2" s="1"/>
  <c r="K3037" i="2"/>
  <c r="L3037" i="2" s="1"/>
  <c r="L3036" i="2"/>
  <c r="K3036" i="2"/>
  <c r="K3035" i="2"/>
  <c r="L3035" i="2" s="1"/>
  <c r="L3034" i="2"/>
  <c r="K3034" i="2"/>
  <c r="L3033" i="2"/>
  <c r="K3033" i="2"/>
  <c r="L3032" i="2"/>
  <c r="K3032" i="2"/>
  <c r="L3031" i="2"/>
  <c r="K3031" i="2"/>
  <c r="K3030" i="2"/>
  <c r="L3030" i="2" s="1"/>
  <c r="K3029" i="2"/>
  <c r="L3029" i="2" s="1"/>
  <c r="K3028" i="2"/>
  <c r="L3028" i="2" s="1"/>
  <c r="K3027" i="2"/>
  <c r="L3027" i="2" s="1"/>
  <c r="K3026" i="2"/>
  <c r="L3026" i="2" s="1"/>
  <c r="K3025" i="2"/>
  <c r="L3025" i="2" s="1"/>
  <c r="K3024" i="2"/>
  <c r="L3024" i="2" s="1"/>
  <c r="K3023" i="2"/>
  <c r="L3023" i="2" s="1"/>
  <c r="K3022" i="2"/>
  <c r="L3022" i="2" s="1"/>
  <c r="L3021" i="2"/>
  <c r="K3021" i="2"/>
  <c r="K3020" i="2"/>
  <c r="L3020" i="2" s="1"/>
  <c r="L3019" i="2"/>
  <c r="K3019" i="2"/>
  <c r="L3018" i="2"/>
  <c r="K3018" i="2"/>
  <c r="K3017" i="2"/>
  <c r="L3017" i="2" s="1"/>
  <c r="L3016" i="2"/>
  <c r="K3016" i="2"/>
  <c r="K3015" i="2"/>
  <c r="L3015" i="2" s="1"/>
  <c r="K3014" i="2"/>
  <c r="L3014" i="2" s="1"/>
  <c r="L3013" i="2"/>
  <c r="K3013" i="2"/>
  <c r="K3012" i="2"/>
  <c r="L3012" i="2" s="1"/>
  <c r="K3011" i="2"/>
  <c r="L3011" i="2" s="1"/>
  <c r="K3010" i="2"/>
  <c r="L3010" i="2" s="1"/>
  <c r="K3009" i="2"/>
  <c r="L3009" i="2" s="1"/>
  <c r="L3008" i="2"/>
  <c r="K3008" i="2"/>
  <c r="L3007" i="2"/>
  <c r="K3007" i="2"/>
  <c r="L3006" i="2"/>
  <c r="K3006" i="2"/>
  <c r="K3005" i="2"/>
  <c r="L3005" i="2" s="1"/>
  <c r="K3004" i="2"/>
  <c r="L3004" i="2" s="1"/>
  <c r="L3003" i="2"/>
  <c r="K3003" i="2"/>
  <c r="K3002" i="2"/>
  <c r="L3002" i="2" s="1"/>
  <c r="K3001" i="2"/>
  <c r="L3001" i="2" s="1"/>
  <c r="L3000" i="2"/>
  <c r="K3000" i="2"/>
  <c r="K2999" i="2"/>
  <c r="L2999" i="2" s="1"/>
  <c r="K2998" i="2"/>
  <c r="L2998" i="2" s="1"/>
  <c r="K2997" i="2"/>
  <c r="L2997" i="2" s="1"/>
  <c r="K2996" i="2"/>
  <c r="L2996" i="2" s="1"/>
  <c r="L2995" i="2"/>
  <c r="K2995" i="2"/>
  <c r="L2994" i="2"/>
  <c r="K2994" i="2"/>
  <c r="K2993" i="2"/>
  <c r="L2993" i="2" s="1"/>
  <c r="K2992" i="2"/>
  <c r="L2992" i="2" s="1"/>
  <c r="K2991" i="2"/>
  <c r="L2991" i="2" s="1"/>
  <c r="L2990" i="2"/>
  <c r="K2990" i="2"/>
  <c r="K2989" i="2"/>
  <c r="L2989" i="2" s="1"/>
  <c r="K2988" i="2"/>
  <c r="L2988" i="2" s="1"/>
  <c r="K2987" i="2"/>
  <c r="L2987" i="2" s="1"/>
  <c r="L2986" i="2"/>
  <c r="K2986" i="2"/>
  <c r="K2985" i="2"/>
  <c r="L2985" i="2" s="1"/>
  <c r="K2984" i="2"/>
  <c r="L2984" i="2" s="1"/>
  <c r="K2983" i="2"/>
  <c r="L2983" i="2" s="1"/>
  <c r="L2982" i="2"/>
  <c r="K2982" i="2"/>
  <c r="K2981" i="2"/>
  <c r="L2981" i="2" s="1"/>
  <c r="L2980" i="2"/>
  <c r="K2980" i="2"/>
  <c r="K2979" i="2"/>
  <c r="L2979" i="2" s="1"/>
  <c r="K2978" i="2"/>
  <c r="L2978" i="2" s="1"/>
  <c r="L2977" i="2"/>
  <c r="K2977" i="2"/>
  <c r="K2976" i="2"/>
  <c r="L2976" i="2" s="1"/>
  <c r="K2975" i="2"/>
  <c r="L2975" i="2" s="1"/>
  <c r="L2974" i="2"/>
  <c r="K2974" i="2"/>
  <c r="L2973" i="2"/>
  <c r="K2973" i="2"/>
  <c r="K2972" i="2"/>
  <c r="L2972" i="2" s="1"/>
  <c r="K2971" i="2"/>
  <c r="L2971" i="2" s="1"/>
  <c r="K2970" i="2"/>
  <c r="L2970" i="2" s="1"/>
  <c r="K2969" i="2"/>
  <c r="L2969" i="2" s="1"/>
  <c r="K2968" i="2"/>
  <c r="L2968" i="2" s="1"/>
  <c r="K2967" i="2"/>
  <c r="L2967" i="2" s="1"/>
  <c r="K2966" i="2"/>
  <c r="L2966" i="2" s="1"/>
  <c r="K2965" i="2"/>
  <c r="L2965" i="2" s="1"/>
  <c r="L2964" i="2"/>
  <c r="K2964" i="2"/>
  <c r="K2963" i="2"/>
  <c r="L2963" i="2" s="1"/>
  <c r="L2962" i="2"/>
  <c r="K2962" i="2"/>
  <c r="K2961" i="2"/>
  <c r="L2961" i="2" s="1"/>
  <c r="L2960" i="2"/>
  <c r="K2960" i="2"/>
  <c r="K2959" i="2"/>
  <c r="L2959" i="2" s="1"/>
  <c r="K2958" i="2"/>
  <c r="L2958" i="2" s="1"/>
  <c r="K2957" i="2"/>
  <c r="L2957" i="2" s="1"/>
  <c r="K2956" i="2"/>
  <c r="L2956" i="2" s="1"/>
  <c r="K2955" i="2"/>
  <c r="L2955" i="2" s="1"/>
  <c r="L2954" i="2"/>
  <c r="K2954" i="2"/>
  <c r="K2953" i="2"/>
  <c r="L2953" i="2" s="1"/>
  <c r="K2952" i="2"/>
  <c r="L2952" i="2" s="1"/>
  <c r="K2951" i="2"/>
  <c r="L2951" i="2" s="1"/>
  <c r="K2950" i="2"/>
  <c r="L2950" i="2" s="1"/>
  <c r="L2949" i="2"/>
  <c r="K2949" i="2"/>
  <c r="K2948" i="2"/>
  <c r="L2948" i="2" s="1"/>
  <c r="L2947" i="2"/>
  <c r="K2947" i="2"/>
  <c r="K2946" i="2"/>
  <c r="L2946" i="2" s="1"/>
  <c r="K2945" i="2"/>
  <c r="L2945" i="2" s="1"/>
  <c r="L2944" i="2"/>
  <c r="K2944" i="2"/>
  <c r="K2943" i="2"/>
  <c r="L2943" i="2" s="1"/>
  <c r="K2942" i="2"/>
  <c r="L2942" i="2" s="1"/>
  <c r="K2941" i="2"/>
  <c r="L2941" i="2" s="1"/>
  <c r="K2940" i="2"/>
  <c r="L2940" i="2" s="1"/>
  <c r="K2939" i="2"/>
  <c r="L2939" i="2" s="1"/>
  <c r="K2938" i="2"/>
  <c r="L2938" i="2" s="1"/>
  <c r="K2937" i="2"/>
  <c r="L2937" i="2" s="1"/>
  <c r="L2936" i="2"/>
  <c r="K2936" i="2"/>
  <c r="K2935" i="2"/>
  <c r="L2935" i="2" s="1"/>
  <c r="L2934" i="2"/>
  <c r="K2934" i="2"/>
  <c r="K2933" i="2"/>
  <c r="L2933" i="2" s="1"/>
  <c r="K2932" i="2"/>
  <c r="L2932" i="2" s="1"/>
  <c r="L2931" i="2"/>
  <c r="K2931" i="2"/>
  <c r="K2930" i="2"/>
  <c r="L2930" i="2" s="1"/>
  <c r="K2929" i="2"/>
  <c r="L2929" i="2" s="1"/>
  <c r="L2928" i="2"/>
  <c r="K2928" i="2"/>
  <c r="K2927" i="2"/>
  <c r="L2927" i="2" s="1"/>
  <c r="K2926" i="2"/>
  <c r="L2926" i="2" s="1"/>
  <c r="K2925" i="2"/>
  <c r="L2925" i="2" s="1"/>
  <c r="K2924" i="2"/>
  <c r="L2924" i="2" s="1"/>
  <c r="L2923" i="2"/>
  <c r="K2923" i="2"/>
  <c r="K2922" i="2"/>
  <c r="L2922" i="2" s="1"/>
  <c r="K2921" i="2"/>
  <c r="L2921" i="2" s="1"/>
  <c r="K2920" i="2"/>
  <c r="L2920" i="2" s="1"/>
  <c r="K2919" i="2"/>
  <c r="L2919" i="2" s="1"/>
  <c r="L2918" i="2"/>
  <c r="K2918" i="2"/>
  <c r="K2917" i="2"/>
  <c r="L2917" i="2" s="1"/>
  <c r="K2916" i="2"/>
  <c r="L2916" i="2" s="1"/>
  <c r="K2915" i="2"/>
  <c r="L2915" i="2" s="1"/>
  <c r="L2914" i="2"/>
  <c r="K2914" i="2"/>
  <c r="K2913" i="2"/>
  <c r="L2913" i="2" s="1"/>
  <c r="K2912" i="2"/>
  <c r="L2912" i="2" s="1"/>
  <c r="K2911" i="2"/>
  <c r="L2911" i="2" s="1"/>
  <c r="L2910" i="2"/>
  <c r="K2910" i="2"/>
  <c r="K2909" i="2"/>
  <c r="L2909" i="2" s="1"/>
  <c r="K2908" i="2"/>
  <c r="L2908" i="2" s="1"/>
  <c r="K2907" i="2"/>
  <c r="L2907" i="2" s="1"/>
  <c r="K2906" i="2"/>
  <c r="L2906" i="2" s="1"/>
  <c r="L2905" i="2"/>
  <c r="K2905" i="2"/>
  <c r="K2904" i="2"/>
  <c r="L2904" i="2" s="1"/>
  <c r="K2903" i="2"/>
  <c r="L2903" i="2" s="1"/>
  <c r="K2902" i="2"/>
  <c r="L2902" i="2" s="1"/>
  <c r="L2901" i="2"/>
  <c r="K2901" i="2"/>
  <c r="K2900" i="2"/>
  <c r="L2900" i="2" s="1"/>
  <c r="K2899" i="2"/>
  <c r="L2899" i="2" s="1"/>
  <c r="K2898" i="2"/>
  <c r="L2898" i="2" s="1"/>
  <c r="K2897" i="2"/>
  <c r="L2897" i="2" s="1"/>
  <c r="K2896" i="2"/>
  <c r="L2896" i="2" s="1"/>
  <c r="L2895" i="2"/>
  <c r="K2895" i="2"/>
  <c r="K2894" i="2"/>
  <c r="L2894" i="2" s="1"/>
  <c r="K2893" i="2"/>
  <c r="L2893" i="2" s="1"/>
  <c r="L2892" i="2"/>
  <c r="K2892" i="2"/>
  <c r="K2891" i="2"/>
  <c r="L2891" i="2" s="1"/>
  <c r="L2890" i="2"/>
  <c r="K2890" i="2"/>
  <c r="L2889" i="2"/>
  <c r="K2889" i="2"/>
  <c r="L2888" i="2"/>
  <c r="K2888" i="2"/>
  <c r="L2887" i="2"/>
  <c r="K2887" i="2"/>
  <c r="K2886" i="2"/>
  <c r="L2886" i="2" s="1"/>
  <c r="K2885" i="2"/>
  <c r="L2885" i="2" s="1"/>
  <c r="K2884" i="2"/>
  <c r="L2884" i="2" s="1"/>
  <c r="K2883" i="2"/>
  <c r="L2883" i="2" s="1"/>
  <c r="K2882" i="2"/>
  <c r="L2882" i="2" s="1"/>
  <c r="K2881" i="2"/>
  <c r="L2881" i="2" s="1"/>
  <c r="K2880" i="2"/>
  <c r="L2880" i="2" s="1"/>
  <c r="K2879" i="2"/>
  <c r="L2879" i="2" s="1"/>
  <c r="K2878" i="2"/>
  <c r="L2878" i="2" s="1"/>
  <c r="L2877" i="2"/>
  <c r="K2877" i="2"/>
  <c r="K2876" i="2"/>
  <c r="L2876" i="2" s="1"/>
  <c r="L2875" i="2"/>
  <c r="K2875" i="2"/>
  <c r="L2874" i="2"/>
  <c r="K2874" i="2"/>
  <c r="K2873" i="2"/>
  <c r="L2873" i="2" s="1"/>
  <c r="L2872" i="2"/>
  <c r="K2872" i="2"/>
  <c r="K2871" i="2"/>
  <c r="L2871" i="2" s="1"/>
  <c r="K2870" i="2"/>
  <c r="L2870" i="2" s="1"/>
  <c r="L2869" i="2"/>
  <c r="K2869" i="2"/>
  <c r="K2868" i="2"/>
  <c r="L2868" i="2" s="1"/>
  <c r="K2867" i="2"/>
  <c r="L2867" i="2" s="1"/>
  <c r="K2866" i="2"/>
  <c r="L2866" i="2" s="1"/>
  <c r="K2865" i="2"/>
  <c r="L2865" i="2" s="1"/>
  <c r="L2864" i="2"/>
  <c r="K2864" i="2"/>
  <c r="L2863" i="2"/>
  <c r="K2863" i="2"/>
  <c r="L2862" i="2"/>
  <c r="K2862" i="2"/>
  <c r="K2861" i="2"/>
  <c r="L2861" i="2" s="1"/>
  <c r="K2860" i="2"/>
  <c r="L2860" i="2" s="1"/>
  <c r="L2859" i="2"/>
  <c r="K2859" i="2"/>
  <c r="K2858" i="2"/>
  <c r="L2858" i="2" s="1"/>
  <c r="K2857" i="2"/>
  <c r="L2857" i="2" s="1"/>
  <c r="K2856" i="2"/>
  <c r="L2856" i="2" s="1"/>
  <c r="K2855" i="2"/>
  <c r="L2855" i="2" s="1"/>
  <c r="K2854" i="2"/>
  <c r="L2854" i="2" s="1"/>
  <c r="K2853" i="2"/>
  <c r="L2853" i="2" s="1"/>
  <c r="K2852" i="2"/>
  <c r="L2852" i="2" s="1"/>
  <c r="L2851" i="2"/>
  <c r="K2851" i="2"/>
  <c r="K2850" i="2"/>
  <c r="L2850" i="2" s="1"/>
  <c r="K2849" i="2"/>
  <c r="L2849" i="2" s="1"/>
  <c r="K2848" i="2"/>
  <c r="L2848" i="2" s="1"/>
  <c r="K2847" i="2"/>
  <c r="L2847" i="2" s="1"/>
  <c r="L2846" i="2"/>
  <c r="K2846" i="2"/>
  <c r="K2845" i="2"/>
  <c r="L2845" i="2" s="1"/>
  <c r="K2844" i="2"/>
  <c r="L2844" i="2" s="1"/>
  <c r="K2843" i="2"/>
  <c r="L2843" i="2" s="1"/>
  <c r="L2842" i="2"/>
  <c r="K2842" i="2"/>
  <c r="K2841" i="2"/>
  <c r="L2841" i="2" s="1"/>
  <c r="K2840" i="2"/>
  <c r="L2840" i="2" s="1"/>
  <c r="K2839" i="2"/>
  <c r="L2839" i="2" s="1"/>
  <c r="L2838" i="2"/>
  <c r="K2838" i="2"/>
  <c r="K2837" i="2"/>
  <c r="L2837" i="2" s="1"/>
  <c r="L2836" i="2"/>
  <c r="K2836" i="2"/>
  <c r="K2835" i="2"/>
  <c r="L2835" i="2" s="1"/>
  <c r="K2834" i="2"/>
  <c r="L2834" i="2" s="1"/>
  <c r="L2833" i="2"/>
  <c r="K2833" i="2"/>
  <c r="K2832" i="2"/>
  <c r="L2832" i="2" s="1"/>
  <c r="K2831" i="2"/>
  <c r="L2831" i="2" s="1"/>
  <c r="L2830" i="2"/>
  <c r="K2830" i="2"/>
  <c r="L2829" i="2"/>
  <c r="K2829" i="2"/>
  <c r="K2828" i="2"/>
  <c r="L2828" i="2" s="1"/>
  <c r="K2827" i="2"/>
  <c r="L2827" i="2" s="1"/>
  <c r="K2826" i="2"/>
  <c r="L2826" i="2" s="1"/>
  <c r="K2825" i="2"/>
  <c r="L2825" i="2" s="1"/>
  <c r="K2824" i="2"/>
  <c r="L2824" i="2" s="1"/>
  <c r="K2823" i="2"/>
  <c r="L2823" i="2" s="1"/>
  <c r="K2822" i="2"/>
  <c r="L2822" i="2" s="1"/>
  <c r="K2821" i="2"/>
  <c r="L2821" i="2" s="1"/>
  <c r="L2820" i="2"/>
  <c r="K2820" i="2"/>
  <c r="K2819" i="2"/>
  <c r="L2819" i="2" s="1"/>
  <c r="L2818" i="2"/>
  <c r="K2818" i="2"/>
  <c r="L2817" i="2"/>
  <c r="K2817" i="2"/>
  <c r="L2816" i="2"/>
  <c r="K2816" i="2"/>
  <c r="K2815" i="2"/>
  <c r="L2815" i="2" s="1"/>
  <c r="L2814" i="2"/>
  <c r="K2814" i="2"/>
  <c r="K2813" i="2"/>
  <c r="L2813" i="2" s="1"/>
  <c r="K2812" i="2"/>
  <c r="L2812" i="2" s="1"/>
  <c r="K2811" i="2"/>
  <c r="L2811" i="2" s="1"/>
  <c r="L2810" i="2"/>
  <c r="K2810" i="2"/>
  <c r="K2809" i="2"/>
  <c r="L2809" i="2" s="1"/>
  <c r="K2808" i="2"/>
  <c r="L2808" i="2" s="1"/>
  <c r="K2807" i="2"/>
  <c r="L2807" i="2" s="1"/>
  <c r="K2806" i="2"/>
  <c r="L2806" i="2" s="1"/>
  <c r="L2805" i="2"/>
  <c r="K2805" i="2"/>
  <c r="L2804" i="2"/>
  <c r="K2804" i="2"/>
  <c r="L2803" i="2"/>
  <c r="K2803" i="2"/>
  <c r="K2802" i="2"/>
  <c r="L2802" i="2" s="1"/>
  <c r="K2801" i="2"/>
  <c r="L2801" i="2" s="1"/>
  <c r="L2800" i="2"/>
  <c r="K2800" i="2"/>
  <c r="K2799" i="2"/>
  <c r="L2799" i="2" s="1"/>
  <c r="K2798" i="2"/>
  <c r="L2798" i="2" s="1"/>
  <c r="L2797" i="2"/>
  <c r="K2797" i="2"/>
  <c r="K2796" i="2"/>
  <c r="L2796" i="2" s="1"/>
  <c r="K2795" i="2"/>
  <c r="L2795" i="2" s="1"/>
  <c r="K2794" i="2"/>
  <c r="L2794" i="2" s="1"/>
  <c r="K2793" i="2"/>
  <c r="L2793" i="2" s="1"/>
  <c r="L2792" i="2"/>
  <c r="K2792" i="2"/>
  <c r="L2791" i="2"/>
  <c r="K2791" i="2"/>
  <c r="L2790" i="2"/>
  <c r="K2790" i="2"/>
  <c r="K2789" i="2"/>
  <c r="L2789" i="2" s="1"/>
  <c r="K2788" i="2"/>
  <c r="L2788" i="2" s="1"/>
  <c r="L2787" i="2"/>
  <c r="K2787" i="2"/>
  <c r="K2786" i="2"/>
  <c r="L2786" i="2" s="1"/>
  <c r="K2785" i="2"/>
  <c r="L2785" i="2" s="1"/>
  <c r="L2784" i="2"/>
  <c r="K2784" i="2"/>
  <c r="K2783" i="2"/>
  <c r="L2783" i="2" s="1"/>
  <c r="L2782" i="2"/>
  <c r="K2782" i="2"/>
  <c r="K2781" i="2"/>
  <c r="L2781" i="2" s="1"/>
  <c r="K2780" i="2"/>
  <c r="L2780" i="2" s="1"/>
  <c r="L2779" i="2"/>
  <c r="K2779" i="2"/>
  <c r="K2778" i="2"/>
  <c r="L2778" i="2" s="1"/>
  <c r="K2777" i="2"/>
  <c r="L2777" i="2" s="1"/>
  <c r="K2776" i="2"/>
  <c r="L2776" i="2" s="1"/>
  <c r="K2775" i="2"/>
  <c r="L2775" i="2" s="1"/>
  <c r="L2774" i="2"/>
  <c r="K2774" i="2"/>
  <c r="K2773" i="2"/>
  <c r="L2773" i="2" s="1"/>
  <c r="K2772" i="2"/>
  <c r="L2772" i="2" s="1"/>
  <c r="K2771" i="2"/>
  <c r="L2771" i="2" s="1"/>
  <c r="L2770" i="2"/>
  <c r="K2770" i="2"/>
  <c r="L2769" i="2"/>
  <c r="K2769" i="2"/>
  <c r="K2768" i="2"/>
  <c r="L2768" i="2" s="1"/>
  <c r="K2767" i="2"/>
  <c r="L2767" i="2" s="1"/>
  <c r="L2766" i="2"/>
  <c r="K2766" i="2"/>
  <c r="K2765" i="2"/>
  <c r="L2765" i="2" s="1"/>
  <c r="L2764" i="2"/>
  <c r="K2764" i="2"/>
  <c r="K2763" i="2"/>
  <c r="L2763" i="2" s="1"/>
  <c r="K2762" i="2"/>
  <c r="L2762" i="2" s="1"/>
  <c r="L2761" i="2"/>
  <c r="K2761" i="2"/>
  <c r="K2760" i="2"/>
  <c r="L2760" i="2" s="1"/>
  <c r="K2759" i="2"/>
  <c r="L2759" i="2" s="1"/>
  <c r="L2758" i="2"/>
  <c r="K2758" i="2"/>
  <c r="L2757" i="2"/>
  <c r="K2757" i="2"/>
  <c r="L2756" i="2"/>
  <c r="K2756" i="2"/>
  <c r="K2755" i="2"/>
  <c r="L2755" i="2" s="1"/>
  <c r="K2754" i="2"/>
  <c r="L2754" i="2" s="1"/>
  <c r="K2753" i="2"/>
  <c r="L2753" i="2" s="1"/>
  <c r="K2752" i="2"/>
  <c r="L2752" i="2" s="1"/>
  <c r="K2751" i="2"/>
  <c r="L2751" i="2" s="1"/>
  <c r="K2750" i="2"/>
  <c r="L2750" i="2" s="1"/>
  <c r="K2749" i="2"/>
  <c r="L2749" i="2" s="1"/>
  <c r="L2748" i="2"/>
  <c r="K2748" i="2"/>
  <c r="K2747" i="2"/>
  <c r="L2747" i="2" s="1"/>
  <c r="L2746" i="2"/>
  <c r="K2746" i="2"/>
  <c r="L2745" i="2"/>
  <c r="K2745" i="2"/>
  <c r="L2744" i="2"/>
  <c r="K2744" i="2"/>
  <c r="K2743" i="2"/>
  <c r="L2743" i="2" s="1"/>
  <c r="K2742" i="2"/>
  <c r="L2742" i="2" s="1"/>
  <c r="K2741" i="2"/>
  <c r="L2741" i="2" s="1"/>
  <c r="K2740" i="2"/>
  <c r="L2740" i="2" s="1"/>
  <c r="K2739" i="2"/>
  <c r="L2739" i="2" s="1"/>
  <c r="L2738" i="2"/>
  <c r="K2738" i="2"/>
  <c r="K2737" i="2"/>
  <c r="L2737" i="2" s="1"/>
  <c r="K2736" i="2"/>
  <c r="L2736" i="2" s="1"/>
  <c r="K2735" i="2"/>
  <c r="L2735" i="2" s="1"/>
  <c r="K2734" i="2"/>
  <c r="L2734" i="2" s="1"/>
  <c r="L2733" i="2"/>
  <c r="K2733" i="2"/>
  <c r="L2732" i="2"/>
  <c r="K2732" i="2"/>
  <c r="L2731" i="2"/>
  <c r="K2731" i="2"/>
  <c r="K2730" i="2"/>
  <c r="L2730" i="2" s="1"/>
  <c r="K2729" i="2"/>
  <c r="L2729" i="2" s="1"/>
  <c r="K2728" i="2"/>
  <c r="L2728" i="2" s="1"/>
  <c r="L2727" i="2"/>
  <c r="K2727" i="2"/>
  <c r="K2726" i="2"/>
  <c r="L2726" i="2" s="1"/>
  <c r="L2725" i="2"/>
  <c r="K2725" i="2"/>
  <c r="K2724" i="2"/>
  <c r="L2724" i="2" s="1"/>
  <c r="K2723" i="2"/>
  <c r="L2723" i="2" s="1"/>
  <c r="K2722" i="2"/>
  <c r="L2722" i="2" s="1"/>
  <c r="L2721" i="2"/>
  <c r="K2721" i="2"/>
  <c r="K2720" i="2"/>
  <c r="L2720" i="2" s="1"/>
  <c r="L2719" i="2"/>
  <c r="K2719" i="2"/>
  <c r="K2718" i="2"/>
  <c r="L2718" i="2" s="1"/>
  <c r="K2717" i="2"/>
  <c r="L2717" i="2" s="1"/>
  <c r="K2716" i="2"/>
  <c r="L2716" i="2" s="1"/>
  <c r="L2715" i="2"/>
  <c r="K2715" i="2"/>
  <c r="K2714" i="2"/>
  <c r="L2714" i="2" s="1"/>
  <c r="L2713" i="2"/>
  <c r="K2713" i="2"/>
  <c r="L2712" i="2"/>
  <c r="K2712" i="2"/>
  <c r="K2711" i="2"/>
  <c r="L2711" i="2" s="1"/>
  <c r="K2710" i="2"/>
  <c r="L2710" i="2" s="1"/>
  <c r="L2709" i="2"/>
  <c r="K2709" i="2"/>
  <c r="K2708" i="2"/>
  <c r="L2708" i="2" s="1"/>
  <c r="L2707" i="2"/>
  <c r="K2707" i="2"/>
  <c r="L2706" i="2"/>
  <c r="K2706" i="2"/>
  <c r="K2705" i="2"/>
  <c r="L2705" i="2" s="1"/>
  <c r="K2704" i="2"/>
  <c r="L2704" i="2" s="1"/>
  <c r="L2703" i="2"/>
  <c r="K2703" i="2"/>
  <c r="L2702" i="2"/>
  <c r="K2702" i="2"/>
  <c r="L2701" i="2"/>
  <c r="K2701" i="2"/>
  <c r="L2700" i="2"/>
  <c r="K2700" i="2"/>
  <c r="K2699" i="2"/>
  <c r="L2699" i="2" s="1"/>
  <c r="K2698" i="2"/>
  <c r="L2698" i="2" s="1"/>
  <c r="L2697" i="2"/>
  <c r="K2697" i="2"/>
  <c r="K2696" i="2"/>
  <c r="L2696" i="2" s="1"/>
  <c r="L2695" i="2"/>
  <c r="K2695" i="2"/>
  <c r="L2694" i="2"/>
  <c r="K2694" i="2"/>
  <c r="K2693" i="2"/>
  <c r="L2693" i="2" s="1"/>
  <c r="K2692" i="2"/>
  <c r="L2692" i="2" s="1"/>
  <c r="L2691" i="2"/>
  <c r="K2691" i="2"/>
  <c r="L2690" i="2"/>
  <c r="K2690" i="2"/>
  <c r="L2689" i="2"/>
  <c r="K2689" i="2"/>
  <c r="L2688" i="2"/>
  <c r="K2688" i="2"/>
  <c r="K2687" i="2"/>
  <c r="L2687" i="2" s="1"/>
  <c r="K2686" i="2"/>
  <c r="L2686" i="2" s="1"/>
  <c r="L2685" i="2"/>
  <c r="K2685" i="2"/>
  <c r="K2684" i="2"/>
  <c r="L2684" i="2" s="1"/>
  <c r="L2683" i="2"/>
  <c r="K2683" i="2"/>
  <c r="L2682" i="2"/>
  <c r="K2682" i="2"/>
  <c r="K2681" i="2"/>
  <c r="L2681" i="2" s="1"/>
  <c r="K2680" i="2"/>
  <c r="L2680" i="2" s="1"/>
  <c r="L2679" i="2"/>
  <c r="K2679" i="2"/>
  <c r="K2678" i="2"/>
  <c r="L2678" i="2" s="1"/>
  <c r="L2677" i="2"/>
  <c r="K2677" i="2"/>
  <c r="L2676" i="2"/>
  <c r="K2676" i="2"/>
  <c r="K2675" i="2"/>
  <c r="L2675" i="2" s="1"/>
  <c r="K2674" i="2"/>
  <c r="L2674" i="2" s="1"/>
  <c r="L2673" i="2"/>
  <c r="K2673" i="2"/>
  <c r="K2672" i="2"/>
  <c r="L2672" i="2" s="1"/>
  <c r="L2671" i="2"/>
  <c r="K2671" i="2"/>
  <c r="L2670" i="2"/>
  <c r="K2670" i="2"/>
  <c r="K2669" i="2"/>
  <c r="L2669" i="2" s="1"/>
  <c r="K2668" i="2"/>
  <c r="L2668" i="2" s="1"/>
  <c r="L2667" i="2"/>
  <c r="K2667" i="2"/>
  <c r="L2666" i="2"/>
  <c r="K2666" i="2"/>
  <c r="L2665" i="2"/>
  <c r="K2665" i="2"/>
  <c r="L2664" i="2"/>
  <c r="K2664" i="2"/>
  <c r="K2663" i="2"/>
  <c r="L2663" i="2" s="1"/>
  <c r="K2662" i="2"/>
  <c r="L2662" i="2" s="1"/>
  <c r="L2661" i="2"/>
  <c r="K2661" i="2"/>
  <c r="K2660" i="2"/>
  <c r="L2660" i="2" s="1"/>
  <c r="L2659" i="2"/>
  <c r="K2659" i="2"/>
  <c r="L2658" i="2"/>
  <c r="K2658" i="2"/>
  <c r="K2657" i="2"/>
  <c r="L2657" i="2" s="1"/>
  <c r="K2656" i="2"/>
  <c r="L2656" i="2" s="1"/>
  <c r="L2655" i="2"/>
  <c r="K2655" i="2"/>
  <c r="L2654" i="2"/>
  <c r="K2654" i="2"/>
  <c r="L2653" i="2"/>
  <c r="K2653" i="2"/>
  <c r="L2652" i="2"/>
  <c r="K2652" i="2"/>
  <c r="K2651" i="2"/>
  <c r="L2651" i="2" s="1"/>
  <c r="K2650" i="2"/>
  <c r="L2650" i="2" s="1"/>
  <c r="L2649" i="2"/>
  <c r="K2649" i="2"/>
  <c r="K2648" i="2"/>
  <c r="L2648" i="2" s="1"/>
  <c r="L2647" i="2"/>
  <c r="K2647" i="2"/>
  <c r="L2646" i="2"/>
  <c r="K2646" i="2"/>
  <c r="K2645" i="2"/>
  <c r="L2645" i="2" s="1"/>
  <c r="K2644" i="2"/>
  <c r="L2644" i="2" s="1"/>
  <c r="L2643" i="2"/>
  <c r="K2643" i="2"/>
  <c r="K2642" i="2"/>
  <c r="L2642" i="2" s="1"/>
  <c r="L2641" i="2"/>
  <c r="K2641" i="2"/>
  <c r="L2640" i="2"/>
  <c r="K2640" i="2"/>
  <c r="K2639" i="2"/>
  <c r="L2639" i="2" s="1"/>
  <c r="K2638" i="2"/>
  <c r="L2638" i="2" s="1"/>
  <c r="L2637" i="2"/>
  <c r="K2637" i="2"/>
  <c r="K2636" i="2"/>
  <c r="L2636" i="2" s="1"/>
  <c r="L2635" i="2"/>
  <c r="K2635" i="2"/>
  <c r="K2634" i="2"/>
  <c r="L2634" i="2" s="1"/>
  <c r="K2633" i="2"/>
  <c r="L2633" i="2" s="1"/>
  <c r="K2632" i="2"/>
  <c r="L2632" i="2" s="1"/>
  <c r="L2631" i="2"/>
  <c r="K2631" i="2"/>
  <c r="K2630" i="2"/>
  <c r="L2630" i="2" s="1"/>
  <c r="L2629" i="2"/>
  <c r="K2629" i="2"/>
  <c r="K2628" i="2"/>
  <c r="L2628" i="2" s="1"/>
  <c r="K2627" i="2"/>
  <c r="L2627" i="2" s="1"/>
  <c r="K2626" i="2"/>
  <c r="L2626" i="2" s="1"/>
  <c r="L2625" i="2"/>
  <c r="K2625" i="2"/>
  <c r="L2624" i="2"/>
  <c r="K2624" i="2"/>
  <c r="L2623" i="2"/>
  <c r="K2623" i="2"/>
  <c r="K2622" i="2"/>
  <c r="L2622" i="2" s="1"/>
  <c r="K2621" i="2"/>
  <c r="L2621" i="2" s="1"/>
  <c r="K2620" i="2"/>
  <c r="L2620" i="2" s="1"/>
  <c r="K2619" i="2"/>
  <c r="L2619" i="2" s="1"/>
  <c r="L2618" i="2"/>
  <c r="K2618" i="2"/>
  <c r="L2617" i="2"/>
  <c r="K2617" i="2"/>
  <c r="K2616" i="2"/>
  <c r="L2616" i="2" s="1"/>
  <c r="K2615" i="2"/>
  <c r="L2615" i="2" s="1"/>
  <c r="K2614" i="2"/>
  <c r="L2614" i="2" s="1"/>
  <c r="L2613" i="2"/>
  <c r="K2613" i="2"/>
  <c r="K2612" i="2"/>
  <c r="L2612" i="2" s="1"/>
  <c r="L2611" i="2"/>
  <c r="K2611" i="2"/>
  <c r="K2610" i="2"/>
  <c r="L2610" i="2" s="1"/>
  <c r="K2609" i="2"/>
  <c r="L2609" i="2" s="1"/>
  <c r="K2608" i="2"/>
  <c r="L2608" i="2" s="1"/>
  <c r="K2607" i="2"/>
  <c r="L2607" i="2" s="1"/>
  <c r="K2606" i="2"/>
  <c r="L2606" i="2" s="1"/>
  <c r="L2605" i="2"/>
  <c r="K2605" i="2"/>
  <c r="K2604" i="2"/>
  <c r="L2604" i="2" s="1"/>
  <c r="K2603" i="2"/>
  <c r="L2603" i="2" s="1"/>
  <c r="K2602" i="2"/>
  <c r="L2602" i="2" s="1"/>
  <c r="K2601" i="2"/>
  <c r="L2601" i="2" s="1"/>
  <c r="L2600" i="2"/>
  <c r="K2600" i="2"/>
  <c r="L2599" i="2"/>
  <c r="K2599" i="2"/>
  <c r="K2598" i="2"/>
  <c r="L2598" i="2" s="1"/>
  <c r="K2597" i="2"/>
  <c r="L2597" i="2" s="1"/>
  <c r="K2596" i="2"/>
  <c r="L2596" i="2" s="1"/>
  <c r="K2595" i="2"/>
  <c r="L2595" i="2" s="1"/>
  <c r="L2594" i="2"/>
  <c r="K2594" i="2"/>
  <c r="L2593" i="2"/>
  <c r="K2593" i="2"/>
  <c r="K2592" i="2"/>
  <c r="L2592" i="2" s="1"/>
  <c r="K2591" i="2"/>
  <c r="L2591" i="2" s="1"/>
  <c r="K2590" i="2"/>
  <c r="L2590" i="2" s="1"/>
  <c r="L2589" i="2"/>
  <c r="K2589" i="2"/>
  <c r="K2588" i="2"/>
  <c r="L2588" i="2" s="1"/>
  <c r="L2587" i="2"/>
  <c r="K2587" i="2"/>
  <c r="K2586" i="2"/>
  <c r="L2586" i="2" s="1"/>
  <c r="K2585" i="2"/>
  <c r="L2585" i="2" s="1"/>
  <c r="K2584" i="2"/>
  <c r="L2584" i="2" s="1"/>
  <c r="K2583" i="2"/>
  <c r="L2583" i="2" s="1"/>
  <c r="K2582" i="2"/>
  <c r="L2582" i="2" s="1"/>
  <c r="L2581" i="2"/>
  <c r="K2581" i="2"/>
  <c r="K2580" i="2"/>
  <c r="L2580" i="2" s="1"/>
  <c r="K2579" i="2"/>
  <c r="L2579" i="2" s="1"/>
  <c r="K2578" i="2"/>
  <c r="L2578" i="2" s="1"/>
  <c r="K2577" i="2"/>
  <c r="L2577" i="2" s="1"/>
  <c r="L2576" i="2"/>
  <c r="K2576" i="2"/>
  <c r="L2575" i="2"/>
  <c r="K2575" i="2"/>
  <c r="L2574" i="2"/>
  <c r="K2574" i="2"/>
  <c r="K2573" i="2"/>
  <c r="L2573" i="2" s="1"/>
  <c r="K2572" i="2"/>
  <c r="L2572" i="2" s="1"/>
  <c r="K2571" i="2"/>
  <c r="L2571" i="2" s="1"/>
  <c r="K2570" i="2"/>
  <c r="L2570" i="2" s="1"/>
  <c r="L2569" i="2"/>
  <c r="K2569" i="2"/>
  <c r="L2568" i="2"/>
  <c r="K2568" i="2"/>
  <c r="K2567" i="2"/>
  <c r="L2567" i="2" s="1"/>
  <c r="K2566" i="2"/>
  <c r="L2566" i="2" s="1"/>
  <c r="K2565" i="2"/>
  <c r="L2565" i="2" s="1"/>
  <c r="K2564" i="2"/>
  <c r="L2564" i="2" s="1"/>
  <c r="L2563" i="2"/>
  <c r="K2563" i="2"/>
  <c r="L2562" i="2"/>
  <c r="K2562" i="2"/>
  <c r="K2561" i="2"/>
  <c r="L2561" i="2" s="1"/>
  <c r="K2560" i="2"/>
  <c r="L2560" i="2" s="1"/>
  <c r="L2559" i="2"/>
  <c r="K2559" i="2"/>
  <c r="K2558" i="2"/>
  <c r="L2558" i="2" s="1"/>
  <c r="L2557" i="2"/>
  <c r="K2557" i="2"/>
  <c r="L2556" i="2"/>
  <c r="K2556" i="2"/>
  <c r="K2555" i="2"/>
  <c r="L2555" i="2" s="1"/>
  <c r="K2554" i="2"/>
  <c r="L2554" i="2" s="1"/>
  <c r="K2553" i="2"/>
  <c r="L2553" i="2" s="1"/>
  <c r="L2552" i="2"/>
  <c r="K2552" i="2"/>
  <c r="L2551" i="2"/>
  <c r="K2551" i="2"/>
  <c r="K2550" i="2"/>
  <c r="L2550" i="2" s="1"/>
  <c r="K2549" i="2"/>
  <c r="L2549" i="2" s="1"/>
  <c r="K2548" i="2"/>
  <c r="L2548" i="2" s="1"/>
  <c r="K2547" i="2"/>
  <c r="L2547" i="2" s="1"/>
  <c r="K2546" i="2"/>
  <c r="L2546" i="2" s="1"/>
  <c r="L2545" i="2"/>
  <c r="K2545" i="2"/>
  <c r="K2544" i="2"/>
  <c r="L2544" i="2" s="1"/>
  <c r="K2543" i="2"/>
  <c r="L2543" i="2" s="1"/>
  <c r="K2542" i="2"/>
  <c r="L2542" i="2" s="1"/>
  <c r="L2541" i="2"/>
  <c r="K2541" i="2"/>
  <c r="L2540" i="2"/>
  <c r="K2540" i="2"/>
  <c r="L2539" i="2"/>
  <c r="K2539" i="2"/>
  <c r="K2538" i="2"/>
  <c r="L2538" i="2" s="1"/>
  <c r="L2537" i="2"/>
  <c r="K2537" i="2"/>
  <c r="K2536" i="2"/>
  <c r="L2536" i="2" s="1"/>
  <c r="K2535" i="2"/>
  <c r="L2535" i="2" s="1"/>
  <c r="L2534" i="2"/>
  <c r="K2534" i="2"/>
  <c r="L2533" i="2"/>
  <c r="K2533" i="2"/>
  <c r="K2532" i="2"/>
  <c r="L2532" i="2" s="1"/>
  <c r="K2531" i="2"/>
  <c r="L2531" i="2" s="1"/>
  <c r="K2530" i="2"/>
  <c r="L2530" i="2" s="1"/>
  <c r="L2529" i="2"/>
  <c r="K2529" i="2"/>
  <c r="K2528" i="2"/>
  <c r="L2528" i="2" s="1"/>
  <c r="L2527" i="2"/>
  <c r="K2527" i="2"/>
  <c r="K2526" i="2"/>
  <c r="L2526" i="2" s="1"/>
  <c r="L2525" i="2"/>
  <c r="K2525" i="2"/>
  <c r="K2524" i="2"/>
  <c r="L2524" i="2" s="1"/>
  <c r="K2523" i="2"/>
  <c r="L2523" i="2" s="1"/>
  <c r="L2522" i="2"/>
  <c r="K2522" i="2"/>
  <c r="L2521" i="2"/>
  <c r="K2521" i="2"/>
  <c r="K2520" i="2"/>
  <c r="L2520" i="2" s="1"/>
  <c r="K2519" i="2"/>
  <c r="L2519" i="2" s="1"/>
  <c r="K2518" i="2"/>
  <c r="L2518" i="2" s="1"/>
  <c r="K2517" i="2"/>
  <c r="L2517" i="2" s="1"/>
  <c r="K2516" i="2"/>
  <c r="L2516" i="2" s="1"/>
  <c r="L2515" i="2"/>
  <c r="K2515" i="2"/>
  <c r="K2514" i="2"/>
  <c r="L2514" i="2" s="1"/>
  <c r="K2513" i="2"/>
  <c r="L2513" i="2" s="1"/>
  <c r="K2512" i="2"/>
  <c r="L2512" i="2" s="1"/>
  <c r="K2511" i="2"/>
  <c r="L2511" i="2" s="1"/>
  <c r="K2510" i="2"/>
  <c r="L2510" i="2" s="1"/>
  <c r="L2509" i="2"/>
  <c r="K2509" i="2"/>
  <c r="K2508" i="2"/>
  <c r="L2508" i="2" s="1"/>
  <c r="K2507" i="2"/>
  <c r="L2507" i="2" s="1"/>
  <c r="K2506" i="2"/>
  <c r="L2506" i="2" s="1"/>
  <c r="L2505" i="2"/>
  <c r="K2505" i="2"/>
  <c r="K2504" i="2"/>
  <c r="L2504" i="2" s="1"/>
  <c r="L2503" i="2"/>
  <c r="K2503" i="2"/>
  <c r="K2502" i="2"/>
  <c r="L2502" i="2" s="1"/>
  <c r="L2501" i="2"/>
  <c r="K2501" i="2"/>
  <c r="K2500" i="2"/>
  <c r="L2500" i="2" s="1"/>
  <c r="K2499" i="2"/>
  <c r="L2499" i="2" s="1"/>
  <c r="L2498" i="2"/>
  <c r="K2498" i="2"/>
  <c r="L2497" i="2"/>
  <c r="K2497" i="2"/>
  <c r="K2496" i="2"/>
  <c r="L2496" i="2" s="1"/>
  <c r="K2495" i="2"/>
  <c r="L2495" i="2" s="1"/>
  <c r="K2494" i="2"/>
  <c r="L2494" i="2" s="1"/>
  <c r="L2493" i="2"/>
  <c r="K2493" i="2"/>
  <c r="K2492" i="2"/>
  <c r="L2492" i="2" s="1"/>
  <c r="L2491" i="2"/>
  <c r="K2491" i="2"/>
  <c r="K2490" i="2"/>
  <c r="L2490" i="2" s="1"/>
  <c r="L2489" i="2"/>
  <c r="K2489" i="2"/>
  <c r="K2488" i="2"/>
  <c r="L2488" i="2" s="1"/>
  <c r="K2487" i="2"/>
  <c r="L2487" i="2" s="1"/>
  <c r="L2486" i="2"/>
  <c r="K2486" i="2"/>
  <c r="L2485" i="2"/>
  <c r="K2485" i="2"/>
  <c r="K2484" i="2"/>
  <c r="L2484" i="2" s="1"/>
  <c r="K2483" i="2"/>
  <c r="L2483" i="2" s="1"/>
  <c r="K2482" i="2"/>
  <c r="L2482" i="2" s="1"/>
  <c r="K2481" i="2"/>
  <c r="L2481" i="2" s="1"/>
  <c r="K2480" i="2"/>
  <c r="L2480" i="2" s="1"/>
  <c r="L2479" i="2"/>
  <c r="K2479" i="2"/>
  <c r="K2478" i="2"/>
  <c r="L2478" i="2" s="1"/>
  <c r="K2477" i="2"/>
  <c r="L2477" i="2" s="1"/>
  <c r="K2476" i="2"/>
  <c r="L2476" i="2" s="1"/>
  <c r="L2475" i="2"/>
  <c r="K2475" i="2"/>
  <c r="K2474" i="2"/>
  <c r="L2474" i="2" s="1"/>
  <c r="L2473" i="2"/>
  <c r="K2473" i="2"/>
  <c r="K2472" i="2"/>
  <c r="L2472" i="2" s="1"/>
  <c r="L2471" i="2"/>
  <c r="K2471" i="2"/>
  <c r="L2470" i="2"/>
  <c r="K2470" i="2"/>
  <c r="K2469" i="2"/>
  <c r="L2469" i="2" s="1"/>
  <c r="K2468" i="2"/>
  <c r="L2468" i="2" s="1"/>
  <c r="L2467" i="2"/>
  <c r="K2467" i="2"/>
  <c r="K2466" i="2"/>
  <c r="L2466" i="2" s="1"/>
  <c r="K2465" i="2"/>
  <c r="L2465" i="2" s="1"/>
  <c r="K2464" i="2"/>
  <c r="L2464" i="2" s="1"/>
  <c r="K2463" i="2"/>
  <c r="L2463" i="2" s="1"/>
  <c r="L2462" i="2"/>
  <c r="K2462" i="2"/>
  <c r="L2461" i="2"/>
  <c r="K2461" i="2"/>
  <c r="K2460" i="2"/>
  <c r="L2460" i="2" s="1"/>
  <c r="L2459" i="2"/>
  <c r="K2459" i="2"/>
  <c r="L2458" i="2"/>
  <c r="K2458" i="2"/>
  <c r="L2457" i="2"/>
  <c r="K2457" i="2"/>
  <c r="L2456" i="2"/>
  <c r="K2456" i="2"/>
  <c r="L2455" i="2"/>
  <c r="K2455" i="2"/>
  <c r="K2454" i="2"/>
  <c r="L2454" i="2" s="1"/>
  <c r="L2453" i="2"/>
  <c r="K2453" i="2"/>
  <c r="K2452" i="2"/>
  <c r="L2452" i="2" s="1"/>
  <c r="K2451" i="2"/>
  <c r="L2451" i="2" s="1"/>
  <c r="K2450" i="2"/>
  <c r="L2450" i="2" s="1"/>
  <c r="L2449" i="2"/>
  <c r="K2449" i="2"/>
  <c r="K2448" i="2"/>
  <c r="L2448" i="2" s="1"/>
  <c r="K2447" i="2"/>
  <c r="L2447" i="2" s="1"/>
  <c r="L2446" i="2"/>
  <c r="K2446" i="2"/>
  <c r="L2445" i="2"/>
  <c r="K2445" i="2"/>
  <c r="L2444" i="2"/>
  <c r="K2444" i="2"/>
  <c r="L2443" i="2"/>
  <c r="K2443" i="2"/>
  <c r="K2442" i="2"/>
  <c r="L2442" i="2" s="1"/>
  <c r="K2441" i="2"/>
  <c r="L2441" i="2" s="1"/>
  <c r="L2440" i="2"/>
  <c r="K2440" i="2"/>
  <c r="K2439" i="2"/>
  <c r="L2439" i="2" s="1"/>
  <c r="K2438" i="2"/>
  <c r="L2438" i="2" s="1"/>
  <c r="L2437" i="2"/>
  <c r="K2437" i="2"/>
  <c r="K2436" i="2"/>
  <c r="L2436" i="2" s="1"/>
  <c r="K2435" i="2"/>
  <c r="L2435" i="2" s="1"/>
  <c r="K2434" i="2"/>
  <c r="L2434" i="2" s="1"/>
  <c r="L2433" i="2"/>
  <c r="K2433" i="2"/>
  <c r="L2432" i="2"/>
  <c r="K2432" i="2"/>
  <c r="L2431" i="2"/>
  <c r="K2431" i="2"/>
  <c r="L2430" i="2"/>
  <c r="K2430" i="2"/>
  <c r="K2429" i="2"/>
  <c r="L2429" i="2" s="1"/>
  <c r="K2428" i="2"/>
  <c r="L2428" i="2" s="1"/>
  <c r="L2427" i="2"/>
  <c r="K2427" i="2"/>
  <c r="L2426" i="2"/>
  <c r="K2426" i="2"/>
  <c r="L2425" i="2"/>
  <c r="K2425" i="2"/>
  <c r="L2424" i="2"/>
  <c r="K2424" i="2"/>
  <c r="K2423" i="2"/>
  <c r="L2423" i="2" s="1"/>
  <c r="K2422" i="2"/>
  <c r="L2422" i="2" s="1"/>
  <c r="L2421" i="2"/>
  <c r="K2421" i="2"/>
  <c r="K2420" i="2"/>
  <c r="L2420" i="2" s="1"/>
  <c r="L2419" i="2"/>
  <c r="K2419" i="2"/>
  <c r="L2418" i="2"/>
  <c r="K2418" i="2"/>
  <c r="K2417" i="2"/>
  <c r="L2417" i="2" s="1"/>
  <c r="K2416" i="2"/>
  <c r="L2416" i="2" s="1"/>
  <c r="L2415" i="2"/>
  <c r="K2415" i="2"/>
  <c r="K2414" i="2"/>
  <c r="L2414" i="2" s="1"/>
  <c r="L2413" i="2"/>
  <c r="K2413" i="2"/>
  <c r="L2412" i="2"/>
  <c r="K2412" i="2"/>
  <c r="K2411" i="2"/>
  <c r="L2411" i="2" s="1"/>
  <c r="K2410" i="2"/>
  <c r="L2410" i="2" s="1"/>
  <c r="L2409" i="2"/>
  <c r="K2409" i="2"/>
  <c r="K2408" i="2"/>
  <c r="L2408" i="2" s="1"/>
  <c r="L2407" i="2"/>
  <c r="K2407" i="2"/>
  <c r="L2406" i="2"/>
  <c r="K2406" i="2"/>
  <c r="K2405" i="2"/>
  <c r="L2405" i="2" s="1"/>
  <c r="K2404" i="2"/>
  <c r="L2404" i="2" s="1"/>
  <c r="L2403" i="2"/>
  <c r="K2403" i="2"/>
  <c r="K2402" i="2"/>
  <c r="L2402" i="2" s="1"/>
  <c r="L2401" i="2"/>
  <c r="K2401" i="2"/>
  <c r="L2400" i="2"/>
  <c r="K2400" i="2"/>
  <c r="K2399" i="2"/>
  <c r="L2399" i="2" s="1"/>
  <c r="K2398" i="2"/>
  <c r="L2398" i="2" s="1"/>
  <c r="L2397" i="2"/>
  <c r="K2397" i="2"/>
  <c r="K2396" i="2"/>
  <c r="L2396" i="2" s="1"/>
  <c r="L2395" i="2"/>
  <c r="K2395" i="2"/>
  <c r="L2394" i="2"/>
  <c r="K2394" i="2"/>
  <c r="K2393" i="2"/>
  <c r="L2393" i="2" s="1"/>
  <c r="K2392" i="2"/>
  <c r="L2392" i="2" s="1"/>
  <c r="L2391" i="2"/>
  <c r="K2391" i="2"/>
  <c r="K2390" i="2"/>
  <c r="L2390" i="2" s="1"/>
  <c r="L2389" i="2"/>
  <c r="K2389" i="2"/>
  <c r="L2388" i="2"/>
  <c r="K2388" i="2"/>
  <c r="K2387" i="2"/>
  <c r="L2387" i="2" s="1"/>
  <c r="K2386" i="2"/>
  <c r="L2386" i="2" s="1"/>
  <c r="L2385" i="2"/>
  <c r="K2385" i="2"/>
  <c r="K2384" i="2"/>
  <c r="L2384" i="2" s="1"/>
  <c r="L2383" i="2"/>
  <c r="K2383" i="2"/>
  <c r="L2382" i="2"/>
  <c r="K2382" i="2"/>
  <c r="K2381" i="2"/>
  <c r="L2381" i="2" s="1"/>
  <c r="K2380" i="2"/>
  <c r="L2380" i="2" s="1"/>
  <c r="L2379" i="2"/>
  <c r="K2379" i="2"/>
  <c r="K2378" i="2"/>
  <c r="L2378" i="2" s="1"/>
  <c r="L2377" i="2"/>
  <c r="K2377" i="2"/>
  <c r="L2376" i="2"/>
  <c r="K2376" i="2"/>
  <c r="K2375" i="2"/>
  <c r="L2375" i="2" s="1"/>
  <c r="K2374" i="2"/>
  <c r="L2374" i="2" s="1"/>
  <c r="L2373" i="2"/>
  <c r="K2373" i="2"/>
  <c r="K2372" i="2"/>
  <c r="L2372" i="2" s="1"/>
  <c r="L2371" i="2"/>
  <c r="K2371" i="2"/>
  <c r="L2370" i="2"/>
  <c r="K2370" i="2"/>
  <c r="K2369" i="2"/>
  <c r="L2369" i="2" s="1"/>
  <c r="K2368" i="2"/>
  <c r="L2368" i="2" s="1"/>
  <c r="L2367" i="2"/>
  <c r="K2367" i="2"/>
  <c r="K2366" i="2"/>
  <c r="L2366" i="2" s="1"/>
  <c r="L2365" i="2"/>
  <c r="K2365" i="2"/>
  <c r="L2364" i="2"/>
  <c r="K2364" i="2"/>
  <c r="K2363" i="2"/>
  <c r="L2363" i="2" s="1"/>
  <c r="K2362" i="2"/>
  <c r="L2362" i="2" s="1"/>
  <c r="L2361" i="2"/>
  <c r="K2361" i="2"/>
  <c r="K2360" i="2"/>
  <c r="L2360" i="2" s="1"/>
  <c r="L2359" i="2"/>
  <c r="K2359" i="2"/>
  <c r="L2358" i="2"/>
  <c r="K2358" i="2"/>
  <c r="K2357" i="2"/>
  <c r="L2357" i="2" s="1"/>
  <c r="K2356" i="2"/>
  <c r="L2356" i="2" s="1"/>
  <c r="L2355" i="2"/>
  <c r="K2355" i="2"/>
  <c r="K2354" i="2"/>
  <c r="L2354" i="2" s="1"/>
  <c r="L2353" i="2"/>
  <c r="K2353" i="2"/>
  <c r="L2352" i="2"/>
  <c r="K2352" i="2"/>
  <c r="K2351" i="2"/>
  <c r="L2351" i="2" s="1"/>
  <c r="K2350" i="2"/>
  <c r="L2350" i="2" s="1"/>
  <c r="L2349" i="2"/>
  <c r="K2349" i="2"/>
  <c r="K2348" i="2"/>
  <c r="L2348" i="2" s="1"/>
  <c r="L2347" i="2"/>
  <c r="K2347" i="2"/>
  <c r="L2346" i="2"/>
  <c r="K2346" i="2"/>
  <c r="K2345" i="2"/>
  <c r="L2345" i="2" s="1"/>
  <c r="K2344" i="2"/>
  <c r="L2344" i="2" s="1"/>
  <c r="L2343" i="2"/>
  <c r="K2343" i="2"/>
  <c r="K2342" i="2"/>
  <c r="L2342" i="2" s="1"/>
  <c r="L2341" i="2"/>
  <c r="K2341" i="2"/>
  <c r="L2340" i="2"/>
  <c r="K2340" i="2"/>
  <c r="K2339" i="2"/>
  <c r="L2339" i="2" s="1"/>
  <c r="K2338" i="2"/>
  <c r="L2338" i="2" s="1"/>
  <c r="L2337" i="2"/>
  <c r="K2337" i="2"/>
  <c r="K2336" i="2"/>
  <c r="L2336" i="2" s="1"/>
  <c r="L2335" i="2"/>
  <c r="K2335" i="2"/>
  <c r="L2334" i="2"/>
  <c r="K2334" i="2"/>
  <c r="K2333" i="2"/>
  <c r="L2333" i="2" s="1"/>
  <c r="K2332" i="2"/>
  <c r="L2332" i="2" s="1"/>
  <c r="L2331" i="2"/>
  <c r="K2331" i="2"/>
  <c r="K2330" i="2"/>
  <c r="L2330" i="2" s="1"/>
  <c r="L2329" i="2"/>
  <c r="K2329" i="2"/>
  <c r="L2328" i="2"/>
  <c r="K2328" i="2"/>
  <c r="K2327" i="2"/>
  <c r="L2327" i="2" s="1"/>
  <c r="K2326" i="2"/>
  <c r="L2326" i="2" s="1"/>
  <c r="L2325" i="2"/>
  <c r="K2325" i="2"/>
  <c r="K2324" i="2"/>
  <c r="L2324" i="2" s="1"/>
  <c r="L2323" i="2"/>
  <c r="K2323" i="2"/>
  <c r="L2322" i="2"/>
  <c r="K2322" i="2"/>
  <c r="K2321" i="2"/>
  <c r="L2321" i="2" s="1"/>
  <c r="K2320" i="2"/>
  <c r="L2320" i="2" s="1"/>
  <c r="L2319" i="2"/>
  <c r="K2319" i="2"/>
  <c r="K2318" i="2"/>
  <c r="L2318" i="2" s="1"/>
  <c r="L2317" i="2"/>
  <c r="K2317" i="2"/>
  <c r="L2316" i="2"/>
  <c r="K2316" i="2"/>
  <c r="K2315" i="2"/>
  <c r="L2315" i="2" s="1"/>
  <c r="K2314" i="2"/>
  <c r="L2314" i="2" s="1"/>
  <c r="L2313" i="2"/>
  <c r="K2313" i="2"/>
  <c r="K2312" i="2"/>
  <c r="L2312" i="2" s="1"/>
  <c r="L2311" i="2"/>
  <c r="K2311" i="2"/>
  <c r="L2310" i="2"/>
  <c r="K2310" i="2"/>
  <c r="K2309" i="2"/>
  <c r="L2309" i="2" s="1"/>
  <c r="K2308" i="2"/>
  <c r="L2308" i="2" s="1"/>
  <c r="L2307" i="2"/>
  <c r="K2307" i="2"/>
  <c r="K2306" i="2"/>
  <c r="L2306" i="2" s="1"/>
  <c r="L2305" i="2"/>
  <c r="K2305" i="2"/>
  <c r="K2304" i="2"/>
  <c r="L2304" i="2" s="1"/>
  <c r="L2303" i="2"/>
  <c r="K2303" i="2"/>
  <c r="K2302" i="2"/>
  <c r="L2302" i="2" s="1"/>
  <c r="L2301" i="2"/>
  <c r="K2301" i="2"/>
  <c r="K2300" i="2"/>
  <c r="L2300" i="2" s="1"/>
  <c r="L2299" i="2"/>
  <c r="K2299" i="2"/>
  <c r="K2298" i="2"/>
  <c r="L2298" i="2" s="1"/>
  <c r="L2297" i="2"/>
  <c r="K2297" i="2"/>
  <c r="K2296" i="2"/>
  <c r="L2296" i="2" s="1"/>
  <c r="K2295" i="2"/>
  <c r="L2295" i="2" s="1"/>
  <c r="L2294" i="2"/>
  <c r="K2294" i="2"/>
  <c r="L2293" i="2"/>
  <c r="K2293" i="2"/>
  <c r="K2292" i="2"/>
  <c r="L2292" i="2" s="1"/>
  <c r="K2291" i="2"/>
  <c r="L2291" i="2" s="1"/>
  <c r="L2290" i="2"/>
  <c r="K2290" i="2"/>
  <c r="K2289" i="2"/>
  <c r="L2289" i="2" s="1"/>
  <c r="L2288" i="2"/>
  <c r="K2288" i="2"/>
  <c r="L2287" i="2"/>
  <c r="K2287" i="2"/>
  <c r="K2286" i="2"/>
  <c r="L2286" i="2" s="1"/>
  <c r="L2285" i="2"/>
  <c r="K2285" i="2"/>
  <c r="K2284" i="2"/>
  <c r="L2284" i="2" s="1"/>
  <c r="K2283" i="2"/>
  <c r="L2283" i="2" s="1"/>
  <c r="K2282" i="2"/>
  <c r="L2282" i="2" s="1"/>
  <c r="L2281" i="2"/>
  <c r="K2281" i="2"/>
  <c r="K2280" i="2"/>
  <c r="L2280" i="2" s="1"/>
  <c r="K2279" i="2"/>
  <c r="L2279" i="2" s="1"/>
  <c r="K2278" i="2"/>
  <c r="L2278" i="2" s="1"/>
  <c r="L2277" i="2"/>
  <c r="K2277" i="2"/>
  <c r="K2276" i="2"/>
  <c r="L2276" i="2" s="1"/>
  <c r="L2275" i="2"/>
  <c r="K2275" i="2"/>
  <c r="K2274" i="2"/>
  <c r="L2274" i="2" s="1"/>
  <c r="K2273" i="2"/>
  <c r="L2273" i="2" s="1"/>
  <c r="L2272" i="2"/>
  <c r="K2272" i="2"/>
  <c r="L2271" i="2"/>
  <c r="K2271" i="2"/>
  <c r="K2270" i="2"/>
  <c r="L2270" i="2" s="1"/>
  <c r="L2269" i="2"/>
  <c r="K2269" i="2"/>
  <c r="K2268" i="2"/>
  <c r="L2268" i="2" s="1"/>
  <c r="K2267" i="2"/>
  <c r="L2267" i="2" s="1"/>
  <c r="K2266" i="2"/>
  <c r="L2266" i="2" s="1"/>
  <c r="K2265" i="2"/>
  <c r="L2265" i="2" s="1"/>
  <c r="L2264" i="2"/>
  <c r="K2264" i="2"/>
  <c r="L2263" i="2"/>
  <c r="K2263" i="2"/>
  <c r="K2262" i="2"/>
  <c r="L2262" i="2" s="1"/>
  <c r="L2261" i="2"/>
  <c r="K2261" i="2"/>
  <c r="K2260" i="2"/>
  <c r="L2260" i="2" s="1"/>
  <c r="L2259" i="2"/>
  <c r="K2259" i="2"/>
  <c r="L2258" i="2"/>
  <c r="K2258" i="2"/>
  <c r="L2257" i="2"/>
  <c r="K2257" i="2"/>
  <c r="K2256" i="2"/>
  <c r="L2256" i="2" s="1"/>
  <c r="L2255" i="2"/>
  <c r="K2255" i="2"/>
  <c r="K2254" i="2"/>
  <c r="L2254" i="2" s="1"/>
  <c r="K2253" i="2"/>
  <c r="L2253" i="2" s="1"/>
  <c r="K2252" i="2"/>
  <c r="L2252" i="2" s="1"/>
  <c r="L2251" i="2"/>
  <c r="K2251" i="2"/>
  <c r="K2250" i="2"/>
  <c r="L2250" i="2" s="1"/>
  <c r="K2249" i="2"/>
  <c r="L2249" i="2" s="1"/>
  <c r="L2248" i="2"/>
  <c r="K2248" i="2"/>
  <c r="K2247" i="2"/>
  <c r="L2247" i="2" s="1"/>
  <c r="L2246" i="2"/>
  <c r="K2246" i="2"/>
  <c r="L2245" i="2"/>
  <c r="K2245" i="2"/>
  <c r="K2244" i="2"/>
  <c r="L2244" i="2" s="1"/>
  <c r="K2243" i="2"/>
  <c r="L2243" i="2" s="1"/>
  <c r="L2242" i="2"/>
  <c r="K2242" i="2"/>
  <c r="K2241" i="2"/>
  <c r="L2241" i="2" s="1"/>
  <c r="K2240" i="2"/>
  <c r="L2240" i="2" s="1"/>
  <c r="L2239" i="2"/>
  <c r="K2239" i="2"/>
  <c r="K2238" i="2"/>
  <c r="L2238" i="2" s="1"/>
  <c r="K2237" i="2"/>
  <c r="L2237" i="2" s="1"/>
  <c r="K2236" i="2"/>
  <c r="L2236" i="2" s="1"/>
  <c r="L2235" i="2"/>
  <c r="K2235" i="2"/>
  <c r="K2234" i="2"/>
  <c r="L2234" i="2" s="1"/>
  <c r="L2233" i="2"/>
  <c r="K2233" i="2"/>
  <c r="K2232" i="2"/>
  <c r="L2232" i="2" s="1"/>
  <c r="L2231" i="2"/>
  <c r="K2231" i="2"/>
  <c r="K2230" i="2"/>
  <c r="L2230" i="2" s="1"/>
  <c r="L2229" i="2"/>
  <c r="K2229" i="2"/>
  <c r="K2228" i="2"/>
  <c r="L2228" i="2" s="1"/>
  <c r="K2227" i="2"/>
  <c r="L2227" i="2" s="1"/>
  <c r="K2226" i="2"/>
  <c r="L2226" i="2" s="1"/>
  <c r="L2225" i="2"/>
  <c r="K2225" i="2"/>
  <c r="K2224" i="2"/>
  <c r="L2224" i="2" s="1"/>
  <c r="L2223" i="2"/>
  <c r="K2223" i="2"/>
  <c r="K2222" i="2"/>
  <c r="L2222" i="2" s="1"/>
  <c r="K2221" i="2"/>
  <c r="L2221" i="2" s="1"/>
  <c r="K2220" i="2"/>
  <c r="L2220" i="2" s="1"/>
  <c r="L2219" i="2"/>
  <c r="K2219" i="2"/>
  <c r="K2218" i="2"/>
  <c r="L2218" i="2" s="1"/>
  <c r="L2217" i="2"/>
  <c r="K2217" i="2"/>
  <c r="K2216" i="2"/>
  <c r="L2216" i="2" s="1"/>
  <c r="K2215" i="2"/>
  <c r="L2215" i="2" s="1"/>
  <c r="K2214" i="2"/>
  <c r="L2214" i="2" s="1"/>
  <c r="L2213" i="2"/>
  <c r="K2213" i="2"/>
  <c r="K2212" i="2"/>
  <c r="L2212" i="2" s="1"/>
  <c r="L2211" i="2"/>
  <c r="K2211" i="2"/>
  <c r="K2210" i="2"/>
  <c r="L2210" i="2" s="1"/>
  <c r="K2209" i="2"/>
  <c r="L2209" i="2" s="1"/>
  <c r="K2208" i="2"/>
  <c r="L2208" i="2" s="1"/>
  <c r="L2207" i="2"/>
  <c r="K2207" i="2"/>
  <c r="K2206" i="2"/>
  <c r="L2206" i="2" s="1"/>
  <c r="L2205" i="2"/>
  <c r="K2205" i="2"/>
  <c r="K2204" i="2"/>
  <c r="L2204" i="2" s="1"/>
  <c r="K2203" i="2"/>
  <c r="L2203" i="2" s="1"/>
  <c r="K2202" i="2"/>
  <c r="L2202" i="2" s="1"/>
  <c r="L2201" i="2"/>
  <c r="K2201" i="2"/>
  <c r="K2200" i="2"/>
  <c r="L2200" i="2" s="1"/>
  <c r="L2199" i="2"/>
  <c r="K2199" i="2"/>
  <c r="K2198" i="2"/>
  <c r="L2198" i="2" s="1"/>
  <c r="K2197" i="2"/>
  <c r="L2197" i="2" s="1"/>
  <c r="K2196" i="2"/>
  <c r="L2196" i="2" s="1"/>
  <c r="L2195" i="2"/>
  <c r="K2195" i="2"/>
  <c r="K2194" i="2"/>
  <c r="L2194" i="2" s="1"/>
  <c r="L2193" i="2"/>
  <c r="K2193" i="2"/>
  <c r="K2192" i="2"/>
  <c r="L2192" i="2" s="1"/>
  <c r="K2191" i="2"/>
  <c r="L2191" i="2" s="1"/>
  <c r="K2190" i="2"/>
  <c r="L2190" i="2" s="1"/>
  <c r="L2189" i="2"/>
  <c r="K2189" i="2"/>
  <c r="K2188" i="2"/>
  <c r="L2188" i="2" s="1"/>
  <c r="L2187" i="2"/>
  <c r="K2187" i="2"/>
  <c r="K2186" i="2"/>
  <c r="L2186" i="2" s="1"/>
  <c r="K2185" i="2"/>
  <c r="L2185" i="2" s="1"/>
  <c r="K2184" i="2"/>
  <c r="L2184" i="2" s="1"/>
  <c r="L2183" i="2"/>
  <c r="K2183" i="2"/>
  <c r="K2182" i="2"/>
  <c r="L2182" i="2" s="1"/>
  <c r="L2181" i="2"/>
  <c r="K2181" i="2"/>
  <c r="K2180" i="2"/>
  <c r="L2180" i="2" s="1"/>
  <c r="K2179" i="2"/>
  <c r="L2179" i="2" s="1"/>
  <c r="K2178" i="2"/>
  <c r="L2178" i="2" s="1"/>
  <c r="L2177" i="2"/>
  <c r="K2177" i="2"/>
  <c r="K2176" i="2"/>
  <c r="L2176" i="2" s="1"/>
  <c r="L2175" i="2"/>
  <c r="K2175" i="2"/>
  <c r="K2174" i="2"/>
  <c r="L2174" i="2" s="1"/>
  <c r="K2173" i="2"/>
  <c r="L2173" i="2" s="1"/>
  <c r="K2172" i="2"/>
  <c r="L2172" i="2" s="1"/>
  <c r="L2171" i="2"/>
  <c r="K2171" i="2"/>
  <c r="K2170" i="2"/>
  <c r="L2170" i="2" s="1"/>
  <c r="L2169" i="2"/>
  <c r="K2169" i="2"/>
  <c r="K2168" i="2"/>
  <c r="L2168" i="2" s="1"/>
  <c r="K2167" i="2"/>
  <c r="L2167" i="2" s="1"/>
  <c r="K2166" i="2"/>
  <c r="L2166" i="2" s="1"/>
  <c r="L2165" i="2"/>
  <c r="K2165" i="2"/>
  <c r="K2164" i="2"/>
  <c r="L2164" i="2" s="1"/>
  <c r="L2163" i="2"/>
  <c r="K2163" i="2"/>
  <c r="K2162" i="2"/>
  <c r="L2162" i="2" s="1"/>
  <c r="K2161" i="2"/>
  <c r="L2161" i="2" s="1"/>
  <c r="K2160" i="2"/>
  <c r="L2160" i="2" s="1"/>
  <c r="L2159" i="2"/>
  <c r="K2159" i="2"/>
  <c r="K2158" i="2"/>
  <c r="L2158" i="2" s="1"/>
  <c r="L2157" i="2"/>
  <c r="K2157" i="2"/>
  <c r="K2156" i="2"/>
  <c r="L2156" i="2" s="1"/>
  <c r="K2155" i="2"/>
  <c r="L2155" i="2" s="1"/>
  <c r="K2154" i="2"/>
  <c r="L2154" i="2" s="1"/>
  <c r="L2153" i="2"/>
  <c r="K2153" i="2"/>
  <c r="K2152" i="2"/>
  <c r="L2152" i="2" s="1"/>
  <c r="L2151" i="2"/>
  <c r="K2151" i="2"/>
  <c r="K2150" i="2"/>
  <c r="L2150" i="2" s="1"/>
  <c r="K2149" i="2"/>
  <c r="L2149" i="2" s="1"/>
  <c r="K2148" i="2"/>
  <c r="L2148" i="2" s="1"/>
  <c r="L2147" i="2"/>
  <c r="K2147" i="2"/>
  <c r="K2146" i="2"/>
  <c r="L2146" i="2" s="1"/>
  <c r="L2145" i="2"/>
  <c r="K2145" i="2"/>
  <c r="K2144" i="2"/>
  <c r="L2144" i="2" s="1"/>
  <c r="K2143" i="2"/>
  <c r="L2143" i="2" s="1"/>
  <c r="K2142" i="2"/>
  <c r="L2142" i="2" s="1"/>
  <c r="L2141" i="2"/>
  <c r="K2141" i="2"/>
  <c r="K2140" i="2"/>
  <c r="L2140" i="2" s="1"/>
  <c r="L2139" i="2"/>
  <c r="K2139" i="2"/>
  <c r="K2138" i="2"/>
  <c r="L2138" i="2" s="1"/>
  <c r="K2137" i="2"/>
  <c r="L2137" i="2" s="1"/>
  <c r="K2136" i="2"/>
  <c r="L2136" i="2" s="1"/>
  <c r="L2135" i="2"/>
  <c r="K2135" i="2"/>
  <c r="K2134" i="2"/>
  <c r="L2134" i="2" s="1"/>
  <c r="L2133" i="2"/>
  <c r="K2133" i="2"/>
  <c r="K2132" i="2"/>
  <c r="L2132" i="2" s="1"/>
  <c r="K2131" i="2"/>
  <c r="L2131" i="2" s="1"/>
  <c r="K2130" i="2"/>
  <c r="L2130" i="2" s="1"/>
  <c r="L2129" i="2"/>
  <c r="K2129" i="2"/>
  <c r="K2128" i="2"/>
  <c r="L2128" i="2" s="1"/>
  <c r="L2127" i="2"/>
  <c r="K2127" i="2"/>
  <c r="K2126" i="2"/>
  <c r="L2126" i="2" s="1"/>
  <c r="K2125" i="2"/>
  <c r="L2125" i="2" s="1"/>
  <c r="K2124" i="2"/>
  <c r="L2124" i="2" s="1"/>
  <c r="L2123" i="2"/>
  <c r="K2123" i="2"/>
  <c r="K2122" i="2"/>
  <c r="L2122" i="2" s="1"/>
  <c r="L2121" i="2"/>
  <c r="K2121" i="2"/>
  <c r="K2120" i="2"/>
  <c r="L2120" i="2" s="1"/>
  <c r="K2119" i="2"/>
  <c r="L2119" i="2" s="1"/>
  <c r="K2118" i="2"/>
  <c r="L2118" i="2" s="1"/>
  <c r="L2117" i="2"/>
  <c r="K2117" i="2"/>
  <c r="K2116" i="2"/>
  <c r="L2116" i="2" s="1"/>
  <c r="L2115" i="2"/>
  <c r="K2115" i="2"/>
  <c r="K2114" i="2"/>
  <c r="L2114" i="2" s="1"/>
  <c r="K2113" i="2"/>
  <c r="L2113" i="2" s="1"/>
  <c r="K2112" i="2"/>
  <c r="L2112" i="2" s="1"/>
  <c r="L2111" i="2"/>
  <c r="K2111" i="2"/>
  <c r="K2110" i="2"/>
  <c r="L2110" i="2" s="1"/>
  <c r="L2109" i="2"/>
  <c r="K2109" i="2"/>
  <c r="K2108" i="2"/>
  <c r="L2108" i="2" s="1"/>
  <c r="K2107" i="2"/>
  <c r="L2107" i="2" s="1"/>
  <c r="K2106" i="2"/>
  <c r="L2106" i="2" s="1"/>
  <c r="L2105" i="2"/>
  <c r="K2105" i="2"/>
  <c r="K2104" i="2"/>
  <c r="L2104" i="2" s="1"/>
  <c r="L2103" i="2"/>
  <c r="K2103" i="2"/>
  <c r="K2102" i="2"/>
  <c r="L2102" i="2" s="1"/>
  <c r="K2101" i="2"/>
  <c r="L2101" i="2" s="1"/>
  <c r="K2100" i="2"/>
  <c r="L2100" i="2" s="1"/>
  <c r="L2099" i="2"/>
  <c r="K2099" i="2"/>
  <c r="K2098" i="2"/>
  <c r="L2098" i="2" s="1"/>
  <c r="L2097" i="2"/>
  <c r="K2097" i="2"/>
  <c r="K2096" i="2"/>
  <c r="L2096" i="2" s="1"/>
  <c r="K2095" i="2"/>
  <c r="L2095" i="2" s="1"/>
  <c r="K2094" i="2"/>
  <c r="L2094" i="2" s="1"/>
  <c r="L2093" i="2"/>
  <c r="K2093" i="2"/>
  <c r="K2092" i="2"/>
  <c r="L2092" i="2" s="1"/>
  <c r="L2091" i="2"/>
  <c r="K2091" i="2"/>
  <c r="K2090" i="2"/>
  <c r="L2090" i="2" s="1"/>
  <c r="K2089" i="2"/>
  <c r="L2089" i="2" s="1"/>
  <c r="K2088" i="2"/>
  <c r="L2088" i="2" s="1"/>
  <c r="L2087" i="2"/>
  <c r="K2087" i="2"/>
  <c r="K2086" i="2"/>
  <c r="L2086" i="2" s="1"/>
  <c r="L2085" i="2"/>
  <c r="K2085" i="2"/>
  <c r="K2084" i="2"/>
  <c r="L2084" i="2" s="1"/>
  <c r="K2083" i="2"/>
  <c r="L2083" i="2" s="1"/>
  <c r="K2082" i="2"/>
  <c r="L2082" i="2" s="1"/>
  <c r="L2081" i="2"/>
  <c r="K2081" i="2"/>
  <c r="K2080" i="2"/>
  <c r="L2080" i="2" s="1"/>
  <c r="L2079" i="2"/>
  <c r="K2079" i="2"/>
  <c r="K2078" i="2"/>
  <c r="L2078" i="2" s="1"/>
  <c r="K2077" i="2"/>
  <c r="L2077" i="2" s="1"/>
  <c r="K2076" i="2"/>
  <c r="L2076" i="2" s="1"/>
  <c r="L2075" i="2"/>
  <c r="K2075" i="2"/>
  <c r="K2074" i="2"/>
  <c r="L2074" i="2" s="1"/>
  <c r="L2073" i="2"/>
  <c r="K2073" i="2"/>
  <c r="K2072" i="2"/>
  <c r="L2072" i="2" s="1"/>
  <c r="K2071" i="2"/>
  <c r="L2071" i="2" s="1"/>
  <c r="K2070" i="2"/>
  <c r="L2070" i="2" s="1"/>
  <c r="L2069" i="2"/>
  <c r="K2069" i="2"/>
  <c r="K2068" i="2"/>
  <c r="L2068" i="2" s="1"/>
  <c r="L2067" i="2"/>
  <c r="K2067" i="2"/>
  <c r="K2066" i="2"/>
  <c r="L2066" i="2" s="1"/>
  <c r="K2065" i="2"/>
  <c r="L2065" i="2" s="1"/>
  <c r="K2064" i="2"/>
  <c r="L2064" i="2" s="1"/>
  <c r="L2063" i="2"/>
  <c r="K2063" i="2"/>
  <c r="K2062" i="2"/>
  <c r="L2062" i="2" s="1"/>
  <c r="L2061" i="2"/>
  <c r="K2061" i="2"/>
  <c r="K2060" i="2"/>
  <c r="L2060" i="2" s="1"/>
  <c r="K2059" i="2"/>
  <c r="L2059" i="2" s="1"/>
  <c r="K2058" i="2"/>
  <c r="L2058" i="2" s="1"/>
  <c r="L2057" i="2"/>
  <c r="K2057" i="2"/>
  <c r="K2056" i="2"/>
  <c r="L2056" i="2" s="1"/>
  <c r="L2055" i="2"/>
  <c r="K2055" i="2"/>
  <c r="K2054" i="2"/>
  <c r="L2054" i="2" s="1"/>
  <c r="K2053" i="2"/>
  <c r="L2053" i="2" s="1"/>
  <c r="K2052" i="2"/>
  <c r="L2052" i="2" s="1"/>
  <c r="L2051" i="2"/>
  <c r="K2051" i="2"/>
  <c r="K2050" i="2"/>
  <c r="L2050" i="2" s="1"/>
  <c r="L2049" i="2"/>
  <c r="K2049" i="2"/>
  <c r="K2048" i="2"/>
  <c r="L2048" i="2" s="1"/>
  <c r="K2047" i="2"/>
  <c r="L2047" i="2" s="1"/>
  <c r="K2046" i="2"/>
  <c r="L2046" i="2" s="1"/>
  <c r="L2045" i="2"/>
  <c r="K2045" i="2"/>
  <c r="K2044" i="2"/>
  <c r="L2044" i="2" s="1"/>
  <c r="L2043" i="2"/>
  <c r="K2043" i="2"/>
  <c r="K2042" i="2"/>
  <c r="L2042" i="2" s="1"/>
  <c r="K2041" i="2"/>
  <c r="L2041" i="2" s="1"/>
  <c r="K2040" i="2"/>
  <c r="L2040" i="2" s="1"/>
  <c r="L2039" i="2"/>
  <c r="K2039" i="2"/>
  <c r="K2038" i="2"/>
  <c r="L2038" i="2" s="1"/>
  <c r="L2037" i="2"/>
  <c r="K2037" i="2"/>
  <c r="K2036" i="2"/>
  <c r="L2036" i="2" s="1"/>
  <c r="K2035" i="2"/>
  <c r="L2035" i="2" s="1"/>
  <c r="K2034" i="2"/>
  <c r="L2034" i="2" s="1"/>
  <c r="L2033" i="2"/>
  <c r="K2033" i="2"/>
  <c r="K2032" i="2"/>
  <c r="L2032" i="2" s="1"/>
  <c r="L2031" i="2"/>
  <c r="K2031" i="2"/>
  <c r="K2030" i="2"/>
  <c r="L2030" i="2" s="1"/>
  <c r="K2029" i="2"/>
  <c r="L2029" i="2" s="1"/>
  <c r="K2028" i="2"/>
  <c r="L2028" i="2" s="1"/>
  <c r="L2027" i="2"/>
  <c r="K2027" i="2"/>
  <c r="K2026" i="2"/>
  <c r="L2026" i="2" s="1"/>
  <c r="L2025" i="2"/>
  <c r="K2025" i="2"/>
  <c r="K2024" i="2"/>
  <c r="L2024" i="2" s="1"/>
  <c r="K2023" i="2"/>
  <c r="L2023" i="2" s="1"/>
  <c r="K2022" i="2"/>
  <c r="L2022" i="2" s="1"/>
  <c r="L2021" i="2"/>
  <c r="K2021" i="2"/>
  <c r="K2020" i="2"/>
  <c r="L2020" i="2" s="1"/>
  <c r="L2019" i="2"/>
  <c r="K2019" i="2"/>
  <c r="K2018" i="2"/>
  <c r="L2018" i="2" s="1"/>
  <c r="K2017" i="2"/>
  <c r="L2017" i="2" s="1"/>
  <c r="K2016" i="2"/>
  <c r="L2016" i="2" s="1"/>
  <c r="L2015" i="2"/>
  <c r="K2015" i="2"/>
  <c r="K2014" i="2"/>
  <c r="L2014" i="2" s="1"/>
  <c r="L2013" i="2"/>
  <c r="K2013" i="2"/>
  <c r="K2012" i="2"/>
  <c r="L2012" i="2" s="1"/>
  <c r="K2011" i="2"/>
  <c r="L2011" i="2" s="1"/>
  <c r="K2010" i="2"/>
  <c r="L2010" i="2" s="1"/>
  <c r="L2009" i="2"/>
  <c r="K2009" i="2"/>
  <c r="K2008" i="2"/>
  <c r="L2008" i="2" s="1"/>
  <c r="L2007" i="2"/>
  <c r="K2007" i="2"/>
  <c r="K2006" i="2"/>
  <c r="L2006" i="2" s="1"/>
  <c r="K2005" i="2"/>
  <c r="L2005" i="2" s="1"/>
  <c r="K2004" i="2"/>
  <c r="L2004" i="2" s="1"/>
  <c r="L2003" i="2"/>
  <c r="K2003" i="2"/>
  <c r="K2002" i="2"/>
  <c r="L2002" i="2" s="1"/>
  <c r="L2001" i="2"/>
  <c r="K2001" i="2"/>
  <c r="K2000" i="2"/>
  <c r="L2000" i="2" s="1"/>
  <c r="K1999" i="2"/>
  <c r="L1999" i="2" s="1"/>
  <c r="K1998" i="2"/>
  <c r="L1998" i="2" s="1"/>
  <c r="L1997" i="2"/>
  <c r="K1997" i="2"/>
  <c r="K1996" i="2"/>
  <c r="L1996" i="2" s="1"/>
  <c r="L1995" i="2"/>
  <c r="K1995" i="2"/>
  <c r="K1994" i="2"/>
  <c r="L1994" i="2" s="1"/>
  <c r="K1993" i="2"/>
  <c r="L1993" i="2" s="1"/>
  <c r="K1992" i="2"/>
  <c r="L1992" i="2" s="1"/>
  <c r="L1991" i="2"/>
  <c r="K1991" i="2"/>
  <c r="K1990" i="2"/>
  <c r="L1990" i="2" s="1"/>
  <c r="L1989" i="2"/>
  <c r="K1989" i="2"/>
  <c r="K1988" i="2"/>
  <c r="L1988" i="2" s="1"/>
  <c r="K1987" i="2"/>
  <c r="L1987" i="2" s="1"/>
  <c r="K1986" i="2"/>
  <c r="L1986" i="2" s="1"/>
  <c r="L1985" i="2"/>
  <c r="K1985" i="2"/>
  <c r="K1984" i="2"/>
  <c r="L1984" i="2" s="1"/>
  <c r="L1983" i="2"/>
  <c r="K1983" i="2"/>
  <c r="K1982" i="2"/>
  <c r="L1982" i="2" s="1"/>
  <c r="K1981" i="2"/>
  <c r="L1981" i="2" s="1"/>
  <c r="K1980" i="2"/>
  <c r="L1980" i="2" s="1"/>
  <c r="L1979" i="2"/>
  <c r="K1979" i="2"/>
  <c r="K1978" i="2"/>
  <c r="L1978" i="2" s="1"/>
  <c r="L1977" i="2"/>
  <c r="K1977" i="2"/>
  <c r="K1976" i="2"/>
  <c r="L1976" i="2" s="1"/>
  <c r="K1975" i="2"/>
  <c r="L1975" i="2" s="1"/>
  <c r="K1974" i="2"/>
  <c r="L1974" i="2" s="1"/>
  <c r="L1973" i="2"/>
  <c r="K1973" i="2"/>
  <c r="K1972" i="2"/>
  <c r="L1972" i="2" s="1"/>
  <c r="L1971" i="2"/>
  <c r="K1971" i="2"/>
  <c r="K1970" i="2"/>
  <c r="L1970" i="2" s="1"/>
  <c r="K1969" i="2"/>
  <c r="L1969" i="2" s="1"/>
  <c r="K1968" i="2"/>
  <c r="L1968" i="2" s="1"/>
  <c r="L1967" i="2"/>
  <c r="K1967" i="2"/>
  <c r="K1966" i="2"/>
  <c r="L1966" i="2" s="1"/>
  <c r="L1965" i="2"/>
  <c r="K1965" i="2"/>
  <c r="K1964" i="2"/>
  <c r="L1964" i="2" s="1"/>
  <c r="K1963" i="2"/>
  <c r="L1963" i="2" s="1"/>
  <c r="K1962" i="2"/>
  <c r="L1962" i="2" s="1"/>
  <c r="L1961" i="2"/>
  <c r="K1961" i="2"/>
  <c r="K1960" i="2"/>
  <c r="L1960" i="2" s="1"/>
  <c r="L1959" i="2"/>
  <c r="K1959" i="2"/>
  <c r="K1958" i="2"/>
  <c r="L1958" i="2" s="1"/>
  <c r="K1957" i="2"/>
  <c r="L1957" i="2" s="1"/>
  <c r="K1956" i="2"/>
  <c r="L1956" i="2" s="1"/>
  <c r="L1955" i="2"/>
  <c r="K1955" i="2"/>
  <c r="K1954" i="2"/>
  <c r="L1954" i="2" s="1"/>
  <c r="L1953" i="2"/>
  <c r="K1953" i="2"/>
  <c r="K1952" i="2"/>
  <c r="L1952" i="2" s="1"/>
  <c r="K1951" i="2"/>
  <c r="L1951" i="2" s="1"/>
  <c r="K1950" i="2"/>
  <c r="L1950" i="2" s="1"/>
  <c r="L1949" i="2"/>
  <c r="K1949" i="2"/>
  <c r="K1948" i="2"/>
  <c r="L1948" i="2" s="1"/>
  <c r="L1947" i="2"/>
  <c r="K1947" i="2"/>
  <c r="K1946" i="2"/>
  <c r="L1946" i="2" s="1"/>
  <c r="K1945" i="2"/>
  <c r="L1945" i="2" s="1"/>
  <c r="K1944" i="2"/>
  <c r="L1944" i="2" s="1"/>
  <c r="L1943" i="2"/>
  <c r="K1943" i="2"/>
  <c r="K1942" i="2"/>
  <c r="L1942" i="2" s="1"/>
  <c r="L1941" i="2"/>
  <c r="K1941" i="2"/>
  <c r="K1940" i="2"/>
  <c r="L1940" i="2" s="1"/>
  <c r="K1939" i="2"/>
  <c r="L1939" i="2" s="1"/>
  <c r="K1938" i="2"/>
  <c r="L1938" i="2" s="1"/>
  <c r="L1937" i="2"/>
  <c r="K1937" i="2"/>
  <c r="K1936" i="2"/>
  <c r="L1936" i="2" s="1"/>
  <c r="L1935" i="2"/>
  <c r="K1935" i="2"/>
  <c r="K1934" i="2"/>
  <c r="L1934" i="2" s="1"/>
  <c r="K1933" i="2"/>
  <c r="L1933" i="2" s="1"/>
  <c r="K1932" i="2"/>
  <c r="L1932" i="2" s="1"/>
  <c r="L1931" i="2"/>
  <c r="K1931" i="2"/>
  <c r="K1930" i="2"/>
  <c r="L1930" i="2" s="1"/>
  <c r="L1929" i="2"/>
  <c r="K1929" i="2"/>
  <c r="K1928" i="2"/>
  <c r="L1928" i="2" s="1"/>
  <c r="K1927" i="2"/>
  <c r="L1927" i="2" s="1"/>
  <c r="K1926" i="2"/>
  <c r="L1926" i="2" s="1"/>
  <c r="L1925" i="2"/>
  <c r="K1925" i="2"/>
  <c r="K1924" i="2"/>
  <c r="L1924" i="2" s="1"/>
  <c r="L1923" i="2"/>
  <c r="K1923" i="2"/>
  <c r="K1922" i="2"/>
  <c r="L1922" i="2" s="1"/>
  <c r="K1921" i="2"/>
  <c r="L1921" i="2" s="1"/>
  <c r="K1920" i="2"/>
  <c r="L1920" i="2" s="1"/>
  <c r="L1919" i="2"/>
  <c r="K1919" i="2"/>
  <c r="K1918" i="2"/>
  <c r="L1918" i="2" s="1"/>
  <c r="L1917" i="2"/>
  <c r="K1917" i="2"/>
  <c r="K1916" i="2"/>
  <c r="L1916" i="2" s="1"/>
  <c r="K1915" i="2"/>
  <c r="L1915" i="2" s="1"/>
  <c r="K1914" i="2"/>
  <c r="L1914" i="2" s="1"/>
  <c r="L1913" i="2"/>
  <c r="K1913" i="2"/>
  <c r="K1912" i="2"/>
  <c r="L1912" i="2" s="1"/>
  <c r="L1911" i="2"/>
  <c r="K1911" i="2"/>
  <c r="K1910" i="2"/>
  <c r="L1910" i="2" s="1"/>
  <c r="K1909" i="2"/>
  <c r="L1909" i="2" s="1"/>
  <c r="K1908" i="2"/>
  <c r="L1908" i="2" s="1"/>
  <c r="L1907" i="2"/>
  <c r="K1907" i="2"/>
  <c r="K1906" i="2"/>
  <c r="L1906" i="2" s="1"/>
  <c r="L1905" i="2"/>
  <c r="K1905" i="2"/>
  <c r="K1904" i="2"/>
  <c r="L1904" i="2" s="1"/>
  <c r="K1903" i="2"/>
  <c r="L1903" i="2" s="1"/>
  <c r="K1902" i="2"/>
  <c r="L1902" i="2" s="1"/>
  <c r="L1901" i="2"/>
  <c r="K1901" i="2"/>
  <c r="K1900" i="2"/>
  <c r="L1900" i="2" s="1"/>
  <c r="L1899" i="2"/>
  <c r="K1899" i="2"/>
  <c r="K1898" i="2"/>
  <c r="L1898" i="2" s="1"/>
  <c r="K1897" i="2"/>
  <c r="L1897" i="2" s="1"/>
  <c r="L1896" i="2"/>
  <c r="K1896" i="2"/>
  <c r="L1895" i="2"/>
  <c r="K1895" i="2"/>
  <c r="K1894" i="2"/>
  <c r="L1894" i="2" s="1"/>
  <c r="L1893" i="2"/>
  <c r="K1893" i="2"/>
  <c r="K1892" i="2"/>
  <c r="L1892" i="2" s="1"/>
  <c r="K1891" i="2"/>
  <c r="L1891" i="2" s="1"/>
  <c r="K1890" i="2"/>
  <c r="L1890" i="2" s="1"/>
  <c r="L1889" i="2"/>
  <c r="K1889" i="2"/>
  <c r="K1888" i="2"/>
  <c r="L1888" i="2" s="1"/>
  <c r="L1887" i="2"/>
  <c r="K1887" i="2"/>
  <c r="K1886" i="2"/>
  <c r="L1886" i="2" s="1"/>
  <c r="K1885" i="2"/>
  <c r="L1885" i="2" s="1"/>
  <c r="K1884" i="2"/>
  <c r="L1884" i="2" s="1"/>
  <c r="L1883" i="2"/>
  <c r="K1883" i="2"/>
  <c r="L1882" i="2"/>
  <c r="K1882" i="2"/>
  <c r="L1881" i="2"/>
  <c r="K1881" i="2"/>
  <c r="K1880" i="2"/>
  <c r="L1880" i="2" s="1"/>
  <c r="K1879" i="2"/>
  <c r="L1879" i="2" s="1"/>
  <c r="K1878" i="2"/>
  <c r="L1878" i="2" s="1"/>
  <c r="L1877" i="2"/>
  <c r="K1877" i="2"/>
  <c r="L1876" i="2"/>
  <c r="K1876" i="2"/>
  <c r="L1875" i="2"/>
  <c r="K1875" i="2"/>
  <c r="K1874" i="2"/>
  <c r="L1874" i="2" s="1"/>
  <c r="K1873" i="2"/>
  <c r="L1873" i="2" s="1"/>
  <c r="K1872" i="2"/>
  <c r="L1872" i="2" s="1"/>
  <c r="L1871" i="2"/>
  <c r="K1871" i="2"/>
  <c r="K1870" i="2"/>
  <c r="L1870" i="2" s="1"/>
  <c r="L1869" i="2"/>
  <c r="K1869" i="2"/>
  <c r="K1868" i="2"/>
  <c r="L1868" i="2" s="1"/>
  <c r="K1867" i="2"/>
  <c r="L1867" i="2" s="1"/>
  <c r="L1866" i="2"/>
  <c r="K1866" i="2"/>
  <c r="L1865" i="2"/>
  <c r="K1865" i="2"/>
  <c r="K1864" i="2"/>
  <c r="L1864" i="2" s="1"/>
  <c r="L1863" i="2"/>
  <c r="K1863" i="2"/>
  <c r="K1862" i="2"/>
  <c r="L1862" i="2" s="1"/>
  <c r="L1861" i="2"/>
  <c r="K1861" i="2"/>
  <c r="K1860" i="2"/>
  <c r="L1860" i="2" s="1"/>
  <c r="L1859" i="2"/>
  <c r="K1859" i="2"/>
  <c r="K1858" i="2"/>
  <c r="L1858" i="2" s="1"/>
  <c r="L1857" i="2"/>
  <c r="K1857" i="2"/>
  <c r="K1856" i="2"/>
  <c r="L1856" i="2" s="1"/>
  <c r="L1855" i="2"/>
  <c r="K1855" i="2"/>
  <c r="L1854" i="2"/>
  <c r="K1854" i="2"/>
  <c r="L1853" i="2"/>
  <c r="K1853" i="2"/>
  <c r="K1852" i="2"/>
  <c r="L1852" i="2" s="1"/>
  <c r="L1851" i="2"/>
  <c r="K1851" i="2"/>
  <c r="K1850" i="2"/>
  <c r="L1850" i="2" s="1"/>
  <c r="L1849" i="2"/>
  <c r="K1849" i="2"/>
  <c r="L1848" i="2"/>
  <c r="K1848" i="2"/>
  <c r="L1847" i="2"/>
  <c r="K1847" i="2"/>
  <c r="K1846" i="2"/>
  <c r="L1846" i="2" s="1"/>
  <c r="L1845" i="2"/>
  <c r="K1845" i="2"/>
  <c r="K1844" i="2"/>
  <c r="L1844" i="2" s="1"/>
  <c r="K1843" i="2"/>
  <c r="L1843" i="2" s="1"/>
  <c r="L1842" i="2"/>
  <c r="K1842" i="2"/>
  <c r="L1841" i="2"/>
  <c r="K1841" i="2"/>
  <c r="K1840" i="2"/>
  <c r="L1840" i="2" s="1"/>
  <c r="K1839" i="2"/>
  <c r="L1839" i="2" s="1"/>
  <c r="K1838" i="2"/>
  <c r="L1838" i="2" s="1"/>
  <c r="L1837" i="2"/>
  <c r="K1837" i="2"/>
  <c r="K1836" i="2"/>
  <c r="L1836" i="2" s="1"/>
  <c r="L1835" i="2"/>
  <c r="K1835" i="2"/>
  <c r="K1834" i="2"/>
  <c r="L1834" i="2" s="1"/>
  <c r="K1833" i="2"/>
  <c r="L1833" i="2" s="1"/>
  <c r="K1832" i="2"/>
  <c r="L1832" i="2" s="1"/>
  <c r="L1831" i="2"/>
  <c r="K1831" i="2"/>
  <c r="L1830" i="2"/>
  <c r="K1830" i="2"/>
  <c r="L1829" i="2"/>
  <c r="K1829" i="2"/>
  <c r="K1828" i="2"/>
  <c r="L1828" i="2" s="1"/>
  <c r="K1827" i="2"/>
  <c r="L1827" i="2" s="1"/>
  <c r="K1826" i="2"/>
  <c r="L1826" i="2" s="1"/>
  <c r="L1825" i="2"/>
  <c r="K1825" i="2"/>
  <c r="K1824" i="2"/>
  <c r="L1824" i="2" s="1"/>
  <c r="L1823" i="2"/>
  <c r="K1823" i="2"/>
  <c r="K1822" i="2"/>
  <c r="L1822" i="2" s="1"/>
  <c r="L1821" i="2"/>
  <c r="K1821" i="2"/>
  <c r="K1820" i="2"/>
  <c r="L1820" i="2" s="1"/>
  <c r="K1819" i="2"/>
  <c r="L1819" i="2" s="1"/>
  <c r="K1818" i="2"/>
  <c r="L1818" i="2" s="1"/>
  <c r="L1817" i="2"/>
  <c r="K1817" i="2"/>
  <c r="L1816" i="2"/>
  <c r="K1816" i="2"/>
  <c r="K1815" i="2"/>
  <c r="L1815" i="2" s="1"/>
  <c r="K1814" i="2"/>
  <c r="L1814" i="2" s="1"/>
  <c r="L1813" i="2"/>
  <c r="K1813" i="2"/>
  <c r="L1812" i="2"/>
  <c r="K1812" i="2"/>
  <c r="L1811" i="2"/>
  <c r="K1811" i="2"/>
  <c r="L1810" i="2"/>
  <c r="K1810" i="2"/>
  <c r="K1809" i="2"/>
  <c r="L1809" i="2" s="1"/>
  <c r="K1808" i="2"/>
  <c r="L1808" i="2" s="1"/>
  <c r="K1807" i="2"/>
  <c r="L1807" i="2" s="1"/>
  <c r="K1806" i="2"/>
  <c r="L1806" i="2" s="1"/>
  <c r="K1805" i="2"/>
  <c r="L1805" i="2" s="1"/>
  <c r="L1804" i="2"/>
  <c r="K1804" i="2"/>
  <c r="L1803" i="2"/>
  <c r="K1803" i="2"/>
  <c r="K1802" i="2"/>
  <c r="L1802" i="2" s="1"/>
  <c r="L1801" i="2"/>
  <c r="K1801" i="2"/>
  <c r="L1800" i="2"/>
  <c r="K1800" i="2"/>
  <c r="L1799" i="2"/>
  <c r="K1799" i="2"/>
  <c r="L1798" i="2"/>
  <c r="K1798" i="2"/>
  <c r="L1797" i="2"/>
  <c r="K1797" i="2"/>
  <c r="K1796" i="2"/>
  <c r="L1796" i="2" s="1"/>
  <c r="K1795" i="2"/>
  <c r="L1795" i="2" s="1"/>
  <c r="K1794" i="2"/>
  <c r="L1794" i="2" s="1"/>
  <c r="K1793" i="2"/>
  <c r="L1793" i="2" s="1"/>
  <c r="K1792" i="2"/>
  <c r="L1792" i="2" s="1"/>
  <c r="L1791" i="2"/>
  <c r="K1791" i="2"/>
  <c r="K1790" i="2"/>
  <c r="L1790" i="2" s="1"/>
  <c r="K1789" i="2"/>
  <c r="L1789" i="2" s="1"/>
  <c r="L1788" i="2"/>
  <c r="K1788" i="2"/>
  <c r="L1787" i="2"/>
  <c r="K1787" i="2"/>
  <c r="L1786" i="2"/>
  <c r="K1786" i="2"/>
  <c r="K1785" i="2"/>
  <c r="L1785" i="2" s="1"/>
  <c r="K1784" i="2"/>
  <c r="L1784" i="2" s="1"/>
  <c r="L1783" i="2"/>
  <c r="K1783" i="2"/>
  <c r="K1782" i="2"/>
  <c r="L1782" i="2" s="1"/>
  <c r="K1781" i="2"/>
  <c r="L1781" i="2" s="1"/>
  <c r="K1780" i="2"/>
  <c r="L1780" i="2" s="1"/>
  <c r="K1779" i="2"/>
  <c r="L1779" i="2" s="1"/>
  <c r="K1778" i="2"/>
  <c r="L1778" i="2" s="1"/>
  <c r="L1777" i="2"/>
  <c r="K1777" i="2"/>
  <c r="K1776" i="2"/>
  <c r="L1776" i="2" s="1"/>
  <c r="L1775" i="2"/>
  <c r="K1775" i="2"/>
  <c r="L1774" i="2"/>
  <c r="K1774" i="2"/>
  <c r="L1773" i="2"/>
  <c r="K1773" i="2"/>
  <c r="K1772" i="2"/>
  <c r="L1772" i="2" s="1"/>
  <c r="L1771" i="2"/>
  <c r="K1771" i="2"/>
  <c r="L1770" i="2"/>
  <c r="K1770" i="2"/>
  <c r="K1769" i="2"/>
  <c r="L1769" i="2" s="1"/>
  <c r="K1768" i="2"/>
  <c r="L1768" i="2" s="1"/>
  <c r="K1767" i="2"/>
  <c r="L1767" i="2" s="1"/>
  <c r="K1766" i="2"/>
  <c r="L1766" i="2" s="1"/>
  <c r="K1765" i="2"/>
  <c r="L1765" i="2" s="1"/>
  <c r="L1764" i="2"/>
  <c r="K1764" i="2"/>
  <c r="K1763" i="2"/>
  <c r="L1763" i="2" s="1"/>
  <c r="L1762" i="2"/>
  <c r="K1762" i="2"/>
  <c r="L1761" i="2"/>
  <c r="K1761" i="2"/>
  <c r="K1760" i="2"/>
  <c r="L1760" i="2" s="1"/>
  <c r="K1759" i="2"/>
  <c r="L1759" i="2" s="1"/>
  <c r="L1758" i="2"/>
  <c r="K1758" i="2"/>
  <c r="L1757" i="2"/>
  <c r="K1757" i="2"/>
  <c r="K1756" i="2"/>
  <c r="L1756" i="2" s="1"/>
  <c r="K1755" i="2"/>
  <c r="L1755" i="2" s="1"/>
  <c r="K1754" i="2"/>
  <c r="L1754" i="2" s="1"/>
  <c r="L1753" i="2"/>
  <c r="K1753" i="2"/>
  <c r="K1752" i="2"/>
  <c r="L1752" i="2" s="1"/>
  <c r="L1751" i="2"/>
  <c r="K1751" i="2"/>
  <c r="K1750" i="2"/>
  <c r="L1750" i="2" s="1"/>
  <c r="L1749" i="2"/>
  <c r="K1749" i="2"/>
  <c r="K1748" i="2"/>
  <c r="L1748" i="2" s="1"/>
  <c r="K1747" i="2"/>
  <c r="L1747" i="2" s="1"/>
  <c r="K1746" i="2"/>
  <c r="L1746" i="2" s="1"/>
  <c r="L1745" i="2"/>
  <c r="K1745" i="2"/>
  <c r="L1744" i="2"/>
  <c r="K1744" i="2"/>
  <c r="K1743" i="2"/>
  <c r="L1743" i="2" s="1"/>
  <c r="K1742" i="2"/>
  <c r="L1742" i="2" s="1"/>
  <c r="L1741" i="2"/>
  <c r="K1741" i="2"/>
  <c r="L1740" i="2"/>
  <c r="K1740" i="2"/>
  <c r="K1739" i="2"/>
  <c r="L1739" i="2" s="1"/>
  <c r="L1738" i="2"/>
  <c r="K1738" i="2"/>
  <c r="K1737" i="2"/>
  <c r="L1737" i="2" s="1"/>
  <c r="K1736" i="2"/>
  <c r="L1736" i="2" s="1"/>
  <c r="K1735" i="2"/>
  <c r="L1735" i="2" s="1"/>
  <c r="K1734" i="2"/>
  <c r="L1734" i="2" s="1"/>
  <c r="K1733" i="2"/>
  <c r="L1733" i="2" s="1"/>
  <c r="L1732" i="2"/>
  <c r="K1732" i="2"/>
  <c r="L1731" i="2"/>
  <c r="K1731" i="2"/>
  <c r="K1730" i="2"/>
  <c r="L1730" i="2" s="1"/>
  <c r="L1729" i="2"/>
  <c r="K1729" i="2"/>
  <c r="L1728" i="2"/>
  <c r="K1728" i="2"/>
  <c r="L1727" i="2"/>
  <c r="K1727" i="2"/>
  <c r="K1726" i="2"/>
  <c r="L1726" i="2" s="1"/>
  <c r="L1725" i="2"/>
  <c r="K1725" i="2"/>
  <c r="K1724" i="2"/>
  <c r="L1724" i="2" s="1"/>
  <c r="K1723" i="2"/>
  <c r="L1723" i="2" s="1"/>
  <c r="K1722" i="2"/>
  <c r="L1722" i="2" s="1"/>
  <c r="K1721" i="2"/>
  <c r="L1721" i="2" s="1"/>
  <c r="K1720" i="2"/>
  <c r="L1720" i="2" s="1"/>
  <c r="L1719" i="2"/>
  <c r="K1719" i="2"/>
  <c r="K1718" i="2"/>
  <c r="L1718" i="2" s="1"/>
  <c r="K1717" i="2"/>
  <c r="L1717" i="2" s="1"/>
  <c r="L1716" i="2"/>
  <c r="K1716" i="2"/>
  <c r="L1715" i="2"/>
  <c r="K1715" i="2"/>
  <c r="L1714" i="2"/>
  <c r="K1714" i="2"/>
  <c r="L1713" i="2"/>
  <c r="K1713" i="2"/>
  <c r="K1712" i="2"/>
  <c r="L1712" i="2" s="1"/>
  <c r="L1711" i="2"/>
  <c r="K1711" i="2"/>
  <c r="K1710" i="2"/>
  <c r="L1710" i="2" s="1"/>
  <c r="K1709" i="2"/>
  <c r="L1709" i="2" s="1"/>
  <c r="K1708" i="2"/>
  <c r="L1708" i="2" s="1"/>
  <c r="K1707" i="2"/>
  <c r="L1707" i="2" s="1"/>
  <c r="K1706" i="2"/>
  <c r="L1706" i="2" s="1"/>
  <c r="L1705" i="2"/>
  <c r="K1705" i="2"/>
  <c r="K1704" i="2"/>
  <c r="L1704" i="2" s="1"/>
  <c r="L1703" i="2"/>
  <c r="K1703" i="2"/>
  <c r="L1702" i="2"/>
  <c r="K1702" i="2"/>
  <c r="L1701" i="2"/>
  <c r="K1701" i="2"/>
  <c r="K1700" i="2"/>
  <c r="L1700" i="2" s="1"/>
  <c r="L1699" i="2"/>
  <c r="K1699" i="2"/>
  <c r="K1698" i="2"/>
  <c r="L1698" i="2" s="1"/>
  <c r="L1697" i="2"/>
  <c r="K1697" i="2"/>
  <c r="L1696" i="2"/>
  <c r="K1696" i="2"/>
  <c r="L1695" i="2"/>
  <c r="K1695" i="2"/>
  <c r="L1694" i="2"/>
  <c r="K1694" i="2"/>
  <c r="L1693" i="2"/>
  <c r="K1693" i="2"/>
  <c r="K1692" i="2"/>
  <c r="L1692" i="2" s="1"/>
  <c r="L1691" i="2"/>
  <c r="K1691" i="2"/>
  <c r="L1690" i="2"/>
  <c r="K1690" i="2"/>
  <c r="L1689" i="2"/>
  <c r="K1689" i="2"/>
  <c r="K1688" i="2"/>
  <c r="L1688" i="2" s="1"/>
  <c r="L1687" i="2"/>
  <c r="K1687" i="2"/>
  <c r="K1686" i="2"/>
  <c r="L1686" i="2" s="1"/>
  <c r="L1685" i="2"/>
  <c r="K1685" i="2"/>
  <c r="L1684" i="2"/>
  <c r="K1684" i="2"/>
  <c r="L1683" i="2"/>
  <c r="K1683" i="2"/>
  <c r="K1682" i="2"/>
  <c r="L1682" i="2" s="1"/>
  <c r="L1681" i="2"/>
  <c r="K1681" i="2"/>
  <c r="K1680" i="2"/>
  <c r="L1680" i="2" s="1"/>
  <c r="L1679" i="2"/>
  <c r="K1679" i="2"/>
  <c r="L1678" i="2"/>
  <c r="K1678" i="2"/>
  <c r="L1677" i="2"/>
  <c r="K1677" i="2"/>
  <c r="L1676" i="2"/>
  <c r="K1676" i="2"/>
  <c r="L1675" i="2"/>
  <c r="K1675" i="2"/>
  <c r="K1674" i="2"/>
  <c r="L1674" i="2" s="1"/>
  <c r="L1673" i="2"/>
  <c r="K1673" i="2"/>
  <c r="L1672" i="2"/>
  <c r="K1672" i="2"/>
  <c r="L1671" i="2"/>
  <c r="K1671" i="2"/>
  <c r="K1670" i="2"/>
  <c r="L1670" i="2" s="1"/>
  <c r="L1669" i="2"/>
  <c r="K1669" i="2"/>
  <c r="K1668" i="2"/>
  <c r="L1668" i="2" s="1"/>
  <c r="L1667" i="2"/>
  <c r="K1667" i="2"/>
  <c r="L1666" i="2"/>
  <c r="K1666" i="2"/>
  <c r="L1665" i="2"/>
  <c r="K1665" i="2"/>
  <c r="K1664" i="2"/>
  <c r="L1664" i="2" s="1"/>
  <c r="L1663" i="2"/>
  <c r="K1663" i="2"/>
  <c r="K1662" i="2"/>
  <c r="L1662" i="2" s="1"/>
  <c r="L1661" i="2"/>
  <c r="K1661" i="2"/>
  <c r="L1660" i="2"/>
  <c r="K1660" i="2"/>
  <c r="L1659" i="2"/>
  <c r="K1659" i="2"/>
  <c r="L1658" i="2"/>
  <c r="K1658" i="2"/>
  <c r="L1657" i="2"/>
  <c r="K1657" i="2"/>
  <c r="K1656" i="2"/>
  <c r="L1656" i="2" s="1"/>
  <c r="L1655" i="2"/>
  <c r="K1655" i="2"/>
  <c r="L1654" i="2"/>
  <c r="K1654" i="2"/>
  <c r="L1653" i="2"/>
  <c r="K1653" i="2"/>
  <c r="L1652" i="2"/>
  <c r="K1652" i="2"/>
  <c r="L1651" i="2"/>
  <c r="K1651" i="2"/>
  <c r="K1650" i="2"/>
  <c r="L1650" i="2" s="1"/>
  <c r="L1649" i="2"/>
  <c r="K1649" i="2"/>
  <c r="L1648" i="2"/>
  <c r="K1648" i="2"/>
  <c r="L1647" i="2"/>
  <c r="K1647" i="2"/>
  <c r="K1646" i="2"/>
  <c r="L1646" i="2" s="1"/>
  <c r="L1645" i="2"/>
  <c r="K1645" i="2"/>
  <c r="K1644" i="2"/>
  <c r="L1644" i="2" s="1"/>
  <c r="L1643" i="2"/>
  <c r="K1643" i="2"/>
  <c r="L1642" i="2"/>
  <c r="K1642" i="2"/>
  <c r="L1641" i="2"/>
  <c r="K1641" i="2"/>
  <c r="K1640" i="2"/>
  <c r="L1640" i="2" s="1"/>
  <c r="L1639" i="2"/>
  <c r="K1639" i="2"/>
  <c r="K1638" i="2"/>
  <c r="L1638" i="2" s="1"/>
  <c r="L1637" i="2"/>
  <c r="K1637" i="2"/>
  <c r="L1636" i="2"/>
  <c r="K1636" i="2"/>
  <c r="L1635" i="2"/>
  <c r="K1635" i="2"/>
  <c r="L1634" i="2"/>
  <c r="K1634" i="2"/>
  <c r="L1633" i="2"/>
  <c r="K1633" i="2"/>
  <c r="K1632" i="2"/>
  <c r="L1632" i="2" s="1"/>
  <c r="L1631" i="2"/>
  <c r="K1631" i="2"/>
  <c r="L1630" i="2"/>
  <c r="K1630" i="2"/>
  <c r="L1629" i="2"/>
  <c r="K1629" i="2"/>
  <c r="K1628" i="2"/>
  <c r="L1628" i="2" s="1"/>
  <c r="L1627" i="2"/>
  <c r="K1627" i="2"/>
  <c r="K1626" i="2"/>
  <c r="L1626" i="2" s="1"/>
  <c r="L1625" i="2"/>
  <c r="K1625" i="2"/>
  <c r="L1624" i="2"/>
  <c r="K1624" i="2"/>
  <c r="L1623" i="2"/>
  <c r="K1623" i="2"/>
  <c r="L1622" i="2"/>
  <c r="K1622" i="2"/>
  <c r="L1621" i="2"/>
  <c r="K1621" i="2"/>
  <c r="K1620" i="2"/>
  <c r="L1620" i="2" s="1"/>
  <c r="L1619" i="2"/>
  <c r="K1619" i="2"/>
  <c r="L1618" i="2"/>
  <c r="K1618" i="2"/>
  <c r="L1617" i="2"/>
  <c r="K1617" i="2"/>
  <c r="K1616" i="2"/>
  <c r="L1616" i="2" s="1"/>
  <c r="L1615" i="2"/>
  <c r="K1615" i="2"/>
  <c r="K1614" i="2"/>
  <c r="L1614" i="2" s="1"/>
  <c r="L1613" i="2"/>
  <c r="K1613" i="2"/>
  <c r="L1612" i="2"/>
  <c r="K1612" i="2"/>
  <c r="L1611" i="2"/>
  <c r="K1611" i="2"/>
  <c r="K1610" i="2"/>
  <c r="L1610" i="2" s="1"/>
  <c r="L1609" i="2"/>
  <c r="K1609" i="2"/>
  <c r="K1608" i="2"/>
  <c r="L1608" i="2" s="1"/>
  <c r="L1607" i="2"/>
  <c r="K1607" i="2"/>
  <c r="L1606" i="2"/>
  <c r="K1606" i="2"/>
  <c r="L1605" i="2"/>
  <c r="K1605" i="2"/>
  <c r="L1604" i="2"/>
  <c r="K1604" i="2"/>
  <c r="L1603" i="2"/>
  <c r="K1603" i="2"/>
  <c r="K1602" i="2"/>
  <c r="L1602" i="2" s="1"/>
  <c r="L1601" i="2"/>
  <c r="K1601" i="2"/>
  <c r="L1600" i="2"/>
  <c r="K1600" i="2"/>
  <c r="L1599" i="2"/>
  <c r="K1599" i="2"/>
  <c r="K1598" i="2"/>
  <c r="L1598" i="2" s="1"/>
  <c r="L1597" i="2"/>
  <c r="K1597" i="2"/>
  <c r="K1596" i="2"/>
  <c r="L1596" i="2" s="1"/>
  <c r="L1595" i="2"/>
  <c r="K1595" i="2"/>
  <c r="L1594" i="2"/>
  <c r="K1594" i="2"/>
  <c r="L1593" i="2"/>
  <c r="K1593" i="2"/>
  <c r="K1592" i="2"/>
  <c r="L1592" i="2" s="1"/>
  <c r="L1591" i="2"/>
  <c r="K1591" i="2"/>
  <c r="K1590" i="2"/>
  <c r="L1590" i="2" s="1"/>
  <c r="L1589" i="2"/>
  <c r="K1589" i="2"/>
  <c r="L1588" i="2"/>
  <c r="K1588" i="2"/>
  <c r="L1587" i="2"/>
  <c r="K1587" i="2"/>
  <c r="L1586" i="2"/>
  <c r="K1586" i="2"/>
  <c r="L1585" i="2"/>
  <c r="K1585" i="2"/>
  <c r="K1584" i="2"/>
  <c r="L1584" i="2" s="1"/>
  <c r="L1583" i="2"/>
  <c r="K1583" i="2"/>
  <c r="L1582" i="2"/>
  <c r="K1582" i="2"/>
  <c r="L1581" i="2"/>
  <c r="K1581" i="2"/>
  <c r="L1580" i="2"/>
  <c r="K1580" i="2"/>
  <c r="L1579" i="2"/>
  <c r="K1579" i="2"/>
  <c r="K1578" i="2"/>
  <c r="L1578" i="2" s="1"/>
  <c r="L1577" i="2"/>
  <c r="K1577" i="2"/>
  <c r="L1576" i="2"/>
  <c r="K1576" i="2"/>
  <c r="L1575" i="2"/>
  <c r="K1575" i="2"/>
  <c r="K1574" i="2"/>
  <c r="L1574" i="2" s="1"/>
  <c r="L1573" i="2"/>
  <c r="K1573" i="2"/>
  <c r="K1572" i="2"/>
  <c r="L1572" i="2" s="1"/>
  <c r="L1571" i="2"/>
  <c r="K1571" i="2"/>
  <c r="L1570" i="2"/>
  <c r="K1570" i="2"/>
  <c r="L1569" i="2"/>
  <c r="K1569" i="2"/>
  <c r="K1568" i="2"/>
  <c r="L1568" i="2" s="1"/>
  <c r="L1567" i="2"/>
  <c r="K1567" i="2"/>
  <c r="K1566" i="2"/>
  <c r="L1566" i="2" s="1"/>
  <c r="L1565" i="2"/>
  <c r="K1565" i="2"/>
  <c r="L1564" i="2"/>
  <c r="K1564" i="2"/>
  <c r="L1563" i="2"/>
  <c r="K1563" i="2"/>
  <c r="L1562" i="2"/>
  <c r="K1562" i="2"/>
  <c r="L1561" i="2"/>
  <c r="K1561" i="2"/>
  <c r="K1560" i="2"/>
  <c r="L1560" i="2" s="1"/>
  <c r="L1559" i="2"/>
  <c r="K1559" i="2"/>
  <c r="L1558" i="2"/>
  <c r="K1558" i="2"/>
  <c r="L1557" i="2"/>
  <c r="K1557" i="2"/>
  <c r="K1556" i="2"/>
  <c r="L1556" i="2" s="1"/>
  <c r="L1555" i="2"/>
  <c r="K1555" i="2"/>
  <c r="K1554" i="2"/>
  <c r="L1554" i="2" s="1"/>
  <c r="L1553" i="2"/>
  <c r="K1553" i="2"/>
  <c r="L1552" i="2"/>
  <c r="K1552" i="2"/>
  <c r="L1551" i="2"/>
  <c r="K1551" i="2"/>
  <c r="L1550" i="2"/>
  <c r="K1550" i="2"/>
  <c r="L1549" i="2"/>
  <c r="K1549" i="2"/>
  <c r="K1548" i="2"/>
  <c r="L1548" i="2" s="1"/>
  <c r="L1547" i="2"/>
  <c r="K1547" i="2"/>
  <c r="L1546" i="2"/>
  <c r="K1546" i="2"/>
  <c r="L1545" i="2"/>
  <c r="K1545" i="2"/>
  <c r="K1544" i="2"/>
  <c r="L1544" i="2" s="1"/>
  <c r="L1543" i="2"/>
  <c r="K1543" i="2"/>
  <c r="K1542" i="2"/>
  <c r="L1542" i="2" s="1"/>
  <c r="L1541" i="2"/>
  <c r="K1541" i="2"/>
  <c r="L1540" i="2"/>
  <c r="K1540" i="2"/>
  <c r="L1539" i="2"/>
  <c r="K1539" i="2"/>
  <c r="K1538" i="2"/>
  <c r="L1538" i="2" s="1"/>
  <c r="L1537" i="2"/>
  <c r="K1537" i="2"/>
  <c r="K1536" i="2"/>
  <c r="L1536" i="2" s="1"/>
  <c r="L1535" i="2"/>
  <c r="K1535" i="2"/>
  <c r="L1534" i="2"/>
  <c r="K1534" i="2"/>
  <c r="L1533" i="2"/>
  <c r="K1533" i="2"/>
  <c r="L1532" i="2"/>
  <c r="K1532" i="2"/>
  <c r="L1531" i="2"/>
  <c r="K1531" i="2"/>
  <c r="K1530" i="2"/>
  <c r="L1530" i="2" s="1"/>
  <c r="L1529" i="2"/>
  <c r="K1529" i="2"/>
  <c r="L1528" i="2"/>
  <c r="K1528" i="2"/>
  <c r="L1527" i="2"/>
  <c r="K1527" i="2"/>
  <c r="K1526" i="2"/>
  <c r="L1526" i="2" s="1"/>
  <c r="L1525" i="2"/>
  <c r="K1525" i="2"/>
  <c r="K1524" i="2"/>
  <c r="L1524" i="2" s="1"/>
  <c r="L1523" i="2"/>
  <c r="K1523" i="2"/>
  <c r="L1522" i="2"/>
  <c r="K1522" i="2"/>
  <c r="L1521" i="2"/>
  <c r="K1521" i="2"/>
  <c r="K1520" i="2"/>
  <c r="L1520" i="2" s="1"/>
  <c r="L1519" i="2"/>
  <c r="K1519" i="2"/>
  <c r="K1518" i="2"/>
  <c r="L1518" i="2" s="1"/>
  <c r="L1517" i="2"/>
  <c r="K1517" i="2"/>
  <c r="L1516" i="2"/>
  <c r="K1516" i="2"/>
  <c r="L1515" i="2"/>
  <c r="K1515" i="2"/>
  <c r="L1514" i="2"/>
  <c r="K1514" i="2"/>
  <c r="L1513" i="2"/>
  <c r="K1513" i="2"/>
  <c r="K1512" i="2"/>
  <c r="L1512" i="2" s="1"/>
  <c r="L1511" i="2"/>
  <c r="K1511" i="2"/>
  <c r="L1510" i="2"/>
  <c r="K1510" i="2"/>
  <c r="L1509" i="2"/>
  <c r="K1509" i="2"/>
  <c r="L1508" i="2"/>
  <c r="K1508" i="2"/>
  <c r="L1507" i="2"/>
  <c r="K1507" i="2"/>
  <c r="K1506" i="2"/>
  <c r="L1506" i="2" s="1"/>
  <c r="L1505" i="2"/>
  <c r="K1505" i="2"/>
  <c r="L1504" i="2"/>
  <c r="K1504" i="2"/>
  <c r="L1503" i="2"/>
  <c r="K1503" i="2"/>
  <c r="K1502" i="2"/>
  <c r="L1502" i="2" s="1"/>
  <c r="L1501" i="2"/>
  <c r="K1501" i="2"/>
  <c r="K1500" i="2"/>
  <c r="L1500" i="2" s="1"/>
  <c r="L1499" i="2"/>
  <c r="K1499" i="2"/>
  <c r="L1498" i="2"/>
  <c r="K1498" i="2"/>
  <c r="L1497" i="2"/>
  <c r="K1497" i="2"/>
  <c r="K1496" i="2"/>
  <c r="L1496" i="2" s="1"/>
  <c r="L1495" i="2"/>
  <c r="K1495" i="2"/>
  <c r="K1494" i="2"/>
  <c r="L1494" i="2" s="1"/>
  <c r="L1493" i="2"/>
  <c r="K1493" i="2"/>
  <c r="L1492" i="2"/>
  <c r="K1492" i="2"/>
  <c r="L1491" i="2"/>
  <c r="K1491" i="2"/>
  <c r="L1490" i="2"/>
  <c r="K1490" i="2"/>
  <c r="L1489" i="2"/>
  <c r="K1489" i="2"/>
  <c r="K1488" i="2"/>
  <c r="L1488" i="2" s="1"/>
  <c r="L1487" i="2"/>
  <c r="K1487" i="2"/>
  <c r="L1486" i="2"/>
  <c r="K1486" i="2"/>
  <c r="L1485" i="2"/>
  <c r="K1485" i="2"/>
  <c r="K1484" i="2"/>
  <c r="L1484" i="2" s="1"/>
  <c r="L1483" i="2"/>
  <c r="K1483" i="2"/>
  <c r="K1482" i="2"/>
  <c r="L1482" i="2" s="1"/>
  <c r="L1481" i="2"/>
  <c r="K1481" i="2"/>
  <c r="L1480" i="2"/>
  <c r="K1480" i="2"/>
  <c r="L1479" i="2"/>
  <c r="K1479" i="2"/>
  <c r="L1478" i="2"/>
  <c r="K1478" i="2"/>
  <c r="L1477" i="2"/>
  <c r="K1477" i="2"/>
  <c r="K1476" i="2"/>
  <c r="L1476" i="2" s="1"/>
  <c r="L1475" i="2"/>
  <c r="K1475" i="2"/>
  <c r="L1474" i="2"/>
  <c r="K1474" i="2"/>
  <c r="L1473" i="2"/>
  <c r="K1473" i="2"/>
  <c r="K1472" i="2"/>
  <c r="L1472" i="2" s="1"/>
  <c r="L1471" i="2"/>
  <c r="K1471" i="2"/>
  <c r="K1470" i="2"/>
  <c r="L1470" i="2" s="1"/>
  <c r="L1469" i="2"/>
  <c r="K1469" i="2"/>
  <c r="L1468" i="2"/>
  <c r="K1468" i="2"/>
  <c r="K1467" i="2"/>
  <c r="L1467" i="2" s="1"/>
  <c r="K1466" i="2"/>
  <c r="L1466" i="2" s="1"/>
  <c r="L1465" i="2"/>
  <c r="K1465" i="2"/>
  <c r="K1464" i="2"/>
  <c r="L1464" i="2" s="1"/>
  <c r="L1463" i="2"/>
  <c r="K1463" i="2"/>
  <c r="L1462" i="2"/>
  <c r="K1462" i="2"/>
  <c r="K1461" i="2"/>
  <c r="L1461" i="2" s="1"/>
  <c r="L1460" i="2"/>
  <c r="K1460" i="2"/>
  <c r="L1459" i="2"/>
  <c r="K1459" i="2"/>
  <c r="K1458" i="2"/>
  <c r="L1458" i="2" s="1"/>
  <c r="L1457" i="2"/>
  <c r="K1457" i="2"/>
  <c r="L1456" i="2"/>
  <c r="K1456" i="2"/>
  <c r="L1455" i="2"/>
  <c r="K1455" i="2"/>
  <c r="K1454" i="2"/>
  <c r="L1454" i="2" s="1"/>
  <c r="L1453" i="2"/>
  <c r="K1453" i="2"/>
  <c r="K1452" i="2"/>
  <c r="L1452" i="2" s="1"/>
  <c r="L1451" i="2"/>
  <c r="K1451" i="2"/>
  <c r="L1450" i="2"/>
  <c r="K1450" i="2"/>
  <c r="L1449" i="2"/>
  <c r="K1449" i="2"/>
  <c r="K1448" i="2"/>
  <c r="L1448" i="2" s="1"/>
  <c r="L1447" i="2"/>
  <c r="K1447" i="2"/>
  <c r="K1446" i="2"/>
  <c r="L1446" i="2" s="1"/>
  <c r="L1445" i="2"/>
  <c r="K1445" i="2"/>
  <c r="L1444" i="2"/>
  <c r="K1444" i="2"/>
  <c r="K1443" i="2"/>
  <c r="L1443" i="2" s="1"/>
  <c r="L1442" i="2"/>
  <c r="K1442" i="2"/>
  <c r="L1441" i="2"/>
  <c r="K1441" i="2"/>
  <c r="K1440" i="2"/>
  <c r="L1440" i="2" s="1"/>
  <c r="L1439" i="2"/>
  <c r="K1439" i="2"/>
  <c r="L1438" i="2"/>
  <c r="K1438" i="2"/>
  <c r="K1437" i="2"/>
  <c r="L1437" i="2" s="1"/>
  <c r="L1436" i="2"/>
  <c r="K1436" i="2"/>
  <c r="L1435" i="2"/>
  <c r="K1435" i="2"/>
  <c r="K1434" i="2"/>
  <c r="L1434" i="2" s="1"/>
  <c r="L1433" i="2"/>
  <c r="K1433" i="2"/>
  <c r="L1432" i="2"/>
  <c r="K1432" i="2"/>
  <c r="L1431" i="2"/>
  <c r="K1431" i="2"/>
  <c r="K1430" i="2"/>
  <c r="L1430" i="2" s="1"/>
  <c r="L1429" i="2"/>
  <c r="K1429" i="2"/>
  <c r="K1428" i="2"/>
  <c r="L1428" i="2" s="1"/>
  <c r="L1427" i="2"/>
  <c r="K1427" i="2"/>
  <c r="L1426" i="2"/>
  <c r="K1426" i="2"/>
  <c r="K1425" i="2"/>
  <c r="L1425" i="2" s="1"/>
  <c r="K1424" i="2"/>
  <c r="L1424" i="2" s="1"/>
  <c r="L1423" i="2"/>
  <c r="K1423" i="2"/>
  <c r="K1422" i="2"/>
  <c r="L1422" i="2" s="1"/>
  <c r="L1421" i="2"/>
  <c r="K1421" i="2"/>
  <c r="L1420" i="2"/>
  <c r="K1420" i="2"/>
  <c r="L1419" i="2"/>
  <c r="K1419" i="2"/>
  <c r="L1418" i="2"/>
  <c r="K1418" i="2"/>
  <c r="L1417" i="2"/>
  <c r="K1417" i="2"/>
  <c r="K1416" i="2"/>
  <c r="L1416" i="2" s="1"/>
  <c r="L1415" i="2"/>
  <c r="K1415" i="2"/>
  <c r="L1414" i="2"/>
  <c r="K1414" i="2"/>
  <c r="L1413" i="2"/>
  <c r="K1413" i="2"/>
  <c r="K1412" i="2"/>
  <c r="L1412" i="2" s="1"/>
  <c r="L1411" i="2"/>
  <c r="K1411" i="2"/>
  <c r="K1410" i="2"/>
  <c r="L1410" i="2" s="1"/>
  <c r="L1409" i="2"/>
  <c r="K1409" i="2"/>
  <c r="L1408" i="2"/>
  <c r="K1408" i="2"/>
  <c r="K1407" i="2"/>
  <c r="L1407" i="2" s="1"/>
  <c r="L1406" i="2"/>
  <c r="K1406" i="2"/>
  <c r="L1405" i="2"/>
  <c r="K1405" i="2"/>
  <c r="K1404" i="2"/>
  <c r="L1404" i="2" s="1"/>
  <c r="L1403" i="2"/>
  <c r="K1403" i="2"/>
  <c r="K1402" i="2"/>
  <c r="L1402" i="2" s="1"/>
  <c r="L1401" i="2"/>
  <c r="K1401" i="2"/>
  <c r="K1400" i="2"/>
  <c r="L1400" i="2" s="1"/>
  <c r="L1399" i="2"/>
  <c r="K1399" i="2"/>
  <c r="K1398" i="2"/>
  <c r="L1398" i="2" s="1"/>
  <c r="L1397" i="2"/>
  <c r="K1397" i="2"/>
  <c r="L1396" i="2"/>
  <c r="K1396" i="2"/>
  <c r="K1395" i="2"/>
  <c r="L1395" i="2" s="1"/>
  <c r="K1394" i="2"/>
  <c r="L1394" i="2" s="1"/>
  <c r="L1393" i="2"/>
  <c r="K1393" i="2"/>
  <c r="K1392" i="2"/>
  <c r="L1392" i="2" s="1"/>
  <c r="L1391" i="2"/>
  <c r="K1391" i="2"/>
  <c r="L1390" i="2"/>
  <c r="K1390" i="2"/>
  <c r="K1389" i="2"/>
  <c r="L1389" i="2" s="1"/>
  <c r="L1388" i="2"/>
  <c r="K1388" i="2"/>
  <c r="L1387" i="2"/>
  <c r="K1387" i="2"/>
  <c r="K1386" i="2"/>
  <c r="L1386" i="2" s="1"/>
  <c r="L1385" i="2"/>
  <c r="K1385" i="2"/>
  <c r="K1384" i="2"/>
  <c r="L1384" i="2" s="1"/>
  <c r="L1383" i="2"/>
  <c r="K1383" i="2"/>
  <c r="K1382" i="2"/>
  <c r="L1382" i="2" s="1"/>
  <c r="L1381" i="2"/>
  <c r="K1381" i="2"/>
  <c r="K1380" i="2"/>
  <c r="L1380" i="2" s="1"/>
  <c r="L1379" i="2"/>
  <c r="K1379" i="2"/>
  <c r="K1378" i="2"/>
  <c r="L1378" i="2" s="1"/>
  <c r="L1377" i="2"/>
  <c r="K1377" i="2"/>
  <c r="K1376" i="2"/>
  <c r="L1376" i="2" s="1"/>
  <c r="L1375" i="2"/>
  <c r="K1375" i="2"/>
  <c r="K1374" i="2"/>
  <c r="L1374" i="2" s="1"/>
  <c r="R1373" i="2"/>
  <c r="Q1373" i="2"/>
  <c r="P1373" i="2"/>
  <c r="K1373" i="2"/>
  <c r="L1373" i="2" s="1"/>
  <c r="R1372" i="2"/>
  <c r="Q1372" i="2"/>
  <c r="P1372" i="2"/>
  <c r="L1372" i="2"/>
  <c r="K1372" i="2"/>
  <c r="R1371" i="2"/>
  <c r="Q1371" i="2"/>
  <c r="P1371" i="2"/>
  <c r="K1371" i="2"/>
  <c r="L1371" i="2" s="1"/>
  <c r="R1370" i="2"/>
  <c r="Q1370" i="2"/>
  <c r="P1370" i="2"/>
  <c r="L1370" i="2"/>
  <c r="K1370" i="2"/>
  <c r="R1369" i="2"/>
  <c r="Q1369" i="2"/>
  <c r="P1369" i="2"/>
  <c r="K1369" i="2"/>
  <c r="L1369" i="2" s="1"/>
  <c r="R1368" i="2"/>
  <c r="Q1368" i="2"/>
  <c r="P1368" i="2"/>
  <c r="L1368" i="2"/>
  <c r="K1368" i="2"/>
  <c r="R1367" i="2"/>
  <c r="Q1367" i="2"/>
  <c r="P1367" i="2"/>
  <c r="L1367" i="2"/>
  <c r="K1367" i="2"/>
  <c r="R1366" i="2"/>
  <c r="Q1366" i="2"/>
  <c r="P1366" i="2"/>
  <c r="L1366" i="2"/>
  <c r="K1366" i="2"/>
  <c r="R1365" i="2"/>
  <c r="Q1365" i="2"/>
  <c r="P1365" i="2"/>
  <c r="L1365" i="2"/>
  <c r="K1365" i="2"/>
  <c r="R1364" i="2"/>
  <c r="Q1364" i="2"/>
  <c r="P1364" i="2"/>
  <c r="L1364" i="2"/>
  <c r="K1364" i="2"/>
  <c r="R1363" i="2"/>
  <c r="Q1363" i="2"/>
  <c r="P1363" i="2"/>
  <c r="K1363" i="2"/>
  <c r="L1363" i="2" s="1"/>
  <c r="R1362" i="2"/>
  <c r="Q1362" i="2"/>
  <c r="P1362" i="2"/>
  <c r="K1362" i="2"/>
  <c r="L1362" i="2" s="1"/>
  <c r="R1361" i="2"/>
  <c r="Q1361" i="2"/>
  <c r="P1361" i="2"/>
  <c r="L1361" i="2"/>
  <c r="K1361" i="2"/>
  <c r="R1360" i="2"/>
  <c r="Q1360" i="2"/>
  <c r="P1360" i="2"/>
  <c r="L1360" i="2"/>
  <c r="K1360" i="2"/>
  <c r="R1359" i="2"/>
  <c r="Q1359" i="2"/>
  <c r="P1359" i="2"/>
  <c r="K1359" i="2"/>
  <c r="L1359" i="2" s="1"/>
  <c r="R1358" i="2"/>
  <c r="Q1358" i="2"/>
  <c r="P1358" i="2"/>
  <c r="K1358" i="2"/>
  <c r="L1358" i="2" s="1"/>
  <c r="R1357" i="2"/>
  <c r="Q1357" i="2"/>
  <c r="P1357" i="2"/>
  <c r="K1357" i="2"/>
  <c r="L1357" i="2" s="1"/>
  <c r="R1356" i="2"/>
  <c r="Q1356" i="2"/>
  <c r="P1356" i="2"/>
  <c r="K1356" i="2"/>
  <c r="L1356" i="2" s="1"/>
  <c r="R1355" i="2"/>
  <c r="Q1355" i="2"/>
  <c r="P1355" i="2"/>
  <c r="L1355" i="2"/>
  <c r="K1355" i="2"/>
  <c r="R1354" i="2"/>
  <c r="Q1354" i="2"/>
  <c r="P1354" i="2"/>
  <c r="L1354" i="2"/>
  <c r="K1354" i="2"/>
  <c r="R1353" i="2"/>
  <c r="Q1353" i="2"/>
  <c r="P1353" i="2"/>
  <c r="K1353" i="2"/>
  <c r="L1353" i="2" s="1"/>
  <c r="R1352" i="2"/>
  <c r="Q1352" i="2"/>
  <c r="P1352" i="2"/>
  <c r="L1352" i="2"/>
  <c r="K1352" i="2"/>
  <c r="R1351" i="2"/>
  <c r="Q1351" i="2"/>
  <c r="P1351" i="2"/>
  <c r="L1351" i="2"/>
  <c r="K1351" i="2"/>
  <c r="R1350" i="2"/>
  <c r="Q1350" i="2"/>
  <c r="P1350" i="2"/>
  <c r="K1350" i="2"/>
  <c r="L1350" i="2" s="1"/>
  <c r="R1349" i="2"/>
  <c r="Q1349" i="2"/>
  <c r="P1349" i="2"/>
  <c r="K1349" i="2"/>
  <c r="L1349" i="2" s="1"/>
  <c r="R1348" i="2"/>
  <c r="Q1348" i="2"/>
  <c r="P1348" i="2"/>
  <c r="L1348" i="2"/>
  <c r="K1348" i="2"/>
  <c r="R1347" i="2"/>
  <c r="Q1347" i="2"/>
  <c r="P1347" i="2"/>
  <c r="L1347" i="2"/>
  <c r="K1347" i="2"/>
  <c r="R1346" i="2"/>
  <c r="Q1346" i="2"/>
  <c r="P1346" i="2"/>
  <c r="L1346" i="2"/>
  <c r="K1346" i="2"/>
  <c r="R1345" i="2"/>
  <c r="Q1345" i="2"/>
  <c r="P1345" i="2"/>
  <c r="K1345" i="2"/>
  <c r="L1345" i="2" s="1"/>
  <c r="R1344" i="2"/>
  <c r="Q1344" i="2"/>
  <c r="P1344" i="2"/>
  <c r="L1344" i="2"/>
  <c r="K1344" i="2"/>
  <c r="R1343" i="2"/>
  <c r="Q1343" i="2"/>
  <c r="P1343" i="2"/>
  <c r="L1343" i="2"/>
  <c r="K1343" i="2"/>
  <c r="R1342" i="2"/>
  <c r="Q1342" i="2"/>
  <c r="P1342" i="2"/>
  <c r="K1342" i="2"/>
  <c r="L1342" i="2" s="1"/>
  <c r="R1341" i="2"/>
  <c r="Q1341" i="2"/>
  <c r="P1341" i="2"/>
  <c r="K1341" i="2"/>
  <c r="L1341" i="2" s="1"/>
  <c r="R1340" i="2"/>
  <c r="Q1340" i="2"/>
  <c r="P1340" i="2"/>
  <c r="K1340" i="2"/>
  <c r="L1340" i="2" s="1"/>
  <c r="R1339" i="2"/>
  <c r="Q1339" i="2"/>
  <c r="P1339" i="2"/>
  <c r="K1339" i="2"/>
  <c r="L1339" i="2" s="1"/>
  <c r="R1338" i="2"/>
  <c r="Q1338" i="2"/>
  <c r="P1338" i="2"/>
  <c r="K1338" i="2"/>
  <c r="L1338" i="2" s="1"/>
  <c r="R1337" i="2"/>
  <c r="Q1337" i="2"/>
  <c r="P1337" i="2"/>
  <c r="K1337" i="2"/>
  <c r="L1337" i="2" s="1"/>
  <c r="R1336" i="2"/>
  <c r="Q1336" i="2"/>
  <c r="P1336" i="2"/>
  <c r="L1336" i="2"/>
  <c r="K1336" i="2"/>
  <c r="R1335" i="2"/>
  <c r="Q1335" i="2"/>
  <c r="P1335" i="2"/>
  <c r="K1335" i="2"/>
  <c r="L1335" i="2" s="1"/>
  <c r="R1334" i="2"/>
  <c r="Q1334" i="2"/>
  <c r="P1334" i="2"/>
  <c r="K1334" i="2"/>
  <c r="L1334" i="2" s="1"/>
  <c r="R1333" i="2"/>
  <c r="Q1333" i="2"/>
  <c r="P1333" i="2"/>
  <c r="L1333" i="2"/>
  <c r="K1333" i="2"/>
  <c r="R1332" i="2"/>
  <c r="Q1332" i="2"/>
  <c r="P1332" i="2"/>
  <c r="K1332" i="2"/>
  <c r="L1332" i="2" s="1"/>
  <c r="R1331" i="2"/>
  <c r="Q1331" i="2"/>
  <c r="P1331" i="2"/>
  <c r="L1331" i="2"/>
  <c r="K1331" i="2"/>
  <c r="R1330" i="2"/>
  <c r="Q1330" i="2"/>
  <c r="P1330" i="2"/>
  <c r="L1330" i="2"/>
  <c r="K1330" i="2"/>
  <c r="R1329" i="2"/>
  <c r="Q1329" i="2"/>
  <c r="P1329" i="2"/>
  <c r="L1329" i="2"/>
  <c r="K1329" i="2"/>
  <c r="R1328" i="2"/>
  <c r="Q1328" i="2"/>
  <c r="P1328" i="2"/>
  <c r="K1328" i="2"/>
  <c r="L1328" i="2" s="1"/>
  <c r="R1327" i="2"/>
  <c r="Q1327" i="2"/>
  <c r="P1327" i="2"/>
  <c r="L1327" i="2"/>
  <c r="K1327" i="2"/>
  <c r="R1326" i="2"/>
  <c r="Q1326" i="2"/>
  <c r="P1326" i="2"/>
  <c r="K1326" i="2"/>
  <c r="L1326" i="2" s="1"/>
  <c r="R1325" i="2"/>
  <c r="Q1325" i="2"/>
  <c r="P1325" i="2"/>
  <c r="L1325" i="2"/>
  <c r="K1325" i="2"/>
  <c r="R1324" i="2"/>
  <c r="Q1324" i="2"/>
  <c r="P1324" i="2"/>
  <c r="L1324" i="2"/>
  <c r="K1324" i="2"/>
  <c r="R1323" i="2"/>
  <c r="Q1323" i="2"/>
  <c r="P1323" i="2"/>
  <c r="K1323" i="2"/>
  <c r="L1323" i="2" s="1"/>
  <c r="R1322" i="2"/>
  <c r="Q1322" i="2"/>
  <c r="P1322" i="2"/>
  <c r="L1322" i="2"/>
  <c r="K1322" i="2"/>
  <c r="R1321" i="2"/>
  <c r="Q1321" i="2"/>
  <c r="P1321" i="2"/>
  <c r="L1321" i="2"/>
  <c r="K1321" i="2"/>
  <c r="R1320" i="2"/>
  <c r="Q1320" i="2"/>
  <c r="P1320" i="2"/>
  <c r="K1320" i="2"/>
  <c r="L1320" i="2" s="1"/>
  <c r="R1319" i="2"/>
  <c r="Q1319" i="2"/>
  <c r="P1319" i="2"/>
  <c r="L1319" i="2"/>
  <c r="K1319" i="2"/>
  <c r="R1318" i="2"/>
  <c r="Q1318" i="2"/>
  <c r="P1318" i="2"/>
  <c r="K1318" i="2"/>
  <c r="L1318" i="2" s="1"/>
  <c r="R1317" i="2"/>
  <c r="Q1317" i="2"/>
  <c r="P1317" i="2"/>
  <c r="K1317" i="2"/>
  <c r="L1317" i="2" s="1"/>
  <c r="R1316" i="2"/>
  <c r="Q1316" i="2"/>
  <c r="P1316" i="2"/>
  <c r="L1316" i="2"/>
  <c r="K1316" i="2"/>
  <c r="R1315" i="2"/>
  <c r="Q1315" i="2"/>
  <c r="P1315" i="2"/>
  <c r="L1315" i="2"/>
  <c r="K1315" i="2"/>
  <c r="R1314" i="2"/>
  <c r="Q1314" i="2"/>
  <c r="P1314" i="2"/>
  <c r="K1314" i="2"/>
  <c r="L1314" i="2" s="1"/>
  <c r="R1313" i="2"/>
  <c r="Q1313" i="2"/>
  <c r="P1313" i="2"/>
  <c r="K1313" i="2"/>
  <c r="L1313" i="2" s="1"/>
  <c r="R1312" i="2"/>
  <c r="Q1312" i="2"/>
  <c r="P1312" i="2"/>
  <c r="L1312" i="2"/>
  <c r="K1312" i="2"/>
  <c r="R1311" i="2"/>
  <c r="Q1311" i="2"/>
  <c r="P1311" i="2"/>
  <c r="L1311" i="2"/>
  <c r="K1311" i="2"/>
  <c r="R1310" i="2"/>
  <c r="Q1310" i="2"/>
  <c r="P1310" i="2"/>
  <c r="K1310" i="2"/>
  <c r="L1310" i="2" s="1"/>
  <c r="R1309" i="2"/>
  <c r="Q1309" i="2"/>
  <c r="P1309" i="2"/>
  <c r="L1309" i="2"/>
  <c r="K1309" i="2"/>
  <c r="R1308" i="2"/>
  <c r="Q1308" i="2"/>
  <c r="P1308" i="2"/>
  <c r="L1308" i="2"/>
  <c r="K1308" i="2"/>
  <c r="R1307" i="2"/>
  <c r="Q1307" i="2"/>
  <c r="P1307" i="2"/>
  <c r="K1307" i="2"/>
  <c r="L1307" i="2" s="1"/>
  <c r="R1306" i="2"/>
  <c r="Q1306" i="2"/>
  <c r="P1306" i="2"/>
  <c r="L1306" i="2"/>
  <c r="K1306" i="2"/>
  <c r="R1305" i="2"/>
  <c r="Q1305" i="2"/>
  <c r="P1305" i="2"/>
  <c r="K1305" i="2"/>
  <c r="L1305" i="2" s="1"/>
  <c r="R1304" i="2"/>
  <c r="Q1304" i="2"/>
  <c r="P1304" i="2"/>
  <c r="L1304" i="2"/>
  <c r="K1304" i="2"/>
  <c r="R1303" i="2"/>
  <c r="Q1303" i="2"/>
  <c r="P1303" i="2"/>
  <c r="L1303" i="2"/>
  <c r="K1303" i="2"/>
  <c r="R1302" i="2"/>
  <c r="Q1302" i="2"/>
  <c r="P1302" i="2"/>
  <c r="K1302" i="2"/>
  <c r="L1302" i="2" s="1"/>
  <c r="K1301" i="2"/>
  <c r="L1301" i="2" s="1"/>
  <c r="L1300" i="2"/>
  <c r="K1300" i="2"/>
  <c r="K1299" i="2"/>
  <c r="L1299" i="2" s="1"/>
  <c r="L1298" i="2"/>
  <c r="K1298" i="2"/>
  <c r="L1297" i="2"/>
  <c r="K1297" i="2"/>
  <c r="K1296" i="2"/>
  <c r="L1296" i="2" s="1"/>
  <c r="L1295" i="2"/>
  <c r="K1295" i="2"/>
  <c r="L1294" i="2"/>
  <c r="K1294" i="2"/>
  <c r="L1293" i="2"/>
  <c r="K1293" i="2"/>
  <c r="K1292" i="2"/>
  <c r="L1292" i="2" s="1"/>
  <c r="L1291" i="2"/>
  <c r="K1291" i="2"/>
  <c r="K1290" i="2"/>
  <c r="L1290" i="2" s="1"/>
  <c r="K1289" i="2"/>
  <c r="L1289" i="2" s="1"/>
  <c r="K1288" i="2"/>
  <c r="L1288" i="2" s="1"/>
  <c r="L1287" i="2"/>
  <c r="K1287" i="2"/>
  <c r="K1286" i="2"/>
  <c r="L1286" i="2" s="1"/>
  <c r="L1285" i="2"/>
  <c r="K1285" i="2"/>
  <c r="K1284" i="2"/>
  <c r="L1284" i="2" s="1"/>
  <c r="L1283" i="2"/>
  <c r="K1283" i="2"/>
  <c r="L1282" i="2"/>
  <c r="K1282" i="2"/>
  <c r="L1281" i="2"/>
  <c r="K1281" i="2"/>
  <c r="L1280" i="2"/>
  <c r="K1280" i="2"/>
  <c r="L1279" i="2"/>
  <c r="K1279" i="2"/>
  <c r="K1278" i="2"/>
  <c r="L1278" i="2" s="1"/>
  <c r="K1277" i="2"/>
  <c r="L1277" i="2" s="1"/>
  <c r="K1276" i="2"/>
  <c r="L1276" i="2" s="1"/>
  <c r="K1275" i="2"/>
  <c r="L1275" i="2" s="1"/>
  <c r="L1274" i="2"/>
  <c r="K1274" i="2"/>
  <c r="L1273" i="2"/>
  <c r="K1273" i="2"/>
  <c r="K1272" i="2"/>
  <c r="L1272" i="2" s="1"/>
  <c r="K1271" i="2"/>
  <c r="L1271" i="2" s="1"/>
  <c r="L1270" i="2"/>
  <c r="K1270" i="2"/>
  <c r="L1269" i="2"/>
  <c r="K1269" i="2"/>
  <c r="L1268" i="2"/>
  <c r="K1268" i="2"/>
  <c r="L1267" i="2"/>
  <c r="K1267" i="2"/>
  <c r="K1266" i="2"/>
  <c r="L1266" i="2" s="1"/>
  <c r="L1265" i="2"/>
  <c r="K1265" i="2"/>
  <c r="L1264" i="2"/>
  <c r="K1264" i="2"/>
  <c r="K1263" i="2"/>
  <c r="L1263" i="2" s="1"/>
  <c r="K1262" i="2"/>
  <c r="L1262" i="2" s="1"/>
  <c r="L1261" i="2"/>
  <c r="K1261" i="2"/>
  <c r="K1260" i="2"/>
  <c r="L1260" i="2" s="1"/>
  <c r="K1259" i="2"/>
  <c r="L1259" i="2" s="1"/>
  <c r="K1258" i="2"/>
  <c r="L1258" i="2" s="1"/>
  <c r="L1257" i="2"/>
  <c r="K1257" i="2"/>
  <c r="L1256" i="2"/>
  <c r="K1256" i="2"/>
  <c r="L1255" i="2"/>
  <c r="K1255" i="2"/>
  <c r="K1254" i="2"/>
  <c r="L1254" i="2" s="1"/>
  <c r="K1253" i="2"/>
  <c r="L1253" i="2" s="1"/>
  <c r="L1252" i="2"/>
  <c r="K1252" i="2"/>
  <c r="K1251" i="2"/>
  <c r="L1251" i="2" s="1"/>
  <c r="K1250" i="2"/>
  <c r="L1250" i="2" s="1"/>
  <c r="L1249" i="2"/>
  <c r="K1249" i="2"/>
  <c r="K1248" i="2"/>
  <c r="L1248" i="2" s="1"/>
  <c r="L1247" i="2"/>
  <c r="K1247" i="2"/>
  <c r="K1246" i="2"/>
  <c r="L1246" i="2" s="1"/>
  <c r="K1245" i="2"/>
  <c r="L1245" i="2" s="1"/>
  <c r="L1244" i="2"/>
  <c r="K1244" i="2"/>
  <c r="L1243" i="2"/>
  <c r="K1243" i="2"/>
  <c r="K1242" i="2"/>
  <c r="L1242" i="2" s="1"/>
  <c r="K1241" i="2"/>
  <c r="L1241" i="2" s="1"/>
  <c r="K1240" i="2"/>
  <c r="L1240" i="2" s="1"/>
  <c r="L1239" i="2"/>
  <c r="K1239" i="2"/>
  <c r="K1238" i="2"/>
  <c r="L1238" i="2" s="1"/>
  <c r="L1237" i="2"/>
  <c r="K1237" i="2"/>
  <c r="K1236" i="2"/>
  <c r="L1236" i="2" s="1"/>
  <c r="L1235" i="2"/>
  <c r="K1235" i="2"/>
  <c r="L1234" i="2"/>
  <c r="K1234" i="2"/>
  <c r="K1233" i="2"/>
  <c r="L1233" i="2" s="1"/>
  <c r="K1232" i="2"/>
  <c r="L1232" i="2" s="1"/>
  <c r="L1231" i="2"/>
  <c r="K1231" i="2"/>
  <c r="L1230" i="2"/>
  <c r="K1230" i="2"/>
  <c r="K1229" i="2"/>
  <c r="L1229" i="2" s="1"/>
  <c r="L1228" i="2"/>
  <c r="K1228" i="2"/>
  <c r="K1227" i="2"/>
  <c r="L1227" i="2" s="1"/>
  <c r="K1226" i="2"/>
  <c r="L1226" i="2" s="1"/>
  <c r="L1225" i="2"/>
  <c r="K1225" i="2"/>
  <c r="L1224" i="2"/>
  <c r="K1224" i="2"/>
  <c r="K1223" i="2"/>
  <c r="L1223" i="2" s="1"/>
  <c r="L1222" i="2"/>
  <c r="K1222" i="2"/>
  <c r="K1221" i="2"/>
  <c r="L1221" i="2" s="1"/>
  <c r="K1220" i="2"/>
  <c r="L1220" i="2" s="1"/>
  <c r="L1219" i="2"/>
  <c r="K1219" i="2"/>
  <c r="L1218" i="2"/>
  <c r="K1218" i="2"/>
  <c r="L1217" i="2"/>
  <c r="K1217" i="2"/>
  <c r="L1216" i="2"/>
  <c r="K1216" i="2"/>
  <c r="K1215" i="2"/>
  <c r="L1215" i="2" s="1"/>
  <c r="K1214" i="2"/>
  <c r="L1214" i="2" s="1"/>
  <c r="L1213" i="2"/>
  <c r="K1213" i="2"/>
  <c r="L1212" i="2"/>
  <c r="K1212" i="2"/>
  <c r="K1211" i="2"/>
  <c r="L1211" i="2" s="1"/>
  <c r="L1210" i="2"/>
  <c r="K1210" i="2"/>
  <c r="K1209" i="2"/>
  <c r="L1209" i="2" s="1"/>
  <c r="K1208" i="2"/>
  <c r="L1208" i="2" s="1"/>
  <c r="L1207" i="2"/>
  <c r="K1207" i="2"/>
  <c r="L1206" i="2"/>
  <c r="K1206" i="2"/>
  <c r="L1205" i="2"/>
  <c r="K1205" i="2"/>
  <c r="L1204" i="2"/>
  <c r="K1204" i="2"/>
  <c r="K1203" i="2"/>
  <c r="L1203" i="2" s="1"/>
  <c r="K1202" i="2"/>
  <c r="L1202" i="2" s="1"/>
  <c r="L1201" i="2"/>
  <c r="K1201" i="2"/>
  <c r="L1200" i="2"/>
  <c r="K1200" i="2"/>
  <c r="L1199" i="2"/>
  <c r="K1199" i="2"/>
  <c r="L1198" i="2"/>
  <c r="K1198" i="2"/>
  <c r="K1197" i="2"/>
  <c r="L1197" i="2" s="1"/>
  <c r="K1196" i="2"/>
  <c r="L1196" i="2" s="1"/>
  <c r="L1195" i="2"/>
  <c r="K1195" i="2"/>
  <c r="L1194" i="2"/>
  <c r="K1194" i="2"/>
  <c r="K1193" i="2"/>
  <c r="L1193" i="2" s="1"/>
  <c r="L1192" i="2"/>
  <c r="K1192" i="2"/>
  <c r="K1191" i="2"/>
  <c r="L1191" i="2" s="1"/>
  <c r="K1190" i="2"/>
  <c r="L1190" i="2" s="1"/>
  <c r="L1189" i="2"/>
  <c r="K1189" i="2"/>
  <c r="L1188" i="2"/>
  <c r="K1188" i="2"/>
  <c r="K1187" i="2"/>
  <c r="L1187" i="2" s="1"/>
  <c r="L1186" i="2"/>
  <c r="K1186" i="2"/>
  <c r="K1185" i="2"/>
  <c r="L1185" i="2" s="1"/>
  <c r="K1184" i="2"/>
  <c r="L1184" i="2" s="1"/>
  <c r="L1183" i="2"/>
  <c r="K1183" i="2"/>
  <c r="L1182" i="2"/>
  <c r="K1182" i="2"/>
  <c r="K1181" i="2"/>
  <c r="L1181" i="2" s="1"/>
  <c r="L1180" i="2"/>
  <c r="K1180" i="2"/>
  <c r="K1179" i="2"/>
  <c r="L1179" i="2" s="1"/>
  <c r="K1178" i="2"/>
  <c r="L1178" i="2" s="1"/>
  <c r="L1177" i="2"/>
  <c r="K1177" i="2"/>
  <c r="L1176" i="2"/>
  <c r="K1176" i="2"/>
  <c r="K1175" i="2"/>
  <c r="L1175" i="2" s="1"/>
  <c r="L1174" i="2"/>
  <c r="K1174" i="2"/>
  <c r="K1173" i="2"/>
  <c r="L1173" i="2" s="1"/>
  <c r="K1172" i="2"/>
  <c r="L1172" i="2" s="1"/>
  <c r="L1171" i="2"/>
  <c r="K1171" i="2"/>
  <c r="L1170" i="2"/>
  <c r="K1170" i="2"/>
  <c r="K1169" i="2"/>
  <c r="L1169" i="2" s="1"/>
  <c r="L1168" i="2"/>
  <c r="K1168" i="2"/>
  <c r="K1167" i="2"/>
  <c r="L1167" i="2" s="1"/>
  <c r="K1166" i="2"/>
  <c r="L1166" i="2" s="1"/>
  <c r="L1165" i="2"/>
  <c r="K1165" i="2"/>
  <c r="L1164" i="2"/>
  <c r="K1164" i="2"/>
  <c r="K1163" i="2"/>
  <c r="L1163" i="2" s="1"/>
  <c r="L1162" i="2"/>
  <c r="K1162" i="2"/>
  <c r="K1161" i="2"/>
  <c r="L1161" i="2" s="1"/>
  <c r="K1160" i="2"/>
  <c r="L1160" i="2" s="1"/>
  <c r="L1159" i="2"/>
  <c r="K1159" i="2"/>
  <c r="L1158" i="2"/>
  <c r="K1158" i="2"/>
  <c r="K1157" i="2"/>
  <c r="L1157" i="2" s="1"/>
  <c r="L1156" i="2"/>
  <c r="K1156" i="2"/>
  <c r="K1155" i="2"/>
  <c r="L1155" i="2" s="1"/>
  <c r="K1154" i="2"/>
  <c r="L1154" i="2" s="1"/>
  <c r="L1153" i="2"/>
  <c r="K1153" i="2"/>
  <c r="L1152" i="2"/>
  <c r="K1152" i="2"/>
  <c r="K1151" i="2"/>
  <c r="L1151" i="2" s="1"/>
  <c r="L1150" i="2"/>
  <c r="K1150" i="2"/>
  <c r="K1149" i="2"/>
  <c r="L1149" i="2" s="1"/>
  <c r="K1148" i="2"/>
  <c r="L1148" i="2" s="1"/>
  <c r="L1147" i="2"/>
  <c r="K1147" i="2"/>
  <c r="L1146" i="2"/>
  <c r="K1146" i="2"/>
  <c r="K1145" i="2"/>
  <c r="L1145" i="2" s="1"/>
  <c r="L1144" i="2"/>
  <c r="K1144" i="2"/>
  <c r="K1143" i="2"/>
  <c r="L1143" i="2" s="1"/>
  <c r="K1142" i="2"/>
  <c r="L1142" i="2" s="1"/>
  <c r="L1141" i="2"/>
  <c r="K1141" i="2"/>
  <c r="L1140" i="2"/>
  <c r="K1140" i="2"/>
  <c r="K1139" i="2"/>
  <c r="L1139" i="2" s="1"/>
  <c r="L1138" i="2"/>
  <c r="K1138" i="2"/>
  <c r="K1137" i="2"/>
  <c r="L1137" i="2" s="1"/>
  <c r="K1136" i="2"/>
  <c r="L1136" i="2" s="1"/>
  <c r="L1135" i="2"/>
  <c r="K1135" i="2"/>
  <c r="L1134" i="2"/>
  <c r="K1134" i="2"/>
  <c r="K1133" i="2"/>
  <c r="L1133" i="2" s="1"/>
  <c r="L1132" i="2"/>
  <c r="K1132" i="2"/>
  <c r="K1131" i="2"/>
  <c r="L1131" i="2" s="1"/>
  <c r="K1130" i="2"/>
  <c r="L1130" i="2" s="1"/>
  <c r="L1129" i="2"/>
  <c r="K1129" i="2"/>
  <c r="L1128" i="2"/>
  <c r="K1128" i="2"/>
  <c r="K1127" i="2"/>
  <c r="L1127" i="2" s="1"/>
  <c r="L1126" i="2"/>
  <c r="K1126" i="2"/>
  <c r="K1125" i="2"/>
  <c r="L1125" i="2" s="1"/>
  <c r="K1124" i="2"/>
  <c r="L1124" i="2" s="1"/>
  <c r="L1123" i="2"/>
  <c r="K1123" i="2"/>
  <c r="L1122" i="2"/>
  <c r="K1122" i="2"/>
  <c r="K1121" i="2"/>
  <c r="L1121" i="2" s="1"/>
  <c r="L1120" i="2"/>
  <c r="K1120" i="2"/>
  <c r="K1119" i="2"/>
  <c r="L1119" i="2" s="1"/>
  <c r="K1118" i="2"/>
  <c r="L1118" i="2" s="1"/>
  <c r="L1117" i="2"/>
  <c r="K1117" i="2"/>
  <c r="L1116" i="2"/>
  <c r="K1116" i="2"/>
  <c r="K1115" i="2"/>
  <c r="L1115" i="2" s="1"/>
  <c r="L1114" i="2"/>
  <c r="K1114" i="2"/>
  <c r="K1113" i="2"/>
  <c r="L1113" i="2" s="1"/>
  <c r="K1112" i="2"/>
  <c r="L1112" i="2" s="1"/>
  <c r="L1111" i="2"/>
  <c r="K1111" i="2"/>
  <c r="L1110" i="2"/>
  <c r="K1110" i="2"/>
  <c r="K1109" i="2"/>
  <c r="L1109" i="2" s="1"/>
  <c r="L1108" i="2"/>
  <c r="K1108" i="2"/>
  <c r="K1107" i="2"/>
  <c r="L1107" i="2" s="1"/>
  <c r="K1106" i="2"/>
  <c r="L1106" i="2" s="1"/>
  <c r="L1105" i="2"/>
  <c r="K1105" i="2"/>
  <c r="L1104" i="2"/>
  <c r="K1104" i="2"/>
  <c r="K1103" i="2"/>
  <c r="L1103" i="2" s="1"/>
  <c r="L1102" i="2"/>
  <c r="K1102" i="2"/>
  <c r="K1101" i="2"/>
  <c r="L1101" i="2" s="1"/>
  <c r="K1100" i="2"/>
  <c r="L1100" i="2" s="1"/>
  <c r="L1099" i="2"/>
  <c r="K1099" i="2"/>
  <c r="L1098" i="2"/>
  <c r="K1098" i="2"/>
  <c r="K1097" i="2"/>
  <c r="L1097" i="2" s="1"/>
  <c r="L1096" i="2"/>
  <c r="K1096" i="2"/>
  <c r="K1095" i="2"/>
  <c r="L1095" i="2" s="1"/>
  <c r="K1094" i="2"/>
  <c r="L1094" i="2" s="1"/>
  <c r="L1093" i="2"/>
  <c r="K1093" i="2"/>
  <c r="L1092" i="2"/>
  <c r="K1092" i="2"/>
  <c r="K1091" i="2"/>
  <c r="L1091" i="2" s="1"/>
  <c r="L1090" i="2"/>
  <c r="K1090" i="2"/>
  <c r="K1089" i="2"/>
  <c r="L1089" i="2" s="1"/>
  <c r="K1088" i="2"/>
  <c r="L1088" i="2" s="1"/>
  <c r="L1087" i="2"/>
  <c r="K1087" i="2"/>
  <c r="L1086" i="2"/>
  <c r="K1086" i="2"/>
  <c r="K1085" i="2"/>
  <c r="L1085" i="2" s="1"/>
  <c r="L1084" i="2"/>
  <c r="K1084" i="2"/>
  <c r="K1083" i="2"/>
  <c r="L1083" i="2" s="1"/>
  <c r="K1082" i="2"/>
  <c r="L1082" i="2" s="1"/>
  <c r="L1081" i="2"/>
  <c r="K1081" i="2"/>
  <c r="L1080" i="2"/>
  <c r="K1080" i="2"/>
  <c r="K1079" i="2"/>
  <c r="L1079" i="2" s="1"/>
  <c r="L1078" i="2"/>
  <c r="K1078" i="2"/>
  <c r="K1077" i="2"/>
  <c r="L1077" i="2" s="1"/>
  <c r="K1076" i="2"/>
  <c r="L1076" i="2" s="1"/>
  <c r="L1075" i="2"/>
  <c r="K1075" i="2"/>
  <c r="L1074" i="2"/>
  <c r="K1074" i="2"/>
  <c r="K1073" i="2"/>
  <c r="L1073" i="2" s="1"/>
  <c r="L1072" i="2"/>
  <c r="K1072" i="2"/>
  <c r="K1071" i="2"/>
  <c r="L1071" i="2" s="1"/>
  <c r="K1070" i="2"/>
  <c r="L1070" i="2" s="1"/>
  <c r="L1069" i="2"/>
  <c r="K1069" i="2"/>
  <c r="L1068" i="2"/>
  <c r="K1068" i="2"/>
  <c r="K1067" i="2"/>
  <c r="L1067" i="2" s="1"/>
  <c r="L1066" i="2"/>
  <c r="K1066" i="2"/>
  <c r="K1065" i="2"/>
  <c r="L1065" i="2" s="1"/>
  <c r="K1064" i="2"/>
  <c r="L1064" i="2" s="1"/>
  <c r="L1063" i="2"/>
  <c r="K1063" i="2"/>
  <c r="L1062" i="2"/>
  <c r="K1062" i="2"/>
  <c r="K1061" i="2"/>
  <c r="L1061" i="2" s="1"/>
  <c r="L1060" i="2"/>
  <c r="K1060" i="2"/>
  <c r="K1059" i="2"/>
  <c r="L1059" i="2" s="1"/>
  <c r="K1058" i="2"/>
  <c r="L1058" i="2" s="1"/>
  <c r="L1057" i="2"/>
  <c r="K1057" i="2"/>
  <c r="L1056" i="2"/>
  <c r="K1056" i="2"/>
  <c r="K1055" i="2"/>
  <c r="L1055" i="2" s="1"/>
  <c r="L1054" i="2"/>
  <c r="K1054" i="2"/>
  <c r="K1053" i="2"/>
  <c r="L1053" i="2" s="1"/>
  <c r="K1052" i="2"/>
  <c r="L1052" i="2" s="1"/>
  <c r="L1051" i="2"/>
  <c r="K1051" i="2"/>
  <c r="L1050" i="2"/>
  <c r="K1050" i="2"/>
  <c r="K1049" i="2"/>
  <c r="L1049" i="2" s="1"/>
  <c r="L1048" i="2"/>
  <c r="K1048" i="2"/>
  <c r="K1047" i="2"/>
  <c r="L1047" i="2" s="1"/>
  <c r="K1046" i="2"/>
  <c r="L1046" i="2" s="1"/>
  <c r="L1045" i="2"/>
  <c r="K1045" i="2"/>
  <c r="L1044" i="2"/>
  <c r="K1044" i="2"/>
  <c r="K1043" i="2"/>
  <c r="L1043" i="2" s="1"/>
  <c r="L1042" i="2"/>
  <c r="K1042" i="2"/>
  <c r="K1041" i="2"/>
  <c r="L1041" i="2" s="1"/>
  <c r="K1040" i="2"/>
  <c r="L1040" i="2" s="1"/>
  <c r="L1039" i="2"/>
  <c r="K1039" i="2"/>
  <c r="L1038" i="2"/>
  <c r="K1038" i="2"/>
  <c r="K1037" i="2"/>
  <c r="L1037" i="2" s="1"/>
  <c r="L1036" i="2"/>
  <c r="K1036" i="2"/>
  <c r="K1035" i="2"/>
  <c r="L1035" i="2" s="1"/>
  <c r="K1034" i="2"/>
  <c r="L1034" i="2" s="1"/>
  <c r="L1033" i="2"/>
  <c r="K1033" i="2"/>
  <c r="L1032" i="2"/>
  <c r="K1032" i="2"/>
  <c r="K1031" i="2"/>
  <c r="L1031" i="2" s="1"/>
  <c r="L1030" i="2"/>
  <c r="K1030" i="2"/>
  <c r="K1029" i="2"/>
  <c r="L1029" i="2" s="1"/>
  <c r="K1028" i="2"/>
  <c r="L1028" i="2" s="1"/>
  <c r="L1027" i="2"/>
  <c r="K1027" i="2"/>
  <c r="L1026" i="2"/>
  <c r="K1026" i="2"/>
  <c r="K1025" i="2"/>
  <c r="L1025" i="2" s="1"/>
  <c r="L1024" i="2"/>
  <c r="K1024" i="2"/>
  <c r="K1023" i="2"/>
  <c r="L1023" i="2" s="1"/>
  <c r="K1022" i="2"/>
  <c r="L1022" i="2" s="1"/>
  <c r="L1021" i="2"/>
  <c r="K1021" i="2"/>
  <c r="L1020" i="2"/>
  <c r="K1020" i="2"/>
  <c r="K1019" i="2"/>
  <c r="L1019" i="2" s="1"/>
  <c r="L1018" i="2"/>
  <c r="K1018" i="2"/>
  <c r="K1017" i="2"/>
  <c r="L1017" i="2" s="1"/>
  <c r="K1016" i="2"/>
  <c r="L1016" i="2" s="1"/>
  <c r="L1015" i="2"/>
  <c r="K1015" i="2"/>
  <c r="L1014" i="2"/>
  <c r="K1014" i="2"/>
  <c r="K1013" i="2"/>
  <c r="L1013" i="2" s="1"/>
  <c r="L1012" i="2"/>
  <c r="K1012" i="2"/>
  <c r="K1011" i="2"/>
  <c r="L1011" i="2" s="1"/>
  <c r="K1010" i="2"/>
  <c r="L1010" i="2" s="1"/>
  <c r="L1009" i="2"/>
  <c r="K1009" i="2"/>
  <c r="L1008" i="2"/>
  <c r="K1008" i="2"/>
  <c r="K1007" i="2"/>
  <c r="L1007" i="2" s="1"/>
  <c r="L1006" i="2"/>
  <c r="K1006" i="2"/>
  <c r="K1005" i="2"/>
  <c r="L1005" i="2" s="1"/>
  <c r="K1004" i="2"/>
  <c r="L1004" i="2" s="1"/>
  <c r="L1003" i="2"/>
  <c r="K1003" i="2"/>
  <c r="L1002" i="2"/>
  <c r="K1002" i="2"/>
  <c r="K1001" i="2"/>
  <c r="L1001" i="2" s="1"/>
  <c r="L1000" i="2"/>
  <c r="K1000" i="2"/>
  <c r="K999" i="2"/>
  <c r="L999" i="2" s="1"/>
  <c r="K998" i="2"/>
  <c r="L998" i="2" s="1"/>
  <c r="L997" i="2"/>
  <c r="K997" i="2"/>
  <c r="L996" i="2"/>
  <c r="K996" i="2"/>
  <c r="K995" i="2"/>
  <c r="L995" i="2" s="1"/>
  <c r="L994" i="2"/>
  <c r="K994" i="2"/>
  <c r="K993" i="2"/>
  <c r="L993" i="2" s="1"/>
  <c r="K992" i="2"/>
  <c r="L992" i="2" s="1"/>
  <c r="L991" i="2"/>
  <c r="K991" i="2"/>
  <c r="L990" i="2"/>
  <c r="K990" i="2"/>
  <c r="K989" i="2"/>
  <c r="L989" i="2" s="1"/>
  <c r="L988" i="2"/>
  <c r="K988" i="2"/>
  <c r="K987" i="2"/>
  <c r="L987" i="2" s="1"/>
  <c r="K986" i="2"/>
  <c r="L986" i="2" s="1"/>
  <c r="L985" i="2"/>
  <c r="K985" i="2"/>
  <c r="L984" i="2"/>
  <c r="K984" i="2"/>
  <c r="K983" i="2"/>
  <c r="L983" i="2" s="1"/>
  <c r="L982" i="2"/>
  <c r="K982" i="2"/>
  <c r="K981" i="2"/>
  <c r="L981" i="2" s="1"/>
  <c r="K980" i="2"/>
  <c r="L980" i="2" s="1"/>
  <c r="L979" i="2"/>
  <c r="K979" i="2"/>
  <c r="L978" i="2"/>
  <c r="K978" i="2"/>
  <c r="K977" i="2"/>
  <c r="L977" i="2" s="1"/>
  <c r="L976" i="2"/>
  <c r="K976" i="2"/>
  <c r="K975" i="2"/>
  <c r="L975" i="2" s="1"/>
  <c r="K974" i="2"/>
  <c r="L974" i="2" s="1"/>
  <c r="L973" i="2"/>
  <c r="K973" i="2"/>
  <c r="L972" i="2"/>
  <c r="K972" i="2"/>
  <c r="K971" i="2"/>
  <c r="L971" i="2" s="1"/>
  <c r="L970" i="2"/>
  <c r="K970" i="2"/>
  <c r="K969" i="2"/>
  <c r="L969" i="2" s="1"/>
  <c r="K968" i="2"/>
  <c r="L968" i="2" s="1"/>
  <c r="L967" i="2"/>
  <c r="K967" i="2"/>
  <c r="L966" i="2"/>
  <c r="K966" i="2"/>
  <c r="K965" i="2"/>
  <c r="L965" i="2" s="1"/>
  <c r="L964" i="2"/>
  <c r="K964" i="2"/>
  <c r="K963" i="2"/>
  <c r="L963" i="2" s="1"/>
  <c r="K962" i="2"/>
  <c r="L962" i="2" s="1"/>
  <c r="L961" i="2"/>
  <c r="K961" i="2"/>
  <c r="L960" i="2"/>
  <c r="K960" i="2"/>
  <c r="K959" i="2"/>
  <c r="L959" i="2" s="1"/>
  <c r="L958" i="2"/>
  <c r="K958" i="2"/>
  <c r="K957" i="2"/>
  <c r="L957" i="2" s="1"/>
  <c r="K956" i="2"/>
  <c r="L956" i="2" s="1"/>
  <c r="L955" i="2"/>
  <c r="K955" i="2"/>
  <c r="L954" i="2"/>
  <c r="K954" i="2"/>
  <c r="K953" i="2"/>
  <c r="L953" i="2" s="1"/>
  <c r="L952" i="2"/>
  <c r="K952" i="2"/>
  <c r="K951" i="2"/>
  <c r="L951" i="2" s="1"/>
  <c r="K950" i="2"/>
  <c r="L950" i="2" s="1"/>
  <c r="L949" i="2"/>
  <c r="K949" i="2"/>
  <c r="L948" i="2"/>
  <c r="K948" i="2"/>
  <c r="K947" i="2"/>
  <c r="L947" i="2" s="1"/>
  <c r="L946" i="2"/>
  <c r="K946" i="2"/>
  <c r="K945" i="2"/>
  <c r="L945" i="2" s="1"/>
  <c r="K944" i="2"/>
  <c r="L944" i="2" s="1"/>
  <c r="L943" i="2"/>
  <c r="K943" i="2"/>
  <c r="L942" i="2"/>
  <c r="K942" i="2"/>
  <c r="K941" i="2"/>
  <c r="L941" i="2" s="1"/>
  <c r="L940" i="2"/>
  <c r="K940" i="2"/>
  <c r="K939" i="2"/>
  <c r="L939" i="2" s="1"/>
  <c r="K938" i="2"/>
  <c r="L938" i="2" s="1"/>
  <c r="L937" i="2"/>
  <c r="K937" i="2"/>
  <c r="L936" i="2"/>
  <c r="K936" i="2"/>
  <c r="K935" i="2"/>
  <c r="L935" i="2" s="1"/>
  <c r="L934" i="2"/>
  <c r="K934" i="2"/>
  <c r="K933" i="2"/>
  <c r="L933" i="2" s="1"/>
  <c r="K932" i="2"/>
  <c r="L932" i="2" s="1"/>
  <c r="L931" i="2"/>
  <c r="K931" i="2"/>
  <c r="L930" i="2"/>
  <c r="K930" i="2"/>
  <c r="K929" i="2"/>
  <c r="L929" i="2" s="1"/>
  <c r="L928" i="2"/>
  <c r="K928" i="2"/>
  <c r="K927" i="2"/>
  <c r="L927" i="2" s="1"/>
  <c r="K926" i="2"/>
  <c r="L926" i="2" s="1"/>
  <c r="L925" i="2"/>
  <c r="K925" i="2"/>
  <c r="L924" i="2"/>
  <c r="K924" i="2"/>
  <c r="K923" i="2"/>
  <c r="L923" i="2" s="1"/>
  <c r="L922" i="2"/>
  <c r="K922" i="2"/>
  <c r="K921" i="2"/>
  <c r="L921" i="2" s="1"/>
  <c r="K920" i="2"/>
  <c r="L920" i="2" s="1"/>
  <c r="L919" i="2"/>
  <c r="K919" i="2"/>
  <c r="L918" i="2"/>
  <c r="K918" i="2"/>
  <c r="K917" i="2"/>
  <c r="L917" i="2" s="1"/>
  <c r="L916" i="2"/>
  <c r="K916" i="2"/>
  <c r="K915" i="2"/>
  <c r="L915" i="2" s="1"/>
  <c r="K914" i="2"/>
  <c r="L914" i="2" s="1"/>
  <c r="L913" i="2"/>
  <c r="K913" i="2"/>
  <c r="L912" i="2"/>
  <c r="K912" i="2"/>
  <c r="K911" i="2"/>
  <c r="L911" i="2" s="1"/>
  <c r="L910" i="2"/>
  <c r="K910" i="2"/>
  <c r="K909" i="2"/>
  <c r="L909" i="2" s="1"/>
  <c r="K908" i="2"/>
  <c r="L908" i="2" s="1"/>
  <c r="L907" i="2"/>
  <c r="K907" i="2"/>
  <c r="L906" i="2"/>
  <c r="K906" i="2"/>
  <c r="K905" i="2"/>
  <c r="L905" i="2" s="1"/>
  <c r="L904" i="2"/>
  <c r="K904" i="2"/>
  <c r="K903" i="2"/>
  <c r="L903" i="2" s="1"/>
  <c r="K902" i="2"/>
  <c r="L902" i="2" s="1"/>
  <c r="L901" i="2"/>
  <c r="K901" i="2"/>
  <c r="L900" i="2"/>
  <c r="K900" i="2"/>
  <c r="K899" i="2"/>
  <c r="L899" i="2" s="1"/>
  <c r="L898" i="2"/>
  <c r="K898" i="2"/>
  <c r="K897" i="2"/>
  <c r="L897" i="2" s="1"/>
  <c r="K896" i="2"/>
  <c r="L896" i="2" s="1"/>
  <c r="L895" i="2"/>
  <c r="K895" i="2"/>
  <c r="L894" i="2"/>
  <c r="K894" i="2"/>
  <c r="K893" i="2"/>
  <c r="L893" i="2" s="1"/>
  <c r="L892" i="2"/>
  <c r="K892" i="2"/>
  <c r="K891" i="2"/>
  <c r="L891" i="2" s="1"/>
  <c r="K890" i="2"/>
  <c r="L890" i="2" s="1"/>
  <c r="L889" i="2"/>
  <c r="K889" i="2"/>
  <c r="L888" i="2"/>
  <c r="K888" i="2"/>
  <c r="K887" i="2"/>
  <c r="L887" i="2" s="1"/>
  <c r="L886" i="2"/>
  <c r="K886" i="2"/>
  <c r="K885" i="2"/>
  <c r="L885" i="2" s="1"/>
  <c r="K884" i="2"/>
  <c r="L884" i="2" s="1"/>
  <c r="L883" i="2"/>
  <c r="K883" i="2"/>
  <c r="L882" i="2"/>
  <c r="K882" i="2"/>
  <c r="K881" i="2"/>
  <c r="L881" i="2" s="1"/>
  <c r="L880" i="2"/>
  <c r="K880" i="2"/>
  <c r="K879" i="2"/>
  <c r="L879" i="2" s="1"/>
  <c r="K878" i="2"/>
  <c r="L878" i="2" s="1"/>
  <c r="L877" i="2"/>
  <c r="K877" i="2"/>
  <c r="L876" i="2"/>
  <c r="K876" i="2"/>
  <c r="K875" i="2"/>
  <c r="L875" i="2" s="1"/>
  <c r="L874" i="2"/>
  <c r="K874" i="2"/>
  <c r="K873" i="2"/>
  <c r="L873" i="2" s="1"/>
  <c r="K872" i="2"/>
  <c r="L872" i="2" s="1"/>
  <c r="L871" i="2"/>
  <c r="K871" i="2"/>
  <c r="L870" i="2"/>
  <c r="K870" i="2"/>
  <c r="K869" i="2"/>
  <c r="L869" i="2" s="1"/>
  <c r="L868" i="2"/>
  <c r="K868" i="2"/>
  <c r="K867" i="2"/>
  <c r="L867" i="2" s="1"/>
  <c r="K866" i="2"/>
  <c r="L866" i="2" s="1"/>
  <c r="L865" i="2"/>
  <c r="K865" i="2"/>
  <c r="L864" i="2"/>
  <c r="K864" i="2"/>
  <c r="K863" i="2"/>
  <c r="L863" i="2" s="1"/>
  <c r="L862" i="2"/>
  <c r="K862" i="2"/>
  <c r="K861" i="2"/>
  <c r="L861" i="2" s="1"/>
  <c r="K860" i="2"/>
  <c r="L860" i="2" s="1"/>
  <c r="L859" i="2"/>
  <c r="K859" i="2"/>
  <c r="L858" i="2"/>
  <c r="K858" i="2"/>
  <c r="L857" i="2"/>
  <c r="K857" i="2"/>
  <c r="L856" i="2"/>
  <c r="K856" i="2"/>
  <c r="K855" i="2"/>
  <c r="L855" i="2" s="1"/>
  <c r="K854" i="2"/>
  <c r="L854" i="2" s="1"/>
  <c r="L853" i="2"/>
  <c r="K853" i="2"/>
  <c r="L852" i="2"/>
  <c r="K852" i="2"/>
  <c r="L851" i="2"/>
  <c r="K851" i="2"/>
  <c r="L850" i="2"/>
  <c r="K850" i="2"/>
  <c r="K849" i="2"/>
  <c r="L849" i="2" s="1"/>
  <c r="K848" i="2"/>
  <c r="L848" i="2" s="1"/>
  <c r="L847" i="2"/>
  <c r="K847" i="2"/>
  <c r="L846" i="2"/>
  <c r="K846" i="2"/>
  <c r="K845" i="2"/>
  <c r="L845" i="2" s="1"/>
  <c r="L844" i="2"/>
  <c r="K844" i="2"/>
  <c r="K843" i="2"/>
  <c r="L843" i="2" s="1"/>
  <c r="K842" i="2"/>
  <c r="L842" i="2" s="1"/>
  <c r="L841" i="2"/>
  <c r="K841" i="2"/>
  <c r="L840" i="2"/>
  <c r="K840" i="2"/>
  <c r="K839" i="2"/>
  <c r="L839" i="2" s="1"/>
  <c r="L838" i="2"/>
  <c r="K838" i="2"/>
  <c r="K837" i="2"/>
  <c r="L837" i="2" s="1"/>
  <c r="K836" i="2"/>
  <c r="L836" i="2" s="1"/>
  <c r="L835" i="2"/>
  <c r="K835" i="2"/>
  <c r="L834" i="2"/>
  <c r="K834" i="2"/>
  <c r="K833" i="2"/>
  <c r="L833" i="2" s="1"/>
  <c r="L832" i="2"/>
  <c r="K832" i="2"/>
  <c r="K831" i="2"/>
  <c r="L831" i="2" s="1"/>
  <c r="L830" i="2"/>
  <c r="K830" i="2"/>
  <c r="L829" i="2"/>
  <c r="K829" i="2"/>
  <c r="L828" i="2"/>
  <c r="K828" i="2"/>
  <c r="L827" i="2"/>
  <c r="K827" i="2"/>
  <c r="L826" i="2"/>
  <c r="K826" i="2"/>
  <c r="K825" i="2"/>
  <c r="L825" i="2" s="1"/>
  <c r="K824" i="2"/>
  <c r="L824" i="2" s="1"/>
  <c r="L823" i="2"/>
  <c r="K823" i="2"/>
  <c r="L822" i="2"/>
  <c r="K822" i="2"/>
  <c r="L821" i="2"/>
  <c r="K821" i="2"/>
  <c r="L820" i="2"/>
  <c r="K820" i="2"/>
  <c r="L819" i="2"/>
  <c r="K819" i="2"/>
  <c r="K818" i="2"/>
  <c r="L818" i="2" s="1"/>
  <c r="L817" i="2"/>
  <c r="K817" i="2"/>
  <c r="L816" i="2"/>
  <c r="K816" i="2"/>
  <c r="L815" i="2"/>
  <c r="K815" i="2"/>
  <c r="L814" i="2"/>
  <c r="K814" i="2"/>
  <c r="L813" i="2"/>
  <c r="K813" i="2"/>
  <c r="K812" i="2"/>
  <c r="L812" i="2" s="1"/>
  <c r="L811" i="2"/>
  <c r="K811" i="2"/>
  <c r="L810" i="2"/>
  <c r="K810" i="2"/>
  <c r="L809" i="2"/>
  <c r="K809" i="2"/>
  <c r="L808" i="2"/>
  <c r="K808" i="2"/>
  <c r="L807" i="2"/>
  <c r="K807" i="2"/>
  <c r="K806" i="2"/>
  <c r="L806" i="2" s="1"/>
  <c r="L805" i="2"/>
  <c r="K805" i="2"/>
  <c r="L804" i="2"/>
  <c r="K804" i="2"/>
  <c r="L803" i="2"/>
  <c r="K803" i="2"/>
  <c r="L802" i="2"/>
  <c r="K802" i="2"/>
  <c r="L801" i="2"/>
  <c r="K801" i="2"/>
  <c r="K800" i="2"/>
  <c r="L800" i="2" s="1"/>
  <c r="L799" i="2"/>
  <c r="K799" i="2"/>
  <c r="L798" i="2"/>
  <c r="K798" i="2"/>
  <c r="L797" i="2"/>
  <c r="K797" i="2"/>
  <c r="L796" i="2"/>
  <c r="K796" i="2"/>
  <c r="L795" i="2"/>
  <c r="K795" i="2"/>
  <c r="L794" i="2"/>
  <c r="K794" i="2"/>
  <c r="L793" i="2"/>
  <c r="K793" i="2"/>
  <c r="L792" i="2"/>
  <c r="K792" i="2"/>
  <c r="L791" i="2"/>
  <c r="K791" i="2"/>
  <c r="L790" i="2"/>
  <c r="K790" i="2"/>
  <c r="L789" i="2"/>
  <c r="K789" i="2"/>
  <c r="L788" i="2"/>
  <c r="K788" i="2"/>
  <c r="L787" i="2"/>
  <c r="K787" i="2"/>
  <c r="L786" i="2"/>
  <c r="K786" i="2"/>
  <c r="L785" i="2"/>
  <c r="K785" i="2"/>
  <c r="L784" i="2"/>
  <c r="K784" i="2"/>
  <c r="L783" i="2"/>
  <c r="K783" i="2"/>
  <c r="L782" i="2"/>
  <c r="K782" i="2"/>
  <c r="L781" i="2"/>
  <c r="K781" i="2"/>
  <c r="L780" i="2"/>
  <c r="K780" i="2"/>
  <c r="L779" i="2"/>
  <c r="K779" i="2"/>
  <c r="L778" i="2"/>
  <c r="K778" i="2"/>
  <c r="L777" i="2"/>
  <c r="K777" i="2"/>
  <c r="L776" i="2"/>
  <c r="K776" i="2"/>
  <c r="L775" i="2"/>
  <c r="K775" i="2"/>
  <c r="L774" i="2"/>
  <c r="K774" i="2"/>
  <c r="L773" i="2"/>
  <c r="K773" i="2"/>
  <c r="L772" i="2"/>
  <c r="K772" i="2"/>
  <c r="L771" i="2"/>
  <c r="K771" i="2"/>
  <c r="L770" i="2"/>
  <c r="K770" i="2"/>
  <c r="L769" i="2"/>
  <c r="K769" i="2"/>
  <c r="L768" i="2"/>
  <c r="K768" i="2"/>
  <c r="L767" i="2"/>
  <c r="K767" i="2"/>
  <c r="L766" i="2"/>
  <c r="K766" i="2"/>
  <c r="L765" i="2"/>
  <c r="K765" i="2"/>
  <c r="L764" i="2"/>
  <c r="K764" i="2"/>
  <c r="L763" i="2"/>
  <c r="K763" i="2"/>
  <c r="L762" i="2"/>
  <c r="K762" i="2"/>
  <c r="L761" i="2"/>
  <c r="K761" i="2"/>
  <c r="L760" i="2"/>
  <c r="K760" i="2"/>
  <c r="L759" i="2"/>
  <c r="K759" i="2"/>
  <c r="L758" i="2"/>
  <c r="K758" i="2"/>
  <c r="L757" i="2"/>
  <c r="K757" i="2"/>
  <c r="L756" i="2"/>
  <c r="K756" i="2"/>
  <c r="L755" i="2"/>
  <c r="K755" i="2"/>
  <c r="L754" i="2"/>
  <c r="K754" i="2"/>
  <c r="L753" i="2"/>
  <c r="K753" i="2"/>
  <c r="L752" i="2"/>
  <c r="K752" i="2"/>
  <c r="L751" i="2"/>
  <c r="K751" i="2"/>
  <c r="L750" i="2"/>
  <c r="K750" i="2"/>
  <c r="L749" i="2"/>
  <c r="K749" i="2"/>
  <c r="L748" i="2"/>
  <c r="K748" i="2"/>
  <c r="L747" i="2"/>
  <c r="K747" i="2"/>
  <c r="L746" i="2"/>
  <c r="K746" i="2"/>
  <c r="L745" i="2"/>
  <c r="K745" i="2"/>
  <c r="L744" i="2"/>
  <c r="K744" i="2"/>
  <c r="L743" i="2"/>
  <c r="K743" i="2"/>
  <c r="L742" i="2"/>
  <c r="K742" i="2"/>
  <c r="L741" i="2"/>
  <c r="K741" i="2"/>
  <c r="L740" i="2"/>
  <c r="K740" i="2"/>
  <c r="L739" i="2"/>
  <c r="K739" i="2"/>
  <c r="L738" i="2"/>
  <c r="K738" i="2"/>
  <c r="L737" i="2"/>
  <c r="K737" i="2"/>
  <c r="L736" i="2"/>
  <c r="K736" i="2"/>
  <c r="L735" i="2"/>
  <c r="K735" i="2"/>
  <c r="L734" i="2"/>
  <c r="K734" i="2"/>
  <c r="K733" i="2"/>
  <c r="L733" i="2" s="1"/>
  <c r="L732" i="2"/>
  <c r="K732" i="2"/>
  <c r="L731" i="2"/>
  <c r="K731" i="2"/>
  <c r="L730" i="2"/>
  <c r="K730" i="2"/>
  <c r="K729" i="2"/>
  <c r="L729" i="2" s="1"/>
  <c r="L728" i="2"/>
  <c r="K728" i="2"/>
  <c r="L727" i="2"/>
  <c r="K727" i="2"/>
  <c r="L726" i="2"/>
  <c r="K726" i="2"/>
  <c r="L725" i="2"/>
  <c r="K725" i="2"/>
  <c r="K724" i="2"/>
  <c r="L724" i="2" s="1"/>
  <c r="L723" i="2"/>
  <c r="K723" i="2"/>
  <c r="K722" i="2"/>
  <c r="L722" i="2" s="1"/>
  <c r="K721" i="2"/>
  <c r="L721" i="2" s="1"/>
  <c r="L720" i="2"/>
  <c r="K720" i="2"/>
  <c r="L719" i="2"/>
  <c r="K719" i="2"/>
  <c r="K718" i="2"/>
  <c r="L718" i="2" s="1"/>
  <c r="L717" i="2"/>
  <c r="K717" i="2"/>
  <c r="K716" i="2"/>
  <c r="L716" i="2" s="1"/>
  <c r="K715" i="2"/>
  <c r="L715" i="2" s="1"/>
  <c r="L714" i="2"/>
  <c r="K714" i="2"/>
  <c r="L713" i="2"/>
  <c r="K713" i="2"/>
  <c r="K712" i="2"/>
  <c r="L712" i="2" s="1"/>
  <c r="L711" i="2"/>
  <c r="K711" i="2"/>
  <c r="K710" i="2"/>
  <c r="L710" i="2" s="1"/>
  <c r="K709" i="2"/>
  <c r="L709" i="2" s="1"/>
  <c r="L708" i="2"/>
  <c r="K708" i="2"/>
  <c r="L707" i="2"/>
  <c r="K707" i="2"/>
  <c r="K706" i="2"/>
  <c r="L706" i="2" s="1"/>
  <c r="L705" i="2"/>
  <c r="K705" i="2"/>
  <c r="K704" i="2"/>
  <c r="L704" i="2" s="1"/>
  <c r="K703" i="2"/>
  <c r="L703" i="2" s="1"/>
  <c r="L702" i="2"/>
  <c r="K702" i="2"/>
  <c r="L701" i="2"/>
  <c r="K701" i="2"/>
  <c r="K700" i="2"/>
  <c r="L700" i="2" s="1"/>
  <c r="L699" i="2"/>
  <c r="K699" i="2"/>
  <c r="K698" i="2"/>
  <c r="L698" i="2" s="1"/>
  <c r="K697" i="2"/>
  <c r="L697" i="2" s="1"/>
  <c r="L696" i="2"/>
  <c r="K696" i="2"/>
  <c r="L695" i="2"/>
  <c r="K695" i="2"/>
  <c r="K694" i="2"/>
  <c r="L694" i="2" s="1"/>
  <c r="L693" i="2"/>
  <c r="K693" i="2"/>
  <c r="K692" i="2"/>
  <c r="L692" i="2" s="1"/>
  <c r="K691" i="2"/>
  <c r="L691" i="2" s="1"/>
  <c r="L690" i="2"/>
  <c r="K690" i="2"/>
  <c r="L689" i="2"/>
  <c r="K689" i="2"/>
  <c r="K688" i="2"/>
  <c r="L688" i="2" s="1"/>
  <c r="L687" i="2"/>
  <c r="K687" i="2"/>
  <c r="K686" i="2"/>
  <c r="L686" i="2" s="1"/>
  <c r="K685" i="2"/>
  <c r="L685" i="2" s="1"/>
  <c r="L684" i="2"/>
  <c r="K684" i="2"/>
  <c r="L683" i="2"/>
  <c r="K683" i="2"/>
  <c r="K682" i="2"/>
  <c r="L682" i="2" s="1"/>
  <c r="L681" i="2"/>
  <c r="K681" i="2"/>
  <c r="K680" i="2"/>
  <c r="L680" i="2" s="1"/>
  <c r="K679" i="2"/>
  <c r="L679" i="2" s="1"/>
  <c r="L678" i="2"/>
  <c r="K678" i="2"/>
  <c r="L677" i="2"/>
  <c r="K677" i="2"/>
  <c r="K676" i="2"/>
  <c r="L676" i="2" s="1"/>
  <c r="K675" i="2"/>
  <c r="L675" i="2" s="1"/>
  <c r="K674" i="2"/>
  <c r="L674" i="2" s="1"/>
  <c r="K673" i="2"/>
  <c r="L673" i="2" s="1"/>
  <c r="L672" i="2"/>
  <c r="K672" i="2"/>
  <c r="L671" i="2"/>
  <c r="K671" i="2"/>
  <c r="K670" i="2"/>
  <c r="L670" i="2" s="1"/>
  <c r="K669" i="2"/>
  <c r="L669" i="2" s="1"/>
  <c r="K668" i="2"/>
  <c r="L668" i="2" s="1"/>
  <c r="K667" i="2"/>
  <c r="L667" i="2" s="1"/>
  <c r="L666" i="2"/>
  <c r="K666" i="2"/>
  <c r="L665" i="2"/>
  <c r="K665" i="2"/>
  <c r="K664" i="2"/>
  <c r="L664" i="2" s="1"/>
  <c r="K663" i="2"/>
  <c r="L663" i="2" s="1"/>
  <c r="K662" i="2"/>
  <c r="L662" i="2" s="1"/>
  <c r="K661" i="2"/>
  <c r="L661" i="2" s="1"/>
  <c r="L660" i="2"/>
  <c r="K660" i="2"/>
  <c r="L659" i="2"/>
  <c r="K659" i="2"/>
  <c r="K658" i="2"/>
  <c r="L658" i="2" s="1"/>
  <c r="K657" i="2"/>
  <c r="L657" i="2" s="1"/>
  <c r="K656" i="2"/>
  <c r="L656" i="2" s="1"/>
  <c r="K655" i="2"/>
  <c r="L655" i="2" s="1"/>
  <c r="L654" i="2"/>
  <c r="K654" i="2"/>
  <c r="L653" i="2"/>
  <c r="K653" i="2"/>
  <c r="K652" i="2"/>
  <c r="L652" i="2" s="1"/>
  <c r="K651" i="2"/>
  <c r="L651" i="2" s="1"/>
  <c r="K650" i="2"/>
  <c r="L650" i="2" s="1"/>
  <c r="K649" i="2"/>
  <c r="L649" i="2" s="1"/>
  <c r="L648" i="2"/>
  <c r="K648" i="2"/>
  <c r="L647" i="2"/>
  <c r="K647" i="2"/>
  <c r="K646" i="2"/>
  <c r="L646" i="2" s="1"/>
  <c r="K645" i="2"/>
  <c r="L645" i="2" s="1"/>
  <c r="K644" i="2"/>
  <c r="L644" i="2" s="1"/>
  <c r="K643" i="2"/>
  <c r="L643" i="2" s="1"/>
  <c r="L642" i="2"/>
  <c r="K642" i="2"/>
  <c r="L641" i="2"/>
  <c r="K641" i="2"/>
  <c r="K640" i="2"/>
  <c r="L640" i="2" s="1"/>
  <c r="K639" i="2"/>
  <c r="L639" i="2" s="1"/>
  <c r="K638" i="2"/>
  <c r="L638" i="2" s="1"/>
  <c r="K637" i="2"/>
  <c r="L637" i="2" s="1"/>
  <c r="L636" i="2"/>
  <c r="K636" i="2"/>
  <c r="L635" i="2"/>
  <c r="K635" i="2"/>
  <c r="K634" i="2"/>
  <c r="L634" i="2" s="1"/>
  <c r="K633" i="2"/>
  <c r="L633" i="2" s="1"/>
  <c r="K632" i="2"/>
  <c r="L632" i="2" s="1"/>
  <c r="K631" i="2"/>
  <c r="L631" i="2" s="1"/>
  <c r="K630" i="2"/>
  <c r="L630" i="2" s="1"/>
  <c r="L629" i="2"/>
  <c r="K629" i="2"/>
  <c r="K628" i="2"/>
  <c r="L628" i="2" s="1"/>
  <c r="K627" i="2"/>
  <c r="L627" i="2" s="1"/>
  <c r="K626" i="2"/>
  <c r="L626" i="2" s="1"/>
  <c r="K625" i="2"/>
  <c r="L625" i="2" s="1"/>
  <c r="L624" i="2"/>
  <c r="K624" i="2"/>
  <c r="L623" i="2"/>
  <c r="K623" i="2"/>
  <c r="K622" i="2"/>
  <c r="L622" i="2" s="1"/>
  <c r="L621" i="2"/>
  <c r="K621" i="2"/>
  <c r="K620" i="2"/>
  <c r="L620" i="2" s="1"/>
  <c r="K619" i="2"/>
  <c r="L619" i="2" s="1"/>
  <c r="L618" i="2"/>
  <c r="K618" i="2"/>
  <c r="L617" i="2"/>
  <c r="K617" i="2"/>
  <c r="K616" i="2"/>
  <c r="L616" i="2" s="1"/>
  <c r="L615" i="2"/>
  <c r="K615" i="2"/>
  <c r="K614" i="2"/>
  <c r="L614" i="2" s="1"/>
  <c r="K613" i="2"/>
  <c r="L613" i="2" s="1"/>
  <c r="K612" i="2"/>
  <c r="L612" i="2" s="1"/>
  <c r="L611" i="2"/>
  <c r="K611" i="2"/>
  <c r="K610" i="2"/>
  <c r="L610" i="2" s="1"/>
  <c r="K609" i="2"/>
  <c r="L609" i="2" s="1"/>
  <c r="K608" i="2"/>
  <c r="L608" i="2" s="1"/>
  <c r="K607" i="2"/>
  <c r="L607" i="2" s="1"/>
  <c r="L606" i="2"/>
  <c r="K606" i="2"/>
  <c r="L605" i="2"/>
  <c r="K605" i="2"/>
  <c r="K604" i="2"/>
  <c r="L604" i="2" s="1"/>
  <c r="K603" i="2"/>
  <c r="L603" i="2" s="1"/>
  <c r="K602" i="2"/>
  <c r="L602" i="2" s="1"/>
  <c r="K601" i="2"/>
  <c r="L601" i="2" s="1"/>
  <c r="L600" i="2"/>
  <c r="K600" i="2"/>
  <c r="L599" i="2"/>
  <c r="K599" i="2"/>
  <c r="K598" i="2"/>
  <c r="L598" i="2" s="1"/>
  <c r="K597" i="2"/>
  <c r="L597" i="2" s="1"/>
  <c r="K596" i="2"/>
  <c r="L596" i="2" s="1"/>
  <c r="K595" i="2"/>
  <c r="L595" i="2" s="1"/>
  <c r="K594" i="2"/>
  <c r="L594" i="2" s="1"/>
  <c r="L593" i="2"/>
  <c r="K593" i="2"/>
  <c r="K592" i="2"/>
  <c r="L592" i="2" s="1"/>
  <c r="K591" i="2"/>
  <c r="L591" i="2" s="1"/>
  <c r="K590" i="2"/>
  <c r="L590" i="2" s="1"/>
  <c r="K589" i="2"/>
  <c r="L589" i="2" s="1"/>
  <c r="L588" i="2"/>
  <c r="K588" i="2"/>
  <c r="L587" i="2"/>
  <c r="K587" i="2"/>
  <c r="K586" i="2"/>
  <c r="L586" i="2" s="1"/>
  <c r="K585" i="2"/>
  <c r="L585" i="2" s="1"/>
  <c r="K584" i="2"/>
  <c r="L584" i="2" s="1"/>
  <c r="K583" i="2"/>
  <c r="L583" i="2" s="1"/>
  <c r="L582" i="2"/>
  <c r="K582" i="2"/>
  <c r="L581" i="2"/>
  <c r="K581" i="2"/>
  <c r="K580" i="2"/>
  <c r="L580" i="2" s="1"/>
  <c r="K579" i="2"/>
  <c r="L579" i="2" s="1"/>
  <c r="K578" i="2"/>
  <c r="L578" i="2" s="1"/>
  <c r="K577" i="2"/>
  <c r="L577" i="2" s="1"/>
  <c r="K576" i="2"/>
  <c r="L576" i="2" s="1"/>
  <c r="L575" i="2"/>
  <c r="K575" i="2"/>
  <c r="K574" i="2"/>
  <c r="L574" i="2" s="1"/>
  <c r="K573" i="2"/>
  <c r="L573" i="2" s="1"/>
  <c r="K572" i="2"/>
  <c r="L572" i="2" s="1"/>
  <c r="K571" i="2"/>
  <c r="L571" i="2" s="1"/>
  <c r="L570" i="2"/>
  <c r="K570" i="2"/>
  <c r="L569" i="2"/>
  <c r="K569" i="2"/>
  <c r="K568" i="2"/>
  <c r="L568" i="2" s="1"/>
  <c r="K567" i="2"/>
  <c r="L567" i="2" s="1"/>
  <c r="K566" i="2"/>
  <c r="L566" i="2" s="1"/>
  <c r="K565" i="2"/>
  <c r="L565" i="2" s="1"/>
  <c r="L564" i="2"/>
  <c r="K564" i="2"/>
  <c r="L563" i="2"/>
  <c r="K563" i="2"/>
  <c r="K562" i="2"/>
  <c r="L562" i="2" s="1"/>
  <c r="K561" i="2"/>
  <c r="L561" i="2" s="1"/>
  <c r="K560" i="2"/>
  <c r="L560" i="2" s="1"/>
  <c r="L559" i="2"/>
  <c r="K559" i="2"/>
  <c r="K558" i="2"/>
  <c r="L558" i="2" s="1"/>
  <c r="L557" i="2"/>
  <c r="K557" i="2"/>
  <c r="K556" i="2"/>
  <c r="L556" i="2" s="1"/>
  <c r="K555" i="2"/>
  <c r="L555" i="2" s="1"/>
  <c r="K554" i="2"/>
  <c r="L554" i="2" s="1"/>
  <c r="L553" i="2"/>
  <c r="K553" i="2"/>
  <c r="K552" i="2"/>
  <c r="L552" i="2" s="1"/>
  <c r="L551" i="2"/>
  <c r="K551" i="2"/>
  <c r="K550" i="2"/>
  <c r="L550" i="2" s="1"/>
  <c r="K549" i="2"/>
  <c r="L549" i="2" s="1"/>
  <c r="K548" i="2"/>
  <c r="L548" i="2" s="1"/>
  <c r="K547" i="2"/>
  <c r="L547" i="2" s="1"/>
  <c r="K546" i="2"/>
  <c r="L546" i="2" s="1"/>
  <c r="L545" i="2"/>
  <c r="K545" i="2"/>
  <c r="K544" i="2"/>
  <c r="L544" i="2" s="1"/>
  <c r="K543" i="2"/>
  <c r="L543" i="2" s="1"/>
  <c r="K542" i="2"/>
  <c r="L542" i="2" s="1"/>
  <c r="L541" i="2"/>
  <c r="K541" i="2"/>
  <c r="L540" i="2"/>
  <c r="K540" i="2"/>
  <c r="L539" i="2"/>
  <c r="K539" i="2"/>
  <c r="K538" i="2"/>
  <c r="L538" i="2" s="1"/>
  <c r="L537" i="2"/>
  <c r="K537" i="2"/>
  <c r="K536" i="2"/>
  <c r="L536" i="2" s="1"/>
  <c r="K535" i="2"/>
  <c r="L535" i="2" s="1"/>
  <c r="L534" i="2"/>
  <c r="K534" i="2"/>
  <c r="L533" i="2"/>
  <c r="K533" i="2"/>
  <c r="K532" i="2"/>
  <c r="L532" i="2" s="1"/>
  <c r="L531" i="2"/>
  <c r="K531" i="2"/>
  <c r="K530" i="2"/>
  <c r="L530" i="2" s="1"/>
  <c r="K529" i="2"/>
  <c r="L529" i="2" s="1"/>
  <c r="K528" i="2"/>
  <c r="L528" i="2" s="1"/>
  <c r="L527" i="2"/>
  <c r="K527" i="2"/>
  <c r="K526" i="2"/>
  <c r="L526" i="2" s="1"/>
  <c r="L525" i="2"/>
  <c r="K525" i="2"/>
  <c r="K524" i="2"/>
  <c r="L524" i="2" s="1"/>
  <c r="L523" i="2"/>
  <c r="K523" i="2"/>
  <c r="K522" i="2"/>
  <c r="L522" i="2" s="1"/>
  <c r="L521" i="2"/>
  <c r="K521" i="2"/>
  <c r="K520" i="2"/>
  <c r="L520" i="2" s="1"/>
  <c r="K519" i="2"/>
  <c r="L519" i="2" s="1"/>
  <c r="K518" i="2"/>
  <c r="L518" i="2" s="1"/>
  <c r="K517" i="2"/>
  <c r="L517" i="2" s="1"/>
  <c r="K516" i="2"/>
  <c r="L516" i="2" s="1"/>
  <c r="L515" i="2"/>
  <c r="K515" i="2"/>
  <c r="K514" i="2"/>
  <c r="L514" i="2" s="1"/>
  <c r="K513" i="2"/>
  <c r="L513" i="2" s="1"/>
  <c r="K512" i="2"/>
  <c r="L512" i="2" s="1"/>
  <c r="L511" i="2"/>
  <c r="K511" i="2"/>
  <c r="L510" i="2"/>
  <c r="K510" i="2"/>
  <c r="L509" i="2"/>
  <c r="K509" i="2"/>
  <c r="K508" i="2"/>
  <c r="L508" i="2" s="1"/>
  <c r="K507" i="2"/>
  <c r="L507" i="2" s="1"/>
  <c r="K506" i="2"/>
  <c r="L506" i="2" s="1"/>
  <c r="L505" i="2"/>
  <c r="K505" i="2"/>
  <c r="K504" i="2"/>
  <c r="L504" i="2" s="1"/>
  <c r="L503" i="2"/>
  <c r="K503" i="2"/>
  <c r="K502" i="2"/>
  <c r="L502" i="2" s="1"/>
  <c r="K501" i="2"/>
  <c r="L501" i="2" s="1"/>
  <c r="K500" i="2"/>
  <c r="L500" i="2" s="1"/>
  <c r="L499" i="2"/>
  <c r="K499" i="2"/>
  <c r="K498" i="2"/>
  <c r="L498" i="2" s="1"/>
  <c r="L497" i="2"/>
  <c r="K497" i="2"/>
  <c r="K496" i="2"/>
  <c r="L496" i="2" s="1"/>
  <c r="K495" i="2"/>
  <c r="L495" i="2" s="1"/>
  <c r="K494" i="2"/>
  <c r="L494" i="2" s="1"/>
  <c r="K493" i="2"/>
  <c r="L493" i="2" s="1"/>
  <c r="K492" i="2"/>
  <c r="L492" i="2" s="1"/>
  <c r="L491" i="2"/>
  <c r="K491" i="2"/>
  <c r="K490" i="2"/>
  <c r="L490" i="2" s="1"/>
  <c r="K489" i="2"/>
  <c r="L489" i="2" s="1"/>
  <c r="K488" i="2"/>
  <c r="L488" i="2" s="1"/>
  <c r="L487" i="2"/>
  <c r="K487" i="2"/>
  <c r="L486" i="2"/>
  <c r="K486" i="2"/>
  <c r="L485" i="2"/>
  <c r="K485" i="2"/>
  <c r="K484" i="2"/>
  <c r="L484" i="2" s="1"/>
  <c r="K483" i="2"/>
  <c r="L483" i="2" s="1"/>
  <c r="K482" i="2"/>
  <c r="L482" i="2" s="1"/>
  <c r="L481" i="2"/>
  <c r="K481" i="2"/>
  <c r="K480" i="2"/>
  <c r="L480" i="2" s="1"/>
  <c r="L479" i="2"/>
  <c r="K479" i="2"/>
  <c r="K478" i="2"/>
  <c r="L478" i="2" s="1"/>
  <c r="K477" i="2"/>
  <c r="L477" i="2" s="1"/>
  <c r="K476" i="2"/>
  <c r="L476" i="2" s="1"/>
  <c r="L475" i="2"/>
  <c r="K475" i="2"/>
  <c r="K474" i="2"/>
  <c r="L474" i="2" s="1"/>
  <c r="L473" i="2"/>
  <c r="K473" i="2"/>
  <c r="K472" i="2"/>
  <c r="L472" i="2" s="1"/>
  <c r="K471" i="2"/>
  <c r="L471" i="2" s="1"/>
  <c r="K470" i="2"/>
  <c r="L470" i="2" s="1"/>
  <c r="K469" i="2"/>
  <c r="L469" i="2" s="1"/>
  <c r="K468" i="2"/>
  <c r="L468" i="2" s="1"/>
  <c r="L467" i="2"/>
  <c r="K467" i="2"/>
  <c r="K466" i="2"/>
  <c r="L466" i="2" s="1"/>
  <c r="K465" i="2"/>
  <c r="L465" i="2" s="1"/>
  <c r="K464" i="2"/>
  <c r="L464" i="2" s="1"/>
  <c r="L463" i="2"/>
  <c r="K463" i="2"/>
  <c r="L462" i="2"/>
  <c r="K462" i="2"/>
  <c r="L461" i="2"/>
  <c r="K461" i="2"/>
  <c r="K460" i="2"/>
  <c r="L460" i="2" s="1"/>
  <c r="K459" i="2"/>
  <c r="L459" i="2" s="1"/>
  <c r="K458" i="2"/>
  <c r="L458" i="2" s="1"/>
  <c r="L457" i="2"/>
  <c r="K457" i="2"/>
  <c r="K456" i="2"/>
  <c r="L456" i="2" s="1"/>
  <c r="L455" i="2"/>
  <c r="K455" i="2"/>
  <c r="K454" i="2"/>
  <c r="L454" i="2" s="1"/>
  <c r="K453" i="2"/>
  <c r="L453" i="2" s="1"/>
  <c r="K452" i="2"/>
  <c r="L452" i="2" s="1"/>
  <c r="L451" i="2"/>
  <c r="K451" i="2"/>
  <c r="K450" i="2"/>
  <c r="L450" i="2" s="1"/>
  <c r="L449" i="2"/>
  <c r="K449" i="2"/>
  <c r="K448" i="2"/>
  <c r="L448" i="2" s="1"/>
  <c r="K447" i="2"/>
  <c r="L447" i="2" s="1"/>
  <c r="K446" i="2"/>
  <c r="L446" i="2" s="1"/>
  <c r="L445" i="2"/>
  <c r="K445" i="2"/>
  <c r="K444" i="2"/>
  <c r="L444" i="2" s="1"/>
  <c r="L443" i="2"/>
  <c r="K443" i="2"/>
  <c r="K442" i="2"/>
  <c r="L442" i="2" s="1"/>
  <c r="K441" i="2"/>
  <c r="L441" i="2" s="1"/>
  <c r="K440" i="2"/>
  <c r="L440" i="2" s="1"/>
  <c r="L439" i="2"/>
  <c r="K439" i="2"/>
  <c r="L438" i="2"/>
  <c r="K438" i="2"/>
  <c r="L437" i="2"/>
  <c r="K437" i="2"/>
  <c r="K436" i="2"/>
  <c r="L436" i="2" s="1"/>
  <c r="K435" i="2"/>
  <c r="L435" i="2" s="1"/>
  <c r="K434" i="2"/>
  <c r="L434" i="2" s="1"/>
  <c r="L433" i="2"/>
  <c r="K433" i="2"/>
  <c r="K432" i="2"/>
  <c r="L432" i="2" s="1"/>
  <c r="L431" i="2"/>
  <c r="K431" i="2"/>
  <c r="K430" i="2"/>
  <c r="L430" i="2" s="1"/>
  <c r="K429" i="2"/>
  <c r="L429" i="2" s="1"/>
  <c r="K428" i="2"/>
  <c r="L428" i="2" s="1"/>
  <c r="L427" i="2"/>
  <c r="K427" i="2"/>
  <c r="K426" i="2"/>
  <c r="L426" i="2" s="1"/>
  <c r="L425" i="2"/>
  <c r="K425" i="2"/>
  <c r="K424" i="2"/>
  <c r="L424" i="2" s="1"/>
  <c r="K423" i="2"/>
  <c r="L423" i="2" s="1"/>
  <c r="K422" i="2"/>
  <c r="L422" i="2" s="1"/>
  <c r="L421" i="2"/>
  <c r="K421" i="2"/>
  <c r="K420" i="2"/>
  <c r="L420" i="2" s="1"/>
  <c r="L419" i="2"/>
  <c r="K419" i="2"/>
  <c r="K418" i="2"/>
  <c r="L418" i="2" s="1"/>
  <c r="K417" i="2"/>
  <c r="L417" i="2" s="1"/>
  <c r="K416" i="2"/>
  <c r="L416" i="2" s="1"/>
  <c r="L415" i="2"/>
  <c r="K415" i="2"/>
  <c r="L414" i="2"/>
  <c r="K414" i="2"/>
  <c r="L413" i="2"/>
  <c r="K413" i="2"/>
  <c r="K412" i="2"/>
  <c r="L412" i="2" s="1"/>
  <c r="K411" i="2"/>
  <c r="L411" i="2" s="1"/>
  <c r="K410" i="2"/>
  <c r="L410" i="2" s="1"/>
  <c r="L409" i="2"/>
  <c r="K409" i="2"/>
  <c r="K408" i="2"/>
  <c r="L408" i="2" s="1"/>
  <c r="L407" i="2"/>
  <c r="K407" i="2"/>
  <c r="K406" i="2"/>
  <c r="L406" i="2" s="1"/>
  <c r="K405" i="2"/>
  <c r="L405" i="2" s="1"/>
  <c r="K404" i="2"/>
  <c r="L404" i="2" s="1"/>
  <c r="L403" i="2"/>
  <c r="K403" i="2"/>
  <c r="K402" i="2"/>
  <c r="L402" i="2" s="1"/>
  <c r="L401" i="2"/>
  <c r="K401" i="2"/>
  <c r="K400" i="2"/>
  <c r="L400" i="2" s="1"/>
  <c r="K399" i="2"/>
  <c r="L399" i="2" s="1"/>
  <c r="K398" i="2"/>
  <c r="L398" i="2" s="1"/>
  <c r="L397" i="2"/>
  <c r="K397" i="2"/>
  <c r="K396" i="2"/>
  <c r="L396" i="2" s="1"/>
  <c r="L395" i="2"/>
  <c r="K395" i="2"/>
  <c r="K394" i="2"/>
  <c r="L394" i="2" s="1"/>
  <c r="K393" i="2"/>
  <c r="L393" i="2" s="1"/>
  <c r="K392" i="2"/>
  <c r="L392" i="2" s="1"/>
  <c r="L391" i="2"/>
  <c r="K391" i="2"/>
  <c r="L390" i="2"/>
  <c r="K390" i="2"/>
  <c r="L389" i="2"/>
  <c r="K389" i="2"/>
  <c r="K388" i="2"/>
  <c r="L388" i="2" s="1"/>
  <c r="K387" i="2"/>
  <c r="L387" i="2" s="1"/>
  <c r="K386" i="2"/>
  <c r="L386" i="2" s="1"/>
  <c r="L385" i="2"/>
  <c r="K385" i="2"/>
  <c r="K384" i="2"/>
  <c r="L384" i="2" s="1"/>
  <c r="L383" i="2"/>
  <c r="K383" i="2"/>
  <c r="K382" i="2"/>
  <c r="L382" i="2" s="1"/>
  <c r="K381" i="2"/>
  <c r="L381" i="2" s="1"/>
  <c r="K380" i="2"/>
  <c r="L380" i="2" s="1"/>
  <c r="L379" i="2"/>
  <c r="K379" i="2"/>
  <c r="K378" i="2"/>
  <c r="L378" i="2" s="1"/>
  <c r="L377" i="2"/>
  <c r="K377" i="2"/>
  <c r="K376" i="2"/>
  <c r="L376" i="2" s="1"/>
  <c r="K375" i="2"/>
  <c r="L375" i="2" s="1"/>
  <c r="K374" i="2"/>
  <c r="L374" i="2" s="1"/>
  <c r="K373" i="2"/>
  <c r="L373" i="2" s="1"/>
  <c r="K372" i="2"/>
  <c r="L372" i="2" s="1"/>
  <c r="L371" i="2"/>
  <c r="K371" i="2"/>
  <c r="K370" i="2"/>
  <c r="L370" i="2" s="1"/>
  <c r="K369" i="2"/>
  <c r="L369" i="2" s="1"/>
  <c r="K368" i="2"/>
  <c r="L368" i="2" s="1"/>
  <c r="L367" i="2"/>
  <c r="K367" i="2"/>
  <c r="L366" i="2"/>
  <c r="K366" i="2"/>
  <c r="L365" i="2"/>
  <c r="K365" i="2"/>
  <c r="K364" i="2"/>
  <c r="L364" i="2" s="1"/>
  <c r="K363" i="2"/>
  <c r="L363" i="2" s="1"/>
  <c r="K362" i="2"/>
  <c r="L362" i="2" s="1"/>
  <c r="L361" i="2"/>
  <c r="K361" i="2"/>
  <c r="K360" i="2"/>
  <c r="L360" i="2" s="1"/>
  <c r="L359" i="2"/>
  <c r="K359" i="2"/>
  <c r="K358" i="2"/>
  <c r="L358" i="2" s="1"/>
  <c r="K357" i="2"/>
  <c r="L357" i="2" s="1"/>
  <c r="K356" i="2"/>
  <c r="L356" i="2" s="1"/>
  <c r="L355" i="2"/>
  <c r="K355" i="2"/>
  <c r="K354" i="2"/>
  <c r="L354" i="2" s="1"/>
  <c r="L353" i="2"/>
  <c r="K353" i="2"/>
  <c r="K352" i="2"/>
  <c r="L352" i="2" s="1"/>
  <c r="K351" i="2"/>
  <c r="L351" i="2" s="1"/>
  <c r="K350" i="2"/>
  <c r="L350" i="2" s="1"/>
  <c r="L349" i="2"/>
  <c r="K349" i="2"/>
  <c r="K348" i="2"/>
  <c r="L348" i="2" s="1"/>
  <c r="L347" i="2"/>
  <c r="K347" i="2"/>
  <c r="K346" i="2"/>
  <c r="L346" i="2" s="1"/>
  <c r="K345" i="2"/>
  <c r="L345" i="2" s="1"/>
  <c r="K344" i="2"/>
  <c r="L344" i="2" s="1"/>
  <c r="L343" i="2"/>
  <c r="K343" i="2"/>
  <c r="L342" i="2"/>
  <c r="K342" i="2"/>
  <c r="L341" i="2"/>
  <c r="K341" i="2"/>
  <c r="K340" i="2"/>
  <c r="L340" i="2" s="1"/>
  <c r="K339" i="2"/>
  <c r="L339" i="2" s="1"/>
  <c r="K338" i="2"/>
  <c r="L338" i="2" s="1"/>
  <c r="L337" i="2"/>
  <c r="K337" i="2"/>
  <c r="K336" i="2"/>
  <c r="L336" i="2" s="1"/>
  <c r="L335" i="2"/>
  <c r="K335" i="2"/>
  <c r="K334" i="2"/>
  <c r="L334" i="2" s="1"/>
  <c r="K333" i="2"/>
  <c r="L333" i="2" s="1"/>
  <c r="K332" i="2"/>
  <c r="L332" i="2" s="1"/>
  <c r="L331" i="2"/>
  <c r="K331" i="2"/>
  <c r="K330" i="2"/>
  <c r="L330" i="2" s="1"/>
  <c r="L329" i="2"/>
  <c r="K329" i="2"/>
  <c r="K328" i="2"/>
  <c r="L328" i="2" s="1"/>
  <c r="K327" i="2"/>
  <c r="L327" i="2" s="1"/>
  <c r="K326" i="2"/>
  <c r="L326" i="2" s="1"/>
  <c r="L325" i="2"/>
  <c r="K325" i="2"/>
  <c r="K324" i="2"/>
  <c r="L324" i="2" s="1"/>
  <c r="L323" i="2"/>
  <c r="K323" i="2"/>
  <c r="K322" i="2"/>
  <c r="L322" i="2" s="1"/>
  <c r="K321" i="2"/>
  <c r="L321" i="2" s="1"/>
  <c r="K320" i="2"/>
  <c r="L320" i="2" s="1"/>
  <c r="L319" i="2"/>
  <c r="K319" i="2"/>
  <c r="L318" i="2"/>
  <c r="K318" i="2"/>
  <c r="L317" i="2"/>
  <c r="K317" i="2"/>
  <c r="K316" i="2"/>
  <c r="L316" i="2" s="1"/>
  <c r="K315" i="2"/>
  <c r="L315" i="2" s="1"/>
  <c r="K314" i="2"/>
  <c r="L314" i="2" s="1"/>
  <c r="L313" i="2"/>
  <c r="K313" i="2"/>
  <c r="K312" i="2"/>
  <c r="L312" i="2" s="1"/>
  <c r="L311" i="2"/>
  <c r="K311" i="2"/>
  <c r="K310" i="2"/>
  <c r="L310" i="2" s="1"/>
  <c r="K309" i="2"/>
  <c r="L309" i="2" s="1"/>
  <c r="K308" i="2"/>
  <c r="L308" i="2" s="1"/>
  <c r="L307" i="2"/>
  <c r="K307" i="2"/>
  <c r="K306" i="2"/>
  <c r="L306" i="2" s="1"/>
  <c r="L305" i="2"/>
  <c r="K305" i="2"/>
  <c r="K304" i="2"/>
  <c r="L304" i="2" s="1"/>
  <c r="K303" i="2"/>
  <c r="L303" i="2" s="1"/>
  <c r="K302" i="2"/>
  <c r="L302" i="2" s="1"/>
  <c r="L301" i="2"/>
  <c r="K301" i="2"/>
  <c r="K300" i="2"/>
  <c r="L300" i="2" s="1"/>
  <c r="L299" i="2"/>
  <c r="K299" i="2"/>
  <c r="K298" i="2"/>
  <c r="L298" i="2" s="1"/>
  <c r="K297" i="2"/>
  <c r="L297" i="2" s="1"/>
  <c r="K296" i="2"/>
  <c r="L296" i="2" s="1"/>
  <c r="L295" i="2"/>
  <c r="K295" i="2"/>
  <c r="L294" i="2"/>
  <c r="K294" i="2"/>
  <c r="L293" i="2"/>
  <c r="K293" i="2"/>
  <c r="K292" i="2"/>
  <c r="L292" i="2" s="1"/>
  <c r="K291" i="2"/>
  <c r="L291" i="2" s="1"/>
  <c r="K290" i="2"/>
  <c r="L290" i="2" s="1"/>
  <c r="L289" i="2"/>
  <c r="K289" i="2"/>
  <c r="K288" i="2"/>
  <c r="L288" i="2" s="1"/>
  <c r="L287" i="2"/>
  <c r="K287" i="2"/>
  <c r="K286" i="2"/>
  <c r="L286" i="2" s="1"/>
  <c r="K285" i="2"/>
  <c r="L285" i="2" s="1"/>
  <c r="K284" i="2"/>
  <c r="L284" i="2" s="1"/>
  <c r="L283" i="2"/>
  <c r="K283" i="2"/>
  <c r="K282" i="2"/>
  <c r="L282" i="2" s="1"/>
  <c r="L281" i="2"/>
  <c r="K281" i="2"/>
  <c r="K280" i="2"/>
  <c r="L280" i="2" s="1"/>
  <c r="K279" i="2"/>
  <c r="L279" i="2" s="1"/>
  <c r="L278" i="2"/>
  <c r="K278" i="2"/>
  <c r="L277" i="2"/>
  <c r="K277" i="2"/>
  <c r="L276" i="2"/>
  <c r="K276" i="2"/>
  <c r="L275" i="2"/>
  <c r="K275" i="2"/>
  <c r="K274" i="2"/>
  <c r="L274" i="2" s="1"/>
  <c r="K273" i="2"/>
  <c r="L273" i="2" s="1"/>
  <c r="L272" i="2"/>
  <c r="K272" i="2"/>
  <c r="L271" i="2"/>
  <c r="K271" i="2"/>
  <c r="L270" i="2"/>
  <c r="K270" i="2"/>
  <c r="L269" i="2"/>
  <c r="K269" i="2"/>
  <c r="K268" i="2"/>
  <c r="L268" i="2" s="1"/>
  <c r="K267" i="2"/>
  <c r="L267" i="2" s="1"/>
  <c r="K266" i="2"/>
  <c r="L266" i="2" s="1"/>
  <c r="L265" i="2"/>
  <c r="K265" i="2"/>
  <c r="L264" i="2"/>
  <c r="K264" i="2"/>
  <c r="L263" i="2"/>
  <c r="K263" i="2"/>
  <c r="K262" i="2"/>
  <c r="L262" i="2" s="1"/>
  <c r="K261" i="2"/>
  <c r="L261" i="2" s="1"/>
  <c r="K260" i="2"/>
  <c r="L260" i="2" s="1"/>
  <c r="K259" i="2"/>
  <c r="L259" i="2" s="1"/>
  <c r="L258" i="2"/>
  <c r="K258" i="2"/>
  <c r="L257" i="2"/>
  <c r="K257" i="2"/>
  <c r="K256" i="2"/>
  <c r="L256" i="2" s="1"/>
  <c r="K255" i="2"/>
  <c r="L255" i="2" s="1"/>
  <c r="L254" i="2"/>
  <c r="K254" i="2"/>
  <c r="K253" i="2"/>
  <c r="L253" i="2" s="1"/>
  <c r="K252" i="2"/>
  <c r="L252" i="2" s="1"/>
  <c r="L251" i="2"/>
  <c r="K251" i="2"/>
  <c r="K250" i="2"/>
  <c r="L250" i="2" s="1"/>
  <c r="K249" i="2"/>
  <c r="L249" i="2" s="1"/>
  <c r="L248" i="2"/>
  <c r="K248" i="2"/>
  <c r="L247" i="2"/>
  <c r="K247" i="2"/>
  <c r="K246" i="2"/>
  <c r="L246" i="2" s="1"/>
  <c r="L245" i="2"/>
  <c r="K245" i="2"/>
  <c r="K244" i="2"/>
  <c r="L244" i="2" s="1"/>
  <c r="K243" i="2"/>
  <c r="L243" i="2" s="1"/>
  <c r="L242" i="2"/>
  <c r="K242" i="2"/>
  <c r="L241" i="2"/>
  <c r="K241" i="2"/>
  <c r="L240" i="2"/>
  <c r="K240" i="2"/>
  <c r="L239" i="2"/>
  <c r="K239" i="2"/>
  <c r="K238" i="2"/>
  <c r="L238" i="2" s="1"/>
  <c r="K237" i="2"/>
  <c r="L237" i="2" s="1"/>
  <c r="L236" i="2"/>
  <c r="K236" i="2"/>
  <c r="L235" i="2"/>
  <c r="K235" i="2"/>
  <c r="L234" i="2"/>
  <c r="K234" i="2"/>
  <c r="L233" i="2"/>
  <c r="K233" i="2"/>
  <c r="K232" i="2"/>
  <c r="L232" i="2" s="1"/>
  <c r="K231" i="2"/>
  <c r="L231" i="2" s="1"/>
  <c r="K230" i="2"/>
  <c r="L230" i="2" s="1"/>
  <c r="L229" i="2"/>
  <c r="K229" i="2"/>
  <c r="L228" i="2"/>
  <c r="K228" i="2"/>
  <c r="L227" i="2"/>
  <c r="K227" i="2"/>
  <c r="K226" i="2"/>
  <c r="L226" i="2" s="1"/>
  <c r="K225" i="2"/>
  <c r="L225" i="2" s="1"/>
  <c r="K224" i="2"/>
  <c r="L224" i="2" s="1"/>
  <c r="K223" i="2"/>
  <c r="L223" i="2" s="1"/>
  <c r="L222" i="2"/>
  <c r="K222" i="2"/>
  <c r="L221" i="2"/>
  <c r="K221" i="2"/>
  <c r="K220" i="2"/>
  <c r="L220" i="2" s="1"/>
  <c r="K219" i="2"/>
  <c r="L219" i="2" s="1"/>
  <c r="L218" i="2"/>
  <c r="K218" i="2"/>
  <c r="K217" i="2"/>
  <c r="L217" i="2" s="1"/>
  <c r="K216" i="2"/>
  <c r="L216" i="2" s="1"/>
  <c r="L215" i="2"/>
  <c r="K215" i="2"/>
  <c r="K214" i="2"/>
  <c r="L214" i="2" s="1"/>
  <c r="K213" i="2"/>
  <c r="L213" i="2" s="1"/>
  <c r="L212" i="2"/>
  <c r="K212" i="2"/>
  <c r="L211" i="2"/>
  <c r="K211" i="2"/>
  <c r="K210" i="2"/>
  <c r="L210" i="2" s="1"/>
  <c r="L209" i="2"/>
  <c r="K209" i="2"/>
  <c r="K208" i="2"/>
  <c r="L208" i="2" s="1"/>
  <c r="K207" i="2"/>
  <c r="L207" i="2" s="1"/>
  <c r="L206" i="2"/>
  <c r="K206" i="2"/>
  <c r="L205" i="2"/>
  <c r="K205" i="2"/>
  <c r="L204" i="2"/>
  <c r="K204" i="2"/>
  <c r="L203" i="2"/>
  <c r="K203" i="2"/>
  <c r="K202" i="2"/>
  <c r="L202" i="2" s="1"/>
  <c r="K201" i="2"/>
  <c r="L201" i="2" s="1"/>
  <c r="L200" i="2"/>
  <c r="K200" i="2"/>
  <c r="L199" i="2"/>
  <c r="K199" i="2"/>
  <c r="L198" i="2"/>
  <c r="K198" i="2"/>
  <c r="L197" i="2"/>
  <c r="K197" i="2"/>
  <c r="K196" i="2"/>
  <c r="L196" i="2" s="1"/>
  <c r="K195" i="2"/>
  <c r="L195" i="2" s="1"/>
  <c r="K194" i="2"/>
  <c r="L194" i="2" s="1"/>
  <c r="L193" i="2"/>
  <c r="K193" i="2"/>
  <c r="L192" i="2"/>
  <c r="K192" i="2"/>
  <c r="L191" i="2"/>
  <c r="K191" i="2"/>
  <c r="K190" i="2"/>
  <c r="L190" i="2" s="1"/>
  <c r="K189" i="2"/>
  <c r="L189" i="2" s="1"/>
  <c r="K188" i="2"/>
  <c r="L188" i="2" s="1"/>
  <c r="K187" i="2"/>
  <c r="L187" i="2" s="1"/>
  <c r="L186" i="2"/>
  <c r="K186" i="2"/>
  <c r="L185" i="2"/>
  <c r="K185" i="2"/>
  <c r="K184" i="2"/>
  <c r="L184" i="2" s="1"/>
  <c r="K183" i="2"/>
  <c r="L183" i="2" s="1"/>
  <c r="L182" i="2"/>
  <c r="K182" i="2"/>
  <c r="K181" i="2"/>
  <c r="L181" i="2" s="1"/>
  <c r="K180" i="2"/>
  <c r="L180" i="2" s="1"/>
  <c r="L179" i="2"/>
  <c r="K179" i="2"/>
  <c r="K178" i="2"/>
  <c r="L178" i="2" s="1"/>
  <c r="K177" i="2"/>
  <c r="L177" i="2" s="1"/>
  <c r="L176" i="2"/>
  <c r="K176" i="2"/>
  <c r="L175" i="2"/>
  <c r="K175" i="2"/>
  <c r="K174" i="2"/>
  <c r="L174" i="2" s="1"/>
  <c r="L173" i="2"/>
  <c r="K173" i="2"/>
  <c r="K172" i="2"/>
  <c r="L172" i="2" s="1"/>
  <c r="K171" i="2"/>
  <c r="L171" i="2" s="1"/>
  <c r="L170" i="2"/>
  <c r="K170" i="2"/>
  <c r="L169" i="2"/>
  <c r="K169" i="2"/>
  <c r="L168" i="2"/>
  <c r="K168" i="2"/>
  <c r="L167" i="2"/>
  <c r="K167" i="2"/>
  <c r="K166" i="2"/>
  <c r="L166" i="2" s="1"/>
  <c r="K165" i="2"/>
  <c r="L165" i="2" s="1"/>
  <c r="L164" i="2"/>
  <c r="K164" i="2"/>
  <c r="L163" i="2"/>
  <c r="K163" i="2"/>
  <c r="L162" i="2"/>
  <c r="K162" i="2"/>
  <c r="L161" i="2"/>
  <c r="K161" i="2"/>
  <c r="K160" i="2"/>
  <c r="L160" i="2" s="1"/>
  <c r="K159" i="2"/>
  <c r="L159" i="2" s="1"/>
  <c r="K158" i="2"/>
  <c r="L158" i="2" s="1"/>
  <c r="L157" i="2"/>
  <c r="K157" i="2"/>
  <c r="L156" i="2"/>
  <c r="K156" i="2"/>
  <c r="L155" i="2"/>
  <c r="K155" i="2"/>
  <c r="K154" i="2"/>
  <c r="L154" i="2" s="1"/>
  <c r="K153" i="2"/>
  <c r="L153" i="2" s="1"/>
  <c r="L152" i="2"/>
  <c r="K152" i="2"/>
  <c r="K151" i="2"/>
  <c r="L151" i="2" s="1"/>
  <c r="K150" i="2"/>
  <c r="L150" i="2" s="1"/>
  <c r="L149" i="2"/>
  <c r="K149" i="2"/>
  <c r="K148" i="2"/>
  <c r="L148" i="2" s="1"/>
  <c r="L147" i="2"/>
  <c r="K147" i="2"/>
  <c r="K146" i="2"/>
  <c r="L146" i="2" s="1"/>
  <c r="K145" i="2"/>
  <c r="L145" i="2" s="1"/>
  <c r="L144" i="2"/>
  <c r="K144" i="2"/>
  <c r="L143" i="2"/>
  <c r="K143" i="2"/>
  <c r="K142" i="2"/>
  <c r="L142" i="2" s="1"/>
  <c r="K141" i="2"/>
  <c r="L141" i="2" s="1"/>
  <c r="K140" i="2"/>
  <c r="L140" i="2" s="1"/>
  <c r="L139" i="2"/>
  <c r="K139" i="2"/>
  <c r="K138" i="2"/>
  <c r="L138" i="2" s="1"/>
  <c r="L137" i="2"/>
  <c r="K137" i="2"/>
  <c r="K136" i="2"/>
  <c r="L136" i="2" s="1"/>
  <c r="L135" i="2"/>
  <c r="K135" i="2"/>
  <c r="L134" i="2"/>
  <c r="K134" i="2"/>
  <c r="K133" i="2"/>
  <c r="L133" i="2" s="1"/>
  <c r="K132" i="2"/>
  <c r="L132" i="2" s="1"/>
  <c r="L131" i="2"/>
  <c r="K131" i="2"/>
  <c r="L130" i="2"/>
  <c r="K130" i="2"/>
  <c r="L129" i="2"/>
  <c r="K129" i="2"/>
  <c r="L128" i="2"/>
  <c r="K128" i="2"/>
  <c r="K127" i="2"/>
  <c r="L127" i="2" s="1"/>
  <c r="K126" i="2"/>
  <c r="L126" i="2" s="1"/>
  <c r="L125" i="2"/>
  <c r="K125" i="2"/>
  <c r="K124" i="2"/>
  <c r="L124" i="2" s="1"/>
  <c r="K123" i="2"/>
  <c r="L123" i="2" s="1"/>
  <c r="K122" i="2"/>
  <c r="L122" i="2" s="1"/>
  <c r="K121" i="2"/>
  <c r="L121" i="2" s="1"/>
  <c r="L120" i="2"/>
  <c r="K120" i="2"/>
  <c r="L119" i="2"/>
  <c r="K119" i="2"/>
  <c r="K118" i="2"/>
  <c r="L118" i="2" s="1"/>
  <c r="L117" i="2"/>
  <c r="K117" i="2"/>
  <c r="L116" i="2"/>
  <c r="K116" i="2"/>
  <c r="L115" i="2"/>
  <c r="K115" i="2"/>
  <c r="K114" i="2"/>
  <c r="L114" i="2" s="1"/>
  <c r="L113" i="2"/>
  <c r="K113" i="2"/>
  <c r="K112" i="2"/>
  <c r="L112" i="2" s="1"/>
  <c r="K111" i="2"/>
  <c r="L111" i="2" s="1"/>
  <c r="K110" i="2"/>
  <c r="L110" i="2" s="1"/>
  <c r="K109" i="2"/>
  <c r="L109" i="2" s="1"/>
  <c r="K108" i="2"/>
  <c r="L108" i="2" s="1"/>
  <c r="L107" i="2"/>
  <c r="K107" i="2"/>
  <c r="K106" i="2"/>
  <c r="L106" i="2" s="1"/>
  <c r="L105" i="2"/>
  <c r="K105" i="2"/>
  <c r="L104" i="2"/>
  <c r="K104" i="2"/>
  <c r="L103" i="2"/>
  <c r="K103" i="2"/>
  <c r="L102" i="2"/>
  <c r="K102" i="2"/>
  <c r="L101" i="2"/>
  <c r="K101" i="2"/>
  <c r="K100" i="2"/>
  <c r="L100" i="2" s="1"/>
  <c r="K99" i="2"/>
  <c r="L99" i="2" s="1"/>
  <c r="K98" i="2"/>
  <c r="L98" i="2" s="1"/>
  <c r="K97" i="2"/>
  <c r="L97" i="2" s="1"/>
  <c r="K96" i="2"/>
  <c r="L96" i="2" s="1"/>
  <c r="L95" i="2"/>
  <c r="K95" i="2"/>
  <c r="K94" i="2"/>
  <c r="L94" i="2" s="1"/>
  <c r="K93" i="2"/>
  <c r="L93" i="2" s="1"/>
  <c r="L92" i="2"/>
  <c r="K92" i="2"/>
  <c r="L91" i="2"/>
  <c r="K91" i="2"/>
  <c r="L90" i="2"/>
  <c r="K90" i="2"/>
  <c r="L89" i="2"/>
  <c r="K89" i="2"/>
  <c r="K88" i="2"/>
  <c r="L88" i="2" s="1"/>
  <c r="L87" i="2"/>
  <c r="K87" i="2"/>
  <c r="K86" i="2"/>
  <c r="L86" i="2" s="1"/>
  <c r="K85" i="2"/>
  <c r="L85" i="2" s="1"/>
  <c r="K84" i="2"/>
  <c r="L84" i="2" s="1"/>
  <c r="L83" i="2"/>
  <c r="K83" i="2"/>
  <c r="K82" i="2"/>
  <c r="L82" i="2" s="1"/>
  <c r="K81" i="2"/>
  <c r="L81" i="2" s="1"/>
  <c r="K80" i="2"/>
  <c r="L80" i="2" s="1"/>
  <c r="L79" i="2"/>
  <c r="K79" i="2"/>
  <c r="L78" i="2"/>
  <c r="K78" i="2"/>
  <c r="L77" i="2"/>
  <c r="K77" i="2"/>
  <c r="K76" i="2"/>
  <c r="L76" i="2" s="1"/>
  <c r="K75" i="2"/>
  <c r="L75" i="2" s="1"/>
  <c r="L74" i="2"/>
  <c r="K74" i="2"/>
  <c r="K73" i="2"/>
  <c r="L73" i="2" s="1"/>
  <c r="K72" i="2"/>
  <c r="L72" i="2" s="1"/>
  <c r="L71" i="2"/>
  <c r="K71" i="2"/>
  <c r="K70" i="2"/>
  <c r="L70" i="2" s="1"/>
  <c r="L69" i="2"/>
  <c r="K69" i="2"/>
  <c r="K68" i="2"/>
  <c r="L68" i="2" s="1"/>
  <c r="K67" i="2"/>
  <c r="L67" i="2" s="1"/>
  <c r="L66" i="2"/>
  <c r="K66" i="2"/>
  <c r="L65" i="2"/>
  <c r="K65" i="2"/>
  <c r="K64" i="2"/>
  <c r="L64" i="2" s="1"/>
  <c r="K63" i="2"/>
  <c r="L63" i="2" s="1"/>
  <c r="K62" i="2"/>
  <c r="L62" i="2" s="1"/>
  <c r="L61" i="2"/>
  <c r="K61" i="2"/>
  <c r="K60" i="2"/>
  <c r="L60" i="2" s="1"/>
  <c r="L59" i="2"/>
  <c r="K59" i="2"/>
  <c r="K58" i="2"/>
  <c r="L58" i="2" s="1"/>
  <c r="L57" i="2"/>
  <c r="K57" i="2"/>
  <c r="L56" i="2"/>
  <c r="K56" i="2"/>
  <c r="K55" i="2"/>
  <c r="L55" i="2" s="1"/>
  <c r="K54" i="2"/>
  <c r="L54" i="2" s="1"/>
  <c r="L53" i="2"/>
  <c r="K53" i="2"/>
  <c r="K52" i="2"/>
  <c r="L52" i="2" s="1"/>
  <c r="K51" i="2"/>
  <c r="L51" i="2" s="1"/>
  <c r="K50" i="2"/>
  <c r="L50" i="2" s="1"/>
  <c r="K49" i="2"/>
  <c r="L49" i="2" s="1"/>
  <c r="L48" i="2"/>
  <c r="K48" i="2"/>
  <c r="L47" i="2"/>
  <c r="K47" i="2"/>
  <c r="K46" i="2"/>
  <c r="L46" i="2" s="1"/>
  <c r="L45" i="2"/>
  <c r="K45" i="2"/>
  <c r="L44" i="2"/>
  <c r="K44" i="2"/>
  <c r="L43" i="2"/>
  <c r="K43" i="2"/>
  <c r="K42" i="2"/>
  <c r="L42" i="2" s="1"/>
  <c r="L41" i="2"/>
  <c r="K41" i="2"/>
  <c r="K40" i="2"/>
  <c r="L40" i="2" s="1"/>
  <c r="K39" i="2"/>
  <c r="L39" i="2" s="1"/>
  <c r="K38" i="2"/>
  <c r="L38" i="2" s="1"/>
  <c r="K37" i="2"/>
  <c r="L37" i="2" s="1"/>
  <c r="K36" i="2"/>
  <c r="L36" i="2" s="1"/>
  <c r="L35" i="2"/>
  <c r="K35" i="2"/>
  <c r="K34" i="2"/>
  <c r="L34" i="2" s="1"/>
  <c r="L33" i="2"/>
  <c r="K33" i="2"/>
  <c r="L32" i="2"/>
  <c r="K32" i="2"/>
  <c r="L31" i="2"/>
  <c r="K31" i="2"/>
  <c r="L30" i="2"/>
  <c r="K30" i="2"/>
  <c r="L29" i="2"/>
  <c r="K29" i="2"/>
  <c r="K28" i="2"/>
  <c r="L28" i="2" s="1"/>
  <c r="K27" i="2"/>
  <c r="L27" i="2" s="1"/>
  <c r="K26" i="2"/>
  <c r="L26" i="2" s="1"/>
  <c r="K25" i="2"/>
  <c r="L25" i="2" s="1"/>
  <c r="K24" i="2"/>
  <c r="L24" i="2" s="1"/>
  <c r="L23" i="2"/>
  <c r="K23" i="2"/>
  <c r="K22" i="2"/>
  <c r="L22" i="2" s="1"/>
  <c r="K21" i="2"/>
  <c r="L21" i="2" s="1"/>
  <c r="L20" i="2"/>
  <c r="K20" i="2"/>
  <c r="L19" i="2"/>
  <c r="K19" i="2"/>
  <c r="L18" i="2"/>
  <c r="K18" i="2"/>
  <c r="L17" i="2"/>
  <c r="K17" i="2"/>
  <c r="K16" i="2"/>
  <c r="L16" i="2" s="1"/>
  <c r="L15" i="2"/>
  <c r="K15" i="2"/>
  <c r="K14" i="2"/>
  <c r="L14" i="2" s="1"/>
  <c r="K13" i="2"/>
  <c r="L13" i="2" s="1"/>
  <c r="K12" i="2"/>
  <c r="L12" i="2" s="1"/>
  <c r="L11" i="2"/>
  <c r="K11" i="2"/>
  <c r="K10" i="2"/>
  <c r="L10" i="2" s="1"/>
  <c r="K9" i="2"/>
  <c r="L9" i="2" s="1"/>
  <c r="K8" i="2"/>
  <c r="L8" i="2" s="1"/>
  <c r="L7" i="2"/>
  <c r="K7" i="2"/>
  <c r="L6" i="2"/>
  <c r="K6" i="2"/>
  <c r="C10" i="7" l="1"/>
  <c r="C11" i="7"/>
  <c r="C12" i="7"/>
  <c r="C13" i="7"/>
  <c r="Q10" i="3"/>
  <c r="Q9" i="3"/>
  <c r="Q8" i="3"/>
  <c r="Q7" i="3"/>
  <c r="Q6" i="3"/>
  <c r="Q5" i="3"/>
  <c r="Q4" i="3"/>
  <c r="Q3" i="3"/>
  <c r="Q2" i="3"/>
  <c r="L2" i="3"/>
  <c r="P2" i="3" s="1" a="1"/>
  <c r="P2" i="3" s="1"/>
  <c r="O2" i="3" a="1"/>
  <c r="O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<sst xmlns="http://schemas.openxmlformats.org/spreadsheetml/2006/main" count="39092" uniqueCount="152">
  <si>
    <t>Key American Coca-Cola Retailers</t>
  </si>
  <si>
    <t>Beverage Sales &amp; Operating Margin 2021</t>
  </si>
  <si>
    <t>Retailer</t>
  </si>
  <si>
    <t>Retailer ID</t>
  </si>
  <si>
    <t>Invoice Date</t>
  </si>
  <si>
    <t>Region</t>
  </si>
  <si>
    <t>State</t>
  </si>
  <si>
    <t>City</t>
  </si>
  <si>
    <t>Beverage Brand</t>
  </si>
  <si>
    <t>Price per Unit</t>
  </si>
  <si>
    <t>Units Sold</t>
  </si>
  <si>
    <t>Total Sales</t>
  </si>
  <si>
    <t>Operating Profit</t>
  </si>
  <si>
    <t>Operating Margin</t>
  </si>
  <si>
    <t>Sodapop</t>
  </si>
  <si>
    <t>Northeast</t>
  </si>
  <si>
    <t>New York</t>
  </si>
  <si>
    <t>Coca-Cola</t>
  </si>
  <si>
    <t>Diet Coke</t>
  </si>
  <si>
    <t>Sprite</t>
  </si>
  <si>
    <t>Fanta</t>
  </si>
  <si>
    <t>Powerade</t>
  </si>
  <si>
    <t>Dasani Water</t>
  </si>
  <si>
    <t>BevCo</t>
  </si>
  <si>
    <t>South</t>
  </si>
  <si>
    <t>Texas</t>
  </si>
  <si>
    <t>Houston</t>
  </si>
  <si>
    <t>FizzySip</t>
  </si>
  <si>
    <t>West</t>
  </si>
  <si>
    <t>California</t>
  </si>
  <si>
    <t>San Francisco</t>
  </si>
  <si>
    <t>DreamCo</t>
  </si>
  <si>
    <t>Los Angeles</t>
  </si>
  <si>
    <t>Midwest</t>
  </si>
  <si>
    <t>Illinois</t>
  </si>
  <si>
    <t>Chicago</t>
  </si>
  <si>
    <t>Dallas</t>
  </si>
  <si>
    <t>Pennsylvania</t>
  </si>
  <si>
    <t>Philadelphia</t>
  </si>
  <si>
    <t>x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</si>
  <si>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</si>
  <si>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</si>
  <si>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</si>
  <si>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</si>
  <si>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</si>
  <si>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</si>
  <si>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</si>
  <si>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</si>
  <si>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</si>
  <si>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</si>
  <si>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</si>
  <si>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</si>
  <si>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</si>
  <si>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</si>
  <si>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</si>
  <si>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</si>
  <si>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</si>
  <si>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</si>
  <si>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</si>
  <si>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</si>
  <si>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</si>
  <si>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</si>
  <si>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</si>
  <si>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</si>
  <si>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</si>
  <si>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</si>
  <si>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</si>
  <si>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</si>
  <si>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</si>
  <si>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</si>
  <si>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</si>
  <si>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</si>
  <si>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</si>
  <si>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</si>
  <si>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</si>
  <si>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</si>
  <si>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</si>
  <si>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</si>
  <si>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</si>
  <si>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</si>
  <si>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</si>
  <si>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</si>
  <si>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</si>
  <si>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</si>
  <si>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</si>
  <si>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</si>
  <si>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</si>
  <si>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</si>
  <si>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</si>
  <si>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</si>
  <si>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</si>
  <si>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</si>
  <si>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</si>
  <si>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</si>
  <si>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</si>
  <si>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</si>
  <si>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</si>
  <si>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</si>
  <si>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</si>
  <si>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</si>
  <si>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</si>
  <si>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</si>
  <si>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</si>
  <si>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</si>
  <si>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</si>
  <si>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</si>
  <si>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</si>
  <si>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</si>
  <si>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</si>
  <si>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</si>
  <si>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</si>
  <si>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</si>
  <si>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</si>
  <si>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</si>
  <si>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</si>
  <si>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</si>
  <si>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</si>
  <si>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</si>
  <si>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</si>
  <si>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</si>
  <si>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</si>
  <si>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</si>
  <si>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</si>
  <si>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</si>
  <si>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</si>
  <si>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</si>
  <si>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</si>
  <si>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</si>
  <si>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</si>
  <si>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</si>
  <si>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</si>
  <si>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Proper_price_per_unit</t>
  </si>
  <si>
    <t>Proper_Total_Sales</t>
  </si>
  <si>
    <t>Sales_Without_discount</t>
  </si>
  <si>
    <t>Month</t>
  </si>
  <si>
    <t>Sales Based On Month</t>
  </si>
  <si>
    <t>Sum of Total Sales</t>
  </si>
  <si>
    <t>Grand Total</t>
  </si>
  <si>
    <t>Sales Based On Retailer</t>
  </si>
  <si>
    <t>Sales Based On Region</t>
  </si>
  <si>
    <t>Sum of Units Sold</t>
  </si>
  <si>
    <t>Total Number of Retailers</t>
  </si>
  <si>
    <t>Maximum of Total Sales</t>
  </si>
  <si>
    <t>Minimun Of Total Sales</t>
  </si>
  <si>
    <t>Median OF Total Sales</t>
  </si>
  <si>
    <t>Mode of Total Sales</t>
  </si>
  <si>
    <t>SUM OF Sales Based on Region</t>
  </si>
  <si>
    <t>SUM OF Sales Based on City</t>
  </si>
  <si>
    <t>SUM OF Sales Based on State</t>
  </si>
  <si>
    <t>Sum Of  Sales Based On Beverage Brand</t>
  </si>
  <si>
    <t xml:space="preserve">Total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</si>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</sst>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164" formatCode="&quot;$&quot;#,##0.0_);[Red]\(&quot;$&quot;#,##0.0\)"/>
    <numFmt numFmtId="165" formatCode="&quot;$&quot;#,##0.00"/>
  </numFmts>
  <fonts count="9">
    <font>
      <sz val="11"/>
      <color theme="1"/>
      <name val="Calibri"/>
      <scheme val="minor"/>
    </font>
    <font>
      <sz val="11"/>
      <color theme="1"/>
      <name val="Calibri"/>
    </font>
    <font>
      <b/>
      <sz val="18"/>
      <color rgb="FF2A3E68"/>
      <name val="Calibri"/>
    </font>
    <font>
      <b/>
      <sz val="12"/>
      <color rgb="FF2A3E68"/>
      <name val="Calibri"/>
    </font>
    <font>
      <sz val="11"/>
      <color theme="0"/>
      <name val="Calibri"/>
    </font>
    <font>
      <b/>
      <sz val="11"/>
      <color rgb="FF000000"/>
      <name val="Calibri"/>
      <scheme val="minor"/>
    </font>
    <font>
      <b/>
      <sz val="11"/>
      <color rgb="FF242424"/>
      <name val="Aptos Narrow"/>
    </font>
    <font>
      <sz val="11"/>
      <color rgb="FF000000"/>
      <name val="Calibri"/>
      <charset val="1"/>
    </font>
    <font>
      <b/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2A3E68"/>
        <bgColor rgb="FF2A3E6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2" fillId="0" borderId="2" xfId="0" applyFont="1" applyBorder="1"/>
    <xf numFmtId="0" fontId="1" fillId="0" borderId="2" xfId="0" applyFont="1" applyBorder="1"/>
    <xf numFmtId="0" fontId="3" fillId="0" borderId="0" xfId="0" applyFont="1"/>
    <xf numFmtId="0" fontId="4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3" fontId="1" fillId="0" borderId="0" xfId="0" applyNumberFormat="1" applyFont="1"/>
    <xf numFmtId="9" fontId="1" fillId="0" borderId="0" xfId="0" applyNumberFormat="1" applyFont="1"/>
    <xf numFmtId="8" fontId="1" fillId="0" borderId="0" xfId="0" applyNumberFormat="1" applyFont="1"/>
    <xf numFmtId="10" fontId="1" fillId="0" borderId="0" xfId="0" applyNumberFormat="1" applyFont="1"/>
    <xf numFmtId="14" fontId="1" fillId="0" borderId="0" xfId="0" applyNumberFormat="1" applyFont="1"/>
    <xf numFmtId="164" fontId="1" fillId="0" borderId="0" xfId="0" applyNumberFormat="1" applyFont="1"/>
    <xf numFmtId="165" fontId="4" fillId="2" borderId="1" xfId="0" applyNumberFormat="1" applyFont="1" applyFill="1" applyBorder="1" applyAlignment="1">
      <alignment horizontal="center"/>
    </xf>
    <xf numFmtId="14" fontId="4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4" fillId="2" borderId="3" xfId="0" applyFont="1" applyFill="1" applyBorder="1" applyAlignment="1">
      <alignment horizontal="center"/>
    </xf>
    <xf numFmtId="3" fontId="1" fillId="0" borderId="3" xfId="0" applyNumberFormat="1" applyFont="1" applyBorder="1" applyAlignment="1">
      <alignment horizontal="center"/>
    </xf>
    <xf numFmtId="6" fontId="1" fillId="0" borderId="3" xfId="0" applyNumberFormat="1" applyFont="1" applyBorder="1" applyAlignment="1">
      <alignment horizontal="center"/>
    </xf>
    <xf numFmtId="0" fontId="0" fillId="0" borderId="3" xfId="0" applyBorder="1"/>
    <xf numFmtId="165" fontId="1" fillId="0" borderId="1" xfId="0" applyNumberFormat="1" applyFont="1" applyBorder="1" applyAlignment="1">
      <alignment horizontal="center"/>
    </xf>
    <xf numFmtId="165" fontId="0" fillId="0" borderId="1" xfId="0" applyNumberFormat="1" applyBorder="1"/>
    <xf numFmtId="0" fontId="0" fillId="0" borderId="1" xfId="0" applyBorder="1"/>
    <xf numFmtId="0" fontId="5" fillId="3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9" fontId="1" fillId="0" borderId="4" xfId="0" applyNumberFormat="1" applyFont="1" applyBorder="1" applyAlignment="1">
      <alignment horizontal="center"/>
    </xf>
    <xf numFmtId="2" fontId="0" fillId="4" borderId="5" xfId="0" applyNumberForma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4" xfId="0" applyBorder="1"/>
    <xf numFmtId="0" fontId="0" fillId="0" borderId="0" xfId="0" pivotButton="1"/>
    <xf numFmtId="6" fontId="0" fillId="0" borderId="0" xfId="0" applyNumberFormat="1"/>
    <xf numFmtId="3" fontId="0" fillId="0" borderId="0" xfId="0" applyNumberFormat="1"/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0" borderId="0" xfId="0" applyAlignment="1">
      <alignment horizontal="center"/>
    </xf>
    <xf numFmtId="0" fontId="7" fillId="0" borderId="13" xfId="0" applyFont="1" applyBorder="1" applyAlignment="1">
      <alignment horizontal="center"/>
    </xf>
    <xf numFmtId="0" fontId="0" fillId="6" borderId="0" xfId="0" applyFill="1" applyAlignment="1">
      <alignment horizontal="center" vertical="center"/>
    </xf>
    <xf numFmtId="0" fontId="8" fillId="0" borderId="12" xfId="0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8" borderId="1" xfId="0" applyFill="1" applyBorder="1"/>
    <xf numFmtId="0" fontId="0" fillId="8" borderId="1" xfId="0" applyFill="1" applyBorder="1" applyAlignment="1">
      <alignment horizontal="center"/>
    </xf>
    <xf numFmtId="0" fontId="5" fillId="8" borderId="0" xfId="0" applyFont="1" applyFill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" fillId="7" borderId="4" xfId="0" applyFont="1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5" fillId="8" borderId="4" xfId="0" applyFont="1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/>
    <xf numFmtId="0" fontId="0" fillId="10" borderId="0" xfId="0" applyFill="1"/>
    <xf numFmtId="0" fontId="0" fillId="9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(1).xlsx]Beginner!PivotTable1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Beginner!$D$3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Beginner!$C$4:$C$16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Beginner!$D$4:$D$16</c:f>
              <c:numCache>
                <c:formatCode>"$"#,##0_);[Red]\("$"#,##0\)</c:formatCode>
                <c:ptCount val="12"/>
                <c:pt idx="0">
                  <c:v>510750</c:v>
                </c:pt>
                <c:pt idx="1">
                  <c:v>484975</c:v>
                </c:pt>
                <c:pt idx="2">
                  <c:v>483530</c:v>
                </c:pt>
                <c:pt idx="3">
                  <c:v>494887.5</c:v>
                </c:pt>
                <c:pt idx="4">
                  <c:v>673572.5</c:v>
                </c:pt>
                <c:pt idx="5">
                  <c:v>903837.5</c:v>
                </c:pt>
                <c:pt idx="6">
                  <c:v>1041437.5</c:v>
                </c:pt>
                <c:pt idx="7">
                  <c:v>945275</c:v>
                </c:pt>
                <c:pt idx="8">
                  <c:v>681000</c:v>
                </c:pt>
                <c:pt idx="9">
                  <c:v>623375</c:v>
                </c:pt>
                <c:pt idx="10">
                  <c:v>795612.5</c:v>
                </c:pt>
                <c:pt idx="11">
                  <c:v>1045775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E-4FD0-9870-840F7200E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8714376"/>
        <c:axId val="1918716424"/>
      </c:barChart>
      <c:catAx>
        <c:axId val="191871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16424"/>
        <c:crosses val="autoZero"/>
        <c:auto val="1"/>
        <c:lblAlgn val="ctr"/>
        <c:lblOffset val="100"/>
        <c:noMultiLvlLbl val="0"/>
      </c:catAx>
      <c:valAx>
        <c:axId val="19187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1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(1).xlsx]Beginner!PivotTable2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Retailer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Beginner!$D$22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70-4C03-A734-914BA49609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70-4C03-A734-914BA49609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70-4C03-A734-914BA49609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F70-4C03-A734-914BA49609D4}"/>
              </c:ext>
            </c:extLst>
          </c:dPt>
          <c:cat>
            <c:strRef>
              <c:f>Beginner!$C$23:$C$27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Beginner!$D$23:$D$27</c:f>
              <c:numCache>
                <c:formatCode>"$"#,##0_);[Red]\("$"#,##0\)</c:formatCode>
                <c:ptCount val="4"/>
                <c:pt idx="0">
                  <c:v>1291535</c:v>
                </c:pt>
                <c:pt idx="1">
                  <c:v>404412.5</c:v>
                </c:pt>
                <c:pt idx="2">
                  <c:v>2584450</c:v>
                </c:pt>
                <c:pt idx="3">
                  <c:v>4403630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6-4B4B-B2FB-2D9591BFD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(1).xlsx]Beginner!PivotTable3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Beginner!$D$38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2A-44AD-89D9-3643733FBE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2A-44AD-89D9-3643733FBE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2A-44AD-89D9-3643733FBE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32A-44AD-89D9-3643733FBE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32A-44AD-89D9-3643733FBE24}"/>
              </c:ext>
            </c:extLst>
          </c:dPt>
          <c:cat>
            <c:strRef>
              <c:f>Beginner!$C$39:$C$44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Beginner!$D$39:$D$44</c:f>
              <c:numCache>
                <c:formatCode>"$"#,##0_);[Red]\("$"#,##0\)</c:formatCode>
                <c:ptCount val="5"/>
                <c:pt idx="0">
                  <c:v>1150110</c:v>
                </c:pt>
                <c:pt idx="1">
                  <c:v>1788347.5</c:v>
                </c:pt>
                <c:pt idx="2">
                  <c:v>1291535</c:v>
                </c:pt>
                <c:pt idx="3">
                  <c:v>1618935</c:v>
                </c:pt>
                <c:pt idx="4">
                  <c:v>2835100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B-4001-8650-376BAD0A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(1).xlsx]Intermediate!PivotTable4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Based on Month and Beverage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Intermediate!$B$4:$B$5</c:f>
              <c:strCache>
                <c:ptCount val="1"/>
                <c:pt idx="0">
                  <c:v>Coca-Cola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Intermediate!$B$6:$B$18</c:f>
              <c:numCache>
                <c:formatCode>"$"#,##0_);[Red]\("$"#,##0\)</c:formatCode>
                <c:ptCount val="12"/>
                <c:pt idx="0">
                  <c:v>110012.5</c:v>
                </c:pt>
                <c:pt idx="1">
                  <c:v>121250</c:v>
                </c:pt>
                <c:pt idx="2">
                  <c:v>123667.5</c:v>
                </c:pt>
                <c:pt idx="3">
                  <c:v>128250</c:v>
                </c:pt>
                <c:pt idx="4">
                  <c:v>166372.5</c:v>
                </c:pt>
                <c:pt idx="5">
                  <c:v>193825</c:v>
                </c:pt>
                <c:pt idx="6">
                  <c:v>237587.5</c:v>
                </c:pt>
                <c:pt idx="7">
                  <c:v>232600</c:v>
                </c:pt>
                <c:pt idx="8">
                  <c:v>170737.5</c:v>
                </c:pt>
                <c:pt idx="9">
                  <c:v>146575</c:v>
                </c:pt>
                <c:pt idx="10">
                  <c:v>150787.5</c:v>
                </c:pt>
                <c:pt idx="11">
                  <c:v>234225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7-498E-94A6-64E93A11B4E8}"/>
            </c:ext>
          </c:extLst>
        </c:ser>
        <c:ser>
          <c:idx val="1"/>
          <c:order val="1"/>
          <c:tx>
            <c:strRef>
              <c:f>Intermediate!$C$4:$C$5</c:f>
              <c:strCache>
                <c:ptCount val="1"/>
                <c:pt idx="0">
                  <c:v>Dasani 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Intermediate!$C$6:$C$18</c:f>
              <c:numCache>
                <c:formatCode>"$"#,##0_);[Red]\("$"#,##0\)</c:formatCode>
                <c:ptCount val="12"/>
                <c:pt idx="0">
                  <c:v>93662.5</c:v>
                </c:pt>
                <c:pt idx="1">
                  <c:v>84950</c:v>
                </c:pt>
                <c:pt idx="2">
                  <c:v>82525</c:v>
                </c:pt>
                <c:pt idx="3">
                  <c:v>99987.5</c:v>
                </c:pt>
                <c:pt idx="4">
                  <c:v>150300</c:v>
                </c:pt>
                <c:pt idx="5">
                  <c:v>213387.5</c:v>
                </c:pt>
                <c:pt idx="6">
                  <c:v>212825</c:v>
                </c:pt>
                <c:pt idx="7">
                  <c:v>161062.5</c:v>
                </c:pt>
                <c:pt idx="8">
                  <c:v>119562.5</c:v>
                </c:pt>
                <c:pt idx="9">
                  <c:v>125087.5</c:v>
                </c:pt>
                <c:pt idx="10">
                  <c:v>181900</c:v>
                </c:pt>
                <c:pt idx="11">
                  <c:v>200587.5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A7-498E-94A6-64E93A11B4E8}"/>
            </c:ext>
          </c:extLst>
        </c:ser>
        <c:ser>
          <c:idx val="2"/>
          <c:order val="2"/>
          <c:tx>
            <c:strRef>
              <c:f>Intermediate!$D$4:$D$5</c:f>
              <c:strCache>
                <c:ptCount val="1"/>
                <c:pt idx="0">
                  <c:v>Diet Coke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Intermediate!$D$6:$D$18</c:f>
              <c:numCache>
                <c:formatCode>"$"#,##0_);[Red]\("$"#,##0\)</c:formatCode>
                <c:ptCount val="12"/>
                <c:pt idx="0">
                  <c:v>94112.5</c:v>
                </c:pt>
                <c:pt idx="1">
                  <c:v>80150</c:v>
                </c:pt>
                <c:pt idx="2">
                  <c:v>85575</c:v>
                </c:pt>
                <c:pt idx="3">
                  <c:v>79112.5</c:v>
                </c:pt>
                <c:pt idx="4">
                  <c:v>103350</c:v>
                </c:pt>
                <c:pt idx="5">
                  <c:v>140500</c:v>
                </c:pt>
                <c:pt idx="6">
                  <c:v>174187.5</c:v>
                </c:pt>
                <c:pt idx="7">
                  <c:v>179900</c:v>
                </c:pt>
                <c:pt idx="8">
                  <c:v>131187.5</c:v>
                </c:pt>
                <c:pt idx="9">
                  <c:v>113700</c:v>
                </c:pt>
                <c:pt idx="10">
                  <c:v>118612.5</c:v>
                </c:pt>
                <c:pt idx="11">
                  <c:v>181037.5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A7-498E-94A6-64E93A11B4E8}"/>
            </c:ext>
          </c:extLst>
        </c:ser>
        <c:ser>
          <c:idx val="3"/>
          <c:order val="3"/>
          <c:tx>
            <c:strRef>
              <c:f>Intermediate!$E$4:$E$5</c:f>
              <c:strCache>
                <c:ptCount val="1"/>
                <c:pt idx="0">
                  <c:v>Fanta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Intermediate!$E$6:$E$18</c:f>
              <c:numCache>
                <c:formatCode>"$"#,##0_);[Red]\("$"#,##0\)</c:formatCode>
                <c:ptCount val="12"/>
                <c:pt idx="0">
                  <c:v>58700</c:v>
                </c:pt>
                <c:pt idx="1">
                  <c:v>53875</c:v>
                </c:pt>
                <c:pt idx="2">
                  <c:v>55062.5</c:v>
                </c:pt>
                <c:pt idx="3">
                  <c:v>53962.5</c:v>
                </c:pt>
                <c:pt idx="4">
                  <c:v>76162.5</c:v>
                </c:pt>
                <c:pt idx="5">
                  <c:v>110500</c:v>
                </c:pt>
                <c:pt idx="6">
                  <c:v>119837.5</c:v>
                </c:pt>
                <c:pt idx="7">
                  <c:v>107462.5</c:v>
                </c:pt>
                <c:pt idx="8">
                  <c:v>76762.5</c:v>
                </c:pt>
                <c:pt idx="9">
                  <c:v>72837.5</c:v>
                </c:pt>
                <c:pt idx="10">
                  <c:v>111125</c:v>
                </c:pt>
                <c:pt idx="11">
                  <c:v>135362.5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A7-498E-94A6-64E93A11B4E8}"/>
            </c:ext>
          </c:extLst>
        </c:ser>
        <c:ser>
          <c:idx val="4"/>
          <c:order val="4"/>
          <c:tx>
            <c:strRef>
              <c:f>Intermediate!$F$4:$F$5</c:f>
              <c:strCache>
                <c:ptCount val="1"/>
                <c:pt idx="0">
                  <c:v>Powerade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Intermediate!$F$6:$F$18</c:f>
              <c:numCache>
                <c:formatCode>"$"#,##0_);[Red]\("$"#,##0\)</c:formatCode>
                <c:ptCount val="12"/>
                <c:pt idx="0">
                  <c:v>77350</c:v>
                </c:pt>
                <c:pt idx="1">
                  <c:v>73137.5</c:v>
                </c:pt>
                <c:pt idx="2">
                  <c:v>63075</c:v>
                </c:pt>
                <c:pt idx="3">
                  <c:v>64225</c:v>
                </c:pt>
                <c:pt idx="4">
                  <c:v>85087.5</c:v>
                </c:pt>
                <c:pt idx="5">
                  <c:v>116975</c:v>
                </c:pt>
                <c:pt idx="6">
                  <c:v>146750</c:v>
                </c:pt>
                <c:pt idx="7">
                  <c:v>119500</c:v>
                </c:pt>
                <c:pt idx="8">
                  <c:v>91400</c:v>
                </c:pt>
                <c:pt idx="9">
                  <c:v>83025</c:v>
                </c:pt>
                <c:pt idx="10">
                  <c:v>127850</c:v>
                </c:pt>
                <c:pt idx="11">
                  <c:v>145262.5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7A7-498E-94A6-64E93A11B4E8}"/>
            </c:ext>
          </c:extLst>
        </c:ser>
        <c:ser>
          <c:idx val="5"/>
          <c:order val="5"/>
          <c:tx>
            <c:strRef>
              <c:f>Intermediate!$G$4:$G$5</c:f>
              <c:strCache>
                <c:ptCount val="1"/>
                <c:pt idx="0">
                  <c:v>Sprite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Intermediate!$A$6:$A$18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Intermediate!$G$6:$G$18</c:f>
              <c:numCache>
                <c:formatCode>"$"#,##0_);[Red]\("$"#,##0\)</c:formatCode>
                <c:ptCount val="12"/>
                <c:pt idx="0">
                  <c:v>76912.5</c:v>
                </c:pt>
                <c:pt idx="1">
                  <c:v>71612.5</c:v>
                </c:pt>
                <c:pt idx="2">
                  <c:v>73625</c:v>
                </c:pt>
                <c:pt idx="3">
                  <c:v>69350</c:v>
                </c:pt>
                <c:pt idx="4">
                  <c:v>92300</c:v>
                </c:pt>
                <c:pt idx="5">
                  <c:v>128650</c:v>
                </c:pt>
                <c:pt idx="6">
                  <c:v>150250</c:v>
                </c:pt>
                <c:pt idx="7">
                  <c:v>144750</c:v>
                </c:pt>
                <c:pt idx="8">
                  <c:v>91350</c:v>
                </c:pt>
                <c:pt idx="9">
                  <c:v>82150</c:v>
                </c:pt>
                <c:pt idx="10">
                  <c:v>105337.5</c:v>
                </c:pt>
                <c:pt idx="11">
                  <c:v>149300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7A7-498E-94A6-64E93A11B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735944"/>
        <c:axId val="1957765640"/>
      </c:barChart>
      <c:catAx>
        <c:axId val="5373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65640"/>
        <c:crosses val="autoZero"/>
        <c:auto val="1"/>
        <c:lblAlgn val="ctr"/>
        <c:lblOffset val="100"/>
        <c:noMultiLvlLbl val="0"/>
      </c:catAx>
      <c:valAx>
        <c:axId val="195776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(1).xlsx]Intermediate!PivotTable5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Beverage Brand And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Intermediate!$B$27:$B$28</c:f>
              <c:strCache>
                <c:ptCount val="1"/>
                <c:pt idx="0">
                  <c:v>Coca-Cola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Intermediate!$A$29:$A$34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Intermediate!$B$29:$B$34</c:f>
              <c:numCache>
                <c:formatCode>"$"#,##0_);[Red]\("$"#,##0\)</c:formatCode>
                <c:ptCount val="5"/>
                <c:pt idx="0">
                  <c:v>344527.5</c:v>
                </c:pt>
                <c:pt idx="1">
                  <c:v>498157.5</c:v>
                </c:pt>
                <c:pt idx="2">
                  <c:v>248022.5</c:v>
                </c:pt>
                <c:pt idx="3">
                  <c:v>375482.5</c:v>
                </c:pt>
                <c:pt idx="4">
                  <c:v>549700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B3-4E26-8A87-6C8CEFC435CF}"/>
            </c:ext>
          </c:extLst>
        </c:ser>
        <c:ser>
          <c:idx val="1"/>
          <c:order val="1"/>
          <c:tx>
            <c:strRef>
              <c:f>Intermediate!$C$27:$C$28</c:f>
              <c:strCache>
                <c:ptCount val="1"/>
                <c:pt idx="0">
                  <c:v>Dasani 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Intermediate!$A$29:$A$34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Intermediate!$C$29:$C$34</c:f>
              <c:numCache>
                <c:formatCode>"$"#,##0_);[Red]\("$"#,##0\)</c:formatCode>
                <c:ptCount val="5"/>
                <c:pt idx="0">
                  <c:v>243062.5</c:v>
                </c:pt>
                <c:pt idx="1">
                  <c:v>357712.5</c:v>
                </c:pt>
                <c:pt idx="2">
                  <c:v>267837.5</c:v>
                </c:pt>
                <c:pt idx="3">
                  <c:v>319662.5</c:v>
                </c:pt>
                <c:pt idx="4">
                  <c:v>537562.5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B3-4E26-8A87-6C8CEFC43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9339271"/>
        <c:axId val="2099341319"/>
      </c:barChart>
      <c:catAx>
        <c:axId val="2099339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41319"/>
        <c:crosses val="autoZero"/>
        <c:auto val="1"/>
        <c:lblAlgn val="ctr"/>
        <c:lblOffset val="100"/>
        <c:noMultiLvlLbl val="0"/>
      </c:catAx>
      <c:valAx>
        <c:axId val="2099341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339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(1).xlsx]Intermediate!PivotTable6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 by Beverage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Intermediate!$B$45:$B$46</c:f>
              <c:strCache>
                <c:ptCount val="1"/>
                <c:pt idx="0">
                  <c:v>Coca-Cola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Intermediate!$B$47:$B$59</c:f>
              <c:numCache>
                <c:formatCode>#,##0</c:formatCode>
                <c:ptCount val="12"/>
                <c:pt idx="0">
                  <c:v>313000</c:v>
                </c:pt>
                <c:pt idx="1">
                  <c:v>339250</c:v>
                </c:pt>
                <c:pt idx="2">
                  <c:v>330750</c:v>
                </c:pt>
                <c:pt idx="3">
                  <c:v>320750</c:v>
                </c:pt>
                <c:pt idx="4">
                  <c:v>342250</c:v>
                </c:pt>
                <c:pt idx="5">
                  <c:v>378000</c:v>
                </c:pt>
                <c:pt idx="6">
                  <c:v>409500</c:v>
                </c:pt>
                <c:pt idx="7">
                  <c:v>390250</c:v>
                </c:pt>
                <c:pt idx="8">
                  <c:v>332750</c:v>
                </c:pt>
                <c:pt idx="9">
                  <c:v>296500</c:v>
                </c:pt>
                <c:pt idx="10">
                  <c:v>304000</c:v>
                </c:pt>
                <c:pt idx="11">
                  <c:v>376250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A-4564-909E-CE2DB2675B59}"/>
            </c:ext>
          </c:extLst>
        </c:ser>
        <c:ser>
          <c:idx val="1"/>
          <c:order val="1"/>
          <c:tx>
            <c:strRef>
              <c:f>Intermediate!$C$45:$C$46</c:f>
              <c:strCache>
                <c:ptCount val="1"/>
                <c:pt idx="0">
                  <c:v>Dasani Water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Intermediate!$C$47:$C$59</c:f>
              <c:numCache>
                <c:formatCode>#,##0</c:formatCode>
                <c:ptCount val="12"/>
                <c:pt idx="0">
                  <c:v>236750</c:v>
                </c:pt>
                <c:pt idx="1">
                  <c:v>224500</c:v>
                </c:pt>
                <c:pt idx="2">
                  <c:v>199000</c:v>
                </c:pt>
                <c:pt idx="3">
                  <c:v>213000</c:v>
                </c:pt>
                <c:pt idx="4">
                  <c:v>254500</c:v>
                </c:pt>
                <c:pt idx="5">
                  <c:v>312500</c:v>
                </c:pt>
                <c:pt idx="6">
                  <c:v>313250</c:v>
                </c:pt>
                <c:pt idx="7">
                  <c:v>265750</c:v>
                </c:pt>
                <c:pt idx="8">
                  <c:v>225500</c:v>
                </c:pt>
                <c:pt idx="9">
                  <c:v>215750</c:v>
                </c:pt>
                <c:pt idx="10">
                  <c:v>257750</c:v>
                </c:pt>
                <c:pt idx="11">
                  <c:v>282000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FA-4564-909E-CE2DB2675B59}"/>
            </c:ext>
          </c:extLst>
        </c:ser>
        <c:ser>
          <c:idx val="2"/>
          <c:order val="2"/>
          <c:tx>
            <c:strRef>
              <c:f>Intermediate!$D$45:$D$46</c:f>
              <c:strCache>
                <c:ptCount val="1"/>
                <c:pt idx="0">
                  <c:v>Diet Coke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Intermediate!$D$47:$D$59</c:f>
              <c:numCache>
                <c:formatCode>#,##0</c:formatCode>
                <c:ptCount val="12"/>
                <c:pt idx="0">
                  <c:v>243000</c:v>
                </c:pt>
                <c:pt idx="1">
                  <c:v>201750</c:v>
                </c:pt>
                <c:pt idx="2">
                  <c:v>203000</c:v>
                </c:pt>
                <c:pt idx="3">
                  <c:v>187750</c:v>
                </c:pt>
                <c:pt idx="4">
                  <c:v>219000</c:v>
                </c:pt>
                <c:pt idx="5">
                  <c:v>271750</c:v>
                </c:pt>
                <c:pt idx="6">
                  <c:v>301500</c:v>
                </c:pt>
                <c:pt idx="7">
                  <c:v>306000</c:v>
                </c:pt>
                <c:pt idx="8">
                  <c:v>260500</c:v>
                </c:pt>
                <c:pt idx="9">
                  <c:v>243750</c:v>
                </c:pt>
                <c:pt idx="10">
                  <c:v>257250</c:v>
                </c:pt>
                <c:pt idx="11">
                  <c:v>306250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FA-4564-909E-CE2DB2675B59}"/>
            </c:ext>
          </c:extLst>
        </c:ser>
        <c:ser>
          <c:idx val="3"/>
          <c:order val="3"/>
          <c:tx>
            <c:strRef>
              <c:f>Intermediate!$E$45:$E$46</c:f>
              <c:strCache>
                <c:ptCount val="1"/>
                <c:pt idx="0">
                  <c:v>Fanta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Intermediate!$E$47:$E$59</c:f>
              <c:numCache>
                <c:formatCode>#,##0</c:formatCode>
                <c:ptCount val="12"/>
                <c:pt idx="0">
                  <c:v>159500</c:v>
                </c:pt>
                <c:pt idx="1">
                  <c:v>144750</c:v>
                </c:pt>
                <c:pt idx="2">
                  <c:v>136750</c:v>
                </c:pt>
                <c:pt idx="3">
                  <c:v>141000</c:v>
                </c:pt>
                <c:pt idx="4">
                  <c:v>171000</c:v>
                </c:pt>
                <c:pt idx="5">
                  <c:v>218750</c:v>
                </c:pt>
                <c:pt idx="6">
                  <c:v>224250</c:v>
                </c:pt>
                <c:pt idx="7">
                  <c:v>214500</c:v>
                </c:pt>
                <c:pt idx="8">
                  <c:v>176000</c:v>
                </c:pt>
                <c:pt idx="9">
                  <c:v>161000</c:v>
                </c:pt>
                <c:pt idx="10">
                  <c:v>210250</c:v>
                </c:pt>
                <c:pt idx="11">
                  <c:v>233500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FA-4564-909E-CE2DB2675B59}"/>
            </c:ext>
          </c:extLst>
        </c:ser>
        <c:ser>
          <c:idx val="4"/>
          <c:order val="4"/>
          <c:tx>
            <c:strRef>
              <c:f>Intermediate!$F$45:$F$46</c:f>
              <c:strCache>
                <c:ptCount val="1"/>
                <c:pt idx="0">
                  <c:v>Powerade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Intermediate!$F$47:$F$59</c:f>
              <c:numCache>
                <c:formatCode>#,##0</c:formatCode>
                <c:ptCount val="12"/>
                <c:pt idx="0">
                  <c:v>162500</c:v>
                </c:pt>
                <c:pt idx="1">
                  <c:v>152500</c:v>
                </c:pt>
                <c:pt idx="2">
                  <c:v>128500</c:v>
                </c:pt>
                <c:pt idx="3">
                  <c:v>127500</c:v>
                </c:pt>
                <c:pt idx="4">
                  <c:v>160750</c:v>
                </c:pt>
                <c:pt idx="5">
                  <c:v>196250</c:v>
                </c:pt>
                <c:pt idx="6">
                  <c:v>238250</c:v>
                </c:pt>
                <c:pt idx="7">
                  <c:v>205750</c:v>
                </c:pt>
                <c:pt idx="8">
                  <c:v>177000</c:v>
                </c:pt>
                <c:pt idx="9">
                  <c:v>156250</c:v>
                </c:pt>
                <c:pt idx="10">
                  <c:v>195000</c:v>
                </c:pt>
                <c:pt idx="11">
                  <c:v>220500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DFA-4564-909E-CE2DB2675B59}"/>
            </c:ext>
          </c:extLst>
        </c:ser>
        <c:ser>
          <c:idx val="5"/>
          <c:order val="5"/>
          <c:tx>
            <c:strRef>
              <c:f>Intermediate!$G$45:$G$46</c:f>
              <c:strCache>
                <c:ptCount val="1"/>
                <c:pt idx="0">
                  <c:v>Sprite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Intermediate!$A$47:$A$59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Intermediate!$G$47:$G$59</c:f>
              <c:numCache>
                <c:formatCode>#,##0</c:formatCode>
                <c:ptCount val="12"/>
                <c:pt idx="0">
                  <c:v>233000</c:v>
                </c:pt>
                <c:pt idx="1">
                  <c:v>211500</c:v>
                </c:pt>
                <c:pt idx="2">
                  <c:v>206250</c:v>
                </c:pt>
                <c:pt idx="3">
                  <c:v>185750</c:v>
                </c:pt>
                <c:pt idx="4">
                  <c:v>207500</c:v>
                </c:pt>
                <c:pt idx="5">
                  <c:v>247500</c:v>
                </c:pt>
                <c:pt idx="6">
                  <c:v>275750</c:v>
                </c:pt>
                <c:pt idx="7">
                  <c:v>271750</c:v>
                </c:pt>
                <c:pt idx="8">
                  <c:v>205500</c:v>
                </c:pt>
                <c:pt idx="9">
                  <c:v>180000</c:v>
                </c:pt>
                <c:pt idx="10">
                  <c:v>218250</c:v>
                </c:pt>
                <c:pt idx="11">
                  <c:v>258500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DFA-4564-909E-CE2DB267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579975"/>
        <c:axId val="2130582023"/>
      </c:lineChart>
      <c:catAx>
        <c:axId val="2130579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82023"/>
        <c:crosses val="autoZero"/>
        <c:auto val="1"/>
        <c:lblAlgn val="ctr"/>
        <c:lblOffset val="100"/>
        <c:noMultiLvlLbl val="0"/>
      </c:catAx>
      <c:valAx>
        <c:axId val="2130582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Unit Sold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579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(1).xlsx]Advance!PivotTable1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Trend For Region By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Advance!$D$3:$D$5</c:f>
              <c:strCache>
                <c:ptCount val="1"/>
                <c:pt idx="0">
                  <c:v>Midwest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Advance!$D$6:$D$18</c:f>
              <c:numCache>
                <c:formatCode>"$"#,##0_);[Red]\("$"#,##0\)</c:formatCode>
                <c:ptCount val="12"/>
                <c:pt idx="0">
                  <c:v>80087.5</c:v>
                </c:pt>
                <c:pt idx="1">
                  <c:v>73762.5</c:v>
                </c:pt>
                <c:pt idx="2">
                  <c:v>68072.5</c:v>
                </c:pt>
                <c:pt idx="3">
                  <c:v>65762.5</c:v>
                </c:pt>
                <c:pt idx="4">
                  <c:v>97392.5</c:v>
                </c:pt>
                <c:pt idx="5">
                  <c:v>101637.5</c:v>
                </c:pt>
                <c:pt idx="6">
                  <c:v>131387.5</c:v>
                </c:pt>
                <c:pt idx="7">
                  <c:v>120312.5</c:v>
                </c:pt>
                <c:pt idx="8">
                  <c:v>81087.5</c:v>
                </c:pt>
                <c:pt idx="9">
                  <c:v>82800</c:v>
                </c:pt>
                <c:pt idx="10">
                  <c:v>102420</c:v>
                </c:pt>
                <c:pt idx="11">
                  <c:v>145387.5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D-4C69-84B8-691FD5830290}"/>
            </c:ext>
          </c:extLst>
        </c:ser>
        <c:ser>
          <c:idx val="1"/>
          <c:order val="1"/>
          <c:tx>
            <c:strRef>
              <c:f>Advance!$E$3:$E$5</c:f>
              <c:strCache>
                <c:ptCount val="1"/>
                <c:pt idx="0">
                  <c:v>Northeast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Advance!$E$6:$E$18</c:f>
              <c:numCache>
                <c:formatCode>"$"#,##0_);[Red]\("$"#,##0\)</c:formatCode>
                <c:ptCount val="12"/>
                <c:pt idx="0">
                  <c:v>115737.5</c:v>
                </c:pt>
                <c:pt idx="1">
                  <c:v>112650</c:v>
                </c:pt>
                <c:pt idx="2">
                  <c:v>104985</c:v>
                </c:pt>
                <c:pt idx="3">
                  <c:v>101175</c:v>
                </c:pt>
                <c:pt idx="4">
                  <c:v>154247.5</c:v>
                </c:pt>
                <c:pt idx="5">
                  <c:v>176437.5</c:v>
                </c:pt>
                <c:pt idx="6">
                  <c:v>187900</c:v>
                </c:pt>
                <c:pt idx="7">
                  <c:v>173362.5</c:v>
                </c:pt>
                <c:pt idx="8">
                  <c:v>142037.5</c:v>
                </c:pt>
                <c:pt idx="9">
                  <c:v>143887.5</c:v>
                </c:pt>
                <c:pt idx="10">
                  <c:v>173315</c:v>
                </c:pt>
                <c:pt idx="11">
                  <c:v>202612.5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D-4C69-84B8-691FD5830290}"/>
            </c:ext>
          </c:extLst>
        </c:ser>
        <c:ser>
          <c:idx val="2"/>
          <c:order val="2"/>
          <c:tx>
            <c:strRef>
              <c:f>Advance!$F$3:$F$5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Advance!$F$6:$F$18</c:f>
              <c:numCache>
                <c:formatCode>"$"#,##0_);[Red]\("$"#,##0\)</c:formatCode>
                <c:ptCount val="12"/>
                <c:pt idx="0">
                  <c:v>70662.5</c:v>
                </c:pt>
                <c:pt idx="1">
                  <c:v>66475</c:v>
                </c:pt>
                <c:pt idx="2">
                  <c:v>65845</c:v>
                </c:pt>
                <c:pt idx="3">
                  <c:v>60662.5</c:v>
                </c:pt>
                <c:pt idx="4">
                  <c:v>89965</c:v>
                </c:pt>
                <c:pt idx="5">
                  <c:v>134537.5</c:v>
                </c:pt>
                <c:pt idx="6">
                  <c:v>157912.5</c:v>
                </c:pt>
                <c:pt idx="7">
                  <c:v>152275</c:v>
                </c:pt>
                <c:pt idx="8">
                  <c:v>117225</c:v>
                </c:pt>
                <c:pt idx="9">
                  <c:v>81687.5</c:v>
                </c:pt>
                <c:pt idx="10">
                  <c:v>118800</c:v>
                </c:pt>
                <c:pt idx="11">
                  <c:v>175487.5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AD-4C69-84B8-691FD5830290}"/>
            </c:ext>
          </c:extLst>
        </c:ser>
        <c:ser>
          <c:idx val="3"/>
          <c:order val="3"/>
          <c:tx>
            <c:strRef>
              <c:f>Advance!$G$3:$G$5</c:f>
              <c:strCache>
                <c:ptCount val="1"/>
                <c:pt idx="0">
                  <c:v>Southeast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Advance!$G$6:$G$18</c:f>
              <c:numCache>
                <c:formatCode>"$"#,##0_);[Red]\("$"#,##0\)</c:formatCode>
                <c:ptCount val="12"/>
                <c:pt idx="0">
                  <c:v>104750</c:v>
                </c:pt>
                <c:pt idx="1">
                  <c:v>99500</c:v>
                </c:pt>
                <c:pt idx="2">
                  <c:v>86102.5</c:v>
                </c:pt>
                <c:pt idx="3">
                  <c:v>88525</c:v>
                </c:pt>
                <c:pt idx="4">
                  <c:v>133555</c:v>
                </c:pt>
                <c:pt idx="5">
                  <c:v>162687.5</c:v>
                </c:pt>
                <c:pt idx="6">
                  <c:v>191425</c:v>
                </c:pt>
                <c:pt idx="7">
                  <c:v>170700</c:v>
                </c:pt>
                <c:pt idx="8">
                  <c:v>124537.5</c:v>
                </c:pt>
                <c:pt idx="9">
                  <c:v>119525</c:v>
                </c:pt>
                <c:pt idx="10">
                  <c:v>146152.5</c:v>
                </c:pt>
                <c:pt idx="11">
                  <c:v>191475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AD-4C69-84B8-691FD5830290}"/>
            </c:ext>
          </c:extLst>
        </c:ser>
        <c:ser>
          <c:idx val="4"/>
          <c:order val="4"/>
          <c:tx>
            <c:strRef>
              <c:f>Advance!$H$3:$H$5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Advance!$C$6:$C$18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Advance!$H$6:$H$18</c:f>
              <c:numCache>
                <c:formatCode>"$"#,##0_);[Red]\("$"#,##0\)</c:formatCode>
                <c:ptCount val="12"/>
                <c:pt idx="0">
                  <c:v>139512.5</c:v>
                </c:pt>
                <c:pt idx="1">
                  <c:v>132587.5</c:v>
                </c:pt>
                <c:pt idx="2">
                  <c:v>158525</c:v>
                </c:pt>
                <c:pt idx="3">
                  <c:v>178762.5</c:v>
                </c:pt>
                <c:pt idx="4">
                  <c:v>198412.5</c:v>
                </c:pt>
                <c:pt idx="5">
                  <c:v>328537.5</c:v>
                </c:pt>
                <c:pt idx="6">
                  <c:v>372812.5</c:v>
                </c:pt>
                <c:pt idx="7">
                  <c:v>328625</c:v>
                </c:pt>
                <c:pt idx="8">
                  <c:v>216112.5</c:v>
                </c:pt>
                <c:pt idx="9">
                  <c:v>195475</c:v>
                </c:pt>
                <c:pt idx="10">
                  <c:v>254925</c:v>
                </c:pt>
                <c:pt idx="11">
                  <c:v>330812.5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AD-4C69-84B8-691FD583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9203592"/>
        <c:axId val="20960775"/>
      </c:lineChart>
      <c:catAx>
        <c:axId val="189920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775"/>
        <c:crosses val="autoZero"/>
        <c:auto val="1"/>
        <c:lblAlgn val="ctr"/>
        <c:lblOffset val="100"/>
        <c:noMultiLvlLbl val="0"/>
      </c:catAx>
      <c:valAx>
        <c:axId val="20960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0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[Coke-sales-analysis-stubs 1 3 (1).xlsx]Advance!PivotTable2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Unit Sold By Retailer And Beverage Brand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Advance!$E$27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Advance!$C$28:$D$32</c:f>
              <c:strCache>
                <c:ptCount val="4"/>
                <c:pt idx="0">
                  <c:v>BevCo</c:v>
                </c:pt>
                <c:pt idx="1">
                  <c:v>DreamCo</c:v>
                </c:pt>
                <c:pt idx="2">
                  <c:v>FizzySip</c:v>
                </c:pt>
                <c:pt idx="3">
                  <c:v>Sodapop</c:v>
                </c:pt>
              </c:strCache>
            </c:strRef>
          </c:cat>
          <c:val>
            <c:numRef>
              <c:f>Advance!$E$28:$E$32</c:f>
              <c:numCache>
                <c:formatCode>#,##0</c:formatCode>
                <c:ptCount val="4"/>
                <c:pt idx="0">
                  <c:v>3064800</c:v>
                </c:pt>
                <c:pt idx="1">
                  <c:v>820500</c:v>
                </c:pt>
                <c:pt idx="2">
                  <c:v>4109000</c:v>
                </c:pt>
                <c:pt idx="3">
                  <c:v>9153950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6-4478-B122-65DD283D1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872199"/>
        <c:axId val="517160968"/>
      </c:barChart>
      <c:catAx>
        <c:axId val="2052872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160968"/>
        <c:crosses val="autoZero"/>
        <c:auto val="1"/>
        <c:lblAlgn val="ctr"/>
        <c:lblOffset val="100"/>
        <c:noMultiLvlLbl val="0"/>
      </c:catAx>
      <c:valAx>
        <c:axId val="51716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872199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1</xdr:row>
      <xdr:rowOff>152400</xdr:rowOff>
    </xdr:from>
    <xdr:to>
      <xdr:col>14</xdr:col>
      <xdr:colOff>200025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DA313-7CD8-AC43-A25C-017A63149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18</xdr:row>
      <xdr:rowOff>66675</xdr:rowOff>
    </xdr:from>
    <xdr:to>
      <xdr:col>13</xdr:col>
      <xdr:colOff>400050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5197D-CA5C-ACEC-A076-8934D8191D3A}"/>
            </a:ext>
            <a:ext uri="{147F2762-F138-4A5C-976F-8EAC2B608ADB}">
              <a16:predDERef xmlns:a16="http://schemas.microsoft.com/office/drawing/2014/main" pred="{B1EDA313-7CD8-AC43-A25C-017A63149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66675</xdr:colOff>
      <xdr:row>36</xdr:row>
      <xdr:rowOff>9525</xdr:rowOff>
    </xdr:from>
    <xdr:to>
      <xdr:col>13</xdr:col>
      <xdr:colOff>371475</xdr:colOff>
      <xdr:row>50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31272-BD83-3F6B-060D-1BAB37BF3C7F}"/>
            </a:ext>
            <a:ext uri="{147F2762-F138-4A5C-976F-8EAC2B608ADB}">
              <a16:predDERef xmlns:a16="http://schemas.microsoft.com/office/drawing/2014/main" pred="{15B5197D-CA5C-ACEC-A076-8934D8191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657225</xdr:colOff>
      <xdr:row>1</xdr:row>
      <xdr:rowOff>104775</xdr:rowOff>
    </xdr:from>
    <xdr:to>
      <xdr:col>18</xdr:col>
      <xdr:colOff>200025</xdr:colOff>
      <xdr:row>18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F8FE70-BED6-A2D1-83C3-3FB1EAC1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685800</xdr:colOff>
      <xdr:row>24</xdr:row>
      <xdr:rowOff>66675</xdr:rowOff>
    </xdr:from>
    <xdr:to>
      <xdr:col>13</xdr:col>
      <xdr:colOff>285750</xdr:colOff>
      <xdr:row>38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F54A5D-2A8D-0D22-AAE5-7963606C3F31}"/>
            </a:ext>
            <a:ext uri="{147F2762-F138-4A5C-976F-8EAC2B608ADB}">
              <a16:predDERef xmlns:a16="http://schemas.microsoft.com/office/drawing/2014/main" pred="{D1F8FE70-BED6-A2D1-83C3-3FB1EAC1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685800</xdr:colOff>
      <xdr:row>43</xdr:row>
      <xdr:rowOff>28575</xdr:rowOff>
    </xdr:from>
    <xdr:to>
      <xdr:col>19</xdr:col>
      <xdr:colOff>219075</xdr:colOff>
      <xdr:row>59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99E59A-8B14-E0FB-1803-D91DC59B6ACC}"/>
            </a:ext>
            <a:ext uri="{147F2762-F138-4A5C-976F-8EAC2B608ADB}">
              <a16:predDERef xmlns:a16="http://schemas.microsoft.com/office/drawing/2014/main" pred="{BBF54A5D-2A8D-0D22-AAE5-7963606C3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2</xdr:row>
      <xdr:rowOff>9525</xdr:rowOff>
    </xdr:from>
    <xdr:to>
      <xdr:col>16</xdr:col>
      <xdr:colOff>609600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E94A-9CAD-4353-B3E5-92F1D3AB1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23</xdr:row>
      <xdr:rowOff>47625</xdr:rowOff>
    </xdr:from>
    <xdr:to>
      <xdr:col>11</xdr:col>
      <xdr:colOff>323850</xdr:colOff>
      <xdr:row>36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396A61-AB57-DD47-3AB5-C15AE5D77107}"/>
            </a:ext>
            <a:ext uri="{147F2762-F138-4A5C-976F-8EAC2B608ADB}">
              <a16:predDERef xmlns:a16="http://schemas.microsoft.com/office/drawing/2014/main" pred="{810CE94A-9CAD-4353-B3E5-92F1D3AB1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74.463346990742" createdVersion="8" refreshedVersion="8" minRefreshableVersion="3" recordCount="3888" xr:uid="{8B441796-D4DA-49F7-BFF4-B1E1BBEB571A}">
  <cacheSource type="worksheet">
    <worksheetSource ref="B1:R3889" sheet="Proper_data"/>
  </cacheSource>
  <cacheFields count="17">
    <cacheField name="Retailer" numFmtId="0">
      <sharedItems count="4">
        <s v="Sodapop"/>
        <s v="BevCo"/>
        <s v="FizzySip"/>
        <s v="DreamCo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1-01-02T00:00:00" maxDate="2021-12-26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Beverage Brand" numFmtId="0">
      <sharedItems count="6">
        <s v="Coca-Cola"/>
        <s v="Diet Coke"/>
        <s v="Sprite"/>
        <s v="Fanta"/>
        <s v="Powerade"/>
        <s v="Dasani Water"/>
      </sharedItems>
    </cacheField>
    <cacheField name="Price per Unit" numFmtId="165">
      <sharedItems containsSemiMixedTypes="0" containsString="0" containsNumber="1" minValue="9.9999999999999964E-2" maxValue="1.1000000000000001"/>
    </cacheField>
    <cacheField name="Units Sold" numFmtId="3">
      <sharedItems containsSemiMixedTypes="0" containsString="0" containsNumber="1" containsInteger="1" minValue="0" maxValue="12750" count="86">
        <n v="12000"/>
        <n v="10000"/>
        <n v="8500"/>
        <n v="9000"/>
        <n v="12500"/>
        <n v="9500"/>
        <n v="8250"/>
        <n v="12200"/>
        <n v="9250"/>
        <n v="8000"/>
        <n v="8750"/>
        <n v="10500"/>
        <n v="12750"/>
        <n v="10250"/>
        <n v="11000"/>
        <n v="10750"/>
        <n v="11750"/>
        <n v="11500"/>
        <n v="9750"/>
        <n v="9200"/>
        <n v="7000"/>
        <n v="5500"/>
        <n v="6750"/>
        <n v="6250"/>
        <n v="5000"/>
        <n v="6000"/>
        <n v="6500"/>
        <n v="7250"/>
        <n v="5250"/>
        <n v="7750"/>
        <n v="7500"/>
        <n v="5750"/>
        <n v="4500"/>
        <n v="4250"/>
        <n v="4750"/>
        <n v="2750"/>
        <n v="1250"/>
        <n v="1750"/>
        <n v="2250"/>
        <n v="1000"/>
        <n v="4950"/>
        <n v="2000"/>
        <n v="750"/>
        <n v="1500"/>
        <n v="2500"/>
        <n v="3500"/>
        <n v="3250"/>
        <n v="4000"/>
        <n v="3750"/>
        <n v="3000"/>
        <n v="1950"/>
        <n v="500"/>
        <n v="4450"/>
        <n v="250"/>
        <n v="4700"/>
        <n v="10700"/>
        <n v="11250"/>
        <n v="7450"/>
        <n v="1450"/>
        <n v="4200"/>
        <n v="0"/>
        <n v="950"/>
        <n v="8700"/>
        <n v="5450"/>
        <n v="8200"/>
        <n v="5200"/>
        <n v="7700"/>
        <n v="7950"/>
        <n v="6200"/>
        <n v="2950"/>
        <n v="6700"/>
        <n v="3450"/>
        <n v="10200"/>
        <n v="10450"/>
        <n v="6950"/>
        <n v="9450"/>
        <n v="5950"/>
        <n v="2200"/>
        <n v="7200"/>
        <n v="3950"/>
        <n v="6450"/>
        <n v="3200"/>
        <n v="5700"/>
        <n v="2450"/>
        <n v="2700"/>
        <n v="1700"/>
      </sharedItems>
    </cacheField>
    <cacheField name="Total Sales" numFmtId="6">
      <sharedItems containsSemiMixedTypes="0" containsString="0" containsNumber="1" minValue="0" maxValue="8250"/>
    </cacheField>
    <cacheField name="Operating Profit" numFmtId="6">
      <sharedItems containsSemiMixedTypes="0" containsString="0" containsNumber="1" minValue="0" maxValue="3900"/>
    </cacheField>
    <cacheField name="Operating Margin" numFmtId="9">
      <sharedItems containsSemiMixedTypes="0" containsString="0" containsNumber="1" minValue="0.1" maxValue="0.65000000000000013"/>
    </cacheField>
    <cacheField name="Proper_price_per_unit" numFmtId="2">
      <sharedItems containsSemiMixedTypes="0" containsString="0" containsNumber="1" minValue="0.1" maxValue="1.1000000000000001"/>
    </cacheField>
    <cacheField name="Proper_Total_Sales" numFmtId="0">
      <sharedItems containsSemiMixedTypes="0" containsString="0" containsNumber="1" minValue="0" maxValue="8250"/>
    </cacheField>
    <cacheField name="Operating Profit2" numFmtId="0">
      <sharedItems containsSemiMixedTypes="0" containsString="0" containsNumber="1" minValue="0" maxValue="3900"/>
    </cacheField>
    <cacheField name="Sales_Without_discount" numFmtId="2">
      <sharedItems containsSemiMixedTypes="0" containsString="0" containsNumber="1" minValue="0" maxValue="907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8">
  <r>
    <x v="0"/>
    <n v="1185732"/>
    <d v="2021-01-14T00:00:00"/>
    <x v="0"/>
    <s v="New York"/>
    <s v="New York"/>
    <x v="0"/>
    <n v="0.5"/>
    <x v="0"/>
    <n v="6000"/>
    <n v="3000"/>
    <n v="0.5"/>
    <n v="0.5"/>
    <n v="6000"/>
    <n v="3000"/>
    <n v="3000"/>
    <x v="0"/>
  </r>
  <r>
    <x v="0"/>
    <n v="1185732"/>
    <d v="2021-01-14T00:00:00"/>
    <x v="0"/>
    <s v="New York"/>
    <s v="New York"/>
    <x v="1"/>
    <n v="0.5"/>
    <x v="1"/>
    <n v="5000"/>
    <n v="1500"/>
    <n v="0.3"/>
    <n v="0.5"/>
    <n v="5000"/>
    <n v="1500"/>
    <n v="2500"/>
    <x v="0"/>
  </r>
  <r>
    <x v="0"/>
    <n v="1185732"/>
    <d v="2021-01-14T00:00:00"/>
    <x v="0"/>
    <s v="New York"/>
    <s v="New York"/>
    <x v="2"/>
    <n v="0.4"/>
    <x v="1"/>
    <n v="4000"/>
    <n v="1400"/>
    <n v="0.35"/>
    <n v="0.4"/>
    <n v="4000"/>
    <n v="1400"/>
    <n v="1600"/>
    <x v="0"/>
  </r>
  <r>
    <x v="0"/>
    <n v="1185732"/>
    <d v="2021-01-14T00:00:00"/>
    <x v="0"/>
    <s v="New York"/>
    <s v="New York"/>
    <x v="3"/>
    <n v="0.45"/>
    <x v="2"/>
    <n v="3825"/>
    <n v="1338.75"/>
    <n v="0.35"/>
    <n v="0.45"/>
    <n v="3825"/>
    <n v="1338.75"/>
    <n v="1721.25"/>
    <x v="0"/>
  </r>
  <r>
    <x v="0"/>
    <n v="1185732"/>
    <d v="2021-01-14T00:00:00"/>
    <x v="0"/>
    <s v="New York"/>
    <s v="New York"/>
    <x v="4"/>
    <n v="0.6"/>
    <x v="3"/>
    <n v="5400"/>
    <n v="1620"/>
    <n v="0.3"/>
    <n v="0.6"/>
    <n v="5400"/>
    <n v="1620"/>
    <n v="3240"/>
    <x v="0"/>
  </r>
  <r>
    <x v="0"/>
    <n v="1185732"/>
    <d v="2021-01-14T00:00:00"/>
    <x v="0"/>
    <s v="New York"/>
    <s v="New York"/>
    <x v="5"/>
    <n v="0.5"/>
    <x v="1"/>
    <n v="5000"/>
    <n v="1250"/>
    <n v="0.25"/>
    <n v="0.5"/>
    <n v="5000"/>
    <n v="1250"/>
    <n v="2500"/>
    <x v="0"/>
  </r>
  <r>
    <x v="0"/>
    <n v="1185732"/>
    <d v="2021-02-12T00:00:00"/>
    <x v="0"/>
    <s v="New York"/>
    <s v="New York"/>
    <x v="0"/>
    <n v="0.5"/>
    <x v="4"/>
    <n v="6250"/>
    <n v="3125"/>
    <n v="0.5"/>
    <n v="0.5"/>
    <n v="6250"/>
    <n v="3125"/>
    <n v="3125"/>
    <x v="1"/>
  </r>
  <r>
    <x v="0"/>
    <n v="1185732"/>
    <d v="2021-02-12T00:00:00"/>
    <x v="0"/>
    <s v="New York"/>
    <s v="New York"/>
    <x v="1"/>
    <n v="0.5"/>
    <x v="3"/>
    <n v="4500"/>
    <n v="1350"/>
    <n v="0.3"/>
    <n v="0.5"/>
    <n v="4500"/>
    <n v="1350"/>
    <n v="2250"/>
    <x v="1"/>
  </r>
  <r>
    <x v="0"/>
    <n v="1185732"/>
    <d v="2021-02-12T00:00:00"/>
    <x v="0"/>
    <s v="New York"/>
    <s v="New York"/>
    <x v="2"/>
    <n v="0.4"/>
    <x v="5"/>
    <n v="3800"/>
    <n v="1330"/>
    <n v="0.35"/>
    <n v="0.4"/>
    <n v="3800"/>
    <n v="1330"/>
    <n v="1520"/>
    <x v="1"/>
  </r>
  <r>
    <x v="0"/>
    <n v="1185732"/>
    <d v="2021-02-12T00:00:00"/>
    <x v="0"/>
    <s v="New York"/>
    <s v="New York"/>
    <x v="3"/>
    <n v="0.45"/>
    <x v="6"/>
    <n v="3712.5"/>
    <n v="1299.375"/>
    <n v="0.35"/>
    <n v="0.45"/>
    <n v="3712.5"/>
    <n v="1299.375"/>
    <n v="1670.625"/>
    <x v="1"/>
  </r>
  <r>
    <x v="0"/>
    <n v="1185732"/>
    <d v="2021-02-12T00:00:00"/>
    <x v="0"/>
    <s v="New York"/>
    <s v="New York"/>
    <x v="4"/>
    <n v="0.6"/>
    <x v="3"/>
    <n v="5400"/>
    <n v="1620"/>
    <n v="0.3"/>
    <n v="0.6"/>
    <n v="5400"/>
    <n v="1620"/>
    <n v="3240"/>
    <x v="1"/>
  </r>
  <r>
    <x v="0"/>
    <n v="1185732"/>
    <d v="2021-02-12T00:00:00"/>
    <x v="0"/>
    <s v="New York"/>
    <s v="New York"/>
    <x v="5"/>
    <n v="0.5"/>
    <x v="1"/>
    <n v="5000"/>
    <n v="1250"/>
    <n v="0.25"/>
    <n v="0.5"/>
    <n v="5000"/>
    <n v="1250"/>
    <n v="2500"/>
    <x v="1"/>
  </r>
  <r>
    <x v="0"/>
    <n v="1185732"/>
    <d v="2021-03-10T00:00:00"/>
    <x v="0"/>
    <s v="New York"/>
    <s v="New York"/>
    <x v="0"/>
    <n v="0.5"/>
    <x v="7"/>
    <n v="6100"/>
    <n v="3050"/>
    <n v="0.5"/>
    <n v="0.5"/>
    <n v="6100"/>
    <n v="3050"/>
    <n v="3050"/>
    <x v="2"/>
  </r>
  <r>
    <x v="0"/>
    <n v="1185732"/>
    <d v="2021-03-10T00:00:00"/>
    <x v="0"/>
    <s v="New York"/>
    <s v="New York"/>
    <x v="1"/>
    <n v="0.5"/>
    <x v="8"/>
    <n v="4625"/>
    <n v="1387.5"/>
    <n v="0.3"/>
    <n v="0.5"/>
    <n v="4625"/>
    <n v="1387.5"/>
    <n v="2312.5"/>
    <x v="2"/>
  </r>
  <r>
    <x v="0"/>
    <n v="1185732"/>
    <d v="2021-03-10T00:00:00"/>
    <x v="0"/>
    <s v="New York"/>
    <s v="New York"/>
    <x v="2"/>
    <n v="0.4"/>
    <x v="5"/>
    <n v="3800"/>
    <n v="1330"/>
    <n v="0.35"/>
    <n v="0.4"/>
    <n v="3800"/>
    <n v="1330"/>
    <n v="1520"/>
    <x v="2"/>
  </r>
  <r>
    <x v="0"/>
    <n v="1185732"/>
    <d v="2021-03-10T00:00:00"/>
    <x v="0"/>
    <s v="New York"/>
    <s v="New York"/>
    <x v="3"/>
    <n v="0.45"/>
    <x v="9"/>
    <n v="3600"/>
    <n v="1260"/>
    <n v="0.35"/>
    <n v="0.45"/>
    <n v="3600"/>
    <n v="1260"/>
    <n v="1620"/>
    <x v="2"/>
  </r>
  <r>
    <x v="0"/>
    <n v="1185732"/>
    <d v="2021-03-10T00:00:00"/>
    <x v="0"/>
    <s v="New York"/>
    <s v="New York"/>
    <x v="4"/>
    <n v="0.6"/>
    <x v="2"/>
    <n v="5100"/>
    <n v="1530"/>
    <n v="0.3"/>
    <n v="0.6"/>
    <n v="5100"/>
    <n v="1530"/>
    <n v="3060"/>
    <x v="2"/>
  </r>
  <r>
    <x v="0"/>
    <n v="1185732"/>
    <d v="2021-03-10T00:00:00"/>
    <x v="0"/>
    <s v="New York"/>
    <s v="New York"/>
    <x v="5"/>
    <n v="0.5"/>
    <x v="5"/>
    <n v="4750"/>
    <n v="1187.5"/>
    <n v="0.25"/>
    <n v="0.5"/>
    <n v="4750"/>
    <n v="1187.5"/>
    <n v="2375"/>
    <x v="2"/>
  </r>
  <r>
    <x v="0"/>
    <n v="1185732"/>
    <d v="2021-04-11T00:00:00"/>
    <x v="0"/>
    <s v="New York"/>
    <s v="New York"/>
    <x v="0"/>
    <n v="0.5"/>
    <x v="0"/>
    <n v="6000"/>
    <n v="3000"/>
    <n v="0.5"/>
    <n v="0.5"/>
    <n v="6000"/>
    <n v="3000"/>
    <n v="3000"/>
    <x v="3"/>
  </r>
  <r>
    <x v="0"/>
    <n v="1185732"/>
    <d v="2021-04-11T00:00:00"/>
    <x v="0"/>
    <s v="New York"/>
    <s v="New York"/>
    <x v="1"/>
    <n v="0.5"/>
    <x v="3"/>
    <n v="4500"/>
    <n v="1350"/>
    <n v="0.3"/>
    <n v="0.5"/>
    <n v="4500"/>
    <n v="1350"/>
    <n v="2250"/>
    <x v="3"/>
  </r>
  <r>
    <x v="0"/>
    <n v="1185732"/>
    <d v="2021-04-11T00:00:00"/>
    <x v="0"/>
    <s v="New York"/>
    <s v="New York"/>
    <x v="2"/>
    <n v="0.4"/>
    <x v="3"/>
    <n v="3600"/>
    <n v="1260"/>
    <n v="0.35"/>
    <n v="0.4"/>
    <n v="3600"/>
    <n v="1260"/>
    <n v="1440"/>
    <x v="3"/>
  </r>
  <r>
    <x v="0"/>
    <n v="1185732"/>
    <d v="2021-04-11T00:00:00"/>
    <x v="0"/>
    <s v="New York"/>
    <s v="New York"/>
    <x v="3"/>
    <n v="0.45"/>
    <x v="6"/>
    <n v="3712.5"/>
    <n v="1299.375"/>
    <n v="0.35"/>
    <n v="0.45"/>
    <n v="3712.5"/>
    <n v="1299.375"/>
    <n v="1670.625"/>
    <x v="3"/>
  </r>
  <r>
    <x v="0"/>
    <n v="1185732"/>
    <d v="2021-04-11T00:00:00"/>
    <x v="0"/>
    <s v="New York"/>
    <s v="New York"/>
    <x v="4"/>
    <n v="0.6"/>
    <x v="6"/>
    <n v="4950"/>
    <n v="1485"/>
    <n v="0.3"/>
    <n v="0.6"/>
    <n v="4950"/>
    <n v="1485"/>
    <n v="2970"/>
    <x v="3"/>
  </r>
  <r>
    <x v="0"/>
    <n v="1185732"/>
    <d v="2021-04-11T00:00:00"/>
    <x v="0"/>
    <s v="New York"/>
    <s v="New York"/>
    <x v="5"/>
    <n v="0.5"/>
    <x v="5"/>
    <n v="4750"/>
    <n v="1187.5"/>
    <n v="0.25"/>
    <n v="0.5"/>
    <n v="4750"/>
    <n v="1187.5"/>
    <n v="2375"/>
    <x v="3"/>
  </r>
  <r>
    <x v="0"/>
    <n v="1185732"/>
    <d v="2021-05-10T00:00:00"/>
    <x v="0"/>
    <s v="New York"/>
    <s v="New York"/>
    <x v="0"/>
    <n v="0.6"/>
    <x v="7"/>
    <n v="7320"/>
    <n v="3660"/>
    <n v="0.5"/>
    <n v="0.6"/>
    <n v="7320"/>
    <n v="3660"/>
    <n v="4392"/>
    <x v="4"/>
  </r>
  <r>
    <x v="0"/>
    <n v="1185732"/>
    <d v="2021-05-10T00:00:00"/>
    <x v="0"/>
    <s v="New York"/>
    <s v="New York"/>
    <x v="1"/>
    <n v="0.55000000000000004"/>
    <x v="8"/>
    <n v="5087.5"/>
    <n v="1526.25"/>
    <n v="0.3"/>
    <n v="0.55000000000000004"/>
    <n v="5087.5"/>
    <n v="1526.25"/>
    <n v="2798.125"/>
    <x v="4"/>
  </r>
  <r>
    <x v="0"/>
    <n v="1185732"/>
    <d v="2021-05-10T00:00:00"/>
    <x v="0"/>
    <s v="New York"/>
    <s v="New York"/>
    <x v="2"/>
    <n v="0.5"/>
    <x v="3"/>
    <n v="4500"/>
    <n v="1575"/>
    <n v="0.35"/>
    <n v="0.5"/>
    <n v="4500"/>
    <n v="1575"/>
    <n v="2250"/>
    <x v="4"/>
  </r>
  <r>
    <x v="0"/>
    <n v="1185732"/>
    <d v="2021-05-10T00:00:00"/>
    <x v="0"/>
    <s v="New York"/>
    <s v="New York"/>
    <x v="3"/>
    <n v="0.5"/>
    <x v="2"/>
    <n v="4250"/>
    <n v="1487.5"/>
    <n v="0.35"/>
    <n v="0.5"/>
    <n v="4250"/>
    <n v="1487.5"/>
    <n v="2125"/>
    <x v="4"/>
  </r>
  <r>
    <x v="0"/>
    <n v="1185732"/>
    <d v="2021-05-10T00:00:00"/>
    <x v="0"/>
    <s v="New York"/>
    <s v="New York"/>
    <x v="4"/>
    <n v="0.6"/>
    <x v="10"/>
    <n v="5250"/>
    <n v="1575"/>
    <n v="0.3"/>
    <n v="0.6"/>
    <n v="5250"/>
    <n v="1575"/>
    <n v="3150"/>
    <x v="4"/>
  </r>
  <r>
    <x v="0"/>
    <n v="1185732"/>
    <d v="2021-05-10T00:00:00"/>
    <x v="0"/>
    <s v="New York"/>
    <s v="New York"/>
    <x v="5"/>
    <n v="0.65"/>
    <x v="1"/>
    <n v="6500"/>
    <n v="1625"/>
    <n v="0.25"/>
    <n v="0.65"/>
    <n v="6500"/>
    <n v="1625"/>
    <n v="4225"/>
    <x v="4"/>
  </r>
  <r>
    <x v="0"/>
    <n v="1185732"/>
    <d v="2021-06-12T00:00:00"/>
    <x v="0"/>
    <s v="New York"/>
    <s v="New York"/>
    <x v="0"/>
    <n v="0.6"/>
    <x v="4"/>
    <n v="7500"/>
    <n v="3750"/>
    <n v="0.5"/>
    <n v="0.6"/>
    <n v="7500"/>
    <n v="3750"/>
    <n v="4500"/>
    <x v="5"/>
  </r>
  <r>
    <x v="0"/>
    <n v="1185732"/>
    <d v="2021-06-12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5"/>
  </r>
  <r>
    <x v="0"/>
    <n v="1185732"/>
    <d v="2021-06-12T00:00:00"/>
    <x v="0"/>
    <s v="New York"/>
    <s v="New York"/>
    <x v="2"/>
    <n v="0.5"/>
    <x v="8"/>
    <n v="4625"/>
    <n v="1618.75"/>
    <n v="0.35"/>
    <n v="0.5"/>
    <n v="4625"/>
    <n v="1618.75"/>
    <n v="2312.5"/>
    <x v="5"/>
  </r>
  <r>
    <x v="0"/>
    <n v="1185732"/>
    <d v="2021-06-12T00:00:00"/>
    <x v="0"/>
    <s v="New York"/>
    <s v="New York"/>
    <x v="3"/>
    <n v="0.5"/>
    <x v="3"/>
    <n v="4500"/>
    <n v="1575"/>
    <n v="0.35"/>
    <n v="0.5"/>
    <n v="4500"/>
    <n v="1575"/>
    <n v="2250"/>
    <x v="5"/>
  </r>
  <r>
    <x v="0"/>
    <n v="1185732"/>
    <d v="2021-06-12T00:00:00"/>
    <x v="0"/>
    <s v="New York"/>
    <s v="New York"/>
    <x v="4"/>
    <n v="0.6"/>
    <x v="3"/>
    <n v="5400"/>
    <n v="1620"/>
    <n v="0.3"/>
    <n v="0.6"/>
    <n v="5400"/>
    <n v="1620"/>
    <n v="3240"/>
    <x v="5"/>
  </r>
  <r>
    <x v="0"/>
    <n v="1185732"/>
    <d v="2021-06-12T00:00:00"/>
    <x v="0"/>
    <s v="New York"/>
    <s v="New York"/>
    <x v="5"/>
    <n v="0.65"/>
    <x v="11"/>
    <n v="6825"/>
    <n v="1706.25"/>
    <n v="0.25"/>
    <n v="0.65"/>
    <n v="6825"/>
    <n v="1706.25"/>
    <n v="4436.25"/>
    <x v="5"/>
  </r>
  <r>
    <x v="0"/>
    <n v="1185732"/>
    <d v="2021-07-10T00:00:00"/>
    <x v="0"/>
    <s v="New York"/>
    <s v="New York"/>
    <x v="0"/>
    <n v="0.6"/>
    <x v="12"/>
    <n v="7650"/>
    <n v="3825"/>
    <n v="0.5"/>
    <n v="0.6"/>
    <n v="7650"/>
    <n v="3825"/>
    <n v="4590"/>
    <x v="6"/>
  </r>
  <r>
    <x v="0"/>
    <n v="1185732"/>
    <d v="2021-07-10T00:00:00"/>
    <x v="0"/>
    <s v="New York"/>
    <s v="New York"/>
    <x v="1"/>
    <n v="0.55000000000000004"/>
    <x v="13"/>
    <n v="5637.5000000000009"/>
    <n v="1691.2500000000002"/>
    <n v="0.3"/>
    <n v="0.55000000000000004"/>
    <n v="5637.5"/>
    <n v="1691.25"/>
    <n v="3100.6250000000009"/>
    <x v="6"/>
  </r>
  <r>
    <x v="0"/>
    <n v="1185732"/>
    <d v="2021-07-10T00:00:00"/>
    <x v="0"/>
    <s v="New York"/>
    <s v="New York"/>
    <x v="2"/>
    <n v="0.5"/>
    <x v="5"/>
    <n v="4750"/>
    <n v="1662.5"/>
    <n v="0.35"/>
    <n v="0.5"/>
    <n v="4750"/>
    <n v="1662.5"/>
    <n v="2375"/>
    <x v="6"/>
  </r>
  <r>
    <x v="0"/>
    <n v="1185732"/>
    <d v="2021-07-10T00:00:00"/>
    <x v="0"/>
    <s v="New York"/>
    <s v="New York"/>
    <x v="3"/>
    <n v="0.5"/>
    <x v="3"/>
    <n v="4500"/>
    <n v="1575"/>
    <n v="0.35"/>
    <n v="0.5"/>
    <n v="4500"/>
    <n v="1575"/>
    <n v="2250"/>
    <x v="6"/>
  </r>
  <r>
    <x v="0"/>
    <n v="1185732"/>
    <d v="2021-07-10T00:00:00"/>
    <x v="0"/>
    <s v="New York"/>
    <s v="New York"/>
    <x v="4"/>
    <n v="0.6"/>
    <x v="8"/>
    <n v="5550"/>
    <n v="1665"/>
    <n v="0.3"/>
    <n v="0.6"/>
    <n v="5550"/>
    <n v="1665"/>
    <n v="3330"/>
    <x v="6"/>
  </r>
  <r>
    <x v="0"/>
    <n v="1185732"/>
    <d v="2021-07-10T00:00:00"/>
    <x v="0"/>
    <s v="New York"/>
    <s v="New York"/>
    <x v="5"/>
    <n v="0.65"/>
    <x v="14"/>
    <n v="7150"/>
    <n v="1787.5"/>
    <n v="0.25"/>
    <n v="0.65"/>
    <n v="7150"/>
    <n v="1787.5"/>
    <n v="4647.5"/>
    <x v="6"/>
  </r>
  <r>
    <x v="0"/>
    <n v="1185732"/>
    <d v="2021-08-11T00:00:00"/>
    <x v="0"/>
    <s v="New York"/>
    <s v="New York"/>
    <x v="0"/>
    <n v="0.6"/>
    <x v="4"/>
    <n v="7500"/>
    <n v="3750"/>
    <n v="0.5"/>
    <n v="0.6"/>
    <n v="7500"/>
    <n v="3750"/>
    <n v="4500"/>
    <x v="7"/>
  </r>
  <r>
    <x v="0"/>
    <n v="1185732"/>
    <d v="2021-08-11T00:00:00"/>
    <x v="0"/>
    <s v="New York"/>
    <s v="New York"/>
    <x v="1"/>
    <n v="0.55000000000000004"/>
    <x v="13"/>
    <n v="5637.5000000000009"/>
    <n v="1691.2500000000002"/>
    <n v="0.3"/>
    <n v="0.55000000000000004"/>
    <n v="5637.5"/>
    <n v="1691.25"/>
    <n v="3100.6250000000009"/>
    <x v="7"/>
  </r>
  <r>
    <x v="0"/>
    <n v="1185732"/>
    <d v="2021-08-11T00:00:00"/>
    <x v="0"/>
    <s v="New York"/>
    <s v="New York"/>
    <x v="2"/>
    <n v="0.5"/>
    <x v="5"/>
    <n v="4750"/>
    <n v="1662.5"/>
    <n v="0.35"/>
    <n v="0.5"/>
    <n v="4750"/>
    <n v="1662.5"/>
    <n v="2375"/>
    <x v="7"/>
  </r>
  <r>
    <x v="0"/>
    <n v="1185732"/>
    <d v="2021-08-11T00:00:00"/>
    <x v="0"/>
    <s v="New York"/>
    <s v="New York"/>
    <x v="3"/>
    <n v="0.5"/>
    <x v="8"/>
    <n v="4625"/>
    <n v="1618.75"/>
    <n v="0.35"/>
    <n v="0.5"/>
    <n v="4625"/>
    <n v="1618.75"/>
    <n v="2312.5"/>
    <x v="7"/>
  </r>
  <r>
    <x v="0"/>
    <n v="1185732"/>
    <d v="2021-08-11T00:00:00"/>
    <x v="0"/>
    <s v="New York"/>
    <s v="New York"/>
    <x v="4"/>
    <n v="0.6"/>
    <x v="3"/>
    <n v="5400"/>
    <n v="1620"/>
    <n v="0.3"/>
    <n v="0.6"/>
    <n v="5400"/>
    <n v="1620"/>
    <n v="3240"/>
    <x v="7"/>
  </r>
  <r>
    <x v="0"/>
    <n v="1185732"/>
    <d v="2021-08-11T00:00:00"/>
    <x v="0"/>
    <s v="New York"/>
    <s v="New York"/>
    <x v="5"/>
    <n v="0.65"/>
    <x v="15"/>
    <n v="6987.5"/>
    <n v="1746.875"/>
    <n v="0.25"/>
    <n v="0.65"/>
    <n v="6987.5"/>
    <n v="1746.875"/>
    <n v="4541.875"/>
    <x v="7"/>
  </r>
  <r>
    <x v="0"/>
    <n v="1185732"/>
    <d v="2021-09-10T00:00:00"/>
    <x v="0"/>
    <s v="New York"/>
    <s v="New York"/>
    <x v="0"/>
    <n v="0.6"/>
    <x v="0"/>
    <n v="7200"/>
    <n v="3600"/>
    <n v="0.5"/>
    <n v="0.6"/>
    <n v="7200"/>
    <n v="3600"/>
    <n v="4320"/>
    <x v="8"/>
  </r>
  <r>
    <x v="0"/>
    <n v="1185732"/>
    <d v="2021-09-10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8"/>
  </r>
  <r>
    <x v="0"/>
    <n v="1185732"/>
    <d v="2021-09-10T00:00:00"/>
    <x v="0"/>
    <s v="New York"/>
    <s v="New York"/>
    <x v="2"/>
    <n v="0.5"/>
    <x v="8"/>
    <n v="4625"/>
    <n v="1618.75"/>
    <n v="0.35"/>
    <n v="0.5"/>
    <n v="4625"/>
    <n v="1618.75"/>
    <n v="2312.5"/>
    <x v="8"/>
  </r>
  <r>
    <x v="0"/>
    <n v="1185732"/>
    <d v="2021-09-10T00:00:00"/>
    <x v="0"/>
    <s v="New York"/>
    <s v="New York"/>
    <x v="3"/>
    <n v="0.5"/>
    <x v="3"/>
    <n v="4500"/>
    <n v="1575"/>
    <n v="0.35"/>
    <n v="0.5"/>
    <n v="4500"/>
    <n v="1575"/>
    <n v="2250"/>
    <x v="8"/>
  </r>
  <r>
    <x v="0"/>
    <n v="1185732"/>
    <d v="2021-09-10T00:00:00"/>
    <x v="0"/>
    <s v="New York"/>
    <s v="New York"/>
    <x v="4"/>
    <n v="0.6"/>
    <x v="3"/>
    <n v="5400"/>
    <n v="1620"/>
    <n v="0.3"/>
    <n v="0.6"/>
    <n v="5400"/>
    <n v="1620"/>
    <n v="3240"/>
    <x v="8"/>
  </r>
  <r>
    <x v="0"/>
    <n v="1185732"/>
    <d v="2021-09-10T00:00:00"/>
    <x v="0"/>
    <s v="New York"/>
    <s v="New York"/>
    <x v="5"/>
    <n v="0.65"/>
    <x v="1"/>
    <n v="6500"/>
    <n v="1625"/>
    <n v="0.25"/>
    <n v="0.65"/>
    <n v="6500"/>
    <n v="1625"/>
    <n v="4225"/>
    <x v="8"/>
  </r>
  <r>
    <x v="0"/>
    <n v="1185732"/>
    <d v="2021-10-12T00:00:00"/>
    <x v="0"/>
    <s v="New York"/>
    <s v="New York"/>
    <x v="0"/>
    <n v="0.65"/>
    <x v="16"/>
    <n v="7637.5"/>
    <n v="3818.75"/>
    <n v="0.5"/>
    <n v="0.65"/>
    <n v="7637.5"/>
    <n v="3818.75"/>
    <n v="4964.375"/>
    <x v="9"/>
  </r>
  <r>
    <x v="0"/>
    <n v="1185732"/>
    <d v="2021-10-12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9"/>
  </r>
  <r>
    <x v="0"/>
    <n v="1185732"/>
    <d v="2021-10-12T00:00:00"/>
    <x v="0"/>
    <s v="New York"/>
    <s v="New York"/>
    <x v="2"/>
    <n v="0.55000000000000004"/>
    <x v="3"/>
    <n v="4950"/>
    <n v="1732.5"/>
    <n v="0.35"/>
    <n v="0.55000000000000004"/>
    <n v="4950"/>
    <n v="1732.5"/>
    <n v="2722.5"/>
    <x v="9"/>
  </r>
  <r>
    <x v="0"/>
    <n v="1185732"/>
    <d v="2021-10-12T00:00:00"/>
    <x v="0"/>
    <s v="New York"/>
    <s v="New York"/>
    <x v="3"/>
    <n v="0.55000000000000004"/>
    <x v="10"/>
    <n v="4812.5"/>
    <n v="1684.375"/>
    <n v="0.35"/>
    <n v="0.55000000000000004"/>
    <n v="4812.5"/>
    <n v="1684.375"/>
    <n v="2646.875"/>
    <x v="9"/>
  </r>
  <r>
    <x v="0"/>
    <n v="1185732"/>
    <d v="2021-10-12T00:00:00"/>
    <x v="0"/>
    <s v="New York"/>
    <s v="New York"/>
    <x v="4"/>
    <n v="0.65"/>
    <x v="10"/>
    <n v="5687.5"/>
    <n v="1706.25"/>
    <n v="0.3"/>
    <n v="0.65"/>
    <n v="5687.5"/>
    <n v="1706.25"/>
    <n v="3696.875"/>
    <x v="9"/>
  </r>
  <r>
    <x v="0"/>
    <n v="1185732"/>
    <d v="2021-10-12T00:00:00"/>
    <x v="0"/>
    <s v="New York"/>
    <s v="New York"/>
    <x v="5"/>
    <n v="0.7"/>
    <x v="1"/>
    <n v="7000"/>
    <n v="1750"/>
    <n v="0.25"/>
    <n v="0.7"/>
    <n v="7000"/>
    <n v="1750"/>
    <n v="4900"/>
    <x v="9"/>
  </r>
  <r>
    <x v="0"/>
    <n v="1185732"/>
    <d v="2021-11-11T00:00:00"/>
    <x v="0"/>
    <s v="New York"/>
    <s v="New York"/>
    <x v="0"/>
    <n v="0.65"/>
    <x v="17"/>
    <n v="7475"/>
    <n v="3737.5"/>
    <n v="0.5"/>
    <n v="0.65"/>
    <n v="7475"/>
    <n v="3737.5"/>
    <n v="4858.75"/>
    <x v="10"/>
  </r>
  <r>
    <x v="0"/>
    <n v="1185732"/>
    <d v="2021-11-11T00:00:00"/>
    <x v="0"/>
    <s v="New York"/>
    <s v="New York"/>
    <x v="1"/>
    <n v="0.55000000000000004"/>
    <x v="18"/>
    <n v="5362.5"/>
    <n v="1608.75"/>
    <n v="0.3"/>
    <n v="0.55000000000000004"/>
    <n v="5362.5"/>
    <n v="1608.75"/>
    <n v="2949.3750000000005"/>
    <x v="10"/>
  </r>
  <r>
    <x v="0"/>
    <n v="1185732"/>
    <d v="2021-11-11T00:00:00"/>
    <x v="0"/>
    <s v="New York"/>
    <s v="New York"/>
    <x v="2"/>
    <n v="0.55000000000000004"/>
    <x v="19"/>
    <n v="5060"/>
    <n v="1771"/>
    <n v="0.35"/>
    <n v="0.55000000000000004"/>
    <n v="5060"/>
    <n v="1771"/>
    <n v="2783"/>
    <x v="10"/>
  </r>
  <r>
    <x v="0"/>
    <n v="1185732"/>
    <d v="2021-11-11T00:00:00"/>
    <x v="0"/>
    <s v="New York"/>
    <s v="New York"/>
    <x v="3"/>
    <n v="0.55000000000000004"/>
    <x v="3"/>
    <n v="4950"/>
    <n v="1732.5"/>
    <n v="0.35"/>
    <n v="0.55000000000000004"/>
    <n v="4950"/>
    <n v="1732.5"/>
    <n v="2722.5"/>
    <x v="10"/>
  </r>
  <r>
    <x v="0"/>
    <n v="1185732"/>
    <d v="2021-11-11T00:00:00"/>
    <x v="0"/>
    <s v="New York"/>
    <s v="New York"/>
    <x v="4"/>
    <n v="0.65"/>
    <x v="10"/>
    <n v="5687.5"/>
    <n v="1706.25"/>
    <n v="0.3"/>
    <n v="0.65"/>
    <n v="5687.5"/>
    <n v="1706.25"/>
    <n v="3696.875"/>
    <x v="10"/>
  </r>
  <r>
    <x v="0"/>
    <n v="1185732"/>
    <d v="2021-11-11T00:00:00"/>
    <x v="0"/>
    <s v="New York"/>
    <s v="New York"/>
    <x v="5"/>
    <n v="0.7"/>
    <x v="18"/>
    <n v="6825"/>
    <n v="1706.25"/>
    <n v="0.25"/>
    <n v="0.7"/>
    <n v="6825"/>
    <n v="1706.25"/>
    <n v="4777.5"/>
    <x v="10"/>
  </r>
  <r>
    <x v="0"/>
    <n v="1185732"/>
    <d v="2021-12-10T00:00:00"/>
    <x v="0"/>
    <s v="New York"/>
    <s v="New York"/>
    <x v="0"/>
    <n v="0.65"/>
    <x v="0"/>
    <n v="7800"/>
    <n v="3900"/>
    <n v="0.5"/>
    <n v="0.65"/>
    <n v="7800"/>
    <n v="3900"/>
    <n v="5070"/>
    <x v="11"/>
  </r>
  <r>
    <x v="0"/>
    <n v="1185732"/>
    <d v="2021-12-10T00:00:00"/>
    <x v="0"/>
    <s v="New York"/>
    <s v="New York"/>
    <x v="1"/>
    <n v="0.55000000000000004"/>
    <x v="1"/>
    <n v="5500"/>
    <n v="1650"/>
    <n v="0.3"/>
    <n v="0.55000000000000004"/>
    <n v="5500"/>
    <n v="1650"/>
    <n v="3025.0000000000005"/>
    <x v="11"/>
  </r>
  <r>
    <x v="0"/>
    <n v="1185732"/>
    <d v="2021-12-10T00:00:00"/>
    <x v="0"/>
    <s v="New York"/>
    <s v="New York"/>
    <x v="2"/>
    <n v="0.55000000000000004"/>
    <x v="5"/>
    <n v="5225"/>
    <n v="1828.7499999999998"/>
    <n v="0.35"/>
    <n v="0.55000000000000004"/>
    <n v="5225"/>
    <n v="1828.75"/>
    <n v="2873.7500000000005"/>
    <x v="11"/>
  </r>
  <r>
    <x v="0"/>
    <n v="1185732"/>
    <d v="2021-12-10T00:00:00"/>
    <x v="0"/>
    <s v="New York"/>
    <s v="New York"/>
    <x v="3"/>
    <n v="0.55000000000000004"/>
    <x v="3"/>
    <n v="4950"/>
    <n v="1732.5"/>
    <n v="0.35"/>
    <n v="0.55000000000000004"/>
    <n v="4950"/>
    <n v="1732.5"/>
    <n v="2722.5"/>
    <x v="11"/>
  </r>
  <r>
    <x v="0"/>
    <n v="1185732"/>
    <d v="2021-12-10T00:00:00"/>
    <x v="0"/>
    <s v="New York"/>
    <s v="New York"/>
    <x v="4"/>
    <n v="0.65"/>
    <x v="3"/>
    <n v="5850"/>
    <n v="1755"/>
    <n v="0.3"/>
    <n v="0.65"/>
    <n v="5850"/>
    <n v="1755"/>
    <n v="3802.5"/>
    <x v="11"/>
  </r>
  <r>
    <x v="0"/>
    <n v="1185732"/>
    <d v="2021-12-10T00:00:00"/>
    <x v="0"/>
    <s v="New York"/>
    <s v="New York"/>
    <x v="5"/>
    <n v="0.7"/>
    <x v="1"/>
    <n v="7000"/>
    <n v="1750"/>
    <n v="0.25"/>
    <n v="0.7"/>
    <n v="7000"/>
    <n v="1750"/>
    <n v="4900"/>
    <x v="11"/>
  </r>
  <r>
    <x v="1"/>
    <n v="1197831"/>
    <d v="2021-01-02T00:00:00"/>
    <x v="1"/>
    <s v="Texas"/>
    <s v="Houston"/>
    <x v="0"/>
    <n v="0.25"/>
    <x v="3"/>
    <n v="2250"/>
    <n v="787.5"/>
    <n v="0.35"/>
    <n v="0.25"/>
    <n v="2250"/>
    <n v="787.5"/>
    <n v="562.5"/>
    <x v="0"/>
  </r>
  <r>
    <x v="1"/>
    <n v="1197831"/>
    <d v="2021-01-02T00:00:00"/>
    <x v="1"/>
    <s v="Texas"/>
    <s v="Houston"/>
    <x v="1"/>
    <n v="0.35"/>
    <x v="3"/>
    <n v="3150"/>
    <n v="1102.5"/>
    <n v="0.35"/>
    <n v="0.35"/>
    <n v="3150"/>
    <n v="1102.5"/>
    <n v="1102.5"/>
    <x v="0"/>
  </r>
  <r>
    <x v="1"/>
    <n v="1197831"/>
    <d v="2021-01-02T00:00:00"/>
    <x v="1"/>
    <s v="Texas"/>
    <s v="Houston"/>
    <x v="2"/>
    <n v="0.35"/>
    <x v="20"/>
    <n v="2450"/>
    <n v="857.5"/>
    <n v="0.35"/>
    <n v="0.35"/>
    <n v="2450"/>
    <n v="857.5"/>
    <n v="857.5"/>
    <x v="0"/>
  </r>
  <r>
    <x v="1"/>
    <n v="1197831"/>
    <d v="2021-01-02T00:00:00"/>
    <x v="1"/>
    <s v="Texas"/>
    <s v="Houston"/>
    <x v="3"/>
    <n v="0.35"/>
    <x v="20"/>
    <n v="2450"/>
    <n v="1102.5"/>
    <n v="0.45"/>
    <n v="0.35"/>
    <n v="2450"/>
    <n v="1102.5"/>
    <n v="857.5"/>
    <x v="0"/>
  </r>
  <r>
    <x v="1"/>
    <n v="1197831"/>
    <d v="2021-01-02T00:00:00"/>
    <x v="1"/>
    <s v="Texas"/>
    <s v="Houston"/>
    <x v="4"/>
    <n v="0.4"/>
    <x v="21"/>
    <n v="2200"/>
    <n v="660"/>
    <n v="0.3"/>
    <n v="0.4"/>
    <n v="2200"/>
    <n v="660"/>
    <n v="880"/>
    <x v="0"/>
  </r>
  <r>
    <x v="1"/>
    <n v="1197831"/>
    <d v="2021-01-02T00:00:00"/>
    <x v="1"/>
    <s v="Texas"/>
    <s v="Houston"/>
    <x v="5"/>
    <n v="0.35"/>
    <x v="20"/>
    <n v="2450"/>
    <n v="1225"/>
    <n v="0.5"/>
    <n v="0.35"/>
    <n v="2450"/>
    <n v="1225"/>
    <n v="857.5"/>
    <x v="0"/>
  </r>
  <r>
    <x v="1"/>
    <n v="1197831"/>
    <d v="2021-02-01T00:00:00"/>
    <x v="1"/>
    <s v="Texas"/>
    <s v="Houston"/>
    <x v="0"/>
    <n v="0.25"/>
    <x v="2"/>
    <n v="2125"/>
    <n v="743.75"/>
    <n v="0.35"/>
    <n v="0.25"/>
    <n v="2125"/>
    <n v="743.75"/>
    <n v="531.25"/>
    <x v="1"/>
  </r>
  <r>
    <x v="1"/>
    <n v="1197831"/>
    <d v="2021-02-01T00:00:00"/>
    <x v="1"/>
    <s v="Texas"/>
    <s v="Houston"/>
    <x v="1"/>
    <n v="0.35"/>
    <x v="2"/>
    <n v="2975"/>
    <n v="1041.25"/>
    <n v="0.35"/>
    <n v="0.35"/>
    <n v="2975"/>
    <n v="1041.25"/>
    <n v="1041.25"/>
    <x v="1"/>
  </r>
  <r>
    <x v="1"/>
    <n v="1197831"/>
    <d v="2021-02-01T00:00:00"/>
    <x v="1"/>
    <s v="Texas"/>
    <s v="Houston"/>
    <x v="2"/>
    <n v="0.35"/>
    <x v="22"/>
    <n v="2362.5"/>
    <n v="826.875"/>
    <n v="0.35"/>
    <n v="0.35"/>
    <n v="2362.5"/>
    <n v="826.875"/>
    <n v="826.875"/>
    <x v="1"/>
  </r>
  <r>
    <x v="1"/>
    <n v="1197831"/>
    <d v="2021-02-01T00:00:00"/>
    <x v="1"/>
    <s v="Texas"/>
    <s v="Houston"/>
    <x v="3"/>
    <n v="0.35"/>
    <x v="23"/>
    <n v="2187.5"/>
    <n v="984.375"/>
    <n v="0.45"/>
    <n v="0.35"/>
    <n v="2187.5"/>
    <n v="984.375"/>
    <n v="765.625"/>
    <x v="1"/>
  </r>
  <r>
    <x v="1"/>
    <n v="1197831"/>
    <d v="2021-02-01T00:00:00"/>
    <x v="1"/>
    <s v="Texas"/>
    <s v="Houston"/>
    <x v="4"/>
    <n v="0.4"/>
    <x v="24"/>
    <n v="2000"/>
    <n v="600"/>
    <n v="0.3"/>
    <n v="0.4"/>
    <n v="2000"/>
    <n v="600"/>
    <n v="800"/>
    <x v="1"/>
  </r>
  <r>
    <x v="1"/>
    <n v="1197831"/>
    <d v="2021-02-01T00:00:00"/>
    <x v="1"/>
    <s v="Texas"/>
    <s v="Houston"/>
    <x v="5"/>
    <n v="0.35"/>
    <x v="20"/>
    <n v="2450"/>
    <n v="1225"/>
    <n v="0.5"/>
    <n v="0.35"/>
    <n v="2450"/>
    <n v="1225"/>
    <n v="857.5"/>
    <x v="1"/>
  </r>
  <r>
    <x v="1"/>
    <n v="1197831"/>
    <d v="2021-03-03T00:00:00"/>
    <x v="1"/>
    <s v="Texas"/>
    <s v="Houston"/>
    <x v="0"/>
    <n v="0.3"/>
    <x v="10"/>
    <n v="2625"/>
    <n v="918.74999999999989"/>
    <n v="0.35"/>
    <n v="0.3"/>
    <n v="2625"/>
    <n v="918.75"/>
    <n v="787.5"/>
    <x v="2"/>
  </r>
  <r>
    <x v="1"/>
    <n v="1197831"/>
    <d v="2021-03-03T00:00:00"/>
    <x v="1"/>
    <s v="Texas"/>
    <s v="Houston"/>
    <x v="1"/>
    <n v="0.4"/>
    <x v="10"/>
    <n v="3500"/>
    <n v="1225"/>
    <n v="0.35"/>
    <n v="0.4"/>
    <n v="3500"/>
    <n v="1225"/>
    <n v="1400"/>
    <x v="2"/>
  </r>
  <r>
    <x v="1"/>
    <n v="1197831"/>
    <d v="2021-03-03T00:00:00"/>
    <x v="1"/>
    <s v="Texas"/>
    <s v="Houston"/>
    <x v="2"/>
    <n v="0.35"/>
    <x v="20"/>
    <n v="2450"/>
    <n v="857.5"/>
    <n v="0.35"/>
    <n v="0.35"/>
    <n v="2450"/>
    <n v="857.5"/>
    <n v="857.5"/>
    <x v="2"/>
  </r>
  <r>
    <x v="1"/>
    <n v="1197831"/>
    <d v="2021-03-03T00:00:00"/>
    <x v="1"/>
    <s v="Texas"/>
    <s v="Houston"/>
    <x v="3"/>
    <n v="0.4"/>
    <x v="25"/>
    <n v="2400"/>
    <n v="1080"/>
    <n v="0.45"/>
    <n v="0.4"/>
    <n v="2400"/>
    <n v="1080"/>
    <n v="960"/>
    <x v="2"/>
  </r>
  <r>
    <x v="1"/>
    <n v="1197831"/>
    <d v="2021-03-03T00:00:00"/>
    <x v="1"/>
    <s v="Texas"/>
    <s v="Houston"/>
    <x v="4"/>
    <n v="0.45"/>
    <x v="24"/>
    <n v="2250"/>
    <n v="675"/>
    <n v="0.3"/>
    <n v="0.45"/>
    <n v="2250"/>
    <n v="675"/>
    <n v="1012.5"/>
    <x v="2"/>
  </r>
  <r>
    <x v="1"/>
    <n v="1197831"/>
    <d v="2021-03-03T00:00:00"/>
    <x v="1"/>
    <s v="Texas"/>
    <s v="Houston"/>
    <x v="5"/>
    <n v="0.4"/>
    <x v="26"/>
    <n v="2600"/>
    <n v="1300"/>
    <n v="0.5"/>
    <n v="0.4"/>
    <n v="2600"/>
    <n v="1300"/>
    <n v="1040"/>
    <x v="2"/>
  </r>
  <r>
    <x v="1"/>
    <n v="1197831"/>
    <d v="2021-04-02T00:00:00"/>
    <x v="1"/>
    <s v="Texas"/>
    <s v="Houston"/>
    <x v="0"/>
    <n v="0.3"/>
    <x v="3"/>
    <n v="2700"/>
    <n v="944.99999999999989"/>
    <n v="0.35"/>
    <n v="0.3"/>
    <n v="2700"/>
    <n v="945"/>
    <n v="810"/>
    <x v="3"/>
  </r>
  <r>
    <x v="1"/>
    <n v="1197831"/>
    <d v="2021-04-02T00:00:00"/>
    <x v="1"/>
    <s v="Texas"/>
    <s v="Houston"/>
    <x v="1"/>
    <n v="0.4"/>
    <x v="3"/>
    <n v="3600"/>
    <n v="1260"/>
    <n v="0.35"/>
    <n v="0.4"/>
    <n v="3600"/>
    <n v="1260"/>
    <n v="1440"/>
    <x v="3"/>
  </r>
  <r>
    <x v="1"/>
    <n v="1197831"/>
    <d v="2021-04-02T00:00:00"/>
    <x v="1"/>
    <s v="Texas"/>
    <s v="Houston"/>
    <x v="2"/>
    <n v="0.35"/>
    <x v="27"/>
    <n v="2537.5"/>
    <n v="888.125"/>
    <n v="0.35"/>
    <n v="0.35"/>
    <n v="2537.5"/>
    <n v="888.125"/>
    <n v="888.125"/>
    <x v="3"/>
  </r>
  <r>
    <x v="1"/>
    <n v="1197831"/>
    <d v="2021-04-02T00:00:00"/>
    <x v="1"/>
    <s v="Texas"/>
    <s v="Houston"/>
    <x v="3"/>
    <n v="0.4"/>
    <x v="23"/>
    <n v="2500"/>
    <n v="1125"/>
    <n v="0.45"/>
    <n v="0.4"/>
    <n v="2500"/>
    <n v="1125"/>
    <n v="1000"/>
    <x v="3"/>
  </r>
  <r>
    <x v="1"/>
    <n v="1197831"/>
    <d v="2021-04-02T00:00:00"/>
    <x v="1"/>
    <s v="Texas"/>
    <s v="Houston"/>
    <x v="4"/>
    <n v="0.45"/>
    <x v="28"/>
    <n v="2362.5"/>
    <n v="708.75"/>
    <n v="0.3"/>
    <n v="0.45"/>
    <n v="2362.5"/>
    <n v="708.75"/>
    <n v="1063.125"/>
    <x v="3"/>
  </r>
  <r>
    <x v="1"/>
    <n v="1197831"/>
    <d v="2021-04-02T00:00:00"/>
    <x v="1"/>
    <s v="Texas"/>
    <s v="Houston"/>
    <x v="5"/>
    <n v="0.4"/>
    <x v="9"/>
    <n v="3200"/>
    <n v="1600"/>
    <n v="0.5"/>
    <n v="0.4"/>
    <n v="3200"/>
    <n v="1600"/>
    <n v="1280"/>
    <x v="3"/>
  </r>
  <r>
    <x v="1"/>
    <n v="1197831"/>
    <d v="2021-05-02T00:00:00"/>
    <x v="1"/>
    <s v="Texas"/>
    <s v="Houston"/>
    <x v="0"/>
    <n v="0.3"/>
    <x v="8"/>
    <n v="2775"/>
    <n v="971.24999999999989"/>
    <n v="0.35"/>
    <n v="0.3"/>
    <n v="2775"/>
    <n v="971.25"/>
    <n v="832.5"/>
    <x v="4"/>
  </r>
  <r>
    <x v="1"/>
    <n v="1197831"/>
    <d v="2021-05-02T00:00:00"/>
    <x v="1"/>
    <s v="Texas"/>
    <s v="Houston"/>
    <x v="1"/>
    <n v="0.4"/>
    <x v="8"/>
    <n v="3700"/>
    <n v="1295"/>
    <n v="0.35"/>
    <n v="0.4"/>
    <n v="3700"/>
    <n v="1295"/>
    <n v="1480"/>
    <x v="4"/>
  </r>
  <r>
    <x v="1"/>
    <n v="1197831"/>
    <d v="2021-05-02T00:00:00"/>
    <x v="1"/>
    <s v="Texas"/>
    <s v="Houston"/>
    <x v="2"/>
    <n v="0.35"/>
    <x v="29"/>
    <n v="2712.5"/>
    <n v="949.37499999999989"/>
    <n v="0.35"/>
    <n v="0.35"/>
    <n v="2712.5"/>
    <n v="949.375"/>
    <n v="949.37499999999989"/>
    <x v="4"/>
  </r>
  <r>
    <x v="1"/>
    <n v="1197831"/>
    <d v="2021-05-02T00:00:00"/>
    <x v="1"/>
    <s v="Texas"/>
    <s v="Houston"/>
    <x v="3"/>
    <n v="0.4"/>
    <x v="20"/>
    <n v="2800"/>
    <n v="1260"/>
    <n v="0.45"/>
    <n v="0.4"/>
    <n v="2800"/>
    <n v="1260"/>
    <n v="1120"/>
    <x v="4"/>
  </r>
  <r>
    <x v="1"/>
    <n v="1197831"/>
    <d v="2021-05-02T00:00:00"/>
    <x v="1"/>
    <s v="Texas"/>
    <s v="Houston"/>
    <x v="4"/>
    <n v="0.45"/>
    <x v="25"/>
    <n v="2700"/>
    <n v="810"/>
    <n v="0.3"/>
    <n v="0.45"/>
    <n v="2700"/>
    <n v="810"/>
    <n v="1215"/>
    <x v="4"/>
  </r>
  <r>
    <x v="1"/>
    <n v="1197831"/>
    <d v="2021-05-02T00:00:00"/>
    <x v="1"/>
    <s v="Texas"/>
    <s v="Houston"/>
    <x v="5"/>
    <n v="0.4"/>
    <x v="5"/>
    <n v="3800"/>
    <n v="1900"/>
    <n v="0.5"/>
    <n v="0.4"/>
    <n v="3800"/>
    <n v="1900"/>
    <n v="1520"/>
    <x v="4"/>
  </r>
  <r>
    <x v="1"/>
    <n v="1197831"/>
    <d v="2021-06-01T00:00:00"/>
    <x v="1"/>
    <s v="Texas"/>
    <s v="Houston"/>
    <x v="0"/>
    <n v="0.4"/>
    <x v="5"/>
    <n v="3800"/>
    <n v="1330"/>
    <n v="0.35"/>
    <n v="0.4"/>
    <n v="3800"/>
    <n v="1330"/>
    <n v="1520"/>
    <x v="5"/>
  </r>
  <r>
    <x v="1"/>
    <n v="1197831"/>
    <d v="2021-06-01T00:00:00"/>
    <x v="1"/>
    <s v="Texas"/>
    <s v="Houston"/>
    <x v="1"/>
    <n v="0.45"/>
    <x v="5"/>
    <n v="4275"/>
    <n v="1496.25"/>
    <n v="0.35"/>
    <n v="0.45"/>
    <n v="4275"/>
    <n v="1496.25"/>
    <n v="1923.75"/>
    <x v="5"/>
  </r>
  <r>
    <x v="1"/>
    <n v="1197831"/>
    <d v="2021-06-01T00:00:00"/>
    <x v="1"/>
    <s v="Texas"/>
    <s v="Houston"/>
    <x v="2"/>
    <n v="0.4"/>
    <x v="9"/>
    <n v="3200"/>
    <n v="1120"/>
    <n v="0.35"/>
    <n v="0.4"/>
    <n v="3200"/>
    <n v="1120"/>
    <n v="1280"/>
    <x v="5"/>
  </r>
  <r>
    <x v="1"/>
    <n v="1197831"/>
    <d v="2021-06-01T00:00:00"/>
    <x v="1"/>
    <s v="Texas"/>
    <s v="Houston"/>
    <x v="3"/>
    <n v="0.4"/>
    <x v="30"/>
    <n v="3000"/>
    <n v="1350"/>
    <n v="0.45"/>
    <n v="0.4"/>
    <n v="3000"/>
    <n v="1350"/>
    <n v="1200"/>
    <x v="5"/>
  </r>
  <r>
    <x v="1"/>
    <n v="1197831"/>
    <d v="2021-06-01T00:00:00"/>
    <x v="1"/>
    <s v="Texas"/>
    <s v="Houston"/>
    <x v="4"/>
    <n v="0.45"/>
    <x v="26"/>
    <n v="2925"/>
    <n v="877.5"/>
    <n v="0.3"/>
    <n v="0.45"/>
    <n v="2925"/>
    <n v="877.5"/>
    <n v="1316.25"/>
    <x v="5"/>
  </r>
  <r>
    <x v="1"/>
    <n v="1197831"/>
    <d v="2021-06-01T00:00:00"/>
    <x v="1"/>
    <s v="Texas"/>
    <s v="Houston"/>
    <x v="5"/>
    <n v="0.5"/>
    <x v="1"/>
    <n v="5000"/>
    <n v="2500"/>
    <n v="0.5"/>
    <n v="0.5"/>
    <n v="5000"/>
    <n v="2500"/>
    <n v="2500"/>
    <x v="5"/>
  </r>
  <r>
    <x v="1"/>
    <n v="1197831"/>
    <d v="2021-07-03T00:00:00"/>
    <x v="1"/>
    <s v="Texas"/>
    <s v="Houston"/>
    <x v="0"/>
    <n v="0.4"/>
    <x v="5"/>
    <n v="3800"/>
    <n v="1330"/>
    <n v="0.35"/>
    <n v="0.4"/>
    <n v="3800"/>
    <n v="1330"/>
    <n v="1520"/>
    <x v="6"/>
  </r>
  <r>
    <x v="1"/>
    <n v="1197831"/>
    <d v="2021-07-03T00:00:00"/>
    <x v="1"/>
    <s v="Texas"/>
    <s v="Houston"/>
    <x v="1"/>
    <n v="0.45"/>
    <x v="5"/>
    <n v="4275"/>
    <n v="1496.25"/>
    <n v="0.35"/>
    <n v="0.45"/>
    <n v="4275"/>
    <n v="1496.25"/>
    <n v="1923.75"/>
    <x v="6"/>
  </r>
  <r>
    <x v="1"/>
    <n v="1197831"/>
    <d v="2021-07-03T00:00:00"/>
    <x v="1"/>
    <s v="Texas"/>
    <s v="Houston"/>
    <x v="2"/>
    <n v="0.4"/>
    <x v="14"/>
    <n v="4400"/>
    <n v="1540"/>
    <n v="0.35"/>
    <n v="0.4"/>
    <n v="4400"/>
    <n v="1540"/>
    <n v="1760"/>
    <x v="6"/>
  </r>
  <r>
    <x v="1"/>
    <n v="1197831"/>
    <d v="2021-07-03T00:00:00"/>
    <x v="1"/>
    <s v="Texas"/>
    <s v="Houston"/>
    <x v="3"/>
    <n v="0.4"/>
    <x v="20"/>
    <n v="2800"/>
    <n v="1260"/>
    <n v="0.45"/>
    <n v="0.4"/>
    <n v="2800"/>
    <n v="1260"/>
    <n v="1120"/>
    <x v="6"/>
  </r>
  <r>
    <x v="1"/>
    <n v="1197831"/>
    <d v="2021-07-03T00:00:00"/>
    <x v="1"/>
    <s v="Texas"/>
    <s v="Houston"/>
    <x v="4"/>
    <n v="0.45"/>
    <x v="20"/>
    <n v="3150"/>
    <n v="945"/>
    <n v="0.3"/>
    <n v="0.45"/>
    <n v="3150"/>
    <n v="945"/>
    <n v="1417.5"/>
    <x v="6"/>
  </r>
  <r>
    <x v="1"/>
    <n v="1197831"/>
    <d v="2021-07-03T00:00:00"/>
    <x v="1"/>
    <s v="Texas"/>
    <s v="Houston"/>
    <x v="5"/>
    <n v="0.5"/>
    <x v="18"/>
    <n v="4875"/>
    <n v="2437.5"/>
    <n v="0.5"/>
    <n v="0.5"/>
    <n v="4875"/>
    <n v="2437.5"/>
    <n v="2437.5"/>
    <x v="6"/>
  </r>
  <r>
    <x v="1"/>
    <n v="1197831"/>
    <d v="2021-08-05T00:00:00"/>
    <x v="1"/>
    <s v="Texas"/>
    <s v="Houston"/>
    <x v="0"/>
    <n v="0.4"/>
    <x v="8"/>
    <n v="3700"/>
    <n v="1295"/>
    <n v="0.35"/>
    <n v="0.4"/>
    <n v="3700"/>
    <n v="1295"/>
    <n v="1480"/>
    <x v="7"/>
  </r>
  <r>
    <x v="1"/>
    <n v="1197831"/>
    <d v="2021-08-05T00:00:00"/>
    <x v="1"/>
    <s v="Texas"/>
    <s v="Houston"/>
    <x v="1"/>
    <n v="0.45"/>
    <x v="8"/>
    <n v="4162.5"/>
    <n v="1456.875"/>
    <n v="0.35"/>
    <n v="0.45"/>
    <n v="4162.5"/>
    <n v="1456.875"/>
    <n v="1873.125"/>
    <x v="7"/>
  </r>
  <r>
    <x v="1"/>
    <n v="1197831"/>
    <d v="2021-08-05T00:00:00"/>
    <x v="1"/>
    <s v="Texas"/>
    <s v="Houston"/>
    <x v="2"/>
    <n v="0.4"/>
    <x v="14"/>
    <n v="4400"/>
    <n v="1540"/>
    <n v="0.35"/>
    <n v="0.4"/>
    <n v="4400"/>
    <n v="1540"/>
    <n v="1760"/>
    <x v="7"/>
  </r>
  <r>
    <x v="1"/>
    <n v="1197831"/>
    <d v="2021-08-05T00:00:00"/>
    <x v="1"/>
    <s v="Texas"/>
    <s v="Houston"/>
    <x v="3"/>
    <n v="0.4"/>
    <x v="26"/>
    <n v="2600"/>
    <n v="1170"/>
    <n v="0.45"/>
    <n v="0.4"/>
    <n v="2600"/>
    <n v="1170"/>
    <n v="1040"/>
    <x v="7"/>
  </r>
  <r>
    <x v="1"/>
    <n v="1197831"/>
    <d v="2021-08-05T00:00:00"/>
    <x v="1"/>
    <s v="Texas"/>
    <s v="Houston"/>
    <x v="4"/>
    <n v="0.45"/>
    <x v="26"/>
    <n v="2925"/>
    <n v="877.5"/>
    <n v="0.3"/>
    <n v="0.45"/>
    <n v="2925"/>
    <n v="877.5"/>
    <n v="1316.25"/>
    <x v="7"/>
  </r>
  <r>
    <x v="1"/>
    <n v="1197831"/>
    <d v="2021-08-05T00:00:00"/>
    <x v="1"/>
    <s v="Texas"/>
    <s v="Houston"/>
    <x v="5"/>
    <n v="0.5"/>
    <x v="3"/>
    <n v="4500"/>
    <n v="2250"/>
    <n v="0.5"/>
    <n v="0.5"/>
    <n v="4500"/>
    <n v="2250"/>
    <n v="2250"/>
    <x v="7"/>
  </r>
  <r>
    <x v="1"/>
    <n v="1197831"/>
    <d v="2021-09-02T00:00:00"/>
    <x v="1"/>
    <s v="Texas"/>
    <s v="Houston"/>
    <x v="0"/>
    <n v="0.45"/>
    <x v="2"/>
    <n v="3825"/>
    <n v="1338.75"/>
    <n v="0.35"/>
    <n v="0.45"/>
    <n v="3825"/>
    <n v="1338.75"/>
    <n v="1721.25"/>
    <x v="8"/>
  </r>
  <r>
    <x v="1"/>
    <n v="1197831"/>
    <d v="2021-09-02T00:00:00"/>
    <x v="1"/>
    <s v="Texas"/>
    <s v="Houston"/>
    <x v="1"/>
    <n v="0.45"/>
    <x v="2"/>
    <n v="3825"/>
    <n v="1338.75"/>
    <n v="0.35"/>
    <n v="0.45"/>
    <n v="3825"/>
    <n v="1338.75"/>
    <n v="1721.25"/>
    <x v="8"/>
  </r>
  <r>
    <x v="1"/>
    <n v="1197831"/>
    <d v="2021-09-02T00:00:00"/>
    <x v="1"/>
    <s v="Texas"/>
    <s v="Houston"/>
    <x v="2"/>
    <n v="0.5"/>
    <x v="3"/>
    <n v="4500"/>
    <n v="1575"/>
    <n v="0.35"/>
    <n v="0.5"/>
    <n v="4500"/>
    <n v="1575"/>
    <n v="2250"/>
    <x v="8"/>
  </r>
  <r>
    <x v="1"/>
    <n v="1197831"/>
    <d v="2021-09-02T00:00:00"/>
    <x v="1"/>
    <s v="Texas"/>
    <s v="Houston"/>
    <x v="3"/>
    <n v="0.5"/>
    <x v="23"/>
    <n v="3125"/>
    <n v="1406.25"/>
    <n v="0.45"/>
    <n v="0.5"/>
    <n v="3125"/>
    <n v="1406.25"/>
    <n v="1562.5"/>
    <x v="8"/>
  </r>
  <r>
    <x v="1"/>
    <n v="1197831"/>
    <d v="2021-09-02T00:00:00"/>
    <x v="1"/>
    <s v="Texas"/>
    <s v="Houston"/>
    <x v="4"/>
    <n v="0.45"/>
    <x v="23"/>
    <n v="2812.5"/>
    <n v="843.75"/>
    <n v="0.3"/>
    <n v="0.45"/>
    <n v="2812.5"/>
    <n v="843.75"/>
    <n v="1265.625"/>
    <x v="8"/>
  </r>
  <r>
    <x v="1"/>
    <n v="1197831"/>
    <d v="2021-09-02T00:00:00"/>
    <x v="1"/>
    <s v="Texas"/>
    <s v="Houston"/>
    <x v="5"/>
    <n v="0.55000000000000004"/>
    <x v="2"/>
    <n v="4675"/>
    <n v="2337.5"/>
    <n v="0.5"/>
    <n v="0.55000000000000004"/>
    <n v="4675"/>
    <n v="2337.5"/>
    <n v="2571.25"/>
    <x v="8"/>
  </r>
  <r>
    <x v="1"/>
    <n v="1197831"/>
    <d v="2021-10-01T00:00:00"/>
    <x v="1"/>
    <s v="Texas"/>
    <s v="Houston"/>
    <x v="0"/>
    <n v="0.45"/>
    <x v="9"/>
    <n v="3600"/>
    <n v="1260"/>
    <n v="0.35"/>
    <n v="0.45"/>
    <n v="3600"/>
    <n v="1260"/>
    <n v="1620"/>
    <x v="9"/>
  </r>
  <r>
    <x v="1"/>
    <n v="1197831"/>
    <d v="2021-10-01T00:00:00"/>
    <x v="1"/>
    <s v="Texas"/>
    <s v="Houston"/>
    <x v="1"/>
    <n v="0.45"/>
    <x v="9"/>
    <n v="3600"/>
    <n v="1260"/>
    <n v="0.35"/>
    <n v="0.45"/>
    <n v="3600"/>
    <n v="1260"/>
    <n v="1620"/>
    <x v="9"/>
  </r>
  <r>
    <x v="1"/>
    <n v="1197831"/>
    <d v="2021-10-01T00:00:00"/>
    <x v="1"/>
    <s v="Texas"/>
    <s v="Houston"/>
    <x v="2"/>
    <n v="0.5"/>
    <x v="30"/>
    <n v="3750"/>
    <n v="1312.5"/>
    <n v="0.35"/>
    <n v="0.5"/>
    <n v="3750"/>
    <n v="1312.5"/>
    <n v="1875"/>
    <x v="9"/>
  </r>
  <r>
    <x v="1"/>
    <n v="1197831"/>
    <d v="2021-10-01T00:00:00"/>
    <x v="1"/>
    <s v="Texas"/>
    <s v="Houston"/>
    <x v="3"/>
    <n v="0.5"/>
    <x v="25"/>
    <n v="3000"/>
    <n v="1350"/>
    <n v="0.45"/>
    <n v="0.5"/>
    <n v="3000"/>
    <n v="1350"/>
    <n v="1500"/>
    <x v="9"/>
  </r>
  <r>
    <x v="1"/>
    <n v="1197831"/>
    <d v="2021-10-01T00:00:00"/>
    <x v="1"/>
    <s v="Texas"/>
    <s v="Houston"/>
    <x v="4"/>
    <n v="0.45"/>
    <x v="31"/>
    <n v="2587.5"/>
    <n v="776.25"/>
    <n v="0.3"/>
    <n v="0.45"/>
    <n v="2587.5"/>
    <n v="776.25"/>
    <n v="1164.375"/>
    <x v="9"/>
  </r>
  <r>
    <x v="1"/>
    <n v="1197831"/>
    <d v="2021-10-01T00:00:00"/>
    <x v="1"/>
    <s v="Texas"/>
    <s v="Houston"/>
    <x v="5"/>
    <n v="0.55000000000000004"/>
    <x v="30"/>
    <n v="4125"/>
    <n v="2062.5"/>
    <n v="0.5"/>
    <n v="0.55000000000000004"/>
    <n v="4125"/>
    <n v="2062.5"/>
    <n v="2268.75"/>
    <x v="9"/>
  </r>
  <r>
    <x v="1"/>
    <n v="1197831"/>
    <d v="2021-11-02T00:00:00"/>
    <x v="1"/>
    <s v="Texas"/>
    <s v="Houston"/>
    <x v="0"/>
    <n v="0.45"/>
    <x v="3"/>
    <n v="4050"/>
    <n v="1417.5"/>
    <n v="0.35"/>
    <n v="0.45"/>
    <n v="4050"/>
    <n v="1417.5"/>
    <n v="1822.5"/>
    <x v="10"/>
  </r>
  <r>
    <x v="1"/>
    <n v="1197831"/>
    <d v="2021-11-02T00:00:00"/>
    <x v="1"/>
    <s v="Texas"/>
    <s v="Houston"/>
    <x v="1"/>
    <n v="0.45"/>
    <x v="3"/>
    <n v="4050"/>
    <n v="1417.5"/>
    <n v="0.35"/>
    <n v="0.45"/>
    <n v="4050"/>
    <n v="1417.5"/>
    <n v="1822.5"/>
    <x v="10"/>
  </r>
  <r>
    <x v="1"/>
    <n v="1197831"/>
    <d v="2021-11-02T00:00:00"/>
    <x v="1"/>
    <s v="Texas"/>
    <s v="Houston"/>
    <x v="2"/>
    <n v="0.5"/>
    <x v="6"/>
    <n v="4125"/>
    <n v="1443.75"/>
    <n v="0.35"/>
    <n v="0.5"/>
    <n v="4125"/>
    <n v="1443.75"/>
    <n v="2062.5"/>
    <x v="10"/>
  </r>
  <r>
    <x v="1"/>
    <n v="1197831"/>
    <d v="2021-11-02T00:00:00"/>
    <x v="1"/>
    <s v="Texas"/>
    <s v="Houston"/>
    <x v="3"/>
    <n v="0.5"/>
    <x v="22"/>
    <n v="3375"/>
    <n v="1518.75"/>
    <n v="0.45"/>
    <n v="0.5"/>
    <n v="3375"/>
    <n v="1518.75"/>
    <n v="1687.5"/>
    <x v="10"/>
  </r>
  <r>
    <x v="1"/>
    <n v="1197831"/>
    <d v="2021-11-02T00:00:00"/>
    <x v="1"/>
    <s v="Texas"/>
    <s v="Houston"/>
    <x v="4"/>
    <n v="0.45"/>
    <x v="26"/>
    <n v="2925"/>
    <n v="877.5"/>
    <n v="0.3"/>
    <n v="0.45"/>
    <n v="2925"/>
    <n v="877.5"/>
    <n v="1316.25"/>
    <x v="10"/>
  </r>
  <r>
    <x v="1"/>
    <n v="1197831"/>
    <d v="2021-11-02T00:00:00"/>
    <x v="1"/>
    <s v="Texas"/>
    <s v="Houston"/>
    <x v="5"/>
    <n v="0.55000000000000004"/>
    <x v="2"/>
    <n v="4675"/>
    <n v="2337.5"/>
    <n v="0.5"/>
    <n v="0.55000000000000004"/>
    <n v="4675"/>
    <n v="2337.5"/>
    <n v="2571.25"/>
    <x v="10"/>
  </r>
  <r>
    <x v="1"/>
    <n v="1197831"/>
    <d v="2021-12-01T00:00:00"/>
    <x v="1"/>
    <s v="Texas"/>
    <s v="Houston"/>
    <x v="0"/>
    <n v="0.45"/>
    <x v="5"/>
    <n v="4275"/>
    <n v="1496.25"/>
    <n v="0.35"/>
    <n v="0.45"/>
    <n v="4275"/>
    <n v="1496.25"/>
    <n v="1923.75"/>
    <x v="11"/>
  </r>
  <r>
    <x v="1"/>
    <n v="1197831"/>
    <d v="2021-12-01T00:00:00"/>
    <x v="1"/>
    <s v="Texas"/>
    <s v="Houston"/>
    <x v="1"/>
    <n v="0.45"/>
    <x v="5"/>
    <n v="4275"/>
    <n v="1496.25"/>
    <n v="0.35"/>
    <n v="0.45"/>
    <n v="4275"/>
    <n v="1496.25"/>
    <n v="1923.75"/>
    <x v="11"/>
  </r>
  <r>
    <x v="1"/>
    <n v="1197831"/>
    <d v="2021-12-01T00:00:00"/>
    <x v="1"/>
    <s v="Texas"/>
    <s v="Houston"/>
    <x v="2"/>
    <n v="0.5"/>
    <x v="2"/>
    <n v="4250"/>
    <n v="1487.5"/>
    <n v="0.35"/>
    <n v="0.5"/>
    <n v="4250"/>
    <n v="1487.5"/>
    <n v="2125"/>
    <x v="11"/>
  </r>
  <r>
    <x v="1"/>
    <n v="1197831"/>
    <d v="2021-12-01T00:00:00"/>
    <x v="1"/>
    <s v="Texas"/>
    <s v="Houston"/>
    <x v="3"/>
    <n v="0.5"/>
    <x v="20"/>
    <n v="3500"/>
    <n v="1575"/>
    <n v="0.45"/>
    <n v="0.5"/>
    <n v="3500"/>
    <n v="1575"/>
    <n v="1750"/>
    <x v="11"/>
  </r>
  <r>
    <x v="1"/>
    <n v="1197831"/>
    <d v="2021-12-01T00:00:00"/>
    <x v="1"/>
    <s v="Texas"/>
    <s v="Houston"/>
    <x v="4"/>
    <n v="0.45"/>
    <x v="26"/>
    <n v="2925"/>
    <n v="877.5"/>
    <n v="0.3"/>
    <n v="0.45"/>
    <n v="2925"/>
    <n v="877.5"/>
    <n v="1316.25"/>
    <x v="11"/>
  </r>
  <r>
    <x v="1"/>
    <n v="1197831"/>
    <d v="2021-12-01T00:00:00"/>
    <x v="1"/>
    <s v="Texas"/>
    <s v="Houston"/>
    <x v="5"/>
    <n v="0.55000000000000004"/>
    <x v="3"/>
    <n v="4950"/>
    <n v="2475"/>
    <n v="0.5"/>
    <n v="0.55000000000000004"/>
    <n v="4950"/>
    <n v="2475"/>
    <n v="2722.5"/>
    <x v="11"/>
  </r>
  <r>
    <x v="2"/>
    <n v="1128299"/>
    <d v="2021-01-20T00:00:00"/>
    <x v="2"/>
    <s v="California"/>
    <s v="San Francisco"/>
    <x v="0"/>
    <n v="0.39999999999999997"/>
    <x v="29"/>
    <n v="3099.9999999999995"/>
    <n v="1085"/>
    <n v="0.35000000000000003"/>
    <n v="0.4"/>
    <n v="3100"/>
    <n v="1085"/>
    <n v="1240"/>
    <x v="0"/>
  </r>
  <r>
    <x v="2"/>
    <n v="1128299"/>
    <d v="2021-01-20T00:00:00"/>
    <x v="2"/>
    <s v="California"/>
    <s v="San Francisco"/>
    <x v="1"/>
    <n v="0.5"/>
    <x v="29"/>
    <n v="3875"/>
    <n v="775"/>
    <n v="0.2"/>
    <n v="0.5"/>
    <n v="3875"/>
    <n v="775"/>
    <n v="1937.5"/>
    <x v="0"/>
  </r>
  <r>
    <x v="2"/>
    <n v="1128299"/>
    <d v="2021-01-20T00:00:00"/>
    <x v="2"/>
    <s v="California"/>
    <s v="San Francisco"/>
    <x v="2"/>
    <n v="0.5"/>
    <x v="29"/>
    <n v="3875"/>
    <n v="1356.2500000000002"/>
    <n v="0.35000000000000003"/>
    <n v="0.5"/>
    <n v="3875"/>
    <n v="1356.25"/>
    <n v="1937.5"/>
    <x v="0"/>
  </r>
  <r>
    <x v="2"/>
    <n v="1128299"/>
    <d v="2021-01-20T00:00:00"/>
    <x v="2"/>
    <s v="California"/>
    <s v="San Francisco"/>
    <x v="3"/>
    <n v="0.5"/>
    <x v="23"/>
    <n v="3125"/>
    <n v="937.5"/>
    <n v="0.3"/>
    <n v="0.5"/>
    <n v="3125"/>
    <n v="937.5"/>
    <n v="1562.5"/>
    <x v="0"/>
  </r>
  <r>
    <x v="2"/>
    <n v="1128299"/>
    <d v="2021-01-20T00:00:00"/>
    <x v="2"/>
    <s v="California"/>
    <s v="San Francisco"/>
    <x v="4"/>
    <n v="0.55000000000000004"/>
    <x v="31"/>
    <n v="3162.5000000000005"/>
    <n v="1581.2500000000002"/>
    <n v="0.5"/>
    <n v="0.55000000000000004"/>
    <n v="3162.5"/>
    <n v="1581.25"/>
    <n v="1739.3750000000005"/>
    <x v="0"/>
  </r>
  <r>
    <x v="2"/>
    <n v="1128299"/>
    <d v="2021-01-20T00:00:00"/>
    <x v="2"/>
    <s v="California"/>
    <s v="San Francisco"/>
    <x v="5"/>
    <n v="0.5"/>
    <x v="29"/>
    <n v="3875"/>
    <n v="581.25000000000011"/>
    <n v="0.15000000000000002"/>
    <n v="0.5"/>
    <n v="3875"/>
    <n v="581.25"/>
    <n v="1937.5"/>
    <x v="0"/>
  </r>
  <r>
    <x v="2"/>
    <n v="1128299"/>
    <d v="2021-02-20T00:00:00"/>
    <x v="2"/>
    <s v="California"/>
    <s v="San Francisco"/>
    <x v="0"/>
    <n v="0.39999999999999997"/>
    <x v="6"/>
    <n v="3299.9999999999995"/>
    <n v="1155"/>
    <n v="0.35000000000000003"/>
    <n v="0.4"/>
    <n v="3300"/>
    <n v="1155"/>
    <n v="1320"/>
    <x v="1"/>
  </r>
  <r>
    <x v="2"/>
    <n v="1128299"/>
    <d v="2021-02-20T00:00:00"/>
    <x v="2"/>
    <s v="California"/>
    <s v="San Francisco"/>
    <x v="1"/>
    <n v="0.5"/>
    <x v="27"/>
    <n v="3625"/>
    <n v="725"/>
    <n v="0.2"/>
    <n v="0.5"/>
    <n v="3625"/>
    <n v="725"/>
    <n v="1812.5"/>
    <x v="1"/>
  </r>
  <r>
    <x v="2"/>
    <n v="1128299"/>
    <d v="2021-02-20T00:00:00"/>
    <x v="2"/>
    <s v="California"/>
    <s v="San Francisco"/>
    <x v="2"/>
    <n v="0.5"/>
    <x v="27"/>
    <n v="3625"/>
    <n v="1268.7500000000002"/>
    <n v="0.35000000000000003"/>
    <n v="0.5"/>
    <n v="3625"/>
    <n v="1268.75"/>
    <n v="1812.5"/>
    <x v="1"/>
  </r>
  <r>
    <x v="2"/>
    <n v="1128299"/>
    <d v="2021-02-20T00:00:00"/>
    <x v="2"/>
    <s v="California"/>
    <s v="San Francisco"/>
    <x v="3"/>
    <n v="0.5"/>
    <x v="31"/>
    <n v="2875"/>
    <n v="862.5"/>
    <n v="0.3"/>
    <n v="0.5"/>
    <n v="2875"/>
    <n v="862.5"/>
    <n v="1437.5"/>
    <x v="1"/>
  </r>
  <r>
    <x v="2"/>
    <n v="1128299"/>
    <d v="2021-02-20T00:00:00"/>
    <x v="2"/>
    <s v="California"/>
    <s v="San Francisco"/>
    <x v="4"/>
    <n v="0.55000000000000004"/>
    <x v="24"/>
    <n v="2750"/>
    <n v="1375"/>
    <n v="0.5"/>
    <n v="0.55000000000000004"/>
    <n v="2750"/>
    <n v="1375"/>
    <n v="1512.5000000000002"/>
    <x v="1"/>
  </r>
  <r>
    <x v="2"/>
    <n v="1128299"/>
    <d v="2021-02-20T00:00:00"/>
    <x v="2"/>
    <s v="California"/>
    <s v="San Francisco"/>
    <x v="5"/>
    <n v="0.5"/>
    <x v="20"/>
    <n v="3500"/>
    <n v="525.00000000000011"/>
    <n v="0.15000000000000002"/>
    <n v="0.5"/>
    <n v="3500"/>
    <n v="525"/>
    <n v="1750"/>
    <x v="1"/>
  </r>
  <r>
    <x v="2"/>
    <n v="1128299"/>
    <d v="2021-03-19T00:00:00"/>
    <x v="2"/>
    <s v="California"/>
    <s v="San Francisco"/>
    <x v="0"/>
    <n v="0.5"/>
    <x v="2"/>
    <n v="4250"/>
    <n v="1487.5000000000002"/>
    <n v="0.35000000000000003"/>
    <n v="0.5"/>
    <n v="4250"/>
    <n v="1487.5"/>
    <n v="2125"/>
    <x v="2"/>
  </r>
  <r>
    <x v="2"/>
    <n v="1128299"/>
    <d v="2021-03-19T00:00:00"/>
    <x v="2"/>
    <s v="California"/>
    <s v="San Francisco"/>
    <x v="1"/>
    <n v="0.6"/>
    <x v="20"/>
    <n v="4200"/>
    <n v="840"/>
    <n v="0.2"/>
    <n v="0.6"/>
    <n v="4200"/>
    <n v="840"/>
    <n v="2520"/>
    <x v="2"/>
  </r>
  <r>
    <x v="2"/>
    <n v="1128299"/>
    <d v="2021-03-19T00:00:00"/>
    <x v="2"/>
    <s v="California"/>
    <s v="San Francisco"/>
    <x v="2"/>
    <n v="0.6"/>
    <x v="20"/>
    <n v="4200"/>
    <n v="1470.0000000000002"/>
    <n v="0.35000000000000003"/>
    <n v="0.6"/>
    <n v="4200"/>
    <n v="1470"/>
    <n v="2520"/>
    <x v="2"/>
  </r>
  <r>
    <x v="2"/>
    <n v="1128299"/>
    <d v="2021-03-19T00:00:00"/>
    <x v="2"/>
    <s v="California"/>
    <s v="San Francisco"/>
    <x v="3"/>
    <n v="0.6"/>
    <x v="25"/>
    <n v="3600"/>
    <n v="1080"/>
    <n v="0.3"/>
    <n v="0.6"/>
    <n v="3600"/>
    <n v="1080"/>
    <n v="2160"/>
    <x v="2"/>
  </r>
  <r>
    <x v="2"/>
    <n v="1128299"/>
    <d v="2021-03-19T00:00:00"/>
    <x v="2"/>
    <s v="California"/>
    <s v="San Francisco"/>
    <x v="4"/>
    <n v="0.65"/>
    <x v="24"/>
    <n v="3250"/>
    <n v="1625"/>
    <n v="0.5"/>
    <n v="0.65"/>
    <n v="3250"/>
    <n v="1625"/>
    <n v="2112.5"/>
    <x v="2"/>
  </r>
  <r>
    <x v="2"/>
    <n v="1128299"/>
    <d v="2021-03-19T00:00:00"/>
    <x v="2"/>
    <s v="California"/>
    <s v="San Francisco"/>
    <x v="5"/>
    <n v="0.6"/>
    <x v="20"/>
    <n v="4200"/>
    <n v="630.00000000000011"/>
    <n v="0.15000000000000002"/>
    <n v="0.6"/>
    <n v="4200"/>
    <n v="630"/>
    <n v="2520"/>
    <x v="2"/>
  </r>
  <r>
    <x v="2"/>
    <n v="1128299"/>
    <d v="2021-04-20T00:00:00"/>
    <x v="2"/>
    <s v="California"/>
    <s v="San Francisco"/>
    <x v="0"/>
    <n v="0.6"/>
    <x v="10"/>
    <n v="5250"/>
    <n v="1837.5000000000002"/>
    <n v="0.35000000000000003"/>
    <n v="0.6"/>
    <n v="5250"/>
    <n v="1837.5"/>
    <n v="3150"/>
    <x v="3"/>
  </r>
  <r>
    <x v="2"/>
    <n v="1128299"/>
    <d v="2021-04-20T00:00:00"/>
    <x v="2"/>
    <s v="California"/>
    <s v="San Francisco"/>
    <x v="1"/>
    <n v="0.65"/>
    <x v="22"/>
    <n v="4387.5"/>
    <n v="877.5"/>
    <n v="0.2"/>
    <n v="0.65"/>
    <n v="4387.5"/>
    <n v="877.5"/>
    <n v="2851.875"/>
    <x v="3"/>
  </r>
  <r>
    <x v="2"/>
    <n v="1128299"/>
    <d v="2021-04-20T00:00:00"/>
    <x v="2"/>
    <s v="California"/>
    <s v="San Francisco"/>
    <x v="2"/>
    <n v="0.65"/>
    <x v="27"/>
    <n v="4712.5"/>
    <n v="1649.3750000000002"/>
    <n v="0.35000000000000003"/>
    <n v="0.65"/>
    <n v="4712.5"/>
    <n v="1649.375"/>
    <n v="3063.125"/>
    <x v="3"/>
  </r>
  <r>
    <x v="2"/>
    <n v="1128299"/>
    <d v="2021-04-20T00:00:00"/>
    <x v="2"/>
    <s v="California"/>
    <s v="San Francisco"/>
    <x v="3"/>
    <n v="0.6"/>
    <x v="23"/>
    <n v="3750"/>
    <n v="1125"/>
    <n v="0.3"/>
    <n v="0.6"/>
    <n v="3750"/>
    <n v="1125"/>
    <n v="2250"/>
    <x v="3"/>
  </r>
  <r>
    <x v="2"/>
    <n v="1128299"/>
    <d v="2021-04-20T00:00:00"/>
    <x v="2"/>
    <s v="California"/>
    <s v="San Francisco"/>
    <x v="4"/>
    <n v="0.65"/>
    <x v="28"/>
    <n v="3412.5"/>
    <n v="1706.25"/>
    <n v="0.5"/>
    <n v="0.65"/>
    <n v="3412.5"/>
    <n v="1706.25"/>
    <n v="2218.125"/>
    <x v="3"/>
  </r>
  <r>
    <x v="2"/>
    <n v="1128299"/>
    <d v="2021-04-20T00:00:00"/>
    <x v="2"/>
    <s v="California"/>
    <s v="San Francisco"/>
    <x v="5"/>
    <n v="0.8"/>
    <x v="20"/>
    <n v="5600"/>
    <n v="840.00000000000011"/>
    <n v="0.15000000000000002"/>
    <n v="0.8"/>
    <n v="5600"/>
    <n v="840"/>
    <n v="4480"/>
    <x v="3"/>
  </r>
  <r>
    <x v="2"/>
    <n v="1128299"/>
    <d v="2021-05-21T00:00:00"/>
    <x v="2"/>
    <s v="California"/>
    <s v="San Francisco"/>
    <x v="0"/>
    <n v="0.6"/>
    <x v="3"/>
    <n v="5400"/>
    <n v="2160"/>
    <n v="0.4"/>
    <n v="0.6"/>
    <n v="5400"/>
    <n v="2160"/>
    <n v="3240"/>
    <x v="4"/>
  </r>
  <r>
    <x v="2"/>
    <n v="1128299"/>
    <d v="2021-05-21T00:00:00"/>
    <x v="2"/>
    <s v="California"/>
    <s v="San Francisco"/>
    <x v="1"/>
    <n v="0.65"/>
    <x v="30"/>
    <n v="4875"/>
    <n v="1218.75"/>
    <n v="0.25"/>
    <n v="0.65"/>
    <n v="4875"/>
    <n v="1218.75"/>
    <n v="3168.75"/>
    <x v="4"/>
  </r>
  <r>
    <x v="2"/>
    <n v="1128299"/>
    <d v="2021-05-21T00:00:00"/>
    <x v="2"/>
    <s v="California"/>
    <s v="San Francisco"/>
    <x v="2"/>
    <n v="0.65"/>
    <x v="30"/>
    <n v="4875"/>
    <n v="1950"/>
    <n v="0.4"/>
    <n v="0.65"/>
    <n v="4875"/>
    <n v="1950"/>
    <n v="3168.75"/>
    <x v="4"/>
  </r>
  <r>
    <x v="2"/>
    <n v="1128299"/>
    <d v="2021-05-21T00:00:00"/>
    <x v="2"/>
    <s v="California"/>
    <s v="San Francisco"/>
    <x v="3"/>
    <n v="0.6"/>
    <x v="26"/>
    <n v="3900"/>
    <n v="1365"/>
    <n v="0.35"/>
    <n v="0.6"/>
    <n v="3900"/>
    <n v="1365"/>
    <n v="2340"/>
    <x v="4"/>
  </r>
  <r>
    <x v="2"/>
    <n v="1128299"/>
    <d v="2021-05-21T00:00:00"/>
    <x v="2"/>
    <s v="California"/>
    <s v="San Francisco"/>
    <x v="4"/>
    <n v="0.65"/>
    <x v="21"/>
    <n v="3575"/>
    <n v="1966.2500000000002"/>
    <n v="0.55000000000000004"/>
    <n v="0.65"/>
    <n v="3575"/>
    <n v="1966.25"/>
    <n v="2323.75"/>
    <x v="4"/>
  </r>
  <r>
    <x v="2"/>
    <n v="1128299"/>
    <d v="2021-05-21T00:00:00"/>
    <x v="2"/>
    <s v="California"/>
    <s v="San Francisco"/>
    <x v="5"/>
    <n v="0.8"/>
    <x v="27"/>
    <n v="5800"/>
    <n v="1160"/>
    <n v="0.2"/>
    <n v="0.8"/>
    <n v="5800"/>
    <n v="1160"/>
    <n v="4640"/>
    <x v="4"/>
  </r>
  <r>
    <x v="2"/>
    <n v="1128299"/>
    <d v="2021-06-20T00:00:00"/>
    <x v="2"/>
    <s v="California"/>
    <s v="San Francisco"/>
    <x v="0"/>
    <n v="0.6"/>
    <x v="18"/>
    <n v="5850"/>
    <n v="2340"/>
    <n v="0.4"/>
    <n v="0.6"/>
    <n v="5850"/>
    <n v="2340"/>
    <n v="3510"/>
    <x v="5"/>
  </r>
  <r>
    <x v="2"/>
    <n v="1128299"/>
    <d v="2021-06-20T00:00:00"/>
    <x v="2"/>
    <s v="California"/>
    <s v="San Francisco"/>
    <x v="1"/>
    <n v="0.65"/>
    <x v="6"/>
    <n v="5362.5"/>
    <n v="1340.625"/>
    <n v="0.25"/>
    <n v="0.65"/>
    <n v="5362.5"/>
    <n v="1340.625"/>
    <n v="3485.625"/>
    <x v="5"/>
  </r>
  <r>
    <x v="2"/>
    <n v="1128299"/>
    <d v="2021-06-20T00:00:00"/>
    <x v="2"/>
    <s v="California"/>
    <s v="San Francisco"/>
    <x v="2"/>
    <n v="0.65"/>
    <x v="6"/>
    <n v="5362.5"/>
    <n v="2145"/>
    <n v="0.4"/>
    <n v="0.65"/>
    <n v="5362.5"/>
    <n v="2145"/>
    <n v="3485.625"/>
    <x v="5"/>
  </r>
  <r>
    <x v="2"/>
    <n v="1128299"/>
    <d v="2021-06-20T00:00:00"/>
    <x v="2"/>
    <s v="California"/>
    <s v="San Francisco"/>
    <x v="3"/>
    <n v="0.6"/>
    <x v="20"/>
    <n v="4200"/>
    <n v="1470"/>
    <n v="0.35"/>
    <n v="0.6"/>
    <n v="4200"/>
    <n v="1470"/>
    <n v="2520"/>
    <x v="5"/>
  </r>
  <r>
    <x v="2"/>
    <n v="1128299"/>
    <d v="2021-06-20T00:00:00"/>
    <x v="2"/>
    <s v="California"/>
    <s v="San Francisco"/>
    <x v="4"/>
    <n v="0.65"/>
    <x v="31"/>
    <n v="3737.5"/>
    <n v="2055.625"/>
    <n v="0.55000000000000004"/>
    <n v="0.65"/>
    <n v="3737.5"/>
    <n v="2055.625"/>
    <n v="2429.375"/>
    <x v="5"/>
  </r>
  <r>
    <x v="2"/>
    <n v="1128299"/>
    <d v="2021-06-20T00:00:00"/>
    <x v="2"/>
    <s v="California"/>
    <s v="San Francisco"/>
    <x v="5"/>
    <n v="0.8"/>
    <x v="10"/>
    <n v="7000"/>
    <n v="1400"/>
    <n v="0.2"/>
    <n v="0.8"/>
    <n v="7000"/>
    <n v="1400"/>
    <n v="5600"/>
    <x v="5"/>
  </r>
  <r>
    <x v="2"/>
    <n v="1128299"/>
    <d v="2021-07-19T00:00:00"/>
    <x v="2"/>
    <s v="California"/>
    <s v="San Francisco"/>
    <x v="0"/>
    <n v="0.6"/>
    <x v="13"/>
    <n v="6150"/>
    <n v="2152.5"/>
    <n v="0.35000000000000003"/>
    <n v="0.6"/>
    <n v="6150"/>
    <n v="2152.5"/>
    <n v="3690"/>
    <x v="6"/>
  </r>
  <r>
    <x v="2"/>
    <n v="1128299"/>
    <d v="2021-07-19T00:00:00"/>
    <x v="2"/>
    <s v="California"/>
    <s v="San Francisco"/>
    <x v="1"/>
    <n v="0.65"/>
    <x v="10"/>
    <n v="5687.5"/>
    <n v="1137.5"/>
    <n v="0.2"/>
    <n v="0.65"/>
    <n v="5687.5"/>
    <n v="1137.5"/>
    <n v="3696.875"/>
    <x v="6"/>
  </r>
  <r>
    <x v="2"/>
    <n v="1128299"/>
    <d v="2021-07-19T00:00:00"/>
    <x v="2"/>
    <s v="California"/>
    <s v="San Francisco"/>
    <x v="2"/>
    <n v="0.65"/>
    <x v="6"/>
    <n v="5362.5"/>
    <n v="1876.8750000000002"/>
    <n v="0.35000000000000003"/>
    <n v="0.65"/>
    <n v="5362.5"/>
    <n v="1876.875"/>
    <n v="3485.625"/>
    <x v="6"/>
  </r>
  <r>
    <x v="2"/>
    <n v="1128299"/>
    <d v="2021-07-19T00:00:00"/>
    <x v="2"/>
    <s v="California"/>
    <s v="San Francisco"/>
    <x v="3"/>
    <n v="0.6"/>
    <x v="27"/>
    <n v="4350"/>
    <n v="1305"/>
    <n v="0.3"/>
    <n v="0.6"/>
    <n v="4350"/>
    <n v="1305"/>
    <n v="2610"/>
    <x v="6"/>
  </r>
  <r>
    <x v="2"/>
    <n v="1128299"/>
    <d v="2021-07-19T00:00:00"/>
    <x v="2"/>
    <s v="California"/>
    <s v="San Francisco"/>
    <x v="4"/>
    <n v="0.65"/>
    <x v="29"/>
    <n v="5037.5"/>
    <n v="2518.75"/>
    <n v="0.5"/>
    <n v="0.65"/>
    <n v="5037.5"/>
    <n v="2518.75"/>
    <n v="3274.375"/>
    <x v="6"/>
  </r>
  <r>
    <x v="2"/>
    <n v="1128299"/>
    <d v="2021-07-19T00:00:00"/>
    <x v="2"/>
    <s v="California"/>
    <s v="San Francisco"/>
    <x v="5"/>
    <n v="0.8"/>
    <x v="29"/>
    <n v="6200"/>
    <n v="930.00000000000011"/>
    <n v="0.15000000000000002"/>
    <n v="0.8"/>
    <n v="6200"/>
    <n v="930"/>
    <n v="4960"/>
    <x v="6"/>
  </r>
  <r>
    <x v="2"/>
    <n v="1128299"/>
    <d v="2021-08-20T00:00:00"/>
    <x v="2"/>
    <s v="California"/>
    <s v="San Francisco"/>
    <x v="0"/>
    <n v="0.65"/>
    <x v="18"/>
    <n v="6337.5"/>
    <n v="2218.125"/>
    <n v="0.35000000000000003"/>
    <n v="0.65"/>
    <n v="6337.5"/>
    <n v="2218.125"/>
    <n v="4119.375"/>
    <x v="7"/>
  </r>
  <r>
    <x v="2"/>
    <n v="1128299"/>
    <d v="2021-08-20T00:00:00"/>
    <x v="2"/>
    <s v="California"/>
    <s v="San Francisco"/>
    <x v="1"/>
    <n v="0.70000000000000007"/>
    <x v="8"/>
    <n v="6475.0000000000009"/>
    <n v="1295.0000000000002"/>
    <n v="0.2"/>
    <n v="0.7"/>
    <n v="6475"/>
    <n v="1295"/>
    <n v="4532.5"/>
    <x v="7"/>
  </r>
  <r>
    <x v="2"/>
    <n v="1128299"/>
    <d v="2021-08-20T00:00:00"/>
    <x v="2"/>
    <s v="California"/>
    <s v="San Francisco"/>
    <x v="2"/>
    <n v="0.65"/>
    <x v="9"/>
    <n v="5200"/>
    <n v="1820.0000000000002"/>
    <n v="0.35000000000000003"/>
    <n v="0.65"/>
    <n v="5200"/>
    <n v="1820"/>
    <n v="3380"/>
    <x v="7"/>
  </r>
  <r>
    <x v="2"/>
    <n v="1128299"/>
    <d v="2021-08-20T00:00:00"/>
    <x v="2"/>
    <s v="California"/>
    <s v="San Francisco"/>
    <x v="3"/>
    <n v="0.65"/>
    <x v="30"/>
    <n v="4875"/>
    <n v="1462.5"/>
    <n v="0.3"/>
    <n v="0.65"/>
    <n v="4875"/>
    <n v="1462.5"/>
    <n v="3168.75"/>
    <x v="7"/>
  </r>
  <r>
    <x v="2"/>
    <n v="1128299"/>
    <d v="2021-08-20T00:00:00"/>
    <x v="2"/>
    <s v="California"/>
    <s v="San Francisco"/>
    <x v="4"/>
    <n v="0.75"/>
    <x v="30"/>
    <n v="5625"/>
    <n v="2812.5"/>
    <n v="0.5"/>
    <n v="0.75"/>
    <n v="5625"/>
    <n v="2812.5"/>
    <n v="4218.75"/>
    <x v="7"/>
  </r>
  <r>
    <x v="2"/>
    <n v="1128299"/>
    <d v="2021-08-20T00:00:00"/>
    <x v="2"/>
    <s v="California"/>
    <s v="San Francisco"/>
    <x v="5"/>
    <n v="0.8"/>
    <x v="27"/>
    <n v="5800"/>
    <n v="870.00000000000011"/>
    <n v="0.15000000000000002"/>
    <n v="0.8"/>
    <n v="5800"/>
    <n v="870"/>
    <n v="4640"/>
    <x v="7"/>
  </r>
  <r>
    <x v="2"/>
    <n v="1128299"/>
    <d v="2021-09-21T00:00:00"/>
    <x v="2"/>
    <s v="California"/>
    <s v="San Francisco"/>
    <x v="0"/>
    <n v="0.55000000000000004"/>
    <x v="8"/>
    <n v="5087.5"/>
    <n v="1526.2500000000002"/>
    <n v="0.30000000000000004"/>
    <n v="0.55000000000000004"/>
    <n v="5087.5"/>
    <n v="1526.25"/>
    <n v="2798.125"/>
    <x v="8"/>
  </r>
  <r>
    <x v="2"/>
    <n v="1128299"/>
    <d v="2021-09-21T00:00:00"/>
    <x v="2"/>
    <s v="California"/>
    <s v="San Francisco"/>
    <x v="1"/>
    <n v="0.60000000000000009"/>
    <x v="8"/>
    <n v="5550.0000000000009"/>
    <n v="832.50000000000011"/>
    <n v="0.15"/>
    <n v="0.6"/>
    <n v="5550"/>
    <n v="832.5"/>
    <n v="3330.0000000000005"/>
    <x v="8"/>
  </r>
  <r>
    <x v="2"/>
    <n v="1128299"/>
    <d v="2021-09-21T00:00:00"/>
    <x v="2"/>
    <s v="California"/>
    <s v="San Francisco"/>
    <x v="2"/>
    <n v="0.55000000000000004"/>
    <x v="29"/>
    <n v="4262.5"/>
    <n v="1278.7500000000002"/>
    <n v="0.30000000000000004"/>
    <n v="0.55000000000000004"/>
    <n v="4262.5"/>
    <n v="1278.75"/>
    <n v="2344.375"/>
    <x v="8"/>
  </r>
  <r>
    <x v="2"/>
    <n v="1128299"/>
    <d v="2021-09-21T00:00:00"/>
    <x v="2"/>
    <s v="California"/>
    <s v="San Francisco"/>
    <x v="3"/>
    <n v="0.55000000000000004"/>
    <x v="27"/>
    <n v="3987.5000000000005"/>
    <n v="996.875"/>
    <n v="0.24999999999999997"/>
    <n v="0.55000000000000004"/>
    <n v="3987.5"/>
    <n v="996.875"/>
    <n v="2193.1250000000005"/>
    <x v="8"/>
  </r>
  <r>
    <x v="2"/>
    <n v="1128299"/>
    <d v="2021-09-21T00:00:00"/>
    <x v="2"/>
    <s v="California"/>
    <s v="San Francisco"/>
    <x v="4"/>
    <n v="0.65"/>
    <x v="27"/>
    <n v="4712.5"/>
    <n v="2120.6250000000005"/>
    <n v="0.45000000000000007"/>
    <n v="0.65"/>
    <n v="4712.5"/>
    <n v="2120.625"/>
    <n v="3063.125"/>
    <x v="8"/>
  </r>
  <r>
    <x v="2"/>
    <n v="1128299"/>
    <d v="2021-09-21T00:00:00"/>
    <x v="2"/>
    <s v="California"/>
    <s v="San Francisco"/>
    <x v="5"/>
    <n v="0.70000000000000007"/>
    <x v="29"/>
    <n v="5425.0000000000009"/>
    <n v="542.50000000000011"/>
    <n v="0.1"/>
    <n v="0.7"/>
    <n v="5425"/>
    <n v="542.5"/>
    <n v="3797.5000000000005"/>
    <x v="8"/>
  </r>
  <r>
    <x v="2"/>
    <n v="1128299"/>
    <d v="2021-10-20T00:00:00"/>
    <x v="2"/>
    <s v="California"/>
    <s v="San Francisco"/>
    <x v="0"/>
    <n v="0.55000000000000004"/>
    <x v="10"/>
    <n v="4812.5"/>
    <n v="1443.7500000000002"/>
    <n v="0.30000000000000004"/>
    <n v="0.55000000000000004"/>
    <n v="4812.5"/>
    <n v="1443.75"/>
    <n v="2646.875"/>
    <x v="9"/>
  </r>
  <r>
    <x v="2"/>
    <n v="1128299"/>
    <d v="2021-10-20T00:00:00"/>
    <x v="2"/>
    <s v="California"/>
    <s v="San Francisco"/>
    <x v="1"/>
    <n v="0.60000000000000009"/>
    <x v="10"/>
    <n v="5250.0000000000009"/>
    <n v="787.50000000000011"/>
    <n v="0.15"/>
    <n v="0.6"/>
    <n v="5250"/>
    <n v="787.5"/>
    <n v="3150.0000000000005"/>
    <x v="9"/>
  </r>
  <r>
    <x v="2"/>
    <n v="1128299"/>
    <d v="2021-10-20T00:00:00"/>
    <x v="2"/>
    <s v="California"/>
    <s v="San Francisco"/>
    <x v="2"/>
    <n v="0.55000000000000004"/>
    <x v="20"/>
    <n v="3850.0000000000005"/>
    <n v="1155.0000000000002"/>
    <n v="0.30000000000000004"/>
    <n v="0.55000000000000004"/>
    <n v="3850"/>
    <n v="1155"/>
    <n v="2117.5000000000005"/>
    <x v="9"/>
  </r>
  <r>
    <x v="2"/>
    <n v="1128299"/>
    <d v="2021-10-20T00:00:00"/>
    <x v="2"/>
    <s v="California"/>
    <s v="San Francisco"/>
    <x v="3"/>
    <n v="0.55000000000000004"/>
    <x v="22"/>
    <n v="3712.5000000000005"/>
    <n v="928.125"/>
    <n v="0.24999999999999997"/>
    <n v="0.55000000000000004"/>
    <n v="3712.5"/>
    <n v="928.125"/>
    <n v="2041.8750000000005"/>
    <x v="9"/>
  </r>
  <r>
    <x v="2"/>
    <n v="1128299"/>
    <d v="2021-10-20T00:00:00"/>
    <x v="2"/>
    <s v="California"/>
    <s v="San Francisco"/>
    <x v="4"/>
    <n v="0.65"/>
    <x v="26"/>
    <n v="4225"/>
    <n v="1901.2500000000002"/>
    <n v="0.45000000000000007"/>
    <n v="0.65"/>
    <n v="4225"/>
    <n v="1901.25"/>
    <n v="2746.25"/>
    <x v="9"/>
  </r>
  <r>
    <x v="2"/>
    <n v="1128299"/>
    <d v="2021-10-20T00:00:00"/>
    <x v="2"/>
    <s v="California"/>
    <s v="San Francisco"/>
    <x v="5"/>
    <n v="0.70000000000000007"/>
    <x v="20"/>
    <n v="4900.0000000000009"/>
    <n v="490.00000000000011"/>
    <n v="0.1"/>
    <n v="0.7"/>
    <n v="4900"/>
    <n v="490"/>
    <n v="3430.0000000000005"/>
    <x v="9"/>
  </r>
  <r>
    <x v="2"/>
    <n v="1128299"/>
    <d v="2021-11-20T00:00:00"/>
    <x v="2"/>
    <s v="California"/>
    <s v="San Francisco"/>
    <x v="0"/>
    <n v="0.55000000000000004"/>
    <x v="10"/>
    <n v="4812.5"/>
    <n v="1443.7500000000002"/>
    <n v="0.30000000000000004"/>
    <n v="0.55000000000000004"/>
    <n v="4812.5"/>
    <n v="1443.75"/>
    <n v="2646.875"/>
    <x v="10"/>
  </r>
  <r>
    <x v="2"/>
    <n v="1128299"/>
    <d v="2021-11-20T00:00:00"/>
    <x v="2"/>
    <s v="California"/>
    <s v="San Francisco"/>
    <x v="1"/>
    <n v="0.60000000000000009"/>
    <x v="10"/>
    <n v="5250.0000000000009"/>
    <n v="787.50000000000011"/>
    <n v="0.15"/>
    <n v="0.6"/>
    <n v="5250"/>
    <n v="787.5"/>
    <n v="3150.0000000000005"/>
    <x v="10"/>
  </r>
  <r>
    <x v="2"/>
    <n v="1128299"/>
    <d v="2021-11-20T00:00:00"/>
    <x v="2"/>
    <s v="California"/>
    <s v="San Francisco"/>
    <x v="2"/>
    <n v="0.55000000000000004"/>
    <x v="27"/>
    <n v="3987.5000000000005"/>
    <n v="1196.2500000000002"/>
    <n v="0.30000000000000004"/>
    <n v="0.55000000000000004"/>
    <n v="3987.5"/>
    <n v="1196.25"/>
    <n v="2193.1250000000005"/>
    <x v="10"/>
  </r>
  <r>
    <x v="2"/>
    <n v="1128299"/>
    <d v="2021-11-20T00:00:00"/>
    <x v="2"/>
    <s v="California"/>
    <s v="San Francisco"/>
    <x v="3"/>
    <n v="0.55000000000000004"/>
    <x v="20"/>
    <n v="3850.0000000000005"/>
    <n v="962.5"/>
    <n v="0.24999999999999997"/>
    <n v="0.55000000000000004"/>
    <n v="3850"/>
    <n v="962.5"/>
    <n v="2117.5000000000005"/>
    <x v="10"/>
  </r>
  <r>
    <x v="2"/>
    <n v="1128299"/>
    <d v="2021-11-20T00:00:00"/>
    <x v="2"/>
    <s v="California"/>
    <s v="San Francisco"/>
    <x v="4"/>
    <n v="0.65"/>
    <x v="26"/>
    <n v="4225"/>
    <n v="1901.2500000000002"/>
    <n v="0.45000000000000007"/>
    <n v="0.65"/>
    <n v="4225"/>
    <n v="1901.25"/>
    <n v="2746.25"/>
    <x v="10"/>
  </r>
  <r>
    <x v="2"/>
    <n v="1128299"/>
    <d v="2021-11-20T00:00:00"/>
    <x v="2"/>
    <s v="California"/>
    <s v="San Francisco"/>
    <x v="5"/>
    <n v="0.70000000000000007"/>
    <x v="29"/>
    <n v="5425.0000000000009"/>
    <n v="542.50000000000011"/>
    <n v="0.1"/>
    <n v="0.7"/>
    <n v="5425"/>
    <n v="542.5"/>
    <n v="3797.5000000000005"/>
    <x v="10"/>
  </r>
  <r>
    <x v="2"/>
    <n v="1128299"/>
    <d v="2021-12-19T00:00:00"/>
    <x v="2"/>
    <s v="California"/>
    <s v="San Francisco"/>
    <x v="0"/>
    <n v="0.55000000000000004"/>
    <x v="18"/>
    <n v="5362.5"/>
    <n v="1608.7500000000002"/>
    <n v="0.30000000000000004"/>
    <n v="0.55000000000000004"/>
    <n v="5362.5"/>
    <n v="1608.75"/>
    <n v="2949.3750000000005"/>
    <x v="11"/>
  </r>
  <r>
    <x v="2"/>
    <n v="1128299"/>
    <d v="2021-12-19T00:00:00"/>
    <x v="2"/>
    <s v="California"/>
    <s v="San Francisco"/>
    <x v="1"/>
    <n v="0.60000000000000009"/>
    <x v="18"/>
    <n v="5850.0000000000009"/>
    <n v="877.50000000000011"/>
    <n v="0.15"/>
    <n v="0.6"/>
    <n v="5850"/>
    <n v="877.5"/>
    <n v="3510.0000000000005"/>
    <x v="11"/>
  </r>
  <r>
    <x v="2"/>
    <n v="1128299"/>
    <d v="2021-12-19T00:00:00"/>
    <x v="2"/>
    <s v="California"/>
    <s v="San Francisco"/>
    <x v="2"/>
    <n v="0.55000000000000004"/>
    <x v="29"/>
    <n v="4262.5"/>
    <n v="1278.7500000000002"/>
    <n v="0.30000000000000004"/>
    <n v="0.55000000000000004"/>
    <n v="4262.5"/>
    <n v="1278.75"/>
    <n v="2344.375"/>
    <x v="11"/>
  </r>
  <r>
    <x v="2"/>
    <n v="1128299"/>
    <d v="2021-12-19T00:00:00"/>
    <x v="2"/>
    <s v="California"/>
    <s v="San Francisco"/>
    <x v="3"/>
    <n v="0.55000000000000004"/>
    <x v="29"/>
    <n v="4262.5"/>
    <n v="1065.6249999999998"/>
    <n v="0.24999999999999997"/>
    <n v="0.55000000000000004"/>
    <n v="4262.5"/>
    <n v="1065.625"/>
    <n v="2344.375"/>
    <x v="11"/>
  </r>
  <r>
    <x v="2"/>
    <n v="1128299"/>
    <d v="2021-12-19T00:00:00"/>
    <x v="2"/>
    <s v="California"/>
    <s v="San Francisco"/>
    <x v="4"/>
    <n v="0.65"/>
    <x v="20"/>
    <n v="4550"/>
    <n v="2047.5000000000002"/>
    <n v="0.45000000000000007"/>
    <n v="0.65"/>
    <n v="4550"/>
    <n v="2047.5"/>
    <n v="2957.5"/>
    <x v="11"/>
  </r>
  <r>
    <x v="2"/>
    <n v="1128299"/>
    <d v="2021-12-19T00:00:00"/>
    <x v="2"/>
    <s v="California"/>
    <s v="San Francisco"/>
    <x v="5"/>
    <n v="0.70000000000000007"/>
    <x v="9"/>
    <n v="5600.0000000000009"/>
    <n v="560.00000000000011"/>
    <n v="0.1"/>
    <n v="0.7"/>
    <n v="5600"/>
    <n v="560"/>
    <n v="3920.0000000000005"/>
    <x v="11"/>
  </r>
  <r>
    <x v="3"/>
    <n v="1189833"/>
    <d v="2021-01-15T00:00:00"/>
    <x v="2"/>
    <s v="California"/>
    <s v="Los Angeles"/>
    <x v="0"/>
    <n v="0.35"/>
    <x v="20"/>
    <n v="2450"/>
    <n v="980"/>
    <n v="0.4"/>
    <n v="0.35"/>
    <n v="2450"/>
    <n v="980"/>
    <n v="857.5"/>
    <x v="0"/>
  </r>
  <r>
    <x v="3"/>
    <n v="1189833"/>
    <d v="2021-01-15T00:00:00"/>
    <x v="2"/>
    <s v="California"/>
    <s v="Los Angeles"/>
    <x v="1"/>
    <n v="0.45"/>
    <x v="20"/>
    <n v="3150"/>
    <n v="787.5"/>
    <n v="0.25"/>
    <n v="0.45"/>
    <n v="3150"/>
    <n v="787.5"/>
    <n v="1417.5"/>
    <x v="0"/>
  </r>
  <r>
    <x v="3"/>
    <n v="1189833"/>
    <d v="2021-01-15T00:00:00"/>
    <x v="2"/>
    <s v="California"/>
    <s v="Los Angeles"/>
    <x v="2"/>
    <n v="0.45"/>
    <x v="20"/>
    <n v="3150"/>
    <n v="1260"/>
    <n v="0.4"/>
    <n v="0.45"/>
    <n v="3150"/>
    <n v="1260"/>
    <n v="1417.5"/>
    <x v="0"/>
  </r>
  <r>
    <x v="3"/>
    <n v="1189833"/>
    <d v="2021-01-15T00:00:00"/>
    <x v="2"/>
    <s v="California"/>
    <s v="Los Angeles"/>
    <x v="3"/>
    <n v="0.45"/>
    <x v="21"/>
    <n v="2475"/>
    <n v="866.25"/>
    <n v="0.35"/>
    <n v="0.45"/>
    <n v="2475"/>
    <n v="866.25"/>
    <n v="1113.75"/>
    <x v="0"/>
  </r>
  <r>
    <x v="3"/>
    <n v="1189833"/>
    <d v="2021-01-15T00:00:00"/>
    <x v="2"/>
    <s v="California"/>
    <s v="Los Angeles"/>
    <x v="4"/>
    <n v="0.5"/>
    <x v="24"/>
    <n v="2500"/>
    <n v="1375"/>
    <n v="0.55000000000000004"/>
    <n v="0.5"/>
    <n v="2500"/>
    <n v="1375"/>
    <n v="1250"/>
    <x v="0"/>
  </r>
  <r>
    <x v="3"/>
    <n v="1189833"/>
    <d v="2021-01-15T00:00:00"/>
    <x v="2"/>
    <s v="California"/>
    <s v="Los Angeles"/>
    <x v="5"/>
    <n v="0.45"/>
    <x v="20"/>
    <n v="3150"/>
    <n v="630"/>
    <n v="0.2"/>
    <n v="0.45"/>
    <n v="3150"/>
    <n v="630"/>
    <n v="1417.5"/>
    <x v="0"/>
  </r>
  <r>
    <x v="3"/>
    <n v="1189833"/>
    <d v="2021-02-15T00:00:00"/>
    <x v="2"/>
    <s v="California"/>
    <s v="Los Angeles"/>
    <x v="0"/>
    <n v="0.35"/>
    <x v="30"/>
    <n v="2625"/>
    <n v="1050"/>
    <n v="0.4"/>
    <n v="0.35"/>
    <n v="2625"/>
    <n v="1050"/>
    <n v="918.74999999999989"/>
    <x v="1"/>
  </r>
  <r>
    <x v="3"/>
    <n v="1189833"/>
    <d v="2021-02-15T00:00:00"/>
    <x v="2"/>
    <s v="California"/>
    <s v="Los Angeles"/>
    <x v="1"/>
    <n v="0.45"/>
    <x v="26"/>
    <n v="2925"/>
    <n v="731.25"/>
    <n v="0.25"/>
    <n v="0.45"/>
    <n v="2925"/>
    <n v="731.25"/>
    <n v="1316.25"/>
    <x v="1"/>
  </r>
  <r>
    <x v="3"/>
    <n v="1189833"/>
    <d v="2021-02-15T00:00:00"/>
    <x v="2"/>
    <s v="California"/>
    <s v="Los Angeles"/>
    <x v="2"/>
    <n v="0.45"/>
    <x v="22"/>
    <n v="3037.5"/>
    <n v="1215"/>
    <n v="0.4"/>
    <n v="0.45"/>
    <n v="3037.5"/>
    <n v="1215"/>
    <n v="1366.875"/>
    <x v="1"/>
  </r>
  <r>
    <x v="3"/>
    <n v="1189833"/>
    <d v="2021-02-15T00:00:00"/>
    <x v="2"/>
    <s v="California"/>
    <s v="Los Angeles"/>
    <x v="3"/>
    <n v="0.45"/>
    <x v="28"/>
    <n v="2362.5"/>
    <n v="826.875"/>
    <n v="0.35"/>
    <n v="0.45"/>
    <n v="2362.5"/>
    <n v="826.875"/>
    <n v="1063.125"/>
    <x v="1"/>
  </r>
  <r>
    <x v="3"/>
    <n v="1189833"/>
    <d v="2021-02-15T00:00:00"/>
    <x v="2"/>
    <s v="California"/>
    <s v="Los Angeles"/>
    <x v="4"/>
    <n v="0.5"/>
    <x v="32"/>
    <n v="2250"/>
    <n v="1237.5"/>
    <n v="0.55000000000000004"/>
    <n v="0.5"/>
    <n v="2250"/>
    <n v="1237.5"/>
    <n v="1125"/>
    <x v="1"/>
  </r>
  <r>
    <x v="3"/>
    <n v="1189833"/>
    <d v="2021-02-15T00:00:00"/>
    <x v="2"/>
    <s v="California"/>
    <s v="Los Angeles"/>
    <x v="5"/>
    <n v="0.45"/>
    <x v="26"/>
    <n v="2925"/>
    <n v="585"/>
    <n v="0.2"/>
    <n v="0.45"/>
    <n v="2925"/>
    <n v="585"/>
    <n v="1316.25"/>
    <x v="1"/>
  </r>
  <r>
    <x v="3"/>
    <n v="1189833"/>
    <d v="2021-03-14T00:00:00"/>
    <x v="2"/>
    <s v="California"/>
    <s v="Los Angeles"/>
    <x v="0"/>
    <n v="0.35"/>
    <x v="9"/>
    <n v="2800"/>
    <n v="1120"/>
    <n v="0.4"/>
    <n v="0.35"/>
    <n v="2800"/>
    <n v="1120"/>
    <n v="979.99999999999989"/>
    <x v="2"/>
  </r>
  <r>
    <x v="3"/>
    <n v="1189833"/>
    <d v="2021-03-14T00:00:00"/>
    <x v="2"/>
    <s v="California"/>
    <s v="Los Angeles"/>
    <x v="1"/>
    <n v="0.45"/>
    <x v="26"/>
    <n v="2925"/>
    <n v="731.25"/>
    <n v="0.25"/>
    <n v="0.45"/>
    <n v="2925"/>
    <n v="731.25"/>
    <n v="1316.25"/>
    <x v="2"/>
  </r>
  <r>
    <x v="3"/>
    <n v="1189833"/>
    <d v="2021-03-14T00:00:00"/>
    <x v="2"/>
    <s v="California"/>
    <s v="Los Angeles"/>
    <x v="2"/>
    <n v="0.45"/>
    <x v="26"/>
    <n v="2925"/>
    <n v="1170"/>
    <n v="0.4"/>
    <n v="0.45"/>
    <n v="2925"/>
    <n v="1170"/>
    <n v="1316.25"/>
    <x v="2"/>
  </r>
  <r>
    <x v="3"/>
    <n v="1189833"/>
    <d v="2021-03-14T00:00:00"/>
    <x v="2"/>
    <s v="California"/>
    <s v="Los Angeles"/>
    <x v="3"/>
    <n v="0.45"/>
    <x v="21"/>
    <n v="2475"/>
    <n v="866.25"/>
    <n v="0.35"/>
    <n v="0.45"/>
    <n v="2475"/>
    <n v="866.25"/>
    <n v="1113.75"/>
    <x v="2"/>
  </r>
  <r>
    <x v="3"/>
    <n v="1189833"/>
    <d v="2021-03-14T00:00:00"/>
    <x v="2"/>
    <s v="California"/>
    <s v="Los Angeles"/>
    <x v="4"/>
    <n v="0.5"/>
    <x v="33"/>
    <n v="2125"/>
    <n v="1168.75"/>
    <n v="0.55000000000000004"/>
    <n v="0.5"/>
    <n v="2125"/>
    <n v="1168.75"/>
    <n v="1062.5"/>
    <x v="2"/>
  </r>
  <r>
    <x v="3"/>
    <n v="1189833"/>
    <d v="2021-03-14T00:00:00"/>
    <x v="2"/>
    <s v="California"/>
    <s v="Los Angeles"/>
    <x v="5"/>
    <n v="0.45"/>
    <x v="23"/>
    <n v="2812.5"/>
    <n v="562.5"/>
    <n v="0.2"/>
    <n v="0.45"/>
    <n v="2812.5"/>
    <n v="562.5"/>
    <n v="1265.625"/>
    <x v="2"/>
  </r>
  <r>
    <x v="3"/>
    <n v="1189833"/>
    <d v="2021-04-15T00:00:00"/>
    <x v="2"/>
    <s v="California"/>
    <s v="Los Angeles"/>
    <x v="0"/>
    <n v="0.45"/>
    <x v="9"/>
    <n v="3600"/>
    <n v="1440"/>
    <n v="0.4"/>
    <n v="0.45"/>
    <n v="3600"/>
    <n v="1440"/>
    <n v="1620"/>
    <x v="3"/>
  </r>
  <r>
    <x v="3"/>
    <n v="1189833"/>
    <d v="2021-04-15T00:00:00"/>
    <x v="2"/>
    <s v="California"/>
    <s v="Los Angeles"/>
    <x v="1"/>
    <n v="0.5"/>
    <x v="25"/>
    <n v="3000"/>
    <n v="750"/>
    <n v="0.25"/>
    <n v="0.5"/>
    <n v="3000"/>
    <n v="750"/>
    <n v="1500"/>
    <x v="3"/>
  </r>
  <r>
    <x v="3"/>
    <n v="1189833"/>
    <d v="2021-04-15T00:00:00"/>
    <x v="2"/>
    <s v="California"/>
    <s v="Los Angeles"/>
    <x v="2"/>
    <n v="0.5"/>
    <x v="23"/>
    <n v="3125"/>
    <n v="1250"/>
    <n v="0.4"/>
    <n v="0.5"/>
    <n v="3125"/>
    <n v="1250"/>
    <n v="1562.5"/>
    <x v="3"/>
  </r>
  <r>
    <x v="3"/>
    <n v="1189833"/>
    <d v="2021-04-15T00:00:00"/>
    <x v="2"/>
    <s v="California"/>
    <s v="Los Angeles"/>
    <x v="3"/>
    <n v="0.45"/>
    <x v="28"/>
    <n v="2362.5"/>
    <n v="826.875"/>
    <n v="0.35"/>
    <n v="0.45"/>
    <n v="2362.5"/>
    <n v="826.875"/>
    <n v="1063.125"/>
    <x v="3"/>
  </r>
  <r>
    <x v="3"/>
    <n v="1189833"/>
    <d v="2021-04-15T00:00:00"/>
    <x v="2"/>
    <s v="California"/>
    <s v="Los Angeles"/>
    <x v="4"/>
    <n v="0.5"/>
    <x v="33"/>
    <n v="2125"/>
    <n v="1168.75"/>
    <n v="0.55000000000000004"/>
    <n v="0.5"/>
    <n v="2125"/>
    <n v="1168.75"/>
    <n v="1062.5"/>
    <x v="3"/>
  </r>
  <r>
    <x v="3"/>
    <n v="1189833"/>
    <d v="2021-04-15T00:00:00"/>
    <x v="2"/>
    <s v="California"/>
    <s v="Los Angeles"/>
    <x v="5"/>
    <n v="0.65"/>
    <x v="25"/>
    <n v="3900"/>
    <n v="780"/>
    <n v="0.2"/>
    <n v="0.65"/>
    <n v="3900"/>
    <n v="780"/>
    <n v="2535"/>
    <x v="3"/>
  </r>
  <r>
    <x v="3"/>
    <n v="1189833"/>
    <d v="2021-05-16T00:00:00"/>
    <x v="2"/>
    <s v="California"/>
    <s v="Los Angeles"/>
    <x v="0"/>
    <n v="0.45"/>
    <x v="9"/>
    <n v="3600"/>
    <n v="1440"/>
    <n v="0.4"/>
    <n v="0.45"/>
    <n v="3600"/>
    <n v="1440"/>
    <n v="1620"/>
    <x v="4"/>
  </r>
  <r>
    <x v="3"/>
    <n v="1189833"/>
    <d v="2021-05-16T00:00:00"/>
    <x v="2"/>
    <s v="California"/>
    <s v="Los Angeles"/>
    <x v="1"/>
    <n v="0.5"/>
    <x v="26"/>
    <n v="3250"/>
    <n v="812.5"/>
    <n v="0.25"/>
    <n v="0.5"/>
    <n v="3250"/>
    <n v="812.5"/>
    <n v="1625"/>
    <x v="4"/>
  </r>
  <r>
    <x v="3"/>
    <n v="1189833"/>
    <d v="2021-05-16T00:00:00"/>
    <x v="2"/>
    <s v="California"/>
    <s v="Los Angeles"/>
    <x v="2"/>
    <n v="0.5"/>
    <x v="26"/>
    <n v="3250"/>
    <n v="1300"/>
    <n v="0.4"/>
    <n v="0.5"/>
    <n v="3250"/>
    <n v="1300"/>
    <n v="1625"/>
    <x v="4"/>
  </r>
  <r>
    <x v="3"/>
    <n v="1189833"/>
    <d v="2021-05-16T00:00:00"/>
    <x v="2"/>
    <s v="California"/>
    <s v="Los Angeles"/>
    <x v="3"/>
    <n v="0.45"/>
    <x v="21"/>
    <n v="2475"/>
    <n v="866.25"/>
    <n v="0.35"/>
    <n v="0.45"/>
    <n v="2475"/>
    <n v="866.25"/>
    <n v="1113.75"/>
    <x v="4"/>
  </r>
  <r>
    <x v="3"/>
    <n v="1189833"/>
    <d v="2021-05-16T00:00:00"/>
    <x v="2"/>
    <s v="California"/>
    <s v="Los Angeles"/>
    <x v="4"/>
    <n v="0.5"/>
    <x v="32"/>
    <n v="2250"/>
    <n v="1237.5"/>
    <n v="0.55000000000000004"/>
    <n v="0.5"/>
    <n v="2250"/>
    <n v="1237.5"/>
    <n v="1125"/>
    <x v="4"/>
  </r>
  <r>
    <x v="3"/>
    <n v="1189833"/>
    <d v="2021-05-16T00:00:00"/>
    <x v="2"/>
    <s v="California"/>
    <s v="Los Angeles"/>
    <x v="5"/>
    <n v="0.65"/>
    <x v="23"/>
    <n v="4062.5"/>
    <n v="812.5"/>
    <n v="0.2"/>
    <n v="0.65"/>
    <n v="4062.5"/>
    <n v="812.5"/>
    <n v="2640.625"/>
    <x v="4"/>
  </r>
  <r>
    <x v="3"/>
    <n v="1189833"/>
    <d v="2021-06-15T00:00:00"/>
    <x v="2"/>
    <s v="California"/>
    <s v="Los Angeles"/>
    <x v="0"/>
    <n v="0.45"/>
    <x v="3"/>
    <n v="4050"/>
    <n v="1620"/>
    <n v="0.4"/>
    <n v="0.45"/>
    <n v="4050"/>
    <n v="1620"/>
    <n v="1822.5"/>
    <x v="5"/>
  </r>
  <r>
    <x v="3"/>
    <n v="1189833"/>
    <d v="2021-06-15T00:00:00"/>
    <x v="2"/>
    <s v="California"/>
    <s v="Los Angeles"/>
    <x v="1"/>
    <n v="0.5"/>
    <x v="30"/>
    <n v="3750"/>
    <n v="937.5"/>
    <n v="0.25"/>
    <n v="0.5"/>
    <n v="3750"/>
    <n v="937.5"/>
    <n v="1875"/>
    <x v="5"/>
  </r>
  <r>
    <x v="3"/>
    <n v="1189833"/>
    <d v="2021-06-15T00:00:00"/>
    <x v="2"/>
    <s v="California"/>
    <s v="Los Angeles"/>
    <x v="2"/>
    <n v="0.5"/>
    <x v="30"/>
    <n v="3750"/>
    <n v="1500"/>
    <n v="0.4"/>
    <n v="0.5"/>
    <n v="3750"/>
    <n v="1500"/>
    <n v="1875"/>
    <x v="5"/>
  </r>
  <r>
    <x v="3"/>
    <n v="1189833"/>
    <d v="2021-06-15T00:00:00"/>
    <x v="2"/>
    <s v="California"/>
    <s v="Los Angeles"/>
    <x v="3"/>
    <n v="0.45"/>
    <x v="23"/>
    <n v="2812.5"/>
    <n v="984.37499999999989"/>
    <n v="0.35"/>
    <n v="0.45"/>
    <n v="2812.5"/>
    <n v="984.375"/>
    <n v="1265.625"/>
    <x v="5"/>
  </r>
  <r>
    <x v="3"/>
    <n v="1189833"/>
    <d v="2021-06-15T00:00:00"/>
    <x v="2"/>
    <s v="California"/>
    <s v="Los Angeles"/>
    <x v="4"/>
    <n v="0.5"/>
    <x v="24"/>
    <n v="2500"/>
    <n v="1375"/>
    <n v="0.55000000000000004"/>
    <n v="0.5"/>
    <n v="2500"/>
    <n v="1375"/>
    <n v="1250"/>
    <x v="5"/>
  </r>
  <r>
    <x v="3"/>
    <n v="1189833"/>
    <d v="2021-06-15T00:00:00"/>
    <x v="2"/>
    <s v="California"/>
    <s v="Los Angeles"/>
    <x v="5"/>
    <n v="0.65"/>
    <x v="9"/>
    <n v="5200"/>
    <n v="1040"/>
    <n v="0.2"/>
    <n v="0.65"/>
    <n v="5200"/>
    <n v="1040"/>
    <n v="3380"/>
    <x v="5"/>
  </r>
  <r>
    <x v="3"/>
    <n v="1189833"/>
    <d v="2021-07-14T00:00:00"/>
    <x v="2"/>
    <s v="California"/>
    <s v="Los Angeles"/>
    <x v="0"/>
    <n v="0.45"/>
    <x v="5"/>
    <n v="4275"/>
    <n v="1710"/>
    <n v="0.4"/>
    <n v="0.45"/>
    <n v="4275"/>
    <n v="1710"/>
    <n v="1923.75"/>
    <x v="6"/>
  </r>
  <r>
    <x v="3"/>
    <n v="1189833"/>
    <d v="2021-07-14T00:00:00"/>
    <x v="2"/>
    <s v="California"/>
    <s v="Los Angeles"/>
    <x v="1"/>
    <n v="0.5"/>
    <x v="9"/>
    <n v="4000"/>
    <n v="1000"/>
    <n v="0.25"/>
    <n v="0.5"/>
    <n v="4000"/>
    <n v="1000"/>
    <n v="2000"/>
    <x v="6"/>
  </r>
  <r>
    <x v="3"/>
    <n v="1189833"/>
    <d v="2021-07-14T00:00:00"/>
    <x v="2"/>
    <s v="California"/>
    <s v="Los Angeles"/>
    <x v="2"/>
    <n v="0.5"/>
    <x v="30"/>
    <n v="3750"/>
    <n v="1500"/>
    <n v="0.4"/>
    <n v="0.5"/>
    <n v="3750"/>
    <n v="1500"/>
    <n v="1875"/>
    <x v="6"/>
  </r>
  <r>
    <x v="3"/>
    <n v="1189833"/>
    <d v="2021-07-14T00:00:00"/>
    <x v="2"/>
    <s v="California"/>
    <s v="Los Angeles"/>
    <x v="3"/>
    <n v="0.45"/>
    <x v="26"/>
    <n v="2925"/>
    <n v="1023.7499999999999"/>
    <n v="0.35"/>
    <n v="0.45"/>
    <n v="2925"/>
    <n v="1023.75"/>
    <n v="1316.25"/>
    <x v="6"/>
  </r>
  <r>
    <x v="3"/>
    <n v="1189833"/>
    <d v="2021-07-14T00:00:00"/>
    <x v="2"/>
    <s v="California"/>
    <s v="Los Angeles"/>
    <x v="4"/>
    <n v="0.5"/>
    <x v="20"/>
    <n v="3500"/>
    <n v="1925.0000000000002"/>
    <n v="0.55000000000000004"/>
    <n v="0.5"/>
    <n v="3500"/>
    <n v="1925"/>
    <n v="1750"/>
    <x v="6"/>
  </r>
  <r>
    <x v="3"/>
    <n v="1189833"/>
    <d v="2021-07-14T00:00:00"/>
    <x v="2"/>
    <s v="California"/>
    <s v="Los Angeles"/>
    <x v="5"/>
    <n v="0.65"/>
    <x v="20"/>
    <n v="4550"/>
    <n v="910"/>
    <n v="0.2"/>
    <n v="0.65"/>
    <n v="4550"/>
    <n v="910"/>
    <n v="2957.5"/>
    <x v="6"/>
  </r>
  <r>
    <x v="3"/>
    <n v="1189833"/>
    <d v="2021-08-15T00:00:00"/>
    <x v="2"/>
    <s v="California"/>
    <s v="Los Angeles"/>
    <x v="0"/>
    <n v="0.5"/>
    <x v="3"/>
    <n v="4500"/>
    <n v="1800"/>
    <n v="0.4"/>
    <n v="0.5"/>
    <n v="4500"/>
    <n v="1800"/>
    <n v="2250"/>
    <x v="7"/>
  </r>
  <r>
    <x v="3"/>
    <n v="1189833"/>
    <d v="2021-08-15T00:00:00"/>
    <x v="2"/>
    <s v="California"/>
    <s v="Los Angeles"/>
    <x v="1"/>
    <n v="0.55000000000000004"/>
    <x v="2"/>
    <n v="4675"/>
    <n v="1168.75"/>
    <n v="0.25"/>
    <n v="0.55000000000000004"/>
    <n v="4675"/>
    <n v="1168.75"/>
    <n v="2571.25"/>
    <x v="7"/>
  </r>
  <r>
    <x v="3"/>
    <n v="1189833"/>
    <d v="2021-08-15T00:00:00"/>
    <x v="2"/>
    <s v="California"/>
    <s v="Los Angeles"/>
    <x v="2"/>
    <n v="0.5"/>
    <x v="27"/>
    <n v="3625"/>
    <n v="1450"/>
    <n v="0.4"/>
    <n v="0.5"/>
    <n v="3625"/>
    <n v="1450"/>
    <n v="1812.5"/>
    <x v="7"/>
  </r>
  <r>
    <x v="3"/>
    <n v="1189833"/>
    <d v="2021-08-15T00:00:00"/>
    <x v="2"/>
    <s v="California"/>
    <s v="Los Angeles"/>
    <x v="3"/>
    <n v="0.5"/>
    <x v="22"/>
    <n v="3375"/>
    <n v="1181.25"/>
    <n v="0.35"/>
    <n v="0.5"/>
    <n v="3375"/>
    <n v="1181.25"/>
    <n v="1687.5"/>
    <x v="7"/>
  </r>
  <r>
    <x v="3"/>
    <n v="1189833"/>
    <d v="2021-08-15T00:00:00"/>
    <x v="2"/>
    <s v="California"/>
    <s v="Los Angeles"/>
    <x v="4"/>
    <n v="0.6"/>
    <x v="22"/>
    <n v="4050"/>
    <n v="2227.5"/>
    <n v="0.55000000000000004"/>
    <n v="0.6"/>
    <n v="4050"/>
    <n v="2227.5"/>
    <n v="2430"/>
    <x v="7"/>
  </r>
  <r>
    <x v="3"/>
    <n v="1189833"/>
    <d v="2021-08-15T00:00:00"/>
    <x v="2"/>
    <s v="California"/>
    <s v="Los Angeles"/>
    <x v="5"/>
    <n v="0.65"/>
    <x v="26"/>
    <n v="4225"/>
    <n v="845"/>
    <n v="0.2"/>
    <n v="0.65"/>
    <n v="4225"/>
    <n v="845"/>
    <n v="2746.25"/>
    <x v="7"/>
  </r>
  <r>
    <x v="3"/>
    <n v="1189833"/>
    <d v="2021-09-16T00:00:00"/>
    <x v="2"/>
    <s v="California"/>
    <s v="Los Angeles"/>
    <x v="0"/>
    <n v="0.5"/>
    <x v="2"/>
    <n v="4250"/>
    <n v="1700"/>
    <n v="0.4"/>
    <n v="0.5"/>
    <n v="4250"/>
    <n v="1700"/>
    <n v="2125"/>
    <x v="8"/>
  </r>
  <r>
    <x v="3"/>
    <n v="1189833"/>
    <d v="2021-09-16T00:00:00"/>
    <x v="2"/>
    <s v="California"/>
    <s v="Los Angeles"/>
    <x v="1"/>
    <n v="0.55000000000000004"/>
    <x v="2"/>
    <n v="4675"/>
    <n v="1168.75"/>
    <n v="0.25"/>
    <n v="0.55000000000000004"/>
    <n v="4675"/>
    <n v="1168.75"/>
    <n v="2571.25"/>
    <x v="8"/>
  </r>
  <r>
    <x v="3"/>
    <n v="1189833"/>
    <d v="2021-09-16T00:00:00"/>
    <x v="2"/>
    <s v="California"/>
    <s v="Los Angeles"/>
    <x v="2"/>
    <n v="0.5"/>
    <x v="20"/>
    <n v="3500"/>
    <n v="1400"/>
    <n v="0.4"/>
    <n v="0.5"/>
    <n v="3500"/>
    <n v="1400"/>
    <n v="1750"/>
    <x v="8"/>
  </r>
  <r>
    <x v="3"/>
    <n v="1189833"/>
    <d v="2021-09-16T00:00:00"/>
    <x v="2"/>
    <s v="California"/>
    <s v="Los Angeles"/>
    <x v="3"/>
    <n v="0.5"/>
    <x v="26"/>
    <n v="3250"/>
    <n v="1137.5"/>
    <n v="0.35"/>
    <n v="0.5"/>
    <n v="3250"/>
    <n v="1137.5"/>
    <n v="1625"/>
    <x v="8"/>
  </r>
  <r>
    <x v="3"/>
    <n v="1189833"/>
    <d v="2021-09-16T00:00:00"/>
    <x v="2"/>
    <s v="California"/>
    <s v="Los Angeles"/>
    <x v="4"/>
    <n v="0.6"/>
    <x v="26"/>
    <n v="3900"/>
    <n v="2145"/>
    <n v="0.55000000000000004"/>
    <n v="0.6"/>
    <n v="3900"/>
    <n v="2145"/>
    <n v="2340"/>
    <x v="8"/>
  </r>
  <r>
    <x v="3"/>
    <n v="1189833"/>
    <d v="2021-09-16T00:00:00"/>
    <x v="2"/>
    <s v="California"/>
    <s v="Los Angeles"/>
    <x v="5"/>
    <n v="0.65"/>
    <x v="20"/>
    <n v="4550"/>
    <n v="910"/>
    <n v="0.2"/>
    <n v="0.65"/>
    <n v="4550"/>
    <n v="910"/>
    <n v="2957.5"/>
    <x v="8"/>
  </r>
  <r>
    <x v="3"/>
    <n v="1189833"/>
    <d v="2021-10-15T00:00:00"/>
    <x v="2"/>
    <s v="California"/>
    <s v="Los Angeles"/>
    <x v="0"/>
    <n v="0.5"/>
    <x v="9"/>
    <n v="4000"/>
    <n v="1600"/>
    <n v="0.4"/>
    <n v="0.5"/>
    <n v="4000"/>
    <n v="1600"/>
    <n v="2000"/>
    <x v="9"/>
  </r>
  <r>
    <x v="3"/>
    <n v="1189833"/>
    <d v="2021-10-15T00:00:00"/>
    <x v="2"/>
    <s v="California"/>
    <s v="Los Angeles"/>
    <x v="1"/>
    <n v="0.55000000000000004"/>
    <x v="9"/>
    <n v="4400"/>
    <n v="1100"/>
    <n v="0.25"/>
    <n v="0.55000000000000004"/>
    <n v="4400"/>
    <n v="1100"/>
    <n v="2420"/>
    <x v="9"/>
  </r>
  <r>
    <x v="3"/>
    <n v="1189833"/>
    <d v="2021-10-15T00:00:00"/>
    <x v="2"/>
    <s v="California"/>
    <s v="Los Angeles"/>
    <x v="2"/>
    <n v="0.5"/>
    <x v="26"/>
    <n v="3250"/>
    <n v="1300"/>
    <n v="0.4"/>
    <n v="0.5"/>
    <n v="3250"/>
    <n v="1300"/>
    <n v="1625"/>
    <x v="9"/>
  </r>
  <r>
    <x v="3"/>
    <n v="1189833"/>
    <d v="2021-10-15T00:00:00"/>
    <x v="2"/>
    <s v="California"/>
    <s v="Los Angeles"/>
    <x v="3"/>
    <n v="0.5"/>
    <x v="23"/>
    <n v="3125"/>
    <n v="1093.75"/>
    <n v="0.35"/>
    <n v="0.5"/>
    <n v="3125"/>
    <n v="1093.75"/>
    <n v="1562.5"/>
    <x v="9"/>
  </r>
  <r>
    <x v="3"/>
    <n v="1189833"/>
    <d v="2021-10-15T00:00:00"/>
    <x v="2"/>
    <s v="California"/>
    <s v="Los Angeles"/>
    <x v="4"/>
    <n v="0.6"/>
    <x v="25"/>
    <n v="3600"/>
    <n v="1980.0000000000002"/>
    <n v="0.55000000000000004"/>
    <n v="0.6"/>
    <n v="3600"/>
    <n v="1980"/>
    <n v="2160"/>
    <x v="9"/>
  </r>
  <r>
    <x v="3"/>
    <n v="1189833"/>
    <d v="2021-10-15T00:00:00"/>
    <x v="2"/>
    <s v="California"/>
    <s v="Los Angeles"/>
    <x v="5"/>
    <n v="0.65"/>
    <x v="26"/>
    <n v="4225"/>
    <n v="845"/>
    <n v="0.2"/>
    <n v="0.65"/>
    <n v="4225"/>
    <n v="845"/>
    <n v="2746.25"/>
    <x v="9"/>
  </r>
  <r>
    <x v="3"/>
    <n v="1189833"/>
    <d v="2021-11-15T00:00:00"/>
    <x v="2"/>
    <s v="California"/>
    <s v="Los Angeles"/>
    <x v="0"/>
    <n v="0.5"/>
    <x v="6"/>
    <n v="4125"/>
    <n v="1650"/>
    <n v="0.4"/>
    <n v="0.5"/>
    <n v="4125"/>
    <n v="1650"/>
    <n v="2062.5"/>
    <x v="10"/>
  </r>
  <r>
    <x v="3"/>
    <n v="1189833"/>
    <d v="2021-11-15T00:00:00"/>
    <x v="2"/>
    <s v="California"/>
    <s v="Los Angeles"/>
    <x v="1"/>
    <n v="0.55000000000000004"/>
    <x v="6"/>
    <n v="4537.5"/>
    <n v="1134.375"/>
    <n v="0.25"/>
    <n v="0.55000000000000004"/>
    <n v="4537.5"/>
    <n v="1134.375"/>
    <n v="2495.625"/>
    <x v="10"/>
  </r>
  <r>
    <x v="3"/>
    <n v="1189833"/>
    <d v="2021-11-15T00:00:00"/>
    <x v="2"/>
    <s v="California"/>
    <s v="Los Angeles"/>
    <x v="2"/>
    <n v="0.5"/>
    <x v="22"/>
    <n v="3375"/>
    <n v="1350"/>
    <n v="0.4"/>
    <n v="0.5"/>
    <n v="3375"/>
    <n v="1350"/>
    <n v="1687.5"/>
    <x v="10"/>
  </r>
  <r>
    <x v="3"/>
    <n v="1189833"/>
    <d v="2021-11-15T00:00:00"/>
    <x v="2"/>
    <s v="California"/>
    <s v="Los Angeles"/>
    <x v="3"/>
    <n v="0.5"/>
    <x v="26"/>
    <n v="3250"/>
    <n v="1137.5"/>
    <n v="0.35"/>
    <n v="0.5"/>
    <n v="3250"/>
    <n v="1137.5"/>
    <n v="1625"/>
    <x v="10"/>
  </r>
  <r>
    <x v="3"/>
    <n v="1189833"/>
    <d v="2021-11-15T00:00:00"/>
    <x v="2"/>
    <s v="California"/>
    <s v="Los Angeles"/>
    <x v="4"/>
    <n v="0.6"/>
    <x v="25"/>
    <n v="3600"/>
    <n v="1980.0000000000002"/>
    <n v="0.55000000000000004"/>
    <n v="0.6"/>
    <n v="3600"/>
    <n v="1980"/>
    <n v="2160"/>
    <x v="10"/>
  </r>
  <r>
    <x v="3"/>
    <n v="1189833"/>
    <d v="2021-11-15T00:00:00"/>
    <x v="2"/>
    <s v="California"/>
    <s v="Los Angeles"/>
    <x v="5"/>
    <n v="0.65"/>
    <x v="20"/>
    <n v="4550"/>
    <n v="910"/>
    <n v="0.2"/>
    <n v="0.65"/>
    <n v="4550"/>
    <n v="910"/>
    <n v="2957.5"/>
    <x v="10"/>
  </r>
  <r>
    <x v="3"/>
    <n v="1189833"/>
    <d v="2021-12-14T00:00:00"/>
    <x v="2"/>
    <s v="California"/>
    <s v="Los Angeles"/>
    <x v="0"/>
    <n v="0.5"/>
    <x v="3"/>
    <n v="4500"/>
    <n v="1800"/>
    <n v="0.4"/>
    <n v="0.5"/>
    <n v="4500"/>
    <n v="1800"/>
    <n v="2250"/>
    <x v="11"/>
  </r>
  <r>
    <x v="3"/>
    <n v="1189833"/>
    <d v="2021-12-14T00:00:00"/>
    <x v="2"/>
    <s v="California"/>
    <s v="Los Angeles"/>
    <x v="1"/>
    <n v="0.55000000000000004"/>
    <x v="3"/>
    <n v="4950"/>
    <n v="1237.5"/>
    <n v="0.25"/>
    <n v="0.55000000000000004"/>
    <n v="4950"/>
    <n v="1237.5"/>
    <n v="2722.5"/>
    <x v="11"/>
  </r>
  <r>
    <x v="3"/>
    <n v="1189833"/>
    <d v="2021-12-14T00:00:00"/>
    <x v="2"/>
    <s v="California"/>
    <s v="Los Angeles"/>
    <x v="2"/>
    <n v="0.5"/>
    <x v="20"/>
    <n v="3500"/>
    <n v="1400"/>
    <n v="0.4"/>
    <n v="0.5"/>
    <n v="3500"/>
    <n v="1400"/>
    <n v="1750"/>
    <x v="11"/>
  </r>
  <r>
    <x v="3"/>
    <n v="1189833"/>
    <d v="2021-12-14T00:00:00"/>
    <x v="2"/>
    <s v="California"/>
    <s v="Los Angeles"/>
    <x v="3"/>
    <n v="0.5"/>
    <x v="20"/>
    <n v="3500"/>
    <n v="1225"/>
    <n v="0.35"/>
    <n v="0.5"/>
    <n v="3500"/>
    <n v="1225"/>
    <n v="1750"/>
    <x v="11"/>
  </r>
  <r>
    <x v="3"/>
    <n v="1189833"/>
    <d v="2021-12-14T00:00:00"/>
    <x v="2"/>
    <s v="California"/>
    <s v="Los Angeles"/>
    <x v="4"/>
    <n v="0.6"/>
    <x v="23"/>
    <n v="3750"/>
    <n v="2062.5"/>
    <n v="0.55000000000000004"/>
    <n v="0.6"/>
    <n v="3750"/>
    <n v="2062.5"/>
    <n v="2250"/>
    <x v="11"/>
  </r>
  <r>
    <x v="3"/>
    <n v="1189833"/>
    <d v="2021-12-14T00:00:00"/>
    <x v="2"/>
    <s v="California"/>
    <s v="Los Angeles"/>
    <x v="5"/>
    <n v="0.65"/>
    <x v="27"/>
    <n v="4712.5"/>
    <n v="942.5"/>
    <n v="0.2"/>
    <n v="0.65"/>
    <n v="4712.5"/>
    <n v="942.5"/>
    <n v="3063.125"/>
    <x v="11"/>
  </r>
  <r>
    <x v="0"/>
    <n v="1185732"/>
    <d v="2021-01-15T00:00:00"/>
    <x v="3"/>
    <s v="Illinois"/>
    <s v="Chicago"/>
    <x v="0"/>
    <n v="0.45"/>
    <x v="34"/>
    <n v="2137.5"/>
    <n v="855"/>
    <n v="0.4"/>
    <n v="0.45"/>
    <n v="2137.5"/>
    <n v="855"/>
    <n v="961.875"/>
    <x v="0"/>
  </r>
  <r>
    <x v="0"/>
    <n v="1185732"/>
    <d v="2021-01-15T00:00:00"/>
    <x v="3"/>
    <s v="Illinois"/>
    <s v="Chicago"/>
    <x v="1"/>
    <n v="0.45"/>
    <x v="35"/>
    <n v="1237.5"/>
    <n v="433.125"/>
    <n v="0.35"/>
    <n v="0.45"/>
    <n v="1237.5"/>
    <n v="433.125"/>
    <n v="556.875"/>
    <x v="0"/>
  </r>
  <r>
    <x v="0"/>
    <n v="1185732"/>
    <d v="2021-01-15T00:00:00"/>
    <x v="3"/>
    <s v="Illinois"/>
    <s v="Chicago"/>
    <x v="2"/>
    <n v="0.35000000000000003"/>
    <x v="35"/>
    <n v="962.50000000000011"/>
    <n v="336.875"/>
    <n v="0.35"/>
    <n v="0.35"/>
    <n v="962.5"/>
    <n v="336.875"/>
    <n v="336.875"/>
    <x v="0"/>
  </r>
  <r>
    <x v="0"/>
    <n v="1185732"/>
    <d v="2021-01-15T00:00:00"/>
    <x v="3"/>
    <s v="Illinois"/>
    <s v="Chicago"/>
    <x v="3"/>
    <n v="0.4"/>
    <x v="36"/>
    <n v="500"/>
    <n v="200"/>
    <n v="0.4"/>
    <n v="0.4"/>
    <n v="500"/>
    <n v="200"/>
    <n v="200"/>
    <x v="0"/>
  </r>
  <r>
    <x v="0"/>
    <n v="1185732"/>
    <d v="2021-01-15T00:00:00"/>
    <x v="3"/>
    <s v="Illinois"/>
    <s v="Chicago"/>
    <x v="4"/>
    <n v="0.54999999999999993"/>
    <x v="37"/>
    <n v="962.49999999999989"/>
    <n v="336.87499999999994"/>
    <n v="0.35"/>
    <n v="0.55000000000000004"/>
    <n v="962.5"/>
    <n v="336.875"/>
    <n v="529.375"/>
    <x v="0"/>
  </r>
  <r>
    <x v="0"/>
    <n v="1185732"/>
    <d v="2021-01-15T00:00:00"/>
    <x v="3"/>
    <s v="Illinois"/>
    <s v="Chicago"/>
    <x v="5"/>
    <n v="0.45"/>
    <x v="35"/>
    <n v="1237.5"/>
    <n v="618.75"/>
    <n v="0.5"/>
    <n v="0.45"/>
    <n v="1237.5"/>
    <n v="618.75"/>
    <n v="556.875"/>
    <x v="0"/>
  </r>
  <r>
    <x v="0"/>
    <n v="1185732"/>
    <d v="2021-02-15T00:00:00"/>
    <x v="3"/>
    <s v="Illinois"/>
    <s v="Chicago"/>
    <x v="0"/>
    <n v="0.45"/>
    <x v="28"/>
    <n v="2362.5"/>
    <n v="945"/>
    <n v="0.4"/>
    <n v="0.45"/>
    <n v="2362.5"/>
    <n v="945"/>
    <n v="1063.125"/>
    <x v="1"/>
  </r>
  <r>
    <x v="0"/>
    <n v="1185732"/>
    <d v="2021-02-15T00:00:00"/>
    <x v="3"/>
    <s v="Illinois"/>
    <s v="Chicago"/>
    <x v="1"/>
    <n v="0.45"/>
    <x v="37"/>
    <n v="787.5"/>
    <n v="275.625"/>
    <n v="0.35"/>
    <n v="0.45"/>
    <n v="787.5"/>
    <n v="275.625"/>
    <n v="354.375"/>
    <x v="1"/>
  </r>
  <r>
    <x v="0"/>
    <n v="1185732"/>
    <d v="2021-02-15T00:00:00"/>
    <x v="3"/>
    <s v="Illinois"/>
    <s v="Chicago"/>
    <x v="2"/>
    <n v="0.35000000000000003"/>
    <x v="38"/>
    <n v="787.50000000000011"/>
    <n v="275.625"/>
    <n v="0.35"/>
    <n v="0.35"/>
    <n v="787.5"/>
    <n v="275.625"/>
    <n v="275.625"/>
    <x v="1"/>
  </r>
  <r>
    <x v="0"/>
    <n v="1185732"/>
    <d v="2021-02-15T00:00:00"/>
    <x v="3"/>
    <s v="Illinois"/>
    <s v="Chicago"/>
    <x v="3"/>
    <n v="0.4"/>
    <x v="39"/>
    <n v="400"/>
    <n v="160"/>
    <n v="0.4"/>
    <n v="0.4"/>
    <n v="400"/>
    <n v="160"/>
    <n v="160"/>
    <x v="1"/>
  </r>
  <r>
    <x v="0"/>
    <n v="1185732"/>
    <d v="2021-02-15T00:00:00"/>
    <x v="3"/>
    <s v="Illinois"/>
    <s v="Chicago"/>
    <x v="4"/>
    <n v="0.54999999999999993"/>
    <x v="37"/>
    <n v="962.49999999999989"/>
    <n v="336.87499999999994"/>
    <n v="0.35"/>
    <n v="0.55000000000000004"/>
    <n v="962.5"/>
    <n v="336.875"/>
    <n v="529.375"/>
    <x v="1"/>
  </r>
  <r>
    <x v="0"/>
    <n v="1185732"/>
    <d v="2021-02-15T00:00:00"/>
    <x v="3"/>
    <s v="Illinois"/>
    <s v="Chicago"/>
    <x v="5"/>
    <n v="0.45"/>
    <x v="35"/>
    <n v="1237.5"/>
    <n v="618.75"/>
    <n v="0.5"/>
    <n v="0.45"/>
    <n v="1237.5"/>
    <n v="618.75"/>
    <n v="556.875"/>
    <x v="1"/>
  </r>
  <r>
    <x v="0"/>
    <n v="1185732"/>
    <d v="2021-03-14T00:00:00"/>
    <x v="3"/>
    <s v="Illinois"/>
    <s v="Chicago"/>
    <x v="0"/>
    <n v="0.5"/>
    <x v="40"/>
    <n v="2475"/>
    <n v="990"/>
    <n v="0.4"/>
    <n v="0.5"/>
    <n v="2475"/>
    <n v="990"/>
    <n v="1237.5"/>
    <x v="2"/>
  </r>
  <r>
    <x v="0"/>
    <n v="1185732"/>
    <d v="2021-03-14T00:00:00"/>
    <x v="3"/>
    <s v="Illinois"/>
    <s v="Chicago"/>
    <x v="1"/>
    <n v="0.5"/>
    <x v="41"/>
    <n v="1000"/>
    <n v="350"/>
    <n v="0.35"/>
    <n v="0.5"/>
    <n v="1000"/>
    <n v="350"/>
    <n v="500"/>
    <x v="2"/>
  </r>
  <r>
    <x v="0"/>
    <n v="1185732"/>
    <d v="2021-03-14T00:00:00"/>
    <x v="3"/>
    <s v="Illinois"/>
    <s v="Chicago"/>
    <x v="2"/>
    <n v="0.4"/>
    <x v="38"/>
    <n v="900"/>
    <n v="315"/>
    <n v="0.35"/>
    <n v="0.4"/>
    <n v="900"/>
    <n v="315"/>
    <n v="360"/>
    <x v="2"/>
  </r>
  <r>
    <x v="0"/>
    <n v="1185732"/>
    <d v="2021-03-14T00:00:00"/>
    <x v="3"/>
    <s v="Illinois"/>
    <s v="Chicago"/>
    <x v="3"/>
    <n v="0.45"/>
    <x v="42"/>
    <n v="337.5"/>
    <n v="135"/>
    <n v="0.4"/>
    <n v="0.45"/>
    <n v="337.5"/>
    <n v="135"/>
    <n v="151.875"/>
    <x v="2"/>
  </r>
  <r>
    <x v="0"/>
    <n v="1185732"/>
    <d v="2021-03-14T00:00:00"/>
    <x v="3"/>
    <s v="Illinois"/>
    <s v="Chicago"/>
    <x v="4"/>
    <n v="0.6"/>
    <x v="36"/>
    <n v="750"/>
    <n v="262.5"/>
    <n v="0.35"/>
    <n v="0.6"/>
    <n v="750"/>
    <n v="262.5"/>
    <n v="450"/>
    <x v="2"/>
  </r>
  <r>
    <x v="0"/>
    <n v="1185732"/>
    <d v="2021-03-14T00:00:00"/>
    <x v="3"/>
    <s v="Illinois"/>
    <s v="Chicago"/>
    <x v="5"/>
    <n v="0.5"/>
    <x v="38"/>
    <n v="1125"/>
    <n v="562.5"/>
    <n v="0.5"/>
    <n v="0.5"/>
    <n v="1125"/>
    <n v="562.5"/>
    <n v="562.5"/>
    <x v="2"/>
  </r>
  <r>
    <x v="0"/>
    <n v="1185732"/>
    <d v="2021-04-15T00:00:00"/>
    <x v="3"/>
    <s v="Illinois"/>
    <s v="Chicago"/>
    <x v="0"/>
    <n v="0.5"/>
    <x v="32"/>
    <n v="2250"/>
    <n v="900"/>
    <n v="0.4"/>
    <n v="0.5"/>
    <n v="2250"/>
    <n v="900"/>
    <n v="1125"/>
    <x v="3"/>
  </r>
  <r>
    <x v="0"/>
    <n v="1185732"/>
    <d v="2021-04-15T00:00:00"/>
    <x v="3"/>
    <s v="Illinois"/>
    <s v="Chicago"/>
    <x v="1"/>
    <n v="0.5"/>
    <x v="43"/>
    <n v="750"/>
    <n v="262.5"/>
    <n v="0.35"/>
    <n v="0.5"/>
    <n v="750"/>
    <n v="262.5"/>
    <n v="375"/>
    <x v="3"/>
  </r>
  <r>
    <x v="0"/>
    <n v="1185732"/>
    <d v="2021-04-15T00:00:00"/>
    <x v="3"/>
    <s v="Illinois"/>
    <s v="Chicago"/>
    <x v="2"/>
    <n v="0.4"/>
    <x v="43"/>
    <n v="600"/>
    <n v="210"/>
    <n v="0.35"/>
    <n v="0.4"/>
    <n v="600"/>
    <n v="210"/>
    <n v="240"/>
    <x v="3"/>
  </r>
  <r>
    <x v="0"/>
    <n v="1185732"/>
    <d v="2021-04-15T00:00:00"/>
    <x v="3"/>
    <s v="Illinois"/>
    <s v="Chicago"/>
    <x v="3"/>
    <n v="0.45"/>
    <x v="42"/>
    <n v="337.5"/>
    <n v="135"/>
    <n v="0.4"/>
    <n v="0.45"/>
    <n v="337.5"/>
    <n v="135"/>
    <n v="151.875"/>
    <x v="3"/>
  </r>
  <r>
    <x v="0"/>
    <n v="1185732"/>
    <d v="2021-04-15T00:00:00"/>
    <x v="3"/>
    <s v="Illinois"/>
    <s v="Chicago"/>
    <x v="4"/>
    <n v="0.6"/>
    <x v="39"/>
    <n v="600"/>
    <n v="210"/>
    <n v="0.35"/>
    <n v="0.6"/>
    <n v="600"/>
    <n v="210"/>
    <n v="360"/>
    <x v="3"/>
  </r>
  <r>
    <x v="0"/>
    <n v="1185732"/>
    <d v="2021-04-15T00:00:00"/>
    <x v="3"/>
    <s v="Illinois"/>
    <s v="Chicago"/>
    <x v="5"/>
    <n v="0.5"/>
    <x v="38"/>
    <n v="1125"/>
    <n v="562.5"/>
    <n v="0.5"/>
    <n v="0.5"/>
    <n v="1125"/>
    <n v="562.5"/>
    <n v="562.5"/>
    <x v="3"/>
  </r>
  <r>
    <x v="0"/>
    <n v="1185732"/>
    <d v="2021-05-16T00:00:00"/>
    <x v="3"/>
    <s v="Illinois"/>
    <s v="Chicago"/>
    <x v="0"/>
    <n v="0.6"/>
    <x v="40"/>
    <n v="2970"/>
    <n v="1188"/>
    <n v="0.4"/>
    <n v="0.6"/>
    <n v="2970"/>
    <n v="1188"/>
    <n v="1782"/>
    <x v="4"/>
  </r>
  <r>
    <x v="0"/>
    <n v="1185732"/>
    <d v="2021-05-16T00:00:00"/>
    <x v="3"/>
    <s v="Illinois"/>
    <s v="Chicago"/>
    <x v="1"/>
    <n v="0.55000000000000004"/>
    <x v="41"/>
    <n v="1100"/>
    <n v="385"/>
    <n v="0.35"/>
    <n v="0.55000000000000004"/>
    <n v="1100"/>
    <n v="385"/>
    <n v="605"/>
    <x v="4"/>
  </r>
  <r>
    <x v="0"/>
    <n v="1185732"/>
    <d v="2021-05-16T00:00:00"/>
    <x v="3"/>
    <s v="Illinois"/>
    <s v="Chicago"/>
    <x v="2"/>
    <n v="0.5"/>
    <x v="37"/>
    <n v="875"/>
    <n v="306.25"/>
    <n v="0.35"/>
    <n v="0.5"/>
    <n v="875"/>
    <n v="306.25"/>
    <n v="437.5"/>
    <x v="4"/>
  </r>
  <r>
    <x v="0"/>
    <n v="1185732"/>
    <d v="2021-05-16T00:00:00"/>
    <x v="3"/>
    <s v="Illinois"/>
    <s v="Chicago"/>
    <x v="3"/>
    <n v="0.5"/>
    <x v="39"/>
    <n v="500"/>
    <n v="200"/>
    <n v="0.4"/>
    <n v="0.5"/>
    <n v="500"/>
    <n v="200"/>
    <n v="250"/>
    <x v="4"/>
  </r>
  <r>
    <x v="0"/>
    <n v="1185732"/>
    <d v="2021-05-16T00:00:00"/>
    <x v="3"/>
    <s v="Illinois"/>
    <s v="Chicago"/>
    <x v="4"/>
    <n v="0.6"/>
    <x v="36"/>
    <n v="750"/>
    <n v="262.5"/>
    <n v="0.35"/>
    <n v="0.6"/>
    <n v="750"/>
    <n v="262.5"/>
    <n v="450"/>
    <x v="4"/>
  </r>
  <r>
    <x v="0"/>
    <n v="1185732"/>
    <d v="2021-05-16T00:00:00"/>
    <x v="3"/>
    <s v="Illinois"/>
    <s v="Chicago"/>
    <x v="5"/>
    <n v="0.65"/>
    <x v="44"/>
    <n v="1625"/>
    <n v="812.5"/>
    <n v="0.5"/>
    <n v="0.65"/>
    <n v="1625"/>
    <n v="812.5"/>
    <n v="1056.25"/>
    <x v="4"/>
  </r>
  <r>
    <x v="0"/>
    <n v="1185732"/>
    <d v="2021-06-15T00:00:00"/>
    <x v="3"/>
    <s v="Illinois"/>
    <s v="Chicago"/>
    <x v="0"/>
    <n v="0.5"/>
    <x v="24"/>
    <n v="2500"/>
    <n v="1000"/>
    <n v="0.4"/>
    <n v="0.5"/>
    <n v="2500"/>
    <n v="1000"/>
    <n v="1250"/>
    <x v="5"/>
  </r>
  <r>
    <x v="0"/>
    <n v="1185732"/>
    <d v="2021-06-15T00:00:00"/>
    <x v="3"/>
    <s v="Illinois"/>
    <s v="Chicago"/>
    <x v="1"/>
    <n v="0.45000000000000007"/>
    <x v="44"/>
    <n v="1125.0000000000002"/>
    <n v="393.75000000000006"/>
    <n v="0.35"/>
    <n v="0.45"/>
    <n v="1125"/>
    <n v="393.75"/>
    <n v="506.25000000000011"/>
    <x v="5"/>
  </r>
  <r>
    <x v="0"/>
    <n v="1185732"/>
    <d v="2021-06-15T00:00:00"/>
    <x v="3"/>
    <s v="Illinois"/>
    <s v="Chicago"/>
    <x v="2"/>
    <n v="0.4"/>
    <x v="41"/>
    <n v="800"/>
    <n v="280"/>
    <n v="0.35"/>
    <n v="0.4"/>
    <n v="800"/>
    <n v="280"/>
    <n v="320"/>
    <x v="5"/>
  </r>
  <r>
    <x v="0"/>
    <n v="1185732"/>
    <d v="2021-06-15T00:00:00"/>
    <x v="3"/>
    <s v="Illinois"/>
    <s v="Chicago"/>
    <x v="3"/>
    <n v="0.4"/>
    <x v="37"/>
    <n v="700"/>
    <n v="280"/>
    <n v="0.4"/>
    <n v="0.4"/>
    <n v="700"/>
    <n v="280"/>
    <n v="280"/>
    <x v="5"/>
  </r>
  <r>
    <x v="0"/>
    <n v="1185732"/>
    <d v="2021-06-15T00:00:00"/>
    <x v="3"/>
    <s v="Illinois"/>
    <s v="Chicago"/>
    <x v="4"/>
    <n v="0.5"/>
    <x v="37"/>
    <n v="875"/>
    <n v="306.25"/>
    <n v="0.35"/>
    <n v="0.5"/>
    <n v="875"/>
    <n v="306.25"/>
    <n v="437.5"/>
    <x v="5"/>
  </r>
  <r>
    <x v="0"/>
    <n v="1185732"/>
    <d v="2021-06-15T00:00:00"/>
    <x v="3"/>
    <s v="Illinois"/>
    <s v="Chicago"/>
    <x v="5"/>
    <n v="0.55000000000000004"/>
    <x v="45"/>
    <n v="1925.0000000000002"/>
    <n v="962.50000000000011"/>
    <n v="0.5"/>
    <n v="0.55000000000000004"/>
    <n v="1925"/>
    <n v="962.5"/>
    <n v="1058.7500000000002"/>
    <x v="5"/>
  </r>
  <r>
    <x v="0"/>
    <n v="1185732"/>
    <d v="2021-07-14T00:00:00"/>
    <x v="3"/>
    <s v="Illinois"/>
    <s v="Chicago"/>
    <x v="0"/>
    <n v="0.5"/>
    <x v="31"/>
    <n v="2875"/>
    <n v="1150"/>
    <n v="0.4"/>
    <n v="0.5"/>
    <n v="2875"/>
    <n v="1150"/>
    <n v="1437.5"/>
    <x v="6"/>
  </r>
  <r>
    <x v="0"/>
    <n v="1185732"/>
    <d v="2021-07-14T00:00:00"/>
    <x v="3"/>
    <s v="Illinois"/>
    <s v="Chicago"/>
    <x v="1"/>
    <n v="0.45000000000000007"/>
    <x v="46"/>
    <n v="1462.5000000000002"/>
    <n v="511.87500000000006"/>
    <n v="0.35"/>
    <n v="0.45"/>
    <n v="1462.5"/>
    <n v="511.875"/>
    <n v="658.12500000000011"/>
    <x v="6"/>
  </r>
  <r>
    <x v="0"/>
    <n v="1185732"/>
    <d v="2021-07-14T00:00:00"/>
    <x v="3"/>
    <s v="Illinois"/>
    <s v="Chicago"/>
    <x v="2"/>
    <n v="0.4"/>
    <x v="44"/>
    <n v="1000"/>
    <n v="350"/>
    <n v="0.35"/>
    <n v="0.4"/>
    <n v="1000"/>
    <n v="350"/>
    <n v="400"/>
    <x v="6"/>
  </r>
  <r>
    <x v="0"/>
    <n v="1185732"/>
    <d v="2021-07-14T00:00:00"/>
    <x v="3"/>
    <s v="Illinois"/>
    <s v="Chicago"/>
    <x v="3"/>
    <n v="0.4"/>
    <x v="41"/>
    <n v="800"/>
    <n v="320"/>
    <n v="0.4"/>
    <n v="0.4"/>
    <n v="800"/>
    <n v="320"/>
    <n v="320"/>
    <x v="6"/>
  </r>
  <r>
    <x v="0"/>
    <n v="1185732"/>
    <d v="2021-07-14T00:00:00"/>
    <x v="3"/>
    <s v="Illinois"/>
    <s v="Chicago"/>
    <x v="4"/>
    <n v="0.5"/>
    <x v="38"/>
    <n v="1125"/>
    <n v="393.75"/>
    <n v="0.35"/>
    <n v="0.5"/>
    <n v="1125"/>
    <n v="393.75"/>
    <n v="562.5"/>
    <x v="6"/>
  </r>
  <r>
    <x v="0"/>
    <n v="1185732"/>
    <d v="2021-07-14T00:00:00"/>
    <x v="3"/>
    <s v="Illinois"/>
    <s v="Chicago"/>
    <x v="5"/>
    <n v="0.55000000000000004"/>
    <x v="47"/>
    <n v="2200"/>
    <n v="1100"/>
    <n v="0.5"/>
    <n v="0.55000000000000004"/>
    <n v="2200"/>
    <n v="1100"/>
    <n v="1210"/>
    <x v="6"/>
  </r>
  <r>
    <x v="0"/>
    <n v="1185732"/>
    <d v="2021-08-15T00:00:00"/>
    <x v="3"/>
    <s v="Illinois"/>
    <s v="Chicago"/>
    <x v="0"/>
    <n v="0.5"/>
    <x v="21"/>
    <n v="2750"/>
    <n v="1100"/>
    <n v="0.4"/>
    <n v="0.5"/>
    <n v="2750"/>
    <n v="1100"/>
    <n v="1375"/>
    <x v="7"/>
  </r>
  <r>
    <x v="0"/>
    <n v="1185732"/>
    <d v="2021-08-15T00:00:00"/>
    <x v="3"/>
    <s v="Illinois"/>
    <s v="Chicago"/>
    <x v="1"/>
    <n v="0.45000000000000007"/>
    <x v="46"/>
    <n v="1462.5000000000002"/>
    <n v="511.87500000000006"/>
    <n v="0.35"/>
    <n v="0.45"/>
    <n v="1462.5"/>
    <n v="511.875"/>
    <n v="658.12500000000011"/>
    <x v="7"/>
  </r>
  <r>
    <x v="0"/>
    <n v="1185732"/>
    <d v="2021-08-15T00:00:00"/>
    <x v="3"/>
    <s v="Illinois"/>
    <s v="Chicago"/>
    <x v="2"/>
    <n v="0.4"/>
    <x v="44"/>
    <n v="1000"/>
    <n v="350"/>
    <n v="0.35"/>
    <n v="0.4"/>
    <n v="1000"/>
    <n v="350"/>
    <n v="400"/>
    <x v="7"/>
  </r>
  <r>
    <x v="0"/>
    <n v="1185732"/>
    <d v="2021-08-15T00:00:00"/>
    <x v="3"/>
    <s v="Illinois"/>
    <s v="Chicago"/>
    <x v="3"/>
    <n v="0.4"/>
    <x v="38"/>
    <n v="900"/>
    <n v="360"/>
    <n v="0.4"/>
    <n v="0.4"/>
    <n v="900"/>
    <n v="360"/>
    <n v="360"/>
    <x v="7"/>
  </r>
  <r>
    <x v="0"/>
    <n v="1185732"/>
    <d v="2021-08-15T00:00:00"/>
    <x v="3"/>
    <s v="Illinois"/>
    <s v="Chicago"/>
    <x v="4"/>
    <n v="0.5"/>
    <x v="41"/>
    <n v="1000"/>
    <n v="350"/>
    <n v="0.35"/>
    <n v="0.5"/>
    <n v="1000"/>
    <n v="350"/>
    <n v="500"/>
    <x v="7"/>
  </r>
  <r>
    <x v="0"/>
    <n v="1185732"/>
    <d v="2021-08-15T00:00:00"/>
    <x v="3"/>
    <s v="Illinois"/>
    <s v="Chicago"/>
    <x v="5"/>
    <n v="0.55000000000000004"/>
    <x v="48"/>
    <n v="2062.5"/>
    <n v="1031.25"/>
    <n v="0.5"/>
    <n v="0.55000000000000004"/>
    <n v="2062.5"/>
    <n v="1031.25"/>
    <n v="1134.375"/>
    <x v="7"/>
  </r>
  <r>
    <x v="0"/>
    <n v="1185732"/>
    <d v="2021-09-16T00:00:00"/>
    <x v="3"/>
    <s v="Illinois"/>
    <s v="Chicago"/>
    <x v="0"/>
    <n v="0.5"/>
    <x v="24"/>
    <n v="2500"/>
    <n v="1000"/>
    <n v="0.4"/>
    <n v="0.5"/>
    <n v="2500"/>
    <n v="1000"/>
    <n v="1250"/>
    <x v="8"/>
  </r>
  <r>
    <x v="0"/>
    <n v="1185732"/>
    <d v="2021-09-16T00:00:00"/>
    <x v="3"/>
    <s v="Illinois"/>
    <s v="Chicago"/>
    <x v="1"/>
    <n v="0.45000000000000007"/>
    <x v="49"/>
    <n v="1350.0000000000002"/>
    <n v="472.50000000000006"/>
    <n v="0.35"/>
    <n v="0.45"/>
    <n v="1350"/>
    <n v="472.5"/>
    <n v="607.50000000000011"/>
    <x v="8"/>
  </r>
  <r>
    <x v="0"/>
    <n v="1185732"/>
    <d v="2021-09-16T00:00:00"/>
    <x v="3"/>
    <s v="Illinois"/>
    <s v="Chicago"/>
    <x v="2"/>
    <n v="0.4"/>
    <x v="41"/>
    <n v="800"/>
    <n v="280"/>
    <n v="0.35"/>
    <n v="0.4"/>
    <n v="800"/>
    <n v="280"/>
    <n v="320"/>
    <x v="8"/>
  </r>
  <r>
    <x v="0"/>
    <n v="1185732"/>
    <d v="2021-09-16T00:00:00"/>
    <x v="3"/>
    <s v="Illinois"/>
    <s v="Chicago"/>
    <x v="3"/>
    <n v="0.4"/>
    <x v="37"/>
    <n v="700"/>
    <n v="280"/>
    <n v="0.4"/>
    <n v="0.4"/>
    <n v="700"/>
    <n v="280"/>
    <n v="280"/>
    <x v="8"/>
  </r>
  <r>
    <x v="0"/>
    <n v="1185732"/>
    <d v="2021-09-16T00:00:00"/>
    <x v="3"/>
    <s v="Illinois"/>
    <s v="Chicago"/>
    <x v="4"/>
    <n v="0.5"/>
    <x v="37"/>
    <n v="875"/>
    <n v="306.25"/>
    <n v="0.35"/>
    <n v="0.5"/>
    <n v="875"/>
    <n v="306.25"/>
    <n v="437.5"/>
    <x v="8"/>
  </r>
  <r>
    <x v="0"/>
    <n v="1185732"/>
    <d v="2021-09-16T00:00:00"/>
    <x v="3"/>
    <s v="Illinois"/>
    <s v="Chicago"/>
    <x v="5"/>
    <n v="0.55000000000000004"/>
    <x v="44"/>
    <n v="1375"/>
    <n v="687.5"/>
    <n v="0.5"/>
    <n v="0.55000000000000004"/>
    <n v="1375"/>
    <n v="687.5"/>
    <n v="756.25000000000011"/>
    <x v="8"/>
  </r>
  <r>
    <x v="0"/>
    <n v="1185732"/>
    <d v="2021-10-15T00:00:00"/>
    <x v="3"/>
    <s v="Illinois"/>
    <s v="Chicago"/>
    <x v="0"/>
    <n v="0.6"/>
    <x v="33"/>
    <n v="2550"/>
    <n v="1020"/>
    <n v="0.4"/>
    <n v="0.6"/>
    <n v="2550"/>
    <n v="1020"/>
    <n v="1530"/>
    <x v="9"/>
  </r>
  <r>
    <x v="0"/>
    <n v="1185732"/>
    <d v="2021-10-15T00:00:00"/>
    <x v="3"/>
    <s v="Illinois"/>
    <s v="Chicago"/>
    <x v="1"/>
    <n v="0.5"/>
    <x v="44"/>
    <n v="1250"/>
    <n v="437.5"/>
    <n v="0.35"/>
    <n v="0.5"/>
    <n v="1250"/>
    <n v="437.5"/>
    <n v="625"/>
    <x v="9"/>
  </r>
  <r>
    <x v="0"/>
    <n v="1185732"/>
    <d v="2021-10-15T00:00:00"/>
    <x v="3"/>
    <s v="Illinois"/>
    <s v="Chicago"/>
    <x v="2"/>
    <n v="0.5"/>
    <x v="43"/>
    <n v="750"/>
    <n v="262.5"/>
    <n v="0.35"/>
    <n v="0.5"/>
    <n v="750"/>
    <n v="262.5"/>
    <n v="375"/>
    <x v="9"/>
  </r>
  <r>
    <x v="0"/>
    <n v="1185732"/>
    <d v="2021-10-15T00:00:00"/>
    <x v="3"/>
    <s v="Illinois"/>
    <s v="Chicago"/>
    <x v="3"/>
    <n v="0.5"/>
    <x v="36"/>
    <n v="625"/>
    <n v="250"/>
    <n v="0.4"/>
    <n v="0.5"/>
    <n v="625"/>
    <n v="250"/>
    <n v="312.5"/>
    <x v="9"/>
  </r>
  <r>
    <x v="0"/>
    <n v="1185732"/>
    <d v="2021-10-15T00:00:00"/>
    <x v="3"/>
    <s v="Illinois"/>
    <s v="Chicago"/>
    <x v="4"/>
    <n v="0.6"/>
    <x v="36"/>
    <n v="750"/>
    <n v="262.5"/>
    <n v="0.35"/>
    <n v="0.6"/>
    <n v="750"/>
    <n v="262.5"/>
    <n v="450"/>
    <x v="9"/>
  </r>
  <r>
    <x v="0"/>
    <n v="1185732"/>
    <d v="2021-10-15T00:00:00"/>
    <x v="3"/>
    <s v="Illinois"/>
    <s v="Chicago"/>
    <x v="5"/>
    <n v="0.64999999999999991"/>
    <x v="44"/>
    <n v="1624.9999999999998"/>
    <n v="812.49999999999989"/>
    <n v="0.5"/>
    <n v="0.65"/>
    <n v="1625"/>
    <n v="812.5"/>
    <n v="1056.25"/>
    <x v="9"/>
  </r>
  <r>
    <x v="0"/>
    <n v="1185732"/>
    <d v="2021-11-15T00:00:00"/>
    <x v="3"/>
    <s v="Illinois"/>
    <s v="Chicago"/>
    <x v="0"/>
    <n v="0.6"/>
    <x v="47"/>
    <n v="2400"/>
    <n v="960"/>
    <n v="0.4"/>
    <n v="0.6"/>
    <n v="2400"/>
    <n v="960"/>
    <n v="1440"/>
    <x v="10"/>
  </r>
  <r>
    <x v="0"/>
    <n v="1185732"/>
    <d v="2021-11-15T00:00:00"/>
    <x v="3"/>
    <s v="Illinois"/>
    <s v="Chicago"/>
    <x v="1"/>
    <n v="0.5"/>
    <x v="44"/>
    <n v="1250"/>
    <n v="437.5"/>
    <n v="0.35"/>
    <n v="0.5"/>
    <n v="1250"/>
    <n v="437.5"/>
    <n v="625"/>
    <x v="10"/>
  </r>
  <r>
    <x v="0"/>
    <n v="1185732"/>
    <d v="2021-11-15T00:00:00"/>
    <x v="3"/>
    <s v="Illinois"/>
    <s v="Chicago"/>
    <x v="2"/>
    <n v="0.5"/>
    <x v="50"/>
    <n v="975"/>
    <n v="341.25"/>
    <n v="0.35"/>
    <n v="0.5"/>
    <n v="975"/>
    <n v="341.25"/>
    <n v="487.5"/>
    <x v="10"/>
  </r>
  <r>
    <x v="0"/>
    <n v="1185732"/>
    <d v="2021-11-15T00:00:00"/>
    <x v="3"/>
    <s v="Illinois"/>
    <s v="Chicago"/>
    <x v="3"/>
    <n v="0.5"/>
    <x v="37"/>
    <n v="875"/>
    <n v="350"/>
    <n v="0.4"/>
    <n v="0.5"/>
    <n v="875"/>
    <n v="350"/>
    <n v="437.5"/>
    <x v="10"/>
  </r>
  <r>
    <x v="0"/>
    <n v="1185732"/>
    <d v="2021-11-15T00:00:00"/>
    <x v="3"/>
    <s v="Illinois"/>
    <s v="Chicago"/>
    <x v="4"/>
    <n v="0.6"/>
    <x v="43"/>
    <n v="900"/>
    <n v="315"/>
    <n v="0.35"/>
    <n v="0.6"/>
    <n v="900"/>
    <n v="315"/>
    <n v="540"/>
    <x v="10"/>
  </r>
  <r>
    <x v="0"/>
    <n v="1185732"/>
    <d v="2021-11-15T00:00:00"/>
    <x v="3"/>
    <s v="Illinois"/>
    <s v="Chicago"/>
    <x v="5"/>
    <n v="0.64999999999999991"/>
    <x v="44"/>
    <n v="1624.9999999999998"/>
    <n v="812.49999999999989"/>
    <n v="0.5"/>
    <n v="0.65"/>
    <n v="1625"/>
    <n v="812.5"/>
    <n v="1056.25"/>
    <x v="10"/>
  </r>
  <r>
    <x v="0"/>
    <n v="1185732"/>
    <d v="2021-12-14T00:00:00"/>
    <x v="3"/>
    <s v="Illinois"/>
    <s v="Chicago"/>
    <x v="0"/>
    <n v="0.6"/>
    <x v="24"/>
    <n v="3000"/>
    <n v="1200"/>
    <n v="0.4"/>
    <n v="0.6"/>
    <n v="3000"/>
    <n v="1200"/>
    <n v="1800"/>
    <x v="11"/>
  </r>
  <r>
    <x v="0"/>
    <n v="1185732"/>
    <d v="2021-12-14T00:00:00"/>
    <x v="3"/>
    <s v="Illinois"/>
    <s v="Chicago"/>
    <x v="1"/>
    <n v="0.5"/>
    <x v="49"/>
    <n v="1500"/>
    <n v="525"/>
    <n v="0.35"/>
    <n v="0.5"/>
    <n v="1500"/>
    <n v="525"/>
    <n v="750"/>
    <x v="11"/>
  </r>
  <r>
    <x v="0"/>
    <n v="1185732"/>
    <d v="2021-12-14T00:00:00"/>
    <x v="3"/>
    <s v="Illinois"/>
    <s v="Chicago"/>
    <x v="2"/>
    <n v="0.5"/>
    <x v="44"/>
    <n v="1250"/>
    <n v="437.5"/>
    <n v="0.35"/>
    <n v="0.5"/>
    <n v="1250"/>
    <n v="437.5"/>
    <n v="625"/>
    <x v="11"/>
  </r>
  <r>
    <x v="0"/>
    <n v="1185732"/>
    <d v="2021-12-14T00:00:00"/>
    <x v="3"/>
    <s v="Illinois"/>
    <s v="Chicago"/>
    <x v="3"/>
    <n v="0.5"/>
    <x v="41"/>
    <n v="1000"/>
    <n v="400"/>
    <n v="0.4"/>
    <n v="0.5"/>
    <n v="1000"/>
    <n v="400"/>
    <n v="500"/>
    <x v="11"/>
  </r>
  <r>
    <x v="0"/>
    <n v="1185732"/>
    <d v="2021-12-14T00:00:00"/>
    <x v="3"/>
    <s v="Illinois"/>
    <s v="Chicago"/>
    <x v="4"/>
    <n v="0.6"/>
    <x v="41"/>
    <n v="1200"/>
    <n v="420"/>
    <n v="0.35"/>
    <n v="0.6"/>
    <n v="1200"/>
    <n v="420"/>
    <n v="720"/>
    <x v="11"/>
  </r>
  <r>
    <x v="0"/>
    <n v="1185732"/>
    <d v="2021-12-14T00:00:00"/>
    <x v="3"/>
    <s v="Illinois"/>
    <s v="Chicago"/>
    <x v="5"/>
    <n v="0.64999999999999991"/>
    <x v="49"/>
    <n v="1949.9999999999998"/>
    <n v="974.99999999999989"/>
    <n v="0.5"/>
    <n v="0.65"/>
    <n v="1950"/>
    <n v="975"/>
    <n v="1267.5"/>
    <x v="11"/>
  </r>
  <r>
    <x v="1"/>
    <n v="1197831"/>
    <d v="2021-01-02T00:00:00"/>
    <x v="1"/>
    <s v="Texas"/>
    <s v="Dallas"/>
    <x v="0"/>
    <n v="0.2"/>
    <x v="27"/>
    <n v="1450"/>
    <n v="435"/>
    <n v="0.3"/>
    <n v="0.2"/>
    <n v="1450"/>
    <n v="435"/>
    <n v="290"/>
    <x v="0"/>
  </r>
  <r>
    <x v="1"/>
    <n v="1197831"/>
    <d v="2021-01-02T00:00:00"/>
    <x v="1"/>
    <s v="Texas"/>
    <s v="Dallas"/>
    <x v="1"/>
    <n v="0.3"/>
    <x v="27"/>
    <n v="2175"/>
    <n v="652.5"/>
    <n v="0.3"/>
    <n v="0.3"/>
    <n v="2175"/>
    <n v="652.5"/>
    <n v="652.5"/>
    <x v="0"/>
  </r>
  <r>
    <x v="1"/>
    <n v="1197831"/>
    <d v="2021-01-02T00:00:00"/>
    <x v="1"/>
    <s v="Texas"/>
    <s v="Dallas"/>
    <x v="2"/>
    <n v="0.3"/>
    <x v="28"/>
    <n v="1575"/>
    <n v="472.5"/>
    <n v="0.3"/>
    <n v="0.3"/>
    <n v="1575"/>
    <n v="472.5"/>
    <n v="472.5"/>
    <x v="0"/>
  </r>
  <r>
    <x v="1"/>
    <n v="1197831"/>
    <d v="2021-01-02T00:00:00"/>
    <x v="1"/>
    <s v="Texas"/>
    <s v="Dallas"/>
    <x v="3"/>
    <n v="0.35"/>
    <x v="28"/>
    <n v="1837.4999999999998"/>
    <n v="735"/>
    <n v="0.4"/>
    <n v="0.35"/>
    <n v="1837.5"/>
    <n v="735"/>
    <n v="643.12499999999989"/>
    <x v="0"/>
  </r>
  <r>
    <x v="1"/>
    <n v="1197831"/>
    <d v="2021-01-02T00:00:00"/>
    <x v="1"/>
    <s v="Texas"/>
    <s v="Dallas"/>
    <x v="4"/>
    <n v="0.4"/>
    <x v="48"/>
    <n v="1500"/>
    <n v="375"/>
    <n v="0.25"/>
    <n v="0.4"/>
    <n v="1500"/>
    <n v="375"/>
    <n v="600"/>
    <x v="0"/>
  </r>
  <r>
    <x v="1"/>
    <n v="1197831"/>
    <d v="2021-01-02T00:00:00"/>
    <x v="1"/>
    <s v="Texas"/>
    <s v="Dallas"/>
    <x v="5"/>
    <n v="0.35"/>
    <x v="28"/>
    <n v="1837.4999999999998"/>
    <n v="826.87499999999989"/>
    <n v="0.45"/>
    <n v="0.35"/>
    <n v="1837.5"/>
    <n v="826.875"/>
    <n v="643.12499999999989"/>
    <x v="0"/>
  </r>
  <r>
    <x v="1"/>
    <n v="1197831"/>
    <d v="2021-02-01T00:00:00"/>
    <x v="1"/>
    <s v="Texas"/>
    <s v="Dallas"/>
    <x v="0"/>
    <n v="0.25"/>
    <x v="22"/>
    <n v="1687.5"/>
    <n v="506.25"/>
    <n v="0.3"/>
    <n v="0.25"/>
    <n v="1687.5"/>
    <n v="506.25"/>
    <n v="421.875"/>
    <x v="1"/>
  </r>
  <r>
    <x v="1"/>
    <n v="1197831"/>
    <d v="2021-02-01T00:00:00"/>
    <x v="1"/>
    <s v="Texas"/>
    <s v="Dallas"/>
    <x v="1"/>
    <n v="0.35"/>
    <x v="26"/>
    <n v="2275"/>
    <n v="682.5"/>
    <n v="0.3"/>
    <n v="0.35"/>
    <n v="2275"/>
    <n v="682.5"/>
    <n v="796.25"/>
    <x v="1"/>
  </r>
  <r>
    <x v="1"/>
    <n v="1197831"/>
    <d v="2021-02-01T00:00:00"/>
    <x v="1"/>
    <s v="Texas"/>
    <s v="Dallas"/>
    <x v="2"/>
    <n v="0.35"/>
    <x v="34"/>
    <n v="1662.5"/>
    <n v="498.75"/>
    <n v="0.3"/>
    <n v="0.35"/>
    <n v="1662.5"/>
    <n v="498.75"/>
    <n v="581.875"/>
    <x v="1"/>
  </r>
  <r>
    <x v="1"/>
    <n v="1197831"/>
    <d v="2021-02-01T00:00:00"/>
    <x v="1"/>
    <s v="Texas"/>
    <s v="Dallas"/>
    <x v="3"/>
    <n v="0.35"/>
    <x v="33"/>
    <n v="1487.5"/>
    <n v="595"/>
    <n v="0.4"/>
    <n v="0.35"/>
    <n v="1487.5"/>
    <n v="595"/>
    <n v="520.625"/>
    <x v="1"/>
  </r>
  <r>
    <x v="1"/>
    <n v="1197831"/>
    <d v="2021-02-01T00:00:00"/>
    <x v="1"/>
    <s v="Texas"/>
    <s v="Dallas"/>
    <x v="4"/>
    <n v="0.4"/>
    <x v="49"/>
    <n v="1200"/>
    <n v="300"/>
    <n v="0.25"/>
    <n v="0.4"/>
    <n v="1200"/>
    <n v="300"/>
    <n v="480"/>
    <x v="1"/>
  </r>
  <r>
    <x v="1"/>
    <n v="1197831"/>
    <d v="2021-02-01T00:00:00"/>
    <x v="1"/>
    <s v="Texas"/>
    <s v="Dallas"/>
    <x v="5"/>
    <n v="0.35"/>
    <x v="24"/>
    <n v="1750"/>
    <n v="787.5"/>
    <n v="0.45"/>
    <n v="0.35"/>
    <n v="1750"/>
    <n v="787.5"/>
    <n v="612.5"/>
    <x v="1"/>
  </r>
  <r>
    <x v="1"/>
    <n v="1197831"/>
    <d v="2021-03-03T00:00:00"/>
    <x v="1"/>
    <s v="Texas"/>
    <s v="Dallas"/>
    <x v="0"/>
    <n v="0.3"/>
    <x v="22"/>
    <n v="2025"/>
    <n v="708.75"/>
    <n v="0.35"/>
    <n v="0.3"/>
    <n v="2025"/>
    <n v="708.75"/>
    <n v="607.5"/>
    <x v="2"/>
  </r>
  <r>
    <x v="1"/>
    <n v="1197831"/>
    <d v="2021-03-03T00:00:00"/>
    <x v="1"/>
    <s v="Texas"/>
    <s v="Dallas"/>
    <x v="1"/>
    <n v="0.4"/>
    <x v="22"/>
    <n v="2700"/>
    <n v="944.99999999999989"/>
    <n v="0.35"/>
    <n v="0.4"/>
    <n v="2700"/>
    <n v="945"/>
    <n v="1080"/>
    <x v="2"/>
  </r>
  <r>
    <x v="1"/>
    <n v="1197831"/>
    <d v="2021-03-03T00:00:00"/>
    <x v="1"/>
    <s v="Texas"/>
    <s v="Dallas"/>
    <x v="2"/>
    <n v="0.3"/>
    <x v="24"/>
    <n v="1500"/>
    <n v="525"/>
    <n v="0.35"/>
    <n v="0.3"/>
    <n v="1500"/>
    <n v="525"/>
    <n v="450"/>
    <x v="2"/>
  </r>
  <r>
    <x v="1"/>
    <n v="1197831"/>
    <d v="2021-03-03T00:00:00"/>
    <x v="1"/>
    <s v="Texas"/>
    <s v="Dallas"/>
    <x v="3"/>
    <n v="0.35000000000000003"/>
    <x v="47"/>
    <n v="1400.0000000000002"/>
    <n v="630.00000000000011"/>
    <n v="0.45"/>
    <n v="0.35"/>
    <n v="1400"/>
    <n v="630"/>
    <n v="490.00000000000006"/>
    <x v="2"/>
  </r>
  <r>
    <x v="1"/>
    <n v="1197831"/>
    <d v="2021-03-03T00:00:00"/>
    <x v="1"/>
    <s v="Texas"/>
    <s v="Dallas"/>
    <x v="4"/>
    <n v="0.4"/>
    <x v="49"/>
    <n v="1200"/>
    <n v="360"/>
    <n v="0.3"/>
    <n v="0.4"/>
    <n v="1200"/>
    <n v="360"/>
    <n v="480"/>
    <x v="2"/>
  </r>
  <r>
    <x v="1"/>
    <n v="1197831"/>
    <d v="2021-03-03T00:00:00"/>
    <x v="1"/>
    <s v="Texas"/>
    <s v="Dallas"/>
    <x v="5"/>
    <n v="0.35000000000000003"/>
    <x v="32"/>
    <n v="1575.0000000000002"/>
    <n v="787.50000000000011"/>
    <n v="0.5"/>
    <n v="0.35"/>
    <n v="1575"/>
    <n v="787.5"/>
    <n v="551.25"/>
    <x v="2"/>
  </r>
  <r>
    <x v="1"/>
    <n v="1197831"/>
    <d v="2021-04-02T00:00:00"/>
    <x v="1"/>
    <s v="Texas"/>
    <s v="Dallas"/>
    <x v="0"/>
    <n v="0.19999999999999998"/>
    <x v="20"/>
    <n v="1399.9999999999998"/>
    <n v="489.99999999999989"/>
    <n v="0.35"/>
    <n v="0.2"/>
    <n v="1400"/>
    <n v="490"/>
    <n v="279.99999999999994"/>
    <x v="3"/>
  </r>
  <r>
    <x v="1"/>
    <n v="1197831"/>
    <d v="2021-04-02T00:00:00"/>
    <x v="1"/>
    <s v="Texas"/>
    <s v="Dallas"/>
    <x v="1"/>
    <n v="0.30000000000000004"/>
    <x v="20"/>
    <n v="2100.0000000000005"/>
    <n v="735.00000000000011"/>
    <n v="0.35"/>
    <n v="0.3"/>
    <n v="2100"/>
    <n v="735"/>
    <n v="630.00000000000011"/>
    <x v="3"/>
  </r>
  <r>
    <x v="1"/>
    <n v="1197831"/>
    <d v="2021-04-02T00:00:00"/>
    <x v="1"/>
    <s v="Texas"/>
    <s v="Dallas"/>
    <x v="2"/>
    <n v="0.24999999999999997"/>
    <x v="28"/>
    <n v="1312.4999999999998"/>
    <n v="459.37499999999989"/>
    <n v="0.35"/>
    <n v="0.25"/>
    <n v="1312.5"/>
    <n v="459.375"/>
    <n v="328.12499999999994"/>
    <x v="3"/>
  </r>
  <r>
    <x v="1"/>
    <n v="1197831"/>
    <d v="2021-04-02T00:00:00"/>
    <x v="1"/>
    <s v="Texas"/>
    <s v="Dallas"/>
    <x v="3"/>
    <n v="0.30000000000000004"/>
    <x v="33"/>
    <n v="1275.0000000000002"/>
    <n v="573.75000000000011"/>
    <n v="0.45"/>
    <n v="0.3"/>
    <n v="1275"/>
    <n v="573.75"/>
    <n v="382.50000000000006"/>
    <x v="3"/>
  </r>
  <r>
    <x v="1"/>
    <n v="1197831"/>
    <d v="2021-04-02T00:00:00"/>
    <x v="1"/>
    <s v="Texas"/>
    <s v="Dallas"/>
    <x v="4"/>
    <n v="0.35"/>
    <x v="46"/>
    <n v="1137.5"/>
    <n v="341.25"/>
    <n v="0.3"/>
    <n v="0.35"/>
    <n v="1137.5"/>
    <n v="341.25"/>
    <n v="398.125"/>
    <x v="3"/>
  </r>
  <r>
    <x v="1"/>
    <n v="1197831"/>
    <d v="2021-04-02T00:00:00"/>
    <x v="1"/>
    <s v="Texas"/>
    <s v="Dallas"/>
    <x v="5"/>
    <n v="0.30000000000000004"/>
    <x v="25"/>
    <n v="1800.0000000000002"/>
    <n v="900.00000000000011"/>
    <n v="0.5"/>
    <n v="0.3"/>
    <n v="1800"/>
    <n v="900"/>
    <n v="540"/>
    <x v="3"/>
  </r>
  <r>
    <x v="1"/>
    <n v="1197831"/>
    <d v="2021-05-02T00:00:00"/>
    <x v="1"/>
    <s v="Texas"/>
    <s v="Dallas"/>
    <x v="0"/>
    <n v="0.19999999999999998"/>
    <x v="30"/>
    <n v="1499.9999999999998"/>
    <n v="524.99999999999989"/>
    <n v="0.35"/>
    <n v="0.2"/>
    <n v="1500"/>
    <n v="525"/>
    <n v="299.99999999999994"/>
    <x v="4"/>
  </r>
  <r>
    <x v="1"/>
    <n v="1197831"/>
    <d v="2021-05-02T00:00:00"/>
    <x v="1"/>
    <s v="Texas"/>
    <s v="Dallas"/>
    <x v="1"/>
    <n v="0.30000000000000004"/>
    <x v="29"/>
    <n v="2325.0000000000005"/>
    <n v="813.75000000000011"/>
    <n v="0.35"/>
    <n v="0.3"/>
    <n v="2325"/>
    <n v="813.75"/>
    <n v="697.50000000000011"/>
    <x v="4"/>
  </r>
  <r>
    <x v="1"/>
    <n v="1197831"/>
    <d v="2021-05-02T00:00:00"/>
    <x v="1"/>
    <s v="Texas"/>
    <s v="Dallas"/>
    <x v="2"/>
    <n v="0.24999999999999997"/>
    <x v="23"/>
    <n v="1562.4999999999998"/>
    <n v="546.87499999999989"/>
    <n v="0.35"/>
    <n v="0.25"/>
    <n v="1562.5"/>
    <n v="546.875"/>
    <n v="390.62499999999994"/>
    <x v="4"/>
  </r>
  <r>
    <x v="1"/>
    <n v="1197831"/>
    <d v="2021-05-02T00:00:00"/>
    <x v="1"/>
    <s v="Texas"/>
    <s v="Dallas"/>
    <x v="3"/>
    <n v="0.35000000000000003"/>
    <x v="21"/>
    <n v="1925.0000000000002"/>
    <n v="866.25000000000011"/>
    <n v="0.45"/>
    <n v="0.35"/>
    <n v="1925"/>
    <n v="866.25"/>
    <n v="673.75"/>
    <x v="4"/>
  </r>
  <r>
    <x v="1"/>
    <n v="1197831"/>
    <d v="2021-05-02T00:00:00"/>
    <x v="1"/>
    <s v="Texas"/>
    <s v="Dallas"/>
    <x v="4"/>
    <n v="0.5"/>
    <x v="32"/>
    <n v="2250"/>
    <n v="675"/>
    <n v="0.3"/>
    <n v="0.5"/>
    <n v="2250"/>
    <n v="675"/>
    <n v="1125"/>
    <x v="4"/>
  </r>
  <r>
    <x v="1"/>
    <n v="1197831"/>
    <d v="2021-05-02T00:00:00"/>
    <x v="1"/>
    <s v="Texas"/>
    <s v="Dallas"/>
    <x v="5"/>
    <n v="0.45"/>
    <x v="9"/>
    <n v="3600"/>
    <n v="1800"/>
    <n v="0.5"/>
    <n v="0.45"/>
    <n v="3600"/>
    <n v="1800"/>
    <n v="1620"/>
    <x v="4"/>
  </r>
  <r>
    <x v="1"/>
    <n v="1197831"/>
    <d v="2021-06-01T00:00:00"/>
    <x v="1"/>
    <s v="Texas"/>
    <s v="Dallas"/>
    <x v="0"/>
    <n v="0.45"/>
    <x v="9"/>
    <n v="3600"/>
    <n v="1260"/>
    <n v="0.35"/>
    <n v="0.45"/>
    <n v="3600"/>
    <n v="1260"/>
    <n v="1620"/>
    <x v="5"/>
  </r>
  <r>
    <x v="1"/>
    <n v="1197831"/>
    <d v="2021-06-01T00:00:00"/>
    <x v="1"/>
    <s v="Texas"/>
    <s v="Dallas"/>
    <x v="1"/>
    <n v="0.5"/>
    <x v="9"/>
    <n v="4000"/>
    <n v="1400"/>
    <n v="0.35"/>
    <n v="0.5"/>
    <n v="4000"/>
    <n v="1400"/>
    <n v="2000"/>
    <x v="5"/>
  </r>
  <r>
    <x v="1"/>
    <n v="1197831"/>
    <d v="2021-06-01T00:00:00"/>
    <x v="1"/>
    <s v="Texas"/>
    <s v="Dallas"/>
    <x v="2"/>
    <n v="0.45"/>
    <x v="26"/>
    <n v="2925"/>
    <n v="1023.7499999999999"/>
    <n v="0.35"/>
    <n v="0.45"/>
    <n v="2925"/>
    <n v="1023.75"/>
    <n v="1316.25"/>
    <x v="5"/>
  </r>
  <r>
    <x v="1"/>
    <n v="1197831"/>
    <d v="2021-06-01T00:00:00"/>
    <x v="1"/>
    <s v="Texas"/>
    <s v="Dallas"/>
    <x v="3"/>
    <n v="0.45"/>
    <x v="25"/>
    <n v="2700"/>
    <n v="1215"/>
    <n v="0.45"/>
    <n v="0.45"/>
    <n v="2700"/>
    <n v="1215"/>
    <n v="1215"/>
    <x v="5"/>
  </r>
  <r>
    <x v="1"/>
    <n v="1197831"/>
    <d v="2021-06-01T00:00:00"/>
    <x v="1"/>
    <s v="Texas"/>
    <s v="Dallas"/>
    <x v="4"/>
    <n v="0.5"/>
    <x v="24"/>
    <n v="2500"/>
    <n v="750"/>
    <n v="0.3"/>
    <n v="0.5"/>
    <n v="2500"/>
    <n v="750"/>
    <n v="1250"/>
    <x v="5"/>
  </r>
  <r>
    <x v="1"/>
    <n v="1197831"/>
    <d v="2021-06-01T00:00:00"/>
    <x v="1"/>
    <s v="Texas"/>
    <s v="Dallas"/>
    <x v="5"/>
    <n v="0.55000000000000004"/>
    <x v="10"/>
    <n v="4812.5"/>
    <n v="2406.25"/>
    <n v="0.5"/>
    <n v="0.55000000000000004"/>
    <n v="4812.5"/>
    <n v="2406.25"/>
    <n v="2646.875"/>
    <x v="5"/>
  </r>
  <r>
    <x v="1"/>
    <n v="1197831"/>
    <d v="2021-07-03T00:00:00"/>
    <x v="1"/>
    <s v="Texas"/>
    <s v="Dallas"/>
    <x v="0"/>
    <n v="0.45"/>
    <x v="6"/>
    <n v="3712.5"/>
    <n v="1484.9999999999998"/>
    <n v="0.39999999999999997"/>
    <n v="0.45"/>
    <n v="3712.5"/>
    <n v="1485"/>
    <n v="1670.625"/>
    <x v="6"/>
  </r>
  <r>
    <x v="1"/>
    <n v="1197831"/>
    <d v="2021-07-03T00:00:00"/>
    <x v="1"/>
    <s v="Texas"/>
    <s v="Dallas"/>
    <x v="1"/>
    <n v="0.5"/>
    <x v="6"/>
    <n v="4125"/>
    <n v="1649.9999999999998"/>
    <n v="0.39999999999999997"/>
    <n v="0.5"/>
    <n v="4125"/>
    <n v="1650"/>
    <n v="2062.5"/>
    <x v="6"/>
  </r>
  <r>
    <x v="1"/>
    <n v="1197831"/>
    <d v="2021-07-03T00:00:00"/>
    <x v="1"/>
    <s v="Texas"/>
    <s v="Dallas"/>
    <x v="2"/>
    <n v="0.45"/>
    <x v="18"/>
    <n v="4387.5"/>
    <n v="1754.9999999999998"/>
    <n v="0.39999999999999997"/>
    <n v="0.45"/>
    <n v="4387.5"/>
    <n v="1755"/>
    <n v="1974.375"/>
    <x v="6"/>
  </r>
  <r>
    <x v="1"/>
    <n v="1197831"/>
    <d v="2021-07-03T00:00:00"/>
    <x v="1"/>
    <s v="Texas"/>
    <s v="Dallas"/>
    <x v="3"/>
    <n v="0.45"/>
    <x v="31"/>
    <n v="2587.5"/>
    <n v="1293.75"/>
    <n v="0.5"/>
    <n v="0.45"/>
    <n v="2587.5"/>
    <n v="1293.75"/>
    <n v="1164.375"/>
    <x v="6"/>
  </r>
  <r>
    <x v="1"/>
    <n v="1197831"/>
    <d v="2021-07-03T00:00:00"/>
    <x v="1"/>
    <s v="Texas"/>
    <s v="Dallas"/>
    <x v="4"/>
    <n v="0.5"/>
    <x v="31"/>
    <n v="2875"/>
    <n v="1006.2499999999999"/>
    <n v="0.35"/>
    <n v="0.5"/>
    <n v="2875"/>
    <n v="1006.25"/>
    <n v="1437.5"/>
    <x v="6"/>
  </r>
  <r>
    <x v="1"/>
    <n v="1197831"/>
    <d v="2021-07-03T00:00:00"/>
    <x v="1"/>
    <s v="Texas"/>
    <s v="Dallas"/>
    <x v="5"/>
    <n v="0.6"/>
    <x v="2"/>
    <n v="5100"/>
    <n v="2805"/>
    <n v="0.55000000000000004"/>
    <n v="0.6"/>
    <n v="5100"/>
    <n v="2805"/>
    <n v="3060"/>
    <x v="6"/>
  </r>
  <r>
    <x v="1"/>
    <n v="1197831"/>
    <d v="2021-08-05T00:00:00"/>
    <x v="1"/>
    <s v="Texas"/>
    <s v="Dallas"/>
    <x v="0"/>
    <n v="0.5"/>
    <x v="9"/>
    <n v="4000"/>
    <n v="1599.9999999999998"/>
    <n v="0.39999999999999997"/>
    <n v="0.5"/>
    <n v="4000"/>
    <n v="1600"/>
    <n v="2000"/>
    <x v="7"/>
  </r>
  <r>
    <x v="1"/>
    <n v="1197831"/>
    <d v="2021-08-05T00:00:00"/>
    <x v="1"/>
    <s v="Texas"/>
    <s v="Dallas"/>
    <x v="1"/>
    <n v="0.55000000000000004"/>
    <x v="9"/>
    <n v="4400"/>
    <n v="1759.9999999999998"/>
    <n v="0.39999999999999997"/>
    <n v="0.55000000000000004"/>
    <n v="4400"/>
    <n v="1760"/>
    <n v="2420"/>
    <x v="7"/>
  </r>
  <r>
    <x v="1"/>
    <n v="1197831"/>
    <d v="2021-08-05T00:00:00"/>
    <x v="1"/>
    <s v="Texas"/>
    <s v="Dallas"/>
    <x v="2"/>
    <n v="0.5"/>
    <x v="18"/>
    <n v="4875"/>
    <n v="1949.9999999999998"/>
    <n v="0.39999999999999997"/>
    <n v="0.5"/>
    <n v="4875"/>
    <n v="1950"/>
    <n v="2437.5"/>
    <x v="7"/>
  </r>
  <r>
    <x v="1"/>
    <n v="1197831"/>
    <d v="2021-08-05T00:00:00"/>
    <x v="1"/>
    <s v="Texas"/>
    <s v="Dallas"/>
    <x v="3"/>
    <n v="0.5"/>
    <x v="28"/>
    <n v="2625"/>
    <n v="1312.5"/>
    <n v="0.5"/>
    <n v="0.5"/>
    <n v="2625"/>
    <n v="1312.5"/>
    <n v="1312.5"/>
    <x v="7"/>
  </r>
  <r>
    <x v="1"/>
    <n v="1197831"/>
    <d v="2021-08-05T00:00:00"/>
    <x v="1"/>
    <s v="Texas"/>
    <s v="Dallas"/>
    <x v="4"/>
    <n v="0.55000000000000004"/>
    <x v="28"/>
    <n v="2887.5000000000005"/>
    <n v="1010.6250000000001"/>
    <n v="0.35"/>
    <n v="0.55000000000000004"/>
    <n v="2887.5"/>
    <n v="1010.625"/>
    <n v="1588.1250000000005"/>
    <x v="7"/>
  </r>
  <r>
    <x v="1"/>
    <n v="1197831"/>
    <d v="2021-08-05T00:00:00"/>
    <x v="1"/>
    <s v="Texas"/>
    <s v="Dallas"/>
    <x v="5"/>
    <n v="0.6"/>
    <x v="29"/>
    <n v="4650"/>
    <n v="2557.5"/>
    <n v="0.55000000000000004"/>
    <n v="0.6"/>
    <n v="4650"/>
    <n v="2557.5"/>
    <n v="2790"/>
    <x v="7"/>
  </r>
  <r>
    <x v="1"/>
    <n v="1197831"/>
    <d v="2021-09-02T00:00:00"/>
    <x v="1"/>
    <s v="Texas"/>
    <s v="Dallas"/>
    <x v="0"/>
    <n v="0.55000000000000004"/>
    <x v="27"/>
    <n v="3987.5000000000005"/>
    <n v="1595"/>
    <n v="0.39999999999999997"/>
    <n v="0.55000000000000004"/>
    <n v="3987.5"/>
    <n v="1595"/>
    <n v="2193.1250000000005"/>
    <x v="8"/>
  </r>
  <r>
    <x v="1"/>
    <n v="1197831"/>
    <d v="2021-09-02T00:00:00"/>
    <x v="1"/>
    <s v="Texas"/>
    <s v="Dallas"/>
    <x v="1"/>
    <n v="0.55000000000000004"/>
    <x v="22"/>
    <n v="3712.5000000000005"/>
    <n v="1485"/>
    <n v="0.39999999999999997"/>
    <n v="0.55000000000000004"/>
    <n v="3712.5"/>
    <n v="1485"/>
    <n v="2041.8750000000005"/>
    <x v="8"/>
  </r>
  <r>
    <x v="1"/>
    <n v="1197831"/>
    <d v="2021-09-02T00:00:00"/>
    <x v="1"/>
    <s v="Texas"/>
    <s v="Dallas"/>
    <x v="2"/>
    <n v="0.6"/>
    <x v="27"/>
    <n v="4350"/>
    <n v="1739.9999999999998"/>
    <n v="0.39999999999999997"/>
    <n v="0.6"/>
    <n v="4350"/>
    <n v="1740"/>
    <n v="2610"/>
    <x v="8"/>
  </r>
  <r>
    <x v="1"/>
    <n v="1197831"/>
    <d v="2021-09-02T00:00:00"/>
    <x v="1"/>
    <s v="Texas"/>
    <s v="Dallas"/>
    <x v="3"/>
    <n v="0.6"/>
    <x v="32"/>
    <n v="2700"/>
    <n v="1350"/>
    <n v="0.5"/>
    <n v="0.6"/>
    <n v="2700"/>
    <n v="1350"/>
    <n v="1620"/>
    <x v="8"/>
  </r>
  <r>
    <x v="1"/>
    <n v="1197831"/>
    <d v="2021-09-02T00:00:00"/>
    <x v="1"/>
    <s v="Texas"/>
    <s v="Dallas"/>
    <x v="4"/>
    <n v="0.55000000000000004"/>
    <x v="32"/>
    <n v="2475"/>
    <n v="866.25"/>
    <n v="0.35"/>
    <n v="0.55000000000000004"/>
    <n v="2475"/>
    <n v="866.25"/>
    <n v="1361.25"/>
    <x v="8"/>
  </r>
  <r>
    <x v="1"/>
    <n v="1197831"/>
    <d v="2021-09-02T00:00:00"/>
    <x v="1"/>
    <s v="Texas"/>
    <s v="Dallas"/>
    <x v="5"/>
    <n v="0.5"/>
    <x v="22"/>
    <n v="3375"/>
    <n v="1856.2500000000002"/>
    <n v="0.55000000000000004"/>
    <n v="0.5"/>
    <n v="3375"/>
    <n v="1856.25"/>
    <n v="1687.5"/>
    <x v="8"/>
  </r>
  <r>
    <x v="1"/>
    <n v="1197831"/>
    <d v="2021-10-01T00:00:00"/>
    <x v="1"/>
    <s v="Texas"/>
    <s v="Dallas"/>
    <x v="0"/>
    <n v="0.4"/>
    <x v="23"/>
    <n v="2500"/>
    <n v="999.99999999999989"/>
    <n v="0.39999999999999997"/>
    <n v="0.4"/>
    <n v="2500"/>
    <n v="1000"/>
    <n v="1000"/>
    <x v="9"/>
  </r>
  <r>
    <x v="1"/>
    <n v="1197831"/>
    <d v="2021-10-01T00:00:00"/>
    <x v="1"/>
    <s v="Texas"/>
    <s v="Dallas"/>
    <x v="1"/>
    <n v="0.4"/>
    <x v="23"/>
    <n v="2500"/>
    <n v="999.99999999999989"/>
    <n v="0.39999999999999997"/>
    <n v="0.4"/>
    <n v="2500"/>
    <n v="1000"/>
    <n v="1000"/>
    <x v="9"/>
  </r>
  <r>
    <x v="1"/>
    <n v="1197831"/>
    <d v="2021-10-01T00:00:00"/>
    <x v="1"/>
    <s v="Texas"/>
    <s v="Dallas"/>
    <x v="2"/>
    <n v="0.45"/>
    <x v="31"/>
    <n v="2587.5"/>
    <n v="1035"/>
    <n v="0.39999999999999997"/>
    <n v="0.45"/>
    <n v="2587.5"/>
    <n v="1035"/>
    <n v="1164.375"/>
    <x v="9"/>
  </r>
  <r>
    <x v="1"/>
    <n v="1197831"/>
    <d v="2021-10-01T00:00:00"/>
    <x v="1"/>
    <s v="Texas"/>
    <s v="Dallas"/>
    <x v="3"/>
    <n v="0.45"/>
    <x v="33"/>
    <n v="1912.5"/>
    <n v="956.25"/>
    <n v="0.5"/>
    <n v="0.45"/>
    <n v="1912.5"/>
    <n v="956.25"/>
    <n v="860.625"/>
    <x v="9"/>
  </r>
  <r>
    <x v="1"/>
    <n v="1197831"/>
    <d v="2021-10-01T00:00:00"/>
    <x v="1"/>
    <s v="Texas"/>
    <s v="Dallas"/>
    <x v="4"/>
    <n v="0.4"/>
    <x v="47"/>
    <n v="1600"/>
    <n v="560"/>
    <n v="0.35"/>
    <n v="0.4"/>
    <n v="1600"/>
    <n v="560"/>
    <n v="640"/>
    <x v="9"/>
  </r>
  <r>
    <x v="1"/>
    <n v="1197831"/>
    <d v="2021-10-01T00:00:00"/>
    <x v="1"/>
    <s v="Texas"/>
    <s v="Dallas"/>
    <x v="5"/>
    <n v="0.5"/>
    <x v="31"/>
    <n v="2875"/>
    <n v="1581.2500000000002"/>
    <n v="0.55000000000000004"/>
    <n v="0.5"/>
    <n v="2875"/>
    <n v="1581.25"/>
    <n v="1437.5"/>
    <x v="9"/>
  </r>
  <r>
    <x v="1"/>
    <n v="1197831"/>
    <d v="2021-11-02T00:00:00"/>
    <x v="1"/>
    <s v="Texas"/>
    <s v="Dallas"/>
    <x v="0"/>
    <n v="0.4"/>
    <x v="27"/>
    <n v="2900"/>
    <n v="1160"/>
    <n v="0.39999999999999997"/>
    <n v="0.4"/>
    <n v="2900"/>
    <n v="1160"/>
    <n v="1160"/>
    <x v="10"/>
  </r>
  <r>
    <x v="1"/>
    <n v="1197831"/>
    <d v="2021-11-02T00:00:00"/>
    <x v="1"/>
    <s v="Texas"/>
    <s v="Dallas"/>
    <x v="1"/>
    <n v="0.4"/>
    <x v="27"/>
    <n v="2900"/>
    <n v="1160"/>
    <n v="0.39999999999999997"/>
    <n v="0.4"/>
    <n v="2900"/>
    <n v="1160"/>
    <n v="1160"/>
    <x v="10"/>
  </r>
  <r>
    <x v="1"/>
    <n v="1197831"/>
    <d v="2021-11-02T00:00:00"/>
    <x v="1"/>
    <s v="Texas"/>
    <s v="Dallas"/>
    <x v="2"/>
    <n v="0.65"/>
    <x v="26"/>
    <n v="4225"/>
    <n v="1689.9999999999998"/>
    <n v="0.39999999999999997"/>
    <n v="0.65"/>
    <n v="4225"/>
    <n v="1690"/>
    <n v="2746.25"/>
    <x v="10"/>
  </r>
  <r>
    <x v="1"/>
    <n v="1197831"/>
    <d v="2021-11-02T00:00:00"/>
    <x v="1"/>
    <s v="Texas"/>
    <s v="Dallas"/>
    <x v="3"/>
    <n v="0.65"/>
    <x v="24"/>
    <n v="3250"/>
    <n v="1625"/>
    <n v="0.5"/>
    <n v="0.65"/>
    <n v="3250"/>
    <n v="1625"/>
    <n v="2112.5"/>
    <x v="10"/>
  </r>
  <r>
    <x v="1"/>
    <n v="1197831"/>
    <d v="2021-11-02T00:00:00"/>
    <x v="1"/>
    <s v="Texas"/>
    <s v="Dallas"/>
    <x v="4"/>
    <n v="0.6"/>
    <x v="34"/>
    <n v="2850"/>
    <n v="997.49999999999989"/>
    <n v="0.35"/>
    <n v="0.6"/>
    <n v="2850"/>
    <n v="997.5"/>
    <n v="1710"/>
    <x v="10"/>
  </r>
  <r>
    <x v="1"/>
    <n v="1197831"/>
    <d v="2021-11-02T00:00:00"/>
    <x v="1"/>
    <s v="Texas"/>
    <s v="Dallas"/>
    <x v="5"/>
    <n v="0.70000000000000007"/>
    <x v="22"/>
    <n v="4725"/>
    <n v="2598.75"/>
    <n v="0.55000000000000004"/>
    <n v="0.7"/>
    <n v="4725"/>
    <n v="2598.75"/>
    <n v="3307.5"/>
    <x v="10"/>
  </r>
  <r>
    <x v="1"/>
    <n v="1197831"/>
    <d v="2021-12-01T00:00:00"/>
    <x v="1"/>
    <s v="Texas"/>
    <s v="Dallas"/>
    <x v="0"/>
    <n v="0.6"/>
    <x v="6"/>
    <n v="4950"/>
    <n v="1979.9999999999998"/>
    <n v="0.39999999999999997"/>
    <n v="0.6"/>
    <n v="4950"/>
    <n v="1980"/>
    <n v="2970"/>
    <x v="11"/>
  </r>
  <r>
    <x v="1"/>
    <n v="1197831"/>
    <d v="2021-12-01T00:00:00"/>
    <x v="1"/>
    <s v="Texas"/>
    <s v="Dallas"/>
    <x v="1"/>
    <n v="0.6"/>
    <x v="6"/>
    <n v="4950"/>
    <n v="1979.9999999999998"/>
    <n v="0.39999999999999997"/>
    <n v="0.6"/>
    <n v="4950"/>
    <n v="1980"/>
    <n v="2970"/>
    <x v="11"/>
  </r>
  <r>
    <x v="1"/>
    <n v="1197831"/>
    <d v="2021-12-01T00:00:00"/>
    <x v="1"/>
    <s v="Texas"/>
    <s v="Dallas"/>
    <x v="2"/>
    <n v="0.65"/>
    <x v="27"/>
    <n v="4712.5"/>
    <n v="1884.9999999999998"/>
    <n v="0.39999999999999997"/>
    <n v="0.65"/>
    <n v="4712.5"/>
    <n v="1885"/>
    <n v="3063.125"/>
    <x v="11"/>
  </r>
  <r>
    <x v="1"/>
    <n v="1197831"/>
    <d v="2021-12-01T00:00:00"/>
    <x v="1"/>
    <s v="Texas"/>
    <s v="Dallas"/>
    <x v="3"/>
    <n v="0.65"/>
    <x v="31"/>
    <n v="3737.5"/>
    <n v="1868.75"/>
    <n v="0.5"/>
    <n v="0.65"/>
    <n v="3737.5"/>
    <n v="1868.75"/>
    <n v="2429.375"/>
    <x v="11"/>
  </r>
  <r>
    <x v="1"/>
    <n v="1197831"/>
    <d v="2021-12-01T00:00:00"/>
    <x v="1"/>
    <s v="Texas"/>
    <s v="Dallas"/>
    <x v="4"/>
    <n v="0.6"/>
    <x v="28"/>
    <n v="3150"/>
    <n v="1102.5"/>
    <n v="0.35"/>
    <n v="0.6"/>
    <n v="3150"/>
    <n v="1102.5"/>
    <n v="1890"/>
    <x v="11"/>
  </r>
  <r>
    <x v="1"/>
    <n v="1197831"/>
    <d v="2021-12-01T00:00:00"/>
    <x v="1"/>
    <s v="Texas"/>
    <s v="Dallas"/>
    <x v="5"/>
    <n v="0.70000000000000007"/>
    <x v="29"/>
    <n v="5425.0000000000009"/>
    <n v="2983.7500000000009"/>
    <n v="0.55000000000000004"/>
    <n v="0.7"/>
    <n v="5425"/>
    <n v="2983.75"/>
    <n v="3797.5000000000005"/>
    <x v="11"/>
  </r>
  <r>
    <x v="0"/>
    <n v="1185732"/>
    <d v="2021-01-07T00:00:00"/>
    <x v="0"/>
    <s v="Pennsylvania"/>
    <s v="Philadelphia"/>
    <x v="0"/>
    <n v="0.45"/>
    <x v="33"/>
    <n v="1912.5"/>
    <n v="1051.875"/>
    <n v="0.55000000000000004"/>
    <n v="0.45"/>
    <n v="1912.5"/>
    <n v="1051.875"/>
    <n v="860.625"/>
    <x v="0"/>
  </r>
  <r>
    <x v="0"/>
    <n v="1185732"/>
    <d v="2021-01-07T00:00:00"/>
    <x v="0"/>
    <s v="Pennsylvania"/>
    <s v="Philadelphia"/>
    <x v="1"/>
    <n v="0.45"/>
    <x v="38"/>
    <n v="1012.5"/>
    <n v="354.375"/>
    <n v="0.35"/>
    <n v="0.45"/>
    <n v="1012.5"/>
    <n v="354.375"/>
    <n v="455.625"/>
    <x v="0"/>
  </r>
  <r>
    <x v="0"/>
    <n v="1185732"/>
    <d v="2021-01-07T00:00:00"/>
    <x v="0"/>
    <s v="Pennsylvania"/>
    <s v="Philadelphia"/>
    <x v="2"/>
    <n v="0.35000000000000003"/>
    <x v="38"/>
    <n v="787.50000000000011"/>
    <n v="315"/>
    <n v="0.39999999999999997"/>
    <n v="0.35"/>
    <n v="787.5"/>
    <n v="315"/>
    <n v="275.625"/>
    <x v="0"/>
  </r>
  <r>
    <x v="0"/>
    <n v="1185732"/>
    <d v="2021-01-07T00:00:00"/>
    <x v="0"/>
    <s v="Pennsylvania"/>
    <s v="Philadelphia"/>
    <x v="3"/>
    <n v="0.4"/>
    <x v="42"/>
    <n v="300"/>
    <n v="119.99999999999999"/>
    <n v="0.39999999999999997"/>
    <n v="0.4"/>
    <n v="300"/>
    <n v="120"/>
    <n v="120"/>
    <x v="0"/>
  </r>
  <r>
    <x v="0"/>
    <n v="1185732"/>
    <d v="2021-01-07T00:00:00"/>
    <x v="0"/>
    <s v="Pennsylvania"/>
    <s v="Philadelphia"/>
    <x v="4"/>
    <n v="0.54999999999999993"/>
    <x v="36"/>
    <n v="687.49999999999989"/>
    <n v="240.62499999999994"/>
    <n v="0.35"/>
    <n v="0.55000000000000004"/>
    <n v="687.5"/>
    <n v="240.625"/>
    <n v="378.12499999999994"/>
    <x v="0"/>
  </r>
  <r>
    <x v="0"/>
    <n v="1185732"/>
    <d v="2021-01-07T00:00:00"/>
    <x v="0"/>
    <s v="Pennsylvania"/>
    <s v="Philadelphia"/>
    <x v="5"/>
    <n v="0.45"/>
    <x v="38"/>
    <n v="1012.5"/>
    <n v="303.75"/>
    <n v="0.3"/>
    <n v="0.45"/>
    <n v="1012.5"/>
    <n v="303.75"/>
    <n v="455.625"/>
    <x v="0"/>
  </r>
  <r>
    <x v="0"/>
    <n v="1185732"/>
    <d v="2021-02-05T00:00:00"/>
    <x v="0"/>
    <s v="Pennsylvania"/>
    <s v="Philadelphia"/>
    <x v="0"/>
    <n v="0.45"/>
    <x v="34"/>
    <n v="2137.5"/>
    <n v="1175.625"/>
    <n v="0.55000000000000004"/>
    <n v="0.45"/>
    <n v="2137.5"/>
    <n v="1175.625"/>
    <n v="961.875"/>
    <x v="1"/>
  </r>
  <r>
    <x v="0"/>
    <n v="1185732"/>
    <d v="2021-02-05T00:00:00"/>
    <x v="0"/>
    <s v="Pennsylvania"/>
    <s v="Philadelphia"/>
    <x v="1"/>
    <n v="0.45"/>
    <x v="36"/>
    <n v="562.5"/>
    <n v="196.875"/>
    <n v="0.35"/>
    <n v="0.45"/>
    <n v="562.5"/>
    <n v="196.875"/>
    <n v="253.125"/>
    <x v="1"/>
  </r>
  <r>
    <x v="0"/>
    <n v="1185732"/>
    <d v="2021-02-05T00:00:00"/>
    <x v="0"/>
    <s v="Pennsylvania"/>
    <s v="Philadelphia"/>
    <x v="2"/>
    <n v="0.35000000000000003"/>
    <x v="37"/>
    <n v="612.50000000000011"/>
    <n v="245.00000000000003"/>
    <n v="0.39999999999999997"/>
    <n v="0.35"/>
    <n v="612.5"/>
    <n v="245"/>
    <n v="214.37500000000003"/>
    <x v="1"/>
  </r>
  <r>
    <x v="0"/>
    <n v="1185732"/>
    <d v="2021-02-05T00:00:00"/>
    <x v="0"/>
    <s v="Pennsylvania"/>
    <s v="Philadelphia"/>
    <x v="3"/>
    <n v="0.4"/>
    <x v="51"/>
    <n v="200"/>
    <n v="80"/>
    <n v="0.39999999999999997"/>
    <n v="0.4"/>
    <n v="200"/>
    <n v="80"/>
    <n v="80"/>
    <x v="1"/>
  </r>
  <r>
    <x v="0"/>
    <n v="1185732"/>
    <d v="2021-02-05T00:00:00"/>
    <x v="0"/>
    <s v="Pennsylvania"/>
    <s v="Philadelphia"/>
    <x v="4"/>
    <n v="0.54999999999999993"/>
    <x v="36"/>
    <n v="687.49999999999989"/>
    <n v="240.62499999999994"/>
    <n v="0.35"/>
    <n v="0.55000000000000004"/>
    <n v="687.5"/>
    <n v="240.625"/>
    <n v="378.12499999999994"/>
    <x v="1"/>
  </r>
  <r>
    <x v="0"/>
    <n v="1185732"/>
    <d v="2021-02-05T00:00:00"/>
    <x v="0"/>
    <s v="Pennsylvania"/>
    <s v="Philadelphia"/>
    <x v="5"/>
    <n v="0.45"/>
    <x v="38"/>
    <n v="1012.5"/>
    <n v="303.75"/>
    <n v="0.3"/>
    <n v="0.45"/>
    <n v="1012.5"/>
    <n v="303.75"/>
    <n v="455.625"/>
    <x v="1"/>
  </r>
  <r>
    <x v="0"/>
    <n v="1185732"/>
    <d v="2021-03-03T00:00:00"/>
    <x v="0"/>
    <s v="Pennsylvania"/>
    <s v="Philadelphia"/>
    <x v="0"/>
    <n v="0.5"/>
    <x v="52"/>
    <n v="2225"/>
    <n v="1223.75"/>
    <n v="0.55000000000000004"/>
    <n v="0.5"/>
    <n v="2225"/>
    <n v="1223.75"/>
    <n v="1112.5"/>
    <x v="2"/>
  </r>
  <r>
    <x v="0"/>
    <n v="1185732"/>
    <d v="2021-03-03T00:00:00"/>
    <x v="0"/>
    <s v="Pennsylvania"/>
    <s v="Philadelphia"/>
    <x v="1"/>
    <n v="0.5"/>
    <x v="43"/>
    <n v="750"/>
    <n v="262.5"/>
    <n v="0.35"/>
    <n v="0.5"/>
    <n v="750"/>
    <n v="262.5"/>
    <n v="375"/>
    <x v="2"/>
  </r>
  <r>
    <x v="0"/>
    <n v="1185732"/>
    <d v="2021-03-03T00:00:00"/>
    <x v="0"/>
    <s v="Pennsylvania"/>
    <s v="Philadelphia"/>
    <x v="2"/>
    <n v="0.4"/>
    <x v="37"/>
    <n v="700"/>
    <n v="280"/>
    <n v="0.39999999999999997"/>
    <n v="0.4"/>
    <n v="700"/>
    <n v="280"/>
    <n v="280"/>
    <x v="2"/>
  </r>
  <r>
    <x v="0"/>
    <n v="1185732"/>
    <d v="2021-03-03T00:00:00"/>
    <x v="0"/>
    <s v="Pennsylvania"/>
    <s v="Philadelphia"/>
    <x v="3"/>
    <n v="0.45"/>
    <x v="53"/>
    <n v="112.5"/>
    <n v="44.999999999999993"/>
    <n v="0.39999999999999997"/>
    <n v="0.45"/>
    <n v="112.5"/>
    <n v="45"/>
    <n v="50.625"/>
    <x v="2"/>
  </r>
  <r>
    <x v="0"/>
    <n v="1185732"/>
    <d v="2021-03-03T00:00:00"/>
    <x v="0"/>
    <s v="Pennsylvania"/>
    <s v="Philadelphia"/>
    <x v="4"/>
    <n v="0.6"/>
    <x v="42"/>
    <n v="450"/>
    <n v="135"/>
    <n v="0.3"/>
    <n v="0.6"/>
    <n v="450"/>
    <n v="135"/>
    <n v="270"/>
    <x v="2"/>
  </r>
  <r>
    <x v="0"/>
    <n v="1185732"/>
    <d v="2021-03-03T00:00:00"/>
    <x v="0"/>
    <s v="Pennsylvania"/>
    <s v="Philadelphia"/>
    <x v="5"/>
    <n v="0.5"/>
    <x v="37"/>
    <n v="875"/>
    <n v="218.75"/>
    <n v="0.25"/>
    <n v="0.5"/>
    <n v="875"/>
    <n v="218.75"/>
    <n v="437.5"/>
    <x v="2"/>
  </r>
  <r>
    <x v="0"/>
    <n v="1185732"/>
    <d v="2021-04-04T00:00:00"/>
    <x v="0"/>
    <s v="Pennsylvania"/>
    <s v="Philadelphia"/>
    <x v="0"/>
    <n v="0.5"/>
    <x v="32"/>
    <n v="2250"/>
    <n v="1125"/>
    <n v="0.5"/>
    <n v="0.5"/>
    <n v="2250"/>
    <n v="1125"/>
    <n v="1125"/>
    <x v="3"/>
  </r>
  <r>
    <x v="0"/>
    <n v="1185732"/>
    <d v="2021-04-04T00:00:00"/>
    <x v="0"/>
    <s v="Pennsylvania"/>
    <s v="Philadelphia"/>
    <x v="1"/>
    <n v="0.5"/>
    <x v="43"/>
    <n v="750"/>
    <n v="225"/>
    <n v="0.3"/>
    <n v="0.5"/>
    <n v="750"/>
    <n v="225"/>
    <n v="375"/>
    <x v="3"/>
  </r>
  <r>
    <x v="0"/>
    <n v="1185732"/>
    <d v="2021-04-04T00:00:00"/>
    <x v="0"/>
    <s v="Pennsylvania"/>
    <s v="Philadelphia"/>
    <x v="2"/>
    <n v="0.4"/>
    <x v="43"/>
    <n v="600"/>
    <n v="210"/>
    <n v="0.35"/>
    <n v="0.4"/>
    <n v="600"/>
    <n v="210"/>
    <n v="240"/>
    <x v="3"/>
  </r>
  <r>
    <x v="0"/>
    <n v="1185732"/>
    <d v="2021-04-04T00:00:00"/>
    <x v="0"/>
    <s v="Pennsylvania"/>
    <s v="Philadelphia"/>
    <x v="3"/>
    <n v="0.45"/>
    <x v="42"/>
    <n v="337.5"/>
    <n v="118.12499999999999"/>
    <n v="0.35"/>
    <n v="0.45"/>
    <n v="337.5"/>
    <n v="118.125"/>
    <n v="151.875"/>
    <x v="3"/>
  </r>
  <r>
    <x v="0"/>
    <n v="1185732"/>
    <d v="2021-04-04T00:00:00"/>
    <x v="0"/>
    <s v="Pennsylvania"/>
    <s v="Philadelphia"/>
    <x v="4"/>
    <n v="0.6"/>
    <x v="42"/>
    <n v="450"/>
    <n v="135"/>
    <n v="0.3"/>
    <n v="0.6"/>
    <n v="450"/>
    <n v="135"/>
    <n v="270"/>
    <x v="3"/>
  </r>
  <r>
    <x v="0"/>
    <n v="1185732"/>
    <d v="2021-04-04T00:00:00"/>
    <x v="0"/>
    <s v="Pennsylvania"/>
    <s v="Philadelphia"/>
    <x v="5"/>
    <n v="0.5"/>
    <x v="41"/>
    <n v="1000"/>
    <n v="250"/>
    <n v="0.25"/>
    <n v="0.5"/>
    <n v="1000"/>
    <n v="250"/>
    <n v="500"/>
    <x v="3"/>
  </r>
  <r>
    <x v="0"/>
    <n v="1185732"/>
    <d v="2021-05-03T00:00:00"/>
    <x v="0"/>
    <s v="Pennsylvania"/>
    <s v="Philadelphia"/>
    <x v="0"/>
    <n v="0.6"/>
    <x v="54"/>
    <n v="2820"/>
    <n v="1410"/>
    <n v="0.5"/>
    <n v="0.6"/>
    <n v="2820"/>
    <n v="1410"/>
    <n v="1692"/>
    <x v="4"/>
  </r>
  <r>
    <x v="0"/>
    <n v="1185732"/>
    <d v="2021-05-03T00:00:00"/>
    <x v="0"/>
    <s v="Pennsylvania"/>
    <s v="Philadelphia"/>
    <x v="1"/>
    <n v="0.60000000000000009"/>
    <x v="37"/>
    <n v="1050.0000000000002"/>
    <n v="315.00000000000006"/>
    <n v="0.3"/>
    <n v="0.6"/>
    <n v="1050"/>
    <n v="315"/>
    <n v="630.00000000000011"/>
    <x v="4"/>
  </r>
  <r>
    <x v="0"/>
    <n v="1185732"/>
    <d v="2021-05-03T00:00:00"/>
    <x v="0"/>
    <s v="Pennsylvania"/>
    <s v="Philadelphia"/>
    <x v="2"/>
    <n v="0.55000000000000004"/>
    <x v="43"/>
    <n v="825.00000000000011"/>
    <n v="288.75"/>
    <n v="0.35"/>
    <n v="0.55000000000000004"/>
    <n v="825"/>
    <n v="288.75"/>
    <n v="453.75000000000011"/>
    <x v="4"/>
  </r>
  <r>
    <x v="0"/>
    <n v="1185732"/>
    <d v="2021-05-03T00:00:00"/>
    <x v="0"/>
    <s v="Pennsylvania"/>
    <s v="Philadelphia"/>
    <x v="3"/>
    <n v="0.55000000000000004"/>
    <x v="39"/>
    <n v="550"/>
    <n v="192.5"/>
    <n v="0.35"/>
    <n v="0.55000000000000004"/>
    <n v="550"/>
    <n v="192.5"/>
    <n v="302.5"/>
    <x v="4"/>
  </r>
  <r>
    <x v="0"/>
    <n v="1185732"/>
    <d v="2021-05-03T00:00:00"/>
    <x v="0"/>
    <s v="Pennsylvania"/>
    <s v="Philadelphia"/>
    <x v="4"/>
    <n v="0.65"/>
    <x v="36"/>
    <n v="812.5"/>
    <n v="243.75"/>
    <n v="0.3"/>
    <n v="0.65"/>
    <n v="812.5"/>
    <n v="243.75"/>
    <n v="528.125"/>
    <x v="4"/>
  </r>
  <r>
    <x v="0"/>
    <n v="1185732"/>
    <d v="2021-05-03T00:00:00"/>
    <x v="0"/>
    <s v="Pennsylvania"/>
    <s v="Philadelphia"/>
    <x v="5"/>
    <n v="0.70000000000000007"/>
    <x v="44"/>
    <n v="1750.0000000000002"/>
    <n v="525"/>
    <n v="0.3"/>
    <n v="0.7"/>
    <n v="1750"/>
    <n v="525"/>
    <n v="1225"/>
    <x v="4"/>
  </r>
  <r>
    <x v="0"/>
    <n v="1185732"/>
    <d v="2021-06-05T00:00:00"/>
    <x v="0"/>
    <s v="Pennsylvania"/>
    <s v="Philadelphia"/>
    <x v="0"/>
    <n v="0.65"/>
    <x v="24"/>
    <n v="3250"/>
    <n v="1787.5000000000002"/>
    <n v="0.55000000000000004"/>
    <n v="0.65"/>
    <n v="3250"/>
    <n v="1787.5"/>
    <n v="2112.5"/>
    <x v="5"/>
  </r>
  <r>
    <x v="0"/>
    <n v="1185732"/>
    <d v="2021-06-05T00:00:00"/>
    <x v="0"/>
    <s v="Pennsylvania"/>
    <s v="Philadelphia"/>
    <x v="1"/>
    <n v="0.60000000000000009"/>
    <x v="44"/>
    <n v="1500.0000000000002"/>
    <n v="525"/>
    <n v="0.35"/>
    <n v="0.6"/>
    <n v="1500"/>
    <n v="525"/>
    <n v="900.00000000000011"/>
    <x v="5"/>
  </r>
  <r>
    <x v="0"/>
    <n v="1185732"/>
    <d v="2021-06-05T00:00:00"/>
    <x v="0"/>
    <s v="Pennsylvania"/>
    <s v="Philadelphia"/>
    <x v="2"/>
    <n v="0.55000000000000004"/>
    <x v="37"/>
    <n v="962.50000000000011"/>
    <n v="385"/>
    <n v="0.39999999999999997"/>
    <n v="0.55000000000000004"/>
    <n v="962.5"/>
    <n v="385"/>
    <n v="529.37500000000011"/>
    <x v="5"/>
  </r>
  <r>
    <x v="0"/>
    <n v="1185732"/>
    <d v="2021-06-05T00:00:00"/>
    <x v="0"/>
    <s v="Pennsylvania"/>
    <s v="Philadelphia"/>
    <x v="3"/>
    <n v="0.55000000000000004"/>
    <x v="43"/>
    <n v="825.00000000000011"/>
    <n v="330"/>
    <n v="0.39999999999999997"/>
    <n v="0.55000000000000004"/>
    <n v="825"/>
    <n v="330"/>
    <n v="453.75000000000011"/>
    <x v="5"/>
  </r>
  <r>
    <x v="0"/>
    <n v="1185732"/>
    <d v="2021-06-05T00:00:00"/>
    <x v="0"/>
    <s v="Pennsylvania"/>
    <s v="Philadelphia"/>
    <x v="4"/>
    <n v="0.65"/>
    <x v="43"/>
    <n v="975"/>
    <n v="341.25"/>
    <n v="0.35"/>
    <n v="0.65"/>
    <n v="975"/>
    <n v="341.25"/>
    <n v="633.75"/>
    <x v="5"/>
  </r>
  <r>
    <x v="0"/>
    <n v="1185732"/>
    <d v="2021-06-05T00:00:00"/>
    <x v="0"/>
    <s v="Pennsylvania"/>
    <s v="Philadelphia"/>
    <x v="5"/>
    <n v="0.70000000000000007"/>
    <x v="49"/>
    <n v="2100"/>
    <n v="630"/>
    <n v="0.3"/>
    <n v="0.7"/>
    <n v="2100"/>
    <n v="630"/>
    <n v="1470"/>
    <x v="5"/>
  </r>
  <r>
    <x v="0"/>
    <n v="1185732"/>
    <d v="2021-07-03T00:00:00"/>
    <x v="0"/>
    <s v="Pennsylvania"/>
    <s v="Philadelphia"/>
    <x v="0"/>
    <n v="0.65"/>
    <x v="24"/>
    <n v="3250"/>
    <n v="1787.5000000000002"/>
    <n v="0.55000000000000004"/>
    <n v="0.65"/>
    <n v="3250"/>
    <n v="1787.5"/>
    <n v="2112.5"/>
    <x v="6"/>
  </r>
  <r>
    <x v="0"/>
    <n v="1185732"/>
    <d v="2021-07-03T00:00:00"/>
    <x v="0"/>
    <s v="Pennsylvania"/>
    <s v="Philadelphia"/>
    <x v="1"/>
    <n v="0.60000000000000009"/>
    <x v="49"/>
    <n v="1800.0000000000002"/>
    <n v="630"/>
    <n v="0.35"/>
    <n v="0.6"/>
    <n v="1800"/>
    <n v="630"/>
    <n v="1080"/>
    <x v="6"/>
  </r>
  <r>
    <x v="0"/>
    <n v="1185732"/>
    <d v="2021-07-03T00:00:00"/>
    <x v="0"/>
    <s v="Pennsylvania"/>
    <s v="Philadelphia"/>
    <x v="2"/>
    <n v="0.55000000000000004"/>
    <x v="38"/>
    <n v="1237.5"/>
    <n v="494.99999999999994"/>
    <n v="0.39999999999999997"/>
    <n v="0.55000000000000004"/>
    <n v="1237.5"/>
    <n v="495"/>
    <n v="680.625"/>
    <x v="6"/>
  </r>
  <r>
    <x v="0"/>
    <n v="1185732"/>
    <d v="2021-07-03T00:00:00"/>
    <x v="0"/>
    <s v="Pennsylvania"/>
    <s v="Philadelphia"/>
    <x v="3"/>
    <n v="0.55000000000000004"/>
    <x v="37"/>
    <n v="962.50000000000011"/>
    <n v="385"/>
    <n v="0.39999999999999997"/>
    <n v="0.55000000000000004"/>
    <n v="962.5"/>
    <n v="385"/>
    <n v="529.37500000000011"/>
    <x v="6"/>
  </r>
  <r>
    <x v="0"/>
    <n v="1185732"/>
    <d v="2021-07-03T00:00:00"/>
    <x v="0"/>
    <s v="Pennsylvania"/>
    <s v="Philadelphia"/>
    <x v="4"/>
    <n v="0.65"/>
    <x v="41"/>
    <n v="1300"/>
    <n v="454.99999999999994"/>
    <n v="0.35"/>
    <n v="0.65"/>
    <n v="1300"/>
    <n v="455"/>
    <n v="845"/>
    <x v="6"/>
  </r>
  <r>
    <x v="0"/>
    <n v="1185732"/>
    <d v="2021-07-03T00:00:00"/>
    <x v="0"/>
    <s v="Pennsylvania"/>
    <s v="Philadelphia"/>
    <x v="5"/>
    <n v="0.70000000000000007"/>
    <x v="48"/>
    <n v="2625.0000000000005"/>
    <n v="787.50000000000011"/>
    <n v="0.3"/>
    <n v="0.7"/>
    <n v="2625"/>
    <n v="787.5"/>
    <n v="1837.5000000000002"/>
    <x v="6"/>
  </r>
  <r>
    <x v="0"/>
    <n v="1185732"/>
    <d v="2021-08-04T00:00:00"/>
    <x v="0"/>
    <s v="Pennsylvania"/>
    <s v="Philadelphia"/>
    <x v="0"/>
    <n v="0.65"/>
    <x v="28"/>
    <n v="3412.5"/>
    <n v="1876.8750000000002"/>
    <n v="0.55000000000000004"/>
    <n v="0.65"/>
    <n v="3412.5"/>
    <n v="1876.875"/>
    <n v="2218.125"/>
    <x v="7"/>
  </r>
  <r>
    <x v="0"/>
    <n v="1185732"/>
    <d v="2021-08-04T00:00:00"/>
    <x v="0"/>
    <s v="Pennsylvania"/>
    <s v="Philadelphia"/>
    <x v="1"/>
    <n v="0.60000000000000009"/>
    <x v="49"/>
    <n v="1800.0000000000002"/>
    <n v="630"/>
    <n v="0.35"/>
    <n v="0.6"/>
    <n v="1800"/>
    <n v="630"/>
    <n v="1080"/>
    <x v="7"/>
  </r>
  <r>
    <x v="0"/>
    <n v="1185732"/>
    <d v="2021-08-04T00:00:00"/>
    <x v="0"/>
    <s v="Pennsylvania"/>
    <s v="Philadelphia"/>
    <x v="2"/>
    <n v="0.55000000000000004"/>
    <x v="38"/>
    <n v="1237.5"/>
    <n v="494.99999999999994"/>
    <n v="0.39999999999999997"/>
    <n v="0.55000000000000004"/>
    <n v="1237.5"/>
    <n v="495"/>
    <n v="680.625"/>
    <x v="7"/>
  </r>
  <r>
    <x v="0"/>
    <n v="1185732"/>
    <d v="2021-08-04T00:00:00"/>
    <x v="0"/>
    <s v="Pennsylvania"/>
    <s v="Philadelphia"/>
    <x v="3"/>
    <n v="0.55000000000000004"/>
    <x v="41"/>
    <n v="1100"/>
    <n v="439.99999999999994"/>
    <n v="0.39999999999999997"/>
    <n v="0.55000000000000004"/>
    <n v="1100"/>
    <n v="440"/>
    <n v="605"/>
    <x v="7"/>
  </r>
  <r>
    <x v="0"/>
    <n v="1185732"/>
    <d v="2021-08-04T00:00:00"/>
    <x v="0"/>
    <s v="Pennsylvania"/>
    <s v="Philadelphia"/>
    <x v="4"/>
    <n v="0.65"/>
    <x v="37"/>
    <n v="1137.5"/>
    <n v="398.125"/>
    <n v="0.35"/>
    <n v="0.65"/>
    <n v="1137.5"/>
    <n v="398.125"/>
    <n v="739.375"/>
    <x v="7"/>
  </r>
  <r>
    <x v="0"/>
    <n v="1185732"/>
    <d v="2021-08-04T00:00:00"/>
    <x v="0"/>
    <s v="Pennsylvania"/>
    <s v="Philadelphia"/>
    <x v="5"/>
    <n v="0.70000000000000007"/>
    <x v="45"/>
    <n v="2450.0000000000005"/>
    <n v="735.00000000000011"/>
    <n v="0.3"/>
    <n v="0.7"/>
    <n v="2450"/>
    <n v="735"/>
    <n v="1715.0000000000002"/>
    <x v="7"/>
  </r>
  <r>
    <x v="0"/>
    <n v="1185732"/>
    <d v="2021-09-03T00:00:00"/>
    <x v="0"/>
    <s v="Pennsylvania"/>
    <s v="Philadelphia"/>
    <x v="0"/>
    <n v="0.65"/>
    <x v="34"/>
    <n v="3087.5"/>
    <n v="1543.75"/>
    <n v="0.5"/>
    <n v="0.65"/>
    <n v="3087.5"/>
    <n v="1543.75"/>
    <n v="2006.875"/>
    <x v="8"/>
  </r>
  <r>
    <x v="0"/>
    <n v="1185732"/>
    <d v="2021-09-03T00:00:00"/>
    <x v="0"/>
    <s v="Pennsylvania"/>
    <s v="Philadelphia"/>
    <x v="1"/>
    <n v="0.5"/>
    <x v="35"/>
    <n v="1375"/>
    <n v="412.5"/>
    <n v="0.3"/>
    <n v="0.5"/>
    <n v="1375"/>
    <n v="412.5"/>
    <n v="687.5"/>
    <x v="8"/>
  </r>
  <r>
    <x v="0"/>
    <n v="1185732"/>
    <d v="2021-09-03T00:00:00"/>
    <x v="0"/>
    <s v="Pennsylvania"/>
    <s v="Philadelphia"/>
    <x v="2"/>
    <n v="0.45"/>
    <x v="41"/>
    <n v="900"/>
    <n v="315"/>
    <n v="0.35"/>
    <n v="0.45"/>
    <n v="900"/>
    <n v="315"/>
    <n v="405"/>
    <x v="8"/>
  </r>
  <r>
    <x v="0"/>
    <n v="1185732"/>
    <d v="2021-09-03T00:00:00"/>
    <x v="0"/>
    <s v="Pennsylvania"/>
    <s v="Philadelphia"/>
    <x v="3"/>
    <n v="0.45"/>
    <x v="37"/>
    <n v="787.5"/>
    <n v="275.625"/>
    <n v="0.35"/>
    <n v="0.45"/>
    <n v="787.5"/>
    <n v="275.625"/>
    <n v="354.375"/>
    <x v="8"/>
  </r>
  <r>
    <x v="0"/>
    <n v="1185732"/>
    <d v="2021-09-03T00:00:00"/>
    <x v="0"/>
    <s v="Pennsylvania"/>
    <s v="Philadelphia"/>
    <x v="4"/>
    <n v="0.54999999999999993"/>
    <x v="36"/>
    <n v="687.49999999999989"/>
    <n v="206.24999999999997"/>
    <n v="0.3"/>
    <n v="0.55000000000000004"/>
    <n v="687.5"/>
    <n v="206.25"/>
    <n v="378.12499999999994"/>
    <x v="8"/>
  </r>
  <r>
    <x v="0"/>
    <n v="1185732"/>
    <d v="2021-09-03T00:00:00"/>
    <x v="0"/>
    <s v="Pennsylvania"/>
    <s v="Philadelphia"/>
    <x v="5"/>
    <n v="0.6"/>
    <x v="38"/>
    <n v="1350"/>
    <n v="337.5"/>
    <n v="0.25"/>
    <n v="0.6"/>
    <n v="1350"/>
    <n v="337.5"/>
    <n v="810"/>
    <x v="8"/>
  </r>
  <r>
    <x v="0"/>
    <n v="1185732"/>
    <d v="2021-10-05T00:00:00"/>
    <x v="0"/>
    <s v="Pennsylvania"/>
    <s v="Philadelphia"/>
    <x v="0"/>
    <n v="0.6"/>
    <x v="47"/>
    <n v="2400"/>
    <n v="1200"/>
    <n v="0.5"/>
    <n v="0.6"/>
    <n v="2400"/>
    <n v="1200"/>
    <n v="1440"/>
    <x v="9"/>
  </r>
  <r>
    <x v="0"/>
    <n v="1185732"/>
    <d v="2021-10-05T00:00:00"/>
    <x v="0"/>
    <s v="Pennsylvania"/>
    <s v="Philadelphia"/>
    <x v="1"/>
    <n v="0.5"/>
    <x v="38"/>
    <n v="1125"/>
    <n v="337.5"/>
    <n v="0.3"/>
    <n v="0.5"/>
    <n v="1125"/>
    <n v="337.5"/>
    <n v="562.5"/>
    <x v="9"/>
  </r>
  <r>
    <x v="0"/>
    <n v="1185732"/>
    <d v="2021-10-05T00:00:00"/>
    <x v="0"/>
    <s v="Pennsylvania"/>
    <s v="Philadelphia"/>
    <x v="2"/>
    <n v="0.5"/>
    <x v="36"/>
    <n v="625"/>
    <n v="218.75"/>
    <n v="0.35"/>
    <n v="0.5"/>
    <n v="625"/>
    <n v="218.75"/>
    <n v="312.5"/>
    <x v="9"/>
  </r>
  <r>
    <x v="0"/>
    <n v="1185732"/>
    <d v="2021-10-05T00:00:00"/>
    <x v="0"/>
    <s v="Pennsylvania"/>
    <s v="Philadelphia"/>
    <x v="3"/>
    <n v="0.5"/>
    <x v="39"/>
    <n v="500"/>
    <n v="175"/>
    <n v="0.35"/>
    <n v="0.5"/>
    <n v="500"/>
    <n v="175"/>
    <n v="250"/>
    <x v="9"/>
  </r>
  <r>
    <x v="0"/>
    <n v="1185732"/>
    <d v="2021-10-05T00:00:00"/>
    <x v="0"/>
    <s v="Pennsylvania"/>
    <s v="Philadelphia"/>
    <x v="4"/>
    <n v="0.6"/>
    <x v="39"/>
    <n v="600"/>
    <n v="180"/>
    <n v="0.3"/>
    <n v="0.6"/>
    <n v="600"/>
    <n v="180"/>
    <n v="360"/>
    <x v="9"/>
  </r>
  <r>
    <x v="0"/>
    <n v="1185732"/>
    <d v="2021-10-05T00:00:00"/>
    <x v="0"/>
    <s v="Pennsylvania"/>
    <s v="Philadelphia"/>
    <x v="5"/>
    <n v="0.64999999999999991"/>
    <x v="38"/>
    <n v="1462.4999999999998"/>
    <n v="365.62499999999994"/>
    <n v="0.25"/>
    <n v="0.65"/>
    <n v="1462.5"/>
    <n v="365.625"/>
    <n v="950.62499999999989"/>
    <x v="9"/>
  </r>
  <r>
    <x v="0"/>
    <n v="1185732"/>
    <d v="2021-11-04T00:00:00"/>
    <x v="0"/>
    <s v="Pennsylvania"/>
    <s v="Philadelphia"/>
    <x v="0"/>
    <n v="0.70000000000000007"/>
    <x v="48"/>
    <n v="2625.0000000000005"/>
    <n v="1443.7500000000005"/>
    <n v="0.55000000000000004"/>
    <n v="0.7"/>
    <n v="2625"/>
    <n v="1443.75"/>
    <n v="1837.5000000000002"/>
    <x v="10"/>
  </r>
  <r>
    <x v="0"/>
    <n v="1185732"/>
    <d v="2021-11-04T00:00:00"/>
    <x v="0"/>
    <s v="Pennsylvania"/>
    <s v="Philadelphia"/>
    <x v="1"/>
    <n v="0.60000000000000009"/>
    <x v="41"/>
    <n v="1200.0000000000002"/>
    <n v="420.00000000000006"/>
    <n v="0.35"/>
    <n v="0.6"/>
    <n v="1200"/>
    <n v="420"/>
    <n v="720.00000000000011"/>
    <x v="10"/>
  </r>
  <r>
    <x v="0"/>
    <n v="1185732"/>
    <d v="2021-11-04T00:00:00"/>
    <x v="0"/>
    <s v="Pennsylvania"/>
    <s v="Philadelphia"/>
    <x v="2"/>
    <n v="0.60000000000000009"/>
    <x v="50"/>
    <n v="1170.0000000000002"/>
    <n v="468.00000000000006"/>
    <n v="0.39999999999999997"/>
    <n v="0.6"/>
    <n v="1170"/>
    <n v="468"/>
    <n v="702.00000000000011"/>
    <x v="10"/>
  </r>
  <r>
    <x v="0"/>
    <n v="1185732"/>
    <d v="2021-11-04T00:00:00"/>
    <x v="0"/>
    <s v="Pennsylvania"/>
    <s v="Philadelphia"/>
    <x v="3"/>
    <n v="0.60000000000000009"/>
    <x v="37"/>
    <n v="1050.0000000000002"/>
    <n v="420.00000000000006"/>
    <n v="0.39999999999999997"/>
    <n v="0.6"/>
    <n v="1050"/>
    <n v="420"/>
    <n v="630.00000000000011"/>
    <x v="10"/>
  </r>
  <r>
    <x v="0"/>
    <n v="1185732"/>
    <d v="2021-11-04T00:00:00"/>
    <x v="0"/>
    <s v="Pennsylvania"/>
    <s v="Philadelphia"/>
    <x v="4"/>
    <n v="0.70000000000000007"/>
    <x v="43"/>
    <n v="1050"/>
    <n v="367.5"/>
    <n v="0.35"/>
    <n v="0.7"/>
    <n v="1050"/>
    <n v="367.5"/>
    <n v="735"/>
    <x v="10"/>
  </r>
  <r>
    <x v="0"/>
    <n v="1185732"/>
    <d v="2021-11-04T00:00:00"/>
    <x v="0"/>
    <s v="Pennsylvania"/>
    <s v="Philadelphia"/>
    <x v="5"/>
    <n v="0.75"/>
    <x v="44"/>
    <n v="1875"/>
    <n v="562.5"/>
    <n v="0.3"/>
    <n v="0.75"/>
    <n v="1875"/>
    <n v="562.5"/>
    <n v="1406.25"/>
    <x v="10"/>
  </r>
  <r>
    <x v="0"/>
    <n v="1185732"/>
    <d v="2021-12-03T00:00:00"/>
    <x v="0"/>
    <s v="Pennsylvania"/>
    <s v="Philadelphia"/>
    <x v="0"/>
    <n v="0.70000000000000007"/>
    <x v="34"/>
    <n v="3325.0000000000005"/>
    <n v="1828.7500000000005"/>
    <n v="0.55000000000000004"/>
    <n v="0.7"/>
    <n v="3325"/>
    <n v="1828.75"/>
    <n v="2327.5"/>
    <x v="11"/>
  </r>
  <r>
    <x v="0"/>
    <n v="1185732"/>
    <d v="2021-12-03T00:00:00"/>
    <x v="0"/>
    <s v="Pennsylvania"/>
    <s v="Philadelphia"/>
    <x v="1"/>
    <n v="0.60000000000000009"/>
    <x v="35"/>
    <n v="1650.0000000000002"/>
    <n v="577.5"/>
    <n v="0.35"/>
    <n v="0.6"/>
    <n v="1650"/>
    <n v="577.5"/>
    <n v="990.00000000000011"/>
    <x v="11"/>
  </r>
  <r>
    <x v="0"/>
    <n v="1185732"/>
    <d v="2021-12-03T00:00:00"/>
    <x v="0"/>
    <s v="Pennsylvania"/>
    <s v="Philadelphia"/>
    <x v="2"/>
    <n v="0.60000000000000009"/>
    <x v="38"/>
    <n v="1350.0000000000002"/>
    <n v="540"/>
    <n v="0.39999999999999997"/>
    <n v="0.6"/>
    <n v="1350"/>
    <n v="540"/>
    <n v="810.00000000000011"/>
    <x v="11"/>
  </r>
  <r>
    <x v="0"/>
    <n v="1185732"/>
    <d v="2021-12-03T00:00:00"/>
    <x v="0"/>
    <s v="Pennsylvania"/>
    <s v="Philadelphia"/>
    <x v="3"/>
    <n v="0.60000000000000009"/>
    <x v="37"/>
    <n v="1050.0000000000002"/>
    <n v="420.00000000000006"/>
    <n v="0.39999999999999997"/>
    <n v="0.6"/>
    <n v="1050"/>
    <n v="420"/>
    <n v="630.00000000000011"/>
    <x v="11"/>
  </r>
  <r>
    <x v="0"/>
    <n v="1185732"/>
    <d v="2021-12-03T00:00:00"/>
    <x v="0"/>
    <s v="Pennsylvania"/>
    <s v="Philadelphia"/>
    <x v="4"/>
    <n v="0.70000000000000007"/>
    <x v="37"/>
    <n v="1225.0000000000002"/>
    <n v="428.75000000000006"/>
    <n v="0.35"/>
    <n v="0.7"/>
    <n v="1225"/>
    <n v="428.75"/>
    <n v="857.50000000000011"/>
    <x v="11"/>
  </r>
  <r>
    <x v="0"/>
    <n v="1185732"/>
    <d v="2021-12-03T00:00:00"/>
    <x v="0"/>
    <s v="Pennsylvania"/>
    <s v="Philadelphia"/>
    <x v="5"/>
    <n v="0.75"/>
    <x v="35"/>
    <n v="2062.5"/>
    <n v="618.75"/>
    <n v="0.3"/>
    <n v="0.75"/>
    <n v="2062.5"/>
    <n v="618.75"/>
    <n v="1546.875"/>
    <x v="11"/>
  </r>
  <r>
    <x v="2"/>
    <n v="1128299"/>
    <d v="2021-01-15T00:00:00"/>
    <x v="2"/>
    <s v="Nevada"/>
    <s v="Las Vegas"/>
    <x v="0"/>
    <n v="0.35"/>
    <x v="32"/>
    <n v="1575"/>
    <n v="630"/>
    <n v="0.4"/>
    <n v="0.35"/>
    <n v="1575"/>
    <n v="630"/>
    <n v="551.25"/>
    <x v="0"/>
  </r>
  <r>
    <x v="2"/>
    <n v="1128299"/>
    <d v="2021-01-15T00:00:00"/>
    <x v="2"/>
    <s v="Nevada"/>
    <s v="Las Vegas"/>
    <x v="1"/>
    <n v="0.45"/>
    <x v="32"/>
    <n v="2025"/>
    <n v="506.25"/>
    <n v="0.25"/>
    <n v="0.45"/>
    <n v="2025"/>
    <n v="506.25"/>
    <n v="911.25"/>
    <x v="0"/>
  </r>
  <r>
    <x v="2"/>
    <n v="1128299"/>
    <d v="2021-01-15T00:00:00"/>
    <x v="2"/>
    <s v="Nevada"/>
    <s v="Las Vegas"/>
    <x v="2"/>
    <n v="0.45"/>
    <x v="32"/>
    <n v="2025"/>
    <n v="810"/>
    <n v="0.4"/>
    <n v="0.45"/>
    <n v="2025"/>
    <n v="810"/>
    <n v="911.25"/>
    <x v="0"/>
  </r>
  <r>
    <x v="2"/>
    <n v="1128299"/>
    <d v="2021-01-15T00:00:00"/>
    <x v="2"/>
    <s v="Nevada"/>
    <s v="Las Vegas"/>
    <x v="3"/>
    <n v="0.45"/>
    <x v="49"/>
    <n v="1350"/>
    <n v="472.49999999999994"/>
    <n v="0.35"/>
    <n v="0.45"/>
    <n v="1350"/>
    <n v="472.5"/>
    <n v="607.5"/>
    <x v="0"/>
  </r>
  <r>
    <x v="2"/>
    <n v="1128299"/>
    <d v="2021-01-15T00:00:00"/>
    <x v="2"/>
    <s v="Nevada"/>
    <s v="Las Vegas"/>
    <x v="4"/>
    <n v="0.5"/>
    <x v="44"/>
    <n v="1250"/>
    <n v="687.5"/>
    <n v="0.55000000000000004"/>
    <n v="0.5"/>
    <n v="1250"/>
    <n v="687.5"/>
    <n v="625"/>
    <x v="0"/>
  </r>
  <r>
    <x v="2"/>
    <n v="1128299"/>
    <d v="2021-01-15T00:00:00"/>
    <x v="2"/>
    <s v="Nevada"/>
    <s v="Las Vegas"/>
    <x v="5"/>
    <n v="0.45"/>
    <x v="34"/>
    <n v="2137.5"/>
    <n v="427.5"/>
    <n v="0.2"/>
    <n v="0.45"/>
    <n v="2137.5"/>
    <n v="427.5"/>
    <n v="961.875"/>
    <x v="0"/>
  </r>
  <r>
    <x v="2"/>
    <n v="1128299"/>
    <d v="2021-02-15T00:00:00"/>
    <x v="2"/>
    <s v="Nevada"/>
    <s v="Las Vegas"/>
    <x v="0"/>
    <n v="0.35"/>
    <x v="28"/>
    <n v="1837.4999999999998"/>
    <n v="735"/>
    <n v="0.4"/>
    <n v="0.35"/>
    <n v="1837.5"/>
    <n v="735"/>
    <n v="643.12499999999989"/>
    <x v="1"/>
  </r>
  <r>
    <x v="2"/>
    <n v="1128299"/>
    <d v="2021-02-15T00:00:00"/>
    <x v="2"/>
    <s v="Nevada"/>
    <s v="Las Vegas"/>
    <x v="1"/>
    <n v="0.45"/>
    <x v="33"/>
    <n v="1912.5"/>
    <n v="478.125"/>
    <n v="0.25"/>
    <n v="0.45"/>
    <n v="1912.5"/>
    <n v="478.125"/>
    <n v="860.625"/>
    <x v="1"/>
  </r>
  <r>
    <x v="2"/>
    <n v="1128299"/>
    <d v="2021-02-15T00:00:00"/>
    <x v="2"/>
    <s v="Nevada"/>
    <s v="Las Vegas"/>
    <x v="2"/>
    <n v="0.45"/>
    <x v="33"/>
    <n v="1912.5"/>
    <n v="765"/>
    <n v="0.4"/>
    <n v="0.45"/>
    <n v="1912.5"/>
    <n v="765"/>
    <n v="860.625"/>
    <x v="1"/>
  </r>
  <r>
    <x v="2"/>
    <n v="1128299"/>
    <d v="2021-02-15T00:00:00"/>
    <x v="2"/>
    <s v="Nevada"/>
    <s v="Las Vegas"/>
    <x v="3"/>
    <n v="0.45"/>
    <x v="35"/>
    <n v="1237.5"/>
    <n v="433.125"/>
    <n v="0.35"/>
    <n v="0.45"/>
    <n v="1237.5"/>
    <n v="433.125"/>
    <n v="556.875"/>
    <x v="1"/>
  </r>
  <r>
    <x v="2"/>
    <n v="1128299"/>
    <d v="2021-02-15T00:00:00"/>
    <x v="2"/>
    <s v="Nevada"/>
    <s v="Las Vegas"/>
    <x v="4"/>
    <n v="0.5"/>
    <x v="41"/>
    <n v="1000"/>
    <n v="550"/>
    <n v="0.55000000000000004"/>
    <n v="0.5"/>
    <n v="1000"/>
    <n v="550"/>
    <n v="500"/>
    <x v="1"/>
  </r>
  <r>
    <x v="2"/>
    <n v="1128299"/>
    <d v="2021-02-15T00:00:00"/>
    <x v="2"/>
    <s v="Nevada"/>
    <s v="Las Vegas"/>
    <x v="5"/>
    <n v="0.45"/>
    <x v="47"/>
    <n v="1800"/>
    <n v="360"/>
    <n v="0.2"/>
    <n v="0.45"/>
    <n v="1800"/>
    <n v="360"/>
    <n v="810"/>
    <x v="1"/>
  </r>
  <r>
    <x v="2"/>
    <n v="1128299"/>
    <d v="2021-03-14T00:00:00"/>
    <x v="2"/>
    <s v="Nevada"/>
    <s v="Las Vegas"/>
    <x v="0"/>
    <n v="0.45"/>
    <x v="21"/>
    <n v="2475"/>
    <n v="990"/>
    <n v="0.4"/>
    <n v="0.45"/>
    <n v="2475"/>
    <n v="990"/>
    <n v="1113.75"/>
    <x v="2"/>
  </r>
  <r>
    <x v="2"/>
    <n v="1128299"/>
    <d v="2021-03-14T00:00:00"/>
    <x v="2"/>
    <s v="Nevada"/>
    <s v="Las Vegas"/>
    <x v="1"/>
    <n v="0.54999999999999993"/>
    <x v="47"/>
    <n v="2199.9999999999995"/>
    <n v="549.99999999999989"/>
    <n v="0.25"/>
    <n v="0.55000000000000004"/>
    <n v="2200"/>
    <n v="550"/>
    <n v="1209.9999999999998"/>
    <x v="2"/>
  </r>
  <r>
    <x v="2"/>
    <n v="1128299"/>
    <d v="2021-03-14T00:00:00"/>
    <x v="2"/>
    <s v="Nevada"/>
    <s v="Las Vegas"/>
    <x v="2"/>
    <n v="0.54999999999999993"/>
    <x v="47"/>
    <n v="2199.9999999999995"/>
    <n v="879.99999999999989"/>
    <n v="0.4"/>
    <n v="0.55000000000000004"/>
    <n v="2200"/>
    <n v="880"/>
    <n v="1209.9999999999998"/>
    <x v="2"/>
  </r>
  <r>
    <x v="2"/>
    <n v="1128299"/>
    <d v="2021-03-14T00:00:00"/>
    <x v="2"/>
    <s v="Nevada"/>
    <s v="Las Vegas"/>
    <x v="3"/>
    <n v="0.54999999999999993"/>
    <x v="49"/>
    <n v="1649.9999999999998"/>
    <n v="577.49999999999989"/>
    <n v="0.35"/>
    <n v="0.55000000000000004"/>
    <n v="1650"/>
    <n v="577.5"/>
    <n v="907.5"/>
    <x v="2"/>
  </r>
  <r>
    <x v="2"/>
    <n v="1128299"/>
    <d v="2021-03-14T00:00:00"/>
    <x v="2"/>
    <s v="Nevada"/>
    <s v="Las Vegas"/>
    <x v="4"/>
    <n v="0.6"/>
    <x v="37"/>
    <n v="1050"/>
    <n v="577.5"/>
    <n v="0.55000000000000004"/>
    <n v="0.6"/>
    <n v="1050"/>
    <n v="577.5"/>
    <n v="630"/>
    <x v="2"/>
  </r>
  <r>
    <x v="2"/>
    <n v="1128299"/>
    <d v="2021-03-14T00:00:00"/>
    <x v="2"/>
    <s v="Nevada"/>
    <s v="Las Vegas"/>
    <x v="5"/>
    <n v="0.54999999999999993"/>
    <x v="48"/>
    <n v="2062.4999999999995"/>
    <n v="412.49999999999994"/>
    <n v="0.2"/>
    <n v="0.55000000000000004"/>
    <n v="2062.5"/>
    <n v="412.5"/>
    <n v="1134.3749999999998"/>
    <x v="2"/>
  </r>
  <r>
    <x v="2"/>
    <n v="1128299"/>
    <d v="2021-04-15T00:00:00"/>
    <x v="2"/>
    <s v="Nevada"/>
    <s v="Las Vegas"/>
    <x v="0"/>
    <n v="0.6"/>
    <x v="21"/>
    <n v="3300"/>
    <n v="1320"/>
    <n v="0.4"/>
    <n v="0.6"/>
    <n v="3300"/>
    <n v="1320"/>
    <n v="1980"/>
    <x v="3"/>
  </r>
  <r>
    <x v="2"/>
    <n v="1128299"/>
    <d v="2021-04-15T00:00:00"/>
    <x v="2"/>
    <s v="Nevada"/>
    <s v="Las Vegas"/>
    <x v="1"/>
    <n v="0.65"/>
    <x v="45"/>
    <n v="2275"/>
    <n v="568.75"/>
    <n v="0.25"/>
    <n v="0.65"/>
    <n v="2275"/>
    <n v="568.75"/>
    <n v="1478.75"/>
    <x v="3"/>
  </r>
  <r>
    <x v="2"/>
    <n v="1128299"/>
    <d v="2021-04-15T00:00:00"/>
    <x v="2"/>
    <s v="Nevada"/>
    <s v="Las Vegas"/>
    <x v="2"/>
    <n v="0.65"/>
    <x v="47"/>
    <n v="2600"/>
    <n v="1040"/>
    <n v="0.4"/>
    <n v="0.65"/>
    <n v="2600"/>
    <n v="1040"/>
    <n v="1690"/>
    <x v="3"/>
  </r>
  <r>
    <x v="2"/>
    <n v="1128299"/>
    <d v="2021-04-15T00:00:00"/>
    <x v="2"/>
    <s v="Nevada"/>
    <s v="Las Vegas"/>
    <x v="3"/>
    <n v="0.6"/>
    <x v="49"/>
    <n v="1800"/>
    <n v="630"/>
    <n v="0.35"/>
    <n v="0.6"/>
    <n v="1800"/>
    <n v="630"/>
    <n v="1080"/>
    <x v="3"/>
  </r>
  <r>
    <x v="2"/>
    <n v="1128299"/>
    <d v="2021-04-15T00:00:00"/>
    <x v="2"/>
    <s v="Nevada"/>
    <s v="Las Vegas"/>
    <x v="4"/>
    <n v="0.65"/>
    <x v="41"/>
    <n v="1300"/>
    <n v="715.00000000000011"/>
    <n v="0.55000000000000004"/>
    <n v="0.65"/>
    <n v="1300"/>
    <n v="715"/>
    <n v="845"/>
    <x v="3"/>
  </r>
  <r>
    <x v="2"/>
    <n v="1128299"/>
    <d v="2021-04-15T00:00:00"/>
    <x v="2"/>
    <s v="Nevada"/>
    <s v="Las Vegas"/>
    <x v="5"/>
    <n v="0.8"/>
    <x v="45"/>
    <n v="2800"/>
    <n v="560"/>
    <n v="0.2"/>
    <n v="0.8"/>
    <n v="2800"/>
    <n v="560"/>
    <n v="2240"/>
    <x v="3"/>
  </r>
  <r>
    <x v="2"/>
    <n v="1128299"/>
    <d v="2021-05-16T00:00:00"/>
    <x v="2"/>
    <s v="Nevada"/>
    <s v="Las Vegas"/>
    <x v="0"/>
    <n v="0.6"/>
    <x v="21"/>
    <n v="3300"/>
    <n v="1485"/>
    <n v="0.45"/>
    <n v="0.6"/>
    <n v="3300"/>
    <n v="1485"/>
    <n v="1980"/>
    <x v="4"/>
  </r>
  <r>
    <x v="2"/>
    <n v="1128299"/>
    <d v="2021-05-16T00:00:00"/>
    <x v="2"/>
    <s v="Nevada"/>
    <s v="Las Vegas"/>
    <x v="1"/>
    <n v="0.65"/>
    <x v="47"/>
    <n v="2600"/>
    <n v="780"/>
    <n v="0.3"/>
    <n v="0.65"/>
    <n v="2600"/>
    <n v="780"/>
    <n v="1690"/>
    <x v="4"/>
  </r>
  <r>
    <x v="2"/>
    <n v="1128299"/>
    <d v="2021-05-16T00:00:00"/>
    <x v="2"/>
    <s v="Nevada"/>
    <s v="Las Vegas"/>
    <x v="2"/>
    <n v="0.65"/>
    <x v="47"/>
    <n v="2600"/>
    <n v="1170"/>
    <n v="0.45"/>
    <n v="0.65"/>
    <n v="2600"/>
    <n v="1170"/>
    <n v="1690"/>
    <x v="4"/>
  </r>
  <r>
    <x v="2"/>
    <n v="1128299"/>
    <d v="2021-05-16T00:00:00"/>
    <x v="2"/>
    <s v="Nevada"/>
    <s v="Las Vegas"/>
    <x v="3"/>
    <n v="0.6"/>
    <x v="49"/>
    <n v="1800"/>
    <n v="719.99999999999989"/>
    <n v="0.39999999999999997"/>
    <n v="0.6"/>
    <n v="1800"/>
    <n v="720"/>
    <n v="1080"/>
    <x v="4"/>
  </r>
  <r>
    <x v="2"/>
    <n v="1128299"/>
    <d v="2021-05-16T00:00:00"/>
    <x v="2"/>
    <s v="Nevada"/>
    <s v="Las Vegas"/>
    <x v="4"/>
    <n v="0.65"/>
    <x v="41"/>
    <n v="1300"/>
    <n v="780.00000000000011"/>
    <n v="0.60000000000000009"/>
    <n v="0.65"/>
    <n v="1300"/>
    <n v="780"/>
    <n v="845"/>
    <x v="4"/>
  </r>
  <r>
    <x v="2"/>
    <n v="1128299"/>
    <d v="2021-05-16T00:00:00"/>
    <x v="2"/>
    <s v="Nevada"/>
    <s v="Las Vegas"/>
    <x v="5"/>
    <n v="0.8"/>
    <x v="32"/>
    <n v="3600"/>
    <n v="900"/>
    <n v="0.25"/>
    <n v="0.8"/>
    <n v="3600"/>
    <n v="900"/>
    <n v="2880"/>
    <x v="4"/>
  </r>
  <r>
    <x v="2"/>
    <n v="1128299"/>
    <d v="2021-06-15T00:00:00"/>
    <x v="2"/>
    <s v="Nevada"/>
    <s v="Las Vegas"/>
    <x v="0"/>
    <n v="0.6"/>
    <x v="20"/>
    <n v="4200"/>
    <n v="1890"/>
    <n v="0.45"/>
    <n v="0.6"/>
    <n v="4200"/>
    <n v="1890"/>
    <n v="2520"/>
    <x v="5"/>
  </r>
  <r>
    <x v="2"/>
    <n v="1128299"/>
    <d v="2021-06-15T00:00:00"/>
    <x v="2"/>
    <s v="Nevada"/>
    <s v="Las Vegas"/>
    <x v="1"/>
    <n v="0.65"/>
    <x v="21"/>
    <n v="3575"/>
    <n v="1072.5"/>
    <n v="0.3"/>
    <n v="0.65"/>
    <n v="3575"/>
    <n v="1072.5"/>
    <n v="2323.75"/>
    <x v="5"/>
  </r>
  <r>
    <x v="2"/>
    <n v="1128299"/>
    <d v="2021-06-15T00:00:00"/>
    <x v="2"/>
    <s v="Nevada"/>
    <s v="Las Vegas"/>
    <x v="2"/>
    <n v="0.65"/>
    <x v="21"/>
    <n v="3575"/>
    <n v="1608.75"/>
    <n v="0.45"/>
    <n v="0.65"/>
    <n v="3575"/>
    <n v="1608.75"/>
    <n v="2323.75"/>
    <x v="5"/>
  </r>
  <r>
    <x v="2"/>
    <n v="1128299"/>
    <d v="2021-06-15T00:00:00"/>
    <x v="2"/>
    <s v="Nevada"/>
    <s v="Las Vegas"/>
    <x v="3"/>
    <n v="0.6"/>
    <x v="33"/>
    <n v="2550"/>
    <n v="1019.9999999999999"/>
    <n v="0.39999999999999997"/>
    <n v="0.6"/>
    <n v="2550"/>
    <n v="1020"/>
    <n v="1530"/>
    <x v="5"/>
  </r>
  <r>
    <x v="2"/>
    <n v="1128299"/>
    <d v="2021-06-15T00:00:00"/>
    <x v="2"/>
    <s v="Nevada"/>
    <s v="Las Vegas"/>
    <x v="4"/>
    <n v="0.65"/>
    <x v="49"/>
    <n v="1950"/>
    <n v="1170.0000000000002"/>
    <n v="0.60000000000000009"/>
    <n v="0.65"/>
    <n v="1950"/>
    <n v="1170"/>
    <n v="1267.5"/>
    <x v="5"/>
  </r>
  <r>
    <x v="2"/>
    <n v="1128299"/>
    <d v="2021-06-15T00:00:00"/>
    <x v="2"/>
    <s v="Nevada"/>
    <s v="Las Vegas"/>
    <x v="5"/>
    <n v="0.8"/>
    <x v="25"/>
    <n v="4800"/>
    <n v="1200"/>
    <n v="0.25"/>
    <n v="0.8"/>
    <n v="4800"/>
    <n v="1200"/>
    <n v="3840"/>
    <x v="5"/>
  </r>
  <r>
    <x v="2"/>
    <n v="1128299"/>
    <d v="2021-07-14T00:00:00"/>
    <x v="2"/>
    <s v="Nevada"/>
    <s v="Las Vegas"/>
    <x v="0"/>
    <n v="0.6"/>
    <x v="30"/>
    <n v="4500"/>
    <n v="1800"/>
    <n v="0.4"/>
    <n v="0.6"/>
    <n v="4500"/>
    <n v="1800"/>
    <n v="2700"/>
    <x v="6"/>
  </r>
  <r>
    <x v="2"/>
    <n v="1128299"/>
    <d v="2021-07-14T00:00:00"/>
    <x v="2"/>
    <s v="Nevada"/>
    <s v="Las Vegas"/>
    <x v="1"/>
    <n v="0.65"/>
    <x v="25"/>
    <n v="3900"/>
    <n v="975"/>
    <n v="0.25"/>
    <n v="0.65"/>
    <n v="3900"/>
    <n v="975"/>
    <n v="2535"/>
    <x v="6"/>
  </r>
  <r>
    <x v="2"/>
    <n v="1128299"/>
    <d v="2021-07-14T00:00:00"/>
    <x v="2"/>
    <s v="Nevada"/>
    <s v="Las Vegas"/>
    <x v="2"/>
    <n v="0.65"/>
    <x v="21"/>
    <n v="3575"/>
    <n v="1430"/>
    <n v="0.4"/>
    <n v="0.65"/>
    <n v="3575"/>
    <n v="1430"/>
    <n v="2323.75"/>
    <x v="6"/>
  </r>
  <r>
    <x v="2"/>
    <n v="1128299"/>
    <d v="2021-07-14T00:00:00"/>
    <x v="2"/>
    <s v="Nevada"/>
    <s v="Las Vegas"/>
    <x v="3"/>
    <n v="0.6"/>
    <x v="32"/>
    <n v="2700"/>
    <n v="944.99999999999989"/>
    <n v="0.35"/>
    <n v="0.6"/>
    <n v="2700"/>
    <n v="945"/>
    <n v="1620"/>
    <x v="6"/>
  </r>
  <r>
    <x v="2"/>
    <n v="1128299"/>
    <d v="2021-07-14T00:00:00"/>
    <x v="2"/>
    <s v="Nevada"/>
    <s v="Las Vegas"/>
    <x v="4"/>
    <n v="0.65"/>
    <x v="24"/>
    <n v="3250"/>
    <n v="1787.5000000000002"/>
    <n v="0.55000000000000004"/>
    <n v="0.65"/>
    <n v="3250"/>
    <n v="1787.5"/>
    <n v="2112.5"/>
    <x v="6"/>
  </r>
  <r>
    <x v="2"/>
    <n v="1128299"/>
    <d v="2021-07-14T00:00:00"/>
    <x v="2"/>
    <s v="Nevada"/>
    <s v="Las Vegas"/>
    <x v="5"/>
    <n v="0.8"/>
    <x v="24"/>
    <n v="4000"/>
    <n v="800"/>
    <n v="0.2"/>
    <n v="0.8"/>
    <n v="4000"/>
    <n v="800"/>
    <n v="3200"/>
    <x v="6"/>
  </r>
  <r>
    <x v="2"/>
    <n v="1128299"/>
    <d v="2021-08-15T00:00:00"/>
    <x v="2"/>
    <s v="Nevada"/>
    <s v="Las Vegas"/>
    <x v="0"/>
    <n v="0.65"/>
    <x v="20"/>
    <n v="4550"/>
    <n v="1820"/>
    <n v="0.4"/>
    <n v="0.65"/>
    <n v="4550"/>
    <n v="1820"/>
    <n v="2957.5"/>
    <x v="7"/>
  </r>
  <r>
    <x v="2"/>
    <n v="1128299"/>
    <d v="2021-08-15T00:00:00"/>
    <x v="2"/>
    <s v="Nevada"/>
    <s v="Las Vegas"/>
    <x v="1"/>
    <n v="0.70000000000000007"/>
    <x v="26"/>
    <n v="4550"/>
    <n v="1137.5"/>
    <n v="0.25"/>
    <n v="0.7"/>
    <n v="4550"/>
    <n v="1137.5"/>
    <n v="3185"/>
    <x v="7"/>
  </r>
  <r>
    <x v="2"/>
    <n v="1128299"/>
    <d v="2021-08-15T00:00:00"/>
    <x v="2"/>
    <s v="Nevada"/>
    <s v="Las Vegas"/>
    <x v="2"/>
    <n v="0.65"/>
    <x v="28"/>
    <n v="3412.5"/>
    <n v="1365"/>
    <n v="0.4"/>
    <n v="0.65"/>
    <n v="3412.5"/>
    <n v="1365"/>
    <n v="2218.125"/>
    <x v="7"/>
  </r>
  <r>
    <x v="2"/>
    <n v="1128299"/>
    <d v="2021-08-15T00:00:00"/>
    <x v="2"/>
    <s v="Nevada"/>
    <s v="Las Vegas"/>
    <x v="3"/>
    <n v="0.65"/>
    <x v="34"/>
    <n v="3087.5"/>
    <n v="1080.625"/>
    <n v="0.35"/>
    <n v="0.65"/>
    <n v="3087.5"/>
    <n v="1080.625"/>
    <n v="2006.875"/>
    <x v="7"/>
  </r>
  <r>
    <x v="2"/>
    <n v="1128299"/>
    <d v="2021-08-15T00:00:00"/>
    <x v="2"/>
    <s v="Nevada"/>
    <s v="Las Vegas"/>
    <x v="4"/>
    <n v="0.75"/>
    <x v="34"/>
    <n v="3562.5"/>
    <n v="1959.3750000000002"/>
    <n v="0.55000000000000004"/>
    <n v="0.75"/>
    <n v="3562.5"/>
    <n v="1959.375"/>
    <n v="2671.875"/>
    <x v="7"/>
  </r>
  <r>
    <x v="2"/>
    <n v="1128299"/>
    <d v="2021-08-15T00:00:00"/>
    <x v="2"/>
    <s v="Nevada"/>
    <s v="Las Vegas"/>
    <x v="5"/>
    <n v="0.8"/>
    <x v="47"/>
    <n v="3200"/>
    <n v="640"/>
    <n v="0.2"/>
    <n v="0.8"/>
    <n v="3200"/>
    <n v="640"/>
    <n v="2560"/>
    <x v="7"/>
  </r>
  <r>
    <x v="2"/>
    <n v="1128299"/>
    <d v="2021-09-16T00:00:00"/>
    <x v="2"/>
    <s v="Nevada"/>
    <s v="Las Vegas"/>
    <x v="0"/>
    <n v="0.60000000000000009"/>
    <x v="25"/>
    <n v="3600.0000000000005"/>
    <n v="1260.0000000000002"/>
    <n v="0.35000000000000003"/>
    <n v="0.6"/>
    <n v="3600"/>
    <n v="1260"/>
    <n v="2160"/>
    <x v="8"/>
  </r>
  <r>
    <x v="2"/>
    <n v="1128299"/>
    <d v="2021-09-16T00:00:00"/>
    <x v="2"/>
    <s v="Nevada"/>
    <s v="Las Vegas"/>
    <x v="1"/>
    <n v="0.65000000000000013"/>
    <x v="25"/>
    <n v="3900.0000000000009"/>
    <n v="780.00000000000023"/>
    <n v="0.2"/>
    <n v="0.65"/>
    <n v="3900"/>
    <n v="780"/>
    <n v="2535.0000000000005"/>
    <x v="8"/>
  </r>
  <r>
    <x v="2"/>
    <n v="1128299"/>
    <d v="2021-09-16T00:00:00"/>
    <x v="2"/>
    <s v="Nevada"/>
    <s v="Las Vegas"/>
    <x v="2"/>
    <n v="0.60000000000000009"/>
    <x v="32"/>
    <n v="2700.0000000000005"/>
    <n v="945.00000000000023"/>
    <n v="0.35000000000000003"/>
    <n v="0.6"/>
    <n v="2700"/>
    <n v="945"/>
    <n v="1620.0000000000002"/>
    <x v="8"/>
  </r>
  <r>
    <x v="2"/>
    <n v="1128299"/>
    <d v="2021-09-16T00:00:00"/>
    <x v="2"/>
    <s v="Nevada"/>
    <s v="Las Vegas"/>
    <x v="3"/>
    <n v="0.60000000000000009"/>
    <x v="47"/>
    <n v="2400.0000000000005"/>
    <n v="720.00000000000011"/>
    <n v="0.3"/>
    <n v="0.6"/>
    <n v="2400"/>
    <n v="720"/>
    <n v="1440.0000000000002"/>
    <x v="8"/>
  </r>
  <r>
    <x v="2"/>
    <n v="1128299"/>
    <d v="2021-09-16T00:00:00"/>
    <x v="2"/>
    <s v="Nevada"/>
    <s v="Las Vegas"/>
    <x v="4"/>
    <n v="0.70000000000000007"/>
    <x v="47"/>
    <n v="2800.0000000000005"/>
    <n v="1400.0000000000005"/>
    <n v="0.50000000000000011"/>
    <n v="0.7"/>
    <n v="2800"/>
    <n v="1400"/>
    <n v="1960.0000000000002"/>
    <x v="8"/>
  </r>
  <r>
    <x v="2"/>
    <n v="1128299"/>
    <d v="2021-09-16T00:00:00"/>
    <x v="2"/>
    <s v="Nevada"/>
    <s v="Las Vegas"/>
    <x v="5"/>
    <n v="0.75000000000000011"/>
    <x v="32"/>
    <n v="3375.0000000000005"/>
    <n v="506.25000000000017"/>
    <n v="0.15000000000000002"/>
    <n v="0.75"/>
    <n v="3375"/>
    <n v="506.25"/>
    <n v="2531.2500000000005"/>
    <x v="8"/>
  </r>
  <r>
    <x v="2"/>
    <n v="1128299"/>
    <d v="2021-10-15T00:00:00"/>
    <x v="2"/>
    <s v="Nevada"/>
    <s v="Las Vegas"/>
    <x v="0"/>
    <n v="0.60000000000000009"/>
    <x v="21"/>
    <n v="3300.0000000000005"/>
    <n v="1155.0000000000002"/>
    <n v="0.35000000000000003"/>
    <n v="0.6"/>
    <n v="3300"/>
    <n v="1155"/>
    <n v="1980.0000000000002"/>
    <x v="9"/>
  </r>
  <r>
    <x v="2"/>
    <n v="1128299"/>
    <d v="2021-10-15T00:00:00"/>
    <x v="2"/>
    <s v="Nevada"/>
    <s v="Las Vegas"/>
    <x v="1"/>
    <n v="0.65000000000000013"/>
    <x v="21"/>
    <n v="3575.0000000000009"/>
    <n v="715.00000000000023"/>
    <n v="0.2"/>
    <n v="0.65"/>
    <n v="3575"/>
    <n v="715"/>
    <n v="2323.7500000000005"/>
    <x v="9"/>
  </r>
  <r>
    <x v="2"/>
    <n v="1128299"/>
    <d v="2021-10-15T00:00:00"/>
    <x v="2"/>
    <s v="Nevada"/>
    <s v="Las Vegas"/>
    <x v="2"/>
    <n v="0.60000000000000009"/>
    <x v="48"/>
    <n v="2250.0000000000005"/>
    <n v="787.50000000000023"/>
    <n v="0.35000000000000003"/>
    <n v="0.6"/>
    <n v="2250"/>
    <n v="787.5"/>
    <n v="1350.0000000000002"/>
    <x v="9"/>
  </r>
  <r>
    <x v="2"/>
    <n v="1128299"/>
    <d v="2021-10-15T00:00:00"/>
    <x v="2"/>
    <s v="Nevada"/>
    <s v="Las Vegas"/>
    <x v="3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0-15T00:00:00"/>
    <x v="2"/>
    <s v="Nevada"/>
    <s v="Las Vegas"/>
    <x v="4"/>
    <n v="0.70000000000000007"/>
    <x v="46"/>
    <n v="2275"/>
    <n v="1137.5000000000002"/>
    <n v="0.50000000000000011"/>
    <n v="0.7"/>
    <n v="2275"/>
    <n v="1137.5"/>
    <n v="1592.5"/>
    <x v="9"/>
  </r>
  <r>
    <x v="2"/>
    <n v="1128299"/>
    <d v="2021-10-15T00:00:00"/>
    <x v="2"/>
    <s v="Nevada"/>
    <s v="Las Vegas"/>
    <x v="5"/>
    <n v="0.75000000000000011"/>
    <x v="48"/>
    <n v="2812.5000000000005"/>
    <n v="421.87500000000011"/>
    <n v="0.15000000000000002"/>
    <n v="0.75"/>
    <n v="2812.5"/>
    <n v="421.875"/>
    <n v="2109.3750000000005"/>
    <x v="9"/>
  </r>
  <r>
    <x v="2"/>
    <n v="1128299"/>
    <d v="2021-11-15T00:00:00"/>
    <x v="2"/>
    <s v="Nevada"/>
    <s v="Las Vegas"/>
    <x v="0"/>
    <n v="0.60000000000000009"/>
    <x v="31"/>
    <n v="3450.0000000000005"/>
    <n v="1207.5000000000002"/>
    <n v="0.35000000000000003"/>
    <n v="0.6"/>
    <n v="3450"/>
    <n v="1207.5"/>
    <n v="2070"/>
    <x v="10"/>
  </r>
  <r>
    <x v="2"/>
    <n v="1128299"/>
    <d v="2021-11-15T00:00:00"/>
    <x v="2"/>
    <s v="Nevada"/>
    <s v="Las Vegas"/>
    <x v="1"/>
    <n v="0.65000000000000013"/>
    <x v="31"/>
    <n v="3737.5000000000009"/>
    <n v="747.50000000000023"/>
    <n v="0.2"/>
    <n v="0.65"/>
    <n v="3737.5"/>
    <n v="747.5"/>
    <n v="2429.3750000000005"/>
    <x v="10"/>
  </r>
  <r>
    <x v="2"/>
    <n v="1128299"/>
    <d v="2021-11-15T00:00:00"/>
    <x v="2"/>
    <s v="Nevada"/>
    <s v="Las Vegas"/>
    <x v="2"/>
    <n v="0.60000000000000009"/>
    <x v="33"/>
    <n v="2550.0000000000005"/>
    <n v="892.50000000000023"/>
    <n v="0.35000000000000003"/>
    <n v="0.6"/>
    <n v="2550"/>
    <n v="892.5"/>
    <n v="1530.0000000000002"/>
    <x v="10"/>
  </r>
  <r>
    <x v="2"/>
    <n v="1128299"/>
    <d v="2021-11-15T00:00:00"/>
    <x v="2"/>
    <s v="Nevada"/>
    <s v="Las Vegas"/>
    <x v="3"/>
    <n v="0.60000000000000009"/>
    <x v="47"/>
    <n v="2400.0000000000005"/>
    <n v="720.00000000000011"/>
    <n v="0.3"/>
    <n v="0.6"/>
    <n v="2400"/>
    <n v="720"/>
    <n v="1440.0000000000002"/>
    <x v="10"/>
  </r>
  <r>
    <x v="2"/>
    <n v="1128299"/>
    <d v="2021-11-15T00:00:00"/>
    <x v="2"/>
    <s v="Nevada"/>
    <s v="Las Vegas"/>
    <x v="4"/>
    <n v="0.70000000000000007"/>
    <x v="45"/>
    <n v="2450.0000000000005"/>
    <n v="1225.0000000000005"/>
    <n v="0.50000000000000011"/>
    <n v="0.7"/>
    <n v="2450"/>
    <n v="1225"/>
    <n v="1715.0000000000002"/>
    <x v="10"/>
  </r>
  <r>
    <x v="2"/>
    <n v="1128299"/>
    <d v="2021-11-15T00:00:00"/>
    <x v="2"/>
    <s v="Nevada"/>
    <s v="Las Vegas"/>
    <x v="5"/>
    <n v="0.75000000000000011"/>
    <x v="34"/>
    <n v="3562.5000000000005"/>
    <n v="534.37500000000011"/>
    <n v="0.15000000000000002"/>
    <n v="0.75"/>
    <n v="3562.5"/>
    <n v="534.375"/>
    <n v="2671.8750000000005"/>
    <x v="10"/>
  </r>
  <r>
    <x v="2"/>
    <n v="1128299"/>
    <d v="2021-12-14T00:00:00"/>
    <x v="2"/>
    <s v="Nevada"/>
    <s v="Las Vegas"/>
    <x v="0"/>
    <n v="0.60000000000000009"/>
    <x v="22"/>
    <n v="4050.0000000000005"/>
    <n v="1417.5000000000002"/>
    <n v="0.35000000000000003"/>
    <n v="0.6"/>
    <n v="4050"/>
    <n v="1417.5"/>
    <n v="2430"/>
    <x v="11"/>
  </r>
  <r>
    <x v="2"/>
    <n v="1128299"/>
    <d v="2021-12-14T00:00:00"/>
    <x v="2"/>
    <s v="Nevada"/>
    <s v="Las Vegas"/>
    <x v="1"/>
    <n v="0.65000000000000013"/>
    <x v="22"/>
    <n v="4387.5000000000009"/>
    <n v="877.50000000000023"/>
    <n v="0.2"/>
    <n v="0.65"/>
    <n v="4387.5"/>
    <n v="877.5"/>
    <n v="2851.8750000000009"/>
    <x v="11"/>
  </r>
  <r>
    <x v="2"/>
    <n v="1128299"/>
    <d v="2021-12-14T00:00:00"/>
    <x v="2"/>
    <s v="Nevada"/>
    <s v="Las Vegas"/>
    <x v="2"/>
    <n v="0.60000000000000009"/>
    <x v="34"/>
    <n v="2850.0000000000005"/>
    <n v="997.50000000000023"/>
    <n v="0.35000000000000003"/>
    <n v="0.6"/>
    <n v="2850"/>
    <n v="997.5"/>
    <n v="1710.0000000000002"/>
    <x v="11"/>
  </r>
  <r>
    <x v="2"/>
    <n v="1128299"/>
    <d v="2021-12-14T00:00:00"/>
    <x v="2"/>
    <s v="Nevada"/>
    <s v="Las Vegas"/>
    <x v="3"/>
    <n v="0.60000000000000009"/>
    <x v="34"/>
    <n v="2850.0000000000005"/>
    <n v="855.00000000000011"/>
    <n v="0.3"/>
    <n v="0.6"/>
    <n v="2850"/>
    <n v="855"/>
    <n v="1710.0000000000002"/>
    <x v="11"/>
  </r>
  <r>
    <x v="2"/>
    <n v="1128299"/>
    <d v="2021-12-14T00:00:00"/>
    <x v="2"/>
    <s v="Nevada"/>
    <s v="Las Vegas"/>
    <x v="4"/>
    <n v="0.70000000000000007"/>
    <x v="47"/>
    <n v="2800.0000000000005"/>
    <n v="1400.0000000000005"/>
    <n v="0.50000000000000011"/>
    <n v="0.7"/>
    <n v="2800"/>
    <n v="1400"/>
    <n v="1960.0000000000002"/>
    <x v="11"/>
  </r>
  <r>
    <x v="2"/>
    <n v="1128299"/>
    <d v="2021-12-14T00:00:00"/>
    <x v="2"/>
    <s v="Nevada"/>
    <s v="Las Vegas"/>
    <x v="5"/>
    <n v="0.75000000000000011"/>
    <x v="24"/>
    <n v="3750.0000000000005"/>
    <n v="562.50000000000011"/>
    <n v="0.15000000000000002"/>
    <n v="0.75"/>
    <n v="3750"/>
    <n v="562.5"/>
    <n v="2812.5000000000005"/>
    <x v="11"/>
  </r>
  <r>
    <x v="2"/>
    <n v="1128299"/>
    <d v="2021-01-05T00:00:00"/>
    <x v="2"/>
    <s v="Colorado"/>
    <s v="Denver"/>
    <x v="0"/>
    <n v="0.3"/>
    <x v="33"/>
    <n v="1275"/>
    <n v="446.25000000000006"/>
    <n v="0.35000000000000003"/>
    <n v="0.3"/>
    <n v="1275"/>
    <n v="446.25"/>
    <n v="382.5"/>
    <x v="0"/>
  </r>
  <r>
    <x v="2"/>
    <n v="1128299"/>
    <d v="2021-01-05T00:00:00"/>
    <x v="2"/>
    <s v="Colorado"/>
    <s v="Denver"/>
    <x v="1"/>
    <n v="0.4"/>
    <x v="33"/>
    <n v="1700"/>
    <n v="340"/>
    <n v="0.2"/>
    <n v="0.4"/>
    <n v="1700"/>
    <n v="340"/>
    <n v="680"/>
    <x v="0"/>
  </r>
  <r>
    <x v="2"/>
    <n v="1128299"/>
    <d v="2021-01-05T00:00:00"/>
    <x v="2"/>
    <s v="Colorado"/>
    <s v="Denver"/>
    <x v="2"/>
    <n v="0.4"/>
    <x v="33"/>
    <n v="1700"/>
    <n v="595"/>
    <n v="0.35000000000000003"/>
    <n v="0.4"/>
    <n v="1700"/>
    <n v="595"/>
    <n v="680"/>
    <x v="0"/>
  </r>
  <r>
    <x v="2"/>
    <n v="1128299"/>
    <d v="2021-01-05T00:00:00"/>
    <x v="2"/>
    <s v="Colorado"/>
    <s v="Denver"/>
    <x v="3"/>
    <n v="0.4"/>
    <x v="35"/>
    <n v="1100"/>
    <n v="330"/>
    <n v="0.3"/>
    <n v="0.4"/>
    <n v="1100"/>
    <n v="330"/>
    <n v="440"/>
    <x v="0"/>
  </r>
  <r>
    <x v="2"/>
    <n v="1128299"/>
    <d v="2021-01-05T00:00:00"/>
    <x v="2"/>
    <s v="Colorado"/>
    <s v="Denver"/>
    <x v="4"/>
    <n v="0.45"/>
    <x v="38"/>
    <n v="1012.5"/>
    <n v="506.25"/>
    <n v="0.5"/>
    <n v="0.45"/>
    <n v="1012.5"/>
    <n v="506.25"/>
    <n v="455.625"/>
    <x v="0"/>
  </r>
  <r>
    <x v="2"/>
    <n v="1128299"/>
    <d v="2021-01-05T00:00:00"/>
    <x v="2"/>
    <s v="Colorado"/>
    <s v="Denver"/>
    <x v="5"/>
    <n v="0.4"/>
    <x v="34"/>
    <n v="1900"/>
    <n v="285.00000000000006"/>
    <n v="0.15000000000000002"/>
    <n v="0.4"/>
    <n v="1900"/>
    <n v="285"/>
    <n v="760"/>
    <x v="0"/>
  </r>
  <r>
    <x v="2"/>
    <n v="1128299"/>
    <d v="2021-02-05T00:00:00"/>
    <x v="2"/>
    <s v="Colorado"/>
    <s v="Denver"/>
    <x v="0"/>
    <n v="0.3"/>
    <x v="28"/>
    <n v="1575"/>
    <n v="551.25"/>
    <n v="0.35000000000000003"/>
    <n v="0.3"/>
    <n v="1575"/>
    <n v="551.25"/>
    <n v="472.5"/>
    <x v="1"/>
  </r>
  <r>
    <x v="2"/>
    <n v="1128299"/>
    <d v="2021-02-05T00:00:00"/>
    <x v="2"/>
    <s v="Colorado"/>
    <s v="Denver"/>
    <x v="1"/>
    <n v="0.4"/>
    <x v="33"/>
    <n v="1700"/>
    <n v="340"/>
    <n v="0.2"/>
    <n v="0.4"/>
    <n v="1700"/>
    <n v="340"/>
    <n v="680"/>
    <x v="1"/>
  </r>
  <r>
    <x v="2"/>
    <n v="1128299"/>
    <d v="2021-02-05T00:00:00"/>
    <x v="2"/>
    <s v="Colorado"/>
    <s v="Denver"/>
    <x v="2"/>
    <n v="0.4"/>
    <x v="33"/>
    <n v="1700"/>
    <n v="595"/>
    <n v="0.35000000000000003"/>
    <n v="0.4"/>
    <n v="1700"/>
    <n v="595"/>
    <n v="680"/>
    <x v="1"/>
  </r>
  <r>
    <x v="2"/>
    <n v="1128299"/>
    <d v="2021-02-05T00:00:00"/>
    <x v="2"/>
    <s v="Colorado"/>
    <s v="Denver"/>
    <x v="3"/>
    <n v="0.4"/>
    <x v="35"/>
    <n v="1100"/>
    <n v="330"/>
    <n v="0.3"/>
    <n v="0.4"/>
    <n v="1100"/>
    <n v="330"/>
    <n v="440"/>
    <x v="1"/>
  </r>
  <r>
    <x v="2"/>
    <n v="1128299"/>
    <d v="2021-02-05T00:00:00"/>
    <x v="2"/>
    <s v="Colorado"/>
    <s v="Denver"/>
    <x v="4"/>
    <n v="0.45"/>
    <x v="41"/>
    <n v="900"/>
    <n v="450"/>
    <n v="0.5"/>
    <n v="0.45"/>
    <n v="900"/>
    <n v="450"/>
    <n v="405"/>
    <x v="1"/>
  </r>
  <r>
    <x v="2"/>
    <n v="1128299"/>
    <d v="2021-02-05T00:00:00"/>
    <x v="2"/>
    <s v="Colorado"/>
    <s v="Denver"/>
    <x v="5"/>
    <n v="0.4"/>
    <x v="47"/>
    <n v="1600"/>
    <n v="240.00000000000003"/>
    <n v="0.15000000000000002"/>
    <n v="0.4"/>
    <n v="1600"/>
    <n v="240"/>
    <n v="640"/>
    <x v="1"/>
  </r>
  <r>
    <x v="2"/>
    <n v="1128299"/>
    <d v="2021-03-04T00:00:00"/>
    <x v="2"/>
    <s v="Colorado"/>
    <s v="Denver"/>
    <x v="0"/>
    <n v="0.4"/>
    <x v="21"/>
    <n v="2200"/>
    <n v="770.00000000000011"/>
    <n v="0.35000000000000003"/>
    <n v="0.4"/>
    <n v="2200"/>
    <n v="770"/>
    <n v="880"/>
    <x v="2"/>
  </r>
  <r>
    <x v="2"/>
    <n v="1128299"/>
    <d v="2021-03-04T00:00:00"/>
    <x v="2"/>
    <s v="Colorado"/>
    <s v="Denver"/>
    <x v="1"/>
    <n v="0.49999999999999994"/>
    <x v="47"/>
    <n v="1999.9999999999998"/>
    <n v="400"/>
    <n v="0.2"/>
    <n v="0.5"/>
    <n v="2000"/>
    <n v="400"/>
    <n v="999.99999999999989"/>
    <x v="2"/>
  </r>
  <r>
    <x v="2"/>
    <n v="1128299"/>
    <d v="2021-03-04T00:00:00"/>
    <x v="2"/>
    <s v="Colorado"/>
    <s v="Denver"/>
    <x v="2"/>
    <n v="0.54999999999999993"/>
    <x v="47"/>
    <n v="2199.9999999999995"/>
    <n v="769.99999999999989"/>
    <n v="0.35000000000000003"/>
    <n v="0.55000000000000004"/>
    <n v="2200"/>
    <n v="770"/>
    <n v="1209.9999999999998"/>
    <x v="2"/>
  </r>
  <r>
    <x v="2"/>
    <n v="1128299"/>
    <d v="2021-03-04T00:00:00"/>
    <x v="2"/>
    <s v="Colorado"/>
    <s v="Denver"/>
    <x v="3"/>
    <n v="0.54999999999999993"/>
    <x v="49"/>
    <n v="1649.9999999999998"/>
    <n v="494.99999999999989"/>
    <n v="0.3"/>
    <n v="0.55000000000000004"/>
    <n v="1650"/>
    <n v="495"/>
    <n v="907.5"/>
    <x v="2"/>
  </r>
  <r>
    <x v="2"/>
    <n v="1128299"/>
    <d v="2021-03-04T00:00:00"/>
    <x v="2"/>
    <s v="Colorado"/>
    <s v="Denver"/>
    <x v="4"/>
    <n v="0.6"/>
    <x v="43"/>
    <n v="900"/>
    <n v="450"/>
    <n v="0.5"/>
    <n v="0.6"/>
    <n v="900"/>
    <n v="450"/>
    <n v="540"/>
    <x v="2"/>
  </r>
  <r>
    <x v="2"/>
    <n v="1128299"/>
    <d v="2021-03-04T00:00:00"/>
    <x v="2"/>
    <s v="Colorado"/>
    <s v="Denver"/>
    <x v="5"/>
    <n v="0.54999999999999993"/>
    <x v="45"/>
    <n v="1924.9999999999998"/>
    <n v="288.75"/>
    <n v="0.15000000000000002"/>
    <n v="0.55000000000000004"/>
    <n v="1925"/>
    <n v="288.75"/>
    <n v="1058.75"/>
    <x v="2"/>
  </r>
  <r>
    <x v="2"/>
    <n v="1128299"/>
    <d v="2021-04-05T00:00:00"/>
    <x v="2"/>
    <s v="Colorado"/>
    <s v="Denver"/>
    <x v="0"/>
    <n v="0.6"/>
    <x v="28"/>
    <n v="3150"/>
    <n v="1102.5"/>
    <n v="0.35000000000000003"/>
    <n v="0.6"/>
    <n v="3150"/>
    <n v="1102.5"/>
    <n v="1890"/>
    <x v="3"/>
  </r>
  <r>
    <x v="2"/>
    <n v="1128299"/>
    <d v="2021-04-05T00:00:00"/>
    <x v="2"/>
    <s v="Colorado"/>
    <s v="Denver"/>
    <x v="1"/>
    <n v="0.65"/>
    <x v="46"/>
    <n v="2112.5"/>
    <n v="422.5"/>
    <n v="0.2"/>
    <n v="0.65"/>
    <n v="2112.5"/>
    <n v="422.5"/>
    <n v="1373.125"/>
    <x v="3"/>
  </r>
  <r>
    <x v="2"/>
    <n v="1128299"/>
    <d v="2021-04-05T00:00:00"/>
    <x v="2"/>
    <s v="Colorado"/>
    <s v="Denver"/>
    <x v="2"/>
    <n v="0.65"/>
    <x v="48"/>
    <n v="2437.5"/>
    <n v="853.12500000000011"/>
    <n v="0.35000000000000003"/>
    <n v="0.65"/>
    <n v="2437.5"/>
    <n v="853.125"/>
    <n v="1584.375"/>
    <x v="3"/>
  </r>
  <r>
    <x v="2"/>
    <n v="1128299"/>
    <d v="2021-04-05T00:00:00"/>
    <x v="2"/>
    <s v="Colorado"/>
    <s v="Denver"/>
    <x v="3"/>
    <n v="0.6"/>
    <x v="35"/>
    <n v="1650"/>
    <n v="495"/>
    <n v="0.3"/>
    <n v="0.6"/>
    <n v="1650"/>
    <n v="495"/>
    <n v="990"/>
    <x v="3"/>
  </r>
  <r>
    <x v="2"/>
    <n v="1128299"/>
    <d v="2021-04-05T00:00:00"/>
    <x v="2"/>
    <s v="Colorado"/>
    <s v="Denver"/>
    <x v="4"/>
    <n v="0.65"/>
    <x v="37"/>
    <n v="1137.5"/>
    <n v="568.75"/>
    <n v="0.5"/>
    <n v="0.65"/>
    <n v="1137.5"/>
    <n v="568.75"/>
    <n v="739.375"/>
    <x v="3"/>
  </r>
  <r>
    <x v="2"/>
    <n v="1128299"/>
    <d v="2021-04-05T00:00:00"/>
    <x v="2"/>
    <s v="Colorado"/>
    <s v="Denver"/>
    <x v="5"/>
    <n v="0.8"/>
    <x v="46"/>
    <n v="2600"/>
    <n v="390.00000000000006"/>
    <n v="0.15000000000000002"/>
    <n v="0.8"/>
    <n v="2600"/>
    <n v="390"/>
    <n v="2080"/>
    <x v="3"/>
  </r>
  <r>
    <x v="2"/>
    <n v="1128299"/>
    <d v="2021-05-06T00:00:00"/>
    <x v="2"/>
    <s v="Colorado"/>
    <s v="Denver"/>
    <x v="0"/>
    <n v="0.6"/>
    <x v="28"/>
    <n v="3150"/>
    <n v="1575"/>
    <n v="0.5"/>
    <n v="0.6"/>
    <n v="3150"/>
    <n v="1575"/>
    <n v="1890"/>
    <x v="4"/>
  </r>
  <r>
    <x v="2"/>
    <n v="1128299"/>
    <d v="2021-05-06T00:00:00"/>
    <x v="2"/>
    <s v="Colorado"/>
    <s v="Denver"/>
    <x v="1"/>
    <n v="0.65"/>
    <x v="48"/>
    <n v="2437.5"/>
    <n v="853.125"/>
    <n v="0.35"/>
    <n v="0.65"/>
    <n v="2437.5"/>
    <n v="853.125"/>
    <n v="1584.375"/>
    <x v="4"/>
  </r>
  <r>
    <x v="2"/>
    <n v="1128299"/>
    <d v="2021-05-06T00:00:00"/>
    <x v="2"/>
    <s v="Colorado"/>
    <s v="Denver"/>
    <x v="2"/>
    <n v="0.65"/>
    <x v="48"/>
    <n v="2437.5"/>
    <n v="1218.75"/>
    <n v="0.5"/>
    <n v="0.65"/>
    <n v="2437.5"/>
    <n v="1218.75"/>
    <n v="1584.375"/>
    <x v="4"/>
  </r>
  <r>
    <x v="2"/>
    <n v="1128299"/>
    <d v="2021-05-06T00:00:00"/>
    <x v="2"/>
    <s v="Colorado"/>
    <s v="Denver"/>
    <x v="3"/>
    <n v="0.6"/>
    <x v="35"/>
    <n v="1650"/>
    <n v="742.49999999999989"/>
    <n v="0.44999999999999996"/>
    <n v="0.6"/>
    <n v="1650"/>
    <n v="742.5"/>
    <n v="990"/>
    <x v="4"/>
  </r>
  <r>
    <x v="2"/>
    <n v="1128299"/>
    <d v="2021-05-06T00:00:00"/>
    <x v="2"/>
    <s v="Colorado"/>
    <s v="Denver"/>
    <x v="4"/>
    <n v="0.65"/>
    <x v="37"/>
    <n v="1137.5"/>
    <n v="739.37500000000011"/>
    <n v="0.65000000000000013"/>
    <n v="0.65"/>
    <n v="1137.5"/>
    <n v="739.375"/>
    <n v="739.375"/>
    <x v="4"/>
  </r>
  <r>
    <x v="2"/>
    <n v="1128299"/>
    <d v="2021-05-06T00:00:00"/>
    <x v="2"/>
    <s v="Colorado"/>
    <s v="Denver"/>
    <x v="5"/>
    <n v="0.8"/>
    <x v="34"/>
    <n v="3800"/>
    <n v="1140"/>
    <n v="0.3"/>
    <n v="0.8"/>
    <n v="3800"/>
    <n v="1140"/>
    <n v="3040"/>
    <x v="4"/>
  </r>
  <r>
    <x v="2"/>
    <n v="1128299"/>
    <d v="2021-06-05T00:00:00"/>
    <x v="2"/>
    <s v="Colorado"/>
    <s v="Denver"/>
    <x v="0"/>
    <n v="0.6"/>
    <x v="27"/>
    <n v="4350"/>
    <n v="2175"/>
    <n v="0.5"/>
    <n v="0.6"/>
    <n v="4350"/>
    <n v="2175"/>
    <n v="2610"/>
    <x v="5"/>
  </r>
  <r>
    <x v="2"/>
    <n v="1128299"/>
    <d v="2021-06-05T00:00:00"/>
    <x v="2"/>
    <s v="Colorado"/>
    <s v="Denver"/>
    <x v="1"/>
    <n v="0.65"/>
    <x v="31"/>
    <n v="3737.5"/>
    <n v="1308.125"/>
    <n v="0.35"/>
    <n v="0.65"/>
    <n v="3737.5"/>
    <n v="1308.125"/>
    <n v="2429.375"/>
    <x v="5"/>
  </r>
  <r>
    <x v="2"/>
    <n v="1128299"/>
    <d v="2021-06-05T00:00:00"/>
    <x v="2"/>
    <s v="Colorado"/>
    <s v="Denver"/>
    <x v="2"/>
    <n v="0.65"/>
    <x v="31"/>
    <n v="3737.5"/>
    <n v="1868.75"/>
    <n v="0.5"/>
    <n v="0.65"/>
    <n v="3737.5"/>
    <n v="1868.75"/>
    <n v="2429.375"/>
    <x v="5"/>
  </r>
  <r>
    <x v="2"/>
    <n v="1128299"/>
    <d v="2021-06-05T00:00:00"/>
    <x v="2"/>
    <s v="Colorado"/>
    <s v="Denver"/>
    <x v="3"/>
    <n v="0.65"/>
    <x v="32"/>
    <n v="2925"/>
    <n v="1316.2499999999998"/>
    <n v="0.44999999999999996"/>
    <n v="0.65"/>
    <n v="2925"/>
    <n v="1316.25"/>
    <n v="1901.25"/>
    <x v="5"/>
  </r>
  <r>
    <x v="2"/>
    <n v="1128299"/>
    <d v="2021-06-05T00:00:00"/>
    <x v="2"/>
    <s v="Colorado"/>
    <s v="Denver"/>
    <x v="4"/>
    <n v="0.70000000000000007"/>
    <x v="46"/>
    <n v="2275"/>
    <n v="1478.7500000000002"/>
    <n v="0.65000000000000013"/>
    <n v="0.7"/>
    <n v="2275"/>
    <n v="1478.75"/>
    <n v="1592.5"/>
    <x v="5"/>
  </r>
  <r>
    <x v="2"/>
    <n v="1128299"/>
    <d v="2021-06-05T00:00:00"/>
    <x v="2"/>
    <s v="Colorado"/>
    <s v="Denver"/>
    <x v="5"/>
    <n v="0.85000000000000009"/>
    <x v="23"/>
    <n v="5312.5000000000009"/>
    <n v="1593.7500000000002"/>
    <n v="0.3"/>
    <n v="0.85"/>
    <n v="5312.5"/>
    <n v="1593.75"/>
    <n v="4515.6250000000009"/>
    <x v="5"/>
  </r>
  <r>
    <x v="2"/>
    <n v="1128299"/>
    <d v="2021-07-04T00:00:00"/>
    <x v="2"/>
    <s v="Colorado"/>
    <s v="Denver"/>
    <x v="0"/>
    <n v="0.65"/>
    <x v="29"/>
    <n v="5037.5"/>
    <n v="2266.875"/>
    <n v="0.45"/>
    <n v="0.65"/>
    <n v="5037.5"/>
    <n v="2266.875"/>
    <n v="3274.375"/>
    <x v="6"/>
  </r>
  <r>
    <x v="2"/>
    <n v="1128299"/>
    <d v="2021-07-04T00:00:00"/>
    <x v="2"/>
    <s v="Colorado"/>
    <s v="Denver"/>
    <x v="1"/>
    <n v="0.70000000000000007"/>
    <x v="23"/>
    <n v="4375"/>
    <n v="1312.5"/>
    <n v="0.3"/>
    <n v="0.7"/>
    <n v="4375"/>
    <n v="1312.5"/>
    <n v="3062.5"/>
    <x v="6"/>
  </r>
  <r>
    <x v="2"/>
    <n v="1128299"/>
    <d v="2021-07-04T00:00:00"/>
    <x v="2"/>
    <s v="Colorado"/>
    <s v="Denver"/>
    <x v="2"/>
    <n v="0.70000000000000007"/>
    <x v="31"/>
    <n v="4025.0000000000005"/>
    <n v="1811.2500000000002"/>
    <n v="0.45"/>
    <n v="0.7"/>
    <n v="4025"/>
    <n v="1811.25"/>
    <n v="2817.5"/>
    <x v="6"/>
  </r>
  <r>
    <x v="2"/>
    <n v="1128299"/>
    <d v="2021-07-04T00:00:00"/>
    <x v="2"/>
    <s v="Colorado"/>
    <s v="Denver"/>
    <x v="3"/>
    <n v="0.65"/>
    <x v="34"/>
    <n v="3087.5"/>
    <n v="1235"/>
    <n v="0.39999999999999997"/>
    <n v="0.65"/>
    <n v="3087.5"/>
    <n v="1235"/>
    <n v="2006.875"/>
    <x v="6"/>
  </r>
  <r>
    <x v="2"/>
    <n v="1128299"/>
    <d v="2021-07-04T00:00:00"/>
    <x v="2"/>
    <s v="Colorado"/>
    <s v="Denver"/>
    <x v="4"/>
    <n v="0.70000000000000007"/>
    <x v="28"/>
    <n v="3675.0000000000005"/>
    <n v="2205.0000000000005"/>
    <n v="0.60000000000000009"/>
    <n v="0.7"/>
    <n v="3675"/>
    <n v="2205"/>
    <n v="2572.5"/>
    <x v="6"/>
  </r>
  <r>
    <x v="2"/>
    <n v="1128299"/>
    <d v="2021-07-04T00:00:00"/>
    <x v="2"/>
    <s v="Colorado"/>
    <s v="Denver"/>
    <x v="5"/>
    <n v="0.85000000000000009"/>
    <x v="28"/>
    <n v="4462.5000000000009"/>
    <n v="1115.6250000000002"/>
    <n v="0.25"/>
    <n v="0.85"/>
    <n v="4462.5"/>
    <n v="1115.625"/>
    <n v="3793.1250000000005"/>
    <x v="6"/>
  </r>
  <r>
    <x v="2"/>
    <n v="1128299"/>
    <d v="2021-08-05T00:00:00"/>
    <x v="2"/>
    <s v="Colorado"/>
    <s v="Denver"/>
    <x v="0"/>
    <n v="0.70000000000000007"/>
    <x v="27"/>
    <n v="5075.0000000000009"/>
    <n v="2283.7500000000005"/>
    <n v="0.45"/>
    <n v="0.7"/>
    <n v="5075"/>
    <n v="2283.75"/>
    <n v="3552.5000000000005"/>
    <x v="7"/>
  </r>
  <r>
    <x v="2"/>
    <n v="1128299"/>
    <d v="2021-08-05T00:00:00"/>
    <x v="2"/>
    <s v="Colorado"/>
    <s v="Denver"/>
    <x v="1"/>
    <n v="0.75000000000000011"/>
    <x v="22"/>
    <n v="5062.5000000000009"/>
    <n v="1518.7500000000002"/>
    <n v="0.3"/>
    <n v="0.75"/>
    <n v="5062.5"/>
    <n v="1518.75"/>
    <n v="3796.8750000000009"/>
    <x v="7"/>
  </r>
  <r>
    <x v="2"/>
    <n v="1128299"/>
    <d v="2021-08-05T00:00:00"/>
    <x v="2"/>
    <s v="Colorado"/>
    <s v="Denver"/>
    <x v="2"/>
    <n v="0.70000000000000007"/>
    <x v="21"/>
    <n v="3850.0000000000005"/>
    <n v="1732.5000000000002"/>
    <n v="0.45"/>
    <n v="0.7"/>
    <n v="3850"/>
    <n v="1732.5"/>
    <n v="2695"/>
    <x v="7"/>
  </r>
  <r>
    <x v="2"/>
    <n v="1128299"/>
    <d v="2021-08-05T00:00:00"/>
    <x v="2"/>
    <s v="Colorado"/>
    <s v="Denver"/>
    <x v="3"/>
    <n v="0.70000000000000007"/>
    <x v="24"/>
    <n v="3500.0000000000005"/>
    <n v="1400"/>
    <n v="0.39999999999999997"/>
    <n v="0.7"/>
    <n v="3500"/>
    <n v="1400"/>
    <n v="2450"/>
    <x v="7"/>
  </r>
  <r>
    <x v="2"/>
    <n v="1128299"/>
    <d v="2021-08-05T00:00:00"/>
    <x v="2"/>
    <s v="Colorado"/>
    <s v="Denver"/>
    <x v="4"/>
    <n v="0.75"/>
    <x v="24"/>
    <n v="3750"/>
    <n v="2250.0000000000005"/>
    <n v="0.60000000000000009"/>
    <n v="0.75"/>
    <n v="3750"/>
    <n v="2250"/>
    <n v="2812.5"/>
    <x v="7"/>
  </r>
  <r>
    <x v="2"/>
    <n v="1128299"/>
    <d v="2021-08-05T00:00:00"/>
    <x v="2"/>
    <s v="Colorado"/>
    <s v="Denver"/>
    <x v="5"/>
    <n v="0.8"/>
    <x v="47"/>
    <n v="3200"/>
    <n v="800"/>
    <n v="0.25"/>
    <n v="0.8"/>
    <n v="3200"/>
    <n v="800"/>
    <n v="2560"/>
    <x v="7"/>
  </r>
  <r>
    <x v="2"/>
    <n v="1128299"/>
    <d v="2021-09-06T00:00:00"/>
    <x v="2"/>
    <s v="Colorado"/>
    <s v="Denver"/>
    <x v="0"/>
    <n v="0.65000000000000013"/>
    <x v="25"/>
    <n v="3900.0000000000009"/>
    <n v="1560.0000000000005"/>
    <n v="0.4"/>
    <n v="0.65"/>
    <n v="3900"/>
    <n v="1560"/>
    <n v="2535.0000000000005"/>
    <x v="8"/>
  </r>
  <r>
    <x v="2"/>
    <n v="1128299"/>
    <d v="2021-09-06T00:00:00"/>
    <x v="2"/>
    <s v="Colorado"/>
    <s v="Denver"/>
    <x v="1"/>
    <n v="0.70000000000000018"/>
    <x v="25"/>
    <n v="4200.0000000000009"/>
    <n v="1050.0000000000002"/>
    <n v="0.25"/>
    <n v="0.7"/>
    <n v="4200"/>
    <n v="1050"/>
    <n v="2940.0000000000005"/>
    <x v="8"/>
  </r>
  <r>
    <x v="2"/>
    <n v="1128299"/>
    <d v="2021-09-06T00:00:00"/>
    <x v="2"/>
    <s v="Colorado"/>
    <s v="Denver"/>
    <x v="2"/>
    <n v="0.65000000000000013"/>
    <x v="32"/>
    <n v="2925.0000000000005"/>
    <n v="1170.0000000000002"/>
    <n v="0.4"/>
    <n v="0.65"/>
    <n v="2925"/>
    <n v="1170"/>
    <n v="1901.2500000000005"/>
    <x v="8"/>
  </r>
  <r>
    <x v="2"/>
    <n v="1128299"/>
    <d v="2021-09-06T00:00:00"/>
    <x v="2"/>
    <s v="Colorado"/>
    <s v="Denver"/>
    <x v="3"/>
    <n v="0.65000000000000013"/>
    <x v="47"/>
    <n v="2600.0000000000005"/>
    <n v="910.00000000000011"/>
    <n v="0.35"/>
    <n v="0.65"/>
    <n v="2600"/>
    <n v="910"/>
    <n v="1690.0000000000005"/>
    <x v="8"/>
  </r>
  <r>
    <x v="2"/>
    <n v="1128299"/>
    <d v="2021-09-06T00:00:00"/>
    <x v="2"/>
    <s v="Colorado"/>
    <s v="Denver"/>
    <x v="4"/>
    <n v="0.75000000000000011"/>
    <x v="47"/>
    <n v="3000.0000000000005"/>
    <n v="1650.0000000000007"/>
    <n v="0.55000000000000016"/>
    <n v="0.75"/>
    <n v="3000"/>
    <n v="1650"/>
    <n v="2250.0000000000005"/>
    <x v="8"/>
  </r>
  <r>
    <x v="2"/>
    <n v="1128299"/>
    <d v="2021-09-06T00:00:00"/>
    <x v="2"/>
    <s v="Colorado"/>
    <s v="Denver"/>
    <x v="5"/>
    <n v="0.70000000000000007"/>
    <x v="33"/>
    <n v="2975.0000000000005"/>
    <n v="595.00000000000011"/>
    <n v="0.2"/>
    <n v="0.7"/>
    <n v="2975"/>
    <n v="595"/>
    <n v="2082.5"/>
    <x v="8"/>
  </r>
  <r>
    <x v="2"/>
    <n v="1128299"/>
    <d v="2021-10-05T00:00:00"/>
    <x v="2"/>
    <s v="Colorado"/>
    <s v="Denver"/>
    <x v="0"/>
    <n v="0.55000000000000004"/>
    <x v="28"/>
    <n v="2887.5000000000005"/>
    <n v="1155.0000000000002"/>
    <n v="0.4"/>
    <n v="0.55000000000000004"/>
    <n v="2887.5"/>
    <n v="1155"/>
    <n v="1588.1250000000005"/>
    <x v="9"/>
  </r>
  <r>
    <x v="2"/>
    <n v="1128299"/>
    <d v="2021-10-05T00:00:00"/>
    <x v="2"/>
    <s v="Colorado"/>
    <s v="Denver"/>
    <x v="1"/>
    <n v="0.60000000000000009"/>
    <x v="28"/>
    <n v="3150.0000000000005"/>
    <n v="787.50000000000011"/>
    <n v="0.25"/>
    <n v="0.6"/>
    <n v="3150"/>
    <n v="787.5"/>
    <n v="1890.0000000000002"/>
    <x v="9"/>
  </r>
  <r>
    <x v="2"/>
    <n v="1128299"/>
    <d v="2021-10-05T00:00:00"/>
    <x v="2"/>
    <s v="Colorado"/>
    <s v="Denver"/>
    <x v="2"/>
    <n v="0.55000000000000004"/>
    <x v="45"/>
    <n v="1925.0000000000002"/>
    <n v="770.00000000000011"/>
    <n v="0.4"/>
    <n v="0.55000000000000004"/>
    <n v="1925"/>
    <n v="770"/>
    <n v="1058.7500000000002"/>
    <x v="9"/>
  </r>
  <r>
    <x v="2"/>
    <n v="1128299"/>
    <d v="2021-10-05T00:00:00"/>
    <x v="2"/>
    <s v="Colorado"/>
    <s v="Denver"/>
    <x v="3"/>
    <n v="0.55000000000000004"/>
    <x v="46"/>
    <n v="1787.5000000000002"/>
    <n v="625.625"/>
    <n v="0.35"/>
    <n v="0.55000000000000004"/>
    <n v="1787.5"/>
    <n v="625.625"/>
    <n v="983.12500000000023"/>
    <x v="9"/>
  </r>
  <r>
    <x v="2"/>
    <n v="1128299"/>
    <d v="2021-10-05T00:00:00"/>
    <x v="2"/>
    <s v="Colorado"/>
    <s v="Denver"/>
    <x v="4"/>
    <n v="0.65"/>
    <x v="49"/>
    <n v="1950"/>
    <n v="1072.5000000000002"/>
    <n v="0.55000000000000016"/>
    <n v="0.65"/>
    <n v="1950"/>
    <n v="1072.5"/>
    <n v="1267.5"/>
    <x v="9"/>
  </r>
  <r>
    <x v="2"/>
    <n v="1128299"/>
    <d v="2021-10-05T00:00:00"/>
    <x v="2"/>
    <s v="Colorado"/>
    <s v="Denver"/>
    <x v="5"/>
    <n v="0.70000000000000007"/>
    <x v="45"/>
    <n v="2450.0000000000005"/>
    <n v="490.00000000000011"/>
    <n v="0.2"/>
    <n v="0.7"/>
    <n v="2450"/>
    <n v="490"/>
    <n v="1715.0000000000002"/>
    <x v="9"/>
  </r>
  <r>
    <x v="2"/>
    <n v="1128299"/>
    <d v="2021-11-05T00:00:00"/>
    <x v="2"/>
    <s v="Colorado"/>
    <s v="Denver"/>
    <x v="0"/>
    <n v="0.55000000000000004"/>
    <x v="31"/>
    <n v="3162.5000000000005"/>
    <n v="1265.0000000000002"/>
    <n v="0.4"/>
    <n v="0.55000000000000004"/>
    <n v="3162.5"/>
    <n v="1265"/>
    <n v="1739.3750000000005"/>
    <x v="10"/>
  </r>
  <r>
    <x v="2"/>
    <n v="1128299"/>
    <d v="2021-11-05T00:00:00"/>
    <x v="2"/>
    <s v="Colorado"/>
    <s v="Denver"/>
    <x v="1"/>
    <n v="0.60000000000000009"/>
    <x v="31"/>
    <n v="3450.0000000000005"/>
    <n v="862.50000000000011"/>
    <n v="0.25"/>
    <n v="0.6"/>
    <n v="3450"/>
    <n v="862.5"/>
    <n v="2070"/>
    <x v="10"/>
  </r>
  <r>
    <x v="2"/>
    <n v="1128299"/>
    <d v="2021-11-05T00:00:00"/>
    <x v="2"/>
    <s v="Colorado"/>
    <s v="Denver"/>
    <x v="2"/>
    <n v="0.55000000000000004"/>
    <x v="33"/>
    <n v="2337.5"/>
    <n v="935"/>
    <n v="0.4"/>
    <n v="0.55000000000000004"/>
    <n v="2337.5"/>
    <n v="935"/>
    <n v="1285.625"/>
    <x v="10"/>
  </r>
  <r>
    <x v="2"/>
    <n v="1128299"/>
    <d v="2021-11-05T00:00:00"/>
    <x v="2"/>
    <s v="Colorado"/>
    <s v="Denver"/>
    <x v="3"/>
    <n v="0.65000000000000013"/>
    <x v="47"/>
    <n v="2600.0000000000005"/>
    <n v="910.00000000000011"/>
    <n v="0.35"/>
    <n v="0.65"/>
    <n v="2600"/>
    <n v="910"/>
    <n v="1690.0000000000005"/>
    <x v="10"/>
  </r>
  <r>
    <x v="2"/>
    <n v="1128299"/>
    <d v="2021-11-05T00:00:00"/>
    <x v="2"/>
    <s v="Colorado"/>
    <s v="Denver"/>
    <x v="4"/>
    <n v="0.75000000000000011"/>
    <x v="48"/>
    <n v="2812.5000000000005"/>
    <n v="1546.8750000000007"/>
    <n v="0.55000000000000016"/>
    <n v="0.75"/>
    <n v="2812.5"/>
    <n v="1546.875"/>
    <n v="2109.3750000000005"/>
    <x v="10"/>
  </r>
  <r>
    <x v="2"/>
    <n v="1128299"/>
    <d v="2021-11-05T00:00:00"/>
    <x v="2"/>
    <s v="Colorado"/>
    <s v="Denver"/>
    <x v="5"/>
    <n v="0.80000000000000016"/>
    <x v="24"/>
    <n v="4000.0000000000009"/>
    <n v="800.00000000000023"/>
    <n v="0.2"/>
    <n v="0.8"/>
    <n v="4000"/>
    <n v="800"/>
    <n v="3200.0000000000009"/>
    <x v="10"/>
  </r>
  <r>
    <x v="2"/>
    <n v="1128299"/>
    <d v="2021-12-04T00:00:00"/>
    <x v="2"/>
    <s v="Colorado"/>
    <s v="Denver"/>
    <x v="0"/>
    <n v="0.65000000000000013"/>
    <x v="20"/>
    <n v="4550.0000000000009"/>
    <n v="1820.0000000000005"/>
    <n v="0.4"/>
    <n v="0.65"/>
    <n v="4550"/>
    <n v="1820"/>
    <n v="2957.5000000000009"/>
    <x v="11"/>
  </r>
  <r>
    <x v="2"/>
    <n v="1128299"/>
    <d v="2021-12-04T00:00:00"/>
    <x v="2"/>
    <s v="Colorado"/>
    <s v="Denver"/>
    <x v="1"/>
    <n v="0.70000000000000018"/>
    <x v="20"/>
    <n v="4900.0000000000009"/>
    <n v="1225.0000000000002"/>
    <n v="0.25"/>
    <n v="0.7"/>
    <n v="4900"/>
    <n v="1225"/>
    <n v="3430.0000000000005"/>
    <x v="11"/>
  </r>
  <r>
    <x v="2"/>
    <n v="1128299"/>
    <d v="2021-12-04T00:00:00"/>
    <x v="2"/>
    <s v="Colorado"/>
    <s v="Denver"/>
    <x v="2"/>
    <n v="0.65000000000000013"/>
    <x v="24"/>
    <n v="3250.0000000000005"/>
    <n v="1300.0000000000002"/>
    <n v="0.4"/>
    <n v="0.65"/>
    <n v="3250"/>
    <n v="1300"/>
    <n v="2112.5000000000005"/>
    <x v="11"/>
  </r>
  <r>
    <x v="2"/>
    <n v="1128299"/>
    <d v="2021-12-04T00:00:00"/>
    <x v="2"/>
    <s v="Colorado"/>
    <s v="Denver"/>
    <x v="3"/>
    <n v="0.65000000000000013"/>
    <x v="24"/>
    <n v="3250.0000000000005"/>
    <n v="1137.5"/>
    <n v="0.35"/>
    <n v="0.65"/>
    <n v="3250"/>
    <n v="1137.5"/>
    <n v="2112.5000000000005"/>
    <x v="11"/>
  </r>
  <r>
    <x v="2"/>
    <n v="1128299"/>
    <d v="2021-12-04T00:00:00"/>
    <x v="2"/>
    <s v="Colorado"/>
    <s v="Denver"/>
    <x v="4"/>
    <n v="0.75000000000000011"/>
    <x v="33"/>
    <n v="3187.5000000000005"/>
    <n v="1753.1250000000007"/>
    <n v="0.55000000000000016"/>
    <n v="0.75"/>
    <n v="3187.5"/>
    <n v="1753.125"/>
    <n v="2390.6250000000005"/>
    <x v="11"/>
  </r>
  <r>
    <x v="2"/>
    <n v="1128299"/>
    <d v="2021-12-04T00:00:00"/>
    <x v="2"/>
    <s v="Colorado"/>
    <s v="Denver"/>
    <x v="5"/>
    <n v="0.80000000000000016"/>
    <x v="28"/>
    <n v="4200.0000000000009"/>
    <n v="840.00000000000023"/>
    <n v="0.2"/>
    <n v="0.8"/>
    <n v="4200"/>
    <n v="840"/>
    <n v="3360.0000000000009"/>
    <x v="11"/>
  </r>
  <r>
    <x v="2"/>
    <n v="1128299"/>
    <d v="2021-01-03T00:00:00"/>
    <x v="2"/>
    <s v="Washington"/>
    <s v="Seattle"/>
    <x v="0"/>
    <n v="0.4"/>
    <x v="32"/>
    <n v="1800"/>
    <n v="540"/>
    <n v="0.3"/>
    <n v="0.4"/>
    <n v="1800"/>
    <n v="540"/>
    <n v="720"/>
    <x v="0"/>
  </r>
  <r>
    <x v="2"/>
    <n v="1128299"/>
    <d v="2021-01-03T00:00:00"/>
    <x v="2"/>
    <s v="Washington"/>
    <s v="Seattle"/>
    <x v="1"/>
    <n v="0.5"/>
    <x v="32"/>
    <n v="2250"/>
    <n v="562.5"/>
    <n v="0.25"/>
    <n v="0.5"/>
    <n v="2250"/>
    <n v="562.5"/>
    <n v="1125"/>
    <x v="0"/>
  </r>
  <r>
    <x v="2"/>
    <n v="1128299"/>
    <d v="2021-01-03T00:00:00"/>
    <x v="2"/>
    <s v="Washington"/>
    <s v="Seattle"/>
    <x v="2"/>
    <n v="0.5"/>
    <x v="32"/>
    <n v="2250"/>
    <n v="562.5"/>
    <n v="0.25"/>
    <n v="0.5"/>
    <n v="2250"/>
    <n v="562.5"/>
    <n v="1125"/>
    <x v="0"/>
  </r>
  <r>
    <x v="2"/>
    <n v="1128299"/>
    <d v="2021-01-03T00:00:00"/>
    <x v="2"/>
    <s v="Washington"/>
    <s v="Seattle"/>
    <x v="3"/>
    <n v="0.5"/>
    <x v="49"/>
    <n v="1500"/>
    <n v="450"/>
    <n v="0.3"/>
    <n v="0.5"/>
    <n v="1500"/>
    <n v="450"/>
    <n v="750"/>
    <x v="0"/>
  </r>
  <r>
    <x v="2"/>
    <n v="1128299"/>
    <d v="2021-01-03T00:00:00"/>
    <x v="2"/>
    <s v="Washington"/>
    <s v="Seattle"/>
    <x v="4"/>
    <n v="0.55000000000000004"/>
    <x v="44"/>
    <n v="1375"/>
    <n v="343.75"/>
    <n v="0.25"/>
    <n v="0.55000000000000004"/>
    <n v="1375"/>
    <n v="343.75"/>
    <n v="756.25000000000011"/>
    <x v="0"/>
  </r>
  <r>
    <x v="2"/>
    <n v="1128299"/>
    <d v="2021-01-03T00:00:00"/>
    <x v="2"/>
    <s v="Washington"/>
    <s v="Seattle"/>
    <x v="5"/>
    <n v="0.5"/>
    <x v="24"/>
    <n v="2500"/>
    <n v="500"/>
    <n v="0.2"/>
    <n v="0.5"/>
    <n v="2500"/>
    <n v="500"/>
    <n v="1250"/>
    <x v="0"/>
  </r>
  <r>
    <x v="2"/>
    <n v="1128299"/>
    <d v="2021-02-03T00:00:00"/>
    <x v="2"/>
    <s v="Washington"/>
    <s v="Seattle"/>
    <x v="0"/>
    <n v="0.4"/>
    <x v="21"/>
    <n v="2200"/>
    <n v="660"/>
    <n v="0.3"/>
    <n v="0.4"/>
    <n v="2200"/>
    <n v="660"/>
    <n v="880"/>
    <x v="1"/>
  </r>
  <r>
    <x v="2"/>
    <n v="1128299"/>
    <d v="2021-02-03T00:00:00"/>
    <x v="2"/>
    <s v="Washington"/>
    <s v="Seattle"/>
    <x v="1"/>
    <n v="0.5"/>
    <x v="32"/>
    <n v="2250"/>
    <n v="562.5"/>
    <n v="0.25"/>
    <n v="0.5"/>
    <n v="2250"/>
    <n v="562.5"/>
    <n v="1125"/>
    <x v="1"/>
  </r>
  <r>
    <x v="2"/>
    <n v="1128299"/>
    <d v="2021-02-03T00:00:00"/>
    <x v="2"/>
    <s v="Washington"/>
    <s v="Seattle"/>
    <x v="2"/>
    <n v="0.5"/>
    <x v="32"/>
    <n v="2250"/>
    <n v="562.5"/>
    <n v="0.25"/>
    <n v="0.5"/>
    <n v="2250"/>
    <n v="562.5"/>
    <n v="1125"/>
    <x v="1"/>
  </r>
  <r>
    <x v="2"/>
    <n v="1128299"/>
    <d v="2021-02-03T00:00:00"/>
    <x v="2"/>
    <s v="Washington"/>
    <s v="Seattle"/>
    <x v="3"/>
    <n v="0.5"/>
    <x v="49"/>
    <n v="1500"/>
    <n v="450"/>
    <n v="0.3"/>
    <n v="0.5"/>
    <n v="1500"/>
    <n v="450"/>
    <n v="750"/>
    <x v="1"/>
  </r>
  <r>
    <x v="2"/>
    <n v="1128299"/>
    <d v="2021-02-03T00:00:00"/>
    <x v="2"/>
    <s v="Washington"/>
    <s v="Seattle"/>
    <x v="4"/>
    <n v="0.55000000000000004"/>
    <x v="38"/>
    <n v="1237.5"/>
    <n v="309.375"/>
    <n v="0.25"/>
    <n v="0.55000000000000004"/>
    <n v="1237.5"/>
    <n v="309.375"/>
    <n v="680.625"/>
    <x v="1"/>
  </r>
  <r>
    <x v="2"/>
    <n v="1128299"/>
    <d v="2021-02-03T00:00:00"/>
    <x v="2"/>
    <s v="Washington"/>
    <s v="Seattle"/>
    <x v="5"/>
    <n v="0.5"/>
    <x v="33"/>
    <n v="2125"/>
    <n v="425"/>
    <n v="0.2"/>
    <n v="0.5"/>
    <n v="2125"/>
    <n v="425"/>
    <n v="1062.5"/>
    <x v="1"/>
  </r>
  <r>
    <x v="2"/>
    <n v="1128299"/>
    <d v="2021-03-02T00:00:00"/>
    <x v="2"/>
    <s v="Washington"/>
    <s v="Seattle"/>
    <x v="0"/>
    <n v="0.5"/>
    <x v="31"/>
    <n v="2875"/>
    <n v="862.5"/>
    <n v="0.3"/>
    <n v="0.5"/>
    <n v="2875"/>
    <n v="862.5"/>
    <n v="1437.5"/>
    <x v="2"/>
  </r>
  <r>
    <x v="2"/>
    <n v="1128299"/>
    <d v="2021-03-02T00:00:00"/>
    <x v="2"/>
    <s v="Washington"/>
    <s v="Seattle"/>
    <x v="1"/>
    <n v="0.6"/>
    <x v="33"/>
    <n v="2550"/>
    <n v="637.5"/>
    <n v="0.25"/>
    <n v="0.6"/>
    <n v="2550"/>
    <n v="637.5"/>
    <n v="1530"/>
    <x v="2"/>
  </r>
  <r>
    <x v="2"/>
    <n v="1128299"/>
    <d v="2021-03-02T00:00:00"/>
    <x v="2"/>
    <s v="Washington"/>
    <s v="Seattle"/>
    <x v="2"/>
    <n v="0.64999999999999991"/>
    <x v="33"/>
    <n v="2762.4999999999995"/>
    <n v="690.62499999999989"/>
    <n v="0.25"/>
    <n v="0.65"/>
    <n v="2762.5"/>
    <n v="690.625"/>
    <n v="1795.6249999999998"/>
    <x v="2"/>
  </r>
  <r>
    <x v="2"/>
    <n v="1128299"/>
    <d v="2021-03-02T00:00:00"/>
    <x v="2"/>
    <s v="Washington"/>
    <s v="Seattle"/>
    <x v="3"/>
    <n v="0.64999999999999991"/>
    <x v="46"/>
    <n v="2112.4999999999995"/>
    <n v="633.74999999999989"/>
    <n v="0.3"/>
    <n v="0.65"/>
    <n v="2112.5"/>
    <n v="633.75"/>
    <n v="1373.1249999999998"/>
    <x v="2"/>
  </r>
  <r>
    <x v="2"/>
    <n v="1128299"/>
    <d v="2021-03-02T00:00:00"/>
    <x v="2"/>
    <s v="Washington"/>
    <s v="Seattle"/>
    <x v="4"/>
    <n v="0.7"/>
    <x v="37"/>
    <n v="1225"/>
    <n v="306.25"/>
    <n v="0.25"/>
    <n v="0.7"/>
    <n v="1225"/>
    <n v="306.25"/>
    <n v="857.5"/>
    <x v="2"/>
  </r>
  <r>
    <x v="2"/>
    <n v="1128299"/>
    <d v="2021-03-02T00:00:00"/>
    <x v="2"/>
    <s v="Washington"/>
    <s v="Seattle"/>
    <x v="5"/>
    <n v="0.64999999999999991"/>
    <x v="48"/>
    <n v="2437.4999999999995"/>
    <n v="487.49999999999994"/>
    <n v="0.2"/>
    <n v="0.65"/>
    <n v="2437.5"/>
    <n v="487.5"/>
    <n v="1584.3749999999998"/>
    <x v="2"/>
  </r>
  <r>
    <x v="2"/>
    <n v="1128299"/>
    <d v="2021-04-03T00:00:00"/>
    <x v="2"/>
    <s v="Washington"/>
    <s v="Seattle"/>
    <x v="0"/>
    <n v="0.7"/>
    <x v="21"/>
    <n v="3849.9999999999995"/>
    <n v="1154.9999999999998"/>
    <n v="0.3"/>
    <n v="0.7"/>
    <n v="3850"/>
    <n v="1155"/>
    <n v="2694.9999999999995"/>
    <x v="3"/>
  </r>
  <r>
    <x v="2"/>
    <n v="1128299"/>
    <d v="2021-04-03T00:00:00"/>
    <x v="2"/>
    <s v="Washington"/>
    <s v="Seattle"/>
    <x v="1"/>
    <n v="0.75"/>
    <x v="45"/>
    <n v="2625"/>
    <n v="656.25"/>
    <n v="0.25"/>
    <n v="0.75"/>
    <n v="2625"/>
    <n v="656.25"/>
    <n v="1968.75"/>
    <x v="3"/>
  </r>
  <r>
    <x v="2"/>
    <n v="1128299"/>
    <d v="2021-04-03T00:00:00"/>
    <x v="2"/>
    <s v="Washington"/>
    <s v="Seattle"/>
    <x v="2"/>
    <n v="0.75"/>
    <x v="47"/>
    <n v="3000"/>
    <n v="750"/>
    <n v="0.25"/>
    <n v="0.75"/>
    <n v="3000"/>
    <n v="750"/>
    <n v="2250"/>
    <x v="3"/>
  </r>
  <r>
    <x v="2"/>
    <n v="1128299"/>
    <d v="2021-04-03T00:00:00"/>
    <x v="2"/>
    <s v="Washington"/>
    <s v="Seattle"/>
    <x v="3"/>
    <n v="0.6"/>
    <x v="49"/>
    <n v="1800"/>
    <n v="540"/>
    <n v="0.3"/>
    <n v="0.6"/>
    <n v="1800"/>
    <n v="540"/>
    <n v="1080"/>
    <x v="3"/>
  </r>
  <r>
    <x v="2"/>
    <n v="1128299"/>
    <d v="2021-04-03T00:00:00"/>
    <x v="2"/>
    <s v="Washington"/>
    <s v="Seattle"/>
    <x v="4"/>
    <n v="0.65"/>
    <x v="41"/>
    <n v="1300"/>
    <n v="325"/>
    <n v="0.25"/>
    <n v="0.65"/>
    <n v="1300"/>
    <n v="325"/>
    <n v="845"/>
    <x v="3"/>
  </r>
  <r>
    <x v="2"/>
    <n v="1128299"/>
    <d v="2021-04-03T00:00:00"/>
    <x v="2"/>
    <s v="Washington"/>
    <s v="Seattle"/>
    <x v="5"/>
    <n v="0.8"/>
    <x v="45"/>
    <n v="2800"/>
    <n v="560"/>
    <n v="0.2"/>
    <n v="0.8"/>
    <n v="2800"/>
    <n v="560"/>
    <n v="2240"/>
    <x v="3"/>
  </r>
  <r>
    <x v="2"/>
    <n v="1128299"/>
    <d v="2021-05-04T00:00:00"/>
    <x v="2"/>
    <s v="Washington"/>
    <s v="Seattle"/>
    <x v="0"/>
    <n v="0.6"/>
    <x v="21"/>
    <n v="3300"/>
    <n v="990"/>
    <n v="0.3"/>
    <n v="0.6"/>
    <n v="3300"/>
    <n v="990"/>
    <n v="1980"/>
    <x v="4"/>
  </r>
  <r>
    <x v="2"/>
    <n v="1128299"/>
    <d v="2021-05-04T00:00:00"/>
    <x v="2"/>
    <s v="Washington"/>
    <s v="Seattle"/>
    <x v="1"/>
    <n v="0.65"/>
    <x v="47"/>
    <n v="2600"/>
    <n v="650"/>
    <n v="0.25"/>
    <n v="0.65"/>
    <n v="2600"/>
    <n v="650"/>
    <n v="1690"/>
    <x v="4"/>
  </r>
  <r>
    <x v="2"/>
    <n v="1128299"/>
    <d v="2021-05-04T00:00:00"/>
    <x v="2"/>
    <s v="Washington"/>
    <s v="Seattle"/>
    <x v="2"/>
    <n v="0.65"/>
    <x v="47"/>
    <n v="2600"/>
    <n v="650"/>
    <n v="0.25"/>
    <n v="0.65"/>
    <n v="2600"/>
    <n v="650"/>
    <n v="1690"/>
    <x v="4"/>
  </r>
  <r>
    <x v="2"/>
    <n v="1128299"/>
    <d v="2021-05-04T00:00:00"/>
    <x v="2"/>
    <s v="Washington"/>
    <s v="Seattle"/>
    <x v="3"/>
    <n v="0.6"/>
    <x v="49"/>
    <n v="1800"/>
    <n v="540"/>
    <n v="0.3"/>
    <n v="0.6"/>
    <n v="1800"/>
    <n v="540"/>
    <n v="1080"/>
    <x v="4"/>
  </r>
  <r>
    <x v="2"/>
    <n v="1128299"/>
    <d v="2021-05-04T00:00:00"/>
    <x v="2"/>
    <s v="Washington"/>
    <s v="Seattle"/>
    <x v="4"/>
    <n v="0.65"/>
    <x v="41"/>
    <n v="1300"/>
    <n v="325"/>
    <n v="0.25"/>
    <n v="0.65"/>
    <n v="1300"/>
    <n v="325"/>
    <n v="845"/>
    <x v="4"/>
  </r>
  <r>
    <x v="2"/>
    <n v="1128299"/>
    <d v="2021-05-04T00:00:00"/>
    <x v="2"/>
    <s v="Washington"/>
    <s v="Seattle"/>
    <x v="5"/>
    <n v="0.8"/>
    <x v="24"/>
    <n v="4000"/>
    <n v="800"/>
    <n v="0.2"/>
    <n v="0.8"/>
    <n v="4000"/>
    <n v="800"/>
    <n v="3200"/>
    <x v="4"/>
  </r>
  <r>
    <x v="2"/>
    <n v="1128299"/>
    <d v="2021-06-03T00:00:00"/>
    <x v="2"/>
    <s v="Washington"/>
    <s v="Seattle"/>
    <x v="0"/>
    <n v="0.75"/>
    <x v="30"/>
    <n v="5625"/>
    <n v="1687.5"/>
    <n v="0.3"/>
    <n v="0.75"/>
    <n v="5625"/>
    <n v="1687.5"/>
    <n v="4218.75"/>
    <x v="5"/>
  </r>
  <r>
    <x v="2"/>
    <n v="1128299"/>
    <d v="2021-06-03T00:00:00"/>
    <x v="2"/>
    <s v="Washington"/>
    <s v="Seattle"/>
    <x v="1"/>
    <n v="0.8"/>
    <x v="23"/>
    <n v="5000"/>
    <n v="1250"/>
    <n v="0.25"/>
    <n v="0.8"/>
    <n v="5000"/>
    <n v="1250"/>
    <n v="4000"/>
    <x v="5"/>
  </r>
  <r>
    <x v="2"/>
    <n v="1128299"/>
    <d v="2021-06-03T00:00:00"/>
    <x v="2"/>
    <s v="Washington"/>
    <s v="Seattle"/>
    <x v="2"/>
    <n v="0.8"/>
    <x v="23"/>
    <n v="5000"/>
    <n v="1250"/>
    <n v="0.25"/>
    <n v="0.8"/>
    <n v="5000"/>
    <n v="1250"/>
    <n v="4000"/>
    <x v="5"/>
  </r>
  <r>
    <x v="2"/>
    <n v="1128299"/>
    <d v="2021-06-03T00:00:00"/>
    <x v="2"/>
    <s v="Washington"/>
    <s v="Seattle"/>
    <x v="3"/>
    <n v="0.8"/>
    <x v="24"/>
    <n v="4000"/>
    <n v="1200"/>
    <n v="0.3"/>
    <n v="0.8"/>
    <n v="4000"/>
    <n v="1200"/>
    <n v="3200"/>
    <x v="5"/>
  </r>
  <r>
    <x v="2"/>
    <n v="1128299"/>
    <d v="2021-06-03T00:00:00"/>
    <x v="2"/>
    <s v="Washington"/>
    <s v="Seattle"/>
    <x v="4"/>
    <n v="0.85000000000000009"/>
    <x v="48"/>
    <n v="3187.5000000000005"/>
    <n v="796.87500000000011"/>
    <n v="0.25"/>
    <n v="0.85"/>
    <n v="3187.5"/>
    <n v="796.875"/>
    <n v="2709.3750000000005"/>
    <x v="5"/>
  </r>
  <r>
    <x v="2"/>
    <n v="1128299"/>
    <d v="2021-06-03T00:00:00"/>
    <x v="2"/>
    <s v="Washington"/>
    <s v="Seattle"/>
    <x v="5"/>
    <n v="1"/>
    <x v="22"/>
    <n v="6750"/>
    <n v="1350"/>
    <n v="0.2"/>
    <n v="1"/>
    <n v="6750"/>
    <n v="1350"/>
    <n v="6750"/>
    <x v="5"/>
  </r>
  <r>
    <x v="2"/>
    <n v="1128299"/>
    <d v="2021-07-02T00:00:00"/>
    <x v="2"/>
    <s v="Washington"/>
    <s v="Seattle"/>
    <x v="0"/>
    <n v="0.8"/>
    <x v="6"/>
    <n v="6600"/>
    <n v="1980"/>
    <n v="0.3"/>
    <n v="0.8"/>
    <n v="6600"/>
    <n v="1980"/>
    <n v="5280"/>
    <x v="6"/>
  </r>
  <r>
    <x v="2"/>
    <n v="1128299"/>
    <d v="2021-07-02T00:00:00"/>
    <x v="2"/>
    <s v="Washington"/>
    <s v="Seattle"/>
    <x v="1"/>
    <n v="0.85000000000000009"/>
    <x v="22"/>
    <n v="5737.5000000000009"/>
    <n v="1434.3750000000002"/>
    <n v="0.25"/>
    <n v="0.85"/>
    <n v="5737.5"/>
    <n v="1434.375"/>
    <n v="4876.8750000000009"/>
    <x v="6"/>
  </r>
  <r>
    <x v="2"/>
    <n v="1128299"/>
    <d v="2021-07-02T00:00:00"/>
    <x v="2"/>
    <s v="Washington"/>
    <s v="Seattle"/>
    <x v="2"/>
    <n v="0.85000000000000009"/>
    <x v="23"/>
    <n v="5312.5000000000009"/>
    <n v="1328.1250000000002"/>
    <n v="0.25"/>
    <n v="0.85"/>
    <n v="5312.5"/>
    <n v="1328.125"/>
    <n v="4515.6250000000009"/>
    <x v="6"/>
  </r>
  <r>
    <x v="2"/>
    <n v="1128299"/>
    <d v="2021-07-02T00:00:00"/>
    <x v="2"/>
    <s v="Washington"/>
    <s v="Seattle"/>
    <x v="3"/>
    <n v="0.8"/>
    <x v="28"/>
    <n v="4200"/>
    <n v="1260"/>
    <n v="0.3"/>
    <n v="0.8"/>
    <n v="4200"/>
    <n v="1260"/>
    <n v="3360"/>
    <x v="6"/>
  </r>
  <r>
    <x v="2"/>
    <n v="1128299"/>
    <d v="2021-07-02T00:00:00"/>
    <x v="2"/>
    <s v="Washington"/>
    <s v="Seattle"/>
    <x v="4"/>
    <n v="0.85000000000000009"/>
    <x v="31"/>
    <n v="4887.5000000000009"/>
    <n v="1221.8750000000002"/>
    <n v="0.25"/>
    <n v="0.85"/>
    <n v="4887.5"/>
    <n v="1221.875"/>
    <n v="4154.3750000000009"/>
    <x v="6"/>
  </r>
  <r>
    <x v="2"/>
    <n v="1128299"/>
    <d v="2021-07-02T00:00:00"/>
    <x v="2"/>
    <s v="Washington"/>
    <s v="Seattle"/>
    <x v="5"/>
    <n v="1"/>
    <x v="31"/>
    <n v="5750"/>
    <n v="1150"/>
    <n v="0.2"/>
    <n v="1"/>
    <n v="5750"/>
    <n v="1150"/>
    <n v="5750"/>
    <x v="6"/>
  </r>
  <r>
    <x v="2"/>
    <n v="1128299"/>
    <d v="2021-08-03T00:00:00"/>
    <x v="2"/>
    <s v="Washington"/>
    <s v="Seattle"/>
    <x v="0"/>
    <n v="0.85000000000000009"/>
    <x v="29"/>
    <n v="6587.5000000000009"/>
    <n v="1976.2500000000002"/>
    <n v="0.3"/>
    <n v="0.85"/>
    <n v="6587.5"/>
    <n v="1976.25"/>
    <n v="5599.3750000000009"/>
    <x v="7"/>
  </r>
  <r>
    <x v="2"/>
    <n v="1128299"/>
    <d v="2021-08-03T00:00:00"/>
    <x v="2"/>
    <s v="Washington"/>
    <s v="Seattle"/>
    <x v="1"/>
    <n v="0.80000000000000016"/>
    <x v="30"/>
    <n v="6000.0000000000009"/>
    <n v="1500.0000000000002"/>
    <n v="0.25"/>
    <n v="0.8"/>
    <n v="6000"/>
    <n v="1500"/>
    <n v="4800.0000000000009"/>
    <x v="7"/>
  </r>
  <r>
    <x v="2"/>
    <n v="1128299"/>
    <d v="2021-08-03T00:00:00"/>
    <x v="2"/>
    <s v="Washington"/>
    <s v="Seattle"/>
    <x v="2"/>
    <n v="0.75000000000000011"/>
    <x v="23"/>
    <n v="4687.5000000000009"/>
    <n v="1171.8750000000002"/>
    <n v="0.25"/>
    <n v="0.75"/>
    <n v="4687.5"/>
    <n v="1171.875"/>
    <n v="3515.6250000000009"/>
    <x v="7"/>
  </r>
  <r>
    <x v="2"/>
    <n v="1128299"/>
    <d v="2021-08-03T00:00:00"/>
    <x v="2"/>
    <s v="Washington"/>
    <s v="Seattle"/>
    <x v="3"/>
    <n v="0.75000000000000011"/>
    <x v="31"/>
    <n v="4312.5000000000009"/>
    <n v="1293.7500000000002"/>
    <n v="0.3"/>
    <n v="0.75"/>
    <n v="4312.5"/>
    <n v="1293.75"/>
    <n v="3234.3750000000009"/>
    <x v="7"/>
  </r>
  <r>
    <x v="2"/>
    <n v="1128299"/>
    <d v="2021-08-03T00:00:00"/>
    <x v="2"/>
    <s v="Washington"/>
    <s v="Seattle"/>
    <x v="4"/>
    <n v="0.75"/>
    <x v="31"/>
    <n v="4312.5"/>
    <n v="1078.125"/>
    <n v="0.25"/>
    <n v="0.75"/>
    <n v="4312.5"/>
    <n v="1078.125"/>
    <n v="3234.375"/>
    <x v="7"/>
  </r>
  <r>
    <x v="2"/>
    <n v="1128299"/>
    <d v="2021-08-03T00:00:00"/>
    <x v="2"/>
    <s v="Washington"/>
    <s v="Seattle"/>
    <x v="5"/>
    <n v="0.8"/>
    <x v="47"/>
    <n v="3200"/>
    <n v="640"/>
    <n v="0.2"/>
    <n v="0.8"/>
    <n v="3200"/>
    <n v="640"/>
    <n v="2560"/>
    <x v="7"/>
  </r>
  <r>
    <x v="2"/>
    <n v="1128299"/>
    <d v="2021-09-04T00:00:00"/>
    <x v="2"/>
    <s v="Washington"/>
    <s v="Seattle"/>
    <x v="0"/>
    <n v="0.70000000000000018"/>
    <x v="25"/>
    <n v="4200.0000000000009"/>
    <n v="1260.0000000000002"/>
    <n v="0.3"/>
    <n v="0.7"/>
    <n v="4200"/>
    <n v="1260"/>
    <n v="2940.0000000000005"/>
    <x v="8"/>
  </r>
  <r>
    <x v="2"/>
    <n v="1128299"/>
    <d v="2021-09-04T00:00:00"/>
    <x v="2"/>
    <s v="Washington"/>
    <s v="Seattle"/>
    <x v="1"/>
    <n v="0.75000000000000022"/>
    <x v="25"/>
    <n v="4500.0000000000009"/>
    <n v="1125.0000000000002"/>
    <n v="0.25"/>
    <n v="0.75"/>
    <n v="4500"/>
    <n v="1125"/>
    <n v="3375.0000000000009"/>
    <x v="8"/>
  </r>
  <r>
    <x v="2"/>
    <n v="1128299"/>
    <d v="2021-09-04T00:00:00"/>
    <x v="2"/>
    <s v="Washington"/>
    <s v="Seattle"/>
    <x v="2"/>
    <n v="0.70000000000000018"/>
    <x v="32"/>
    <n v="3150.0000000000009"/>
    <n v="787.50000000000023"/>
    <n v="0.25"/>
    <n v="0.7"/>
    <n v="3150"/>
    <n v="787.5"/>
    <n v="2205.0000000000005"/>
    <x v="8"/>
  </r>
  <r>
    <x v="2"/>
    <n v="1128299"/>
    <d v="2021-09-04T00:00:00"/>
    <x v="2"/>
    <s v="Washington"/>
    <s v="Seattle"/>
    <x v="3"/>
    <n v="0.70000000000000018"/>
    <x v="47"/>
    <n v="2800.0000000000009"/>
    <n v="840.00000000000023"/>
    <n v="0.3"/>
    <n v="0.7"/>
    <n v="2800"/>
    <n v="840"/>
    <n v="1960.0000000000005"/>
    <x v="8"/>
  </r>
  <r>
    <x v="2"/>
    <n v="1128299"/>
    <d v="2021-09-04T00:00:00"/>
    <x v="2"/>
    <s v="Washington"/>
    <s v="Seattle"/>
    <x v="4"/>
    <n v="0.80000000000000016"/>
    <x v="33"/>
    <n v="3400.0000000000005"/>
    <n v="850.00000000000011"/>
    <n v="0.25"/>
    <n v="0.8"/>
    <n v="3400"/>
    <n v="850"/>
    <n v="2720.0000000000005"/>
    <x v="8"/>
  </r>
  <r>
    <x v="2"/>
    <n v="1128299"/>
    <d v="2021-09-04T00:00:00"/>
    <x v="2"/>
    <s v="Washington"/>
    <s v="Seattle"/>
    <x v="5"/>
    <n v="0.65"/>
    <x v="32"/>
    <n v="2925"/>
    <n v="585"/>
    <n v="0.2"/>
    <n v="0.65"/>
    <n v="2925"/>
    <n v="585"/>
    <n v="1901.25"/>
    <x v="8"/>
  </r>
  <r>
    <x v="2"/>
    <n v="1128299"/>
    <d v="2021-10-03T00:00:00"/>
    <x v="2"/>
    <s v="Washington"/>
    <s v="Seattle"/>
    <x v="0"/>
    <n v="0.60000000000000009"/>
    <x v="21"/>
    <n v="3300.0000000000005"/>
    <n v="990.00000000000011"/>
    <n v="0.3"/>
    <n v="0.6"/>
    <n v="3300"/>
    <n v="990"/>
    <n v="1980.0000000000002"/>
    <x v="9"/>
  </r>
  <r>
    <x v="2"/>
    <n v="1128299"/>
    <d v="2021-10-03T00:00:00"/>
    <x v="2"/>
    <s v="Washington"/>
    <s v="Seattle"/>
    <x v="1"/>
    <n v="0.65000000000000013"/>
    <x v="21"/>
    <n v="3575.0000000000009"/>
    <n v="893.75000000000023"/>
    <n v="0.25"/>
    <n v="0.65"/>
    <n v="3575"/>
    <n v="893.75"/>
    <n v="2323.7500000000005"/>
    <x v="9"/>
  </r>
  <r>
    <x v="2"/>
    <n v="1128299"/>
    <d v="2021-10-03T00:00:00"/>
    <x v="2"/>
    <s v="Washington"/>
    <s v="Seattle"/>
    <x v="2"/>
    <n v="0.60000000000000009"/>
    <x v="48"/>
    <n v="2250.0000000000005"/>
    <n v="562.50000000000011"/>
    <n v="0.25"/>
    <n v="0.6"/>
    <n v="2250"/>
    <n v="562.5"/>
    <n v="1350.0000000000002"/>
    <x v="9"/>
  </r>
  <r>
    <x v="2"/>
    <n v="1128299"/>
    <d v="2021-10-03T00:00:00"/>
    <x v="2"/>
    <s v="Washington"/>
    <s v="Seattle"/>
    <x v="3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0-03T00:00:00"/>
    <x v="2"/>
    <s v="Washington"/>
    <s v="Seattle"/>
    <x v="4"/>
    <n v="0.70000000000000007"/>
    <x v="46"/>
    <n v="2275"/>
    <n v="568.75"/>
    <n v="0.25"/>
    <n v="0.7"/>
    <n v="2275"/>
    <n v="568.75"/>
    <n v="1592.5"/>
    <x v="9"/>
  </r>
  <r>
    <x v="2"/>
    <n v="1128299"/>
    <d v="2021-10-03T00:00:00"/>
    <x v="2"/>
    <s v="Washington"/>
    <s v="Seattle"/>
    <x v="5"/>
    <n v="0.75000000000000011"/>
    <x v="48"/>
    <n v="2812.5000000000005"/>
    <n v="562.50000000000011"/>
    <n v="0.2"/>
    <n v="0.75"/>
    <n v="2812.5"/>
    <n v="562.5"/>
    <n v="2109.3750000000005"/>
    <x v="9"/>
  </r>
  <r>
    <x v="2"/>
    <n v="1128299"/>
    <d v="2021-11-03T00:00:00"/>
    <x v="2"/>
    <s v="Washington"/>
    <s v="Seattle"/>
    <x v="0"/>
    <n v="0.60000000000000009"/>
    <x v="25"/>
    <n v="3600.0000000000005"/>
    <n v="1080"/>
    <n v="0.3"/>
    <n v="0.6"/>
    <n v="3600"/>
    <n v="1080"/>
    <n v="2160"/>
    <x v="10"/>
  </r>
  <r>
    <x v="2"/>
    <n v="1128299"/>
    <d v="2021-11-03T00:00:00"/>
    <x v="2"/>
    <s v="Washington"/>
    <s v="Seattle"/>
    <x v="1"/>
    <n v="0.65000000000000013"/>
    <x v="23"/>
    <n v="4062.5000000000009"/>
    <n v="1015.6250000000002"/>
    <n v="0.25"/>
    <n v="0.65"/>
    <n v="4062.5"/>
    <n v="1015.625"/>
    <n v="2640.6250000000005"/>
    <x v="10"/>
  </r>
  <r>
    <x v="2"/>
    <n v="1128299"/>
    <d v="2021-11-03T00:00:00"/>
    <x v="2"/>
    <s v="Washington"/>
    <s v="Seattle"/>
    <x v="2"/>
    <n v="0.60000000000000009"/>
    <x v="34"/>
    <n v="2850.0000000000005"/>
    <n v="712.50000000000011"/>
    <n v="0.25"/>
    <n v="0.6"/>
    <n v="2850"/>
    <n v="712.5"/>
    <n v="1710.0000000000002"/>
    <x v="10"/>
  </r>
  <r>
    <x v="2"/>
    <n v="1128299"/>
    <d v="2021-11-03T00:00:00"/>
    <x v="2"/>
    <s v="Washington"/>
    <s v="Seattle"/>
    <x v="3"/>
    <n v="0.70000000000000018"/>
    <x v="32"/>
    <n v="3150.0000000000009"/>
    <n v="945.00000000000023"/>
    <n v="0.3"/>
    <n v="0.7"/>
    <n v="3150"/>
    <n v="945"/>
    <n v="2205.0000000000005"/>
    <x v="10"/>
  </r>
  <r>
    <x v="2"/>
    <n v="1128299"/>
    <d v="2021-11-03T00:00:00"/>
    <x v="2"/>
    <s v="Washington"/>
    <s v="Seattle"/>
    <x v="4"/>
    <n v="0.90000000000000013"/>
    <x v="33"/>
    <n v="3825.0000000000005"/>
    <n v="956.25000000000011"/>
    <n v="0.25"/>
    <n v="0.9"/>
    <n v="3825"/>
    <n v="956.25"/>
    <n v="3442.5000000000005"/>
    <x v="10"/>
  </r>
  <r>
    <x v="2"/>
    <n v="1128299"/>
    <d v="2021-11-03T00:00:00"/>
    <x v="2"/>
    <s v="Washington"/>
    <s v="Seattle"/>
    <x v="5"/>
    <n v="0.95000000000000018"/>
    <x v="21"/>
    <n v="5225.0000000000009"/>
    <n v="1045.0000000000002"/>
    <n v="0.2"/>
    <n v="0.95"/>
    <n v="5225"/>
    <n v="1045"/>
    <n v="4963.7500000000009"/>
    <x v="10"/>
  </r>
  <r>
    <x v="2"/>
    <n v="1128299"/>
    <d v="2021-12-02T00:00:00"/>
    <x v="2"/>
    <s v="Washington"/>
    <s v="Seattle"/>
    <x v="0"/>
    <n v="0.80000000000000016"/>
    <x v="30"/>
    <n v="6000.0000000000009"/>
    <n v="1800.0000000000002"/>
    <n v="0.3"/>
    <n v="0.8"/>
    <n v="6000"/>
    <n v="1800"/>
    <n v="4800.0000000000009"/>
    <x v="11"/>
  </r>
  <r>
    <x v="2"/>
    <n v="1128299"/>
    <d v="2021-12-02T00:00:00"/>
    <x v="2"/>
    <s v="Washington"/>
    <s v="Seattle"/>
    <x v="1"/>
    <n v="0.8500000000000002"/>
    <x v="30"/>
    <n v="6375.0000000000018"/>
    <n v="1593.7500000000005"/>
    <n v="0.25"/>
    <n v="0.85"/>
    <n v="6375"/>
    <n v="1593.75"/>
    <n v="5418.7500000000018"/>
    <x v="11"/>
  </r>
  <r>
    <x v="2"/>
    <n v="1128299"/>
    <d v="2021-12-02T00:00:00"/>
    <x v="2"/>
    <s v="Washington"/>
    <s v="Seattle"/>
    <x v="2"/>
    <n v="0.80000000000000016"/>
    <x v="21"/>
    <n v="4400.0000000000009"/>
    <n v="1100.0000000000002"/>
    <n v="0.25"/>
    <n v="0.8"/>
    <n v="4400"/>
    <n v="1100"/>
    <n v="3520.0000000000009"/>
    <x v="11"/>
  </r>
  <r>
    <x v="2"/>
    <n v="1128299"/>
    <d v="2021-12-02T00:00:00"/>
    <x v="2"/>
    <s v="Washington"/>
    <s v="Seattle"/>
    <x v="3"/>
    <n v="0.80000000000000016"/>
    <x v="21"/>
    <n v="4400.0000000000009"/>
    <n v="1320.0000000000002"/>
    <n v="0.3"/>
    <n v="0.8"/>
    <n v="4400"/>
    <n v="1320"/>
    <n v="3520.0000000000009"/>
    <x v="11"/>
  </r>
  <r>
    <x v="2"/>
    <n v="1128299"/>
    <d v="2021-12-02T00:00:00"/>
    <x v="2"/>
    <s v="Washington"/>
    <s v="Seattle"/>
    <x v="4"/>
    <n v="0.90000000000000013"/>
    <x v="34"/>
    <n v="4275.0000000000009"/>
    <n v="1068.7500000000002"/>
    <n v="0.25"/>
    <n v="0.9"/>
    <n v="4275"/>
    <n v="1068.75"/>
    <n v="3847.5000000000009"/>
    <x v="11"/>
  </r>
  <r>
    <x v="2"/>
    <n v="1128299"/>
    <d v="2021-12-02T00:00:00"/>
    <x v="2"/>
    <s v="Washington"/>
    <s v="Seattle"/>
    <x v="5"/>
    <n v="0.95000000000000018"/>
    <x v="31"/>
    <n v="5462.5000000000009"/>
    <n v="1092.5000000000002"/>
    <n v="0.2"/>
    <n v="0.95"/>
    <n v="5462.5"/>
    <n v="1092.5"/>
    <n v="5189.3750000000009"/>
    <x v="11"/>
  </r>
  <r>
    <x v="0"/>
    <n v="1185732"/>
    <d v="2021-01-12T00:00:00"/>
    <x v="4"/>
    <s v="Florida"/>
    <s v="Miami"/>
    <x v="0"/>
    <n v="0.45"/>
    <x v="11"/>
    <n v="4725"/>
    <n v="2126.25"/>
    <n v="0.45"/>
    <n v="0.45"/>
    <n v="4725"/>
    <n v="2126.25"/>
    <n v="2126.25"/>
    <x v="0"/>
  </r>
  <r>
    <x v="0"/>
    <n v="1185732"/>
    <d v="2021-01-12T00:00:00"/>
    <x v="4"/>
    <s v="Florida"/>
    <s v="Miami"/>
    <x v="1"/>
    <n v="0.45"/>
    <x v="2"/>
    <n v="3825"/>
    <n v="1338.75"/>
    <n v="0.35"/>
    <n v="0.45"/>
    <n v="3825"/>
    <n v="1338.75"/>
    <n v="1721.25"/>
    <x v="0"/>
  </r>
  <r>
    <x v="0"/>
    <n v="1185732"/>
    <d v="2021-01-12T00:00:00"/>
    <x v="4"/>
    <s v="Florida"/>
    <s v="Miami"/>
    <x v="2"/>
    <n v="0.35000000000000003"/>
    <x v="2"/>
    <n v="2975.0000000000005"/>
    <n v="743.75000000000011"/>
    <n v="0.25"/>
    <n v="0.35"/>
    <n v="2975"/>
    <n v="743.75"/>
    <n v="1041.25"/>
    <x v="0"/>
  </r>
  <r>
    <x v="0"/>
    <n v="1185732"/>
    <d v="2021-01-12T00:00:00"/>
    <x v="4"/>
    <s v="Florida"/>
    <s v="Miami"/>
    <x v="3"/>
    <n v="0.39999999999999997"/>
    <x v="20"/>
    <n v="2799.9999999999995"/>
    <n v="839.99999999999989"/>
    <n v="0.3"/>
    <n v="0.4"/>
    <n v="2800"/>
    <n v="840"/>
    <n v="1119.9999999999998"/>
    <x v="0"/>
  </r>
  <r>
    <x v="0"/>
    <n v="1185732"/>
    <d v="2021-01-12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0"/>
  </r>
  <r>
    <x v="0"/>
    <n v="1185732"/>
    <d v="2021-01-12T00:00:00"/>
    <x v="4"/>
    <s v="Florida"/>
    <s v="Miami"/>
    <x v="5"/>
    <n v="0.45"/>
    <x v="2"/>
    <n v="3825"/>
    <n v="1912.5"/>
    <n v="0.5"/>
    <n v="0.45"/>
    <n v="3825"/>
    <n v="1912.5"/>
    <n v="1721.25"/>
    <x v="0"/>
  </r>
  <r>
    <x v="0"/>
    <n v="1185732"/>
    <d v="2021-02-10T00:00:00"/>
    <x v="4"/>
    <s v="Florida"/>
    <s v="Miami"/>
    <x v="0"/>
    <n v="0.45"/>
    <x v="14"/>
    <n v="4950"/>
    <n v="2227.5"/>
    <n v="0.45"/>
    <n v="0.45"/>
    <n v="4950"/>
    <n v="2227.5"/>
    <n v="2227.5"/>
    <x v="1"/>
  </r>
  <r>
    <x v="0"/>
    <n v="1185732"/>
    <d v="2021-02-10T00:00:00"/>
    <x v="4"/>
    <s v="Florida"/>
    <s v="Miami"/>
    <x v="1"/>
    <n v="0.45"/>
    <x v="30"/>
    <n v="3375"/>
    <n v="1181.25"/>
    <n v="0.35"/>
    <n v="0.45"/>
    <n v="3375"/>
    <n v="1181.25"/>
    <n v="1518.75"/>
    <x v="1"/>
  </r>
  <r>
    <x v="0"/>
    <n v="1185732"/>
    <d v="2021-02-10T00:00:00"/>
    <x v="4"/>
    <s v="Florida"/>
    <s v="Miami"/>
    <x v="2"/>
    <n v="0.35000000000000003"/>
    <x v="9"/>
    <n v="2800.0000000000005"/>
    <n v="700.00000000000011"/>
    <n v="0.25"/>
    <n v="0.35"/>
    <n v="2800"/>
    <n v="700"/>
    <n v="980.00000000000011"/>
    <x v="1"/>
  </r>
  <r>
    <x v="0"/>
    <n v="1185732"/>
    <d v="2021-02-10T00:00:00"/>
    <x v="4"/>
    <s v="Florida"/>
    <s v="Miami"/>
    <x v="3"/>
    <n v="0.39999999999999997"/>
    <x v="22"/>
    <n v="2700"/>
    <n v="810"/>
    <n v="0.3"/>
    <n v="0.4"/>
    <n v="2700"/>
    <n v="810"/>
    <n v="1080"/>
    <x v="1"/>
  </r>
  <r>
    <x v="0"/>
    <n v="1185732"/>
    <d v="2021-02-10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1"/>
  </r>
  <r>
    <x v="0"/>
    <n v="1185732"/>
    <d v="2021-02-10T00:00:00"/>
    <x v="4"/>
    <s v="Florida"/>
    <s v="Miami"/>
    <x v="5"/>
    <n v="0.45"/>
    <x v="2"/>
    <n v="3825"/>
    <n v="1912.5"/>
    <n v="0.5"/>
    <n v="0.45"/>
    <n v="3825"/>
    <n v="1912.5"/>
    <n v="1721.25"/>
    <x v="1"/>
  </r>
  <r>
    <x v="0"/>
    <n v="1185732"/>
    <d v="2021-03-08T00:00:00"/>
    <x v="4"/>
    <s v="Florida"/>
    <s v="Miami"/>
    <x v="0"/>
    <n v="0.45"/>
    <x v="55"/>
    <n v="4815"/>
    <n v="2166.75"/>
    <n v="0.45"/>
    <n v="0.45"/>
    <n v="4815"/>
    <n v="2166.75"/>
    <n v="2166.75"/>
    <x v="2"/>
  </r>
  <r>
    <x v="0"/>
    <n v="1185732"/>
    <d v="2021-03-08T00:00:00"/>
    <x v="4"/>
    <s v="Florida"/>
    <s v="Miami"/>
    <x v="1"/>
    <n v="0.45"/>
    <x v="30"/>
    <n v="3375"/>
    <n v="1181.25"/>
    <n v="0.35"/>
    <n v="0.45"/>
    <n v="3375"/>
    <n v="1181.25"/>
    <n v="1518.75"/>
    <x v="2"/>
  </r>
  <r>
    <x v="0"/>
    <n v="1185732"/>
    <d v="2021-03-08T00:00:00"/>
    <x v="4"/>
    <s v="Florida"/>
    <s v="Miami"/>
    <x v="2"/>
    <n v="0.35000000000000003"/>
    <x v="29"/>
    <n v="2712.5000000000005"/>
    <n v="678.12500000000011"/>
    <n v="0.25"/>
    <n v="0.35"/>
    <n v="2712.5"/>
    <n v="678.125"/>
    <n v="949.37500000000011"/>
    <x v="2"/>
  </r>
  <r>
    <x v="0"/>
    <n v="1185732"/>
    <d v="2021-03-08T00:00:00"/>
    <x v="4"/>
    <s v="Florida"/>
    <s v="Miami"/>
    <x v="3"/>
    <n v="0.39999999999999997"/>
    <x v="23"/>
    <n v="2500"/>
    <n v="750"/>
    <n v="0.3"/>
    <n v="0.4"/>
    <n v="2500"/>
    <n v="750"/>
    <n v="1000"/>
    <x v="2"/>
  </r>
  <r>
    <x v="0"/>
    <n v="1185732"/>
    <d v="2021-03-08T00:00:00"/>
    <x v="4"/>
    <s v="Florida"/>
    <s v="Miami"/>
    <x v="4"/>
    <n v="0.55000000000000004"/>
    <x v="22"/>
    <n v="3712.5000000000005"/>
    <n v="1299.375"/>
    <n v="0.35"/>
    <n v="0.55000000000000004"/>
    <n v="3712.5"/>
    <n v="1299.375"/>
    <n v="2041.8750000000005"/>
    <x v="2"/>
  </r>
  <r>
    <x v="0"/>
    <n v="1185732"/>
    <d v="2021-03-08T00:00:00"/>
    <x v="4"/>
    <s v="Florida"/>
    <s v="Miami"/>
    <x v="5"/>
    <n v="0.45"/>
    <x v="29"/>
    <n v="3487.5"/>
    <n v="1743.75"/>
    <n v="0.5"/>
    <n v="0.45"/>
    <n v="3487.5"/>
    <n v="1743.75"/>
    <n v="1569.375"/>
    <x v="2"/>
  </r>
  <r>
    <x v="0"/>
    <n v="1185732"/>
    <d v="2021-04-09T00:00:00"/>
    <x v="4"/>
    <s v="Florida"/>
    <s v="Miami"/>
    <x v="0"/>
    <n v="0.45"/>
    <x v="13"/>
    <n v="4612.5"/>
    <n v="2075.625"/>
    <n v="0.45"/>
    <n v="0.45"/>
    <n v="4612.5"/>
    <n v="2075.625"/>
    <n v="2075.625"/>
    <x v="3"/>
  </r>
  <r>
    <x v="0"/>
    <n v="1185732"/>
    <d v="2021-04-09T00:00:00"/>
    <x v="4"/>
    <s v="Florida"/>
    <s v="Miami"/>
    <x v="1"/>
    <n v="0.45"/>
    <x v="27"/>
    <n v="3262.5"/>
    <n v="1141.875"/>
    <n v="0.35"/>
    <n v="0.45"/>
    <n v="3262.5"/>
    <n v="1141.875"/>
    <n v="1468.125"/>
    <x v="3"/>
  </r>
  <r>
    <x v="0"/>
    <n v="1185732"/>
    <d v="2021-04-09T00:00:00"/>
    <x v="4"/>
    <s v="Florida"/>
    <s v="Miami"/>
    <x v="2"/>
    <n v="0.35000000000000003"/>
    <x v="27"/>
    <n v="2537.5000000000005"/>
    <n v="634.37500000000011"/>
    <n v="0.25"/>
    <n v="0.35"/>
    <n v="2537.5"/>
    <n v="634.375"/>
    <n v="888.12500000000011"/>
    <x v="3"/>
  </r>
  <r>
    <x v="0"/>
    <n v="1185732"/>
    <d v="2021-04-09T00:00:00"/>
    <x v="4"/>
    <s v="Florida"/>
    <s v="Miami"/>
    <x v="3"/>
    <n v="0.39999999999999997"/>
    <x v="26"/>
    <n v="2600"/>
    <n v="780"/>
    <n v="0.3"/>
    <n v="0.4"/>
    <n v="2600"/>
    <n v="780"/>
    <n v="1040"/>
    <x v="3"/>
  </r>
  <r>
    <x v="0"/>
    <n v="1185732"/>
    <d v="2021-04-09T00:00:00"/>
    <x v="4"/>
    <s v="Florida"/>
    <s v="Miami"/>
    <x v="4"/>
    <n v="0.55000000000000004"/>
    <x v="22"/>
    <n v="3712.5000000000005"/>
    <n v="1299.375"/>
    <n v="0.35"/>
    <n v="0.55000000000000004"/>
    <n v="3712.5"/>
    <n v="1299.375"/>
    <n v="2041.8750000000005"/>
    <x v="3"/>
  </r>
  <r>
    <x v="0"/>
    <n v="1185732"/>
    <d v="2021-04-09T00:00:00"/>
    <x v="4"/>
    <s v="Florida"/>
    <s v="Miami"/>
    <x v="5"/>
    <n v="0.45"/>
    <x v="9"/>
    <n v="3600"/>
    <n v="1800"/>
    <n v="0.5"/>
    <n v="0.45"/>
    <n v="3600"/>
    <n v="1800"/>
    <n v="1620"/>
    <x v="3"/>
  </r>
  <r>
    <x v="0"/>
    <n v="1185732"/>
    <d v="2021-05-08T00:00:00"/>
    <x v="4"/>
    <s v="Florida"/>
    <s v="Miami"/>
    <x v="0"/>
    <n v="0.55000000000000004"/>
    <x v="55"/>
    <n v="5885.0000000000009"/>
    <n v="2648.2500000000005"/>
    <n v="0.45"/>
    <n v="0.55000000000000004"/>
    <n v="5885"/>
    <n v="2648.25"/>
    <n v="3236.7500000000009"/>
    <x v="4"/>
  </r>
  <r>
    <x v="0"/>
    <n v="1185732"/>
    <d v="2021-05-08T00:00:00"/>
    <x v="4"/>
    <s v="Florida"/>
    <s v="Miami"/>
    <x v="1"/>
    <n v="0.55000000000000004"/>
    <x v="29"/>
    <n v="4262.5"/>
    <n v="1491.875"/>
    <n v="0.35"/>
    <n v="0.55000000000000004"/>
    <n v="4262.5"/>
    <n v="1491.875"/>
    <n v="2344.375"/>
    <x v="4"/>
  </r>
  <r>
    <x v="0"/>
    <n v="1185732"/>
    <d v="2021-05-08T00:00:00"/>
    <x v="4"/>
    <s v="Florida"/>
    <s v="Miami"/>
    <x v="2"/>
    <n v="0.5"/>
    <x v="30"/>
    <n v="3750"/>
    <n v="937.5"/>
    <n v="0.25"/>
    <n v="0.5"/>
    <n v="3750"/>
    <n v="937.5"/>
    <n v="1875"/>
    <x v="4"/>
  </r>
  <r>
    <x v="0"/>
    <n v="1185732"/>
    <d v="2021-05-08T00:00:00"/>
    <x v="4"/>
    <s v="Florida"/>
    <s v="Miami"/>
    <x v="3"/>
    <n v="0.5"/>
    <x v="20"/>
    <n v="3500"/>
    <n v="1050"/>
    <n v="0.3"/>
    <n v="0.5"/>
    <n v="3500"/>
    <n v="1050"/>
    <n v="1750"/>
    <x v="4"/>
  </r>
  <r>
    <x v="0"/>
    <n v="1185732"/>
    <d v="2021-05-08T00:00:00"/>
    <x v="4"/>
    <s v="Florida"/>
    <s v="Miami"/>
    <x v="4"/>
    <n v="0.6"/>
    <x v="27"/>
    <n v="4350"/>
    <n v="1522.5"/>
    <n v="0.35"/>
    <n v="0.6"/>
    <n v="4350"/>
    <n v="1522.5"/>
    <n v="2610"/>
    <x v="4"/>
  </r>
  <r>
    <x v="0"/>
    <n v="1185732"/>
    <d v="2021-05-08T00:00:00"/>
    <x v="4"/>
    <s v="Florida"/>
    <s v="Miami"/>
    <x v="5"/>
    <n v="0.65"/>
    <x v="6"/>
    <n v="5362.5"/>
    <n v="2681.25"/>
    <n v="0.5"/>
    <n v="0.65"/>
    <n v="5362.5"/>
    <n v="2681.25"/>
    <n v="3485.625"/>
    <x v="4"/>
  </r>
  <r>
    <x v="0"/>
    <n v="1185732"/>
    <d v="2021-06-10T00:00:00"/>
    <x v="4"/>
    <s v="Florida"/>
    <s v="Miami"/>
    <x v="0"/>
    <n v="0.6"/>
    <x v="15"/>
    <n v="6450"/>
    <n v="2902.5"/>
    <n v="0.45"/>
    <n v="0.6"/>
    <n v="6450"/>
    <n v="2902.5"/>
    <n v="3870"/>
    <x v="5"/>
  </r>
  <r>
    <x v="0"/>
    <n v="1185732"/>
    <d v="2021-06-10T00:00:00"/>
    <x v="4"/>
    <s v="Florida"/>
    <s v="Miami"/>
    <x v="1"/>
    <n v="0.55000000000000004"/>
    <x v="6"/>
    <n v="4537.5"/>
    <n v="1588.125"/>
    <n v="0.35"/>
    <n v="0.55000000000000004"/>
    <n v="4537.5"/>
    <n v="1588.125"/>
    <n v="2495.625"/>
    <x v="5"/>
  </r>
  <r>
    <x v="0"/>
    <n v="1185732"/>
    <d v="2021-06-10T00:00:00"/>
    <x v="4"/>
    <s v="Florida"/>
    <s v="Miami"/>
    <x v="2"/>
    <n v="0.5"/>
    <x v="9"/>
    <n v="4000"/>
    <n v="1000"/>
    <n v="0.25"/>
    <n v="0.5"/>
    <n v="4000"/>
    <n v="1000"/>
    <n v="2000"/>
    <x v="5"/>
  </r>
  <r>
    <x v="0"/>
    <n v="1185732"/>
    <d v="2021-06-10T00:00:00"/>
    <x v="4"/>
    <s v="Florida"/>
    <s v="Miami"/>
    <x v="3"/>
    <n v="0.5"/>
    <x v="29"/>
    <n v="3875"/>
    <n v="1162.5"/>
    <n v="0.3"/>
    <n v="0.5"/>
    <n v="3875"/>
    <n v="1162.5"/>
    <n v="1937.5"/>
    <x v="5"/>
  </r>
  <r>
    <x v="0"/>
    <n v="1185732"/>
    <d v="2021-06-10T00:00:00"/>
    <x v="4"/>
    <s v="Florida"/>
    <s v="Miami"/>
    <x v="4"/>
    <n v="0.65"/>
    <x v="29"/>
    <n v="5037.5"/>
    <n v="1763.125"/>
    <n v="0.35"/>
    <n v="0.65"/>
    <n v="5037.5"/>
    <n v="1763.125"/>
    <n v="3274.375"/>
    <x v="5"/>
  </r>
  <r>
    <x v="0"/>
    <n v="1185732"/>
    <d v="2021-06-10T00:00:00"/>
    <x v="4"/>
    <s v="Florida"/>
    <s v="Miami"/>
    <x v="5"/>
    <n v="0.70000000000000007"/>
    <x v="8"/>
    <n v="6475.0000000000009"/>
    <n v="3237.5000000000005"/>
    <n v="0.5"/>
    <n v="0.7"/>
    <n v="6475"/>
    <n v="3237.5"/>
    <n v="4532.5"/>
    <x v="5"/>
  </r>
  <r>
    <x v="0"/>
    <n v="1185732"/>
    <d v="2021-07-08T00:00:00"/>
    <x v="4"/>
    <s v="Florida"/>
    <s v="Miami"/>
    <x v="0"/>
    <n v="0.65"/>
    <x v="17"/>
    <n v="7475"/>
    <n v="3363.75"/>
    <n v="0.45"/>
    <n v="0.65"/>
    <n v="7475"/>
    <n v="3363.75"/>
    <n v="4858.75"/>
    <x v="6"/>
  </r>
  <r>
    <x v="0"/>
    <n v="1185732"/>
    <d v="2021-07-08T00:00:00"/>
    <x v="4"/>
    <s v="Florida"/>
    <s v="Miami"/>
    <x v="1"/>
    <n v="0.60000000000000009"/>
    <x v="3"/>
    <n v="5400.0000000000009"/>
    <n v="1890.0000000000002"/>
    <n v="0.35"/>
    <n v="0.6"/>
    <n v="5400"/>
    <n v="1890"/>
    <n v="3240.0000000000005"/>
    <x v="6"/>
  </r>
  <r>
    <x v="0"/>
    <n v="1185732"/>
    <d v="2021-07-08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6"/>
  </r>
  <r>
    <x v="0"/>
    <n v="1185732"/>
    <d v="2021-07-08T00:00:00"/>
    <x v="4"/>
    <s v="Florida"/>
    <s v="Miami"/>
    <x v="3"/>
    <n v="0.55000000000000004"/>
    <x v="29"/>
    <n v="4262.5"/>
    <n v="1278.75"/>
    <n v="0.3"/>
    <n v="0.55000000000000004"/>
    <n v="4262.5"/>
    <n v="1278.75"/>
    <n v="2344.375"/>
    <x v="6"/>
  </r>
  <r>
    <x v="0"/>
    <n v="1185732"/>
    <d v="2021-07-08T00:00:00"/>
    <x v="4"/>
    <s v="Florida"/>
    <s v="Miami"/>
    <x v="4"/>
    <n v="0.65"/>
    <x v="9"/>
    <n v="5200"/>
    <n v="1819.9999999999998"/>
    <n v="0.35"/>
    <n v="0.65"/>
    <n v="5200"/>
    <n v="1820"/>
    <n v="3380"/>
    <x v="6"/>
  </r>
  <r>
    <x v="0"/>
    <n v="1185732"/>
    <d v="2021-07-08T00:00:00"/>
    <x v="4"/>
    <s v="Florida"/>
    <s v="Miami"/>
    <x v="5"/>
    <n v="0.70000000000000007"/>
    <x v="18"/>
    <n v="6825.0000000000009"/>
    <n v="3412.5000000000005"/>
    <n v="0.5"/>
    <n v="0.7"/>
    <n v="6825"/>
    <n v="3412.5"/>
    <n v="4777.5"/>
    <x v="6"/>
  </r>
  <r>
    <x v="0"/>
    <n v="1185732"/>
    <d v="2021-08-09T00:00:00"/>
    <x v="4"/>
    <s v="Florida"/>
    <s v="Miami"/>
    <x v="0"/>
    <n v="0.65"/>
    <x v="56"/>
    <n v="7312.5"/>
    <n v="3290.625"/>
    <n v="0.45"/>
    <n v="0.65"/>
    <n v="7312.5"/>
    <n v="3290.625"/>
    <n v="4753.125"/>
    <x v="7"/>
  </r>
  <r>
    <x v="0"/>
    <n v="1185732"/>
    <d v="2021-08-09T00:00:00"/>
    <x v="4"/>
    <s v="Florida"/>
    <s v="Miami"/>
    <x v="1"/>
    <n v="0.60000000000000009"/>
    <x v="3"/>
    <n v="5400.0000000000009"/>
    <n v="1890.0000000000002"/>
    <n v="0.35"/>
    <n v="0.6"/>
    <n v="5400"/>
    <n v="1890"/>
    <n v="3240.0000000000005"/>
    <x v="7"/>
  </r>
  <r>
    <x v="0"/>
    <n v="1185732"/>
    <d v="2021-08-09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7"/>
  </r>
  <r>
    <x v="0"/>
    <n v="1185732"/>
    <d v="2021-08-09T00:00:00"/>
    <x v="4"/>
    <s v="Florida"/>
    <s v="Miami"/>
    <x v="3"/>
    <n v="0.45"/>
    <x v="29"/>
    <n v="3487.5"/>
    <n v="1046.25"/>
    <n v="0.3"/>
    <n v="0.45"/>
    <n v="3487.5"/>
    <n v="1046.25"/>
    <n v="1569.375"/>
    <x v="7"/>
  </r>
  <r>
    <x v="0"/>
    <n v="1185732"/>
    <d v="2021-08-09T00:00:00"/>
    <x v="4"/>
    <s v="Florida"/>
    <s v="Miami"/>
    <x v="4"/>
    <n v="0.55000000000000004"/>
    <x v="30"/>
    <n v="4125"/>
    <n v="1443.75"/>
    <n v="0.35"/>
    <n v="0.55000000000000004"/>
    <n v="4125"/>
    <n v="1443.75"/>
    <n v="2268.75"/>
    <x v="7"/>
  </r>
  <r>
    <x v="0"/>
    <n v="1185732"/>
    <d v="2021-08-09T00:00:00"/>
    <x v="4"/>
    <s v="Florida"/>
    <s v="Miami"/>
    <x v="5"/>
    <n v="0.60000000000000009"/>
    <x v="8"/>
    <n v="5550.0000000000009"/>
    <n v="2775.0000000000005"/>
    <n v="0.5"/>
    <n v="0.6"/>
    <n v="5550"/>
    <n v="2775"/>
    <n v="3330.0000000000005"/>
    <x v="7"/>
  </r>
  <r>
    <x v="0"/>
    <n v="1185732"/>
    <d v="2021-09-08T00:00:00"/>
    <x v="4"/>
    <s v="Florida"/>
    <s v="Miami"/>
    <x v="0"/>
    <n v="0.55000000000000004"/>
    <x v="11"/>
    <n v="5775.0000000000009"/>
    <n v="2598.7500000000005"/>
    <n v="0.45"/>
    <n v="0.55000000000000004"/>
    <n v="5775"/>
    <n v="2598.75"/>
    <n v="3176.2500000000009"/>
    <x v="8"/>
  </r>
  <r>
    <x v="0"/>
    <n v="1185732"/>
    <d v="2021-09-08T00:00:00"/>
    <x v="4"/>
    <s v="Florida"/>
    <s v="Miami"/>
    <x v="1"/>
    <n v="0.50000000000000011"/>
    <x v="2"/>
    <n v="4250.0000000000009"/>
    <n v="1487.5000000000002"/>
    <n v="0.35"/>
    <n v="0.5"/>
    <n v="4250"/>
    <n v="1487.5"/>
    <n v="2125.0000000000005"/>
    <x v="8"/>
  </r>
  <r>
    <x v="0"/>
    <n v="1185732"/>
    <d v="2021-09-08T00:00:00"/>
    <x v="4"/>
    <s v="Florida"/>
    <s v="Miami"/>
    <x v="2"/>
    <n v="0.45"/>
    <x v="30"/>
    <n v="3375"/>
    <n v="843.75"/>
    <n v="0.25"/>
    <n v="0.45"/>
    <n v="3375"/>
    <n v="843.75"/>
    <n v="1518.75"/>
    <x v="8"/>
  </r>
  <r>
    <x v="0"/>
    <n v="1185732"/>
    <d v="2021-09-08T00:00:00"/>
    <x v="4"/>
    <s v="Florida"/>
    <s v="Miami"/>
    <x v="3"/>
    <n v="0.45"/>
    <x v="27"/>
    <n v="3262.5"/>
    <n v="978.75"/>
    <n v="0.3"/>
    <n v="0.45"/>
    <n v="3262.5"/>
    <n v="978.75"/>
    <n v="1468.125"/>
    <x v="8"/>
  </r>
  <r>
    <x v="0"/>
    <n v="1185732"/>
    <d v="2021-09-08T00:00:00"/>
    <x v="4"/>
    <s v="Florida"/>
    <s v="Miami"/>
    <x v="4"/>
    <n v="0.55000000000000004"/>
    <x v="27"/>
    <n v="3987.5000000000005"/>
    <n v="1395.625"/>
    <n v="0.35"/>
    <n v="0.55000000000000004"/>
    <n v="3987.5"/>
    <n v="1395.625"/>
    <n v="2193.1250000000005"/>
    <x v="8"/>
  </r>
  <r>
    <x v="0"/>
    <n v="1185732"/>
    <d v="2021-09-08T00:00:00"/>
    <x v="4"/>
    <s v="Florida"/>
    <s v="Miami"/>
    <x v="5"/>
    <n v="0.60000000000000009"/>
    <x v="6"/>
    <n v="4950.0000000000009"/>
    <n v="2475.0000000000005"/>
    <n v="0.5"/>
    <n v="0.6"/>
    <n v="4950"/>
    <n v="2475"/>
    <n v="2970.0000000000005"/>
    <x v="8"/>
  </r>
  <r>
    <x v="0"/>
    <n v="1185732"/>
    <d v="2021-10-10T00:00:00"/>
    <x v="4"/>
    <s v="Florida"/>
    <s v="Miami"/>
    <x v="0"/>
    <n v="0.60000000000000009"/>
    <x v="1"/>
    <n v="6000.0000000000009"/>
    <n v="2700.0000000000005"/>
    <n v="0.45"/>
    <n v="0.6"/>
    <n v="6000"/>
    <n v="2700"/>
    <n v="3600.0000000000005"/>
    <x v="9"/>
  </r>
  <r>
    <x v="0"/>
    <n v="1185732"/>
    <d v="2021-10-10T00:00:00"/>
    <x v="4"/>
    <s v="Florida"/>
    <s v="Miami"/>
    <x v="1"/>
    <n v="0.50000000000000011"/>
    <x v="6"/>
    <n v="4125.0000000000009"/>
    <n v="1443.7500000000002"/>
    <n v="0.35"/>
    <n v="0.5"/>
    <n v="4125"/>
    <n v="1443.75"/>
    <n v="2062.5000000000005"/>
    <x v="9"/>
  </r>
  <r>
    <x v="0"/>
    <n v="1185732"/>
    <d v="2021-10-10T00:00:00"/>
    <x v="4"/>
    <s v="Florida"/>
    <s v="Miami"/>
    <x v="2"/>
    <n v="0.50000000000000011"/>
    <x v="27"/>
    <n v="3625.0000000000009"/>
    <n v="906.25000000000023"/>
    <n v="0.25"/>
    <n v="0.5"/>
    <n v="3625"/>
    <n v="906.25"/>
    <n v="1812.5000000000005"/>
    <x v="9"/>
  </r>
  <r>
    <x v="0"/>
    <n v="1185732"/>
    <d v="2021-10-10T00:00:00"/>
    <x v="4"/>
    <s v="Florida"/>
    <s v="Miami"/>
    <x v="3"/>
    <n v="0.50000000000000011"/>
    <x v="20"/>
    <n v="3500.0000000000009"/>
    <n v="1050.0000000000002"/>
    <n v="0.3"/>
    <n v="0.5"/>
    <n v="3500"/>
    <n v="1050"/>
    <n v="1750.0000000000005"/>
    <x v="9"/>
  </r>
  <r>
    <x v="0"/>
    <n v="1185732"/>
    <d v="2021-10-10T00:00:00"/>
    <x v="4"/>
    <s v="Florida"/>
    <s v="Miami"/>
    <x v="4"/>
    <n v="0.60000000000000009"/>
    <x v="20"/>
    <n v="4200.0000000000009"/>
    <n v="1470.0000000000002"/>
    <n v="0.35"/>
    <n v="0.6"/>
    <n v="4200"/>
    <n v="1470"/>
    <n v="2520.0000000000005"/>
    <x v="9"/>
  </r>
  <r>
    <x v="0"/>
    <n v="1185732"/>
    <d v="2021-10-10T00:00:00"/>
    <x v="4"/>
    <s v="Florida"/>
    <s v="Miami"/>
    <x v="5"/>
    <n v="0.65"/>
    <x v="6"/>
    <n v="5362.5"/>
    <n v="2681.25"/>
    <n v="0.5"/>
    <n v="0.65"/>
    <n v="5362.5"/>
    <n v="2681.25"/>
    <n v="3485.625"/>
    <x v="9"/>
  </r>
  <r>
    <x v="0"/>
    <n v="1185732"/>
    <d v="2021-11-09T00:00:00"/>
    <x v="4"/>
    <s v="Florida"/>
    <s v="Miami"/>
    <x v="0"/>
    <n v="0.60000000000000009"/>
    <x v="18"/>
    <n v="5850.0000000000009"/>
    <n v="2632.5000000000005"/>
    <n v="0.45"/>
    <n v="0.6"/>
    <n v="5850"/>
    <n v="2632.5"/>
    <n v="3510.0000000000005"/>
    <x v="10"/>
  </r>
  <r>
    <x v="0"/>
    <n v="1185732"/>
    <d v="2021-11-09T00:00:00"/>
    <x v="4"/>
    <s v="Florida"/>
    <s v="Miami"/>
    <x v="1"/>
    <n v="0.50000000000000011"/>
    <x v="9"/>
    <n v="4000.0000000000009"/>
    <n v="1400.0000000000002"/>
    <n v="0.35"/>
    <n v="0.5"/>
    <n v="4000"/>
    <n v="1400"/>
    <n v="2000.0000000000005"/>
    <x v="10"/>
  </r>
  <r>
    <x v="0"/>
    <n v="1185732"/>
    <d v="2021-11-09T00:00:00"/>
    <x v="4"/>
    <s v="Florida"/>
    <s v="Miami"/>
    <x v="2"/>
    <n v="0.50000000000000011"/>
    <x v="57"/>
    <n v="3725.0000000000009"/>
    <n v="931.25000000000023"/>
    <n v="0.25"/>
    <n v="0.5"/>
    <n v="3725"/>
    <n v="931.25"/>
    <n v="1862.5000000000005"/>
    <x v="10"/>
  </r>
  <r>
    <x v="0"/>
    <n v="1185732"/>
    <d v="2021-11-09T00:00:00"/>
    <x v="4"/>
    <s v="Florida"/>
    <s v="Miami"/>
    <x v="3"/>
    <n v="0.50000000000000011"/>
    <x v="29"/>
    <n v="3875.0000000000009"/>
    <n v="1162.5000000000002"/>
    <n v="0.3"/>
    <n v="0.5"/>
    <n v="3875"/>
    <n v="1162.5"/>
    <n v="1937.5000000000005"/>
    <x v="10"/>
  </r>
  <r>
    <x v="0"/>
    <n v="1185732"/>
    <d v="2021-11-09T00:00:00"/>
    <x v="4"/>
    <s v="Florida"/>
    <s v="Miami"/>
    <x v="4"/>
    <n v="0.65"/>
    <x v="30"/>
    <n v="4875"/>
    <n v="1706.25"/>
    <n v="0.35"/>
    <n v="0.65"/>
    <n v="4875"/>
    <n v="1706.25"/>
    <n v="3168.75"/>
    <x v="10"/>
  </r>
  <r>
    <x v="0"/>
    <n v="1185732"/>
    <d v="2021-11-09T00:00:00"/>
    <x v="4"/>
    <s v="Florida"/>
    <s v="Miami"/>
    <x v="5"/>
    <n v="0.7"/>
    <x v="2"/>
    <n v="5950"/>
    <n v="2975"/>
    <n v="0.5"/>
    <n v="0.7"/>
    <n v="5950"/>
    <n v="2975"/>
    <n v="4165"/>
    <x v="10"/>
  </r>
  <r>
    <x v="0"/>
    <n v="1185732"/>
    <d v="2021-12-08T00:00:00"/>
    <x v="4"/>
    <s v="Florida"/>
    <s v="Miami"/>
    <x v="0"/>
    <n v="0.65"/>
    <x v="15"/>
    <n v="6987.5"/>
    <n v="3144.375"/>
    <n v="0.45"/>
    <n v="0.65"/>
    <n v="6987.5"/>
    <n v="3144.375"/>
    <n v="4541.875"/>
    <x v="11"/>
  </r>
  <r>
    <x v="0"/>
    <n v="1185732"/>
    <d v="2021-12-08T00:00:00"/>
    <x v="4"/>
    <s v="Florida"/>
    <s v="Miami"/>
    <x v="1"/>
    <n v="0.55000000000000004"/>
    <x v="10"/>
    <n v="4812.5"/>
    <n v="1684.375"/>
    <n v="0.35"/>
    <n v="0.55000000000000004"/>
    <n v="4812.5"/>
    <n v="1684.375"/>
    <n v="2646.875"/>
    <x v="11"/>
  </r>
  <r>
    <x v="0"/>
    <n v="1185732"/>
    <d v="2021-12-08T00:00:00"/>
    <x v="4"/>
    <s v="Florida"/>
    <s v="Miami"/>
    <x v="2"/>
    <n v="0.55000000000000004"/>
    <x v="6"/>
    <n v="4537.5"/>
    <n v="1134.375"/>
    <n v="0.25"/>
    <n v="0.55000000000000004"/>
    <n v="4537.5"/>
    <n v="1134.375"/>
    <n v="2495.625"/>
    <x v="11"/>
  </r>
  <r>
    <x v="0"/>
    <n v="1185732"/>
    <d v="2021-12-08T00:00:00"/>
    <x v="4"/>
    <s v="Florida"/>
    <s v="Miami"/>
    <x v="3"/>
    <n v="0.55000000000000004"/>
    <x v="29"/>
    <n v="4262.5"/>
    <n v="1278.75"/>
    <n v="0.3"/>
    <n v="0.55000000000000004"/>
    <n v="4262.5"/>
    <n v="1278.75"/>
    <n v="2344.375"/>
    <x v="11"/>
  </r>
  <r>
    <x v="0"/>
    <n v="1185732"/>
    <d v="2021-12-08T00:00:00"/>
    <x v="4"/>
    <s v="Florida"/>
    <s v="Miami"/>
    <x v="4"/>
    <n v="0.65"/>
    <x v="29"/>
    <n v="5037.5"/>
    <n v="1763.125"/>
    <n v="0.35"/>
    <n v="0.65"/>
    <n v="5037.5"/>
    <n v="1763.125"/>
    <n v="3274.375"/>
    <x v="11"/>
  </r>
  <r>
    <x v="0"/>
    <n v="1185732"/>
    <d v="2021-12-08T00:00:00"/>
    <x v="4"/>
    <s v="Florida"/>
    <s v="Miami"/>
    <x v="5"/>
    <n v="0.7"/>
    <x v="10"/>
    <n v="6125"/>
    <n v="3062.5"/>
    <n v="0.5"/>
    <n v="0.7"/>
    <n v="6125"/>
    <n v="3062.5"/>
    <n v="4287.5"/>
    <x v="11"/>
  </r>
  <r>
    <x v="0"/>
    <n v="1185732"/>
    <d v="2021-01-13T00:00:00"/>
    <x v="3"/>
    <s v="Minnesota"/>
    <s v="Minneapolis"/>
    <x v="0"/>
    <n v="0.35"/>
    <x v="32"/>
    <n v="1575"/>
    <n v="551.25"/>
    <n v="0.35000000000000003"/>
    <n v="0.35"/>
    <n v="1575"/>
    <n v="551.25"/>
    <n v="551.25"/>
    <x v="0"/>
  </r>
  <r>
    <x v="0"/>
    <n v="1185732"/>
    <d v="2021-01-13T00:00:00"/>
    <x v="3"/>
    <s v="Minnesota"/>
    <s v="Minneapolis"/>
    <x v="1"/>
    <n v="0.35"/>
    <x v="44"/>
    <n v="875"/>
    <n v="262.5"/>
    <n v="0.3"/>
    <n v="0.35"/>
    <n v="875"/>
    <n v="262.5"/>
    <n v="306.25"/>
    <x v="0"/>
  </r>
  <r>
    <x v="0"/>
    <n v="1185732"/>
    <d v="2021-01-13T00:00:00"/>
    <x v="3"/>
    <s v="Minnesota"/>
    <s v="Minneapolis"/>
    <x v="2"/>
    <n v="0.25"/>
    <x v="44"/>
    <n v="625"/>
    <n v="187.5"/>
    <n v="0.3"/>
    <n v="0.25"/>
    <n v="625"/>
    <n v="187.5"/>
    <n v="156.25"/>
    <x v="0"/>
  </r>
  <r>
    <x v="0"/>
    <n v="1185732"/>
    <d v="2021-01-13T00:00:00"/>
    <x v="3"/>
    <s v="Minnesota"/>
    <s v="Minneapolis"/>
    <x v="3"/>
    <n v="0.30000000000000004"/>
    <x v="39"/>
    <n v="300.00000000000006"/>
    <n v="105.00000000000003"/>
    <n v="0.35000000000000003"/>
    <n v="0.3"/>
    <n v="300"/>
    <n v="105"/>
    <n v="90.000000000000014"/>
    <x v="0"/>
  </r>
  <r>
    <x v="0"/>
    <n v="1185732"/>
    <d v="2021-01-13T00:00:00"/>
    <x v="3"/>
    <s v="Minnesota"/>
    <s v="Minneapolis"/>
    <x v="4"/>
    <n v="0.44999999999999996"/>
    <x v="43"/>
    <n v="674.99999999999989"/>
    <n v="202.49999999999997"/>
    <n v="0.3"/>
    <n v="0.45"/>
    <n v="675"/>
    <n v="202.5"/>
    <n v="303.74999999999994"/>
    <x v="0"/>
  </r>
  <r>
    <x v="0"/>
    <n v="1185732"/>
    <d v="2021-01-13T00:00:00"/>
    <x v="3"/>
    <s v="Minnesota"/>
    <s v="Minneapolis"/>
    <x v="5"/>
    <n v="0.35"/>
    <x v="44"/>
    <n v="875"/>
    <n v="393.75"/>
    <n v="0.45"/>
    <n v="0.35"/>
    <n v="875"/>
    <n v="393.75"/>
    <n v="306.25"/>
    <x v="0"/>
  </r>
  <r>
    <x v="0"/>
    <n v="1185732"/>
    <d v="2021-02-13T00:00:00"/>
    <x v="3"/>
    <s v="Minnesota"/>
    <s v="Minneapolis"/>
    <x v="0"/>
    <n v="0.35"/>
    <x v="24"/>
    <n v="1750"/>
    <n v="612.50000000000011"/>
    <n v="0.35000000000000003"/>
    <n v="0.35"/>
    <n v="1750"/>
    <n v="612.5"/>
    <n v="612.5"/>
    <x v="1"/>
  </r>
  <r>
    <x v="0"/>
    <n v="1185732"/>
    <d v="2021-02-13T00:00:00"/>
    <x v="3"/>
    <s v="Minnesota"/>
    <s v="Minneapolis"/>
    <x v="1"/>
    <n v="0.35"/>
    <x v="43"/>
    <n v="525"/>
    <n v="157.5"/>
    <n v="0.3"/>
    <n v="0.35"/>
    <n v="525"/>
    <n v="157.5"/>
    <n v="183.75"/>
    <x v="1"/>
  </r>
  <r>
    <x v="0"/>
    <n v="1185732"/>
    <d v="2021-02-13T00:00:00"/>
    <x v="3"/>
    <s v="Minnesota"/>
    <s v="Minneapolis"/>
    <x v="2"/>
    <n v="0.25"/>
    <x v="41"/>
    <n v="500"/>
    <n v="150"/>
    <n v="0.3"/>
    <n v="0.25"/>
    <n v="500"/>
    <n v="150"/>
    <n v="125"/>
    <x v="1"/>
  </r>
  <r>
    <x v="0"/>
    <n v="1185732"/>
    <d v="2021-02-13T00:00:00"/>
    <x v="3"/>
    <s v="Minnesota"/>
    <s v="Minneapolis"/>
    <x v="3"/>
    <n v="0.30000000000000004"/>
    <x v="42"/>
    <n v="225.00000000000003"/>
    <n v="78.750000000000014"/>
    <n v="0.35000000000000003"/>
    <n v="0.3"/>
    <n v="225"/>
    <n v="78.75"/>
    <n v="67.5"/>
    <x v="1"/>
  </r>
  <r>
    <x v="0"/>
    <n v="1185732"/>
    <d v="2021-02-13T00:00:00"/>
    <x v="3"/>
    <s v="Minnesota"/>
    <s v="Minneapolis"/>
    <x v="4"/>
    <n v="0.44999999999999996"/>
    <x v="43"/>
    <n v="674.99999999999989"/>
    <n v="202.49999999999997"/>
    <n v="0.3"/>
    <n v="0.45"/>
    <n v="675"/>
    <n v="202.5"/>
    <n v="303.74999999999994"/>
    <x v="1"/>
  </r>
  <r>
    <x v="0"/>
    <n v="1185732"/>
    <d v="2021-02-13T00:00:00"/>
    <x v="3"/>
    <s v="Minnesota"/>
    <s v="Minneapolis"/>
    <x v="5"/>
    <n v="0.35"/>
    <x v="38"/>
    <n v="787.5"/>
    <n v="354.375"/>
    <n v="0.45"/>
    <n v="0.35"/>
    <n v="787.5"/>
    <n v="354.375"/>
    <n v="275.625"/>
    <x v="1"/>
  </r>
  <r>
    <x v="0"/>
    <n v="1185732"/>
    <d v="2021-03-12T00:00:00"/>
    <x v="3"/>
    <s v="Minnesota"/>
    <s v="Minneapolis"/>
    <x v="0"/>
    <n v="0.4"/>
    <x v="52"/>
    <n v="1780"/>
    <n v="623.00000000000011"/>
    <n v="0.35000000000000003"/>
    <n v="0.4"/>
    <n v="1780"/>
    <n v="623"/>
    <n v="712"/>
    <x v="2"/>
  </r>
  <r>
    <x v="0"/>
    <n v="1185732"/>
    <d v="2021-03-12T00:00:00"/>
    <x v="3"/>
    <s v="Minnesota"/>
    <s v="Minneapolis"/>
    <x v="1"/>
    <n v="0.4"/>
    <x v="36"/>
    <n v="500"/>
    <n v="150"/>
    <n v="0.3"/>
    <n v="0.4"/>
    <n v="500"/>
    <n v="150"/>
    <n v="200"/>
    <x v="2"/>
  </r>
  <r>
    <x v="0"/>
    <n v="1185732"/>
    <d v="2021-03-12T00:00:00"/>
    <x v="3"/>
    <s v="Minnesota"/>
    <s v="Minneapolis"/>
    <x v="2"/>
    <n v="0.30000000000000004"/>
    <x v="37"/>
    <n v="525.00000000000011"/>
    <n v="157.50000000000003"/>
    <n v="0.3"/>
    <n v="0.3"/>
    <n v="525"/>
    <n v="157.5"/>
    <n v="157.50000000000003"/>
    <x v="2"/>
  </r>
  <r>
    <x v="0"/>
    <n v="1185732"/>
    <d v="2021-03-12T00:00:00"/>
    <x v="3"/>
    <s v="Minnesota"/>
    <s v="Minneapolis"/>
    <x v="3"/>
    <n v="0.35"/>
    <x v="53"/>
    <n v="87.5"/>
    <n v="30.625000000000004"/>
    <n v="0.35000000000000003"/>
    <n v="0.35"/>
    <n v="87.5"/>
    <n v="30.625"/>
    <n v="30.624999999999996"/>
    <x v="2"/>
  </r>
  <r>
    <x v="0"/>
    <n v="1185732"/>
    <d v="2021-03-12T00:00:00"/>
    <x v="3"/>
    <s v="Minnesota"/>
    <s v="Minneapolis"/>
    <x v="4"/>
    <n v="0.5"/>
    <x v="42"/>
    <n v="375"/>
    <n v="112.5"/>
    <n v="0.3"/>
    <n v="0.5"/>
    <n v="375"/>
    <n v="112.5"/>
    <n v="187.5"/>
    <x v="2"/>
  </r>
  <r>
    <x v="0"/>
    <n v="1185732"/>
    <d v="2021-03-12T00:00:00"/>
    <x v="3"/>
    <s v="Minnesota"/>
    <s v="Minneapolis"/>
    <x v="5"/>
    <n v="0.4"/>
    <x v="37"/>
    <n v="700"/>
    <n v="315"/>
    <n v="0.45"/>
    <n v="0.4"/>
    <n v="700"/>
    <n v="315"/>
    <n v="280"/>
    <x v="2"/>
  </r>
  <r>
    <x v="0"/>
    <n v="1185732"/>
    <d v="2021-04-13T00:00:00"/>
    <x v="3"/>
    <s v="Minnesota"/>
    <s v="Minneapolis"/>
    <x v="0"/>
    <n v="0.4"/>
    <x v="47"/>
    <n v="1600"/>
    <n v="560"/>
    <n v="0.35000000000000003"/>
    <n v="0.4"/>
    <n v="1600"/>
    <n v="560"/>
    <n v="640"/>
    <x v="3"/>
  </r>
  <r>
    <x v="0"/>
    <n v="1185732"/>
    <d v="2021-04-13T00:00:00"/>
    <x v="3"/>
    <s v="Minnesota"/>
    <s v="Minneapolis"/>
    <x v="1"/>
    <n v="0.4"/>
    <x v="39"/>
    <n v="400"/>
    <n v="120"/>
    <n v="0.3"/>
    <n v="0.4"/>
    <n v="400"/>
    <n v="120"/>
    <n v="160"/>
    <x v="3"/>
  </r>
  <r>
    <x v="0"/>
    <n v="1185732"/>
    <d v="2021-04-13T00:00:00"/>
    <x v="3"/>
    <s v="Minnesota"/>
    <s v="Minneapolis"/>
    <x v="2"/>
    <n v="0.30000000000000004"/>
    <x v="39"/>
    <n v="300.00000000000006"/>
    <n v="90.000000000000014"/>
    <n v="0.3"/>
    <n v="0.3"/>
    <n v="300"/>
    <n v="90"/>
    <n v="90.000000000000014"/>
    <x v="3"/>
  </r>
  <r>
    <x v="0"/>
    <n v="1185732"/>
    <d v="2021-04-13T00:00:00"/>
    <x v="3"/>
    <s v="Minnesota"/>
    <s v="Minneapolis"/>
    <x v="3"/>
    <n v="0.35"/>
    <x v="53"/>
    <n v="87.5"/>
    <n v="30.625000000000004"/>
    <n v="0.35000000000000003"/>
    <n v="0.35"/>
    <n v="87.5"/>
    <n v="30.625"/>
    <n v="30.624999999999996"/>
    <x v="3"/>
  </r>
  <r>
    <x v="0"/>
    <n v="1185732"/>
    <d v="2021-04-13T00:00:00"/>
    <x v="3"/>
    <s v="Minnesota"/>
    <s v="Minneapolis"/>
    <x v="4"/>
    <n v="0.5"/>
    <x v="51"/>
    <n v="250"/>
    <n v="75"/>
    <n v="0.3"/>
    <n v="0.5"/>
    <n v="250"/>
    <n v="75"/>
    <n v="125"/>
    <x v="3"/>
  </r>
  <r>
    <x v="0"/>
    <n v="1185732"/>
    <d v="2021-04-13T00:00:00"/>
    <x v="3"/>
    <s v="Minnesota"/>
    <s v="Minneapolis"/>
    <x v="5"/>
    <n v="0.4"/>
    <x v="37"/>
    <n v="700"/>
    <n v="315"/>
    <n v="0.45"/>
    <n v="0.4"/>
    <n v="700"/>
    <n v="315"/>
    <n v="280"/>
    <x v="3"/>
  </r>
  <r>
    <x v="0"/>
    <n v="1185732"/>
    <d v="2021-05-14T00:00:00"/>
    <x v="3"/>
    <s v="Minnesota"/>
    <s v="Minneapolis"/>
    <x v="0"/>
    <n v="0.5"/>
    <x v="52"/>
    <n v="2225"/>
    <n v="778.75000000000011"/>
    <n v="0.35000000000000003"/>
    <n v="0.5"/>
    <n v="2225"/>
    <n v="778.75"/>
    <n v="1112.5"/>
    <x v="4"/>
  </r>
  <r>
    <x v="0"/>
    <n v="1185732"/>
    <d v="2021-05-14T00:00:00"/>
    <x v="3"/>
    <s v="Minnesota"/>
    <s v="Minneapolis"/>
    <x v="1"/>
    <n v="0.45000000000000007"/>
    <x v="43"/>
    <n v="675.00000000000011"/>
    <n v="202.50000000000003"/>
    <n v="0.3"/>
    <n v="0.45"/>
    <n v="675"/>
    <n v="202.5"/>
    <n v="303.75000000000006"/>
    <x v="4"/>
  </r>
  <r>
    <x v="0"/>
    <n v="1185732"/>
    <d v="2021-05-14T00:00:00"/>
    <x v="3"/>
    <s v="Minnesota"/>
    <s v="Minneapolis"/>
    <x v="2"/>
    <n v="0.4"/>
    <x v="36"/>
    <n v="500"/>
    <n v="150"/>
    <n v="0.3"/>
    <n v="0.4"/>
    <n v="500"/>
    <n v="150"/>
    <n v="200"/>
    <x v="4"/>
  </r>
  <r>
    <x v="0"/>
    <n v="1185732"/>
    <d v="2021-05-14T00:00:00"/>
    <x v="3"/>
    <s v="Minnesota"/>
    <s v="Minneapolis"/>
    <x v="3"/>
    <n v="0.4"/>
    <x v="51"/>
    <n v="200"/>
    <n v="70"/>
    <n v="0.35000000000000003"/>
    <n v="0.4"/>
    <n v="200"/>
    <n v="70"/>
    <n v="80"/>
    <x v="4"/>
  </r>
  <r>
    <x v="0"/>
    <n v="1185732"/>
    <d v="2021-05-14T00:00:00"/>
    <x v="3"/>
    <s v="Minnesota"/>
    <s v="Minneapolis"/>
    <x v="4"/>
    <n v="0.54999999999999993"/>
    <x v="42"/>
    <n v="412.49999999999994"/>
    <n v="123.74999999999997"/>
    <n v="0.3"/>
    <n v="0.55000000000000004"/>
    <n v="412.5"/>
    <n v="123.75"/>
    <n v="226.875"/>
    <x v="4"/>
  </r>
  <r>
    <x v="0"/>
    <n v="1185732"/>
    <d v="2021-05-14T00:00:00"/>
    <x v="3"/>
    <s v="Minnesota"/>
    <s v="Minneapolis"/>
    <x v="5"/>
    <n v="0.6"/>
    <x v="37"/>
    <n v="1050"/>
    <n v="472.5"/>
    <n v="0.45"/>
    <n v="0.6"/>
    <n v="1050"/>
    <n v="472.5"/>
    <n v="630"/>
    <x v="4"/>
  </r>
  <r>
    <x v="0"/>
    <n v="1185732"/>
    <d v="2021-06-13T00:00:00"/>
    <x v="3"/>
    <s v="Minnesota"/>
    <s v="Minneapolis"/>
    <x v="0"/>
    <n v="0.45"/>
    <x v="33"/>
    <n v="1912.5"/>
    <n v="669.37500000000011"/>
    <n v="0.35000000000000003"/>
    <n v="0.45"/>
    <n v="1912.5"/>
    <n v="669.375"/>
    <n v="860.625"/>
    <x v="5"/>
  </r>
  <r>
    <x v="0"/>
    <n v="1185732"/>
    <d v="2021-06-13T00:00:00"/>
    <x v="3"/>
    <s v="Minnesota"/>
    <s v="Minneapolis"/>
    <x v="1"/>
    <n v="0.40000000000000008"/>
    <x v="37"/>
    <n v="700.00000000000011"/>
    <n v="210.00000000000003"/>
    <n v="0.3"/>
    <n v="0.4"/>
    <n v="700"/>
    <n v="210"/>
    <n v="280.00000000000006"/>
    <x v="5"/>
  </r>
  <r>
    <x v="0"/>
    <n v="1185732"/>
    <d v="2021-06-13T00:00:00"/>
    <x v="3"/>
    <s v="Minnesota"/>
    <s v="Minneapolis"/>
    <x v="2"/>
    <n v="0.35000000000000003"/>
    <x v="37"/>
    <n v="612.50000000000011"/>
    <n v="183.75000000000003"/>
    <n v="0.3"/>
    <n v="0.35"/>
    <n v="612.5"/>
    <n v="183.75"/>
    <n v="214.37500000000003"/>
    <x v="5"/>
  </r>
  <r>
    <x v="0"/>
    <n v="1185732"/>
    <d v="2021-06-13T00:00:00"/>
    <x v="3"/>
    <s v="Minnesota"/>
    <s v="Minneapolis"/>
    <x v="3"/>
    <n v="0.35000000000000003"/>
    <x v="43"/>
    <n v="525"/>
    <n v="183.75000000000003"/>
    <n v="0.35000000000000003"/>
    <n v="0.35"/>
    <n v="525"/>
    <n v="183.75"/>
    <n v="183.75"/>
    <x v="5"/>
  </r>
  <r>
    <x v="0"/>
    <n v="1185732"/>
    <d v="2021-06-13T00:00:00"/>
    <x v="3"/>
    <s v="Minnesota"/>
    <s v="Minneapolis"/>
    <x v="4"/>
    <n v="0.5"/>
    <x v="43"/>
    <n v="750"/>
    <n v="225"/>
    <n v="0.3"/>
    <n v="0.5"/>
    <n v="750"/>
    <n v="225"/>
    <n v="375"/>
    <x v="5"/>
  </r>
  <r>
    <x v="0"/>
    <n v="1185732"/>
    <d v="2021-06-13T00:00:00"/>
    <x v="3"/>
    <s v="Minnesota"/>
    <s v="Minneapolis"/>
    <x v="5"/>
    <n v="0.55000000000000004"/>
    <x v="46"/>
    <n v="1787.5000000000002"/>
    <n v="804.37500000000011"/>
    <n v="0.45"/>
    <n v="0.55000000000000004"/>
    <n v="1787.5"/>
    <n v="804.375"/>
    <n v="983.12500000000023"/>
    <x v="5"/>
  </r>
  <r>
    <x v="0"/>
    <n v="1185732"/>
    <d v="2021-07-12T00:00:00"/>
    <x v="3"/>
    <s v="Minnesota"/>
    <s v="Minneapolis"/>
    <x v="0"/>
    <n v="0.5"/>
    <x v="21"/>
    <n v="2750"/>
    <n v="962.50000000000011"/>
    <n v="0.35000000000000003"/>
    <n v="0.5"/>
    <n v="2750"/>
    <n v="962.5"/>
    <n v="1375"/>
    <x v="6"/>
  </r>
  <r>
    <x v="0"/>
    <n v="1185732"/>
    <d v="2021-07-12T00:00:00"/>
    <x v="3"/>
    <s v="Minnesota"/>
    <s v="Minneapolis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12T00:00:00"/>
    <x v="3"/>
    <s v="Minnesota"/>
    <s v="Minneapolis"/>
    <x v="2"/>
    <n v="0.4"/>
    <x v="38"/>
    <n v="900"/>
    <n v="270"/>
    <n v="0.3"/>
    <n v="0.4"/>
    <n v="900"/>
    <n v="270"/>
    <n v="360"/>
    <x v="6"/>
  </r>
  <r>
    <x v="0"/>
    <n v="1185732"/>
    <d v="2021-07-12T00:00:00"/>
    <x v="3"/>
    <s v="Minnesota"/>
    <s v="Minneapolis"/>
    <x v="3"/>
    <n v="0.4"/>
    <x v="37"/>
    <n v="700"/>
    <n v="245.00000000000003"/>
    <n v="0.35000000000000003"/>
    <n v="0.4"/>
    <n v="700"/>
    <n v="245"/>
    <n v="280"/>
    <x v="6"/>
  </r>
  <r>
    <x v="0"/>
    <n v="1185732"/>
    <d v="2021-07-12T00:00:00"/>
    <x v="3"/>
    <s v="Minnesota"/>
    <s v="Minneapolis"/>
    <x v="4"/>
    <n v="0.5"/>
    <x v="41"/>
    <n v="1000"/>
    <n v="300"/>
    <n v="0.3"/>
    <n v="0.5"/>
    <n v="1000"/>
    <n v="300"/>
    <n v="500"/>
    <x v="6"/>
  </r>
  <r>
    <x v="0"/>
    <n v="1185732"/>
    <d v="2021-07-12T00:00:00"/>
    <x v="3"/>
    <s v="Minnesota"/>
    <s v="Minneapolis"/>
    <x v="5"/>
    <n v="0.55000000000000004"/>
    <x v="48"/>
    <n v="2062.5"/>
    <n v="928.125"/>
    <n v="0.45"/>
    <n v="0.55000000000000004"/>
    <n v="2062.5"/>
    <n v="928.125"/>
    <n v="1134.375"/>
    <x v="6"/>
  </r>
  <r>
    <x v="0"/>
    <n v="1185732"/>
    <d v="2021-08-13T00:00:00"/>
    <x v="3"/>
    <s v="Minnesota"/>
    <s v="Minneapolis"/>
    <x v="0"/>
    <n v="0.5"/>
    <x v="28"/>
    <n v="2625"/>
    <n v="918.75000000000011"/>
    <n v="0.35000000000000003"/>
    <n v="0.5"/>
    <n v="2625"/>
    <n v="918.75"/>
    <n v="1312.5"/>
    <x v="7"/>
  </r>
  <r>
    <x v="0"/>
    <n v="1185732"/>
    <d v="2021-08-13T00:00:00"/>
    <x v="3"/>
    <s v="Minnesota"/>
    <s v="Minneapolis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13T00:00:00"/>
    <x v="3"/>
    <s v="Minnesota"/>
    <s v="Minneapolis"/>
    <x v="2"/>
    <n v="0.4"/>
    <x v="38"/>
    <n v="900"/>
    <n v="270"/>
    <n v="0.3"/>
    <n v="0.4"/>
    <n v="900"/>
    <n v="270"/>
    <n v="360"/>
    <x v="7"/>
  </r>
  <r>
    <x v="0"/>
    <n v="1185732"/>
    <d v="2021-08-13T00:00:00"/>
    <x v="3"/>
    <s v="Minnesota"/>
    <s v="Minneapolis"/>
    <x v="3"/>
    <n v="0.35000000000000003"/>
    <x v="37"/>
    <n v="612.50000000000011"/>
    <n v="214.37500000000006"/>
    <n v="0.35000000000000003"/>
    <n v="0.35"/>
    <n v="612.5"/>
    <n v="214.375"/>
    <n v="214.37500000000003"/>
    <x v="7"/>
  </r>
  <r>
    <x v="0"/>
    <n v="1185732"/>
    <d v="2021-08-13T00:00:00"/>
    <x v="3"/>
    <s v="Minnesota"/>
    <s v="Minneapolis"/>
    <x v="4"/>
    <n v="0.45"/>
    <x v="43"/>
    <n v="675"/>
    <n v="202.5"/>
    <n v="0.3"/>
    <n v="0.45"/>
    <n v="675"/>
    <n v="202.5"/>
    <n v="303.75"/>
    <x v="7"/>
  </r>
  <r>
    <x v="0"/>
    <n v="1185732"/>
    <d v="2021-08-13T00:00:00"/>
    <x v="3"/>
    <s v="Minnesota"/>
    <s v="Minneapolis"/>
    <x v="5"/>
    <n v="0.5"/>
    <x v="46"/>
    <n v="1625"/>
    <n v="731.25"/>
    <n v="0.45"/>
    <n v="0.5"/>
    <n v="1625"/>
    <n v="731.25"/>
    <n v="812.5"/>
    <x v="7"/>
  </r>
  <r>
    <x v="0"/>
    <n v="1185732"/>
    <d v="2021-09-14T00:00:00"/>
    <x v="3"/>
    <s v="Minnesota"/>
    <s v="Minneapolis"/>
    <x v="0"/>
    <n v="0.45"/>
    <x v="32"/>
    <n v="2025"/>
    <n v="708.75000000000011"/>
    <n v="0.35000000000000003"/>
    <n v="0.45"/>
    <n v="2025"/>
    <n v="708.75"/>
    <n v="911.25"/>
    <x v="8"/>
  </r>
  <r>
    <x v="0"/>
    <n v="1185732"/>
    <d v="2021-09-14T00:00:00"/>
    <x v="3"/>
    <s v="Minnesota"/>
    <s v="Minneapolis"/>
    <x v="1"/>
    <n v="0.40000000000000008"/>
    <x v="44"/>
    <n v="1000.0000000000002"/>
    <n v="300.00000000000006"/>
    <n v="0.3"/>
    <n v="0.4"/>
    <n v="1000"/>
    <n v="300"/>
    <n v="400.00000000000011"/>
    <x v="8"/>
  </r>
  <r>
    <x v="0"/>
    <n v="1185732"/>
    <d v="2021-09-14T00:00:00"/>
    <x v="3"/>
    <s v="Minnesota"/>
    <s v="Minneapolis"/>
    <x v="2"/>
    <n v="0.25"/>
    <x v="43"/>
    <n v="375"/>
    <n v="112.5"/>
    <n v="0.3"/>
    <n v="0.25"/>
    <n v="375"/>
    <n v="112.5"/>
    <n v="93.75"/>
    <x v="8"/>
  </r>
  <r>
    <x v="0"/>
    <n v="1185732"/>
    <d v="2021-09-14T00:00:00"/>
    <x v="3"/>
    <s v="Minnesota"/>
    <s v="Minneapolis"/>
    <x v="3"/>
    <n v="0.25"/>
    <x v="36"/>
    <n v="312.5"/>
    <n v="109.37500000000001"/>
    <n v="0.35000000000000003"/>
    <n v="0.25"/>
    <n v="312.5"/>
    <n v="109.375"/>
    <n v="78.125"/>
    <x v="8"/>
  </r>
  <r>
    <x v="0"/>
    <n v="1185732"/>
    <d v="2021-09-14T00:00:00"/>
    <x v="3"/>
    <s v="Minnesota"/>
    <s v="Minneapolis"/>
    <x v="4"/>
    <n v="0.35"/>
    <x v="36"/>
    <n v="437.5"/>
    <n v="131.25"/>
    <n v="0.3"/>
    <n v="0.35"/>
    <n v="437.5"/>
    <n v="131.25"/>
    <n v="153.125"/>
    <x v="8"/>
  </r>
  <r>
    <x v="0"/>
    <n v="1185732"/>
    <d v="2021-09-14T00:00:00"/>
    <x v="3"/>
    <s v="Minnesota"/>
    <s v="Minneapolis"/>
    <x v="5"/>
    <n v="0.4"/>
    <x v="41"/>
    <n v="800"/>
    <n v="360"/>
    <n v="0.45"/>
    <n v="0.4"/>
    <n v="800"/>
    <n v="360"/>
    <n v="320"/>
    <x v="8"/>
  </r>
  <r>
    <x v="0"/>
    <n v="1185732"/>
    <d v="2021-10-13T00:00:00"/>
    <x v="3"/>
    <s v="Minnesota"/>
    <s v="Minneapolis"/>
    <x v="0"/>
    <n v="0.44999999999999996"/>
    <x v="48"/>
    <n v="1687.4999999999998"/>
    <n v="590.625"/>
    <n v="0.35000000000000003"/>
    <n v="0.45"/>
    <n v="1687.5"/>
    <n v="590.625"/>
    <n v="759.37499999999989"/>
    <x v="9"/>
  </r>
  <r>
    <x v="0"/>
    <n v="1185732"/>
    <d v="2021-10-13T00:00:00"/>
    <x v="3"/>
    <s v="Minnesota"/>
    <s v="Minneapolis"/>
    <x v="1"/>
    <n v="0.35"/>
    <x v="41"/>
    <n v="700"/>
    <n v="210"/>
    <n v="0.3"/>
    <n v="0.35"/>
    <n v="700"/>
    <n v="210"/>
    <n v="244.99999999999997"/>
    <x v="9"/>
  </r>
  <r>
    <x v="0"/>
    <n v="1185732"/>
    <d v="2021-10-13T00:00:00"/>
    <x v="3"/>
    <s v="Minnesota"/>
    <s v="Minneapolis"/>
    <x v="2"/>
    <n v="0.35"/>
    <x v="39"/>
    <n v="350"/>
    <n v="105"/>
    <n v="0.3"/>
    <n v="0.35"/>
    <n v="350"/>
    <n v="105"/>
    <n v="122.49999999999999"/>
    <x v="9"/>
  </r>
  <r>
    <x v="0"/>
    <n v="1185732"/>
    <d v="2021-10-13T00:00:00"/>
    <x v="3"/>
    <s v="Minnesota"/>
    <s v="Minneapolis"/>
    <x v="3"/>
    <n v="0.35"/>
    <x v="42"/>
    <n v="262.5"/>
    <n v="91.875000000000014"/>
    <n v="0.35000000000000003"/>
    <n v="0.35"/>
    <n v="262.5"/>
    <n v="91.875"/>
    <n v="91.875"/>
    <x v="9"/>
  </r>
  <r>
    <x v="0"/>
    <n v="1185732"/>
    <d v="2021-10-13T00:00:00"/>
    <x v="3"/>
    <s v="Minnesota"/>
    <s v="Minneapolis"/>
    <x v="4"/>
    <n v="0.44999999999999996"/>
    <x v="42"/>
    <n v="337.49999999999994"/>
    <n v="101.24999999999999"/>
    <n v="0.3"/>
    <n v="0.45"/>
    <n v="337.5"/>
    <n v="101.25"/>
    <n v="151.87499999999997"/>
    <x v="9"/>
  </r>
  <r>
    <x v="0"/>
    <n v="1185732"/>
    <d v="2021-10-13T00:00:00"/>
    <x v="3"/>
    <s v="Minnesota"/>
    <s v="Minneapolis"/>
    <x v="5"/>
    <n v="0.49999999999999989"/>
    <x v="41"/>
    <n v="999.99999999999977"/>
    <n v="449.99999999999989"/>
    <n v="0.45"/>
    <n v="0.5"/>
    <n v="1000"/>
    <n v="450"/>
    <n v="499.99999999999989"/>
    <x v="9"/>
  </r>
  <r>
    <x v="0"/>
    <n v="1185732"/>
    <d v="2021-11-13T00:00:00"/>
    <x v="3"/>
    <s v="Minnesota"/>
    <s v="Minneapolis"/>
    <x v="0"/>
    <n v="0.5"/>
    <x v="45"/>
    <n v="1750"/>
    <n v="612.50000000000011"/>
    <n v="0.35000000000000003"/>
    <n v="0.5"/>
    <n v="1750"/>
    <n v="612.5"/>
    <n v="875"/>
    <x v="10"/>
  </r>
  <r>
    <x v="0"/>
    <n v="1185732"/>
    <d v="2021-11-13T00:00:00"/>
    <x v="3"/>
    <s v="Minnesota"/>
    <s v="Minneapolis"/>
    <x v="1"/>
    <n v="0.4"/>
    <x v="41"/>
    <n v="800"/>
    <n v="240"/>
    <n v="0.3"/>
    <n v="0.4"/>
    <n v="800"/>
    <n v="240"/>
    <n v="320"/>
    <x v="10"/>
  </r>
  <r>
    <x v="0"/>
    <n v="1185732"/>
    <d v="2021-11-13T00:00:00"/>
    <x v="3"/>
    <s v="Minnesota"/>
    <s v="Minneapolis"/>
    <x v="2"/>
    <n v="0.4"/>
    <x v="58"/>
    <n v="580"/>
    <n v="174"/>
    <n v="0.3"/>
    <n v="0.4"/>
    <n v="580"/>
    <n v="174"/>
    <n v="232"/>
    <x v="10"/>
  </r>
  <r>
    <x v="0"/>
    <n v="1185732"/>
    <d v="2021-11-13T00:00:00"/>
    <x v="3"/>
    <s v="Minnesota"/>
    <s v="Minneapolis"/>
    <x v="3"/>
    <n v="0.4"/>
    <x v="43"/>
    <n v="600"/>
    <n v="210.00000000000003"/>
    <n v="0.35000000000000003"/>
    <n v="0.4"/>
    <n v="600"/>
    <n v="210"/>
    <n v="240"/>
    <x v="10"/>
  </r>
  <r>
    <x v="0"/>
    <n v="1185732"/>
    <d v="2021-11-13T00:00:00"/>
    <x v="3"/>
    <s v="Minnesota"/>
    <s v="Minneapolis"/>
    <x v="4"/>
    <n v="0.54999999999999993"/>
    <x v="36"/>
    <n v="687.49999999999989"/>
    <n v="206.24999999999997"/>
    <n v="0.3"/>
    <n v="0.55000000000000004"/>
    <n v="687.5"/>
    <n v="206.25"/>
    <n v="378.12499999999994"/>
    <x v="10"/>
  </r>
  <r>
    <x v="0"/>
    <n v="1185732"/>
    <d v="2021-11-13T00:00:00"/>
    <x v="3"/>
    <s v="Minnesota"/>
    <s v="Minneapolis"/>
    <x v="5"/>
    <n v="0.59999999999999987"/>
    <x v="38"/>
    <n v="1349.9999999999998"/>
    <n v="607.49999999999989"/>
    <n v="0.45"/>
    <n v="0.6"/>
    <n v="1350"/>
    <n v="607.5"/>
    <n v="809.99999999999989"/>
    <x v="10"/>
  </r>
  <r>
    <x v="0"/>
    <n v="1185732"/>
    <d v="2021-12-12T00:00:00"/>
    <x v="3"/>
    <s v="Minnesota"/>
    <s v="Minneapolis"/>
    <x v="0"/>
    <n v="0.54999999999999993"/>
    <x v="34"/>
    <n v="2612.4999999999995"/>
    <n v="914.37499999999989"/>
    <n v="0.35000000000000003"/>
    <n v="0.55000000000000004"/>
    <n v="2612.5"/>
    <n v="914.375"/>
    <n v="1436.8749999999998"/>
    <x v="11"/>
  </r>
  <r>
    <x v="0"/>
    <n v="1185732"/>
    <d v="2021-12-12T00:00:00"/>
    <x v="3"/>
    <s v="Minnesota"/>
    <s v="Minneapolis"/>
    <x v="1"/>
    <n v="0.45"/>
    <x v="35"/>
    <n v="1237.5"/>
    <n v="371.25"/>
    <n v="0.3"/>
    <n v="0.45"/>
    <n v="1237.5"/>
    <n v="371.25"/>
    <n v="556.875"/>
    <x v="11"/>
  </r>
  <r>
    <x v="0"/>
    <n v="1185732"/>
    <d v="2021-12-12T00:00:00"/>
    <x v="3"/>
    <s v="Minnesota"/>
    <s v="Minneapolis"/>
    <x v="2"/>
    <n v="0.45"/>
    <x v="38"/>
    <n v="1012.5"/>
    <n v="303.75"/>
    <n v="0.3"/>
    <n v="0.45"/>
    <n v="1012.5"/>
    <n v="303.75"/>
    <n v="455.625"/>
    <x v="11"/>
  </r>
  <r>
    <x v="0"/>
    <n v="1185732"/>
    <d v="2021-12-12T00:00:00"/>
    <x v="3"/>
    <s v="Minnesota"/>
    <s v="Minneapolis"/>
    <x v="3"/>
    <n v="0.45"/>
    <x v="37"/>
    <n v="787.5"/>
    <n v="275.625"/>
    <n v="0.35000000000000003"/>
    <n v="0.45"/>
    <n v="787.5"/>
    <n v="275.625"/>
    <n v="354.375"/>
    <x v="11"/>
  </r>
  <r>
    <x v="0"/>
    <n v="1185732"/>
    <d v="2021-12-12T00:00:00"/>
    <x v="3"/>
    <s v="Minnesota"/>
    <s v="Minneapolis"/>
    <x v="4"/>
    <n v="0.54999999999999993"/>
    <x v="37"/>
    <n v="962.49999999999989"/>
    <n v="288.74999999999994"/>
    <n v="0.3"/>
    <n v="0.55000000000000004"/>
    <n v="962.5"/>
    <n v="288.75"/>
    <n v="529.375"/>
    <x v="11"/>
  </r>
  <r>
    <x v="0"/>
    <n v="1185732"/>
    <d v="2021-12-12T00:00:00"/>
    <x v="3"/>
    <s v="Minnesota"/>
    <s v="Minneapolis"/>
    <x v="5"/>
    <n v="0.59999999999999987"/>
    <x v="35"/>
    <n v="1649.9999999999995"/>
    <n v="742.49999999999977"/>
    <n v="0.45"/>
    <n v="0.6"/>
    <n v="1650"/>
    <n v="742.5"/>
    <n v="989.99999999999966"/>
    <x v="11"/>
  </r>
  <r>
    <x v="3"/>
    <n v="1189833"/>
    <d v="2021-01-17T00:00:00"/>
    <x v="3"/>
    <s v="Montana"/>
    <s v="Billings"/>
    <x v="0"/>
    <n v="0.35"/>
    <x v="34"/>
    <n v="1662.5"/>
    <n v="748.125"/>
    <n v="0.45"/>
    <n v="0.35"/>
    <n v="1662.5"/>
    <n v="748.125"/>
    <n v="581.875"/>
    <x v="0"/>
  </r>
  <r>
    <x v="3"/>
    <n v="1189833"/>
    <d v="2021-01-17T00:00:00"/>
    <x v="3"/>
    <s v="Montana"/>
    <s v="Billings"/>
    <x v="1"/>
    <n v="0.45"/>
    <x v="34"/>
    <n v="2137.5"/>
    <n v="641.25"/>
    <n v="0.3"/>
    <n v="0.45"/>
    <n v="2137.5"/>
    <n v="641.25"/>
    <n v="961.875"/>
    <x v="0"/>
  </r>
  <r>
    <x v="3"/>
    <n v="1189833"/>
    <d v="2021-01-17T00:00:00"/>
    <x v="3"/>
    <s v="Montana"/>
    <s v="Billings"/>
    <x v="2"/>
    <n v="0.45"/>
    <x v="34"/>
    <n v="2137.5"/>
    <n v="961.875"/>
    <n v="0.45"/>
    <n v="0.45"/>
    <n v="2137.5"/>
    <n v="961.875"/>
    <n v="961.875"/>
    <x v="0"/>
  </r>
  <r>
    <x v="3"/>
    <n v="1189833"/>
    <d v="2021-01-17T00:00:00"/>
    <x v="3"/>
    <s v="Montana"/>
    <s v="Billings"/>
    <x v="3"/>
    <n v="0.45"/>
    <x v="46"/>
    <n v="1462.5"/>
    <n v="585"/>
    <n v="0.39999999999999997"/>
    <n v="0.45"/>
    <n v="1462.5"/>
    <n v="585"/>
    <n v="658.125"/>
    <x v="0"/>
  </r>
  <r>
    <x v="3"/>
    <n v="1189833"/>
    <d v="2021-01-17T00:00:00"/>
    <x v="3"/>
    <s v="Montana"/>
    <s v="Billings"/>
    <x v="4"/>
    <n v="0.5"/>
    <x v="35"/>
    <n v="1375"/>
    <n v="825.00000000000011"/>
    <n v="0.60000000000000009"/>
    <n v="0.5"/>
    <n v="1375"/>
    <n v="825"/>
    <n v="687.5"/>
    <x v="0"/>
  </r>
  <r>
    <x v="3"/>
    <n v="1189833"/>
    <d v="2021-01-17T00:00:00"/>
    <x v="3"/>
    <s v="Montana"/>
    <s v="Billings"/>
    <x v="5"/>
    <n v="0.45"/>
    <x v="34"/>
    <n v="2137.5"/>
    <n v="534.375"/>
    <n v="0.25"/>
    <n v="0.45"/>
    <n v="2137.5"/>
    <n v="534.375"/>
    <n v="961.875"/>
    <x v="0"/>
  </r>
  <r>
    <x v="3"/>
    <n v="1189833"/>
    <d v="2021-02-17T00:00:00"/>
    <x v="3"/>
    <s v="Montana"/>
    <s v="Billings"/>
    <x v="0"/>
    <n v="0.35"/>
    <x v="28"/>
    <n v="1837.4999999999998"/>
    <n v="826.87499999999989"/>
    <n v="0.45"/>
    <n v="0.35"/>
    <n v="1837.5"/>
    <n v="826.875"/>
    <n v="643.12499999999989"/>
    <x v="1"/>
  </r>
  <r>
    <x v="3"/>
    <n v="1189833"/>
    <d v="2021-02-17T00:00:00"/>
    <x v="3"/>
    <s v="Montana"/>
    <s v="Billings"/>
    <x v="1"/>
    <n v="0.45"/>
    <x v="33"/>
    <n v="1912.5"/>
    <n v="573.75"/>
    <n v="0.3"/>
    <n v="0.45"/>
    <n v="1912.5"/>
    <n v="573.75"/>
    <n v="860.625"/>
    <x v="1"/>
  </r>
  <r>
    <x v="3"/>
    <n v="1189833"/>
    <d v="2021-02-17T00:00:00"/>
    <x v="3"/>
    <s v="Montana"/>
    <s v="Billings"/>
    <x v="2"/>
    <n v="0.45"/>
    <x v="32"/>
    <n v="2025"/>
    <n v="911.25"/>
    <n v="0.45"/>
    <n v="0.45"/>
    <n v="2025"/>
    <n v="911.25"/>
    <n v="911.25"/>
    <x v="1"/>
  </r>
  <r>
    <x v="3"/>
    <n v="1189833"/>
    <d v="2021-02-17T00:00:00"/>
    <x v="3"/>
    <s v="Montana"/>
    <s v="Billings"/>
    <x v="3"/>
    <n v="0.45"/>
    <x v="49"/>
    <n v="1350"/>
    <n v="540"/>
    <n v="0.39999999999999997"/>
    <n v="0.45"/>
    <n v="1350"/>
    <n v="540"/>
    <n v="607.5"/>
    <x v="1"/>
  </r>
  <r>
    <x v="3"/>
    <n v="1189833"/>
    <d v="2021-02-17T00:00:00"/>
    <x v="3"/>
    <s v="Montana"/>
    <s v="Billings"/>
    <x v="4"/>
    <n v="0.5"/>
    <x v="38"/>
    <n v="1125"/>
    <n v="675.00000000000011"/>
    <n v="0.60000000000000009"/>
    <n v="0.5"/>
    <n v="1125"/>
    <n v="675"/>
    <n v="562.5"/>
    <x v="1"/>
  </r>
  <r>
    <x v="3"/>
    <n v="1189833"/>
    <d v="2021-02-17T00:00:00"/>
    <x v="3"/>
    <s v="Montana"/>
    <s v="Billings"/>
    <x v="5"/>
    <n v="0.45"/>
    <x v="33"/>
    <n v="1912.5"/>
    <n v="478.125"/>
    <n v="0.25"/>
    <n v="0.45"/>
    <n v="1912.5"/>
    <n v="478.125"/>
    <n v="860.625"/>
    <x v="1"/>
  </r>
  <r>
    <x v="3"/>
    <n v="1189833"/>
    <d v="2021-03-16T00:00:00"/>
    <x v="3"/>
    <s v="Montana"/>
    <s v="Billings"/>
    <x v="0"/>
    <n v="0.35"/>
    <x v="31"/>
    <n v="2012.4999999999998"/>
    <n v="905.62499999999989"/>
    <n v="0.45"/>
    <n v="0.35"/>
    <n v="2012.5"/>
    <n v="905.625"/>
    <n v="704.37499999999989"/>
    <x v="2"/>
  </r>
  <r>
    <x v="3"/>
    <n v="1189833"/>
    <d v="2021-03-16T00:00:00"/>
    <x v="3"/>
    <s v="Montana"/>
    <s v="Billings"/>
    <x v="1"/>
    <n v="0.45"/>
    <x v="33"/>
    <n v="1912.5"/>
    <n v="573.75"/>
    <n v="0.3"/>
    <n v="0.45"/>
    <n v="1912.5"/>
    <n v="573.75"/>
    <n v="860.625"/>
    <x v="2"/>
  </r>
  <r>
    <x v="3"/>
    <n v="1189833"/>
    <d v="2021-03-16T00:00:00"/>
    <x v="3"/>
    <s v="Montana"/>
    <s v="Billings"/>
    <x v="2"/>
    <n v="0.45"/>
    <x v="33"/>
    <n v="1912.5"/>
    <n v="860.625"/>
    <n v="0.45"/>
    <n v="0.45"/>
    <n v="1912.5"/>
    <n v="860.625"/>
    <n v="860.625"/>
    <x v="2"/>
  </r>
  <r>
    <x v="3"/>
    <n v="1189833"/>
    <d v="2021-03-16T00:00:00"/>
    <x v="3"/>
    <s v="Montana"/>
    <s v="Billings"/>
    <x v="3"/>
    <n v="0.45"/>
    <x v="46"/>
    <n v="1462.5"/>
    <n v="585"/>
    <n v="0.39999999999999997"/>
    <n v="0.45"/>
    <n v="1462.5"/>
    <n v="585"/>
    <n v="658.125"/>
    <x v="2"/>
  </r>
  <r>
    <x v="3"/>
    <n v="1189833"/>
    <d v="2021-03-16T00:00:00"/>
    <x v="3"/>
    <s v="Montana"/>
    <s v="Billings"/>
    <x v="4"/>
    <n v="0.5"/>
    <x v="41"/>
    <n v="1000"/>
    <n v="600.00000000000011"/>
    <n v="0.60000000000000009"/>
    <n v="0.5"/>
    <n v="1000"/>
    <n v="600"/>
    <n v="500"/>
    <x v="2"/>
  </r>
  <r>
    <x v="3"/>
    <n v="1189833"/>
    <d v="2021-03-16T00:00:00"/>
    <x v="3"/>
    <s v="Montana"/>
    <s v="Billings"/>
    <x v="5"/>
    <n v="0.45"/>
    <x v="47"/>
    <n v="1800"/>
    <n v="450"/>
    <n v="0.25"/>
    <n v="0.45"/>
    <n v="1800"/>
    <n v="450"/>
    <n v="810"/>
    <x v="2"/>
  </r>
  <r>
    <x v="3"/>
    <n v="1189833"/>
    <d v="2021-04-17T00:00:00"/>
    <x v="3"/>
    <s v="Montana"/>
    <s v="Billings"/>
    <x v="0"/>
    <n v="0.45"/>
    <x v="31"/>
    <n v="2587.5"/>
    <n v="1164.375"/>
    <n v="0.45"/>
    <n v="0.45"/>
    <n v="2587.5"/>
    <n v="1164.375"/>
    <n v="1164.375"/>
    <x v="3"/>
  </r>
  <r>
    <x v="3"/>
    <n v="1189833"/>
    <d v="2021-04-17T00:00:00"/>
    <x v="3"/>
    <s v="Montana"/>
    <s v="Billings"/>
    <x v="1"/>
    <n v="0.45"/>
    <x v="48"/>
    <n v="1687.5"/>
    <n v="506.25"/>
    <n v="0.3"/>
    <n v="0.45"/>
    <n v="1687.5"/>
    <n v="506.25"/>
    <n v="759.375"/>
    <x v="3"/>
  </r>
  <r>
    <x v="3"/>
    <n v="1189833"/>
    <d v="2021-04-17T00:00:00"/>
    <x v="3"/>
    <s v="Montana"/>
    <s v="Billings"/>
    <x v="2"/>
    <n v="0.45"/>
    <x v="47"/>
    <n v="1800"/>
    <n v="810"/>
    <n v="0.45"/>
    <n v="0.45"/>
    <n v="1800"/>
    <n v="810"/>
    <n v="810"/>
    <x v="3"/>
  </r>
  <r>
    <x v="3"/>
    <n v="1189833"/>
    <d v="2021-04-17T00:00:00"/>
    <x v="3"/>
    <s v="Montana"/>
    <s v="Billings"/>
    <x v="3"/>
    <n v="0.4"/>
    <x v="49"/>
    <n v="1200"/>
    <n v="479.99999999999994"/>
    <n v="0.39999999999999997"/>
    <n v="0.4"/>
    <n v="1200"/>
    <n v="480"/>
    <n v="480"/>
    <x v="3"/>
  </r>
  <r>
    <x v="3"/>
    <n v="1189833"/>
    <d v="2021-04-17T00:00:00"/>
    <x v="3"/>
    <s v="Montana"/>
    <s v="Billings"/>
    <x v="4"/>
    <n v="0.45"/>
    <x v="41"/>
    <n v="900"/>
    <n v="540.00000000000011"/>
    <n v="0.60000000000000009"/>
    <n v="0.45"/>
    <n v="900"/>
    <n v="540"/>
    <n v="405"/>
    <x v="3"/>
  </r>
  <r>
    <x v="3"/>
    <n v="1189833"/>
    <d v="2021-04-17T00:00:00"/>
    <x v="3"/>
    <s v="Montana"/>
    <s v="Billings"/>
    <x v="5"/>
    <n v="0.6"/>
    <x v="48"/>
    <n v="2250"/>
    <n v="562.5"/>
    <n v="0.25"/>
    <n v="0.6"/>
    <n v="2250"/>
    <n v="562.5"/>
    <n v="1350"/>
    <x v="3"/>
  </r>
  <r>
    <x v="3"/>
    <n v="1189833"/>
    <d v="2021-05-18T00:00:00"/>
    <x v="3"/>
    <s v="Montana"/>
    <s v="Billings"/>
    <x v="0"/>
    <n v="0.4"/>
    <x v="31"/>
    <n v="2300"/>
    <n v="1035"/>
    <n v="0.45"/>
    <n v="0.4"/>
    <n v="2300"/>
    <n v="1035"/>
    <n v="920"/>
    <x v="4"/>
  </r>
  <r>
    <x v="3"/>
    <n v="1189833"/>
    <d v="2021-05-18T00:00:00"/>
    <x v="3"/>
    <s v="Montana"/>
    <s v="Billings"/>
    <x v="1"/>
    <n v="0.45"/>
    <x v="33"/>
    <n v="1912.5"/>
    <n v="573.75"/>
    <n v="0.3"/>
    <n v="0.45"/>
    <n v="1912.5"/>
    <n v="573.75"/>
    <n v="860.625"/>
    <x v="4"/>
  </r>
  <r>
    <x v="3"/>
    <n v="1189833"/>
    <d v="2021-05-18T00:00:00"/>
    <x v="3"/>
    <s v="Montana"/>
    <s v="Billings"/>
    <x v="2"/>
    <n v="0.45"/>
    <x v="33"/>
    <n v="1912.5"/>
    <n v="860.625"/>
    <n v="0.45"/>
    <n v="0.45"/>
    <n v="1912.5"/>
    <n v="860.625"/>
    <n v="860.625"/>
    <x v="4"/>
  </r>
  <r>
    <x v="3"/>
    <n v="1189833"/>
    <d v="2021-05-18T00:00:00"/>
    <x v="3"/>
    <s v="Montana"/>
    <s v="Billings"/>
    <x v="3"/>
    <n v="0.4"/>
    <x v="46"/>
    <n v="1300"/>
    <n v="520"/>
    <n v="0.39999999999999997"/>
    <n v="0.4"/>
    <n v="1300"/>
    <n v="520"/>
    <n v="520"/>
    <x v="4"/>
  </r>
  <r>
    <x v="3"/>
    <n v="1189833"/>
    <d v="2021-05-18T00:00:00"/>
    <x v="3"/>
    <s v="Montana"/>
    <s v="Billings"/>
    <x v="4"/>
    <n v="0.45"/>
    <x v="38"/>
    <n v="1012.5"/>
    <n v="607.50000000000011"/>
    <n v="0.60000000000000009"/>
    <n v="0.45"/>
    <n v="1012.5"/>
    <n v="607.5"/>
    <n v="455.625"/>
    <x v="4"/>
  </r>
  <r>
    <x v="3"/>
    <n v="1189833"/>
    <d v="2021-05-18T00:00:00"/>
    <x v="3"/>
    <s v="Montana"/>
    <s v="Billings"/>
    <x v="5"/>
    <n v="0.6"/>
    <x v="47"/>
    <n v="2400"/>
    <n v="600"/>
    <n v="0.25"/>
    <n v="0.6"/>
    <n v="2400"/>
    <n v="600"/>
    <n v="1440"/>
    <x v="4"/>
  </r>
  <r>
    <x v="3"/>
    <n v="1189833"/>
    <d v="2021-06-17T00:00:00"/>
    <x v="3"/>
    <s v="Montana"/>
    <s v="Billings"/>
    <x v="0"/>
    <n v="0.4"/>
    <x v="22"/>
    <n v="2700"/>
    <n v="1215"/>
    <n v="0.45"/>
    <n v="0.4"/>
    <n v="2700"/>
    <n v="1215"/>
    <n v="1080"/>
    <x v="5"/>
  </r>
  <r>
    <x v="3"/>
    <n v="1189833"/>
    <d v="2021-06-17T00:00:00"/>
    <x v="3"/>
    <s v="Montana"/>
    <s v="Billings"/>
    <x v="1"/>
    <n v="0.45"/>
    <x v="28"/>
    <n v="2362.5"/>
    <n v="708.75"/>
    <n v="0.3"/>
    <n v="0.45"/>
    <n v="2362.5"/>
    <n v="708.75"/>
    <n v="1063.125"/>
    <x v="5"/>
  </r>
  <r>
    <x v="3"/>
    <n v="1189833"/>
    <d v="2021-06-17T00:00:00"/>
    <x v="3"/>
    <s v="Montana"/>
    <s v="Billings"/>
    <x v="2"/>
    <n v="0.45"/>
    <x v="21"/>
    <n v="2475"/>
    <n v="1113.75"/>
    <n v="0.45"/>
    <n v="0.45"/>
    <n v="2475"/>
    <n v="1113.75"/>
    <n v="1113.75"/>
    <x v="5"/>
  </r>
  <r>
    <x v="3"/>
    <n v="1189833"/>
    <d v="2021-06-17T00:00:00"/>
    <x v="3"/>
    <s v="Montana"/>
    <s v="Billings"/>
    <x v="3"/>
    <n v="0.4"/>
    <x v="33"/>
    <n v="1700"/>
    <n v="680"/>
    <n v="0.39999999999999997"/>
    <n v="0.4"/>
    <n v="1700"/>
    <n v="680"/>
    <n v="680"/>
    <x v="5"/>
  </r>
  <r>
    <x v="3"/>
    <n v="1189833"/>
    <d v="2021-06-17T00:00:00"/>
    <x v="3"/>
    <s v="Montana"/>
    <s v="Billings"/>
    <x v="4"/>
    <n v="0.45"/>
    <x v="49"/>
    <n v="1350"/>
    <n v="810.00000000000011"/>
    <n v="0.60000000000000009"/>
    <n v="0.45"/>
    <n v="1350"/>
    <n v="810"/>
    <n v="607.5"/>
    <x v="5"/>
  </r>
  <r>
    <x v="3"/>
    <n v="1189833"/>
    <d v="2021-06-17T00:00:00"/>
    <x v="3"/>
    <s v="Montana"/>
    <s v="Billings"/>
    <x v="5"/>
    <n v="0.6"/>
    <x v="25"/>
    <n v="3600"/>
    <n v="900"/>
    <n v="0.25"/>
    <n v="0.6"/>
    <n v="3600"/>
    <n v="900"/>
    <n v="2160"/>
    <x v="5"/>
  </r>
  <r>
    <x v="3"/>
    <n v="1189833"/>
    <d v="2021-07-16T00:00:00"/>
    <x v="3"/>
    <s v="Montana"/>
    <s v="Billings"/>
    <x v="0"/>
    <n v="0.4"/>
    <x v="30"/>
    <n v="3000"/>
    <n v="1350"/>
    <n v="0.45"/>
    <n v="0.4"/>
    <n v="3000"/>
    <n v="1350"/>
    <n v="1200"/>
    <x v="6"/>
  </r>
  <r>
    <x v="3"/>
    <n v="1189833"/>
    <d v="2021-07-16T00:00:00"/>
    <x v="3"/>
    <s v="Montana"/>
    <s v="Billings"/>
    <x v="1"/>
    <n v="0.45"/>
    <x v="25"/>
    <n v="2700"/>
    <n v="810"/>
    <n v="0.3"/>
    <n v="0.45"/>
    <n v="2700"/>
    <n v="810"/>
    <n v="1215"/>
    <x v="6"/>
  </r>
  <r>
    <x v="3"/>
    <n v="1189833"/>
    <d v="2021-07-16T00:00:00"/>
    <x v="3"/>
    <s v="Montana"/>
    <s v="Billings"/>
    <x v="2"/>
    <n v="0.45"/>
    <x v="21"/>
    <n v="2475"/>
    <n v="1113.75"/>
    <n v="0.45"/>
    <n v="0.45"/>
    <n v="2475"/>
    <n v="1113.75"/>
    <n v="1113.75"/>
    <x v="6"/>
  </r>
  <r>
    <x v="3"/>
    <n v="1189833"/>
    <d v="2021-07-16T00:00:00"/>
    <x v="3"/>
    <s v="Montana"/>
    <s v="Billings"/>
    <x v="3"/>
    <n v="0.4"/>
    <x v="32"/>
    <n v="1800"/>
    <n v="719.99999999999989"/>
    <n v="0.39999999999999997"/>
    <n v="0.4"/>
    <n v="1800"/>
    <n v="720"/>
    <n v="720"/>
    <x v="6"/>
  </r>
  <r>
    <x v="3"/>
    <n v="1189833"/>
    <d v="2021-07-16T00:00:00"/>
    <x v="3"/>
    <s v="Montana"/>
    <s v="Billings"/>
    <x v="4"/>
    <n v="0.45"/>
    <x v="34"/>
    <n v="2137.5"/>
    <n v="1282.5000000000002"/>
    <n v="0.60000000000000009"/>
    <n v="0.45"/>
    <n v="2137.5"/>
    <n v="1282.5"/>
    <n v="961.875"/>
    <x v="6"/>
  </r>
  <r>
    <x v="3"/>
    <n v="1189833"/>
    <d v="2021-07-16T00:00:00"/>
    <x v="3"/>
    <s v="Montana"/>
    <s v="Billings"/>
    <x v="5"/>
    <n v="0.6"/>
    <x v="34"/>
    <n v="2850"/>
    <n v="712.5"/>
    <n v="0.25"/>
    <n v="0.6"/>
    <n v="2850"/>
    <n v="712.5"/>
    <n v="1710"/>
    <x v="6"/>
  </r>
  <r>
    <x v="3"/>
    <n v="1189833"/>
    <d v="2021-08-17T00:00:00"/>
    <x v="3"/>
    <s v="Montana"/>
    <s v="Billings"/>
    <x v="0"/>
    <n v="0.45"/>
    <x v="22"/>
    <n v="3037.5"/>
    <n v="1366.875"/>
    <n v="0.45"/>
    <n v="0.45"/>
    <n v="3037.5"/>
    <n v="1366.875"/>
    <n v="1366.875"/>
    <x v="7"/>
  </r>
  <r>
    <x v="3"/>
    <n v="1189833"/>
    <d v="2021-08-17T00:00:00"/>
    <x v="3"/>
    <s v="Montana"/>
    <s v="Billings"/>
    <x v="1"/>
    <n v="0.55000000000000004"/>
    <x v="23"/>
    <n v="3437.5000000000005"/>
    <n v="1031.25"/>
    <n v="0.3"/>
    <n v="0.55000000000000004"/>
    <n v="3437.5"/>
    <n v="1031.25"/>
    <n v="1890.6250000000005"/>
    <x v="7"/>
  </r>
  <r>
    <x v="3"/>
    <n v="1189833"/>
    <d v="2021-08-17T00:00:00"/>
    <x v="3"/>
    <s v="Montana"/>
    <s v="Billings"/>
    <x v="2"/>
    <n v="0.5"/>
    <x v="24"/>
    <n v="2500"/>
    <n v="1125"/>
    <n v="0.45"/>
    <n v="0.5"/>
    <n v="2500"/>
    <n v="1125"/>
    <n v="1250"/>
    <x v="7"/>
  </r>
  <r>
    <x v="3"/>
    <n v="1189833"/>
    <d v="2021-08-17T00:00:00"/>
    <x v="3"/>
    <s v="Montana"/>
    <s v="Billings"/>
    <x v="3"/>
    <n v="0.45"/>
    <x v="33"/>
    <n v="1912.5"/>
    <n v="764.99999999999989"/>
    <n v="0.39999999999999997"/>
    <n v="0.45"/>
    <n v="1912.5"/>
    <n v="765"/>
    <n v="860.625"/>
    <x v="7"/>
  </r>
  <r>
    <x v="3"/>
    <n v="1189833"/>
    <d v="2021-08-17T00:00:00"/>
    <x v="3"/>
    <s v="Montana"/>
    <s v="Billings"/>
    <x v="4"/>
    <n v="0.54999999999999993"/>
    <x v="33"/>
    <n v="2337.4999999999995"/>
    <n v="1402.5"/>
    <n v="0.60000000000000009"/>
    <n v="0.55000000000000004"/>
    <n v="2337.5"/>
    <n v="1402.5"/>
    <n v="1285.6249999999998"/>
    <x v="7"/>
  </r>
  <r>
    <x v="3"/>
    <n v="1189833"/>
    <d v="2021-08-17T00:00:00"/>
    <x v="3"/>
    <s v="Montana"/>
    <s v="Billings"/>
    <x v="5"/>
    <n v="0.6"/>
    <x v="47"/>
    <n v="2400"/>
    <n v="600"/>
    <n v="0.25"/>
    <n v="0.6"/>
    <n v="2400"/>
    <n v="600"/>
    <n v="1440"/>
    <x v="7"/>
  </r>
  <r>
    <x v="3"/>
    <n v="1189833"/>
    <d v="2021-09-18T00:00:00"/>
    <x v="3"/>
    <s v="Montana"/>
    <s v="Billings"/>
    <x v="0"/>
    <n v="0.45"/>
    <x v="25"/>
    <n v="2700"/>
    <n v="1215"/>
    <n v="0.45"/>
    <n v="0.45"/>
    <n v="2700"/>
    <n v="1215"/>
    <n v="1215"/>
    <x v="8"/>
  </r>
  <r>
    <x v="3"/>
    <n v="1189833"/>
    <d v="2021-09-18T00:00:00"/>
    <x v="3"/>
    <s v="Montana"/>
    <s v="Billings"/>
    <x v="1"/>
    <n v="0.5"/>
    <x v="25"/>
    <n v="3000"/>
    <n v="900"/>
    <n v="0.3"/>
    <n v="0.5"/>
    <n v="3000"/>
    <n v="900"/>
    <n v="1500"/>
    <x v="8"/>
  </r>
  <r>
    <x v="3"/>
    <n v="1189833"/>
    <d v="2021-09-18T00:00:00"/>
    <x v="3"/>
    <s v="Montana"/>
    <s v="Billings"/>
    <x v="2"/>
    <n v="0.45"/>
    <x v="32"/>
    <n v="2025"/>
    <n v="911.25"/>
    <n v="0.45"/>
    <n v="0.45"/>
    <n v="2025"/>
    <n v="911.25"/>
    <n v="911.25"/>
    <x v="8"/>
  </r>
  <r>
    <x v="3"/>
    <n v="1189833"/>
    <d v="2021-09-18T00:00:00"/>
    <x v="3"/>
    <s v="Montana"/>
    <s v="Billings"/>
    <x v="3"/>
    <n v="0.45"/>
    <x v="47"/>
    <n v="1800"/>
    <n v="719.99999999999989"/>
    <n v="0.39999999999999997"/>
    <n v="0.45"/>
    <n v="1800"/>
    <n v="720"/>
    <n v="810"/>
    <x v="8"/>
  </r>
  <r>
    <x v="3"/>
    <n v="1189833"/>
    <d v="2021-09-18T00:00:00"/>
    <x v="3"/>
    <s v="Montana"/>
    <s v="Billings"/>
    <x v="4"/>
    <n v="0.54999999999999993"/>
    <x v="47"/>
    <n v="2199.9999999999995"/>
    <n v="1320"/>
    <n v="0.60000000000000009"/>
    <n v="0.55000000000000004"/>
    <n v="2200"/>
    <n v="1320"/>
    <n v="1209.9999999999998"/>
    <x v="8"/>
  </r>
  <r>
    <x v="3"/>
    <n v="1189833"/>
    <d v="2021-09-18T00:00:00"/>
    <x v="3"/>
    <s v="Montana"/>
    <s v="Billings"/>
    <x v="5"/>
    <n v="0.6"/>
    <x v="32"/>
    <n v="2700"/>
    <n v="675"/>
    <n v="0.25"/>
    <n v="0.6"/>
    <n v="2700"/>
    <n v="675"/>
    <n v="1620"/>
    <x v="8"/>
  </r>
  <r>
    <x v="3"/>
    <n v="1189833"/>
    <d v="2021-10-17T00:00:00"/>
    <x v="3"/>
    <s v="Montana"/>
    <s v="Billings"/>
    <x v="0"/>
    <n v="0.45"/>
    <x v="21"/>
    <n v="2475"/>
    <n v="1113.75"/>
    <n v="0.45"/>
    <n v="0.45"/>
    <n v="2475"/>
    <n v="1113.75"/>
    <n v="1113.75"/>
    <x v="9"/>
  </r>
  <r>
    <x v="3"/>
    <n v="1189833"/>
    <d v="2021-10-17T00:00:00"/>
    <x v="3"/>
    <s v="Montana"/>
    <s v="Billings"/>
    <x v="1"/>
    <n v="0.5"/>
    <x v="21"/>
    <n v="2750"/>
    <n v="825"/>
    <n v="0.3"/>
    <n v="0.5"/>
    <n v="2750"/>
    <n v="825"/>
    <n v="1375"/>
    <x v="9"/>
  </r>
  <r>
    <x v="3"/>
    <n v="1189833"/>
    <d v="2021-10-17T00:00:00"/>
    <x v="3"/>
    <s v="Montana"/>
    <s v="Billings"/>
    <x v="2"/>
    <n v="0.45"/>
    <x v="47"/>
    <n v="1800"/>
    <n v="810"/>
    <n v="0.45"/>
    <n v="0.45"/>
    <n v="1800"/>
    <n v="810"/>
    <n v="810"/>
    <x v="9"/>
  </r>
  <r>
    <x v="3"/>
    <n v="1189833"/>
    <d v="2021-10-17T00:00:00"/>
    <x v="3"/>
    <s v="Montana"/>
    <s v="Billings"/>
    <x v="3"/>
    <n v="0.45"/>
    <x v="48"/>
    <n v="1687.5"/>
    <n v="675"/>
    <n v="0.39999999999999997"/>
    <n v="0.45"/>
    <n v="1687.5"/>
    <n v="675"/>
    <n v="759.375"/>
    <x v="9"/>
  </r>
  <r>
    <x v="3"/>
    <n v="1189833"/>
    <d v="2021-10-17T00:00:00"/>
    <x v="3"/>
    <s v="Montana"/>
    <s v="Billings"/>
    <x v="4"/>
    <n v="0.54999999999999993"/>
    <x v="45"/>
    <n v="1924.9999999999998"/>
    <n v="1155"/>
    <n v="0.60000000000000009"/>
    <n v="0.55000000000000004"/>
    <n v="1925"/>
    <n v="1155"/>
    <n v="1058.75"/>
    <x v="9"/>
  </r>
  <r>
    <x v="3"/>
    <n v="1189833"/>
    <d v="2021-10-17T00:00:00"/>
    <x v="3"/>
    <s v="Montana"/>
    <s v="Billings"/>
    <x v="5"/>
    <n v="0.6"/>
    <x v="47"/>
    <n v="2400"/>
    <n v="600"/>
    <n v="0.25"/>
    <n v="0.6"/>
    <n v="2400"/>
    <n v="600"/>
    <n v="1440"/>
    <x v="9"/>
  </r>
  <r>
    <x v="3"/>
    <n v="1189833"/>
    <d v="2021-11-17T00:00:00"/>
    <x v="3"/>
    <s v="Montana"/>
    <s v="Billings"/>
    <x v="0"/>
    <n v="0.4"/>
    <x v="31"/>
    <n v="2300"/>
    <n v="1035"/>
    <n v="0.45"/>
    <n v="0.4"/>
    <n v="2300"/>
    <n v="1035"/>
    <n v="920"/>
    <x v="10"/>
  </r>
  <r>
    <x v="3"/>
    <n v="1189833"/>
    <d v="2021-11-17T00:00:00"/>
    <x v="3"/>
    <s v="Montana"/>
    <s v="Billings"/>
    <x v="1"/>
    <n v="0.45000000000000007"/>
    <x v="31"/>
    <n v="2587.5000000000005"/>
    <n v="776.25000000000011"/>
    <n v="0.3"/>
    <n v="0.45"/>
    <n v="2587.5"/>
    <n v="776.25"/>
    <n v="1164.3750000000002"/>
    <x v="10"/>
  </r>
  <r>
    <x v="3"/>
    <n v="1189833"/>
    <d v="2021-11-17T00:00:00"/>
    <x v="3"/>
    <s v="Montana"/>
    <s v="Billings"/>
    <x v="2"/>
    <n v="0.4"/>
    <x v="33"/>
    <n v="1700"/>
    <n v="765"/>
    <n v="0.45"/>
    <n v="0.4"/>
    <n v="1700"/>
    <n v="765"/>
    <n v="680"/>
    <x v="10"/>
  </r>
  <r>
    <x v="3"/>
    <n v="1189833"/>
    <d v="2021-11-17T00:00:00"/>
    <x v="3"/>
    <s v="Montana"/>
    <s v="Billings"/>
    <x v="3"/>
    <n v="0.4"/>
    <x v="33"/>
    <n v="1700"/>
    <n v="680"/>
    <n v="0.39999999999999997"/>
    <n v="0.4"/>
    <n v="1700"/>
    <n v="680"/>
    <n v="680"/>
    <x v="10"/>
  </r>
  <r>
    <x v="3"/>
    <n v="1189833"/>
    <d v="2021-11-17T00:00:00"/>
    <x v="3"/>
    <s v="Montana"/>
    <s v="Billings"/>
    <x v="4"/>
    <n v="0.54999999999999993"/>
    <x v="48"/>
    <n v="2062.4999999999995"/>
    <n v="1237.5"/>
    <n v="0.60000000000000009"/>
    <n v="0.55000000000000004"/>
    <n v="2062.5"/>
    <n v="1237.5"/>
    <n v="1134.3749999999998"/>
    <x v="10"/>
  </r>
  <r>
    <x v="3"/>
    <n v="1189833"/>
    <d v="2021-11-17T00:00:00"/>
    <x v="3"/>
    <s v="Montana"/>
    <s v="Billings"/>
    <x v="5"/>
    <n v="0.6"/>
    <x v="34"/>
    <n v="2850"/>
    <n v="712.5"/>
    <n v="0.25"/>
    <n v="0.6"/>
    <n v="2850"/>
    <n v="712.5"/>
    <n v="1710"/>
    <x v="10"/>
  </r>
  <r>
    <x v="3"/>
    <n v="1189833"/>
    <d v="2021-12-16T00:00:00"/>
    <x v="3"/>
    <s v="Montana"/>
    <s v="Billings"/>
    <x v="0"/>
    <n v="0.45"/>
    <x v="22"/>
    <n v="3037.5"/>
    <n v="1366.875"/>
    <n v="0.45"/>
    <n v="0.45"/>
    <n v="3037.5"/>
    <n v="1366.875"/>
    <n v="1366.875"/>
    <x v="11"/>
  </r>
  <r>
    <x v="3"/>
    <n v="1189833"/>
    <d v="2021-12-16T00:00:00"/>
    <x v="3"/>
    <s v="Montana"/>
    <s v="Billings"/>
    <x v="1"/>
    <n v="0.5"/>
    <x v="22"/>
    <n v="3375"/>
    <n v="1012.5"/>
    <n v="0.3"/>
    <n v="0.5"/>
    <n v="3375"/>
    <n v="1012.5"/>
    <n v="1687.5"/>
    <x v="11"/>
  </r>
  <r>
    <x v="3"/>
    <n v="1189833"/>
    <d v="2021-12-16T00:00:00"/>
    <x v="3"/>
    <s v="Montana"/>
    <s v="Billings"/>
    <x v="2"/>
    <n v="0.45"/>
    <x v="34"/>
    <n v="2137.5"/>
    <n v="961.875"/>
    <n v="0.45"/>
    <n v="0.45"/>
    <n v="2137.5"/>
    <n v="961.875"/>
    <n v="961.875"/>
    <x v="11"/>
  </r>
  <r>
    <x v="3"/>
    <n v="1189833"/>
    <d v="2021-12-16T00:00:00"/>
    <x v="3"/>
    <s v="Montana"/>
    <s v="Billings"/>
    <x v="3"/>
    <n v="0.45"/>
    <x v="34"/>
    <n v="2137.5"/>
    <n v="854.99999999999989"/>
    <n v="0.39999999999999997"/>
    <n v="0.45"/>
    <n v="2137.5"/>
    <n v="855"/>
    <n v="961.875"/>
    <x v="11"/>
  </r>
  <r>
    <x v="3"/>
    <n v="1189833"/>
    <d v="2021-12-16T00:00:00"/>
    <x v="3"/>
    <s v="Montana"/>
    <s v="Billings"/>
    <x v="4"/>
    <n v="0.54999999999999993"/>
    <x v="47"/>
    <n v="2199.9999999999995"/>
    <n v="1320"/>
    <n v="0.60000000000000009"/>
    <n v="0.55000000000000004"/>
    <n v="2200"/>
    <n v="1320"/>
    <n v="1209.9999999999998"/>
    <x v="11"/>
  </r>
  <r>
    <x v="3"/>
    <n v="1189833"/>
    <d v="2021-12-16T00:00:00"/>
    <x v="3"/>
    <s v="Montana"/>
    <s v="Billings"/>
    <x v="5"/>
    <n v="0.6"/>
    <x v="24"/>
    <n v="3000"/>
    <n v="750"/>
    <n v="0.25"/>
    <n v="0.6"/>
    <n v="3000"/>
    <n v="750"/>
    <n v="1800"/>
    <x v="11"/>
  </r>
  <r>
    <x v="1"/>
    <n v="1197831"/>
    <d v="2021-01-04T00:00:00"/>
    <x v="1"/>
    <s v="Tennessee"/>
    <s v="Knoxville"/>
    <x v="0"/>
    <n v="0.2"/>
    <x v="20"/>
    <n v="1400"/>
    <n v="489.99999999999994"/>
    <n v="0.35"/>
    <n v="0.2"/>
    <n v="1400"/>
    <n v="490"/>
    <n v="280"/>
    <x v="0"/>
  </r>
  <r>
    <x v="1"/>
    <n v="1197831"/>
    <d v="2021-01-04T00:00:00"/>
    <x v="1"/>
    <s v="Tennessee"/>
    <s v="Knoxville"/>
    <x v="1"/>
    <n v="0.3"/>
    <x v="20"/>
    <n v="2100"/>
    <n v="735"/>
    <n v="0.35"/>
    <n v="0.3"/>
    <n v="2100"/>
    <n v="735"/>
    <n v="630"/>
    <x v="0"/>
  </r>
  <r>
    <x v="1"/>
    <n v="1197831"/>
    <d v="2021-01-04T00:00:00"/>
    <x v="1"/>
    <s v="Tennessee"/>
    <s v="Knoxville"/>
    <x v="2"/>
    <n v="0.3"/>
    <x v="24"/>
    <n v="1500"/>
    <n v="525"/>
    <n v="0.35"/>
    <n v="0.3"/>
    <n v="1500"/>
    <n v="525"/>
    <n v="450"/>
    <x v="0"/>
  </r>
  <r>
    <x v="1"/>
    <n v="1197831"/>
    <d v="2021-01-04T00:00:00"/>
    <x v="1"/>
    <s v="Tennessee"/>
    <s v="Knoxville"/>
    <x v="3"/>
    <n v="0.35"/>
    <x v="24"/>
    <n v="1750"/>
    <n v="787.5"/>
    <n v="0.45"/>
    <n v="0.35"/>
    <n v="1750"/>
    <n v="787.5"/>
    <n v="612.5"/>
    <x v="0"/>
  </r>
  <r>
    <x v="1"/>
    <n v="1197831"/>
    <d v="2021-01-04T00:00:00"/>
    <x v="1"/>
    <s v="Tennessee"/>
    <s v="Knoxville"/>
    <x v="4"/>
    <n v="0.4"/>
    <x v="45"/>
    <n v="1400"/>
    <n v="420"/>
    <n v="0.3"/>
    <n v="0.4"/>
    <n v="1400"/>
    <n v="420"/>
    <n v="560"/>
    <x v="0"/>
  </r>
  <r>
    <x v="1"/>
    <n v="1197831"/>
    <d v="2021-01-04T00:00:00"/>
    <x v="1"/>
    <s v="Tennessee"/>
    <s v="Knoxville"/>
    <x v="5"/>
    <n v="0.35"/>
    <x v="24"/>
    <n v="1750"/>
    <n v="875"/>
    <n v="0.5"/>
    <n v="0.35"/>
    <n v="1750"/>
    <n v="875"/>
    <n v="612.5"/>
    <x v="0"/>
  </r>
  <r>
    <x v="1"/>
    <n v="1197831"/>
    <d v="2021-02-03T00:00:00"/>
    <x v="1"/>
    <s v="Tennessee"/>
    <s v="Knoxville"/>
    <x v="0"/>
    <n v="0.25"/>
    <x v="26"/>
    <n v="1625"/>
    <n v="568.75"/>
    <n v="0.35"/>
    <n v="0.25"/>
    <n v="1625"/>
    <n v="568.75"/>
    <n v="406.25"/>
    <x v="1"/>
  </r>
  <r>
    <x v="1"/>
    <n v="1197831"/>
    <d v="2021-02-03T00:00:00"/>
    <x v="1"/>
    <s v="Tennessee"/>
    <s v="Knoxville"/>
    <x v="1"/>
    <n v="0.35"/>
    <x v="23"/>
    <n v="2187.5"/>
    <n v="765.625"/>
    <n v="0.35"/>
    <n v="0.35"/>
    <n v="2187.5"/>
    <n v="765.625"/>
    <n v="765.625"/>
    <x v="1"/>
  </r>
  <r>
    <x v="1"/>
    <n v="1197831"/>
    <d v="2021-02-03T00:00:00"/>
    <x v="1"/>
    <s v="Tennessee"/>
    <s v="Knoxville"/>
    <x v="2"/>
    <n v="0.35"/>
    <x v="32"/>
    <n v="1575"/>
    <n v="551.25"/>
    <n v="0.35"/>
    <n v="0.35"/>
    <n v="1575"/>
    <n v="551.25"/>
    <n v="551.25"/>
    <x v="1"/>
  </r>
  <r>
    <x v="1"/>
    <n v="1197831"/>
    <d v="2021-02-03T00:00:00"/>
    <x v="1"/>
    <s v="Tennessee"/>
    <s v="Knoxville"/>
    <x v="3"/>
    <n v="0.35"/>
    <x v="47"/>
    <n v="1400"/>
    <n v="630"/>
    <n v="0.45"/>
    <n v="0.35"/>
    <n v="1400"/>
    <n v="630"/>
    <n v="489.99999999999994"/>
    <x v="1"/>
  </r>
  <r>
    <x v="1"/>
    <n v="1197831"/>
    <d v="2021-02-03T00:00:00"/>
    <x v="1"/>
    <s v="Tennessee"/>
    <s v="Knoxville"/>
    <x v="4"/>
    <n v="0.4"/>
    <x v="35"/>
    <n v="1100"/>
    <n v="330"/>
    <n v="0.3"/>
    <n v="0.4"/>
    <n v="1100"/>
    <n v="330"/>
    <n v="440"/>
    <x v="1"/>
  </r>
  <r>
    <x v="1"/>
    <n v="1197831"/>
    <d v="2021-02-03T00:00:00"/>
    <x v="1"/>
    <s v="Tennessee"/>
    <s v="Knoxville"/>
    <x v="5"/>
    <n v="0.35"/>
    <x v="34"/>
    <n v="1662.5"/>
    <n v="831.25"/>
    <n v="0.5"/>
    <n v="0.35"/>
    <n v="1662.5"/>
    <n v="831.25"/>
    <n v="581.875"/>
    <x v="1"/>
  </r>
  <r>
    <x v="1"/>
    <n v="1197831"/>
    <d v="2021-03-05T00:00:00"/>
    <x v="1"/>
    <s v="Tennessee"/>
    <s v="Knoxville"/>
    <x v="0"/>
    <n v="0.3"/>
    <x v="26"/>
    <n v="1950"/>
    <n v="779.99999999999989"/>
    <n v="0.39999999999999997"/>
    <n v="0.3"/>
    <n v="1950"/>
    <n v="780"/>
    <n v="585"/>
    <x v="2"/>
  </r>
  <r>
    <x v="1"/>
    <n v="1197831"/>
    <d v="2021-03-05T00:00:00"/>
    <x v="1"/>
    <s v="Tennessee"/>
    <s v="Knoxville"/>
    <x v="1"/>
    <n v="0.4"/>
    <x v="26"/>
    <n v="2600"/>
    <n v="1040"/>
    <n v="0.39999999999999997"/>
    <n v="0.4"/>
    <n v="2600"/>
    <n v="1040"/>
    <n v="1040"/>
    <x v="2"/>
  </r>
  <r>
    <x v="1"/>
    <n v="1197831"/>
    <d v="2021-03-05T00:00:00"/>
    <x v="1"/>
    <s v="Tennessee"/>
    <s v="Knoxville"/>
    <x v="2"/>
    <n v="0.3"/>
    <x v="34"/>
    <n v="1425"/>
    <n v="570"/>
    <n v="0.39999999999999997"/>
    <n v="0.3"/>
    <n v="1425"/>
    <n v="570"/>
    <n v="427.5"/>
    <x v="2"/>
  </r>
  <r>
    <x v="1"/>
    <n v="1197831"/>
    <d v="2021-03-05T00:00:00"/>
    <x v="1"/>
    <s v="Tennessee"/>
    <s v="Knoxville"/>
    <x v="3"/>
    <n v="0.35000000000000003"/>
    <x v="48"/>
    <n v="1312.5000000000002"/>
    <n v="656.25000000000011"/>
    <n v="0.5"/>
    <n v="0.35"/>
    <n v="1312.5"/>
    <n v="656.25"/>
    <n v="459.37500000000006"/>
    <x v="2"/>
  </r>
  <r>
    <x v="1"/>
    <n v="1197831"/>
    <d v="2021-03-05T00:00:00"/>
    <x v="1"/>
    <s v="Tennessee"/>
    <s v="Knoxville"/>
    <x v="4"/>
    <n v="0.4"/>
    <x v="35"/>
    <n v="1100"/>
    <n v="385"/>
    <n v="0.35"/>
    <n v="0.4"/>
    <n v="1100"/>
    <n v="385"/>
    <n v="440"/>
    <x v="2"/>
  </r>
  <r>
    <x v="1"/>
    <n v="1197831"/>
    <d v="2021-03-05T00:00:00"/>
    <x v="1"/>
    <s v="Tennessee"/>
    <s v="Knoxville"/>
    <x v="5"/>
    <n v="0.35000000000000003"/>
    <x v="33"/>
    <n v="1487.5000000000002"/>
    <n v="818.12500000000023"/>
    <n v="0.55000000000000004"/>
    <n v="0.35"/>
    <n v="1487.5"/>
    <n v="818.125"/>
    <n v="520.625"/>
    <x v="2"/>
  </r>
  <r>
    <x v="1"/>
    <n v="1197831"/>
    <d v="2021-04-04T00:00:00"/>
    <x v="1"/>
    <s v="Tennessee"/>
    <s v="Knoxville"/>
    <x v="0"/>
    <n v="0.19999999999999998"/>
    <x v="22"/>
    <n v="1350"/>
    <n v="540"/>
    <n v="0.39999999999999997"/>
    <n v="0.2"/>
    <n v="1350"/>
    <n v="540"/>
    <n v="270"/>
    <x v="3"/>
  </r>
  <r>
    <x v="1"/>
    <n v="1197831"/>
    <d v="2021-04-04T00:00:00"/>
    <x v="1"/>
    <s v="Tennessee"/>
    <s v="Knoxville"/>
    <x v="1"/>
    <n v="0.25000000000000006"/>
    <x v="22"/>
    <n v="1687.5000000000005"/>
    <n v="675.00000000000011"/>
    <n v="0.39999999999999997"/>
    <n v="0.25"/>
    <n v="1687.5"/>
    <n v="675"/>
    <n v="421.87500000000011"/>
    <x v="3"/>
  </r>
  <r>
    <x v="1"/>
    <n v="1197831"/>
    <d v="2021-04-04T00:00:00"/>
    <x v="1"/>
    <s v="Tennessee"/>
    <s v="Knoxville"/>
    <x v="2"/>
    <n v="0.19999999999999996"/>
    <x v="24"/>
    <n v="999.99999999999977"/>
    <n v="399.99999999999989"/>
    <n v="0.39999999999999997"/>
    <n v="0.2"/>
    <n v="1000"/>
    <n v="400"/>
    <n v="199.99999999999997"/>
    <x v="3"/>
  </r>
  <r>
    <x v="1"/>
    <n v="1197831"/>
    <d v="2021-04-04T00:00:00"/>
    <x v="1"/>
    <s v="Tennessee"/>
    <s v="Knoxville"/>
    <x v="3"/>
    <n v="0.25000000000000006"/>
    <x v="47"/>
    <n v="1000.0000000000002"/>
    <n v="500.00000000000011"/>
    <n v="0.5"/>
    <n v="0.25"/>
    <n v="1000"/>
    <n v="500"/>
    <n v="250.00000000000006"/>
    <x v="3"/>
  </r>
  <r>
    <x v="1"/>
    <n v="1197831"/>
    <d v="2021-04-04T00:00:00"/>
    <x v="1"/>
    <s v="Tennessee"/>
    <s v="Knoxville"/>
    <x v="4"/>
    <n v="0.3"/>
    <x v="49"/>
    <n v="900"/>
    <n v="315"/>
    <n v="0.35"/>
    <n v="0.3"/>
    <n v="900"/>
    <n v="315"/>
    <n v="270"/>
    <x v="3"/>
  </r>
  <r>
    <x v="1"/>
    <n v="1197831"/>
    <d v="2021-04-04T00:00:00"/>
    <x v="1"/>
    <s v="Tennessee"/>
    <s v="Knoxville"/>
    <x v="5"/>
    <n v="0.25000000000000006"/>
    <x v="31"/>
    <n v="1437.5000000000002"/>
    <n v="790.62500000000023"/>
    <n v="0.55000000000000004"/>
    <n v="0.25"/>
    <n v="1437.5"/>
    <n v="790.625"/>
    <n v="359.37500000000006"/>
    <x v="3"/>
  </r>
  <r>
    <x v="1"/>
    <n v="1197831"/>
    <d v="2021-05-04T00:00:00"/>
    <x v="1"/>
    <s v="Tennessee"/>
    <s v="Knoxville"/>
    <x v="0"/>
    <n v="0.14999999999999997"/>
    <x v="27"/>
    <n v="1087.4999999999998"/>
    <n v="434.99999999999989"/>
    <n v="0.39999999999999997"/>
    <n v="0.15"/>
    <n v="1087.5"/>
    <n v="435"/>
    <n v="163.12499999999997"/>
    <x v="4"/>
  </r>
  <r>
    <x v="1"/>
    <n v="1197831"/>
    <d v="2021-05-04T00:00:00"/>
    <x v="1"/>
    <s v="Tennessee"/>
    <s v="Knoxville"/>
    <x v="1"/>
    <n v="0.25000000000000006"/>
    <x v="30"/>
    <n v="1875.0000000000005"/>
    <n v="750.00000000000011"/>
    <n v="0.39999999999999997"/>
    <n v="0.25"/>
    <n v="1875"/>
    <n v="750"/>
    <n v="468.75000000000011"/>
    <x v="4"/>
  </r>
  <r>
    <x v="1"/>
    <n v="1197831"/>
    <d v="2021-05-04T00:00:00"/>
    <x v="1"/>
    <s v="Tennessee"/>
    <s v="Knoxville"/>
    <x v="2"/>
    <n v="0.19999999999999996"/>
    <x v="25"/>
    <n v="1199.9999999999998"/>
    <n v="479.99999999999989"/>
    <n v="0.39999999999999997"/>
    <n v="0.2"/>
    <n v="1200"/>
    <n v="480"/>
    <n v="239.99999999999997"/>
    <x v="4"/>
  </r>
  <r>
    <x v="1"/>
    <n v="1197831"/>
    <d v="2021-05-04T00:00:00"/>
    <x v="1"/>
    <s v="Tennessee"/>
    <s v="Knoxville"/>
    <x v="3"/>
    <n v="0.30000000000000004"/>
    <x v="28"/>
    <n v="1575.0000000000002"/>
    <n v="787.50000000000011"/>
    <n v="0.5"/>
    <n v="0.3"/>
    <n v="1575"/>
    <n v="787.5"/>
    <n v="472.50000000000006"/>
    <x v="4"/>
  </r>
  <r>
    <x v="1"/>
    <n v="1197831"/>
    <d v="2021-05-04T00:00:00"/>
    <x v="1"/>
    <s v="Tennessee"/>
    <s v="Knoxville"/>
    <x v="4"/>
    <n v="0.45"/>
    <x v="33"/>
    <n v="1912.5"/>
    <n v="669.375"/>
    <n v="0.35"/>
    <n v="0.45"/>
    <n v="1912.5"/>
    <n v="669.375"/>
    <n v="860.625"/>
    <x v="4"/>
  </r>
  <r>
    <x v="1"/>
    <n v="1197831"/>
    <d v="2021-05-04T00:00:00"/>
    <x v="1"/>
    <s v="Tennessee"/>
    <s v="Knoxville"/>
    <x v="5"/>
    <n v="0.4"/>
    <x v="29"/>
    <n v="3100"/>
    <n v="1705.0000000000002"/>
    <n v="0.55000000000000004"/>
    <n v="0.4"/>
    <n v="3100"/>
    <n v="1705"/>
    <n v="1240"/>
    <x v="4"/>
  </r>
  <r>
    <x v="1"/>
    <n v="1197831"/>
    <d v="2021-06-03T00:00:00"/>
    <x v="1"/>
    <s v="Tennessee"/>
    <s v="Knoxville"/>
    <x v="0"/>
    <n v="0.4"/>
    <x v="29"/>
    <n v="3100"/>
    <n v="1240"/>
    <n v="0.39999999999999997"/>
    <n v="0.4"/>
    <n v="3100"/>
    <n v="1240"/>
    <n v="1240"/>
    <x v="5"/>
  </r>
  <r>
    <x v="1"/>
    <n v="1197831"/>
    <d v="2021-06-03T00:00:00"/>
    <x v="1"/>
    <s v="Tennessee"/>
    <s v="Knoxville"/>
    <x v="1"/>
    <n v="0.45"/>
    <x v="29"/>
    <n v="3487.5"/>
    <n v="1394.9999999999998"/>
    <n v="0.39999999999999997"/>
    <n v="0.45"/>
    <n v="3487.5"/>
    <n v="1395"/>
    <n v="1569.375"/>
    <x v="5"/>
  </r>
  <r>
    <x v="1"/>
    <n v="1197831"/>
    <d v="2021-06-03T00:00:00"/>
    <x v="1"/>
    <s v="Tennessee"/>
    <s v="Knoxville"/>
    <x v="2"/>
    <n v="0.4"/>
    <x v="26"/>
    <n v="2600"/>
    <n v="1040"/>
    <n v="0.39999999999999997"/>
    <n v="0.4"/>
    <n v="2600"/>
    <n v="1040"/>
    <n v="1040"/>
    <x v="5"/>
  </r>
  <r>
    <x v="1"/>
    <n v="1197831"/>
    <d v="2021-06-03T00:00:00"/>
    <x v="1"/>
    <s v="Tennessee"/>
    <s v="Knoxville"/>
    <x v="3"/>
    <n v="0.4"/>
    <x v="25"/>
    <n v="2400"/>
    <n v="1200"/>
    <n v="0.5"/>
    <n v="0.4"/>
    <n v="2400"/>
    <n v="1200"/>
    <n v="960"/>
    <x v="5"/>
  </r>
  <r>
    <x v="1"/>
    <n v="1197831"/>
    <d v="2021-06-03T00:00:00"/>
    <x v="1"/>
    <s v="Tennessee"/>
    <s v="Knoxville"/>
    <x v="4"/>
    <n v="0.45"/>
    <x v="24"/>
    <n v="2250"/>
    <n v="787.5"/>
    <n v="0.35"/>
    <n v="0.45"/>
    <n v="2250"/>
    <n v="787.5"/>
    <n v="1012.5"/>
    <x v="5"/>
  </r>
  <r>
    <x v="1"/>
    <n v="1197831"/>
    <d v="2021-06-03T00:00:00"/>
    <x v="1"/>
    <s v="Tennessee"/>
    <s v="Knoxville"/>
    <x v="5"/>
    <n v="0.5"/>
    <x v="10"/>
    <n v="4375"/>
    <n v="2406.25"/>
    <n v="0.55000000000000004"/>
    <n v="0.5"/>
    <n v="4375"/>
    <n v="2406.25"/>
    <n v="2187.5"/>
    <x v="5"/>
  </r>
  <r>
    <x v="1"/>
    <n v="1197831"/>
    <d v="2021-07-05T00:00:00"/>
    <x v="1"/>
    <s v="Tennessee"/>
    <s v="Knoxville"/>
    <x v="0"/>
    <n v="0.4"/>
    <x v="6"/>
    <n v="3300"/>
    <n v="1484.9999999999998"/>
    <n v="0.44999999999999996"/>
    <n v="0.4"/>
    <n v="3300"/>
    <n v="1485"/>
    <n v="1320"/>
    <x v="6"/>
  </r>
  <r>
    <x v="1"/>
    <n v="1197831"/>
    <d v="2021-07-05T00:00:00"/>
    <x v="1"/>
    <s v="Tennessee"/>
    <s v="Knoxville"/>
    <x v="1"/>
    <n v="0.45"/>
    <x v="6"/>
    <n v="3712.5"/>
    <n v="1670.6249999999998"/>
    <n v="0.44999999999999996"/>
    <n v="0.45"/>
    <n v="3712.5"/>
    <n v="1670.625"/>
    <n v="1670.625"/>
    <x v="6"/>
  </r>
  <r>
    <x v="1"/>
    <n v="1197831"/>
    <d v="2021-07-05T00:00:00"/>
    <x v="1"/>
    <s v="Tennessee"/>
    <s v="Knoxville"/>
    <x v="2"/>
    <n v="0.4"/>
    <x v="18"/>
    <n v="3900"/>
    <n v="1754.9999999999998"/>
    <n v="0.44999999999999996"/>
    <n v="0.4"/>
    <n v="3900"/>
    <n v="1755"/>
    <n v="1560"/>
    <x v="6"/>
  </r>
  <r>
    <x v="1"/>
    <n v="1197831"/>
    <d v="2021-07-05T00:00:00"/>
    <x v="1"/>
    <s v="Tennessee"/>
    <s v="Knoxville"/>
    <x v="3"/>
    <n v="0.4"/>
    <x v="31"/>
    <n v="2300"/>
    <n v="1265"/>
    <n v="0.55000000000000004"/>
    <n v="0.4"/>
    <n v="2300"/>
    <n v="1265"/>
    <n v="920"/>
    <x v="6"/>
  </r>
  <r>
    <x v="1"/>
    <n v="1197831"/>
    <d v="2021-07-05T00:00:00"/>
    <x v="1"/>
    <s v="Tennessee"/>
    <s v="Knoxville"/>
    <x v="4"/>
    <n v="0.45"/>
    <x v="21"/>
    <n v="2475"/>
    <n v="989.99999999999989"/>
    <n v="0.39999999999999997"/>
    <n v="0.45"/>
    <n v="2475"/>
    <n v="990"/>
    <n v="1113.75"/>
    <x v="6"/>
  </r>
  <r>
    <x v="1"/>
    <n v="1197831"/>
    <d v="2021-07-05T00:00:00"/>
    <x v="1"/>
    <s v="Tennessee"/>
    <s v="Knoxville"/>
    <x v="5"/>
    <n v="0.54999999999999993"/>
    <x v="6"/>
    <n v="4537.4999999999991"/>
    <n v="2722.5"/>
    <n v="0.60000000000000009"/>
    <n v="0.55000000000000004"/>
    <n v="4537.5"/>
    <n v="2722.5"/>
    <n v="2495.6249999999995"/>
    <x v="6"/>
  </r>
  <r>
    <x v="1"/>
    <n v="1197831"/>
    <d v="2021-08-07T00:00:00"/>
    <x v="1"/>
    <s v="Tennessee"/>
    <s v="Knoxville"/>
    <x v="0"/>
    <n v="0.45"/>
    <x v="29"/>
    <n v="3487.5"/>
    <n v="1569.3749999999998"/>
    <n v="0.44999999999999996"/>
    <n v="0.45"/>
    <n v="3487.5"/>
    <n v="1569.375"/>
    <n v="1569.375"/>
    <x v="7"/>
  </r>
  <r>
    <x v="1"/>
    <n v="1197831"/>
    <d v="2021-08-07T00:00:00"/>
    <x v="1"/>
    <s v="Tennessee"/>
    <s v="Knoxville"/>
    <x v="1"/>
    <n v="0.55000000000000004"/>
    <x v="29"/>
    <n v="4262.5"/>
    <n v="1918.1249999999998"/>
    <n v="0.44999999999999996"/>
    <n v="0.55000000000000004"/>
    <n v="4262.5"/>
    <n v="1918.125"/>
    <n v="2344.375"/>
    <x v="7"/>
  </r>
  <r>
    <x v="1"/>
    <n v="1197831"/>
    <d v="2021-08-07T00:00:00"/>
    <x v="1"/>
    <s v="Tennessee"/>
    <s v="Knoxville"/>
    <x v="2"/>
    <n v="0.5"/>
    <x v="5"/>
    <n v="4750"/>
    <n v="2137.5"/>
    <n v="0.44999999999999996"/>
    <n v="0.5"/>
    <n v="4750"/>
    <n v="2137.5"/>
    <n v="2375"/>
    <x v="7"/>
  </r>
  <r>
    <x v="1"/>
    <n v="1197831"/>
    <d v="2021-08-07T00:00:00"/>
    <x v="1"/>
    <s v="Tennessee"/>
    <s v="Knoxville"/>
    <x v="3"/>
    <n v="0.45"/>
    <x v="34"/>
    <n v="2137.5"/>
    <n v="1175.625"/>
    <n v="0.55000000000000004"/>
    <n v="0.45"/>
    <n v="2137.5"/>
    <n v="1175.625"/>
    <n v="961.875"/>
    <x v="7"/>
  </r>
  <r>
    <x v="1"/>
    <n v="1197831"/>
    <d v="2021-08-07T00:00:00"/>
    <x v="1"/>
    <s v="Tennessee"/>
    <s v="Knoxville"/>
    <x v="4"/>
    <n v="0.5"/>
    <x v="34"/>
    <n v="2375"/>
    <n v="949.99999999999989"/>
    <n v="0.39999999999999997"/>
    <n v="0.5"/>
    <n v="2375"/>
    <n v="950"/>
    <n v="1187.5"/>
    <x v="7"/>
  </r>
  <r>
    <x v="1"/>
    <n v="1197831"/>
    <d v="2021-08-07T00:00:00"/>
    <x v="1"/>
    <s v="Tennessee"/>
    <s v="Knoxville"/>
    <x v="5"/>
    <n v="0.54999999999999993"/>
    <x v="27"/>
    <n v="3987.4999999999995"/>
    <n v="2392.5"/>
    <n v="0.60000000000000009"/>
    <n v="0.55000000000000004"/>
    <n v="3987.5"/>
    <n v="2392.5"/>
    <n v="2193.125"/>
    <x v="7"/>
  </r>
  <r>
    <x v="1"/>
    <n v="1197831"/>
    <d v="2021-09-04T00:00:00"/>
    <x v="1"/>
    <s v="Tennessee"/>
    <s v="Knoxville"/>
    <x v="0"/>
    <n v="0.5"/>
    <x v="22"/>
    <n v="3375"/>
    <n v="1518.7499999999998"/>
    <n v="0.44999999999999996"/>
    <n v="0.5"/>
    <n v="3375"/>
    <n v="1518.75"/>
    <n v="1687.5"/>
    <x v="8"/>
  </r>
  <r>
    <x v="1"/>
    <n v="1197831"/>
    <d v="2021-09-04T00:00:00"/>
    <x v="1"/>
    <s v="Tennessee"/>
    <s v="Knoxville"/>
    <x v="1"/>
    <n v="0.5"/>
    <x v="23"/>
    <n v="3125"/>
    <n v="1406.2499999999998"/>
    <n v="0.44999999999999996"/>
    <n v="0.5"/>
    <n v="3125"/>
    <n v="1406.25"/>
    <n v="1562.5"/>
    <x v="8"/>
  </r>
  <r>
    <x v="1"/>
    <n v="1197831"/>
    <d v="2021-09-04T00:00:00"/>
    <x v="1"/>
    <s v="Tennessee"/>
    <s v="Knoxville"/>
    <x v="2"/>
    <n v="0.54999999999999993"/>
    <x v="22"/>
    <n v="3712.4999999999995"/>
    <n v="1670.6249999999995"/>
    <n v="0.44999999999999996"/>
    <n v="0.55000000000000004"/>
    <n v="3712.5"/>
    <n v="1670.625"/>
    <n v="2041.875"/>
    <x v="8"/>
  </r>
  <r>
    <x v="1"/>
    <n v="1197831"/>
    <d v="2021-09-04T00:00:00"/>
    <x v="1"/>
    <s v="Tennessee"/>
    <s v="Knoxville"/>
    <x v="3"/>
    <n v="0.54999999999999993"/>
    <x v="47"/>
    <n v="2199.9999999999995"/>
    <n v="1209.9999999999998"/>
    <n v="0.55000000000000004"/>
    <n v="0.55000000000000004"/>
    <n v="2200"/>
    <n v="1210"/>
    <n v="1209.9999999999998"/>
    <x v="8"/>
  </r>
  <r>
    <x v="1"/>
    <n v="1197831"/>
    <d v="2021-09-04T00:00:00"/>
    <x v="1"/>
    <s v="Tennessee"/>
    <s v="Knoxville"/>
    <x v="4"/>
    <n v="0.5"/>
    <x v="47"/>
    <n v="2000"/>
    <n v="799.99999999999989"/>
    <n v="0.39999999999999997"/>
    <n v="0.5"/>
    <n v="2000"/>
    <n v="800"/>
    <n v="1000"/>
    <x v="8"/>
  </r>
  <r>
    <x v="1"/>
    <n v="1197831"/>
    <d v="2021-09-04T00:00:00"/>
    <x v="1"/>
    <s v="Tennessee"/>
    <s v="Knoxville"/>
    <x v="5"/>
    <n v="0.45"/>
    <x v="23"/>
    <n v="2812.5"/>
    <n v="1687.5000000000002"/>
    <n v="0.60000000000000009"/>
    <n v="0.45"/>
    <n v="2812.5"/>
    <n v="1687.5"/>
    <n v="1265.625"/>
    <x v="8"/>
  </r>
  <r>
    <x v="1"/>
    <n v="1197831"/>
    <d v="2021-10-03T00:00:00"/>
    <x v="1"/>
    <s v="Tennessee"/>
    <s v="Knoxville"/>
    <x v="0"/>
    <n v="0.35000000000000003"/>
    <x v="31"/>
    <n v="2012.5000000000002"/>
    <n v="905.625"/>
    <n v="0.44999999999999996"/>
    <n v="0.35"/>
    <n v="2012.5"/>
    <n v="905.625"/>
    <n v="704.375"/>
    <x v="9"/>
  </r>
  <r>
    <x v="1"/>
    <n v="1197831"/>
    <d v="2021-10-03T00:00:00"/>
    <x v="1"/>
    <s v="Tennessee"/>
    <s v="Knoxville"/>
    <x v="1"/>
    <n v="0.35000000000000003"/>
    <x v="31"/>
    <n v="2012.5000000000002"/>
    <n v="905.625"/>
    <n v="0.44999999999999996"/>
    <n v="0.35"/>
    <n v="2012.5"/>
    <n v="905.625"/>
    <n v="704.375"/>
    <x v="9"/>
  </r>
  <r>
    <x v="1"/>
    <n v="1197831"/>
    <d v="2021-10-03T00:00:00"/>
    <x v="1"/>
    <s v="Tennessee"/>
    <s v="Knoxville"/>
    <x v="2"/>
    <n v="0.4"/>
    <x v="28"/>
    <n v="2100"/>
    <n v="944.99999999999989"/>
    <n v="0.44999999999999996"/>
    <n v="0.4"/>
    <n v="2100"/>
    <n v="945"/>
    <n v="840"/>
    <x v="9"/>
  </r>
  <r>
    <x v="1"/>
    <n v="1197831"/>
    <d v="2021-10-03T00:00:00"/>
    <x v="1"/>
    <s v="Tennessee"/>
    <s v="Knoxville"/>
    <x v="3"/>
    <n v="0.4"/>
    <x v="48"/>
    <n v="1500"/>
    <n v="825.00000000000011"/>
    <n v="0.55000000000000004"/>
    <n v="0.4"/>
    <n v="1500"/>
    <n v="825"/>
    <n v="600"/>
    <x v="9"/>
  </r>
  <r>
    <x v="1"/>
    <n v="1197831"/>
    <d v="2021-10-03T00:00:00"/>
    <x v="1"/>
    <s v="Tennessee"/>
    <s v="Knoxville"/>
    <x v="4"/>
    <n v="0.35000000000000003"/>
    <x v="45"/>
    <n v="1225.0000000000002"/>
    <n v="490.00000000000006"/>
    <n v="0.39999999999999997"/>
    <n v="0.35"/>
    <n v="1225"/>
    <n v="490"/>
    <n v="428.75000000000006"/>
    <x v="9"/>
  </r>
  <r>
    <x v="1"/>
    <n v="1197831"/>
    <d v="2021-10-03T00:00:00"/>
    <x v="1"/>
    <s v="Tennessee"/>
    <s v="Knoxville"/>
    <x v="5"/>
    <n v="0.45"/>
    <x v="28"/>
    <n v="2362.5"/>
    <n v="1417.5000000000002"/>
    <n v="0.60000000000000009"/>
    <n v="0.45"/>
    <n v="2362.5"/>
    <n v="1417.5"/>
    <n v="1063.125"/>
    <x v="9"/>
  </r>
  <r>
    <x v="1"/>
    <n v="1197831"/>
    <d v="2021-11-04T00:00:00"/>
    <x v="1"/>
    <s v="Tennessee"/>
    <s v="Knoxville"/>
    <x v="0"/>
    <n v="0.30000000000000004"/>
    <x v="22"/>
    <n v="2025.0000000000002"/>
    <n v="911.25"/>
    <n v="0.44999999999999996"/>
    <n v="0.3"/>
    <n v="2025"/>
    <n v="911.25"/>
    <n v="607.5"/>
    <x v="10"/>
  </r>
  <r>
    <x v="1"/>
    <n v="1197831"/>
    <d v="2021-11-04T00:00:00"/>
    <x v="1"/>
    <s v="Tennessee"/>
    <s v="Knoxville"/>
    <x v="1"/>
    <n v="0.30000000000000004"/>
    <x v="22"/>
    <n v="2025.0000000000002"/>
    <n v="911.25"/>
    <n v="0.44999999999999996"/>
    <n v="0.3"/>
    <n v="2025"/>
    <n v="911.25"/>
    <n v="607.5"/>
    <x v="10"/>
  </r>
  <r>
    <x v="1"/>
    <n v="1197831"/>
    <d v="2021-11-04T00:00:00"/>
    <x v="1"/>
    <s v="Tennessee"/>
    <s v="Knoxville"/>
    <x v="2"/>
    <n v="0.55000000000000004"/>
    <x v="25"/>
    <n v="3300.0000000000005"/>
    <n v="1485"/>
    <n v="0.44999999999999996"/>
    <n v="0.55000000000000004"/>
    <n v="3300"/>
    <n v="1485"/>
    <n v="1815.0000000000005"/>
    <x v="10"/>
  </r>
  <r>
    <x v="1"/>
    <n v="1197831"/>
    <d v="2021-11-04T00:00:00"/>
    <x v="1"/>
    <s v="Tennessee"/>
    <s v="Knoxville"/>
    <x v="3"/>
    <n v="0.55000000000000004"/>
    <x v="34"/>
    <n v="2612.5"/>
    <n v="1436.8750000000002"/>
    <n v="0.55000000000000004"/>
    <n v="0.55000000000000004"/>
    <n v="2612.5"/>
    <n v="1436.875"/>
    <n v="1436.8750000000002"/>
    <x v="10"/>
  </r>
  <r>
    <x v="1"/>
    <n v="1197831"/>
    <d v="2021-11-04T00:00:00"/>
    <x v="1"/>
    <s v="Tennessee"/>
    <s v="Knoxville"/>
    <x v="4"/>
    <n v="0.54999999999999993"/>
    <x v="32"/>
    <n v="2474.9999999999995"/>
    <n v="989.99999999999977"/>
    <n v="0.39999999999999997"/>
    <n v="0.55000000000000004"/>
    <n v="2475"/>
    <n v="990"/>
    <n v="1361.2499999999998"/>
    <x v="10"/>
  </r>
  <r>
    <x v="1"/>
    <n v="1197831"/>
    <d v="2021-11-04T00:00:00"/>
    <x v="1"/>
    <s v="Tennessee"/>
    <s v="Knoxville"/>
    <x v="5"/>
    <n v="0.65"/>
    <x v="26"/>
    <n v="4225"/>
    <n v="2535.0000000000005"/>
    <n v="0.60000000000000009"/>
    <n v="0.65"/>
    <n v="4225"/>
    <n v="2535"/>
    <n v="2746.25"/>
    <x v="10"/>
  </r>
  <r>
    <x v="1"/>
    <n v="1197831"/>
    <d v="2021-12-03T00:00:00"/>
    <x v="1"/>
    <s v="Tennessee"/>
    <s v="Knoxville"/>
    <x v="0"/>
    <n v="0.54999999999999993"/>
    <x v="9"/>
    <n v="4399.9999999999991"/>
    <n v="1979.9999999999993"/>
    <n v="0.44999999999999996"/>
    <n v="0.55000000000000004"/>
    <n v="4400"/>
    <n v="1980"/>
    <n v="2419.9999999999995"/>
    <x v="11"/>
  </r>
  <r>
    <x v="1"/>
    <n v="1197831"/>
    <d v="2021-12-03T00:00:00"/>
    <x v="1"/>
    <s v="Tennessee"/>
    <s v="Knoxville"/>
    <x v="1"/>
    <n v="0.54999999999999993"/>
    <x v="9"/>
    <n v="4399.9999999999991"/>
    <n v="1979.9999999999993"/>
    <n v="0.44999999999999996"/>
    <n v="0.55000000000000004"/>
    <n v="4400"/>
    <n v="1980"/>
    <n v="2419.9999999999995"/>
    <x v="11"/>
  </r>
  <r>
    <x v="1"/>
    <n v="1197831"/>
    <d v="2021-12-03T00:00:00"/>
    <x v="1"/>
    <s v="Tennessee"/>
    <s v="Knoxville"/>
    <x v="2"/>
    <n v="0.6"/>
    <x v="20"/>
    <n v="4200"/>
    <n v="1889.9999999999998"/>
    <n v="0.44999999999999996"/>
    <n v="0.6"/>
    <n v="4200"/>
    <n v="1890"/>
    <n v="2520"/>
    <x v="11"/>
  </r>
  <r>
    <x v="1"/>
    <n v="1197831"/>
    <d v="2021-12-03T00:00:00"/>
    <x v="1"/>
    <s v="Tennessee"/>
    <s v="Knoxville"/>
    <x v="3"/>
    <n v="0.6"/>
    <x v="21"/>
    <n v="3300"/>
    <n v="1815.0000000000002"/>
    <n v="0.55000000000000004"/>
    <n v="0.6"/>
    <n v="3300"/>
    <n v="1815"/>
    <n v="1980"/>
    <x v="11"/>
  </r>
  <r>
    <x v="1"/>
    <n v="1197831"/>
    <d v="2021-12-03T00:00:00"/>
    <x v="1"/>
    <s v="Tennessee"/>
    <s v="Knoxville"/>
    <x v="4"/>
    <n v="0.54999999999999993"/>
    <x v="24"/>
    <n v="2749.9999999999995"/>
    <n v="1099.9999999999998"/>
    <n v="0.39999999999999997"/>
    <n v="0.55000000000000004"/>
    <n v="2750"/>
    <n v="1100"/>
    <n v="1512.4999999999998"/>
    <x v="11"/>
  </r>
  <r>
    <x v="1"/>
    <n v="1197831"/>
    <d v="2021-12-03T00:00:00"/>
    <x v="1"/>
    <s v="Tennessee"/>
    <s v="Knoxville"/>
    <x v="5"/>
    <n v="0.65"/>
    <x v="30"/>
    <n v="4875"/>
    <n v="2925.0000000000005"/>
    <n v="0.60000000000000009"/>
    <n v="0.65"/>
    <n v="4875"/>
    <n v="2925"/>
    <n v="3168.75"/>
    <x v="11"/>
  </r>
  <r>
    <x v="0"/>
    <n v="1185732"/>
    <d v="2021-01-11T00:00:00"/>
    <x v="3"/>
    <s v="Nebraska"/>
    <s v="Omaha"/>
    <x v="0"/>
    <n v="0.35"/>
    <x v="33"/>
    <n v="1487.5"/>
    <n v="595"/>
    <n v="0.4"/>
    <n v="0.35"/>
    <n v="1487.5"/>
    <n v="595"/>
    <n v="520.625"/>
    <x v="0"/>
  </r>
  <r>
    <x v="0"/>
    <n v="1185732"/>
    <d v="2021-01-11T00:00:00"/>
    <x v="3"/>
    <s v="Nebraska"/>
    <s v="Omaha"/>
    <x v="1"/>
    <n v="0.35"/>
    <x v="38"/>
    <n v="787.5"/>
    <n v="275.625"/>
    <n v="0.35"/>
    <n v="0.35"/>
    <n v="787.5"/>
    <n v="275.625"/>
    <n v="275.625"/>
    <x v="0"/>
  </r>
  <r>
    <x v="0"/>
    <n v="1185732"/>
    <d v="2021-01-11T00:00:00"/>
    <x v="3"/>
    <s v="Nebraska"/>
    <s v="Omaha"/>
    <x v="2"/>
    <n v="0.25"/>
    <x v="38"/>
    <n v="562.5"/>
    <n v="196.875"/>
    <n v="0.35"/>
    <n v="0.25"/>
    <n v="562.5"/>
    <n v="196.875"/>
    <n v="140.625"/>
    <x v="0"/>
  </r>
  <r>
    <x v="0"/>
    <n v="1185732"/>
    <d v="2021-01-11T00:00:00"/>
    <x v="3"/>
    <s v="Nebraska"/>
    <s v="Omaha"/>
    <x v="3"/>
    <n v="0.30000000000000004"/>
    <x v="42"/>
    <n v="225.00000000000003"/>
    <n v="90.000000000000014"/>
    <n v="0.4"/>
    <n v="0.3"/>
    <n v="225"/>
    <n v="90"/>
    <n v="67.5"/>
    <x v="0"/>
  </r>
  <r>
    <x v="0"/>
    <n v="1185732"/>
    <d v="2021-01-11T00:00:00"/>
    <x v="3"/>
    <s v="Nebraska"/>
    <s v="Omaha"/>
    <x v="4"/>
    <n v="0.44999999999999996"/>
    <x v="36"/>
    <n v="562.5"/>
    <n v="196.875"/>
    <n v="0.35"/>
    <n v="0.45"/>
    <n v="562.5"/>
    <n v="196.875"/>
    <n v="253.125"/>
    <x v="0"/>
  </r>
  <r>
    <x v="0"/>
    <n v="1185732"/>
    <d v="2021-01-11T00:00:00"/>
    <x v="3"/>
    <s v="Nebraska"/>
    <s v="Omaha"/>
    <x v="5"/>
    <n v="0.35"/>
    <x v="38"/>
    <n v="787.5"/>
    <n v="393.75"/>
    <n v="0.5"/>
    <n v="0.35"/>
    <n v="787.5"/>
    <n v="393.75"/>
    <n v="275.625"/>
    <x v="0"/>
  </r>
  <r>
    <x v="0"/>
    <n v="1185732"/>
    <d v="2021-02-11T00:00:00"/>
    <x v="3"/>
    <s v="Nebraska"/>
    <s v="Omaha"/>
    <x v="0"/>
    <n v="0.35"/>
    <x v="34"/>
    <n v="1662.5"/>
    <n v="665"/>
    <n v="0.4"/>
    <n v="0.35"/>
    <n v="1662.5"/>
    <n v="665"/>
    <n v="581.875"/>
    <x v="1"/>
  </r>
  <r>
    <x v="0"/>
    <n v="1185732"/>
    <d v="2021-02-11T00:00:00"/>
    <x v="3"/>
    <s v="Nebraska"/>
    <s v="Omaha"/>
    <x v="1"/>
    <n v="0.35"/>
    <x v="36"/>
    <n v="437.5"/>
    <n v="153.125"/>
    <n v="0.35"/>
    <n v="0.35"/>
    <n v="437.5"/>
    <n v="153.125"/>
    <n v="153.125"/>
    <x v="1"/>
  </r>
  <r>
    <x v="0"/>
    <n v="1185732"/>
    <d v="2021-02-11T00:00:00"/>
    <x v="3"/>
    <s v="Nebraska"/>
    <s v="Omaha"/>
    <x v="2"/>
    <n v="0.25"/>
    <x v="37"/>
    <n v="437.5"/>
    <n v="153.125"/>
    <n v="0.35"/>
    <n v="0.25"/>
    <n v="437.5"/>
    <n v="153.125"/>
    <n v="109.375"/>
    <x v="1"/>
  </r>
  <r>
    <x v="0"/>
    <n v="1185732"/>
    <d v="2021-02-11T00:00:00"/>
    <x v="3"/>
    <s v="Nebraska"/>
    <s v="Omaha"/>
    <x v="3"/>
    <n v="0.30000000000000004"/>
    <x v="51"/>
    <n v="150.00000000000003"/>
    <n v="60.000000000000014"/>
    <n v="0.4"/>
    <n v="0.3"/>
    <n v="150"/>
    <n v="60"/>
    <n v="45.000000000000007"/>
    <x v="1"/>
  </r>
  <r>
    <x v="0"/>
    <n v="1185732"/>
    <d v="2021-02-11T00:00:00"/>
    <x v="3"/>
    <s v="Nebraska"/>
    <s v="Omaha"/>
    <x v="4"/>
    <n v="0.44999999999999996"/>
    <x v="36"/>
    <n v="562.5"/>
    <n v="196.875"/>
    <n v="0.35"/>
    <n v="0.45"/>
    <n v="562.5"/>
    <n v="196.875"/>
    <n v="253.125"/>
    <x v="1"/>
  </r>
  <r>
    <x v="0"/>
    <n v="1185732"/>
    <d v="2021-02-11T00:00:00"/>
    <x v="3"/>
    <s v="Nebraska"/>
    <s v="Omaha"/>
    <x v="5"/>
    <n v="0.35"/>
    <x v="41"/>
    <n v="700"/>
    <n v="350"/>
    <n v="0.5"/>
    <n v="0.35"/>
    <n v="700"/>
    <n v="350"/>
    <n v="244.99999999999997"/>
    <x v="1"/>
  </r>
  <r>
    <x v="0"/>
    <n v="1185732"/>
    <d v="2021-03-10T00:00:00"/>
    <x v="3"/>
    <s v="Nebraska"/>
    <s v="Omaha"/>
    <x v="0"/>
    <n v="0.4"/>
    <x v="59"/>
    <n v="1680"/>
    <n v="672"/>
    <n v="0.4"/>
    <n v="0.4"/>
    <n v="1680"/>
    <n v="672"/>
    <n v="672"/>
    <x v="2"/>
  </r>
  <r>
    <x v="0"/>
    <n v="1185732"/>
    <d v="2021-03-10T00:00:00"/>
    <x v="3"/>
    <s v="Nebraska"/>
    <s v="Omaha"/>
    <x v="1"/>
    <n v="0.4"/>
    <x v="39"/>
    <n v="400"/>
    <n v="140"/>
    <n v="0.35"/>
    <n v="0.4"/>
    <n v="400"/>
    <n v="140"/>
    <n v="160"/>
    <x v="2"/>
  </r>
  <r>
    <x v="0"/>
    <n v="1185732"/>
    <d v="2021-03-10T00:00:00"/>
    <x v="3"/>
    <s v="Nebraska"/>
    <s v="Omaha"/>
    <x v="2"/>
    <n v="0.30000000000000004"/>
    <x v="43"/>
    <n v="450.00000000000006"/>
    <n v="157.5"/>
    <n v="0.35"/>
    <n v="0.3"/>
    <n v="450"/>
    <n v="157.5"/>
    <n v="135"/>
    <x v="2"/>
  </r>
  <r>
    <x v="0"/>
    <n v="1185732"/>
    <d v="2021-03-10T00:00:00"/>
    <x v="3"/>
    <s v="Nebraska"/>
    <s v="Omaha"/>
    <x v="3"/>
    <n v="0.35"/>
    <x v="60"/>
    <n v="0"/>
    <n v="0"/>
    <n v="0.4"/>
    <n v="0.35"/>
    <n v="0"/>
    <n v="0"/>
    <n v="0"/>
    <x v="2"/>
  </r>
  <r>
    <x v="0"/>
    <n v="1185732"/>
    <d v="2021-03-10T00:00:00"/>
    <x v="3"/>
    <s v="Nebraska"/>
    <s v="Omaha"/>
    <x v="4"/>
    <n v="0.5"/>
    <x v="51"/>
    <n v="250"/>
    <n v="87.5"/>
    <n v="0.35"/>
    <n v="0.5"/>
    <n v="250"/>
    <n v="87.5"/>
    <n v="125"/>
    <x v="2"/>
  </r>
  <r>
    <x v="0"/>
    <n v="1185732"/>
    <d v="2021-03-10T00:00:00"/>
    <x v="3"/>
    <s v="Nebraska"/>
    <s v="Omaha"/>
    <x v="5"/>
    <n v="0.4"/>
    <x v="43"/>
    <n v="600"/>
    <n v="300"/>
    <n v="0.5"/>
    <n v="0.4"/>
    <n v="600"/>
    <n v="300"/>
    <n v="240"/>
    <x v="2"/>
  </r>
  <r>
    <x v="0"/>
    <n v="1185732"/>
    <d v="2021-04-11T00:00:00"/>
    <x v="3"/>
    <s v="Nebraska"/>
    <s v="Omaha"/>
    <x v="0"/>
    <n v="0.4"/>
    <x v="48"/>
    <n v="1500"/>
    <n v="600"/>
    <n v="0.4"/>
    <n v="0.4"/>
    <n v="1500"/>
    <n v="600"/>
    <n v="600"/>
    <x v="3"/>
  </r>
  <r>
    <x v="0"/>
    <n v="1185732"/>
    <d v="2021-04-11T00:00:00"/>
    <x v="3"/>
    <s v="Nebraska"/>
    <s v="Omaha"/>
    <x v="1"/>
    <n v="0.35000000000000003"/>
    <x v="42"/>
    <n v="262.5"/>
    <n v="91.875"/>
    <n v="0.35"/>
    <n v="0.35"/>
    <n v="262.5"/>
    <n v="91.875"/>
    <n v="91.875"/>
    <x v="3"/>
  </r>
  <r>
    <x v="0"/>
    <n v="1185732"/>
    <d v="2021-04-11T00:00:00"/>
    <x v="3"/>
    <s v="Nebraska"/>
    <s v="Omaha"/>
    <x v="2"/>
    <n v="0.25000000000000006"/>
    <x v="42"/>
    <n v="187.50000000000003"/>
    <n v="65.625"/>
    <n v="0.35"/>
    <n v="0.25"/>
    <n v="187.5"/>
    <n v="65.625"/>
    <n v="46.875000000000007"/>
    <x v="3"/>
  </r>
  <r>
    <x v="0"/>
    <n v="1185732"/>
    <d v="2021-04-11T00:00:00"/>
    <x v="3"/>
    <s v="Nebraska"/>
    <s v="Omaha"/>
    <x v="3"/>
    <n v="0.3"/>
    <x v="60"/>
    <n v="0"/>
    <n v="0"/>
    <n v="0.4"/>
    <n v="0.3"/>
    <n v="0"/>
    <n v="0"/>
    <n v="0"/>
    <x v="3"/>
  </r>
  <r>
    <x v="0"/>
    <n v="1185732"/>
    <d v="2021-04-11T00:00:00"/>
    <x v="3"/>
    <s v="Nebraska"/>
    <s v="Omaha"/>
    <x v="4"/>
    <n v="0.45"/>
    <x v="53"/>
    <n v="112.5"/>
    <n v="39.375"/>
    <n v="0.35"/>
    <n v="0.45"/>
    <n v="112.5"/>
    <n v="39.375"/>
    <n v="50.625"/>
    <x v="3"/>
  </r>
  <r>
    <x v="0"/>
    <n v="1185732"/>
    <d v="2021-04-11T00:00:00"/>
    <x v="3"/>
    <s v="Nebraska"/>
    <s v="Omaha"/>
    <x v="5"/>
    <n v="0.35000000000000003"/>
    <x v="43"/>
    <n v="525"/>
    <n v="262.5"/>
    <n v="0.5"/>
    <n v="0.35"/>
    <n v="525"/>
    <n v="262.5"/>
    <n v="183.75"/>
    <x v="3"/>
  </r>
  <r>
    <x v="0"/>
    <n v="1185732"/>
    <d v="2021-05-12T00:00:00"/>
    <x v="3"/>
    <s v="Nebraska"/>
    <s v="Omaha"/>
    <x v="0"/>
    <n v="0.45"/>
    <x v="59"/>
    <n v="1890"/>
    <n v="756"/>
    <n v="0.4"/>
    <n v="0.45"/>
    <n v="1890"/>
    <n v="756"/>
    <n v="850.5"/>
    <x v="4"/>
  </r>
  <r>
    <x v="0"/>
    <n v="1185732"/>
    <d v="2021-05-12T00:00:00"/>
    <x v="3"/>
    <s v="Nebraska"/>
    <s v="Omaha"/>
    <x v="1"/>
    <n v="0.40000000000000008"/>
    <x v="36"/>
    <n v="500.00000000000011"/>
    <n v="175.00000000000003"/>
    <n v="0.35"/>
    <n v="0.4"/>
    <n v="500"/>
    <n v="175"/>
    <n v="200.00000000000006"/>
    <x v="4"/>
  </r>
  <r>
    <x v="0"/>
    <n v="1185732"/>
    <d v="2021-05-12T00:00:00"/>
    <x v="3"/>
    <s v="Nebraska"/>
    <s v="Omaha"/>
    <x v="2"/>
    <n v="0.35000000000000003"/>
    <x v="39"/>
    <n v="350.00000000000006"/>
    <n v="122.50000000000001"/>
    <n v="0.35"/>
    <n v="0.35"/>
    <n v="350"/>
    <n v="122.5"/>
    <n v="122.50000000000001"/>
    <x v="4"/>
  </r>
  <r>
    <x v="0"/>
    <n v="1185732"/>
    <d v="2021-05-12T00:00:00"/>
    <x v="3"/>
    <s v="Nebraska"/>
    <s v="Omaha"/>
    <x v="3"/>
    <n v="0.35000000000000003"/>
    <x v="53"/>
    <n v="87.500000000000014"/>
    <n v="35.000000000000007"/>
    <n v="0.4"/>
    <n v="0.35"/>
    <n v="87.5"/>
    <n v="35"/>
    <n v="30.625000000000004"/>
    <x v="4"/>
  </r>
  <r>
    <x v="0"/>
    <n v="1185732"/>
    <d v="2021-05-12T00:00:00"/>
    <x v="3"/>
    <s v="Nebraska"/>
    <s v="Omaha"/>
    <x v="4"/>
    <n v="0.49999999999999994"/>
    <x v="51"/>
    <n v="249.99999999999997"/>
    <n v="87.499999999999986"/>
    <n v="0.35"/>
    <n v="0.5"/>
    <n v="250"/>
    <n v="87.5"/>
    <n v="124.99999999999999"/>
    <x v="4"/>
  </r>
  <r>
    <x v="0"/>
    <n v="1185732"/>
    <d v="2021-05-12T00:00:00"/>
    <x v="3"/>
    <s v="Nebraska"/>
    <s v="Omaha"/>
    <x v="5"/>
    <n v="0.54999999999999993"/>
    <x v="43"/>
    <n v="824.99999999999989"/>
    <n v="412.49999999999994"/>
    <n v="0.5"/>
    <n v="0.55000000000000004"/>
    <n v="825"/>
    <n v="412.5"/>
    <n v="453.75"/>
    <x v="4"/>
  </r>
  <r>
    <x v="0"/>
    <n v="1185732"/>
    <d v="2021-06-11T00:00:00"/>
    <x v="3"/>
    <s v="Nebraska"/>
    <s v="Omaha"/>
    <x v="0"/>
    <n v="0.4"/>
    <x v="47"/>
    <n v="1600"/>
    <n v="640"/>
    <n v="0.4"/>
    <n v="0.4"/>
    <n v="1600"/>
    <n v="640"/>
    <n v="640"/>
    <x v="5"/>
  </r>
  <r>
    <x v="0"/>
    <n v="1185732"/>
    <d v="2021-06-11T00:00:00"/>
    <x v="3"/>
    <s v="Nebraska"/>
    <s v="Omaha"/>
    <x v="1"/>
    <n v="0.35000000000000009"/>
    <x v="43"/>
    <n v="525.00000000000011"/>
    <n v="183.75000000000003"/>
    <n v="0.35"/>
    <n v="0.35"/>
    <n v="525"/>
    <n v="183.75"/>
    <n v="183.75000000000003"/>
    <x v="5"/>
  </r>
  <r>
    <x v="0"/>
    <n v="1185732"/>
    <d v="2021-06-11T00:00:00"/>
    <x v="3"/>
    <s v="Nebraska"/>
    <s v="Omaha"/>
    <x v="2"/>
    <n v="0.30000000000000004"/>
    <x v="37"/>
    <n v="525.00000000000011"/>
    <n v="183.75000000000003"/>
    <n v="0.35"/>
    <n v="0.3"/>
    <n v="525"/>
    <n v="183.75"/>
    <n v="157.50000000000003"/>
    <x v="5"/>
  </r>
  <r>
    <x v="0"/>
    <n v="1185732"/>
    <d v="2021-06-11T00:00:00"/>
    <x v="3"/>
    <s v="Nebraska"/>
    <s v="Omaha"/>
    <x v="3"/>
    <n v="0.30000000000000004"/>
    <x v="43"/>
    <n v="450.00000000000006"/>
    <n v="180.00000000000003"/>
    <n v="0.4"/>
    <n v="0.3"/>
    <n v="450"/>
    <n v="180"/>
    <n v="135"/>
    <x v="5"/>
  </r>
  <r>
    <x v="0"/>
    <n v="1185732"/>
    <d v="2021-06-11T00:00:00"/>
    <x v="3"/>
    <s v="Nebraska"/>
    <s v="Omaha"/>
    <x v="4"/>
    <n v="0.45"/>
    <x v="43"/>
    <n v="675"/>
    <n v="236.24999999999997"/>
    <n v="0.35"/>
    <n v="0.45"/>
    <n v="675"/>
    <n v="236.25"/>
    <n v="303.75"/>
    <x v="5"/>
  </r>
  <r>
    <x v="0"/>
    <n v="1185732"/>
    <d v="2021-06-11T00:00:00"/>
    <x v="3"/>
    <s v="Nebraska"/>
    <s v="Omaha"/>
    <x v="5"/>
    <n v="0.5"/>
    <x v="46"/>
    <n v="1625"/>
    <n v="812.5"/>
    <n v="0.5"/>
    <n v="0.5"/>
    <n v="1625"/>
    <n v="812.5"/>
    <n v="812.5"/>
    <x v="5"/>
  </r>
  <r>
    <x v="0"/>
    <n v="1185732"/>
    <d v="2021-07-10T00:00:00"/>
    <x v="3"/>
    <s v="Nebraska"/>
    <s v="Omaha"/>
    <x v="0"/>
    <n v="0.45"/>
    <x v="21"/>
    <n v="2475"/>
    <n v="990"/>
    <n v="0.4"/>
    <n v="0.45"/>
    <n v="2475"/>
    <n v="990"/>
    <n v="1113.75"/>
    <x v="6"/>
  </r>
  <r>
    <x v="0"/>
    <n v="1185732"/>
    <d v="2021-07-10T00:00:00"/>
    <x v="3"/>
    <s v="Nebraska"/>
    <s v="Omaha"/>
    <x v="1"/>
    <n v="0.40000000000000008"/>
    <x v="49"/>
    <n v="1200.0000000000002"/>
    <n v="420.00000000000006"/>
    <n v="0.35"/>
    <n v="0.4"/>
    <n v="1200"/>
    <n v="420"/>
    <n v="480.00000000000011"/>
    <x v="6"/>
  </r>
  <r>
    <x v="0"/>
    <n v="1185732"/>
    <d v="2021-07-10T00:00:00"/>
    <x v="3"/>
    <s v="Nebraska"/>
    <s v="Omaha"/>
    <x v="2"/>
    <n v="0.35000000000000003"/>
    <x v="38"/>
    <n v="787.50000000000011"/>
    <n v="275.625"/>
    <n v="0.35"/>
    <n v="0.35"/>
    <n v="787.5"/>
    <n v="275.625"/>
    <n v="275.625"/>
    <x v="6"/>
  </r>
  <r>
    <x v="0"/>
    <n v="1185732"/>
    <d v="2021-07-10T00:00:00"/>
    <x v="3"/>
    <s v="Nebraska"/>
    <s v="Omaha"/>
    <x v="3"/>
    <n v="0.35000000000000003"/>
    <x v="37"/>
    <n v="612.50000000000011"/>
    <n v="245.00000000000006"/>
    <n v="0.4"/>
    <n v="0.35"/>
    <n v="612.5"/>
    <n v="245"/>
    <n v="214.37500000000003"/>
    <x v="6"/>
  </r>
  <r>
    <x v="0"/>
    <n v="1185732"/>
    <d v="2021-07-10T00:00:00"/>
    <x v="3"/>
    <s v="Nebraska"/>
    <s v="Omaha"/>
    <x v="4"/>
    <n v="0.45"/>
    <x v="37"/>
    <n v="787.5"/>
    <n v="275.625"/>
    <n v="0.35"/>
    <n v="0.45"/>
    <n v="787.5"/>
    <n v="275.625"/>
    <n v="354.375"/>
    <x v="6"/>
  </r>
  <r>
    <x v="0"/>
    <n v="1185732"/>
    <d v="2021-07-10T00:00:00"/>
    <x v="3"/>
    <s v="Nebraska"/>
    <s v="Omaha"/>
    <x v="5"/>
    <n v="0.5"/>
    <x v="45"/>
    <n v="1750"/>
    <n v="875"/>
    <n v="0.5"/>
    <n v="0.5"/>
    <n v="1750"/>
    <n v="875"/>
    <n v="875"/>
    <x v="6"/>
  </r>
  <r>
    <x v="0"/>
    <n v="1185732"/>
    <d v="2021-08-11T00:00:00"/>
    <x v="3"/>
    <s v="Nebraska"/>
    <s v="Omaha"/>
    <x v="0"/>
    <n v="0.45"/>
    <x v="24"/>
    <n v="2250"/>
    <n v="900"/>
    <n v="0.4"/>
    <n v="0.45"/>
    <n v="2250"/>
    <n v="900"/>
    <n v="1012.5"/>
    <x v="7"/>
  </r>
  <r>
    <x v="0"/>
    <n v="1185732"/>
    <d v="2021-08-11T00:00:00"/>
    <x v="3"/>
    <s v="Nebraska"/>
    <s v="Omaha"/>
    <x v="1"/>
    <n v="0.45000000000000007"/>
    <x v="35"/>
    <n v="1237.5000000000002"/>
    <n v="433.12500000000006"/>
    <n v="0.35"/>
    <n v="0.45"/>
    <n v="1237.5"/>
    <n v="433.125"/>
    <n v="556.87500000000011"/>
    <x v="7"/>
  </r>
  <r>
    <x v="0"/>
    <n v="1185732"/>
    <d v="2021-08-11T00:00:00"/>
    <x v="3"/>
    <s v="Nebraska"/>
    <s v="Omaha"/>
    <x v="2"/>
    <n v="0.4"/>
    <x v="41"/>
    <n v="800"/>
    <n v="280"/>
    <n v="0.35"/>
    <n v="0.4"/>
    <n v="800"/>
    <n v="280"/>
    <n v="320"/>
    <x v="7"/>
  </r>
  <r>
    <x v="0"/>
    <n v="1185732"/>
    <d v="2021-08-11T00:00:00"/>
    <x v="3"/>
    <s v="Nebraska"/>
    <s v="Omaha"/>
    <x v="3"/>
    <n v="0.30000000000000004"/>
    <x v="36"/>
    <n v="375.00000000000006"/>
    <n v="150.00000000000003"/>
    <n v="0.4"/>
    <n v="0.3"/>
    <n v="375"/>
    <n v="150"/>
    <n v="112.50000000000001"/>
    <x v="7"/>
  </r>
  <r>
    <x v="0"/>
    <n v="1185732"/>
    <d v="2021-08-11T00:00:00"/>
    <x v="3"/>
    <s v="Nebraska"/>
    <s v="Omaha"/>
    <x v="4"/>
    <n v="0.4"/>
    <x v="39"/>
    <n v="400"/>
    <n v="140"/>
    <n v="0.35"/>
    <n v="0.4"/>
    <n v="400"/>
    <n v="140"/>
    <n v="160"/>
    <x v="7"/>
  </r>
  <r>
    <x v="0"/>
    <n v="1185732"/>
    <d v="2021-08-11T00:00:00"/>
    <x v="3"/>
    <s v="Nebraska"/>
    <s v="Omaha"/>
    <x v="5"/>
    <n v="0.45"/>
    <x v="35"/>
    <n v="1237.5"/>
    <n v="618.75"/>
    <n v="0.5"/>
    <n v="0.45"/>
    <n v="1237.5"/>
    <n v="618.75"/>
    <n v="556.875"/>
    <x v="7"/>
  </r>
  <r>
    <x v="0"/>
    <n v="1185732"/>
    <d v="2021-09-12T00:00:00"/>
    <x v="3"/>
    <s v="Nebraska"/>
    <s v="Omaha"/>
    <x v="0"/>
    <n v="0.4"/>
    <x v="47"/>
    <n v="1600"/>
    <n v="640"/>
    <n v="0.4"/>
    <n v="0.4"/>
    <n v="1600"/>
    <n v="640"/>
    <n v="640"/>
    <x v="8"/>
  </r>
  <r>
    <x v="0"/>
    <n v="1185732"/>
    <d v="2021-09-12T00:00:00"/>
    <x v="3"/>
    <s v="Nebraska"/>
    <s v="Omaha"/>
    <x v="1"/>
    <n v="0.35000000000000009"/>
    <x v="41"/>
    <n v="700.00000000000023"/>
    <n v="245.00000000000006"/>
    <n v="0.35"/>
    <n v="0.35"/>
    <n v="700"/>
    <n v="245"/>
    <n v="245.00000000000006"/>
    <x v="8"/>
  </r>
  <r>
    <x v="0"/>
    <n v="1185732"/>
    <d v="2021-09-12T00:00:00"/>
    <x v="3"/>
    <s v="Nebraska"/>
    <s v="Omaha"/>
    <x v="2"/>
    <n v="0.2"/>
    <x v="39"/>
    <n v="200"/>
    <n v="70"/>
    <n v="0.35"/>
    <n v="0.2"/>
    <n v="200"/>
    <n v="70"/>
    <n v="40"/>
    <x v="8"/>
  </r>
  <r>
    <x v="0"/>
    <n v="1185732"/>
    <d v="2021-09-12T00:00:00"/>
    <x v="3"/>
    <s v="Nebraska"/>
    <s v="Omaha"/>
    <x v="3"/>
    <n v="0.2"/>
    <x v="42"/>
    <n v="150"/>
    <n v="60"/>
    <n v="0.4"/>
    <n v="0.2"/>
    <n v="150"/>
    <n v="60"/>
    <n v="30"/>
    <x v="8"/>
  </r>
  <r>
    <x v="0"/>
    <n v="1185732"/>
    <d v="2021-09-12T00:00:00"/>
    <x v="3"/>
    <s v="Nebraska"/>
    <s v="Omaha"/>
    <x v="4"/>
    <n v="0.3"/>
    <x v="42"/>
    <n v="225"/>
    <n v="78.75"/>
    <n v="0.35"/>
    <n v="0.3"/>
    <n v="225"/>
    <n v="78.75"/>
    <n v="67.5"/>
    <x v="8"/>
  </r>
  <r>
    <x v="0"/>
    <n v="1185732"/>
    <d v="2021-09-12T00:00:00"/>
    <x v="3"/>
    <s v="Nebraska"/>
    <s v="Omaha"/>
    <x v="5"/>
    <n v="0.35000000000000003"/>
    <x v="43"/>
    <n v="525"/>
    <n v="262.5"/>
    <n v="0.5"/>
    <n v="0.35"/>
    <n v="525"/>
    <n v="262.5"/>
    <n v="183.75"/>
    <x v="8"/>
  </r>
  <r>
    <x v="0"/>
    <n v="1185732"/>
    <d v="2021-10-11T00:00:00"/>
    <x v="3"/>
    <s v="Nebraska"/>
    <s v="Omaha"/>
    <x v="0"/>
    <n v="0.39999999999999997"/>
    <x v="46"/>
    <n v="1300"/>
    <n v="520"/>
    <n v="0.4"/>
    <n v="0.4"/>
    <n v="1300"/>
    <n v="520"/>
    <n v="520"/>
    <x v="9"/>
  </r>
  <r>
    <x v="0"/>
    <n v="1185732"/>
    <d v="2021-10-11T00:00:00"/>
    <x v="3"/>
    <s v="Nebraska"/>
    <s v="Omaha"/>
    <x v="1"/>
    <n v="0.3"/>
    <x v="43"/>
    <n v="450"/>
    <n v="157.5"/>
    <n v="0.35"/>
    <n v="0.3"/>
    <n v="450"/>
    <n v="157.5"/>
    <n v="135"/>
    <x v="9"/>
  </r>
  <r>
    <x v="0"/>
    <n v="1185732"/>
    <d v="2021-10-11T00:00:00"/>
    <x v="3"/>
    <s v="Nebraska"/>
    <s v="Omaha"/>
    <x v="2"/>
    <n v="0.3"/>
    <x v="51"/>
    <n v="150"/>
    <n v="52.5"/>
    <n v="0.35"/>
    <n v="0.3"/>
    <n v="150"/>
    <n v="52.5"/>
    <n v="45"/>
    <x v="9"/>
  </r>
  <r>
    <x v="0"/>
    <n v="1185732"/>
    <d v="2021-10-11T00:00:00"/>
    <x v="3"/>
    <s v="Nebraska"/>
    <s v="Omaha"/>
    <x v="3"/>
    <n v="0.3"/>
    <x v="53"/>
    <n v="75"/>
    <n v="30"/>
    <n v="0.4"/>
    <n v="0.3"/>
    <n v="75"/>
    <n v="30"/>
    <n v="22.5"/>
    <x v="9"/>
  </r>
  <r>
    <x v="0"/>
    <n v="1185732"/>
    <d v="2021-10-11T00:00:00"/>
    <x v="3"/>
    <s v="Nebraska"/>
    <s v="Omaha"/>
    <x v="4"/>
    <n v="0.39999999999999997"/>
    <x v="53"/>
    <n v="99.999999999999986"/>
    <n v="34.999999999999993"/>
    <n v="0.35"/>
    <n v="0.4"/>
    <n v="100"/>
    <n v="35"/>
    <n v="40"/>
    <x v="9"/>
  </r>
  <r>
    <x v="0"/>
    <n v="1185732"/>
    <d v="2021-10-11T00:00:00"/>
    <x v="3"/>
    <s v="Nebraska"/>
    <s v="Omaha"/>
    <x v="5"/>
    <n v="0.4499999999999999"/>
    <x v="43"/>
    <n v="674.99999999999989"/>
    <n v="337.49999999999994"/>
    <n v="0.5"/>
    <n v="0.45"/>
    <n v="675"/>
    <n v="337.5"/>
    <n v="303.74999999999994"/>
    <x v="9"/>
  </r>
  <r>
    <x v="0"/>
    <n v="1185732"/>
    <d v="2021-11-11T00:00:00"/>
    <x v="3"/>
    <s v="Nebraska"/>
    <s v="Omaha"/>
    <x v="0"/>
    <n v="0.4"/>
    <x v="49"/>
    <n v="1200"/>
    <n v="480"/>
    <n v="0.4"/>
    <n v="0.4"/>
    <n v="1200"/>
    <n v="480"/>
    <n v="480"/>
    <x v="10"/>
  </r>
  <r>
    <x v="0"/>
    <n v="1185732"/>
    <d v="2021-11-11T00:00:00"/>
    <x v="3"/>
    <s v="Nebraska"/>
    <s v="Omaha"/>
    <x v="1"/>
    <n v="0.30000000000000004"/>
    <x v="43"/>
    <n v="450.00000000000006"/>
    <n v="157.5"/>
    <n v="0.35"/>
    <n v="0.3"/>
    <n v="450"/>
    <n v="157.5"/>
    <n v="135"/>
    <x v="10"/>
  </r>
  <r>
    <x v="0"/>
    <n v="1185732"/>
    <d v="2021-11-11T00:00:00"/>
    <x v="3"/>
    <s v="Nebraska"/>
    <s v="Omaha"/>
    <x v="2"/>
    <n v="0.30000000000000004"/>
    <x v="61"/>
    <n v="285.00000000000006"/>
    <n v="99.750000000000014"/>
    <n v="0.35"/>
    <n v="0.3"/>
    <n v="285"/>
    <n v="99.75"/>
    <n v="85.500000000000014"/>
    <x v="10"/>
  </r>
  <r>
    <x v="0"/>
    <n v="1185732"/>
    <d v="2021-11-11T00:00:00"/>
    <x v="3"/>
    <s v="Nebraska"/>
    <s v="Omaha"/>
    <x v="3"/>
    <n v="0.30000000000000004"/>
    <x v="36"/>
    <n v="375.00000000000006"/>
    <n v="150.00000000000003"/>
    <n v="0.4"/>
    <n v="0.3"/>
    <n v="375"/>
    <n v="150"/>
    <n v="112.50000000000001"/>
    <x v="10"/>
  </r>
  <r>
    <x v="0"/>
    <n v="1185732"/>
    <d v="2021-11-11T00:00:00"/>
    <x v="3"/>
    <s v="Nebraska"/>
    <s v="Omaha"/>
    <x v="4"/>
    <n v="0.49999999999999994"/>
    <x v="39"/>
    <n v="499.99999999999994"/>
    <n v="174.99999999999997"/>
    <n v="0.35"/>
    <n v="0.5"/>
    <n v="500"/>
    <n v="175"/>
    <n v="249.99999999999997"/>
    <x v="10"/>
  </r>
  <r>
    <x v="0"/>
    <n v="1185732"/>
    <d v="2021-11-11T00:00:00"/>
    <x v="3"/>
    <s v="Nebraska"/>
    <s v="Omaha"/>
    <x v="5"/>
    <n v="0.54999999999999982"/>
    <x v="41"/>
    <n v="1099.9999999999995"/>
    <n v="549.99999999999977"/>
    <n v="0.5"/>
    <n v="0.55000000000000004"/>
    <n v="1100"/>
    <n v="550"/>
    <n v="604.99999999999977"/>
    <x v="10"/>
  </r>
  <r>
    <x v="0"/>
    <n v="1185732"/>
    <d v="2021-12-10T00:00:00"/>
    <x v="3"/>
    <s v="Nebraska"/>
    <s v="Omaha"/>
    <x v="0"/>
    <n v="0.49999999999999994"/>
    <x v="32"/>
    <n v="2249.9999999999995"/>
    <n v="899.99999999999989"/>
    <n v="0.4"/>
    <n v="0.5"/>
    <n v="2250"/>
    <n v="900"/>
    <n v="1124.9999999999998"/>
    <x v="11"/>
  </r>
  <r>
    <x v="0"/>
    <n v="1185732"/>
    <d v="2021-12-10T00:00:00"/>
    <x v="3"/>
    <s v="Nebraska"/>
    <s v="Omaha"/>
    <x v="1"/>
    <n v="0.4"/>
    <x v="44"/>
    <n v="1000"/>
    <n v="350"/>
    <n v="0.35"/>
    <n v="0.4"/>
    <n v="1000"/>
    <n v="350"/>
    <n v="400"/>
    <x v="11"/>
  </r>
  <r>
    <x v="0"/>
    <n v="1185732"/>
    <d v="2021-12-10T00:00:00"/>
    <x v="3"/>
    <s v="Nebraska"/>
    <s v="Omaha"/>
    <x v="2"/>
    <n v="0.4"/>
    <x v="41"/>
    <n v="800"/>
    <n v="280"/>
    <n v="0.35"/>
    <n v="0.4"/>
    <n v="800"/>
    <n v="280"/>
    <n v="320"/>
    <x v="11"/>
  </r>
  <r>
    <x v="0"/>
    <n v="1185732"/>
    <d v="2021-12-10T00:00:00"/>
    <x v="3"/>
    <s v="Nebraska"/>
    <s v="Omaha"/>
    <x v="3"/>
    <n v="0.4"/>
    <x v="43"/>
    <n v="600"/>
    <n v="240"/>
    <n v="0.4"/>
    <n v="0.4"/>
    <n v="600"/>
    <n v="240"/>
    <n v="240"/>
    <x v="11"/>
  </r>
  <r>
    <x v="0"/>
    <n v="1185732"/>
    <d v="2021-12-10T00:00:00"/>
    <x v="3"/>
    <s v="Nebraska"/>
    <s v="Omaha"/>
    <x v="4"/>
    <n v="0.49999999999999994"/>
    <x v="43"/>
    <n v="749.99999999999989"/>
    <n v="262.49999999999994"/>
    <n v="0.35"/>
    <n v="0.5"/>
    <n v="750"/>
    <n v="262.5"/>
    <n v="374.99999999999994"/>
    <x v="11"/>
  </r>
  <r>
    <x v="0"/>
    <n v="1185732"/>
    <d v="2021-12-10T00:00:00"/>
    <x v="3"/>
    <s v="Nebraska"/>
    <s v="Omaha"/>
    <x v="5"/>
    <n v="0.54999999999999982"/>
    <x v="44"/>
    <n v="1374.9999999999995"/>
    <n v="687.49999999999977"/>
    <n v="0.5"/>
    <n v="0.55000000000000004"/>
    <n v="1375"/>
    <n v="687.5"/>
    <n v="756.24999999999977"/>
    <x v="11"/>
  </r>
  <r>
    <x v="1"/>
    <n v="1197831"/>
    <d v="2021-01-02T00:00:00"/>
    <x v="1"/>
    <s v="Alabama"/>
    <s v="Birmingham"/>
    <x v="0"/>
    <n v="0.2"/>
    <x v="22"/>
    <n v="1350"/>
    <n v="540"/>
    <n v="0.39999999999999997"/>
    <n v="0.2"/>
    <n v="1350"/>
    <n v="540"/>
    <n v="270"/>
    <x v="0"/>
  </r>
  <r>
    <x v="1"/>
    <n v="1197831"/>
    <d v="2021-01-02T00:00:00"/>
    <x v="1"/>
    <s v="Alabama"/>
    <s v="Birmingham"/>
    <x v="1"/>
    <n v="0.3"/>
    <x v="22"/>
    <n v="2025"/>
    <n v="809.99999999999989"/>
    <n v="0.39999999999999997"/>
    <n v="0.3"/>
    <n v="2025"/>
    <n v="810"/>
    <n v="607.5"/>
    <x v="0"/>
  </r>
  <r>
    <x v="1"/>
    <n v="1197831"/>
    <d v="2021-01-02T00:00:00"/>
    <x v="1"/>
    <s v="Alabama"/>
    <s v="Birmingham"/>
    <x v="2"/>
    <n v="0.3"/>
    <x v="34"/>
    <n v="1425"/>
    <n v="570"/>
    <n v="0.39999999999999997"/>
    <n v="0.3"/>
    <n v="1425"/>
    <n v="570"/>
    <n v="427.5"/>
    <x v="0"/>
  </r>
  <r>
    <x v="1"/>
    <n v="1197831"/>
    <d v="2021-01-02T00:00:00"/>
    <x v="1"/>
    <s v="Alabama"/>
    <s v="Birmingham"/>
    <x v="3"/>
    <n v="0.35"/>
    <x v="34"/>
    <n v="1662.5"/>
    <n v="831.25"/>
    <n v="0.5"/>
    <n v="0.35"/>
    <n v="1662.5"/>
    <n v="831.25"/>
    <n v="581.875"/>
    <x v="0"/>
  </r>
  <r>
    <x v="1"/>
    <n v="1197831"/>
    <d v="2021-01-02T00:00:00"/>
    <x v="1"/>
    <s v="Alabama"/>
    <s v="Birmingham"/>
    <x v="4"/>
    <n v="0.4"/>
    <x v="46"/>
    <n v="1300"/>
    <n v="454.99999999999994"/>
    <n v="0.35"/>
    <n v="0.4"/>
    <n v="1300"/>
    <n v="455"/>
    <n v="520"/>
    <x v="0"/>
  </r>
  <r>
    <x v="1"/>
    <n v="1197831"/>
    <d v="2021-01-02T00:00:00"/>
    <x v="1"/>
    <s v="Alabama"/>
    <s v="Birmingham"/>
    <x v="5"/>
    <n v="0.35"/>
    <x v="34"/>
    <n v="1662.5"/>
    <n v="914.37500000000011"/>
    <n v="0.55000000000000004"/>
    <n v="0.35"/>
    <n v="1662.5"/>
    <n v="914.375"/>
    <n v="581.875"/>
    <x v="0"/>
  </r>
  <r>
    <x v="1"/>
    <n v="1197831"/>
    <d v="2021-02-01T00:00:00"/>
    <x v="1"/>
    <s v="Alabama"/>
    <s v="Birmingham"/>
    <x v="0"/>
    <n v="0.25"/>
    <x v="23"/>
    <n v="1562.5"/>
    <n v="625"/>
    <n v="0.39999999999999997"/>
    <n v="0.25"/>
    <n v="1562.5"/>
    <n v="625"/>
    <n v="390.625"/>
    <x v="1"/>
  </r>
  <r>
    <x v="1"/>
    <n v="1197831"/>
    <d v="2021-02-01T00:00:00"/>
    <x v="1"/>
    <s v="Alabama"/>
    <s v="Birmingham"/>
    <x v="1"/>
    <n v="0.35"/>
    <x v="25"/>
    <n v="2100"/>
    <n v="839.99999999999989"/>
    <n v="0.39999999999999997"/>
    <n v="0.35"/>
    <n v="2100"/>
    <n v="840"/>
    <n v="735"/>
    <x v="1"/>
  </r>
  <r>
    <x v="1"/>
    <n v="1197831"/>
    <d v="2021-02-01T00:00:00"/>
    <x v="1"/>
    <s v="Alabama"/>
    <s v="Birmingham"/>
    <x v="2"/>
    <n v="0.35"/>
    <x v="33"/>
    <n v="1487.5"/>
    <n v="595"/>
    <n v="0.39999999999999997"/>
    <n v="0.35"/>
    <n v="1487.5"/>
    <n v="595"/>
    <n v="520.625"/>
    <x v="1"/>
  </r>
  <r>
    <x v="1"/>
    <n v="1197831"/>
    <d v="2021-02-01T00:00:00"/>
    <x v="1"/>
    <s v="Alabama"/>
    <s v="Birmingham"/>
    <x v="3"/>
    <n v="0.35"/>
    <x v="48"/>
    <n v="1312.5"/>
    <n v="656.25"/>
    <n v="0.5"/>
    <n v="0.35"/>
    <n v="1312.5"/>
    <n v="656.25"/>
    <n v="459.37499999999994"/>
    <x v="1"/>
  </r>
  <r>
    <x v="1"/>
    <n v="1197831"/>
    <d v="2021-02-01T00:00:00"/>
    <x v="1"/>
    <s v="Alabama"/>
    <s v="Birmingham"/>
    <x v="4"/>
    <n v="0.4"/>
    <x v="44"/>
    <n v="1000"/>
    <n v="350"/>
    <n v="0.35"/>
    <n v="0.4"/>
    <n v="1000"/>
    <n v="350"/>
    <n v="400"/>
    <x v="1"/>
  </r>
  <r>
    <x v="1"/>
    <n v="1197831"/>
    <d v="2021-02-01T00:00:00"/>
    <x v="1"/>
    <s v="Alabama"/>
    <s v="Birmingham"/>
    <x v="5"/>
    <n v="0.35"/>
    <x v="32"/>
    <n v="1575"/>
    <n v="866.25000000000011"/>
    <n v="0.55000000000000004"/>
    <n v="0.35"/>
    <n v="1575"/>
    <n v="866.25"/>
    <n v="551.25"/>
    <x v="1"/>
  </r>
  <r>
    <x v="1"/>
    <n v="1197831"/>
    <d v="2021-03-03T00:00:00"/>
    <x v="1"/>
    <s v="Alabama"/>
    <s v="Birmingham"/>
    <x v="0"/>
    <n v="0.3"/>
    <x v="23"/>
    <n v="1875"/>
    <n v="843.74999999999989"/>
    <n v="0.44999999999999996"/>
    <n v="0.3"/>
    <n v="1875"/>
    <n v="843.75"/>
    <n v="562.5"/>
    <x v="2"/>
  </r>
  <r>
    <x v="1"/>
    <n v="1197831"/>
    <d v="2021-03-03T00:00:00"/>
    <x v="1"/>
    <s v="Alabama"/>
    <s v="Birmingham"/>
    <x v="1"/>
    <n v="0.4"/>
    <x v="23"/>
    <n v="2500"/>
    <n v="1125"/>
    <n v="0.44999999999999996"/>
    <n v="0.4"/>
    <n v="2500"/>
    <n v="1125"/>
    <n v="1000"/>
    <x v="2"/>
  </r>
  <r>
    <x v="1"/>
    <n v="1197831"/>
    <d v="2021-03-03T00:00:00"/>
    <x v="1"/>
    <s v="Alabama"/>
    <s v="Birmingham"/>
    <x v="2"/>
    <n v="0.3"/>
    <x v="32"/>
    <n v="1350"/>
    <n v="607.49999999999989"/>
    <n v="0.44999999999999996"/>
    <n v="0.3"/>
    <n v="1350"/>
    <n v="607.5"/>
    <n v="405"/>
    <x v="2"/>
  </r>
  <r>
    <x v="1"/>
    <n v="1197831"/>
    <d v="2021-03-03T00:00:00"/>
    <x v="1"/>
    <s v="Alabama"/>
    <s v="Birmingham"/>
    <x v="3"/>
    <n v="0.35000000000000003"/>
    <x v="45"/>
    <n v="1225.0000000000002"/>
    <n v="673.75000000000023"/>
    <n v="0.55000000000000004"/>
    <n v="0.35"/>
    <n v="1225"/>
    <n v="673.75"/>
    <n v="428.75000000000006"/>
    <x v="2"/>
  </r>
  <r>
    <x v="1"/>
    <n v="1197831"/>
    <d v="2021-03-03T00:00:00"/>
    <x v="1"/>
    <s v="Alabama"/>
    <s v="Birmingham"/>
    <x v="4"/>
    <n v="0.4"/>
    <x v="44"/>
    <n v="1000"/>
    <n v="399.99999999999994"/>
    <n v="0.39999999999999997"/>
    <n v="0.4"/>
    <n v="1000"/>
    <n v="400"/>
    <n v="400"/>
    <x v="2"/>
  </r>
  <r>
    <x v="1"/>
    <n v="1197831"/>
    <d v="2021-03-03T00:00:00"/>
    <x v="1"/>
    <s v="Alabama"/>
    <s v="Birmingham"/>
    <x v="5"/>
    <n v="0.35000000000000003"/>
    <x v="47"/>
    <n v="1400.0000000000002"/>
    <n v="840.00000000000023"/>
    <n v="0.60000000000000009"/>
    <n v="0.35"/>
    <n v="1400"/>
    <n v="840"/>
    <n v="490.00000000000006"/>
    <x v="2"/>
  </r>
  <r>
    <x v="1"/>
    <n v="1197831"/>
    <d v="2021-04-02T00:00:00"/>
    <x v="1"/>
    <s v="Alabama"/>
    <s v="Birmingham"/>
    <x v="0"/>
    <n v="0.19999999999999998"/>
    <x v="26"/>
    <n v="1300"/>
    <n v="584.99999999999989"/>
    <n v="0.44999999999999996"/>
    <n v="0.2"/>
    <n v="1300"/>
    <n v="585"/>
    <n v="260"/>
    <x v="3"/>
  </r>
  <r>
    <x v="1"/>
    <n v="1197831"/>
    <d v="2021-04-02T00:00:00"/>
    <x v="1"/>
    <s v="Alabama"/>
    <s v="Birmingham"/>
    <x v="1"/>
    <n v="0.20000000000000007"/>
    <x v="26"/>
    <n v="1300.0000000000005"/>
    <n v="585.00000000000011"/>
    <n v="0.44999999999999996"/>
    <n v="0.2"/>
    <n v="1300"/>
    <n v="585"/>
    <n v="260.00000000000011"/>
    <x v="3"/>
  </r>
  <r>
    <x v="1"/>
    <n v="1197831"/>
    <d v="2021-04-02T00:00:00"/>
    <x v="1"/>
    <s v="Alabama"/>
    <s v="Birmingham"/>
    <x v="2"/>
    <n v="0.14999999999999997"/>
    <x v="34"/>
    <n v="712.49999999999989"/>
    <n v="320.62499999999994"/>
    <n v="0.44999999999999996"/>
    <n v="0.15"/>
    <n v="712.5"/>
    <n v="320.625"/>
    <n v="106.87499999999999"/>
    <x v="3"/>
  </r>
  <r>
    <x v="1"/>
    <n v="1197831"/>
    <d v="2021-04-02T00:00:00"/>
    <x v="1"/>
    <s v="Alabama"/>
    <s v="Birmingham"/>
    <x v="3"/>
    <n v="0.20000000000000007"/>
    <x v="48"/>
    <n v="750.00000000000023"/>
    <n v="412.50000000000017"/>
    <n v="0.55000000000000004"/>
    <n v="0.2"/>
    <n v="750"/>
    <n v="412.5"/>
    <n v="150.00000000000006"/>
    <x v="3"/>
  </r>
  <r>
    <x v="1"/>
    <n v="1197831"/>
    <d v="2021-04-02T00:00:00"/>
    <x v="1"/>
    <s v="Alabama"/>
    <s v="Birmingham"/>
    <x v="4"/>
    <n v="0.25"/>
    <x v="35"/>
    <n v="687.5"/>
    <n v="275"/>
    <n v="0.39999999999999997"/>
    <n v="0.25"/>
    <n v="687.5"/>
    <n v="275"/>
    <n v="171.875"/>
    <x v="3"/>
  </r>
  <r>
    <x v="1"/>
    <n v="1197831"/>
    <d v="2021-04-02T00:00:00"/>
    <x v="1"/>
    <s v="Alabama"/>
    <s v="Birmingham"/>
    <x v="5"/>
    <n v="0.20000000000000007"/>
    <x v="21"/>
    <n v="1100.0000000000005"/>
    <n v="660.00000000000034"/>
    <n v="0.60000000000000009"/>
    <n v="0.2"/>
    <n v="1100"/>
    <n v="660"/>
    <n v="220.00000000000011"/>
    <x v="3"/>
  </r>
  <r>
    <x v="1"/>
    <n v="1197831"/>
    <d v="2021-05-02T00:00:00"/>
    <x v="1"/>
    <s v="Alabama"/>
    <s v="Birmingham"/>
    <x v="0"/>
    <n v="9.9999999999999964E-2"/>
    <x v="20"/>
    <n v="699.99999999999977"/>
    <n v="314.99999999999989"/>
    <n v="0.44999999999999996"/>
    <n v="0.1"/>
    <n v="700"/>
    <n v="315"/>
    <n v="69.999999999999986"/>
    <x v="4"/>
  </r>
  <r>
    <x v="1"/>
    <n v="1197831"/>
    <d v="2021-05-02T00:00:00"/>
    <x v="1"/>
    <s v="Alabama"/>
    <s v="Birmingham"/>
    <x v="1"/>
    <n v="0.20000000000000007"/>
    <x v="27"/>
    <n v="1450.0000000000005"/>
    <n v="652.50000000000011"/>
    <n v="0.44999999999999996"/>
    <n v="0.2"/>
    <n v="1450"/>
    <n v="652.5"/>
    <n v="290.00000000000011"/>
    <x v="4"/>
  </r>
  <r>
    <x v="1"/>
    <n v="1197831"/>
    <d v="2021-05-02T00:00:00"/>
    <x v="1"/>
    <s v="Alabama"/>
    <s v="Birmingham"/>
    <x v="2"/>
    <n v="0.14999999999999997"/>
    <x v="31"/>
    <n v="862.49999999999977"/>
    <n v="388.12499999999989"/>
    <n v="0.44999999999999996"/>
    <n v="0.15"/>
    <n v="862.5"/>
    <n v="388.125"/>
    <n v="129.37499999999997"/>
    <x v="4"/>
  </r>
  <r>
    <x v="1"/>
    <n v="1197831"/>
    <d v="2021-05-02T00:00:00"/>
    <x v="1"/>
    <s v="Alabama"/>
    <s v="Birmingham"/>
    <x v="3"/>
    <n v="0.35000000000000003"/>
    <x v="24"/>
    <n v="1750.0000000000002"/>
    <n v="962.50000000000023"/>
    <n v="0.55000000000000004"/>
    <n v="0.35"/>
    <n v="1750"/>
    <n v="962.5"/>
    <n v="612.5"/>
    <x v="4"/>
  </r>
  <r>
    <x v="1"/>
    <n v="1197831"/>
    <d v="2021-05-02T00:00:00"/>
    <x v="1"/>
    <s v="Alabama"/>
    <s v="Birmingham"/>
    <x v="4"/>
    <n v="0.5"/>
    <x v="47"/>
    <n v="2000"/>
    <n v="799.99999999999989"/>
    <n v="0.39999999999999997"/>
    <n v="0.5"/>
    <n v="2000"/>
    <n v="800"/>
    <n v="1000"/>
    <x v="4"/>
  </r>
  <r>
    <x v="1"/>
    <n v="1197831"/>
    <d v="2021-05-02T00:00:00"/>
    <x v="1"/>
    <s v="Alabama"/>
    <s v="Birmingham"/>
    <x v="5"/>
    <n v="0.45"/>
    <x v="30"/>
    <n v="3375"/>
    <n v="2025.0000000000002"/>
    <n v="0.60000000000000009"/>
    <n v="0.45"/>
    <n v="3375"/>
    <n v="2025"/>
    <n v="1518.75"/>
    <x v="4"/>
  </r>
  <r>
    <x v="1"/>
    <n v="1197831"/>
    <d v="2021-06-01T00:00:00"/>
    <x v="1"/>
    <s v="Alabama"/>
    <s v="Birmingham"/>
    <x v="0"/>
    <n v="0.45"/>
    <x v="30"/>
    <n v="3375"/>
    <n v="1518.7499999999998"/>
    <n v="0.44999999999999996"/>
    <n v="0.45"/>
    <n v="3375"/>
    <n v="1518.75"/>
    <n v="1518.75"/>
    <x v="5"/>
  </r>
  <r>
    <x v="1"/>
    <n v="1197831"/>
    <d v="2021-06-01T00:00:00"/>
    <x v="1"/>
    <s v="Alabama"/>
    <s v="Birmingham"/>
    <x v="1"/>
    <n v="0.5"/>
    <x v="30"/>
    <n v="3750"/>
    <n v="1687.4999999999998"/>
    <n v="0.44999999999999996"/>
    <n v="0.5"/>
    <n v="3750"/>
    <n v="1687.5"/>
    <n v="1875"/>
    <x v="5"/>
  </r>
  <r>
    <x v="1"/>
    <n v="1197831"/>
    <d v="2021-06-01T00:00:00"/>
    <x v="1"/>
    <s v="Alabama"/>
    <s v="Birmingham"/>
    <x v="2"/>
    <n v="0.45"/>
    <x v="26"/>
    <n v="2925"/>
    <n v="1316.2499999999998"/>
    <n v="0.44999999999999996"/>
    <n v="0.45"/>
    <n v="2925"/>
    <n v="1316.25"/>
    <n v="1316.25"/>
    <x v="5"/>
  </r>
  <r>
    <x v="1"/>
    <n v="1197831"/>
    <d v="2021-06-01T00:00:00"/>
    <x v="1"/>
    <s v="Alabama"/>
    <s v="Birmingham"/>
    <x v="3"/>
    <n v="0.45"/>
    <x v="25"/>
    <n v="2700"/>
    <n v="1485.0000000000002"/>
    <n v="0.55000000000000004"/>
    <n v="0.45"/>
    <n v="2700"/>
    <n v="1485"/>
    <n v="1215"/>
    <x v="5"/>
  </r>
  <r>
    <x v="1"/>
    <n v="1197831"/>
    <d v="2021-06-01T00:00:00"/>
    <x v="1"/>
    <s v="Alabama"/>
    <s v="Birmingham"/>
    <x v="4"/>
    <n v="0.5"/>
    <x v="24"/>
    <n v="2500"/>
    <n v="999.99999999999989"/>
    <n v="0.39999999999999997"/>
    <n v="0.5"/>
    <n v="2500"/>
    <n v="1000"/>
    <n v="1250"/>
    <x v="5"/>
  </r>
  <r>
    <x v="1"/>
    <n v="1197831"/>
    <d v="2021-06-01T00:00:00"/>
    <x v="1"/>
    <s v="Alabama"/>
    <s v="Birmingham"/>
    <x v="5"/>
    <n v="0.55000000000000004"/>
    <x v="10"/>
    <n v="4812.5"/>
    <n v="2887.5000000000005"/>
    <n v="0.60000000000000009"/>
    <n v="0.55000000000000004"/>
    <n v="4812.5"/>
    <n v="2887.5"/>
    <n v="2646.875"/>
    <x v="5"/>
  </r>
  <r>
    <x v="1"/>
    <n v="1197831"/>
    <d v="2021-07-03T00:00:00"/>
    <x v="1"/>
    <s v="Alabama"/>
    <s v="Birmingham"/>
    <x v="0"/>
    <n v="0.45"/>
    <x v="6"/>
    <n v="3712.5"/>
    <n v="1856.2499999999998"/>
    <n v="0.49999999999999994"/>
    <n v="0.45"/>
    <n v="3712.5"/>
    <n v="1856.25"/>
    <n v="1670.625"/>
    <x v="6"/>
  </r>
  <r>
    <x v="1"/>
    <n v="1197831"/>
    <d v="2021-07-03T00:00:00"/>
    <x v="1"/>
    <s v="Alabama"/>
    <s v="Birmingham"/>
    <x v="1"/>
    <n v="0.5"/>
    <x v="6"/>
    <n v="4125"/>
    <n v="2062.4999999999995"/>
    <n v="0.49999999999999994"/>
    <n v="0.5"/>
    <n v="4125"/>
    <n v="2062.5"/>
    <n v="2062.5"/>
    <x v="6"/>
  </r>
  <r>
    <x v="1"/>
    <n v="1197831"/>
    <d v="2021-07-03T00:00:00"/>
    <x v="1"/>
    <s v="Alabama"/>
    <s v="Birmingham"/>
    <x v="2"/>
    <n v="0.45"/>
    <x v="18"/>
    <n v="4387.5"/>
    <n v="2193.7499999999995"/>
    <n v="0.49999999999999994"/>
    <n v="0.45"/>
    <n v="4387.5"/>
    <n v="2193.75"/>
    <n v="1974.375"/>
    <x v="6"/>
  </r>
  <r>
    <x v="1"/>
    <n v="1197831"/>
    <d v="2021-07-03T00:00:00"/>
    <x v="1"/>
    <s v="Alabama"/>
    <s v="Birmingham"/>
    <x v="3"/>
    <n v="0.45"/>
    <x v="31"/>
    <n v="2587.5"/>
    <n v="1552.5000000000002"/>
    <n v="0.60000000000000009"/>
    <n v="0.45"/>
    <n v="2587.5"/>
    <n v="1552.5"/>
    <n v="1164.375"/>
    <x v="6"/>
  </r>
  <r>
    <x v="1"/>
    <n v="1197831"/>
    <d v="2021-07-03T00:00:00"/>
    <x v="1"/>
    <s v="Alabama"/>
    <s v="Birmingham"/>
    <x v="4"/>
    <n v="0.5"/>
    <x v="28"/>
    <n v="2625"/>
    <n v="1181.2499999999998"/>
    <n v="0.44999999999999996"/>
    <n v="0.5"/>
    <n v="2625"/>
    <n v="1181.25"/>
    <n v="1312.5"/>
    <x v="6"/>
  </r>
  <r>
    <x v="1"/>
    <n v="1197831"/>
    <d v="2021-07-03T00:00:00"/>
    <x v="1"/>
    <s v="Alabama"/>
    <s v="Birmingham"/>
    <x v="5"/>
    <n v="0.6"/>
    <x v="9"/>
    <n v="4800"/>
    <n v="3120.0000000000005"/>
    <n v="0.65000000000000013"/>
    <n v="0.6"/>
    <n v="4800"/>
    <n v="3120"/>
    <n v="2880"/>
    <x v="6"/>
  </r>
  <r>
    <x v="1"/>
    <n v="1197831"/>
    <d v="2021-08-05T00:00:00"/>
    <x v="1"/>
    <s v="Alabama"/>
    <s v="Birmingham"/>
    <x v="0"/>
    <n v="0.4"/>
    <x v="30"/>
    <n v="3000"/>
    <n v="1499.9999999999998"/>
    <n v="0.49999999999999994"/>
    <n v="0.4"/>
    <n v="3000"/>
    <n v="1500"/>
    <n v="1200"/>
    <x v="7"/>
  </r>
  <r>
    <x v="1"/>
    <n v="1197831"/>
    <d v="2021-08-05T00:00:00"/>
    <x v="1"/>
    <s v="Alabama"/>
    <s v="Birmingham"/>
    <x v="1"/>
    <n v="0.55000000000000004"/>
    <x v="30"/>
    <n v="4125"/>
    <n v="2062.4999999999995"/>
    <n v="0.49999999999999994"/>
    <n v="0.55000000000000004"/>
    <n v="4125"/>
    <n v="2062.5"/>
    <n v="2268.75"/>
    <x v="7"/>
  </r>
  <r>
    <x v="1"/>
    <n v="1197831"/>
    <d v="2021-08-05T00:00:00"/>
    <x v="1"/>
    <s v="Alabama"/>
    <s v="Birmingham"/>
    <x v="2"/>
    <n v="0.55000000000000004"/>
    <x v="8"/>
    <n v="5087.5"/>
    <n v="2543.7499999999995"/>
    <n v="0.49999999999999994"/>
    <n v="0.55000000000000004"/>
    <n v="5087.5"/>
    <n v="2543.75"/>
    <n v="2798.125"/>
    <x v="7"/>
  </r>
  <r>
    <x v="1"/>
    <n v="1197831"/>
    <d v="2021-08-05T00:00:00"/>
    <x v="1"/>
    <s v="Alabama"/>
    <s v="Birmingham"/>
    <x v="3"/>
    <n v="0.5"/>
    <x v="33"/>
    <n v="2125"/>
    <n v="1275.0000000000002"/>
    <n v="0.60000000000000009"/>
    <n v="0.5"/>
    <n v="2125"/>
    <n v="1275"/>
    <n v="1062.5"/>
    <x v="7"/>
  </r>
  <r>
    <x v="1"/>
    <n v="1197831"/>
    <d v="2021-08-05T00:00:00"/>
    <x v="1"/>
    <s v="Alabama"/>
    <s v="Birmingham"/>
    <x v="4"/>
    <n v="0.55000000000000004"/>
    <x v="33"/>
    <n v="2337.5"/>
    <n v="1051.875"/>
    <n v="0.44999999999999996"/>
    <n v="0.55000000000000004"/>
    <n v="2337.5"/>
    <n v="1051.875"/>
    <n v="1285.625"/>
    <x v="7"/>
  </r>
  <r>
    <x v="1"/>
    <n v="1197831"/>
    <d v="2021-08-05T00:00:00"/>
    <x v="1"/>
    <s v="Alabama"/>
    <s v="Birmingham"/>
    <x v="5"/>
    <n v="0.6"/>
    <x v="22"/>
    <n v="4050"/>
    <n v="2632.5000000000005"/>
    <n v="0.65000000000000013"/>
    <n v="0.6"/>
    <n v="4050"/>
    <n v="2632.5"/>
    <n v="2430"/>
    <x v="7"/>
  </r>
  <r>
    <x v="1"/>
    <n v="1197831"/>
    <d v="2021-09-02T00:00:00"/>
    <x v="1"/>
    <s v="Alabama"/>
    <s v="Birmingham"/>
    <x v="0"/>
    <n v="0.55000000000000004"/>
    <x v="23"/>
    <n v="3437.5000000000005"/>
    <n v="1718.75"/>
    <n v="0.49999999999999994"/>
    <n v="0.55000000000000004"/>
    <n v="3437.5"/>
    <n v="1718.75"/>
    <n v="1890.6250000000005"/>
    <x v="8"/>
  </r>
  <r>
    <x v="1"/>
    <n v="1197831"/>
    <d v="2021-09-02T00:00:00"/>
    <x v="1"/>
    <s v="Alabama"/>
    <s v="Birmingham"/>
    <x v="1"/>
    <n v="0.55000000000000004"/>
    <x v="31"/>
    <n v="3162.5000000000005"/>
    <n v="1581.25"/>
    <n v="0.49999999999999994"/>
    <n v="0.55000000000000004"/>
    <n v="3162.5"/>
    <n v="1581.25"/>
    <n v="1739.3750000000005"/>
    <x v="8"/>
  </r>
  <r>
    <x v="1"/>
    <n v="1197831"/>
    <d v="2021-09-02T00:00:00"/>
    <x v="1"/>
    <s v="Alabama"/>
    <s v="Birmingham"/>
    <x v="2"/>
    <n v="0.6"/>
    <x v="23"/>
    <n v="3750"/>
    <n v="1874.9999999999998"/>
    <n v="0.49999999999999994"/>
    <n v="0.6"/>
    <n v="3750"/>
    <n v="1875"/>
    <n v="2250"/>
    <x v="8"/>
  </r>
  <r>
    <x v="1"/>
    <n v="1197831"/>
    <d v="2021-09-02T00:00:00"/>
    <x v="1"/>
    <s v="Alabama"/>
    <s v="Birmingham"/>
    <x v="3"/>
    <n v="0.6"/>
    <x v="45"/>
    <n v="2100"/>
    <n v="1260.0000000000002"/>
    <n v="0.60000000000000009"/>
    <n v="0.6"/>
    <n v="2100"/>
    <n v="1260"/>
    <n v="1260"/>
    <x v="8"/>
  </r>
  <r>
    <x v="1"/>
    <n v="1197831"/>
    <d v="2021-09-02T00:00:00"/>
    <x v="1"/>
    <s v="Alabama"/>
    <s v="Birmingham"/>
    <x v="4"/>
    <n v="0.45"/>
    <x v="45"/>
    <n v="1575"/>
    <n v="708.74999999999989"/>
    <n v="0.44999999999999996"/>
    <n v="0.45"/>
    <n v="1575"/>
    <n v="708.75"/>
    <n v="708.75"/>
    <x v="8"/>
  </r>
  <r>
    <x v="1"/>
    <n v="1197831"/>
    <d v="2021-09-02T00:00:00"/>
    <x v="1"/>
    <s v="Alabama"/>
    <s v="Birmingham"/>
    <x v="5"/>
    <n v="0.4"/>
    <x v="31"/>
    <n v="2300"/>
    <n v="1495.0000000000002"/>
    <n v="0.65000000000000013"/>
    <n v="0.4"/>
    <n v="2300"/>
    <n v="1495"/>
    <n v="920"/>
    <x v="8"/>
  </r>
  <r>
    <x v="1"/>
    <n v="1197831"/>
    <d v="2021-10-01T00:00:00"/>
    <x v="1"/>
    <s v="Alabama"/>
    <s v="Birmingham"/>
    <x v="0"/>
    <n v="0.30000000000000004"/>
    <x v="28"/>
    <n v="1575.0000000000002"/>
    <n v="787.5"/>
    <n v="0.49999999999999994"/>
    <n v="0.3"/>
    <n v="1575"/>
    <n v="787.5"/>
    <n v="472.50000000000006"/>
    <x v="9"/>
  </r>
  <r>
    <x v="1"/>
    <n v="1197831"/>
    <d v="2021-10-01T00:00:00"/>
    <x v="1"/>
    <s v="Alabama"/>
    <s v="Birmingham"/>
    <x v="1"/>
    <n v="0.30000000000000004"/>
    <x v="28"/>
    <n v="1575.0000000000002"/>
    <n v="787.5"/>
    <n v="0.49999999999999994"/>
    <n v="0.3"/>
    <n v="1575"/>
    <n v="787.5"/>
    <n v="472.50000000000006"/>
    <x v="9"/>
  </r>
  <r>
    <x v="1"/>
    <n v="1197831"/>
    <d v="2021-10-01T00:00:00"/>
    <x v="1"/>
    <s v="Alabama"/>
    <s v="Birmingham"/>
    <x v="2"/>
    <n v="0.35000000000000003"/>
    <x v="34"/>
    <n v="1662.5000000000002"/>
    <n v="831.25"/>
    <n v="0.49999999999999994"/>
    <n v="0.35"/>
    <n v="1662.5"/>
    <n v="831.25"/>
    <n v="581.875"/>
    <x v="9"/>
  </r>
  <r>
    <x v="1"/>
    <n v="1197831"/>
    <d v="2021-10-01T00:00:00"/>
    <x v="1"/>
    <s v="Alabama"/>
    <s v="Birmingham"/>
    <x v="3"/>
    <n v="0.35000000000000003"/>
    <x v="46"/>
    <n v="1137.5"/>
    <n v="682.50000000000011"/>
    <n v="0.60000000000000009"/>
    <n v="0.35"/>
    <n v="1137.5"/>
    <n v="682.5"/>
    <n v="398.125"/>
    <x v="9"/>
  </r>
  <r>
    <x v="1"/>
    <n v="1197831"/>
    <d v="2021-10-01T00:00:00"/>
    <x v="1"/>
    <s v="Alabama"/>
    <s v="Birmingham"/>
    <x v="4"/>
    <n v="0.30000000000000004"/>
    <x v="49"/>
    <n v="900.00000000000011"/>
    <n v="405"/>
    <n v="0.44999999999999996"/>
    <n v="0.3"/>
    <n v="900"/>
    <n v="405"/>
    <n v="270"/>
    <x v="9"/>
  </r>
  <r>
    <x v="1"/>
    <n v="1197831"/>
    <d v="2021-10-01T00:00:00"/>
    <x v="1"/>
    <s v="Alabama"/>
    <s v="Birmingham"/>
    <x v="5"/>
    <n v="0.4"/>
    <x v="34"/>
    <n v="1900"/>
    <n v="1235.0000000000002"/>
    <n v="0.65000000000000013"/>
    <n v="0.4"/>
    <n v="1900"/>
    <n v="1235"/>
    <n v="760"/>
    <x v="9"/>
  </r>
  <r>
    <x v="1"/>
    <n v="1197831"/>
    <d v="2021-11-02T00:00:00"/>
    <x v="1"/>
    <s v="Alabama"/>
    <s v="Birmingham"/>
    <x v="0"/>
    <n v="0.20000000000000004"/>
    <x v="23"/>
    <n v="1250.0000000000002"/>
    <n v="625"/>
    <n v="0.49999999999999994"/>
    <n v="0.2"/>
    <n v="1250"/>
    <n v="625"/>
    <n v="250.00000000000006"/>
    <x v="10"/>
  </r>
  <r>
    <x v="1"/>
    <n v="1197831"/>
    <d v="2021-11-02T00:00:00"/>
    <x v="1"/>
    <s v="Alabama"/>
    <s v="Birmingham"/>
    <x v="1"/>
    <n v="0.20000000000000004"/>
    <x v="23"/>
    <n v="1250.0000000000002"/>
    <n v="625"/>
    <n v="0.49999999999999994"/>
    <n v="0.2"/>
    <n v="1250"/>
    <n v="625"/>
    <n v="250.00000000000006"/>
    <x v="10"/>
  </r>
  <r>
    <x v="1"/>
    <n v="1197831"/>
    <d v="2021-11-02T00:00:00"/>
    <x v="1"/>
    <s v="Alabama"/>
    <s v="Birmingham"/>
    <x v="2"/>
    <n v="0.45000000000000007"/>
    <x v="31"/>
    <n v="2587.5000000000005"/>
    <n v="1293.75"/>
    <n v="0.49999999999999994"/>
    <n v="0.45"/>
    <n v="2587.5"/>
    <n v="1293.75"/>
    <n v="1164.3750000000002"/>
    <x v="10"/>
  </r>
  <r>
    <x v="1"/>
    <n v="1197831"/>
    <d v="2021-11-02T00:00:00"/>
    <x v="1"/>
    <s v="Alabama"/>
    <s v="Birmingham"/>
    <x v="3"/>
    <n v="0.45000000000000007"/>
    <x v="32"/>
    <n v="2025.0000000000002"/>
    <n v="1215.0000000000002"/>
    <n v="0.60000000000000009"/>
    <n v="0.45"/>
    <n v="2025"/>
    <n v="1215"/>
    <n v="911.25000000000011"/>
    <x v="10"/>
  </r>
  <r>
    <x v="1"/>
    <n v="1197831"/>
    <d v="2021-11-02T00:00:00"/>
    <x v="1"/>
    <s v="Alabama"/>
    <s v="Birmingham"/>
    <x v="4"/>
    <n v="0.49999999999999994"/>
    <x v="33"/>
    <n v="2124.9999999999995"/>
    <n v="956.24999999999966"/>
    <n v="0.44999999999999996"/>
    <n v="0.5"/>
    <n v="2125"/>
    <n v="956.25"/>
    <n v="1062.4999999999998"/>
    <x v="10"/>
  </r>
  <r>
    <x v="1"/>
    <n v="1197831"/>
    <d v="2021-11-02T00:00:00"/>
    <x v="1"/>
    <s v="Alabama"/>
    <s v="Birmingham"/>
    <x v="5"/>
    <n v="0.6"/>
    <x v="23"/>
    <n v="3750"/>
    <n v="2437.5000000000005"/>
    <n v="0.65000000000000013"/>
    <n v="0.6"/>
    <n v="3750"/>
    <n v="2437.5"/>
    <n v="2250"/>
    <x v="10"/>
  </r>
  <r>
    <x v="1"/>
    <n v="1197831"/>
    <d v="2021-12-01T00:00:00"/>
    <x v="1"/>
    <s v="Alabama"/>
    <s v="Birmingham"/>
    <x v="0"/>
    <n v="0.6"/>
    <x v="29"/>
    <n v="4650"/>
    <n v="2324.9999999999995"/>
    <n v="0.49999999999999994"/>
    <n v="0.6"/>
    <n v="4650"/>
    <n v="2325"/>
    <n v="2790"/>
    <x v="11"/>
  </r>
  <r>
    <x v="1"/>
    <n v="1197831"/>
    <d v="2021-12-01T00:00:00"/>
    <x v="1"/>
    <s v="Alabama"/>
    <s v="Birmingham"/>
    <x v="1"/>
    <n v="0.6"/>
    <x v="29"/>
    <n v="4650"/>
    <n v="2324.9999999999995"/>
    <n v="0.49999999999999994"/>
    <n v="0.6"/>
    <n v="4650"/>
    <n v="2325"/>
    <n v="2790"/>
    <x v="11"/>
  </r>
  <r>
    <x v="1"/>
    <n v="1197831"/>
    <d v="2021-12-01T00:00:00"/>
    <x v="1"/>
    <s v="Alabama"/>
    <s v="Birmingham"/>
    <x v="2"/>
    <n v="0.65"/>
    <x v="20"/>
    <n v="4550"/>
    <n v="2274.9999999999995"/>
    <n v="0.49999999999999994"/>
    <n v="0.65"/>
    <n v="4550"/>
    <n v="2275"/>
    <n v="2957.5"/>
    <x v="11"/>
  </r>
  <r>
    <x v="1"/>
    <n v="1197831"/>
    <d v="2021-12-01T00:00:00"/>
    <x v="1"/>
    <s v="Alabama"/>
    <s v="Birmingham"/>
    <x v="3"/>
    <n v="0.65"/>
    <x v="21"/>
    <n v="3575"/>
    <n v="2145.0000000000005"/>
    <n v="0.60000000000000009"/>
    <n v="0.65"/>
    <n v="3575"/>
    <n v="2145"/>
    <n v="2323.75"/>
    <x v="11"/>
  </r>
  <r>
    <x v="1"/>
    <n v="1197831"/>
    <d v="2021-12-01T00:00:00"/>
    <x v="1"/>
    <s v="Alabama"/>
    <s v="Birmingham"/>
    <x v="4"/>
    <n v="0.6"/>
    <x v="24"/>
    <n v="3000"/>
    <n v="1349.9999999999998"/>
    <n v="0.44999999999999996"/>
    <n v="0.6"/>
    <n v="3000"/>
    <n v="1350"/>
    <n v="1800"/>
    <x v="11"/>
  </r>
  <r>
    <x v="1"/>
    <n v="1197831"/>
    <d v="2021-12-01T00:00:00"/>
    <x v="1"/>
    <s v="Alabama"/>
    <s v="Birmingham"/>
    <x v="5"/>
    <n v="0.70000000000000007"/>
    <x v="30"/>
    <n v="5250.0000000000009"/>
    <n v="3412.5000000000014"/>
    <n v="0.65000000000000013"/>
    <n v="0.7"/>
    <n v="5250"/>
    <n v="3412.5"/>
    <n v="3675.0000000000005"/>
    <x v="11"/>
  </r>
  <r>
    <x v="0"/>
    <n v="1185732"/>
    <d v="2021-01-21T00:00:00"/>
    <x v="0"/>
    <s v="Maine"/>
    <s v="Portland"/>
    <x v="0"/>
    <n v="0.4"/>
    <x v="32"/>
    <n v="1800"/>
    <n v="630"/>
    <n v="0.35"/>
    <n v="0.4"/>
    <n v="1800"/>
    <n v="630"/>
    <n v="720"/>
    <x v="0"/>
  </r>
  <r>
    <x v="0"/>
    <n v="1185732"/>
    <d v="2021-01-21T00:00:00"/>
    <x v="0"/>
    <s v="Maine"/>
    <s v="Portland"/>
    <x v="1"/>
    <n v="0.4"/>
    <x v="44"/>
    <n v="1000"/>
    <n v="350"/>
    <n v="0.35"/>
    <n v="0.4"/>
    <n v="1000"/>
    <n v="350"/>
    <n v="400"/>
    <x v="0"/>
  </r>
  <r>
    <x v="0"/>
    <n v="1185732"/>
    <d v="2021-01-21T00:00:00"/>
    <x v="0"/>
    <s v="Maine"/>
    <s v="Portland"/>
    <x v="2"/>
    <n v="0.30000000000000004"/>
    <x v="44"/>
    <n v="750.00000000000011"/>
    <n v="300"/>
    <n v="0.39999999999999997"/>
    <n v="0.3"/>
    <n v="750"/>
    <n v="300"/>
    <n v="225.00000000000003"/>
    <x v="0"/>
  </r>
  <r>
    <x v="0"/>
    <n v="1185732"/>
    <d v="2021-01-21T00:00:00"/>
    <x v="0"/>
    <s v="Maine"/>
    <s v="Portland"/>
    <x v="3"/>
    <n v="0.35"/>
    <x v="39"/>
    <n v="350"/>
    <n v="105"/>
    <n v="0.3"/>
    <n v="0.35"/>
    <n v="350"/>
    <n v="105"/>
    <n v="122.49999999999999"/>
    <x v="0"/>
  </r>
  <r>
    <x v="0"/>
    <n v="1185732"/>
    <d v="2021-01-21T00:00:00"/>
    <x v="0"/>
    <s v="Maine"/>
    <s v="Portland"/>
    <x v="4"/>
    <n v="0.5"/>
    <x v="43"/>
    <n v="750"/>
    <n v="187.5"/>
    <n v="0.25"/>
    <n v="0.5"/>
    <n v="750"/>
    <n v="187.5"/>
    <n v="375"/>
    <x v="0"/>
  </r>
  <r>
    <x v="0"/>
    <n v="1185732"/>
    <d v="2021-01-21T00:00:00"/>
    <x v="0"/>
    <s v="Maine"/>
    <s v="Portland"/>
    <x v="5"/>
    <n v="0.4"/>
    <x v="44"/>
    <n v="1000"/>
    <n v="400"/>
    <n v="0.4"/>
    <n v="0.4"/>
    <n v="1000"/>
    <n v="400"/>
    <n v="400"/>
    <x v="0"/>
  </r>
  <r>
    <x v="0"/>
    <n v="1185732"/>
    <d v="2021-02-19T00:00:00"/>
    <x v="0"/>
    <s v="Maine"/>
    <s v="Portland"/>
    <x v="0"/>
    <n v="0.4"/>
    <x v="24"/>
    <n v="2000"/>
    <n v="700"/>
    <n v="0.35"/>
    <n v="0.4"/>
    <n v="2000"/>
    <n v="700"/>
    <n v="800"/>
    <x v="1"/>
  </r>
  <r>
    <x v="0"/>
    <n v="1185732"/>
    <d v="2021-02-19T00:00:00"/>
    <x v="0"/>
    <s v="Maine"/>
    <s v="Portland"/>
    <x v="1"/>
    <n v="0.4"/>
    <x v="43"/>
    <n v="600"/>
    <n v="210"/>
    <n v="0.35"/>
    <n v="0.4"/>
    <n v="600"/>
    <n v="210"/>
    <n v="240"/>
    <x v="1"/>
  </r>
  <r>
    <x v="0"/>
    <n v="1185732"/>
    <d v="2021-02-19T00:00:00"/>
    <x v="0"/>
    <s v="Maine"/>
    <s v="Portland"/>
    <x v="2"/>
    <n v="0.30000000000000004"/>
    <x v="41"/>
    <n v="600.00000000000011"/>
    <n v="240.00000000000003"/>
    <n v="0.39999999999999997"/>
    <n v="0.3"/>
    <n v="600"/>
    <n v="240"/>
    <n v="180.00000000000003"/>
    <x v="1"/>
  </r>
  <r>
    <x v="0"/>
    <n v="1185732"/>
    <d v="2021-02-19T00:00:00"/>
    <x v="0"/>
    <s v="Maine"/>
    <s v="Portland"/>
    <x v="3"/>
    <n v="0.35"/>
    <x v="42"/>
    <n v="262.5"/>
    <n v="78.75"/>
    <n v="0.3"/>
    <n v="0.35"/>
    <n v="262.5"/>
    <n v="78.75"/>
    <n v="91.875"/>
    <x v="1"/>
  </r>
  <r>
    <x v="0"/>
    <n v="1185732"/>
    <d v="2021-02-19T00:00:00"/>
    <x v="0"/>
    <s v="Maine"/>
    <s v="Portland"/>
    <x v="4"/>
    <n v="0.5"/>
    <x v="43"/>
    <n v="750"/>
    <n v="187.5"/>
    <n v="0.25"/>
    <n v="0.5"/>
    <n v="750"/>
    <n v="187.5"/>
    <n v="375"/>
    <x v="1"/>
  </r>
  <r>
    <x v="0"/>
    <n v="1185732"/>
    <d v="2021-02-19T00:00:00"/>
    <x v="0"/>
    <s v="Maine"/>
    <s v="Portland"/>
    <x v="5"/>
    <n v="0.4"/>
    <x v="44"/>
    <n v="1000"/>
    <n v="400"/>
    <n v="0.4"/>
    <n v="0.4"/>
    <n v="1000"/>
    <n v="400"/>
    <n v="400"/>
    <x v="1"/>
  </r>
  <r>
    <x v="0"/>
    <n v="1185732"/>
    <d v="2021-03-17T00:00:00"/>
    <x v="0"/>
    <s v="Maine"/>
    <s v="Portland"/>
    <x v="0"/>
    <n v="0.4"/>
    <x v="54"/>
    <n v="1880"/>
    <n v="658"/>
    <n v="0.35"/>
    <n v="0.4"/>
    <n v="1880"/>
    <n v="658"/>
    <n v="752"/>
    <x v="2"/>
  </r>
  <r>
    <x v="0"/>
    <n v="1185732"/>
    <d v="2021-03-17T00:00:00"/>
    <x v="0"/>
    <s v="Maine"/>
    <s v="Portland"/>
    <x v="1"/>
    <n v="0.4"/>
    <x v="37"/>
    <n v="700"/>
    <n v="244.99999999999997"/>
    <n v="0.35"/>
    <n v="0.4"/>
    <n v="700"/>
    <n v="245"/>
    <n v="280"/>
    <x v="2"/>
  </r>
  <r>
    <x v="0"/>
    <n v="1185732"/>
    <d v="2021-03-17T00:00:00"/>
    <x v="0"/>
    <s v="Maine"/>
    <s v="Portland"/>
    <x v="2"/>
    <n v="0.30000000000000004"/>
    <x v="41"/>
    <n v="600.00000000000011"/>
    <n v="240.00000000000003"/>
    <n v="0.39999999999999997"/>
    <n v="0.3"/>
    <n v="600"/>
    <n v="240"/>
    <n v="180.00000000000003"/>
    <x v="2"/>
  </r>
  <r>
    <x v="0"/>
    <n v="1185732"/>
    <d v="2021-03-17T00:00:00"/>
    <x v="0"/>
    <s v="Maine"/>
    <s v="Portland"/>
    <x v="3"/>
    <n v="0.35"/>
    <x v="51"/>
    <n v="175"/>
    <n v="52.5"/>
    <n v="0.3"/>
    <n v="0.35"/>
    <n v="175"/>
    <n v="52.5"/>
    <n v="61.249999999999993"/>
    <x v="2"/>
  </r>
  <r>
    <x v="0"/>
    <n v="1185732"/>
    <d v="2021-03-17T00:00:00"/>
    <x v="0"/>
    <s v="Maine"/>
    <s v="Portland"/>
    <x v="4"/>
    <n v="0.5"/>
    <x v="39"/>
    <n v="500"/>
    <n v="125"/>
    <n v="0.25"/>
    <n v="0.5"/>
    <n v="500"/>
    <n v="125"/>
    <n v="250"/>
    <x v="2"/>
  </r>
  <r>
    <x v="0"/>
    <n v="1185732"/>
    <d v="2021-03-17T00:00:00"/>
    <x v="0"/>
    <s v="Maine"/>
    <s v="Portland"/>
    <x v="5"/>
    <n v="0.4"/>
    <x v="41"/>
    <n v="800"/>
    <n v="320"/>
    <n v="0.4"/>
    <n v="0.4"/>
    <n v="800"/>
    <n v="320"/>
    <n v="320"/>
    <x v="2"/>
  </r>
  <r>
    <x v="0"/>
    <n v="1185732"/>
    <d v="2021-04-18T00:00:00"/>
    <x v="0"/>
    <s v="Maine"/>
    <s v="Portland"/>
    <x v="0"/>
    <n v="0.4"/>
    <x v="32"/>
    <n v="1800"/>
    <n v="630"/>
    <n v="0.35"/>
    <n v="0.4"/>
    <n v="1800"/>
    <n v="630"/>
    <n v="720"/>
    <x v="3"/>
  </r>
  <r>
    <x v="0"/>
    <n v="1185732"/>
    <d v="2021-04-18T00:00:00"/>
    <x v="0"/>
    <s v="Maine"/>
    <s v="Portland"/>
    <x v="1"/>
    <n v="0.4"/>
    <x v="43"/>
    <n v="600"/>
    <n v="210"/>
    <n v="0.35"/>
    <n v="0.4"/>
    <n v="600"/>
    <n v="210"/>
    <n v="240"/>
    <x v="3"/>
  </r>
  <r>
    <x v="0"/>
    <n v="1185732"/>
    <d v="2021-04-18T00:00:00"/>
    <x v="0"/>
    <s v="Maine"/>
    <s v="Portland"/>
    <x v="2"/>
    <n v="0.30000000000000004"/>
    <x v="43"/>
    <n v="450.00000000000006"/>
    <n v="180"/>
    <n v="0.39999999999999997"/>
    <n v="0.3"/>
    <n v="450"/>
    <n v="180"/>
    <n v="135"/>
    <x v="3"/>
  </r>
  <r>
    <x v="0"/>
    <n v="1185732"/>
    <d v="2021-04-18T00:00:00"/>
    <x v="0"/>
    <s v="Maine"/>
    <s v="Portland"/>
    <x v="3"/>
    <n v="0.35"/>
    <x v="42"/>
    <n v="262.5"/>
    <n v="78.75"/>
    <n v="0.3"/>
    <n v="0.35"/>
    <n v="262.5"/>
    <n v="78.75"/>
    <n v="91.875"/>
    <x v="3"/>
  </r>
  <r>
    <x v="0"/>
    <n v="1185732"/>
    <d v="2021-04-18T00:00:00"/>
    <x v="0"/>
    <s v="Maine"/>
    <s v="Portland"/>
    <x v="4"/>
    <n v="0.5"/>
    <x v="42"/>
    <n v="375"/>
    <n v="93.75"/>
    <n v="0.25"/>
    <n v="0.5"/>
    <n v="375"/>
    <n v="93.75"/>
    <n v="187.5"/>
    <x v="3"/>
  </r>
  <r>
    <x v="0"/>
    <n v="1185732"/>
    <d v="2021-04-18T00:00:00"/>
    <x v="0"/>
    <s v="Maine"/>
    <s v="Portland"/>
    <x v="5"/>
    <n v="0.4"/>
    <x v="38"/>
    <n v="900"/>
    <n v="360"/>
    <n v="0.4"/>
    <n v="0.4"/>
    <n v="900"/>
    <n v="360"/>
    <n v="360"/>
    <x v="3"/>
  </r>
  <r>
    <x v="0"/>
    <n v="1185732"/>
    <d v="2021-05-17T00:00:00"/>
    <x v="0"/>
    <s v="Maine"/>
    <s v="Portland"/>
    <x v="0"/>
    <n v="0.54999999999999993"/>
    <x v="40"/>
    <n v="2722.4999999999995"/>
    <n v="952.87499999999977"/>
    <n v="0.35"/>
    <n v="0.55000000000000004"/>
    <n v="2722.5"/>
    <n v="952.875"/>
    <n v="1497.3749999999998"/>
    <x v="4"/>
  </r>
  <r>
    <x v="0"/>
    <n v="1185732"/>
    <d v="2021-05-17T00:00:00"/>
    <x v="0"/>
    <s v="Maine"/>
    <s v="Portland"/>
    <x v="1"/>
    <n v="0.5"/>
    <x v="41"/>
    <n v="1000"/>
    <n v="350"/>
    <n v="0.35"/>
    <n v="0.5"/>
    <n v="1000"/>
    <n v="350"/>
    <n v="500"/>
    <x v="4"/>
  </r>
  <r>
    <x v="0"/>
    <n v="1185732"/>
    <d v="2021-05-17T00:00:00"/>
    <x v="0"/>
    <s v="Maine"/>
    <s v="Portland"/>
    <x v="2"/>
    <n v="0.45"/>
    <x v="37"/>
    <n v="787.5"/>
    <n v="315"/>
    <n v="0.39999999999999997"/>
    <n v="0.45"/>
    <n v="787.5"/>
    <n v="315"/>
    <n v="354.375"/>
    <x v="4"/>
  </r>
  <r>
    <x v="0"/>
    <n v="1185732"/>
    <d v="2021-05-17T00:00:00"/>
    <x v="0"/>
    <s v="Maine"/>
    <s v="Portland"/>
    <x v="3"/>
    <n v="0.45"/>
    <x v="36"/>
    <n v="562.5"/>
    <n v="168.75"/>
    <n v="0.3"/>
    <n v="0.45"/>
    <n v="562.5"/>
    <n v="168.75"/>
    <n v="253.125"/>
    <x v="4"/>
  </r>
  <r>
    <x v="0"/>
    <n v="1185732"/>
    <d v="2021-05-17T00:00:00"/>
    <x v="0"/>
    <s v="Maine"/>
    <s v="Portland"/>
    <x v="4"/>
    <n v="0.54999999999999993"/>
    <x v="43"/>
    <n v="824.99999999999989"/>
    <n v="206.24999999999997"/>
    <n v="0.25"/>
    <n v="0.55000000000000004"/>
    <n v="825"/>
    <n v="206.25"/>
    <n v="453.75"/>
    <x v="4"/>
  </r>
  <r>
    <x v="0"/>
    <n v="1185732"/>
    <d v="2021-05-17T00:00:00"/>
    <x v="0"/>
    <s v="Maine"/>
    <s v="Portland"/>
    <x v="5"/>
    <n v="0.6"/>
    <x v="35"/>
    <n v="1650"/>
    <n v="660"/>
    <n v="0.4"/>
    <n v="0.6"/>
    <n v="1650"/>
    <n v="660"/>
    <n v="990"/>
    <x v="4"/>
  </r>
  <r>
    <x v="0"/>
    <n v="1185732"/>
    <d v="2021-06-19T00:00:00"/>
    <x v="0"/>
    <s v="Maine"/>
    <s v="Portland"/>
    <x v="0"/>
    <n v="0.54999999999999993"/>
    <x v="28"/>
    <n v="2887.4999999999995"/>
    <n v="1010.6249999999998"/>
    <n v="0.35"/>
    <n v="0.55000000000000004"/>
    <n v="2887.5"/>
    <n v="1010.625"/>
    <n v="1588.1249999999998"/>
    <x v="5"/>
  </r>
  <r>
    <x v="0"/>
    <n v="1185732"/>
    <d v="2021-06-19T00:00:00"/>
    <x v="0"/>
    <s v="Maine"/>
    <s v="Portland"/>
    <x v="1"/>
    <n v="0.5"/>
    <x v="35"/>
    <n v="1375"/>
    <n v="481.24999999999994"/>
    <n v="0.35"/>
    <n v="0.5"/>
    <n v="1375"/>
    <n v="481.25"/>
    <n v="687.5"/>
    <x v="5"/>
  </r>
  <r>
    <x v="0"/>
    <n v="1185732"/>
    <d v="2021-06-19T00:00:00"/>
    <x v="0"/>
    <s v="Maine"/>
    <s v="Portland"/>
    <x v="2"/>
    <n v="0.45"/>
    <x v="41"/>
    <n v="900"/>
    <n v="359.99999999999994"/>
    <n v="0.39999999999999997"/>
    <n v="0.45"/>
    <n v="900"/>
    <n v="360"/>
    <n v="405"/>
    <x v="5"/>
  </r>
  <r>
    <x v="0"/>
    <n v="1185732"/>
    <d v="2021-06-19T00:00:00"/>
    <x v="0"/>
    <s v="Maine"/>
    <s v="Portland"/>
    <x v="3"/>
    <n v="0.45"/>
    <x v="37"/>
    <n v="787.5"/>
    <n v="236.25"/>
    <n v="0.3"/>
    <n v="0.45"/>
    <n v="787.5"/>
    <n v="236.25"/>
    <n v="354.375"/>
    <x v="5"/>
  </r>
  <r>
    <x v="0"/>
    <n v="1185732"/>
    <d v="2021-06-19T00:00:00"/>
    <x v="0"/>
    <s v="Maine"/>
    <s v="Portland"/>
    <x v="4"/>
    <n v="0.54999999999999993"/>
    <x v="37"/>
    <n v="962.49999999999989"/>
    <n v="240.62499999999997"/>
    <n v="0.25"/>
    <n v="0.55000000000000004"/>
    <n v="962.5"/>
    <n v="240.625"/>
    <n v="529.375"/>
    <x v="5"/>
  </r>
  <r>
    <x v="0"/>
    <n v="1185732"/>
    <d v="2021-06-19T00:00:00"/>
    <x v="0"/>
    <s v="Maine"/>
    <s v="Portland"/>
    <x v="5"/>
    <n v="0.6"/>
    <x v="46"/>
    <n v="1950"/>
    <n v="780"/>
    <n v="0.4"/>
    <n v="0.6"/>
    <n v="1950"/>
    <n v="780"/>
    <n v="1170"/>
    <x v="5"/>
  </r>
  <r>
    <x v="0"/>
    <n v="1185732"/>
    <d v="2021-07-17T00:00:00"/>
    <x v="0"/>
    <s v="Maine"/>
    <s v="Portland"/>
    <x v="0"/>
    <n v="0.54999999999999993"/>
    <x v="21"/>
    <n v="3024.9999999999995"/>
    <n v="1058.7499999999998"/>
    <n v="0.35"/>
    <n v="0.55000000000000004"/>
    <n v="3025"/>
    <n v="1058.75"/>
    <n v="1663.7499999999998"/>
    <x v="6"/>
  </r>
  <r>
    <x v="0"/>
    <n v="1185732"/>
    <d v="2021-07-17T00:00:00"/>
    <x v="0"/>
    <s v="Maine"/>
    <s v="Portland"/>
    <x v="1"/>
    <n v="0.5"/>
    <x v="49"/>
    <n v="1500"/>
    <n v="525"/>
    <n v="0.35"/>
    <n v="0.5"/>
    <n v="1500"/>
    <n v="525"/>
    <n v="750"/>
    <x v="6"/>
  </r>
  <r>
    <x v="0"/>
    <n v="1185732"/>
    <d v="2021-07-17T00:00:00"/>
    <x v="0"/>
    <s v="Maine"/>
    <s v="Portland"/>
    <x v="2"/>
    <n v="0.45"/>
    <x v="38"/>
    <n v="1012.5"/>
    <n v="404.99999999999994"/>
    <n v="0.39999999999999997"/>
    <n v="0.45"/>
    <n v="1012.5"/>
    <n v="405"/>
    <n v="455.625"/>
    <x v="6"/>
  </r>
  <r>
    <x v="0"/>
    <n v="1185732"/>
    <d v="2021-07-17T00:00:00"/>
    <x v="0"/>
    <s v="Maine"/>
    <s v="Portland"/>
    <x v="3"/>
    <n v="0.45"/>
    <x v="37"/>
    <n v="787.5"/>
    <n v="236.25"/>
    <n v="0.3"/>
    <n v="0.45"/>
    <n v="787.5"/>
    <n v="236.25"/>
    <n v="354.375"/>
    <x v="6"/>
  </r>
  <r>
    <x v="0"/>
    <n v="1185732"/>
    <d v="2021-07-17T00:00:00"/>
    <x v="0"/>
    <s v="Maine"/>
    <s v="Portland"/>
    <x v="4"/>
    <n v="0.54999999999999993"/>
    <x v="41"/>
    <n v="1099.9999999999998"/>
    <n v="274.99999999999994"/>
    <n v="0.25"/>
    <n v="0.55000000000000004"/>
    <n v="1100"/>
    <n v="275"/>
    <n v="604.99999999999989"/>
    <x v="6"/>
  </r>
  <r>
    <x v="0"/>
    <n v="1185732"/>
    <d v="2021-07-17T00:00:00"/>
    <x v="0"/>
    <s v="Maine"/>
    <s v="Portland"/>
    <x v="5"/>
    <n v="0.6"/>
    <x v="48"/>
    <n v="2250"/>
    <n v="900"/>
    <n v="0.4"/>
    <n v="0.6"/>
    <n v="2250"/>
    <n v="900"/>
    <n v="1350"/>
    <x v="6"/>
  </r>
  <r>
    <x v="0"/>
    <n v="1185732"/>
    <d v="2021-08-18T00:00:00"/>
    <x v="0"/>
    <s v="Maine"/>
    <s v="Portland"/>
    <x v="0"/>
    <n v="0.54999999999999993"/>
    <x v="28"/>
    <n v="2887.4999999999995"/>
    <n v="1010.6249999999998"/>
    <n v="0.35"/>
    <n v="0.55000000000000004"/>
    <n v="2887.5"/>
    <n v="1010.625"/>
    <n v="1588.1249999999998"/>
    <x v="7"/>
  </r>
  <r>
    <x v="0"/>
    <n v="1185732"/>
    <d v="2021-08-18T00:00:00"/>
    <x v="0"/>
    <s v="Maine"/>
    <s v="Portland"/>
    <x v="1"/>
    <n v="0.5"/>
    <x v="49"/>
    <n v="1500"/>
    <n v="525"/>
    <n v="0.35"/>
    <n v="0.5"/>
    <n v="1500"/>
    <n v="525"/>
    <n v="750"/>
    <x v="7"/>
  </r>
  <r>
    <x v="0"/>
    <n v="1185732"/>
    <d v="2021-08-18T00:00:00"/>
    <x v="0"/>
    <s v="Maine"/>
    <s v="Portland"/>
    <x v="2"/>
    <n v="0.45"/>
    <x v="38"/>
    <n v="1012.5"/>
    <n v="404.99999999999994"/>
    <n v="0.39999999999999997"/>
    <n v="0.45"/>
    <n v="1012.5"/>
    <n v="405"/>
    <n v="455.625"/>
    <x v="7"/>
  </r>
  <r>
    <x v="0"/>
    <n v="1185732"/>
    <d v="2021-08-18T00:00:00"/>
    <x v="0"/>
    <s v="Maine"/>
    <s v="Portland"/>
    <x v="3"/>
    <n v="0.45"/>
    <x v="37"/>
    <n v="787.5"/>
    <n v="236.25"/>
    <n v="0.3"/>
    <n v="0.45"/>
    <n v="787.5"/>
    <n v="236.25"/>
    <n v="354.375"/>
    <x v="7"/>
  </r>
  <r>
    <x v="0"/>
    <n v="1185732"/>
    <d v="2021-08-18T00:00:00"/>
    <x v="0"/>
    <s v="Maine"/>
    <s v="Portland"/>
    <x v="4"/>
    <n v="0.54999999999999993"/>
    <x v="43"/>
    <n v="824.99999999999989"/>
    <n v="206.24999999999997"/>
    <n v="0.25"/>
    <n v="0.55000000000000004"/>
    <n v="825"/>
    <n v="206.25"/>
    <n v="453.75"/>
    <x v="7"/>
  </r>
  <r>
    <x v="0"/>
    <n v="1185732"/>
    <d v="2021-08-18T00:00:00"/>
    <x v="0"/>
    <s v="Maine"/>
    <s v="Portland"/>
    <x v="5"/>
    <n v="0.6"/>
    <x v="46"/>
    <n v="1950"/>
    <n v="780"/>
    <n v="0.4"/>
    <n v="0.6"/>
    <n v="1950"/>
    <n v="780"/>
    <n v="1170"/>
    <x v="7"/>
  </r>
  <r>
    <x v="0"/>
    <n v="1185732"/>
    <d v="2021-09-17T00:00:00"/>
    <x v="0"/>
    <s v="Maine"/>
    <s v="Portland"/>
    <x v="0"/>
    <n v="0.54999999999999993"/>
    <x v="32"/>
    <n v="2474.9999999999995"/>
    <n v="866.24999999999977"/>
    <n v="0.35"/>
    <n v="0.55000000000000004"/>
    <n v="2475"/>
    <n v="866.25"/>
    <n v="1361.2499999999998"/>
    <x v="8"/>
  </r>
  <r>
    <x v="0"/>
    <n v="1185732"/>
    <d v="2021-09-17T00:00:00"/>
    <x v="0"/>
    <s v="Maine"/>
    <s v="Portland"/>
    <x v="1"/>
    <n v="0.5"/>
    <x v="44"/>
    <n v="1250"/>
    <n v="437.5"/>
    <n v="0.35"/>
    <n v="0.5"/>
    <n v="1250"/>
    <n v="437.5"/>
    <n v="625"/>
    <x v="8"/>
  </r>
  <r>
    <x v="0"/>
    <n v="1185732"/>
    <d v="2021-09-17T00:00:00"/>
    <x v="0"/>
    <s v="Maine"/>
    <s v="Portland"/>
    <x v="2"/>
    <n v="0.45"/>
    <x v="43"/>
    <n v="675"/>
    <n v="270"/>
    <n v="0.39999999999999997"/>
    <n v="0.45"/>
    <n v="675"/>
    <n v="270"/>
    <n v="303.75"/>
    <x v="8"/>
  </r>
  <r>
    <x v="0"/>
    <n v="1185732"/>
    <d v="2021-09-17T00:00:00"/>
    <x v="0"/>
    <s v="Maine"/>
    <s v="Portland"/>
    <x v="3"/>
    <n v="0.45"/>
    <x v="36"/>
    <n v="562.5"/>
    <n v="168.75"/>
    <n v="0.3"/>
    <n v="0.45"/>
    <n v="562.5"/>
    <n v="168.75"/>
    <n v="253.125"/>
    <x v="8"/>
  </r>
  <r>
    <x v="0"/>
    <n v="1185732"/>
    <d v="2021-09-17T00:00:00"/>
    <x v="0"/>
    <s v="Maine"/>
    <s v="Portland"/>
    <x v="4"/>
    <n v="0.54999999999999993"/>
    <x v="36"/>
    <n v="687.49999999999989"/>
    <n v="171.87499999999997"/>
    <n v="0.25"/>
    <n v="0.55000000000000004"/>
    <n v="687.5"/>
    <n v="171.875"/>
    <n v="378.12499999999994"/>
    <x v="8"/>
  </r>
  <r>
    <x v="0"/>
    <n v="1185732"/>
    <d v="2021-09-17T00:00:00"/>
    <x v="0"/>
    <s v="Maine"/>
    <s v="Portland"/>
    <x v="5"/>
    <n v="0.6"/>
    <x v="38"/>
    <n v="1350"/>
    <n v="540"/>
    <n v="0.4"/>
    <n v="0.6"/>
    <n v="1350"/>
    <n v="540"/>
    <n v="810"/>
    <x v="8"/>
  </r>
  <r>
    <x v="0"/>
    <n v="1185732"/>
    <d v="2021-10-19T00:00:00"/>
    <x v="0"/>
    <s v="Maine"/>
    <s v="Portland"/>
    <x v="0"/>
    <n v="0.6"/>
    <x v="47"/>
    <n v="2400"/>
    <n v="840"/>
    <n v="0.35"/>
    <n v="0.6"/>
    <n v="2400"/>
    <n v="840"/>
    <n v="1440"/>
    <x v="9"/>
  </r>
  <r>
    <x v="0"/>
    <n v="1185732"/>
    <d v="2021-10-19T00:00:00"/>
    <x v="0"/>
    <s v="Maine"/>
    <s v="Portland"/>
    <x v="1"/>
    <n v="0.55000000000000004"/>
    <x v="38"/>
    <n v="1237.5"/>
    <n v="433.125"/>
    <n v="0.35"/>
    <n v="0.55000000000000004"/>
    <n v="1237.5"/>
    <n v="433.125"/>
    <n v="680.625"/>
    <x v="9"/>
  </r>
  <r>
    <x v="0"/>
    <n v="1185732"/>
    <d v="2021-10-19T00:00:00"/>
    <x v="0"/>
    <s v="Maine"/>
    <s v="Portland"/>
    <x v="2"/>
    <n v="0.55000000000000004"/>
    <x v="36"/>
    <n v="687.5"/>
    <n v="275"/>
    <n v="0.39999999999999997"/>
    <n v="0.55000000000000004"/>
    <n v="687.5"/>
    <n v="275"/>
    <n v="378.12500000000006"/>
    <x v="9"/>
  </r>
  <r>
    <x v="0"/>
    <n v="1185732"/>
    <d v="2021-10-19T00:00:00"/>
    <x v="0"/>
    <s v="Maine"/>
    <s v="Portland"/>
    <x v="3"/>
    <n v="0.55000000000000004"/>
    <x v="39"/>
    <n v="550"/>
    <n v="165"/>
    <n v="0.3"/>
    <n v="0.55000000000000004"/>
    <n v="550"/>
    <n v="165"/>
    <n v="302.5"/>
    <x v="9"/>
  </r>
  <r>
    <x v="0"/>
    <n v="1185732"/>
    <d v="2021-10-19T00:00:00"/>
    <x v="0"/>
    <s v="Maine"/>
    <s v="Portland"/>
    <x v="4"/>
    <n v="0.65"/>
    <x v="39"/>
    <n v="650"/>
    <n v="162.5"/>
    <n v="0.25"/>
    <n v="0.65"/>
    <n v="650"/>
    <n v="162.5"/>
    <n v="422.5"/>
    <x v="9"/>
  </r>
  <r>
    <x v="0"/>
    <n v="1185732"/>
    <d v="2021-10-19T00:00:00"/>
    <x v="0"/>
    <s v="Maine"/>
    <s v="Portland"/>
    <x v="5"/>
    <n v="0.7"/>
    <x v="38"/>
    <n v="1575"/>
    <n v="630"/>
    <n v="0.4"/>
    <n v="0.7"/>
    <n v="1575"/>
    <n v="630"/>
    <n v="1102.5"/>
    <x v="9"/>
  </r>
  <r>
    <x v="0"/>
    <n v="1185732"/>
    <d v="2021-11-18T00:00:00"/>
    <x v="0"/>
    <s v="Maine"/>
    <s v="Portland"/>
    <x v="0"/>
    <n v="0.65"/>
    <x v="48"/>
    <n v="2437.5"/>
    <n v="853.125"/>
    <n v="0.35"/>
    <n v="0.65"/>
    <n v="2437.5"/>
    <n v="853.125"/>
    <n v="1584.375"/>
    <x v="10"/>
  </r>
  <r>
    <x v="0"/>
    <n v="1185732"/>
    <d v="2021-11-18T00:00:00"/>
    <x v="0"/>
    <s v="Maine"/>
    <s v="Portland"/>
    <x v="1"/>
    <n v="0.55000000000000004"/>
    <x v="41"/>
    <n v="1100"/>
    <n v="385"/>
    <n v="0.35"/>
    <n v="0.55000000000000004"/>
    <n v="1100"/>
    <n v="385"/>
    <n v="605"/>
    <x v="10"/>
  </r>
  <r>
    <x v="0"/>
    <n v="1185732"/>
    <d v="2021-11-18T00:00:00"/>
    <x v="0"/>
    <s v="Maine"/>
    <s v="Portland"/>
    <x v="2"/>
    <n v="0.55000000000000004"/>
    <x v="50"/>
    <n v="1072.5"/>
    <n v="428.99999999999994"/>
    <n v="0.39999999999999997"/>
    <n v="0.55000000000000004"/>
    <n v="1072.5"/>
    <n v="429"/>
    <n v="589.875"/>
    <x v="10"/>
  </r>
  <r>
    <x v="0"/>
    <n v="1185732"/>
    <d v="2021-11-18T00:00:00"/>
    <x v="0"/>
    <s v="Maine"/>
    <s v="Portland"/>
    <x v="3"/>
    <n v="0.55000000000000004"/>
    <x v="37"/>
    <n v="962.50000000000011"/>
    <n v="288.75"/>
    <n v="0.3"/>
    <n v="0.55000000000000004"/>
    <n v="962.5"/>
    <n v="288.75"/>
    <n v="529.37500000000011"/>
    <x v="10"/>
  </r>
  <r>
    <x v="0"/>
    <n v="1185732"/>
    <d v="2021-11-18T00:00:00"/>
    <x v="0"/>
    <s v="Maine"/>
    <s v="Portland"/>
    <x v="4"/>
    <n v="0.65"/>
    <x v="43"/>
    <n v="975"/>
    <n v="243.75"/>
    <n v="0.25"/>
    <n v="0.65"/>
    <n v="975"/>
    <n v="243.75"/>
    <n v="633.75"/>
    <x v="10"/>
  </r>
  <r>
    <x v="0"/>
    <n v="1185732"/>
    <d v="2021-11-18T00:00:00"/>
    <x v="0"/>
    <s v="Maine"/>
    <s v="Portland"/>
    <x v="5"/>
    <n v="0.7"/>
    <x v="44"/>
    <n v="1750"/>
    <n v="700"/>
    <n v="0.4"/>
    <n v="0.7"/>
    <n v="1750"/>
    <n v="700"/>
    <n v="1225"/>
    <x v="10"/>
  </r>
  <r>
    <x v="0"/>
    <n v="1185732"/>
    <d v="2021-12-17T00:00:00"/>
    <x v="0"/>
    <s v="Maine"/>
    <s v="Portland"/>
    <x v="0"/>
    <n v="0.65"/>
    <x v="34"/>
    <n v="3087.5"/>
    <n v="1080.625"/>
    <n v="0.35"/>
    <n v="0.65"/>
    <n v="3087.5"/>
    <n v="1080.625"/>
    <n v="2006.875"/>
    <x v="11"/>
  </r>
  <r>
    <x v="0"/>
    <n v="1185732"/>
    <d v="2021-12-17T00:00:00"/>
    <x v="0"/>
    <s v="Maine"/>
    <s v="Portland"/>
    <x v="1"/>
    <n v="0.55000000000000004"/>
    <x v="35"/>
    <n v="1512.5000000000002"/>
    <n v="529.375"/>
    <n v="0.35"/>
    <n v="0.55000000000000004"/>
    <n v="1512.5"/>
    <n v="529.375"/>
    <n v="831.87500000000023"/>
    <x v="11"/>
  </r>
  <r>
    <x v="0"/>
    <n v="1185732"/>
    <d v="2021-12-17T00:00:00"/>
    <x v="0"/>
    <s v="Maine"/>
    <s v="Portland"/>
    <x v="2"/>
    <n v="0.55000000000000004"/>
    <x v="44"/>
    <n v="1375"/>
    <n v="550"/>
    <n v="0.39999999999999997"/>
    <n v="0.55000000000000004"/>
    <n v="1375"/>
    <n v="550"/>
    <n v="756.25000000000011"/>
    <x v="11"/>
  </r>
  <r>
    <x v="0"/>
    <n v="1185732"/>
    <d v="2021-12-17T00:00:00"/>
    <x v="0"/>
    <s v="Maine"/>
    <s v="Portland"/>
    <x v="3"/>
    <n v="0.55000000000000004"/>
    <x v="41"/>
    <n v="1100"/>
    <n v="330"/>
    <n v="0.3"/>
    <n v="0.55000000000000004"/>
    <n v="1100"/>
    <n v="330"/>
    <n v="605"/>
    <x v="11"/>
  </r>
  <r>
    <x v="0"/>
    <n v="1185732"/>
    <d v="2021-12-17T00:00:00"/>
    <x v="0"/>
    <s v="Maine"/>
    <s v="Portland"/>
    <x v="4"/>
    <n v="0.65"/>
    <x v="41"/>
    <n v="1300"/>
    <n v="325"/>
    <n v="0.25"/>
    <n v="0.65"/>
    <n v="1300"/>
    <n v="325"/>
    <n v="845"/>
    <x v="11"/>
  </r>
  <r>
    <x v="0"/>
    <n v="1185732"/>
    <d v="2021-12-17T00:00:00"/>
    <x v="0"/>
    <s v="Maine"/>
    <s v="Portland"/>
    <x v="5"/>
    <n v="0.7"/>
    <x v="49"/>
    <n v="2100"/>
    <n v="840"/>
    <n v="0.4"/>
    <n v="0.7"/>
    <n v="2100"/>
    <n v="840"/>
    <n v="1470"/>
    <x v="11"/>
  </r>
  <r>
    <x v="2"/>
    <n v="1128299"/>
    <d v="2021-01-10T00:00:00"/>
    <x v="2"/>
    <s v="Alaska"/>
    <s v="Anchorage"/>
    <x v="0"/>
    <n v="0.35000000000000003"/>
    <x v="48"/>
    <n v="1312.5000000000002"/>
    <n v="328.12500000000006"/>
    <n v="0.25"/>
    <n v="0.35"/>
    <n v="1312.5"/>
    <n v="328.125"/>
    <n v="459.37500000000006"/>
    <x v="0"/>
  </r>
  <r>
    <x v="2"/>
    <n v="1128299"/>
    <d v="2021-01-10T00:00:00"/>
    <x v="2"/>
    <s v="Alaska"/>
    <s v="Anchorage"/>
    <x v="1"/>
    <n v="0.45"/>
    <x v="48"/>
    <n v="1687.5"/>
    <n v="337.5"/>
    <n v="0.2"/>
    <n v="0.45"/>
    <n v="1687.5"/>
    <n v="337.5"/>
    <n v="759.375"/>
    <x v="0"/>
  </r>
  <r>
    <x v="2"/>
    <n v="1128299"/>
    <d v="2021-01-10T00:00:00"/>
    <x v="2"/>
    <s v="Alaska"/>
    <s v="Anchorage"/>
    <x v="2"/>
    <n v="0.45"/>
    <x v="48"/>
    <n v="1687.5"/>
    <n v="421.875"/>
    <n v="0.25"/>
    <n v="0.45"/>
    <n v="1687.5"/>
    <n v="421.875"/>
    <n v="759.375"/>
    <x v="0"/>
  </r>
  <r>
    <x v="2"/>
    <n v="1128299"/>
    <d v="2021-01-10T00:00:00"/>
    <x v="2"/>
    <s v="Alaska"/>
    <s v="Anchorage"/>
    <x v="3"/>
    <n v="0.45"/>
    <x v="38"/>
    <n v="1012.5"/>
    <n v="253.125"/>
    <n v="0.25"/>
    <n v="0.45"/>
    <n v="1012.5"/>
    <n v="253.125"/>
    <n v="455.625"/>
    <x v="0"/>
  </r>
  <r>
    <x v="2"/>
    <n v="1128299"/>
    <d v="2021-01-10T00:00:00"/>
    <x v="2"/>
    <s v="Alaska"/>
    <s v="Anchorage"/>
    <x v="4"/>
    <n v="0.5"/>
    <x v="37"/>
    <n v="875"/>
    <n v="131.25"/>
    <n v="0.15"/>
    <n v="0.5"/>
    <n v="875"/>
    <n v="131.25"/>
    <n v="437.5"/>
    <x v="0"/>
  </r>
  <r>
    <x v="2"/>
    <n v="1128299"/>
    <d v="2021-01-10T00:00:00"/>
    <x v="2"/>
    <s v="Alaska"/>
    <s v="Anchorage"/>
    <x v="5"/>
    <n v="0.45"/>
    <x v="33"/>
    <n v="1912.5"/>
    <n v="765"/>
    <n v="0.4"/>
    <n v="0.45"/>
    <n v="1912.5"/>
    <n v="765"/>
    <n v="860.625"/>
    <x v="0"/>
  </r>
  <r>
    <x v="2"/>
    <n v="1128299"/>
    <d v="2021-02-10T00:00:00"/>
    <x v="2"/>
    <s v="Alaska"/>
    <s v="Anchorage"/>
    <x v="0"/>
    <n v="0.35000000000000003"/>
    <x v="34"/>
    <n v="1662.5000000000002"/>
    <n v="415.62500000000006"/>
    <n v="0.25"/>
    <n v="0.35"/>
    <n v="1662.5"/>
    <n v="415.625"/>
    <n v="581.875"/>
    <x v="1"/>
  </r>
  <r>
    <x v="2"/>
    <n v="1128299"/>
    <d v="2021-02-10T00:00:00"/>
    <x v="2"/>
    <s v="Alaska"/>
    <s v="Anchorage"/>
    <x v="1"/>
    <n v="0.45"/>
    <x v="48"/>
    <n v="1687.5"/>
    <n v="337.5"/>
    <n v="0.2"/>
    <n v="0.45"/>
    <n v="1687.5"/>
    <n v="337.5"/>
    <n v="759.375"/>
    <x v="1"/>
  </r>
  <r>
    <x v="2"/>
    <n v="1128299"/>
    <d v="2021-02-10T00:00:00"/>
    <x v="2"/>
    <s v="Alaska"/>
    <s v="Anchorage"/>
    <x v="2"/>
    <n v="0.45"/>
    <x v="48"/>
    <n v="1687.5"/>
    <n v="421.875"/>
    <n v="0.25"/>
    <n v="0.45"/>
    <n v="1687.5"/>
    <n v="421.875"/>
    <n v="759.375"/>
    <x v="1"/>
  </r>
  <r>
    <x v="2"/>
    <n v="1128299"/>
    <d v="2021-02-10T00:00:00"/>
    <x v="2"/>
    <s v="Alaska"/>
    <s v="Anchorage"/>
    <x v="3"/>
    <n v="0.45"/>
    <x v="38"/>
    <n v="1012.5"/>
    <n v="253.125"/>
    <n v="0.25"/>
    <n v="0.45"/>
    <n v="1012.5"/>
    <n v="253.125"/>
    <n v="455.625"/>
    <x v="1"/>
  </r>
  <r>
    <x v="2"/>
    <n v="1128299"/>
    <d v="2021-02-10T00:00:00"/>
    <x v="2"/>
    <s v="Alaska"/>
    <s v="Anchorage"/>
    <x v="4"/>
    <n v="0.5"/>
    <x v="43"/>
    <n v="750"/>
    <n v="112.5"/>
    <n v="0.15"/>
    <n v="0.5"/>
    <n v="750"/>
    <n v="112.5"/>
    <n v="375"/>
    <x v="1"/>
  </r>
  <r>
    <x v="2"/>
    <n v="1128299"/>
    <d v="2021-02-10T00:00:00"/>
    <x v="2"/>
    <s v="Alaska"/>
    <s v="Anchorage"/>
    <x v="5"/>
    <n v="0.45"/>
    <x v="45"/>
    <n v="1575"/>
    <n v="630"/>
    <n v="0.4"/>
    <n v="0.45"/>
    <n v="1575"/>
    <n v="630"/>
    <n v="708.75"/>
    <x v="1"/>
  </r>
  <r>
    <x v="2"/>
    <n v="1128299"/>
    <d v="2021-03-09T00:00:00"/>
    <x v="2"/>
    <s v="Alaska"/>
    <s v="Anchorage"/>
    <x v="0"/>
    <n v="0.45"/>
    <x v="24"/>
    <n v="2250"/>
    <n v="562.5"/>
    <n v="0.25"/>
    <n v="0.45"/>
    <n v="2250"/>
    <n v="562.5"/>
    <n v="1012.5"/>
    <x v="2"/>
  </r>
  <r>
    <x v="2"/>
    <n v="1128299"/>
    <d v="2021-03-09T00:00:00"/>
    <x v="2"/>
    <s v="Alaska"/>
    <s v="Anchorage"/>
    <x v="1"/>
    <n v="0.54999999999999993"/>
    <x v="45"/>
    <n v="1924.9999999999998"/>
    <n v="385"/>
    <n v="0.2"/>
    <n v="0.55000000000000004"/>
    <n v="1925"/>
    <n v="385"/>
    <n v="1058.75"/>
    <x v="2"/>
  </r>
  <r>
    <x v="2"/>
    <n v="1128299"/>
    <d v="2021-03-09T00:00:00"/>
    <x v="2"/>
    <s v="Alaska"/>
    <s v="Anchorage"/>
    <x v="2"/>
    <n v="0.59999999999999987"/>
    <x v="48"/>
    <n v="2249.9999999999995"/>
    <n v="562.49999999999989"/>
    <n v="0.25"/>
    <n v="0.6"/>
    <n v="2250"/>
    <n v="562.5"/>
    <n v="1349.9999999999998"/>
    <x v="2"/>
  </r>
  <r>
    <x v="2"/>
    <n v="1128299"/>
    <d v="2021-03-09T00:00:00"/>
    <x v="2"/>
    <s v="Alaska"/>
    <s v="Anchorage"/>
    <x v="3"/>
    <n v="0.54999999999999993"/>
    <x v="35"/>
    <n v="1512.4999999999998"/>
    <n v="378.12499999999994"/>
    <n v="0.25"/>
    <n v="0.55000000000000004"/>
    <n v="1512.5"/>
    <n v="378.125"/>
    <n v="831.87499999999989"/>
    <x v="2"/>
  </r>
  <r>
    <x v="2"/>
    <n v="1128299"/>
    <d v="2021-03-09T00:00:00"/>
    <x v="2"/>
    <s v="Alaska"/>
    <s v="Anchorage"/>
    <x v="4"/>
    <n v="0.6"/>
    <x v="36"/>
    <n v="750"/>
    <n v="112.5"/>
    <n v="0.15"/>
    <n v="0.6"/>
    <n v="750"/>
    <n v="112.5"/>
    <n v="450"/>
    <x v="2"/>
  </r>
  <r>
    <x v="2"/>
    <n v="1128299"/>
    <d v="2021-03-09T00:00:00"/>
    <x v="2"/>
    <s v="Alaska"/>
    <s v="Anchorage"/>
    <x v="5"/>
    <n v="0.54999999999999993"/>
    <x v="46"/>
    <n v="1787.4999999999998"/>
    <n v="715"/>
    <n v="0.4"/>
    <n v="0.55000000000000004"/>
    <n v="1787.5"/>
    <n v="715"/>
    <n v="983.125"/>
    <x v="2"/>
  </r>
  <r>
    <x v="2"/>
    <n v="1128299"/>
    <d v="2021-04-10T00:00:00"/>
    <x v="2"/>
    <s v="Alaska"/>
    <s v="Anchorage"/>
    <x v="0"/>
    <n v="0.6"/>
    <x v="24"/>
    <n v="3000"/>
    <n v="750"/>
    <n v="0.25"/>
    <n v="0.6"/>
    <n v="3000"/>
    <n v="750"/>
    <n v="1800"/>
    <x v="3"/>
  </r>
  <r>
    <x v="2"/>
    <n v="1128299"/>
    <d v="2021-04-10T00:00:00"/>
    <x v="2"/>
    <s v="Alaska"/>
    <s v="Anchorage"/>
    <x v="1"/>
    <n v="0.65"/>
    <x v="49"/>
    <n v="1950"/>
    <n v="390"/>
    <n v="0.2"/>
    <n v="0.65"/>
    <n v="1950"/>
    <n v="390"/>
    <n v="1267.5"/>
    <x v="3"/>
  </r>
  <r>
    <x v="2"/>
    <n v="1128299"/>
    <d v="2021-04-10T00:00:00"/>
    <x v="2"/>
    <s v="Alaska"/>
    <s v="Anchorage"/>
    <x v="2"/>
    <n v="0.65"/>
    <x v="45"/>
    <n v="2275"/>
    <n v="568.75"/>
    <n v="0.25"/>
    <n v="0.65"/>
    <n v="2275"/>
    <n v="568.75"/>
    <n v="1478.75"/>
    <x v="3"/>
  </r>
  <r>
    <x v="2"/>
    <n v="1128299"/>
    <d v="2021-04-10T00:00:00"/>
    <x v="2"/>
    <s v="Alaska"/>
    <s v="Anchorage"/>
    <x v="3"/>
    <n v="0.5"/>
    <x v="44"/>
    <n v="1250"/>
    <n v="312.5"/>
    <n v="0.25"/>
    <n v="0.5"/>
    <n v="1250"/>
    <n v="312.5"/>
    <n v="625"/>
    <x v="3"/>
  </r>
  <r>
    <x v="2"/>
    <n v="1128299"/>
    <d v="2021-04-10T00:00:00"/>
    <x v="2"/>
    <s v="Alaska"/>
    <s v="Anchorage"/>
    <x v="4"/>
    <n v="0.55000000000000004"/>
    <x v="43"/>
    <n v="825.00000000000011"/>
    <n v="123.75000000000001"/>
    <n v="0.15"/>
    <n v="0.55000000000000004"/>
    <n v="825"/>
    <n v="123.75"/>
    <n v="453.75000000000011"/>
    <x v="3"/>
  </r>
  <r>
    <x v="2"/>
    <n v="1128299"/>
    <d v="2021-04-10T00:00:00"/>
    <x v="2"/>
    <s v="Alaska"/>
    <s v="Anchorage"/>
    <x v="5"/>
    <n v="0.70000000000000007"/>
    <x v="46"/>
    <n v="2275"/>
    <n v="910"/>
    <n v="0.4"/>
    <n v="0.7"/>
    <n v="2275"/>
    <n v="910"/>
    <n v="1592.5"/>
    <x v="3"/>
  </r>
  <r>
    <x v="2"/>
    <n v="1128299"/>
    <d v="2021-05-11T00:00:00"/>
    <x v="2"/>
    <s v="Alaska"/>
    <s v="Anchorage"/>
    <x v="0"/>
    <n v="0.54999999999999993"/>
    <x v="28"/>
    <n v="2887.4999999999995"/>
    <n v="721.87499999999989"/>
    <n v="0.25"/>
    <n v="0.55000000000000004"/>
    <n v="2887.5"/>
    <n v="721.875"/>
    <n v="1588.1249999999998"/>
    <x v="4"/>
  </r>
  <r>
    <x v="2"/>
    <n v="1128299"/>
    <d v="2021-05-11T00:00:00"/>
    <x v="2"/>
    <s v="Alaska"/>
    <s v="Anchorage"/>
    <x v="1"/>
    <n v="0.6"/>
    <x v="48"/>
    <n v="2250"/>
    <n v="450"/>
    <n v="0.2"/>
    <n v="0.6"/>
    <n v="2250"/>
    <n v="450"/>
    <n v="1350"/>
    <x v="4"/>
  </r>
  <r>
    <x v="2"/>
    <n v="1128299"/>
    <d v="2021-05-11T00:00:00"/>
    <x v="2"/>
    <s v="Alaska"/>
    <s v="Anchorage"/>
    <x v="2"/>
    <n v="0.6"/>
    <x v="48"/>
    <n v="2250"/>
    <n v="562.5"/>
    <n v="0.25"/>
    <n v="0.6"/>
    <n v="2250"/>
    <n v="562.5"/>
    <n v="1350"/>
    <x v="4"/>
  </r>
  <r>
    <x v="2"/>
    <n v="1128299"/>
    <d v="2021-05-11T00:00:00"/>
    <x v="2"/>
    <s v="Alaska"/>
    <s v="Anchorage"/>
    <x v="3"/>
    <n v="0.54999999999999993"/>
    <x v="35"/>
    <n v="1512.4999999999998"/>
    <n v="378.12499999999994"/>
    <n v="0.25"/>
    <n v="0.55000000000000004"/>
    <n v="1512.5"/>
    <n v="378.125"/>
    <n v="831.87499999999989"/>
    <x v="4"/>
  </r>
  <r>
    <x v="2"/>
    <n v="1128299"/>
    <d v="2021-05-11T00:00:00"/>
    <x v="2"/>
    <s v="Alaska"/>
    <s v="Anchorage"/>
    <x v="4"/>
    <n v="0.6"/>
    <x v="37"/>
    <n v="1050"/>
    <n v="157.5"/>
    <n v="0.15"/>
    <n v="0.6"/>
    <n v="1050"/>
    <n v="157.5"/>
    <n v="630"/>
    <x v="4"/>
  </r>
  <r>
    <x v="2"/>
    <n v="1128299"/>
    <d v="2021-05-11T00:00:00"/>
    <x v="2"/>
    <s v="Alaska"/>
    <s v="Anchorage"/>
    <x v="5"/>
    <n v="0.75"/>
    <x v="34"/>
    <n v="3562.5"/>
    <n v="1425"/>
    <n v="0.4"/>
    <n v="0.75"/>
    <n v="3562.5"/>
    <n v="1425"/>
    <n v="2671.875"/>
    <x v="4"/>
  </r>
  <r>
    <x v="2"/>
    <n v="1128299"/>
    <d v="2021-06-10T00:00:00"/>
    <x v="2"/>
    <s v="Alaska"/>
    <s v="Anchorage"/>
    <x v="0"/>
    <n v="0.7"/>
    <x v="27"/>
    <n v="5075"/>
    <n v="1268.75"/>
    <n v="0.25"/>
    <n v="0.7"/>
    <n v="5075"/>
    <n v="1268.75"/>
    <n v="3552.5"/>
    <x v="5"/>
  </r>
  <r>
    <x v="2"/>
    <n v="1128299"/>
    <d v="2021-06-10T00:00:00"/>
    <x v="2"/>
    <s v="Alaska"/>
    <s v="Anchorage"/>
    <x v="1"/>
    <n v="0.75"/>
    <x v="25"/>
    <n v="4500"/>
    <n v="900"/>
    <n v="0.2"/>
    <n v="0.75"/>
    <n v="4500"/>
    <n v="900"/>
    <n v="3375"/>
    <x v="5"/>
  </r>
  <r>
    <x v="2"/>
    <n v="1128299"/>
    <d v="2021-06-10T00:00:00"/>
    <x v="2"/>
    <s v="Alaska"/>
    <s v="Anchorage"/>
    <x v="2"/>
    <n v="0.75"/>
    <x v="25"/>
    <n v="4500"/>
    <n v="1125"/>
    <n v="0.25"/>
    <n v="0.75"/>
    <n v="4500"/>
    <n v="1125"/>
    <n v="3375"/>
    <x v="5"/>
  </r>
  <r>
    <x v="2"/>
    <n v="1128299"/>
    <d v="2021-06-10T00:00:00"/>
    <x v="2"/>
    <s v="Alaska"/>
    <s v="Anchorage"/>
    <x v="3"/>
    <n v="0.75"/>
    <x v="34"/>
    <n v="3562.5"/>
    <n v="890.625"/>
    <n v="0.25"/>
    <n v="0.75"/>
    <n v="3562.5"/>
    <n v="890.625"/>
    <n v="2671.875"/>
    <x v="5"/>
  </r>
  <r>
    <x v="2"/>
    <n v="1128299"/>
    <d v="2021-06-10T00:00:00"/>
    <x v="2"/>
    <s v="Alaska"/>
    <s v="Anchorage"/>
    <x v="4"/>
    <n v="0.85000000000000009"/>
    <x v="45"/>
    <n v="2975.0000000000005"/>
    <n v="446.25000000000006"/>
    <n v="0.15"/>
    <n v="0.85"/>
    <n v="2975"/>
    <n v="446.25"/>
    <n v="2528.7500000000005"/>
    <x v="5"/>
  </r>
  <r>
    <x v="2"/>
    <n v="1128299"/>
    <d v="2021-06-10T00:00:00"/>
    <x v="2"/>
    <s v="Alaska"/>
    <s v="Anchorage"/>
    <x v="5"/>
    <n v="1"/>
    <x v="26"/>
    <n v="6500"/>
    <n v="2600"/>
    <n v="0.4"/>
    <n v="1"/>
    <n v="6500"/>
    <n v="2600"/>
    <n v="6500"/>
    <x v="5"/>
  </r>
  <r>
    <x v="2"/>
    <n v="1128299"/>
    <d v="2021-07-09T00:00:00"/>
    <x v="2"/>
    <s v="Alaska"/>
    <s v="Anchorage"/>
    <x v="0"/>
    <n v="0.8"/>
    <x v="9"/>
    <n v="6400"/>
    <n v="1600"/>
    <n v="0.25"/>
    <n v="0.8"/>
    <n v="6400"/>
    <n v="1600"/>
    <n v="5120"/>
    <x v="6"/>
  </r>
  <r>
    <x v="2"/>
    <n v="1128299"/>
    <d v="2021-07-09T00:00:00"/>
    <x v="2"/>
    <s v="Alaska"/>
    <s v="Anchorage"/>
    <x v="1"/>
    <n v="0.85000000000000009"/>
    <x v="26"/>
    <n v="5525.0000000000009"/>
    <n v="1105.0000000000002"/>
    <n v="0.2"/>
    <n v="0.85"/>
    <n v="5525"/>
    <n v="1105"/>
    <n v="4696.2500000000009"/>
    <x v="6"/>
  </r>
  <r>
    <x v="2"/>
    <n v="1128299"/>
    <d v="2021-07-09T00:00:00"/>
    <x v="2"/>
    <s v="Alaska"/>
    <s v="Anchorage"/>
    <x v="2"/>
    <n v="0.85000000000000009"/>
    <x v="25"/>
    <n v="5100.0000000000009"/>
    <n v="1275.0000000000002"/>
    <n v="0.25"/>
    <n v="0.85"/>
    <n v="5100"/>
    <n v="1275"/>
    <n v="4335.0000000000009"/>
    <x v="6"/>
  </r>
  <r>
    <x v="2"/>
    <n v="1128299"/>
    <d v="2021-07-09T00:00:00"/>
    <x v="2"/>
    <s v="Alaska"/>
    <s v="Anchorage"/>
    <x v="3"/>
    <n v="0.8"/>
    <x v="24"/>
    <n v="4000"/>
    <n v="1000"/>
    <n v="0.25"/>
    <n v="0.8"/>
    <n v="4000"/>
    <n v="1000"/>
    <n v="3200"/>
    <x v="6"/>
  </r>
  <r>
    <x v="2"/>
    <n v="1128299"/>
    <d v="2021-07-09T00:00:00"/>
    <x v="2"/>
    <s v="Alaska"/>
    <s v="Anchorage"/>
    <x v="4"/>
    <n v="0.85000000000000009"/>
    <x v="21"/>
    <n v="4675.0000000000009"/>
    <n v="701.25000000000011"/>
    <n v="0.15"/>
    <n v="0.85"/>
    <n v="4675"/>
    <n v="701.25"/>
    <n v="3973.7500000000005"/>
    <x v="6"/>
  </r>
  <r>
    <x v="2"/>
    <n v="1128299"/>
    <d v="2021-07-09T00:00:00"/>
    <x v="2"/>
    <s v="Alaska"/>
    <s v="Anchorage"/>
    <x v="5"/>
    <n v="1"/>
    <x v="21"/>
    <n v="5500"/>
    <n v="2200"/>
    <n v="0.4"/>
    <n v="1"/>
    <n v="5500"/>
    <n v="2200"/>
    <n v="5500"/>
    <x v="6"/>
  </r>
  <r>
    <x v="2"/>
    <n v="1128299"/>
    <d v="2021-08-10T00:00:00"/>
    <x v="2"/>
    <s v="Alaska"/>
    <s v="Anchorage"/>
    <x v="0"/>
    <n v="0.85000000000000009"/>
    <x v="30"/>
    <n v="6375.0000000000009"/>
    <n v="1593.7500000000002"/>
    <n v="0.25"/>
    <n v="0.85"/>
    <n v="6375"/>
    <n v="1593.75"/>
    <n v="5418.7500000000009"/>
    <x v="7"/>
  </r>
  <r>
    <x v="2"/>
    <n v="1128299"/>
    <d v="2021-08-10T00:00:00"/>
    <x v="2"/>
    <s v="Alaska"/>
    <s v="Anchorage"/>
    <x v="1"/>
    <n v="0.75000000000000011"/>
    <x v="27"/>
    <n v="5437.5000000000009"/>
    <n v="1087.5000000000002"/>
    <n v="0.2"/>
    <n v="0.75"/>
    <n v="5437.5"/>
    <n v="1087.5"/>
    <n v="4078.1250000000009"/>
    <x v="7"/>
  </r>
  <r>
    <x v="2"/>
    <n v="1128299"/>
    <d v="2021-08-10T00:00:00"/>
    <x v="2"/>
    <s v="Alaska"/>
    <s v="Anchorage"/>
    <x v="2"/>
    <n v="0.70000000000000007"/>
    <x v="25"/>
    <n v="4200"/>
    <n v="1050"/>
    <n v="0.25"/>
    <n v="0.7"/>
    <n v="4200"/>
    <n v="1050"/>
    <n v="2940"/>
    <x v="7"/>
  </r>
  <r>
    <x v="2"/>
    <n v="1128299"/>
    <d v="2021-08-10T00:00:00"/>
    <x v="2"/>
    <s v="Alaska"/>
    <s v="Anchorage"/>
    <x v="3"/>
    <n v="0.70000000000000007"/>
    <x v="28"/>
    <n v="3675.0000000000005"/>
    <n v="918.75000000000011"/>
    <n v="0.25"/>
    <n v="0.7"/>
    <n v="3675"/>
    <n v="918.75"/>
    <n v="2572.5"/>
    <x v="7"/>
  </r>
  <r>
    <x v="2"/>
    <n v="1128299"/>
    <d v="2021-08-10T00:00:00"/>
    <x v="2"/>
    <s v="Alaska"/>
    <s v="Anchorage"/>
    <x v="4"/>
    <n v="0.7"/>
    <x v="28"/>
    <n v="3674.9999999999995"/>
    <n v="551.24999999999989"/>
    <n v="0.15"/>
    <n v="0.7"/>
    <n v="3675"/>
    <n v="551.25"/>
    <n v="2572.4999999999995"/>
    <x v="7"/>
  </r>
  <r>
    <x v="2"/>
    <n v="1128299"/>
    <d v="2021-08-10T00:00:00"/>
    <x v="2"/>
    <s v="Alaska"/>
    <s v="Anchorage"/>
    <x v="5"/>
    <n v="0.75"/>
    <x v="45"/>
    <n v="2625"/>
    <n v="1050"/>
    <n v="0.4"/>
    <n v="0.75"/>
    <n v="2625"/>
    <n v="1050"/>
    <n v="1968.75"/>
    <x v="7"/>
  </r>
  <r>
    <x v="2"/>
    <n v="1128299"/>
    <d v="2021-09-11T00:00:00"/>
    <x v="2"/>
    <s v="Alaska"/>
    <s v="Anchorage"/>
    <x v="0"/>
    <n v="0.65000000000000013"/>
    <x v="21"/>
    <n v="3575.0000000000009"/>
    <n v="893.75000000000023"/>
    <n v="0.25"/>
    <n v="0.65"/>
    <n v="3575"/>
    <n v="893.75"/>
    <n v="2323.7500000000005"/>
    <x v="8"/>
  </r>
  <r>
    <x v="2"/>
    <n v="1128299"/>
    <d v="2021-09-11T00:00:00"/>
    <x v="2"/>
    <s v="Alaska"/>
    <s v="Anchorage"/>
    <x v="1"/>
    <n v="0.70000000000000018"/>
    <x v="21"/>
    <n v="3850.0000000000009"/>
    <n v="770.00000000000023"/>
    <n v="0.2"/>
    <n v="0.7"/>
    <n v="3850"/>
    <n v="770"/>
    <n v="2695.0000000000005"/>
    <x v="8"/>
  </r>
  <r>
    <x v="2"/>
    <n v="1128299"/>
    <d v="2021-09-11T00:00:00"/>
    <x v="2"/>
    <s v="Alaska"/>
    <s v="Anchorage"/>
    <x v="2"/>
    <n v="0.65000000000000013"/>
    <x v="48"/>
    <n v="2437.5000000000005"/>
    <n v="609.37500000000011"/>
    <n v="0.25"/>
    <n v="0.65"/>
    <n v="2437.5"/>
    <n v="609.375"/>
    <n v="1584.3750000000005"/>
    <x v="8"/>
  </r>
  <r>
    <x v="2"/>
    <n v="1128299"/>
    <d v="2021-09-11T00:00:00"/>
    <x v="2"/>
    <s v="Alaska"/>
    <s v="Anchorage"/>
    <x v="3"/>
    <n v="0.65000000000000013"/>
    <x v="46"/>
    <n v="2112.5000000000005"/>
    <n v="528.12500000000011"/>
    <n v="0.25"/>
    <n v="0.65"/>
    <n v="2112.5"/>
    <n v="528.125"/>
    <n v="1373.1250000000005"/>
    <x v="8"/>
  </r>
  <r>
    <x v="2"/>
    <n v="1128299"/>
    <d v="2021-09-11T00:00:00"/>
    <x v="2"/>
    <s v="Alaska"/>
    <s v="Anchorage"/>
    <x v="4"/>
    <n v="0.75000000000000011"/>
    <x v="45"/>
    <n v="2625.0000000000005"/>
    <n v="393.75000000000006"/>
    <n v="0.15"/>
    <n v="0.75"/>
    <n v="2625"/>
    <n v="393.75"/>
    <n v="1968.7500000000005"/>
    <x v="8"/>
  </r>
  <r>
    <x v="2"/>
    <n v="1128299"/>
    <d v="2021-09-11T00:00:00"/>
    <x v="2"/>
    <s v="Alaska"/>
    <s v="Anchorage"/>
    <x v="5"/>
    <n v="0.6"/>
    <x v="48"/>
    <n v="2250"/>
    <n v="900"/>
    <n v="0.4"/>
    <n v="0.6"/>
    <n v="2250"/>
    <n v="900"/>
    <n v="1350"/>
    <x v="8"/>
  </r>
  <r>
    <x v="2"/>
    <n v="1128299"/>
    <d v="2021-10-10T00:00:00"/>
    <x v="2"/>
    <s v="Alaska"/>
    <s v="Anchorage"/>
    <x v="0"/>
    <n v="0.55000000000000004"/>
    <x v="34"/>
    <n v="2612.5"/>
    <n v="653.125"/>
    <n v="0.25"/>
    <n v="0.55000000000000004"/>
    <n v="2612.5"/>
    <n v="653.125"/>
    <n v="1436.8750000000002"/>
    <x v="9"/>
  </r>
  <r>
    <x v="2"/>
    <n v="1128299"/>
    <d v="2021-10-10T00:00:00"/>
    <x v="2"/>
    <s v="Alaska"/>
    <s v="Anchorage"/>
    <x v="1"/>
    <n v="0.65000000000000013"/>
    <x v="34"/>
    <n v="3087.5000000000005"/>
    <n v="617.50000000000011"/>
    <n v="0.2"/>
    <n v="0.65"/>
    <n v="3087.5"/>
    <n v="617.5"/>
    <n v="2006.8750000000005"/>
    <x v="9"/>
  </r>
  <r>
    <x v="2"/>
    <n v="1128299"/>
    <d v="2021-10-10T00:00:00"/>
    <x v="2"/>
    <s v="Alaska"/>
    <s v="Anchorage"/>
    <x v="2"/>
    <n v="0.60000000000000009"/>
    <x v="49"/>
    <n v="1800.0000000000002"/>
    <n v="450.00000000000006"/>
    <n v="0.25"/>
    <n v="0.6"/>
    <n v="1800"/>
    <n v="450"/>
    <n v="1080"/>
    <x v="9"/>
  </r>
  <r>
    <x v="2"/>
    <n v="1128299"/>
    <d v="2021-10-10T00:00:00"/>
    <x v="2"/>
    <s v="Alaska"/>
    <s v="Anchorage"/>
    <x v="3"/>
    <n v="0.55000000000000004"/>
    <x v="35"/>
    <n v="1512.5000000000002"/>
    <n v="378.12500000000006"/>
    <n v="0.25"/>
    <n v="0.55000000000000004"/>
    <n v="1512.5"/>
    <n v="378.125"/>
    <n v="831.87500000000023"/>
    <x v="9"/>
  </r>
  <r>
    <x v="2"/>
    <n v="1128299"/>
    <d v="2021-10-10T00:00:00"/>
    <x v="2"/>
    <s v="Alaska"/>
    <s v="Anchorage"/>
    <x v="4"/>
    <n v="0.65"/>
    <x v="44"/>
    <n v="1625"/>
    <n v="243.75"/>
    <n v="0.15"/>
    <n v="0.65"/>
    <n v="1625"/>
    <n v="243.75"/>
    <n v="1056.25"/>
    <x v="9"/>
  </r>
  <r>
    <x v="2"/>
    <n v="1128299"/>
    <d v="2021-10-10T00:00:00"/>
    <x v="2"/>
    <s v="Alaska"/>
    <s v="Anchorage"/>
    <x v="5"/>
    <n v="0.70000000000000007"/>
    <x v="49"/>
    <n v="2100"/>
    <n v="840"/>
    <n v="0.4"/>
    <n v="0.7"/>
    <n v="2100"/>
    <n v="840"/>
    <n v="1470"/>
    <x v="9"/>
  </r>
  <r>
    <x v="2"/>
    <n v="1128299"/>
    <d v="2021-11-10T00:00:00"/>
    <x v="2"/>
    <s v="Alaska"/>
    <s v="Anchorage"/>
    <x v="0"/>
    <n v="0.55000000000000004"/>
    <x v="28"/>
    <n v="2887.5000000000005"/>
    <n v="721.87500000000011"/>
    <n v="0.25"/>
    <n v="0.55000000000000004"/>
    <n v="2887.5"/>
    <n v="721.875"/>
    <n v="1588.1250000000005"/>
    <x v="10"/>
  </r>
  <r>
    <x v="2"/>
    <n v="1128299"/>
    <d v="2021-11-10T00:00:00"/>
    <x v="2"/>
    <s v="Alaska"/>
    <s v="Anchorage"/>
    <x v="1"/>
    <n v="0.60000000000000009"/>
    <x v="25"/>
    <n v="3600.0000000000005"/>
    <n v="720.00000000000011"/>
    <n v="0.2"/>
    <n v="0.6"/>
    <n v="3600"/>
    <n v="720"/>
    <n v="2160"/>
    <x v="10"/>
  </r>
  <r>
    <x v="2"/>
    <n v="1128299"/>
    <d v="2021-11-10T00:00:00"/>
    <x v="2"/>
    <s v="Alaska"/>
    <s v="Anchorage"/>
    <x v="2"/>
    <n v="0.55000000000000004"/>
    <x v="33"/>
    <n v="2337.5"/>
    <n v="584.375"/>
    <n v="0.25"/>
    <n v="0.55000000000000004"/>
    <n v="2337.5"/>
    <n v="584.375"/>
    <n v="1285.625"/>
    <x v="10"/>
  </r>
  <r>
    <x v="2"/>
    <n v="1128299"/>
    <d v="2021-11-10T00:00:00"/>
    <x v="2"/>
    <s v="Alaska"/>
    <s v="Anchorage"/>
    <x v="3"/>
    <n v="0.65000000000000013"/>
    <x v="47"/>
    <n v="2600.0000000000005"/>
    <n v="650.00000000000011"/>
    <n v="0.25"/>
    <n v="0.65"/>
    <n v="2600"/>
    <n v="650"/>
    <n v="1690.0000000000005"/>
    <x v="10"/>
  </r>
  <r>
    <x v="2"/>
    <n v="1128299"/>
    <d v="2021-11-10T00:00:00"/>
    <x v="2"/>
    <s v="Alaska"/>
    <s v="Anchorage"/>
    <x v="4"/>
    <n v="0.85000000000000009"/>
    <x v="48"/>
    <n v="3187.5000000000005"/>
    <n v="478.12500000000006"/>
    <n v="0.15"/>
    <n v="0.85"/>
    <n v="3187.5"/>
    <n v="478.125"/>
    <n v="2709.3750000000005"/>
    <x v="10"/>
  </r>
  <r>
    <x v="2"/>
    <n v="1128299"/>
    <d v="2021-11-10T00:00:00"/>
    <x v="2"/>
    <s v="Alaska"/>
    <s v="Anchorage"/>
    <x v="5"/>
    <n v="0.90000000000000013"/>
    <x v="24"/>
    <n v="4500.0000000000009"/>
    <n v="1800.0000000000005"/>
    <n v="0.4"/>
    <n v="0.9"/>
    <n v="4500"/>
    <n v="1800"/>
    <n v="4050.0000000000009"/>
    <x v="10"/>
  </r>
  <r>
    <x v="2"/>
    <n v="1128299"/>
    <d v="2021-12-09T00:00:00"/>
    <x v="2"/>
    <s v="Alaska"/>
    <s v="Anchorage"/>
    <x v="0"/>
    <n v="0.75000000000000011"/>
    <x v="20"/>
    <n v="5250.0000000000009"/>
    <n v="1312.5000000000002"/>
    <n v="0.25"/>
    <n v="0.75"/>
    <n v="5250"/>
    <n v="1312.5"/>
    <n v="3937.5000000000009"/>
    <x v="11"/>
  </r>
  <r>
    <x v="2"/>
    <n v="1128299"/>
    <d v="2021-12-09T00:00:00"/>
    <x v="2"/>
    <s v="Alaska"/>
    <s v="Anchorage"/>
    <x v="1"/>
    <n v="0.8500000000000002"/>
    <x v="20"/>
    <n v="5950.0000000000018"/>
    <n v="1190.0000000000005"/>
    <n v="0.2"/>
    <n v="0.85"/>
    <n v="5950"/>
    <n v="1190"/>
    <n v="5057.5000000000018"/>
    <x v="11"/>
  </r>
  <r>
    <x v="2"/>
    <n v="1128299"/>
    <d v="2021-12-09T00:00:00"/>
    <x v="2"/>
    <s v="Alaska"/>
    <s v="Anchorage"/>
    <x v="2"/>
    <n v="0.80000000000000016"/>
    <x v="24"/>
    <n v="4000.0000000000009"/>
    <n v="1000.0000000000002"/>
    <n v="0.25"/>
    <n v="0.8"/>
    <n v="4000"/>
    <n v="1000"/>
    <n v="3200.0000000000009"/>
    <x v="11"/>
  </r>
  <r>
    <x v="2"/>
    <n v="1128299"/>
    <d v="2021-12-09T00:00:00"/>
    <x v="2"/>
    <s v="Alaska"/>
    <s v="Anchorage"/>
    <x v="3"/>
    <n v="0.80000000000000016"/>
    <x v="24"/>
    <n v="4000.0000000000009"/>
    <n v="1000.0000000000002"/>
    <n v="0.25"/>
    <n v="0.8"/>
    <n v="4000"/>
    <n v="1000"/>
    <n v="3200.0000000000009"/>
    <x v="11"/>
  </r>
  <r>
    <x v="2"/>
    <n v="1128299"/>
    <d v="2021-12-09T00:00:00"/>
    <x v="2"/>
    <s v="Alaska"/>
    <s v="Anchorage"/>
    <x v="4"/>
    <n v="0.90000000000000013"/>
    <x v="33"/>
    <n v="3825.0000000000005"/>
    <n v="573.75"/>
    <n v="0.15"/>
    <n v="0.9"/>
    <n v="3825"/>
    <n v="573.75"/>
    <n v="3442.5000000000005"/>
    <x v="11"/>
  </r>
  <r>
    <x v="2"/>
    <n v="1128299"/>
    <d v="2021-12-09T00:00:00"/>
    <x v="2"/>
    <s v="Alaska"/>
    <s v="Anchorage"/>
    <x v="5"/>
    <n v="0.95000000000000018"/>
    <x v="28"/>
    <n v="4987.5000000000009"/>
    <n v="1995.0000000000005"/>
    <n v="0.4"/>
    <n v="0.95"/>
    <n v="4987.5"/>
    <n v="1995"/>
    <n v="4738.1250000000009"/>
    <x v="11"/>
  </r>
  <r>
    <x v="2"/>
    <n v="1128299"/>
    <d v="2021-01-17T00:00:00"/>
    <x v="2"/>
    <s v="Hawaii"/>
    <s v="Honolulu"/>
    <x v="0"/>
    <n v="0.4"/>
    <x v="33"/>
    <n v="1700"/>
    <n v="510"/>
    <n v="0.3"/>
    <n v="0.4"/>
    <n v="1700"/>
    <n v="510"/>
    <n v="680"/>
    <x v="0"/>
  </r>
  <r>
    <x v="2"/>
    <n v="1128299"/>
    <d v="2021-01-17T00:00:00"/>
    <x v="2"/>
    <s v="Hawaii"/>
    <s v="Honolulu"/>
    <x v="1"/>
    <n v="0.5"/>
    <x v="33"/>
    <n v="2125"/>
    <n v="531.25"/>
    <n v="0.25"/>
    <n v="0.5"/>
    <n v="2125"/>
    <n v="531.25"/>
    <n v="1062.5"/>
    <x v="0"/>
  </r>
  <r>
    <x v="2"/>
    <n v="1128299"/>
    <d v="2021-01-17T00:00:00"/>
    <x v="2"/>
    <s v="Hawaii"/>
    <s v="Honolulu"/>
    <x v="2"/>
    <n v="0.5"/>
    <x v="33"/>
    <n v="2125"/>
    <n v="637.5"/>
    <n v="0.3"/>
    <n v="0.5"/>
    <n v="2125"/>
    <n v="637.5"/>
    <n v="1062.5"/>
    <x v="0"/>
  </r>
  <r>
    <x v="2"/>
    <n v="1128299"/>
    <d v="2021-01-17T00:00:00"/>
    <x v="2"/>
    <s v="Hawaii"/>
    <s v="Honolulu"/>
    <x v="3"/>
    <n v="0.5"/>
    <x v="35"/>
    <n v="1375"/>
    <n v="412.5"/>
    <n v="0.3"/>
    <n v="0.5"/>
    <n v="1375"/>
    <n v="412.5"/>
    <n v="687.5"/>
    <x v="0"/>
  </r>
  <r>
    <x v="2"/>
    <n v="1128299"/>
    <d v="2021-01-17T00:00:00"/>
    <x v="2"/>
    <s v="Hawaii"/>
    <s v="Honolulu"/>
    <x v="4"/>
    <n v="0.55000000000000004"/>
    <x v="38"/>
    <n v="1237.5"/>
    <n v="247.5"/>
    <n v="0.2"/>
    <n v="0.55000000000000004"/>
    <n v="1237.5"/>
    <n v="247.5"/>
    <n v="680.625"/>
    <x v="0"/>
  </r>
  <r>
    <x v="2"/>
    <n v="1128299"/>
    <d v="2021-01-17T00:00:00"/>
    <x v="2"/>
    <s v="Hawaii"/>
    <s v="Honolulu"/>
    <x v="5"/>
    <n v="0.5"/>
    <x v="34"/>
    <n v="2375"/>
    <n v="1068.75"/>
    <n v="0.45"/>
    <n v="0.5"/>
    <n v="2375"/>
    <n v="1068.75"/>
    <n v="1187.5"/>
    <x v="0"/>
  </r>
  <r>
    <x v="2"/>
    <n v="1128299"/>
    <d v="2021-02-17T00:00:00"/>
    <x v="2"/>
    <s v="Hawaii"/>
    <s v="Honolulu"/>
    <x v="0"/>
    <n v="0.4"/>
    <x v="28"/>
    <n v="2100"/>
    <n v="630"/>
    <n v="0.3"/>
    <n v="0.4"/>
    <n v="2100"/>
    <n v="630"/>
    <n v="840"/>
    <x v="1"/>
  </r>
  <r>
    <x v="2"/>
    <n v="1128299"/>
    <d v="2021-02-17T00:00:00"/>
    <x v="2"/>
    <s v="Hawaii"/>
    <s v="Honolulu"/>
    <x v="1"/>
    <n v="0.5"/>
    <x v="33"/>
    <n v="2125"/>
    <n v="531.25"/>
    <n v="0.25"/>
    <n v="0.5"/>
    <n v="2125"/>
    <n v="531.25"/>
    <n v="1062.5"/>
    <x v="1"/>
  </r>
  <r>
    <x v="2"/>
    <n v="1128299"/>
    <d v="2021-02-17T00:00:00"/>
    <x v="2"/>
    <s v="Hawaii"/>
    <s v="Honolulu"/>
    <x v="2"/>
    <n v="0.5"/>
    <x v="33"/>
    <n v="2125"/>
    <n v="637.5"/>
    <n v="0.3"/>
    <n v="0.5"/>
    <n v="2125"/>
    <n v="637.5"/>
    <n v="1062.5"/>
    <x v="1"/>
  </r>
  <r>
    <x v="2"/>
    <n v="1128299"/>
    <d v="2021-02-17T00:00:00"/>
    <x v="2"/>
    <s v="Hawaii"/>
    <s v="Honolulu"/>
    <x v="3"/>
    <n v="0.5"/>
    <x v="35"/>
    <n v="1375"/>
    <n v="412.5"/>
    <n v="0.3"/>
    <n v="0.5"/>
    <n v="1375"/>
    <n v="412.5"/>
    <n v="687.5"/>
    <x v="1"/>
  </r>
  <r>
    <x v="2"/>
    <n v="1128299"/>
    <d v="2021-02-17T00:00:00"/>
    <x v="2"/>
    <s v="Hawaii"/>
    <s v="Honolulu"/>
    <x v="4"/>
    <n v="0.55000000000000004"/>
    <x v="41"/>
    <n v="1100"/>
    <n v="220"/>
    <n v="0.2"/>
    <n v="0.55000000000000004"/>
    <n v="1100"/>
    <n v="220"/>
    <n v="605"/>
    <x v="1"/>
  </r>
  <r>
    <x v="2"/>
    <n v="1128299"/>
    <d v="2021-02-17T00:00:00"/>
    <x v="2"/>
    <s v="Hawaii"/>
    <s v="Honolulu"/>
    <x v="5"/>
    <n v="0.5"/>
    <x v="47"/>
    <n v="2000"/>
    <n v="900"/>
    <n v="0.45"/>
    <n v="0.5"/>
    <n v="2000"/>
    <n v="900"/>
    <n v="1000"/>
    <x v="1"/>
  </r>
  <r>
    <x v="2"/>
    <n v="1128299"/>
    <d v="2021-03-16T00:00:00"/>
    <x v="2"/>
    <s v="Hawaii"/>
    <s v="Honolulu"/>
    <x v="0"/>
    <n v="0.5"/>
    <x v="21"/>
    <n v="2750"/>
    <n v="825"/>
    <n v="0.3"/>
    <n v="0.5"/>
    <n v="2750"/>
    <n v="825"/>
    <n v="1375"/>
    <x v="2"/>
  </r>
  <r>
    <x v="2"/>
    <n v="1128299"/>
    <d v="2021-03-16T00:00:00"/>
    <x v="2"/>
    <s v="Hawaii"/>
    <s v="Honolulu"/>
    <x v="1"/>
    <n v="0.6"/>
    <x v="47"/>
    <n v="2400"/>
    <n v="600"/>
    <n v="0.25"/>
    <n v="0.6"/>
    <n v="2400"/>
    <n v="600"/>
    <n v="1440"/>
    <x v="2"/>
  </r>
  <r>
    <x v="2"/>
    <n v="1128299"/>
    <d v="2021-03-16T00:00:00"/>
    <x v="2"/>
    <s v="Hawaii"/>
    <s v="Honolulu"/>
    <x v="2"/>
    <n v="0.64999999999999991"/>
    <x v="33"/>
    <n v="2762.4999999999995"/>
    <n v="828.74999999999989"/>
    <n v="0.3"/>
    <n v="0.65"/>
    <n v="2762.5"/>
    <n v="828.75"/>
    <n v="1795.6249999999998"/>
    <x v="2"/>
  </r>
  <r>
    <x v="2"/>
    <n v="1128299"/>
    <d v="2021-03-16T00:00:00"/>
    <x v="2"/>
    <s v="Hawaii"/>
    <s v="Honolulu"/>
    <x v="3"/>
    <n v="0.6"/>
    <x v="46"/>
    <n v="1950"/>
    <n v="585"/>
    <n v="0.3"/>
    <n v="0.6"/>
    <n v="1950"/>
    <n v="585"/>
    <n v="1170"/>
    <x v="2"/>
  </r>
  <r>
    <x v="2"/>
    <n v="1128299"/>
    <d v="2021-03-16T00:00:00"/>
    <x v="2"/>
    <s v="Hawaii"/>
    <s v="Honolulu"/>
    <x v="4"/>
    <n v="0.65"/>
    <x v="37"/>
    <n v="1137.5"/>
    <n v="227.5"/>
    <n v="0.2"/>
    <n v="0.65"/>
    <n v="1137.5"/>
    <n v="227.5"/>
    <n v="739.375"/>
    <x v="2"/>
  </r>
  <r>
    <x v="2"/>
    <n v="1128299"/>
    <d v="2021-03-16T00:00:00"/>
    <x v="2"/>
    <s v="Hawaii"/>
    <s v="Honolulu"/>
    <x v="5"/>
    <n v="0.6"/>
    <x v="48"/>
    <n v="2250"/>
    <n v="1012.5"/>
    <n v="0.45"/>
    <n v="0.6"/>
    <n v="2250"/>
    <n v="1012.5"/>
    <n v="1350"/>
    <x v="2"/>
  </r>
  <r>
    <x v="2"/>
    <n v="1128299"/>
    <d v="2021-04-17T00:00:00"/>
    <x v="2"/>
    <s v="Hawaii"/>
    <s v="Honolulu"/>
    <x v="0"/>
    <n v="0.65"/>
    <x v="21"/>
    <n v="3575"/>
    <n v="1072.5"/>
    <n v="0.3"/>
    <n v="0.65"/>
    <n v="3575"/>
    <n v="1072.5"/>
    <n v="2323.75"/>
    <x v="3"/>
  </r>
  <r>
    <x v="2"/>
    <n v="1128299"/>
    <d v="2021-04-17T00:00:00"/>
    <x v="2"/>
    <s v="Hawaii"/>
    <s v="Honolulu"/>
    <x v="1"/>
    <n v="0.70000000000000007"/>
    <x v="45"/>
    <n v="2450.0000000000005"/>
    <n v="612.50000000000011"/>
    <n v="0.25"/>
    <n v="0.7"/>
    <n v="2450"/>
    <n v="612.5"/>
    <n v="1715.0000000000002"/>
    <x v="3"/>
  </r>
  <r>
    <x v="2"/>
    <n v="1128299"/>
    <d v="2021-04-17T00:00:00"/>
    <x v="2"/>
    <s v="Hawaii"/>
    <s v="Honolulu"/>
    <x v="2"/>
    <n v="0.70000000000000007"/>
    <x v="47"/>
    <n v="2800.0000000000005"/>
    <n v="840.00000000000011"/>
    <n v="0.3"/>
    <n v="0.7"/>
    <n v="2800"/>
    <n v="840"/>
    <n v="1960.0000000000002"/>
    <x v="3"/>
  </r>
  <r>
    <x v="2"/>
    <n v="1128299"/>
    <d v="2021-04-17T00:00:00"/>
    <x v="2"/>
    <s v="Hawaii"/>
    <s v="Honolulu"/>
    <x v="3"/>
    <n v="0.55000000000000004"/>
    <x v="49"/>
    <n v="1650.0000000000002"/>
    <n v="495.00000000000006"/>
    <n v="0.3"/>
    <n v="0.55000000000000004"/>
    <n v="1650"/>
    <n v="495"/>
    <n v="907.50000000000023"/>
    <x v="3"/>
  </r>
  <r>
    <x v="2"/>
    <n v="1128299"/>
    <d v="2021-04-17T00:00:00"/>
    <x v="2"/>
    <s v="Hawaii"/>
    <s v="Honolulu"/>
    <x v="4"/>
    <n v="0.60000000000000009"/>
    <x v="41"/>
    <n v="1200.0000000000002"/>
    <n v="240.00000000000006"/>
    <n v="0.2"/>
    <n v="0.6"/>
    <n v="1200"/>
    <n v="240"/>
    <n v="720.00000000000011"/>
    <x v="3"/>
  </r>
  <r>
    <x v="2"/>
    <n v="1128299"/>
    <d v="2021-04-17T00:00:00"/>
    <x v="2"/>
    <s v="Hawaii"/>
    <s v="Honolulu"/>
    <x v="5"/>
    <n v="0.75000000000000011"/>
    <x v="48"/>
    <n v="2812.5000000000005"/>
    <n v="1265.6250000000002"/>
    <n v="0.45"/>
    <n v="0.75"/>
    <n v="2812.5"/>
    <n v="1265.625"/>
    <n v="2109.3750000000005"/>
    <x v="3"/>
  </r>
  <r>
    <x v="2"/>
    <n v="1128299"/>
    <d v="2021-05-18T00:00:00"/>
    <x v="2"/>
    <s v="Hawaii"/>
    <s v="Honolulu"/>
    <x v="0"/>
    <n v="0.6"/>
    <x v="31"/>
    <n v="3450"/>
    <n v="1035"/>
    <n v="0.3"/>
    <n v="0.6"/>
    <n v="3450"/>
    <n v="1035"/>
    <n v="2070"/>
    <x v="4"/>
  </r>
  <r>
    <x v="2"/>
    <n v="1128299"/>
    <d v="2021-05-18T00:00:00"/>
    <x v="2"/>
    <s v="Hawaii"/>
    <s v="Honolulu"/>
    <x v="1"/>
    <n v="0.65"/>
    <x v="33"/>
    <n v="2762.5"/>
    <n v="690.625"/>
    <n v="0.25"/>
    <n v="0.65"/>
    <n v="2762.5"/>
    <n v="690.625"/>
    <n v="1795.625"/>
    <x v="4"/>
  </r>
  <r>
    <x v="2"/>
    <n v="1128299"/>
    <d v="2021-05-18T00:00:00"/>
    <x v="2"/>
    <s v="Hawaii"/>
    <s v="Honolulu"/>
    <x v="2"/>
    <n v="0.65"/>
    <x v="33"/>
    <n v="2762.5"/>
    <n v="828.75"/>
    <n v="0.3"/>
    <n v="0.65"/>
    <n v="2762.5"/>
    <n v="828.75"/>
    <n v="1795.625"/>
    <x v="4"/>
  </r>
  <r>
    <x v="2"/>
    <n v="1128299"/>
    <d v="2021-05-18T00:00:00"/>
    <x v="2"/>
    <s v="Hawaii"/>
    <s v="Honolulu"/>
    <x v="3"/>
    <n v="0.6"/>
    <x v="46"/>
    <n v="1950"/>
    <n v="585"/>
    <n v="0.3"/>
    <n v="0.6"/>
    <n v="1950"/>
    <n v="585"/>
    <n v="1170"/>
    <x v="4"/>
  </r>
  <r>
    <x v="2"/>
    <n v="1128299"/>
    <d v="2021-05-18T00:00:00"/>
    <x v="2"/>
    <s v="Hawaii"/>
    <s v="Honolulu"/>
    <x v="4"/>
    <n v="0.54999999999999993"/>
    <x v="38"/>
    <n v="1237.4999999999998"/>
    <n v="247.49999999999997"/>
    <n v="0.2"/>
    <n v="0.55000000000000004"/>
    <n v="1237.5"/>
    <n v="247.5"/>
    <n v="680.62499999999989"/>
    <x v="4"/>
  </r>
  <r>
    <x v="2"/>
    <n v="1128299"/>
    <d v="2021-05-18T00:00:00"/>
    <x v="2"/>
    <s v="Hawaii"/>
    <s v="Honolulu"/>
    <x v="5"/>
    <n v="0.7"/>
    <x v="31"/>
    <n v="4024.9999999999995"/>
    <n v="1811.2499999999998"/>
    <n v="0.45"/>
    <n v="0.7"/>
    <n v="4025"/>
    <n v="1811.25"/>
    <n v="2817.4999999999995"/>
    <x v="4"/>
  </r>
  <r>
    <x v="2"/>
    <n v="1128299"/>
    <d v="2021-06-17T00:00:00"/>
    <x v="2"/>
    <s v="Hawaii"/>
    <s v="Honolulu"/>
    <x v="0"/>
    <n v="0.64999999999999991"/>
    <x v="6"/>
    <n v="5362.4999999999991"/>
    <n v="1608.7499999999998"/>
    <n v="0.3"/>
    <n v="0.65"/>
    <n v="5362.5"/>
    <n v="1608.75"/>
    <n v="3485.6249999999995"/>
    <x v="5"/>
  </r>
  <r>
    <x v="2"/>
    <n v="1128299"/>
    <d v="2021-06-17T00:00:00"/>
    <x v="2"/>
    <s v="Hawaii"/>
    <s v="Honolulu"/>
    <x v="1"/>
    <n v="0.7"/>
    <x v="20"/>
    <n v="4900"/>
    <n v="1225"/>
    <n v="0.25"/>
    <n v="0.7"/>
    <n v="4900"/>
    <n v="1225"/>
    <n v="3430"/>
    <x v="5"/>
  </r>
  <r>
    <x v="2"/>
    <n v="1128299"/>
    <d v="2021-06-17T00:00:00"/>
    <x v="2"/>
    <s v="Hawaii"/>
    <s v="Honolulu"/>
    <x v="2"/>
    <n v="0.85"/>
    <x v="20"/>
    <n v="5950"/>
    <n v="1785"/>
    <n v="0.3"/>
    <n v="0.85"/>
    <n v="5950"/>
    <n v="1785"/>
    <n v="5057.5"/>
    <x v="5"/>
  </r>
  <r>
    <x v="2"/>
    <n v="1128299"/>
    <d v="2021-06-17T00:00:00"/>
    <x v="2"/>
    <s v="Hawaii"/>
    <s v="Honolulu"/>
    <x v="3"/>
    <n v="0.85"/>
    <x v="31"/>
    <n v="4887.5"/>
    <n v="1466.25"/>
    <n v="0.3"/>
    <n v="0.85"/>
    <n v="4887.5"/>
    <n v="1466.25"/>
    <n v="4154.375"/>
    <x v="5"/>
  </r>
  <r>
    <x v="2"/>
    <n v="1128299"/>
    <d v="2021-06-17T00:00:00"/>
    <x v="2"/>
    <s v="Hawaii"/>
    <s v="Honolulu"/>
    <x v="4"/>
    <n v="0.95000000000000007"/>
    <x v="32"/>
    <n v="4275"/>
    <n v="855"/>
    <n v="0.2"/>
    <n v="0.95"/>
    <n v="4275"/>
    <n v="855"/>
    <n v="4061.25"/>
    <x v="5"/>
  </r>
  <r>
    <x v="2"/>
    <n v="1128299"/>
    <d v="2021-06-17T00:00:00"/>
    <x v="2"/>
    <s v="Hawaii"/>
    <s v="Honolulu"/>
    <x v="5"/>
    <n v="1.1000000000000001"/>
    <x v="30"/>
    <n v="8250"/>
    <n v="3712.5"/>
    <n v="0.45"/>
    <n v="1.1000000000000001"/>
    <n v="8250"/>
    <n v="3712.5"/>
    <n v="9075"/>
    <x v="5"/>
  </r>
  <r>
    <x v="2"/>
    <n v="1128299"/>
    <d v="2021-07-16T00:00:00"/>
    <x v="2"/>
    <s v="Hawaii"/>
    <s v="Honolulu"/>
    <x v="0"/>
    <n v="0.9"/>
    <x v="3"/>
    <n v="8100"/>
    <n v="2430"/>
    <n v="0.3"/>
    <n v="0.9"/>
    <n v="8100"/>
    <n v="2430"/>
    <n v="7290"/>
    <x v="6"/>
  </r>
  <r>
    <x v="2"/>
    <n v="1128299"/>
    <d v="2021-07-16T00:00:00"/>
    <x v="2"/>
    <s v="Hawaii"/>
    <s v="Honolulu"/>
    <x v="1"/>
    <n v="0.95000000000000007"/>
    <x v="30"/>
    <n v="7125.0000000000009"/>
    <n v="1781.2500000000002"/>
    <n v="0.25"/>
    <n v="0.95"/>
    <n v="7125"/>
    <n v="1781.25"/>
    <n v="6768.7500000000009"/>
    <x v="6"/>
  </r>
  <r>
    <x v="2"/>
    <n v="1128299"/>
    <d v="2021-07-16T00:00:00"/>
    <x v="2"/>
    <s v="Hawaii"/>
    <s v="Honolulu"/>
    <x v="2"/>
    <n v="0.95000000000000007"/>
    <x v="20"/>
    <n v="6650.0000000000009"/>
    <n v="1995.0000000000002"/>
    <n v="0.3"/>
    <n v="0.95"/>
    <n v="6650"/>
    <n v="1995"/>
    <n v="6317.5000000000009"/>
    <x v="6"/>
  </r>
  <r>
    <x v="2"/>
    <n v="1128299"/>
    <d v="2021-07-16T00:00:00"/>
    <x v="2"/>
    <s v="Hawaii"/>
    <s v="Honolulu"/>
    <x v="3"/>
    <n v="0.9"/>
    <x v="25"/>
    <n v="5400"/>
    <n v="1620"/>
    <n v="0.3"/>
    <n v="0.9"/>
    <n v="5400"/>
    <n v="1620"/>
    <n v="4860"/>
    <x v="6"/>
  </r>
  <r>
    <x v="2"/>
    <n v="1128299"/>
    <d v="2021-07-16T00:00:00"/>
    <x v="2"/>
    <s v="Hawaii"/>
    <s v="Honolulu"/>
    <x v="4"/>
    <n v="0.95000000000000007"/>
    <x v="26"/>
    <n v="6175"/>
    <n v="1235"/>
    <n v="0.2"/>
    <n v="0.95"/>
    <n v="6175"/>
    <n v="1235"/>
    <n v="5866.25"/>
    <x v="6"/>
  </r>
  <r>
    <x v="2"/>
    <n v="1128299"/>
    <d v="2021-07-16T00:00:00"/>
    <x v="2"/>
    <s v="Hawaii"/>
    <s v="Honolulu"/>
    <x v="5"/>
    <n v="1.1000000000000001"/>
    <x v="26"/>
    <n v="7150.0000000000009"/>
    <n v="3217.5000000000005"/>
    <n v="0.45"/>
    <n v="1.1000000000000001"/>
    <n v="7150"/>
    <n v="3217.5"/>
    <n v="7865.0000000000018"/>
    <x v="6"/>
  </r>
  <r>
    <x v="2"/>
    <n v="1128299"/>
    <d v="2021-08-17T00:00:00"/>
    <x v="2"/>
    <s v="Hawaii"/>
    <s v="Honolulu"/>
    <x v="0"/>
    <n v="0.95000000000000007"/>
    <x v="2"/>
    <n v="8075.0000000000009"/>
    <n v="2422.5"/>
    <n v="0.3"/>
    <n v="0.95"/>
    <n v="8075"/>
    <n v="2422.5"/>
    <n v="7671.2500000000009"/>
    <x v="7"/>
  </r>
  <r>
    <x v="2"/>
    <n v="1128299"/>
    <d v="2021-08-17T00:00:00"/>
    <x v="2"/>
    <s v="Hawaii"/>
    <s v="Honolulu"/>
    <x v="1"/>
    <n v="0.85000000000000009"/>
    <x v="6"/>
    <n v="7012.5000000000009"/>
    <n v="1753.1250000000002"/>
    <n v="0.25"/>
    <n v="0.85"/>
    <n v="7012.5"/>
    <n v="1753.125"/>
    <n v="5960.6250000000009"/>
    <x v="7"/>
  </r>
  <r>
    <x v="2"/>
    <n v="1128299"/>
    <d v="2021-08-17T00:00:00"/>
    <x v="2"/>
    <s v="Hawaii"/>
    <s v="Honolulu"/>
    <x v="2"/>
    <n v="0.8"/>
    <x v="20"/>
    <n v="5600"/>
    <n v="1680"/>
    <n v="0.3"/>
    <n v="0.8"/>
    <n v="5600"/>
    <n v="1680"/>
    <n v="4480"/>
    <x v="7"/>
  </r>
  <r>
    <x v="2"/>
    <n v="1128299"/>
    <d v="2021-08-17T00:00:00"/>
    <x v="2"/>
    <s v="Hawaii"/>
    <s v="Honolulu"/>
    <x v="3"/>
    <n v="0.8"/>
    <x v="34"/>
    <n v="3800"/>
    <n v="1140"/>
    <n v="0.3"/>
    <n v="0.8"/>
    <n v="3800"/>
    <n v="1140"/>
    <n v="3040"/>
    <x v="7"/>
  </r>
  <r>
    <x v="2"/>
    <n v="1128299"/>
    <d v="2021-08-17T00:00:00"/>
    <x v="2"/>
    <s v="Hawaii"/>
    <s v="Honolulu"/>
    <x v="4"/>
    <n v="0.79999999999999993"/>
    <x v="34"/>
    <n v="3799.9999999999995"/>
    <n v="760"/>
    <n v="0.2"/>
    <n v="0.8"/>
    <n v="3800"/>
    <n v="760"/>
    <n v="3040"/>
    <x v="7"/>
  </r>
  <r>
    <x v="2"/>
    <n v="1128299"/>
    <d v="2021-08-17T00:00:00"/>
    <x v="2"/>
    <s v="Hawaii"/>
    <s v="Honolulu"/>
    <x v="5"/>
    <n v="0.85"/>
    <x v="49"/>
    <n v="2550"/>
    <n v="1147.5"/>
    <n v="0.45"/>
    <n v="0.85"/>
    <n v="2550"/>
    <n v="1147.5"/>
    <n v="2167.5"/>
    <x v="7"/>
  </r>
  <r>
    <x v="2"/>
    <n v="1128299"/>
    <d v="2021-09-18T00:00:00"/>
    <x v="2"/>
    <s v="Hawaii"/>
    <s v="Honolulu"/>
    <x v="0"/>
    <n v="0.60000000000000009"/>
    <x v="24"/>
    <n v="3000.0000000000005"/>
    <n v="900.00000000000011"/>
    <n v="0.3"/>
    <n v="0.6"/>
    <n v="3000"/>
    <n v="900"/>
    <n v="1800.0000000000002"/>
    <x v="8"/>
  </r>
  <r>
    <x v="2"/>
    <n v="1128299"/>
    <d v="2021-09-18T00:00:00"/>
    <x v="2"/>
    <s v="Hawaii"/>
    <s v="Honolulu"/>
    <x v="1"/>
    <n v="0.65000000000000013"/>
    <x v="24"/>
    <n v="3250.0000000000005"/>
    <n v="812.50000000000011"/>
    <n v="0.25"/>
    <n v="0.65"/>
    <n v="3250"/>
    <n v="812.5"/>
    <n v="2112.5000000000005"/>
    <x v="8"/>
  </r>
  <r>
    <x v="2"/>
    <n v="1128299"/>
    <d v="2021-09-18T00:00:00"/>
    <x v="2"/>
    <s v="Hawaii"/>
    <s v="Honolulu"/>
    <x v="2"/>
    <n v="0.60000000000000009"/>
    <x v="49"/>
    <n v="1800.0000000000002"/>
    <n v="540"/>
    <n v="0.3"/>
    <n v="0.6"/>
    <n v="1800"/>
    <n v="540"/>
    <n v="1080"/>
    <x v="8"/>
  </r>
  <r>
    <x v="2"/>
    <n v="1128299"/>
    <d v="2021-09-18T00:00:00"/>
    <x v="2"/>
    <s v="Hawaii"/>
    <s v="Honolulu"/>
    <x v="3"/>
    <n v="0.60000000000000009"/>
    <x v="44"/>
    <n v="1500.0000000000002"/>
    <n v="450.00000000000006"/>
    <n v="0.3"/>
    <n v="0.6"/>
    <n v="1500"/>
    <n v="450"/>
    <n v="900.00000000000011"/>
    <x v="8"/>
  </r>
  <r>
    <x v="2"/>
    <n v="1128299"/>
    <d v="2021-09-18T00:00:00"/>
    <x v="2"/>
    <s v="Hawaii"/>
    <s v="Honolulu"/>
    <x v="4"/>
    <n v="0.70000000000000007"/>
    <x v="35"/>
    <n v="1925.0000000000002"/>
    <n v="385.00000000000006"/>
    <n v="0.2"/>
    <n v="0.7"/>
    <n v="1925"/>
    <n v="385"/>
    <n v="1347.5"/>
    <x v="8"/>
  </r>
  <r>
    <x v="2"/>
    <n v="1128299"/>
    <d v="2021-09-18T00:00:00"/>
    <x v="2"/>
    <s v="Hawaii"/>
    <s v="Honolulu"/>
    <x v="5"/>
    <n v="0.54999999999999993"/>
    <x v="49"/>
    <n v="1649.9999999999998"/>
    <n v="742.49999999999989"/>
    <n v="0.45"/>
    <n v="0.55000000000000004"/>
    <n v="1650"/>
    <n v="742.5"/>
    <n v="907.5"/>
    <x v="8"/>
  </r>
  <r>
    <x v="2"/>
    <n v="1128299"/>
    <d v="2021-10-17T00:00:00"/>
    <x v="2"/>
    <s v="Hawaii"/>
    <s v="Honolulu"/>
    <x v="0"/>
    <n v="0.5"/>
    <x v="47"/>
    <n v="2000"/>
    <n v="600"/>
    <n v="0.3"/>
    <n v="0.5"/>
    <n v="2000"/>
    <n v="600"/>
    <n v="1000"/>
    <x v="9"/>
  </r>
  <r>
    <x v="2"/>
    <n v="1128299"/>
    <d v="2021-10-17T00:00:00"/>
    <x v="2"/>
    <s v="Hawaii"/>
    <s v="Honolulu"/>
    <x v="1"/>
    <n v="0.65000000000000013"/>
    <x v="31"/>
    <n v="3737.5000000000009"/>
    <n v="934.37500000000023"/>
    <n v="0.25"/>
    <n v="0.65"/>
    <n v="3737.5"/>
    <n v="934.375"/>
    <n v="2429.3750000000005"/>
    <x v="9"/>
  </r>
  <r>
    <x v="2"/>
    <n v="1128299"/>
    <d v="2021-10-17T00:00:00"/>
    <x v="2"/>
    <s v="Hawaii"/>
    <s v="Honolulu"/>
    <x v="2"/>
    <n v="0.60000000000000009"/>
    <x v="47"/>
    <n v="2400.0000000000005"/>
    <n v="720.00000000000011"/>
    <n v="0.3"/>
    <n v="0.6"/>
    <n v="2400"/>
    <n v="720"/>
    <n v="1440.0000000000002"/>
    <x v="9"/>
  </r>
  <r>
    <x v="2"/>
    <n v="1128299"/>
    <d v="2021-10-17T00:00:00"/>
    <x v="2"/>
    <s v="Hawaii"/>
    <s v="Honolulu"/>
    <x v="3"/>
    <n v="0.55000000000000004"/>
    <x v="48"/>
    <n v="2062.5"/>
    <n v="618.75"/>
    <n v="0.3"/>
    <n v="0.55000000000000004"/>
    <n v="2062.5"/>
    <n v="618.75"/>
    <n v="1134.375"/>
    <x v="9"/>
  </r>
  <r>
    <x v="2"/>
    <n v="1128299"/>
    <d v="2021-10-17T00:00:00"/>
    <x v="2"/>
    <s v="Hawaii"/>
    <s v="Honolulu"/>
    <x v="4"/>
    <n v="0.65"/>
    <x v="45"/>
    <n v="2275"/>
    <n v="455"/>
    <n v="0.2"/>
    <n v="0.65"/>
    <n v="2275"/>
    <n v="455"/>
    <n v="1478.75"/>
    <x v="9"/>
  </r>
  <r>
    <x v="2"/>
    <n v="1128299"/>
    <d v="2021-10-17T00:00:00"/>
    <x v="2"/>
    <s v="Hawaii"/>
    <s v="Honolulu"/>
    <x v="5"/>
    <n v="0.70000000000000007"/>
    <x v="47"/>
    <n v="2800.0000000000005"/>
    <n v="1260.0000000000002"/>
    <n v="0.45"/>
    <n v="0.7"/>
    <n v="2800"/>
    <n v="1260"/>
    <n v="1960.0000000000002"/>
    <x v="9"/>
  </r>
  <r>
    <x v="2"/>
    <n v="1128299"/>
    <d v="2021-11-17T00:00:00"/>
    <x v="2"/>
    <s v="Hawaii"/>
    <s v="Honolulu"/>
    <x v="0"/>
    <n v="0.55000000000000004"/>
    <x v="23"/>
    <n v="3437.5000000000005"/>
    <n v="1031.25"/>
    <n v="0.3"/>
    <n v="0.55000000000000004"/>
    <n v="3437.5"/>
    <n v="1031.25"/>
    <n v="1890.6250000000005"/>
    <x v="10"/>
  </r>
  <r>
    <x v="2"/>
    <n v="1128299"/>
    <d v="2021-11-17T00:00:00"/>
    <x v="2"/>
    <s v="Hawaii"/>
    <s v="Honolulu"/>
    <x v="1"/>
    <n v="0.60000000000000009"/>
    <x v="20"/>
    <n v="4200.0000000000009"/>
    <n v="1050.0000000000002"/>
    <n v="0.25"/>
    <n v="0.6"/>
    <n v="4200"/>
    <n v="1050"/>
    <n v="2520.0000000000005"/>
    <x v="10"/>
  </r>
  <r>
    <x v="2"/>
    <n v="1128299"/>
    <d v="2021-11-17T00:00:00"/>
    <x v="2"/>
    <s v="Hawaii"/>
    <s v="Honolulu"/>
    <x v="2"/>
    <n v="0.55000000000000004"/>
    <x v="28"/>
    <n v="2887.5000000000005"/>
    <n v="866.25000000000011"/>
    <n v="0.3"/>
    <n v="0.55000000000000004"/>
    <n v="2887.5"/>
    <n v="866.25"/>
    <n v="1588.1250000000005"/>
    <x v="10"/>
  </r>
  <r>
    <x v="2"/>
    <n v="1128299"/>
    <d v="2021-11-17T00:00:00"/>
    <x v="2"/>
    <s v="Hawaii"/>
    <s v="Honolulu"/>
    <x v="3"/>
    <n v="0.65000000000000013"/>
    <x v="24"/>
    <n v="3250.0000000000005"/>
    <n v="975.00000000000011"/>
    <n v="0.3"/>
    <n v="0.65"/>
    <n v="3250"/>
    <n v="975"/>
    <n v="2112.5000000000005"/>
    <x v="10"/>
  </r>
  <r>
    <x v="2"/>
    <n v="1128299"/>
    <d v="2021-11-17T00:00:00"/>
    <x v="2"/>
    <s v="Hawaii"/>
    <s v="Honolulu"/>
    <x v="4"/>
    <n v="0.85000000000000009"/>
    <x v="34"/>
    <n v="4037.5000000000005"/>
    <n v="807.50000000000011"/>
    <n v="0.2"/>
    <n v="0.85"/>
    <n v="4037.5"/>
    <n v="807.5"/>
    <n v="3431.8750000000005"/>
    <x v="10"/>
  </r>
  <r>
    <x v="2"/>
    <n v="1128299"/>
    <d v="2021-11-17T00:00:00"/>
    <x v="2"/>
    <s v="Hawaii"/>
    <s v="Honolulu"/>
    <x v="5"/>
    <n v="0.90000000000000013"/>
    <x v="25"/>
    <n v="5400.0000000000009"/>
    <n v="2430.0000000000005"/>
    <n v="0.45"/>
    <n v="0.9"/>
    <n v="5400"/>
    <n v="2430"/>
    <n v="4860.0000000000009"/>
    <x v="10"/>
  </r>
  <r>
    <x v="2"/>
    <n v="1128299"/>
    <d v="2021-12-16T00:00:00"/>
    <x v="2"/>
    <s v="Hawaii"/>
    <s v="Honolulu"/>
    <x v="0"/>
    <n v="0.75000000000000011"/>
    <x v="9"/>
    <n v="6000.0000000000009"/>
    <n v="1800.0000000000002"/>
    <n v="0.3"/>
    <n v="0.75"/>
    <n v="6000"/>
    <n v="1800"/>
    <n v="4500.0000000000009"/>
    <x v="11"/>
  </r>
  <r>
    <x v="2"/>
    <n v="1128299"/>
    <d v="2021-12-16T00:00:00"/>
    <x v="2"/>
    <s v="Hawaii"/>
    <s v="Honolulu"/>
    <x v="1"/>
    <n v="0.8500000000000002"/>
    <x v="9"/>
    <n v="6800.0000000000018"/>
    <n v="1700.0000000000005"/>
    <n v="0.25"/>
    <n v="0.85"/>
    <n v="6800"/>
    <n v="1700"/>
    <n v="5780.0000000000018"/>
    <x v="11"/>
  </r>
  <r>
    <x v="2"/>
    <n v="1128299"/>
    <d v="2021-12-16T00:00:00"/>
    <x v="2"/>
    <s v="Hawaii"/>
    <s v="Honolulu"/>
    <x v="2"/>
    <n v="0.80000000000000016"/>
    <x v="25"/>
    <n v="4800.0000000000009"/>
    <n v="1440.0000000000002"/>
    <n v="0.3"/>
    <n v="0.8"/>
    <n v="4800"/>
    <n v="1440"/>
    <n v="3840.0000000000009"/>
    <x v="11"/>
  </r>
  <r>
    <x v="2"/>
    <n v="1128299"/>
    <d v="2021-12-16T00:00:00"/>
    <x v="2"/>
    <s v="Hawaii"/>
    <s v="Honolulu"/>
    <x v="3"/>
    <n v="0.80000000000000016"/>
    <x v="25"/>
    <n v="4800.0000000000009"/>
    <n v="1440.0000000000002"/>
    <n v="0.3"/>
    <n v="0.8"/>
    <n v="4800"/>
    <n v="1440"/>
    <n v="3840.0000000000009"/>
    <x v="11"/>
  </r>
  <r>
    <x v="2"/>
    <n v="1128299"/>
    <d v="2021-12-16T00:00:00"/>
    <x v="2"/>
    <s v="Hawaii"/>
    <s v="Honolulu"/>
    <x v="4"/>
    <n v="0.90000000000000013"/>
    <x v="28"/>
    <n v="4725.0000000000009"/>
    <n v="945.00000000000023"/>
    <n v="0.2"/>
    <n v="0.9"/>
    <n v="4725"/>
    <n v="945"/>
    <n v="4252.5000000000009"/>
    <x v="11"/>
  </r>
  <r>
    <x v="2"/>
    <n v="1128299"/>
    <d v="2021-12-16T00:00:00"/>
    <x v="2"/>
    <s v="Hawaii"/>
    <s v="Honolulu"/>
    <x v="5"/>
    <n v="0.95000000000000018"/>
    <x v="23"/>
    <n v="5937.5000000000009"/>
    <n v="2671.8750000000005"/>
    <n v="0.45"/>
    <n v="0.95"/>
    <n v="5937.5"/>
    <n v="2671.875"/>
    <n v="5640.6250000000009"/>
    <x v="11"/>
  </r>
  <r>
    <x v="0"/>
    <n v="1185732"/>
    <d v="2021-01-12T00:00:00"/>
    <x v="4"/>
    <s v="Florida"/>
    <s v="Orlando"/>
    <x v="0"/>
    <n v="0.45"/>
    <x v="2"/>
    <n v="3825"/>
    <n v="1721.25"/>
    <n v="0.45"/>
    <n v="0.45"/>
    <n v="3825"/>
    <n v="1721.25"/>
    <n v="1721.25"/>
    <x v="0"/>
  </r>
  <r>
    <x v="0"/>
    <n v="1185732"/>
    <d v="2021-01-12T00:00:00"/>
    <x v="4"/>
    <s v="Florida"/>
    <s v="Orlando"/>
    <x v="1"/>
    <n v="0.45"/>
    <x v="26"/>
    <n v="2925"/>
    <n v="1023.7499999999999"/>
    <n v="0.35"/>
    <n v="0.45"/>
    <n v="2925"/>
    <n v="1023.75"/>
    <n v="1316.25"/>
    <x v="0"/>
  </r>
  <r>
    <x v="0"/>
    <n v="1185732"/>
    <d v="2021-01-12T00:00:00"/>
    <x v="4"/>
    <s v="Florida"/>
    <s v="Orlando"/>
    <x v="2"/>
    <n v="0.35000000000000003"/>
    <x v="26"/>
    <n v="2275"/>
    <n v="568.75"/>
    <n v="0.25"/>
    <n v="0.35"/>
    <n v="2275"/>
    <n v="568.75"/>
    <n v="796.25"/>
    <x v="0"/>
  </r>
  <r>
    <x v="0"/>
    <n v="1185732"/>
    <d v="2021-01-12T00:00:00"/>
    <x v="4"/>
    <s v="Florida"/>
    <s v="Orlando"/>
    <x v="3"/>
    <n v="0.39999999999999997"/>
    <x v="24"/>
    <n v="1999.9999999999998"/>
    <n v="599.99999999999989"/>
    <n v="0.3"/>
    <n v="0.4"/>
    <n v="2000"/>
    <n v="600"/>
    <n v="800"/>
    <x v="0"/>
  </r>
  <r>
    <x v="0"/>
    <n v="1185732"/>
    <d v="2021-01-12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0"/>
  </r>
  <r>
    <x v="0"/>
    <n v="1185732"/>
    <d v="2021-01-12T00:00:00"/>
    <x v="4"/>
    <s v="Florida"/>
    <s v="Orlando"/>
    <x v="5"/>
    <n v="0.45"/>
    <x v="26"/>
    <n v="2925"/>
    <n v="1462.5"/>
    <n v="0.5"/>
    <n v="0.45"/>
    <n v="2925"/>
    <n v="1462.5"/>
    <n v="1316.25"/>
    <x v="0"/>
  </r>
  <r>
    <x v="0"/>
    <n v="1185732"/>
    <d v="2021-02-10T00:00:00"/>
    <x v="4"/>
    <s v="Florida"/>
    <s v="Orlando"/>
    <x v="0"/>
    <n v="0.45"/>
    <x v="3"/>
    <n v="4050"/>
    <n v="1822.5"/>
    <n v="0.45"/>
    <n v="0.45"/>
    <n v="4050"/>
    <n v="1822.5"/>
    <n v="1822.5"/>
    <x v="1"/>
  </r>
  <r>
    <x v="0"/>
    <n v="1185732"/>
    <d v="2021-02-10T00:00:00"/>
    <x v="4"/>
    <s v="Florida"/>
    <s v="Orlando"/>
    <x v="1"/>
    <n v="0.45"/>
    <x v="21"/>
    <n v="2475"/>
    <n v="866.25"/>
    <n v="0.35"/>
    <n v="0.45"/>
    <n v="2475"/>
    <n v="866.25"/>
    <n v="1113.75"/>
    <x v="1"/>
  </r>
  <r>
    <x v="0"/>
    <n v="1185732"/>
    <d v="2021-02-10T00:00:00"/>
    <x v="4"/>
    <s v="Florida"/>
    <s v="Orlando"/>
    <x v="2"/>
    <n v="0.35000000000000003"/>
    <x v="25"/>
    <n v="2100"/>
    <n v="525"/>
    <n v="0.25"/>
    <n v="0.35"/>
    <n v="2100"/>
    <n v="525"/>
    <n v="735"/>
    <x v="1"/>
  </r>
  <r>
    <x v="0"/>
    <n v="1185732"/>
    <d v="2021-02-10T00:00:00"/>
    <x v="4"/>
    <s v="Florida"/>
    <s v="Orlando"/>
    <x v="3"/>
    <n v="0.39999999999999997"/>
    <x v="34"/>
    <n v="1899.9999999999998"/>
    <n v="569.99999999999989"/>
    <n v="0.3"/>
    <n v="0.4"/>
    <n v="1900"/>
    <n v="570"/>
    <n v="760"/>
    <x v="1"/>
  </r>
  <r>
    <x v="0"/>
    <n v="1185732"/>
    <d v="2021-02-10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1"/>
  </r>
  <r>
    <x v="0"/>
    <n v="1185732"/>
    <d v="2021-02-10T00:00:00"/>
    <x v="4"/>
    <s v="Florida"/>
    <s v="Orlando"/>
    <x v="5"/>
    <n v="0.45"/>
    <x v="26"/>
    <n v="2925"/>
    <n v="1462.5"/>
    <n v="0.5"/>
    <n v="0.45"/>
    <n v="2925"/>
    <n v="1462.5"/>
    <n v="1316.25"/>
    <x v="1"/>
  </r>
  <r>
    <x v="0"/>
    <n v="1185732"/>
    <d v="2021-03-08T00:00:00"/>
    <x v="4"/>
    <s v="Florida"/>
    <s v="Orlando"/>
    <x v="0"/>
    <n v="0.45"/>
    <x v="62"/>
    <n v="3915"/>
    <n v="1761.75"/>
    <n v="0.45"/>
    <n v="0.45"/>
    <n v="3915"/>
    <n v="1761.75"/>
    <n v="1761.75"/>
    <x v="2"/>
  </r>
  <r>
    <x v="0"/>
    <n v="1185732"/>
    <d v="2021-03-08T00:00:00"/>
    <x v="4"/>
    <s v="Florida"/>
    <s v="Orlando"/>
    <x v="1"/>
    <n v="0.45"/>
    <x v="21"/>
    <n v="2475"/>
    <n v="866.25"/>
    <n v="0.35"/>
    <n v="0.45"/>
    <n v="2475"/>
    <n v="866.25"/>
    <n v="1113.75"/>
    <x v="2"/>
  </r>
  <r>
    <x v="0"/>
    <n v="1185732"/>
    <d v="2021-03-08T00:00:00"/>
    <x v="4"/>
    <s v="Florida"/>
    <s v="Orlando"/>
    <x v="2"/>
    <n v="0.35000000000000003"/>
    <x v="31"/>
    <n v="2012.5000000000002"/>
    <n v="503.12500000000006"/>
    <n v="0.25"/>
    <n v="0.35"/>
    <n v="2012.5"/>
    <n v="503.125"/>
    <n v="704.375"/>
    <x v="2"/>
  </r>
  <r>
    <x v="0"/>
    <n v="1185732"/>
    <d v="2021-03-08T00:00:00"/>
    <x v="4"/>
    <s v="Florida"/>
    <s v="Orlando"/>
    <x v="3"/>
    <n v="0.39999999999999997"/>
    <x v="33"/>
    <n v="1699.9999999999998"/>
    <n v="509.99999999999989"/>
    <n v="0.3"/>
    <n v="0.4"/>
    <n v="1700"/>
    <n v="510"/>
    <n v="680"/>
    <x v="2"/>
  </r>
  <r>
    <x v="0"/>
    <n v="1185732"/>
    <d v="2021-03-08T00:00:00"/>
    <x v="4"/>
    <s v="Florida"/>
    <s v="Orlando"/>
    <x v="4"/>
    <n v="0.55000000000000004"/>
    <x v="34"/>
    <n v="2612.5"/>
    <n v="914.37499999999989"/>
    <n v="0.35"/>
    <n v="0.55000000000000004"/>
    <n v="2612.5"/>
    <n v="914.375"/>
    <n v="1436.8750000000002"/>
    <x v="2"/>
  </r>
  <r>
    <x v="0"/>
    <n v="1185732"/>
    <d v="2021-03-08T00:00:00"/>
    <x v="4"/>
    <s v="Florida"/>
    <s v="Orlando"/>
    <x v="5"/>
    <n v="0.45"/>
    <x v="31"/>
    <n v="2587.5"/>
    <n v="1293.75"/>
    <n v="0.5"/>
    <n v="0.45"/>
    <n v="2587.5"/>
    <n v="1293.75"/>
    <n v="1164.375"/>
    <x v="2"/>
  </r>
  <r>
    <x v="0"/>
    <n v="1185732"/>
    <d v="2021-04-09T00:00:00"/>
    <x v="4"/>
    <s v="Florida"/>
    <s v="Orlando"/>
    <x v="0"/>
    <n v="0.45"/>
    <x v="6"/>
    <n v="3712.5"/>
    <n v="1670.625"/>
    <n v="0.45"/>
    <n v="0.45"/>
    <n v="3712.5"/>
    <n v="1670.625"/>
    <n v="1670.625"/>
    <x v="3"/>
  </r>
  <r>
    <x v="0"/>
    <n v="1185732"/>
    <d v="2021-04-09T00:00:00"/>
    <x v="4"/>
    <s v="Florida"/>
    <s v="Orlando"/>
    <x v="1"/>
    <n v="0.45"/>
    <x v="28"/>
    <n v="2362.5"/>
    <n v="826.875"/>
    <n v="0.35"/>
    <n v="0.45"/>
    <n v="2362.5"/>
    <n v="826.875"/>
    <n v="1063.125"/>
    <x v="3"/>
  </r>
  <r>
    <x v="0"/>
    <n v="1185732"/>
    <d v="2021-04-09T00:00:00"/>
    <x v="4"/>
    <s v="Florida"/>
    <s v="Orlando"/>
    <x v="2"/>
    <n v="0.35000000000000003"/>
    <x v="28"/>
    <n v="1837.5000000000002"/>
    <n v="459.37500000000006"/>
    <n v="0.25"/>
    <n v="0.35"/>
    <n v="1837.5"/>
    <n v="459.375"/>
    <n v="643.125"/>
    <x v="3"/>
  </r>
  <r>
    <x v="0"/>
    <n v="1185732"/>
    <d v="2021-04-09T00:00:00"/>
    <x v="4"/>
    <s v="Florida"/>
    <s v="Orlando"/>
    <x v="3"/>
    <n v="0.39999999999999997"/>
    <x v="32"/>
    <n v="1799.9999999999998"/>
    <n v="539.99999999999989"/>
    <n v="0.3"/>
    <n v="0.4"/>
    <n v="1800"/>
    <n v="540"/>
    <n v="720"/>
    <x v="3"/>
  </r>
  <r>
    <x v="0"/>
    <n v="1185732"/>
    <d v="2021-04-09T00:00:00"/>
    <x v="4"/>
    <s v="Florida"/>
    <s v="Orlando"/>
    <x v="4"/>
    <n v="0.55000000000000004"/>
    <x v="34"/>
    <n v="2612.5"/>
    <n v="914.37499999999989"/>
    <n v="0.35"/>
    <n v="0.55000000000000004"/>
    <n v="2612.5"/>
    <n v="914.375"/>
    <n v="1436.8750000000002"/>
    <x v="3"/>
  </r>
  <r>
    <x v="0"/>
    <n v="1185732"/>
    <d v="2021-04-09T00:00:00"/>
    <x v="4"/>
    <s v="Florida"/>
    <s v="Orlando"/>
    <x v="5"/>
    <n v="0.45"/>
    <x v="25"/>
    <n v="2700"/>
    <n v="1350"/>
    <n v="0.5"/>
    <n v="0.45"/>
    <n v="2700"/>
    <n v="1350"/>
    <n v="1215"/>
    <x v="3"/>
  </r>
  <r>
    <x v="0"/>
    <n v="1185732"/>
    <d v="2021-05-08T00:00:00"/>
    <x v="4"/>
    <s v="Florida"/>
    <s v="Orlando"/>
    <x v="0"/>
    <n v="0.55000000000000004"/>
    <x v="62"/>
    <n v="4785"/>
    <n v="2153.25"/>
    <n v="0.45"/>
    <n v="0.55000000000000004"/>
    <n v="4785"/>
    <n v="2153.25"/>
    <n v="2631.75"/>
    <x v="4"/>
  </r>
  <r>
    <x v="0"/>
    <n v="1185732"/>
    <d v="2021-05-08T00:00:00"/>
    <x v="4"/>
    <s v="Florida"/>
    <s v="Orlando"/>
    <x v="1"/>
    <n v="0.55000000000000004"/>
    <x v="31"/>
    <n v="3162.5000000000005"/>
    <n v="1106.875"/>
    <n v="0.35"/>
    <n v="0.55000000000000004"/>
    <n v="3162.5"/>
    <n v="1106.875"/>
    <n v="1739.3750000000005"/>
    <x v="4"/>
  </r>
  <r>
    <x v="0"/>
    <n v="1185732"/>
    <d v="2021-05-08T00:00:00"/>
    <x v="4"/>
    <s v="Florida"/>
    <s v="Orlando"/>
    <x v="2"/>
    <n v="0.5"/>
    <x v="21"/>
    <n v="2750"/>
    <n v="687.5"/>
    <n v="0.25"/>
    <n v="0.5"/>
    <n v="2750"/>
    <n v="687.5"/>
    <n v="1375"/>
    <x v="4"/>
  </r>
  <r>
    <x v="0"/>
    <n v="1185732"/>
    <d v="2021-05-08T00:00:00"/>
    <x v="4"/>
    <s v="Florida"/>
    <s v="Orlando"/>
    <x v="3"/>
    <n v="0.5"/>
    <x v="24"/>
    <n v="2500"/>
    <n v="750"/>
    <n v="0.3"/>
    <n v="0.5"/>
    <n v="2500"/>
    <n v="750"/>
    <n v="1250"/>
    <x v="4"/>
  </r>
  <r>
    <x v="0"/>
    <n v="1185732"/>
    <d v="2021-05-08T00:00:00"/>
    <x v="4"/>
    <s v="Florida"/>
    <s v="Orlando"/>
    <x v="4"/>
    <n v="0.6"/>
    <x v="28"/>
    <n v="3150"/>
    <n v="1102.5"/>
    <n v="0.35"/>
    <n v="0.6"/>
    <n v="3150"/>
    <n v="1102.5"/>
    <n v="1890"/>
    <x v="4"/>
  </r>
  <r>
    <x v="0"/>
    <n v="1185732"/>
    <d v="2021-05-08T00:00:00"/>
    <x v="4"/>
    <s v="Florida"/>
    <s v="Orlando"/>
    <x v="5"/>
    <n v="0.65"/>
    <x v="23"/>
    <n v="4062.5"/>
    <n v="2031.25"/>
    <n v="0.5"/>
    <n v="0.65"/>
    <n v="4062.5"/>
    <n v="2031.25"/>
    <n v="2640.625"/>
    <x v="4"/>
  </r>
  <r>
    <x v="0"/>
    <n v="1185732"/>
    <d v="2021-06-10T00:00:00"/>
    <x v="4"/>
    <s v="Florida"/>
    <s v="Orlando"/>
    <x v="0"/>
    <n v="0.6"/>
    <x v="10"/>
    <n v="5250"/>
    <n v="2362.5"/>
    <n v="0.45"/>
    <n v="0.6"/>
    <n v="5250"/>
    <n v="2362.5"/>
    <n v="3150"/>
    <x v="5"/>
  </r>
  <r>
    <x v="0"/>
    <n v="1185732"/>
    <d v="2021-06-10T00:00:00"/>
    <x v="4"/>
    <s v="Florida"/>
    <s v="Orlando"/>
    <x v="1"/>
    <n v="0.55000000000000004"/>
    <x v="23"/>
    <n v="3437.5000000000005"/>
    <n v="1203.125"/>
    <n v="0.35"/>
    <n v="0.55000000000000004"/>
    <n v="3437.5"/>
    <n v="1203.125"/>
    <n v="1890.6250000000005"/>
    <x v="5"/>
  </r>
  <r>
    <x v="0"/>
    <n v="1185732"/>
    <d v="2021-06-10T00:00:00"/>
    <x v="4"/>
    <s v="Florida"/>
    <s v="Orlando"/>
    <x v="2"/>
    <n v="0.5"/>
    <x v="25"/>
    <n v="3000"/>
    <n v="750"/>
    <n v="0.25"/>
    <n v="0.5"/>
    <n v="3000"/>
    <n v="750"/>
    <n v="1500"/>
    <x v="5"/>
  </r>
  <r>
    <x v="0"/>
    <n v="1185732"/>
    <d v="2021-06-10T00:00:00"/>
    <x v="4"/>
    <s v="Florida"/>
    <s v="Orlando"/>
    <x v="3"/>
    <n v="0.5"/>
    <x v="31"/>
    <n v="2875"/>
    <n v="862.5"/>
    <n v="0.3"/>
    <n v="0.5"/>
    <n v="2875"/>
    <n v="862.5"/>
    <n v="1437.5"/>
    <x v="5"/>
  </r>
  <r>
    <x v="0"/>
    <n v="1185732"/>
    <d v="2021-06-10T00:00:00"/>
    <x v="4"/>
    <s v="Florida"/>
    <s v="Orlando"/>
    <x v="4"/>
    <n v="0.65"/>
    <x v="31"/>
    <n v="3737.5"/>
    <n v="1308.125"/>
    <n v="0.35"/>
    <n v="0.65"/>
    <n v="3737.5"/>
    <n v="1308.125"/>
    <n v="2429.375"/>
    <x v="5"/>
  </r>
  <r>
    <x v="0"/>
    <n v="1185732"/>
    <d v="2021-06-10T00:00:00"/>
    <x v="4"/>
    <s v="Florida"/>
    <s v="Orlando"/>
    <x v="5"/>
    <n v="0.70000000000000007"/>
    <x v="27"/>
    <n v="5075.0000000000009"/>
    <n v="2537.5000000000005"/>
    <n v="0.5"/>
    <n v="0.7"/>
    <n v="5075"/>
    <n v="2537.5"/>
    <n v="3552.5000000000005"/>
    <x v="5"/>
  </r>
  <r>
    <x v="0"/>
    <n v="1185732"/>
    <d v="2021-07-08T00:00:00"/>
    <x v="4"/>
    <s v="Florida"/>
    <s v="Orlando"/>
    <x v="0"/>
    <n v="0.65"/>
    <x v="5"/>
    <n v="6175"/>
    <n v="2778.75"/>
    <n v="0.45"/>
    <n v="0.65"/>
    <n v="6175"/>
    <n v="2778.75"/>
    <n v="4013.75"/>
    <x v="6"/>
  </r>
  <r>
    <x v="0"/>
    <n v="1185732"/>
    <d v="2021-07-08T00:00:00"/>
    <x v="4"/>
    <s v="Florida"/>
    <s v="Orlando"/>
    <x v="1"/>
    <n v="0.60000000000000009"/>
    <x v="20"/>
    <n v="4200.0000000000009"/>
    <n v="1470.0000000000002"/>
    <n v="0.35"/>
    <n v="0.6"/>
    <n v="4200"/>
    <n v="1470"/>
    <n v="2520.0000000000005"/>
    <x v="6"/>
  </r>
  <r>
    <x v="0"/>
    <n v="1185732"/>
    <d v="2021-07-08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6"/>
  </r>
  <r>
    <x v="0"/>
    <n v="1185732"/>
    <d v="2021-07-08T00:00:00"/>
    <x v="4"/>
    <s v="Florida"/>
    <s v="Orlando"/>
    <x v="3"/>
    <n v="0.55000000000000004"/>
    <x v="31"/>
    <n v="3162.5000000000005"/>
    <n v="948.75000000000011"/>
    <n v="0.3"/>
    <n v="0.55000000000000004"/>
    <n v="3162.5"/>
    <n v="948.75"/>
    <n v="1739.3750000000005"/>
    <x v="6"/>
  </r>
  <r>
    <x v="0"/>
    <n v="1185732"/>
    <d v="2021-07-08T00:00:00"/>
    <x v="4"/>
    <s v="Florida"/>
    <s v="Orlando"/>
    <x v="4"/>
    <n v="0.65"/>
    <x v="25"/>
    <n v="3900"/>
    <n v="1365"/>
    <n v="0.35"/>
    <n v="0.65"/>
    <n v="3900"/>
    <n v="1365"/>
    <n v="2535"/>
    <x v="6"/>
  </r>
  <r>
    <x v="0"/>
    <n v="1185732"/>
    <d v="2021-07-08T00:00:00"/>
    <x v="4"/>
    <s v="Florida"/>
    <s v="Orlando"/>
    <x v="5"/>
    <n v="0.70000000000000007"/>
    <x v="29"/>
    <n v="5425.0000000000009"/>
    <n v="2712.5000000000005"/>
    <n v="0.5"/>
    <n v="0.7"/>
    <n v="5425"/>
    <n v="2712.5"/>
    <n v="3797.5000000000005"/>
    <x v="6"/>
  </r>
  <r>
    <x v="0"/>
    <n v="1185732"/>
    <d v="2021-08-09T00:00:00"/>
    <x v="4"/>
    <s v="Florida"/>
    <s v="Orlando"/>
    <x v="0"/>
    <n v="0.65"/>
    <x v="8"/>
    <n v="6012.5"/>
    <n v="2705.625"/>
    <n v="0.45"/>
    <n v="0.65"/>
    <n v="6012.5"/>
    <n v="2705.625"/>
    <n v="3908.125"/>
    <x v="7"/>
  </r>
  <r>
    <x v="0"/>
    <n v="1185732"/>
    <d v="2021-08-09T00:00:00"/>
    <x v="4"/>
    <s v="Florida"/>
    <s v="Orlando"/>
    <x v="1"/>
    <n v="0.60000000000000009"/>
    <x v="20"/>
    <n v="4200.0000000000009"/>
    <n v="1470.0000000000002"/>
    <n v="0.35"/>
    <n v="0.6"/>
    <n v="4200"/>
    <n v="1470"/>
    <n v="2520.0000000000005"/>
    <x v="7"/>
  </r>
  <r>
    <x v="0"/>
    <n v="1185732"/>
    <d v="2021-08-09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7"/>
  </r>
  <r>
    <x v="0"/>
    <n v="1185732"/>
    <d v="2021-08-09T00:00:00"/>
    <x v="4"/>
    <s v="Florida"/>
    <s v="Orlando"/>
    <x v="3"/>
    <n v="0.45"/>
    <x v="31"/>
    <n v="2587.5"/>
    <n v="776.25"/>
    <n v="0.3"/>
    <n v="0.45"/>
    <n v="2587.5"/>
    <n v="776.25"/>
    <n v="1164.375"/>
    <x v="7"/>
  </r>
  <r>
    <x v="0"/>
    <n v="1185732"/>
    <d v="2021-08-09T00:00:00"/>
    <x v="4"/>
    <s v="Florida"/>
    <s v="Orlando"/>
    <x v="4"/>
    <n v="0.55000000000000004"/>
    <x v="21"/>
    <n v="3025.0000000000005"/>
    <n v="1058.75"/>
    <n v="0.35"/>
    <n v="0.55000000000000004"/>
    <n v="3025"/>
    <n v="1058.75"/>
    <n v="1663.7500000000005"/>
    <x v="7"/>
  </r>
  <r>
    <x v="0"/>
    <n v="1185732"/>
    <d v="2021-08-09T00:00:00"/>
    <x v="4"/>
    <s v="Florida"/>
    <s v="Orlando"/>
    <x v="5"/>
    <n v="0.60000000000000009"/>
    <x v="27"/>
    <n v="4350.0000000000009"/>
    <n v="2175.0000000000005"/>
    <n v="0.5"/>
    <n v="0.6"/>
    <n v="4350"/>
    <n v="2175"/>
    <n v="2610.0000000000005"/>
    <x v="7"/>
  </r>
  <r>
    <x v="0"/>
    <n v="1185732"/>
    <d v="2021-09-08T00:00:00"/>
    <x v="4"/>
    <s v="Florida"/>
    <s v="Orlando"/>
    <x v="0"/>
    <n v="0.55000000000000004"/>
    <x v="2"/>
    <n v="4675"/>
    <n v="2103.75"/>
    <n v="0.45"/>
    <n v="0.55000000000000004"/>
    <n v="4675"/>
    <n v="2103.75"/>
    <n v="2571.25"/>
    <x v="8"/>
  </r>
  <r>
    <x v="0"/>
    <n v="1185732"/>
    <d v="2021-09-08T00:00:00"/>
    <x v="4"/>
    <s v="Florida"/>
    <s v="Orlando"/>
    <x v="1"/>
    <n v="0.50000000000000011"/>
    <x v="26"/>
    <n v="3250.0000000000009"/>
    <n v="1137.5000000000002"/>
    <n v="0.35"/>
    <n v="0.5"/>
    <n v="3250"/>
    <n v="1137.5"/>
    <n v="1625.0000000000005"/>
    <x v="8"/>
  </r>
  <r>
    <x v="0"/>
    <n v="1185732"/>
    <d v="2021-09-08T00:00:00"/>
    <x v="4"/>
    <s v="Florida"/>
    <s v="Orlando"/>
    <x v="2"/>
    <n v="0.45"/>
    <x v="21"/>
    <n v="2475"/>
    <n v="618.75"/>
    <n v="0.25"/>
    <n v="0.45"/>
    <n v="2475"/>
    <n v="618.75"/>
    <n v="1113.75"/>
    <x v="8"/>
  </r>
  <r>
    <x v="0"/>
    <n v="1185732"/>
    <d v="2021-09-08T00:00:00"/>
    <x v="4"/>
    <s v="Florida"/>
    <s v="Orlando"/>
    <x v="3"/>
    <n v="0.45"/>
    <x v="28"/>
    <n v="2362.5"/>
    <n v="708.75"/>
    <n v="0.3"/>
    <n v="0.45"/>
    <n v="2362.5"/>
    <n v="708.75"/>
    <n v="1063.125"/>
    <x v="8"/>
  </r>
  <r>
    <x v="0"/>
    <n v="1185732"/>
    <d v="2021-09-08T00:00:00"/>
    <x v="4"/>
    <s v="Florida"/>
    <s v="Orlando"/>
    <x v="4"/>
    <n v="0.55000000000000004"/>
    <x v="28"/>
    <n v="2887.5000000000005"/>
    <n v="1010.6250000000001"/>
    <n v="0.35"/>
    <n v="0.55000000000000004"/>
    <n v="2887.5"/>
    <n v="1010.625"/>
    <n v="1588.1250000000005"/>
    <x v="8"/>
  </r>
  <r>
    <x v="0"/>
    <n v="1185732"/>
    <d v="2021-09-08T00:00:00"/>
    <x v="4"/>
    <s v="Florida"/>
    <s v="Orlando"/>
    <x v="5"/>
    <n v="0.60000000000000009"/>
    <x v="23"/>
    <n v="3750.0000000000005"/>
    <n v="1875.0000000000002"/>
    <n v="0.5"/>
    <n v="0.6"/>
    <n v="3750"/>
    <n v="1875"/>
    <n v="2250"/>
    <x v="8"/>
  </r>
  <r>
    <x v="0"/>
    <n v="1185732"/>
    <d v="2021-10-10T00:00:00"/>
    <x v="4"/>
    <s v="Florida"/>
    <s v="Orlando"/>
    <x v="0"/>
    <n v="0.60000000000000009"/>
    <x v="9"/>
    <n v="4800.0000000000009"/>
    <n v="2160.0000000000005"/>
    <n v="0.45"/>
    <n v="0.6"/>
    <n v="4800"/>
    <n v="2160"/>
    <n v="2880.0000000000005"/>
    <x v="9"/>
  </r>
  <r>
    <x v="0"/>
    <n v="1185732"/>
    <d v="2021-10-10T00:00:00"/>
    <x v="4"/>
    <s v="Florida"/>
    <s v="Orlando"/>
    <x v="1"/>
    <n v="0.50000000000000011"/>
    <x v="23"/>
    <n v="3125.0000000000009"/>
    <n v="1093.7500000000002"/>
    <n v="0.35"/>
    <n v="0.5"/>
    <n v="3125"/>
    <n v="1093.75"/>
    <n v="1562.5000000000005"/>
    <x v="9"/>
  </r>
  <r>
    <x v="0"/>
    <n v="1185732"/>
    <d v="2021-10-10T00:00:00"/>
    <x v="4"/>
    <s v="Florida"/>
    <s v="Orlando"/>
    <x v="2"/>
    <n v="0.50000000000000011"/>
    <x v="28"/>
    <n v="2625.0000000000005"/>
    <n v="656.25000000000011"/>
    <n v="0.25"/>
    <n v="0.5"/>
    <n v="2625"/>
    <n v="656.25"/>
    <n v="1312.5000000000002"/>
    <x v="9"/>
  </r>
  <r>
    <x v="0"/>
    <n v="1185732"/>
    <d v="2021-10-10T00:00:00"/>
    <x v="4"/>
    <s v="Florida"/>
    <s v="Orlando"/>
    <x v="3"/>
    <n v="0.50000000000000011"/>
    <x v="24"/>
    <n v="2500.0000000000005"/>
    <n v="750.00000000000011"/>
    <n v="0.3"/>
    <n v="0.5"/>
    <n v="2500"/>
    <n v="750"/>
    <n v="1250.0000000000002"/>
    <x v="9"/>
  </r>
  <r>
    <x v="0"/>
    <n v="1185732"/>
    <d v="2021-10-10T00:00:00"/>
    <x v="4"/>
    <s v="Florida"/>
    <s v="Orlando"/>
    <x v="4"/>
    <n v="0.60000000000000009"/>
    <x v="24"/>
    <n v="3000.0000000000005"/>
    <n v="1050"/>
    <n v="0.35"/>
    <n v="0.6"/>
    <n v="3000"/>
    <n v="1050"/>
    <n v="1800.0000000000002"/>
    <x v="9"/>
  </r>
  <r>
    <x v="0"/>
    <n v="1185732"/>
    <d v="2021-10-10T00:00:00"/>
    <x v="4"/>
    <s v="Florida"/>
    <s v="Orlando"/>
    <x v="5"/>
    <n v="0.65"/>
    <x v="23"/>
    <n v="4062.5"/>
    <n v="2031.25"/>
    <n v="0.5"/>
    <n v="0.65"/>
    <n v="4062.5"/>
    <n v="2031.25"/>
    <n v="2640.625"/>
    <x v="9"/>
  </r>
  <r>
    <x v="0"/>
    <n v="1185732"/>
    <d v="2021-11-09T00:00:00"/>
    <x v="4"/>
    <s v="Florida"/>
    <s v="Orlando"/>
    <x v="0"/>
    <n v="0.60000000000000009"/>
    <x v="29"/>
    <n v="4650.0000000000009"/>
    <n v="2092.5000000000005"/>
    <n v="0.45"/>
    <n v="0.6"/>
    <n v="4650"/>
    <n v="2092.5"/>
    <n v="2790.0000000000005"/>
    <x v="10"/>
  </r>
  <r>
    <x v="0"/>
    <n v="1185732"/>
    <d v="2021-11-09T00:00:00"/>
    <x v="4"/>
    <s v="Florida"/>
    <s v="Orlando"/>
    <x v="1"/>
    <n v="0.50000000000000011"/>
    <x v="25"/>
    <n v="3000.0000000000005"/>
    <n v="1050"/>
    <n v="0.35"/>
    <n v="0.5"/>
    <n v="3000"/>
    <n v="1050"/>
    <n v="1500.0000000000002"/>
    <x v="10"/>
  </r>
  <r>
    <x v="0"/>
    <n v="1185732"/>
    <d v="2021-11-09T00:00:00"/>
    <x v="4"/>
    <s v="Florida"/>
    <s v="Orlando"/>
    <x v="2"/>
    <n v="0.50000000000000011"/>
    <x v="63"/>
    <n v="2725.0000000000005"/>
    <n v="681.25000000000011"/>
    <n v="0.25"/>
    <n v="0.5"/>
    <n v="2725"/>
    <n v="681.25"/>
    <n v="1362.5000000000002"/>
    <x v="10"/>
  </r>
  <r>
    <x v="0"/>
    <n v="1185732"/>
    <d v="2021-11-09T00:00:00"/>
    <x v="4"/>
    <s v="Florida"/>
    <s v="Orlando"/>
    <x v="3"/>
    <n v="0.50000000000000011"/>
    <x v="31"/>
    <n v="2875.0000000000005"/>
    <n v="862.50000000000011"/>
    <n v="0.3"/>
    <n v="0.5"/>
    <n v="2875"/>
    <n v="862.5"/>
    <n v="1437.5000000000002"/>
    <x v="10"/>
  </r>
  <r>
    <x v="0"/>
    <n v="1185732"/>
    <d v="2021-11-09T00:00:00"/>
    <x v="4"/>
    <s v="Florida"/>
    <s v="Orlando"/>
    <x v="4"/>
    <n v="0.65"/>
    <x v="21"/>
    <n v="3575"/>
    <n v="1251.25"/>
    <n v="0.35"/>
    <n v="0.65"/>
    <n v="3575"/>
    <n v="1251.25"/>
    <n v="2323.75"/>
    <x v="10"/>
  </r>
  <r>
    <x v="0"/>
    <n v="1185732"/>
    <d v="2021-11-09T00:00:00"/>
    <x v="4"/>
    <s v="Florida"/>
    <s v="Orlando"/>
    <x v="5"/>
    <n v="0.7"/>
    <x v="26"/>
    <n v="4550"/>
    <n v="2275"/>
    <n v="0.5"/>
    <n v="0.7"/>
    <n v="4550"/>
    <n v="2275"/>
    <n v="3185"/>
    <x v="10"/>
  </r>
  <r>
    <x v="0"/>
    <n v="1185732"/>
    <d v="2021-12-08T00:00:00"/>
    <x v="4"/>
    <s v="Florida"/>
    <s v="Orlando"/>
    <x v="0"/>
    <n v="0.65"/>
    <x v="10"/>
    <n v="5687.5"/>
    <n v="2559.375"/>
    <n v="0.45"/>
    <n v="0.65"/>
    <n v="5687.5"/>
    <n v="2559.375"/>
    <n v="3696.875"/>
    <x v="11"/>
  </r>
  <r>
    <x v="0"/>
    <n v="1185732"/>
    <d v="2021-12-08T00:00:00"/>
    <x v="4"/>
    <s v="Florida"/>
    <s v="Orlando"/>
    <x v="1"/>
    <n v="0.55000000000000004"/>
    <x v="22"/>
    <n v="3712.5000000000005"/>
    <n v="1299.375"/>
    <n v="0.35"/>
    <n v="0.55000000000000004"/>
    <n v="3712.5"/>
    <n v="1299.375"/>
    <n v="2041.8750000000005"/>
    <x v="11"/>
  </r>
  <r>
    <x v="0"/>
    <n v="1185732"/>
    <d v="2021-12-08T00:00:00"/>
    <x v="4"/>
    <s v="Florida"/>
    <s v="Orlando"/>
    <x v="2"/>
    <n v="0.55000000000000004"/>
    <x v="23"/>
    <n v="3437.5000000000005"/>
    <n v="859.37500000000011"/>
    <n v="0.25"/>
    <n v="0.55000000000000004"/>
    <n v="3437.5"/>
    <n v="859.375"/>
    <n v="1890.6250000000005"/>
    <x v="11"/>
  </r>
  <r>
    <x v="0"/>
    <n v="1185732"/>
    <d v="2021-12-08T00:00:00"/>
    <x v="4"/>
    <s v="Florida"/>
    <s v="Orlando"/>
    <x v="3"/>
    <n v="0.55000000000000004"/>
    <x v="31"/>
    <n v="3162.5000000000005"/>
    <n v="948.75000000000011"/>
    <n v="0.3"/>
    <n v="0.55000000000000004"/>
    <n v="3162.5"/>
    <n v="948.75"/>
    <n v="1739.3750000000005"/>
    <x v="11"/>
  </r>
  <r>
    <x v="0"/>
    <n v="1185732"/>
    <d v="2021-12-08T00:00:00"/>
    <x v="4"/>
    <s v="Florida"/>
    <s v="Orlando"/>
    <x v="4"/>
    <n v="0.65"/>
    <x v="31"/>
    <n v="3737.5"/>
    <n v="1308.125"/>
    <n v="0.35"/>
    <n v="0.65"/>
    <n v="3737.5"/>
    <n v="1308.125"/>
    <n v="2429.375"/>
    <x v="11"/>
  </r>
  <r>
    <x v="0"/>
    <n v="1185732"/>
    <d v="2021-12-08T00:00:00"/>
    <x v="4"/>
    <s v="Florida"/>
    <s v="Orlando"/>
    <x v="5"/>
    <n v="0.7"/>
    <x v="22"/>
    <n v="4725"/>
    <n v="2362.5"/>
    <n v="0.5"/>
    <n v="0.7"/>
    <n v="4725"/>
    <n v="2362.5"/>
    <n v="3307.5"/>
    <x v="11"/>
  </r>
  <r>
    <x v="0"/>
    <n v="1185732"/>
    <d v="2021-01-14T00:00:00"/>
    <x v="0"/>
    <s v="New York"/>
    <s v="Albany"/>
    <x v="0"/>
    <n v="0.4"/>
    <x v="9"/>
    <n v="3200"/>
    <n v="1600"/>
    <n v="0.5"/>
    <n v="0.4"/>
    <n v="3200"/>
    <n v="1600"/>
    <n v="1280"/>
    <x v="0"/>
  </r>
  <r>
    <x v="0"/>
    <n v="1185732"/>
    <d v="2021-01-14T00:00:00"/>
    <x v="0"/>
    <s v="New York"/>
    <s v="Albany"/>
    <x v="1"/>
    <n v="0.4"/>
    <x v="25"/>
    <n v="2400"/>
    <n v="720"/>
    <n v="0.3"/>
    <n v="0.4"/>
    <n v="2400"/>
    <n v="720"/>
    <n v="960"/>
    <x v="0"/>
  </r>
  <r>
    <x v="0"/>
    <n v="1185732"/>
    <d v="2021-01-14T00:00:00"/>
    <x v="0"/>
    <s v="New York"/>
    <s v="Albany"/>
    <x v="2"/>
    <n v="0.30000000000000004"/>
    <x v="25"/>
    <n v="1800.0000000000002"/>
    <n v="630"/>
    <n v="0.35"/>
    <n v="0.3"/>
    <n v="1800"/>
    <n v="630"/>
    <n v="540"/>
    <x v="0"/>
  </r>
  <r>
    <x v="0"/>
    <n v="1185732"/>
    <d v="2021-01-14T00:00:00"/>
    <x v="0"/>
    <s v="New York"/>
    <s v="Albany"/>
    <x v="3"/>
    <n v="0.35"/>
    <x v="32"/>
    <n v="1575"/>
    <n v="551.25"/>
    <n v="0.35"/>
    <n v="0.35"/>
    <n v="1575"/>
    <n v="551.25"/>
    <n v="551.25"/>
    <x v="0"/>
  </r>
  <r>
    <x v="0"/>
    <n v="1185732"/>
    <d v="2021-01-14T00:00:00"/>
    <x v="0"/>
    <s v="New York"/>
    <s v="Albany"/>
    <x v="4"/>
    <n v="0.5"/>
    <x v="24"/>
    <n v="2500"/>
    <n v="750"/>
    <n v="0.3"/>
    <n v="0.5"/>
    <n v="2500"/>
    <n v="750"/>
    <n v="1250"/>
    <x v="0"/>
  </r>
  <r>
    <x v="0"/>
    <n v="1185732"/>
    <d v="2021-01-14T00:00:00"/>
    <x v="0"/>
    <s v="New York"/>
    <s v="Albany"/>
    <x v="5"/>
    <n v="0.4"/>
    <x v="25"/>
    <n v="2400"/>
    <n v="600"/>
    <n v="0.25"/>
    <n v="0.4"/>
    <n v="2400"/>
    <n v="600"/>
    <n v="960"/>
    <x v="0"/>
  </r>
  <r>
    <x v="0"/>
    <n v="1185732"/>
    <d v="2021-02-12T00:00:00"/>
    <x v="0"/>
    <s v="New York"/>
    <s v="Albany"/>
    <x v="0"/>
    <n v="0.4"/>
    <x v="2"/>
    <n v="3400"/>
    <n v="1700"/>
    <n v="0.5"/>
    <n v="0.4"/>
    <n v="3400"/>
    <n v="1700"/>
    <n v="1360"/>
    <x v="1"/>
  </r>
  <r>
    <x v="0"/>
    <n v="1185732"/>
    <d v="2021-02-12T00:00:00"/>
    <x v="0"/>
    <s v="New York"/>
    <s v="Albany"/>
    <x v="1"/>
    <n v="0.4"/>
    <x v="24"/>
    <n v="2000"/>
    <n v="600"/>
    <n v="0.3"/>
    <n v="0.4"/>
    <n v="2000"/>
    <n v="600"/>
    <n v="800"/>
    <x v="1"/>
  </r>
  <r>
    <x v="0"/>
    <n v="1185732"/>
    <d v="2021-02-12T00:00:00"/>
    <x v="0"/>
    <s v="New York"/>
    <s v="Albany"/>
    <x v="2"/>
    <n v="0.30000000000000004"/>
    <x v="21"/>
    <n v="1650.0000000000002"/>
    <n v="577.5"/>
    <n v="0.35"/>
    <n v="0.3"/>
    <n v="1650"/>
    <n v="577.5"/>
    <n v="495.00000000000006"/>
    <x v="1"/>
  </r>
  <r>
    <x v="0"/>
    <n v="1185732"/>
    <d v="2021-02-12T00:00:00"/>
    <x v="0"/>
    <s v="New York"/>
    <s v="Albany"/>
    <x v="3"/>
    <n v="0.35"/>
    <x v="33"/>
    <n v="1487.5"/>
    <n v="520.625"/>
    <n v="0.35"/>
    <n v="0.35"/>
    <n v="1487.5"/>
    <n v="520.625"/>
    <n v="520.625"/>
    <x v="1"/>
  </r>
  <r>
    <x v="0"/>
    <n v="1185732"/>
    <d v="2021-02-12T00:00:00"/>
    <x v="0"/>
    <s v="New York"/>
    <s v="Albany"/>
    <x v="4"/>
    <n v="0.5"/>
    <x v="24"/>
    <n v="2500"/>
    <n v="750"/>
    <n v="0.3"/>
    <n v="0.5"/>
    <n v="2500"/>
    <n v="750"/>
    <n v="1250"/>
    <x v="1"/>
  </r>
  <r>
    <x v="0"/>
    <n v="1185732"/>
    <d v="2021-02-12T00:00:00"/>
    <x v="0"/>
    <s v="New York"/>
    <s v="Albany"/>
    <x v="5"/>
    <n v="0.4"/>
    <x v="25"/>
    <n v="2400"/>
    <n v="600"/>
    <n v="0.25"/>
    <n v="0.4"/>
    <n v="2400"/>
    <n v="600"/>
    <n v="960"/>
    <x v="1"/>
  </r>
  <r>
    <x v="0"/>
    <n v="1185732"/>
    <d v="2021-03-10T00:00:00"/>
    <x v="0"/>
    <s v="New York"/>
    <s v="Albany"/>
    <x v="0"/>
    <n v="0.4"/>
    <x v="64"/>
    <n v="3280"/>
    <n v="1640"/>
    <n v="0.5"/>
    <n v="0.4"/>
    <n v="3280"/>
    <n v="1640"/>
    <n v="1312"/>
    <x v="2"/>
  </r>
  <r>
    <x v="0"/>
    <n v="1185732"/>
    <d v="2021-03-10T00:00:00"/>
    <x v="0"/>
    <s v="New York"/>
    <s v="Albany"/>
    <x v="1"/>
    <n v="0.4"/>
    <x v="28"/>
    <n v="2100"/>
    <n v="630"/>
    <n v="0.3"/>
    <n v="0.4"/>
    <n v="2100"/>
    <n v="630"/>
    <n v="840"/>
    <x v="2"/>
  </r>
  <r>
    <x v="0"/>
    <n v="1185732"/>
    <d v="2021-03-10T00:00:00"/>
    <x v="0"/>
    <s v="New York"/>
    <s v="Albany"/>
    <x v="2"/>
    <n v="0.30000000000000004"/>
    <x v="21"/>
    <n v="1650.0000000000002"/>
    <n v="577.5"/>
    <n v="0.35"/>
    <n v="0.3"/>
    <n v="1650"/>
    <n v="577.5"/>
    <n v="495.00000000000006"/>
    <x v="2"/>
  </r>
  <r>
    <x v="0"/>
    <n v="1185732"/>
    <d v="2021-03-10T00:00:00"/>
    <x v="0"/>
    <s v="New York"/>
    <s v="Albany"/>
    <x v="3"/>
    <n v="0.35"/>
    <x v="47"/>
    <n v="1400"/>
    <n v="489.99999999999994"/>
    <n v="0.35"/>
    <n v="0.35"/>
    <n v="1400"/>
    <n v="490"/>
    <n v="489.99999999999994"/>
    <x v="2"/>
  </r>
  <r>
    <x v="0"/>
    <n v="1185732"/>
    <d v="2021-03-10T00:00:00"/>
    <x v="0"/>
    <s v="New York"/>
    <s v="Albany"/>
    <x v="4"/>
    <n v="0.5"/>
    <x v="32"/>
    <n v="2250"/>
    <n v="675"/>
    <n v="0.3"/>
    <n v="0.5"/>
    <n v="2250"/>
    <n v="675"/>
    <n v="1125"/>
    <x v="2"/>
  </r>
  <r>
    <x v="0"/>
    <n v="1185732"/>
    <d v="2021-03-10T00:00:00"/>
    <x v="0"/>
    <s v="New York"/>
    <s v="Albany"/>
    <x v="5"/>
    <n v="0.4"/>
    <x v="21"/>
    <n v="2200"/>
    <n v="550"/>
    <n v="0.25"/>
    <n v="0.4"/>
    <n v="2200"/>
    <n v="550"/>
    <n v="880"/>
    <x v="2"/>
  </r>
  <r>
    <x v="0"/>
    <n v="1185732"/>
    <d v="2021-04-11T00:00:00"/>
    <x v="0"/>
    <s v="New York"/>
    <s v="Albany"/>
    <x v="0"/>
    <n v="0.4"/>
    <x v="9"/>
    <n v="3200"/>
    <n v="1600"/>
    <n v="0.5"/>
    <n v="0.4"/>
    <n v="3200"/>
    <n v="1600"/>
    <n v="1280"/>
    <x v="3"/>
  </r>
  <r>
    <x v="0"/>
    <n v="1185732"/>
    <d v="2021-04-11T00:00:00"/>
    <x v="0"/>
    <s v="New York"/>
    <s v="Albany"/>
    <x v="1"/>
    <n v="0.4"/>
    <x v="24"/>
    <n v="2000"/>
    <n v="600"/>
    <n v="0.3"/>
    <n v="0.4"/>
    <n v="2000"/>
    <n v="600"/>
    <n v="800"/>
    <x v="3"/>
  </r>
  <r>
    <x v="0"/>
    <n v="1185732"/>
    <d v="2021-04-11T00:00:00"/>
    <x v="0"/>
    <s v="New York"/>
    <s v="Albany"/>
    <x v="2"/>
    <n v="0.30000000000000004"/>
    <x v="24"/>
    <n v="1500.0000000000002"/>
    <n v="525"/>
    <n v="0.35"/>
    <n v="0.3"/>
    <n v="1500"/>
    <n v="525"/>
    <n v="450.00000000000006"/>
    <x v="3"/>
  </r>
  <r>
    <x v="0"/>
    <n v="1185732"/>
    <d v="2021-04-11T00:00:00"/>
    <x v="0"/>
    <s v="New York"/>
    <s v="Albany"/>
    <x v="3"/>
    <n v="0.35"/>
    <x v="33"/>
    <n v="1487.5"/>
    <n v="520.625"/>
    <n v="0.35"/>
    <n v="0.35"/>
    <n v="1487.5"/>
    <n v="520.625"/>
    <n v="520.625"/>
    <x v="3"/>
  </r>
  <r>
    <x v="0"/>
    <n v="1185732"/>
    <d v="2021-04-11T00:00:00"/>
    <x v="0"/>
    <s v="New York"/>
    <s v="Albany"/>
    <x v="4"/>
    <n v="0.5"/>
    <x v="33"/>
    <n v="2125"/>
    <n v="637.5"/>
    <n v="0.3"/>
    <n v="0.5"/>
    <n v="2125"/>
    <n v="637.5"/>
    <n v="1062.5"/>
    <x v="3"/>
  </r>
  <r>
    <x v="0"/>
    <n v="1185732"/>
    <d v="2021-04-11T00:00:00"/>
    <x v="0"/>
    <s v="New York"/>
    <s v="Albany"/>
    <x v="5"/>
    <n v="0.4"/>
    <x v="21"/>
    <n v="2200"/>
    <n v="550"/>
    <n v="0.25"/>
    <n v="0.4"/>
    <n v="2200"/>
    <n v="550"/>
    <n v="880"/>
    <x v="3"/>
  </r>
  <r>
    <x v="0"/>
    <n v="1185732"/>
    <d v="2021-05-10T00:00:00"/>
    <x v="0"/>
    <s v="New York"/>
    <s v="Albany"/>
    <x v="0"/>
    <n v="0.5"/>
    <x v="64"/>
    <n v="4100"/>
    <n v="2050"/>
    <n v="0.5"/>
    <n v="0.5"/>
    <n v="4100"/>
    <n v="2050"/>
    <n v="2050"/>
    <x v="4"/>
  </r>
  <r>
    <x v="0"/>
    <n v="1185732"/>
    <d v="2021-05-10T00:00:00"/>
    <x v="0"/>
    <s v="New York"/>
    <s v="Albany"/>
    <x v="1"/>
    <n v="0.45000000000000007"/>
    <x v="28"/>
    <n v="2362.5000000000005"/>
    <n v="708.75000000000011"/>
    <n v="0.3"/>
    <n v="0.45"/>
    <n v="2362.5"/>
    <n v="708.75"/>
    <n v="1063.1250000000002"/>
    <x v="4"/>
  </r>
  <r>
    <x v="0"/>
    <n v="1185732"/>
    <d v="2021-05-10T00:00:00"/>
    <x v="0"/>
    <s v="New York"/>
    <s v="Albany"/>
    <x v="2"/>
    <n v="0.4"/>
    <x v="24"/>
    <n v="2000"/>
    <n v="700"/>
    <n v="0.35"/>
    <n v="0.4"/>
    <n v="2000"/>
    <n v="700"/>
    <n v="800"/>
    <x v="4"/>
  </r>
  <r>
    <x v="0"/>
    <n v="1185732"/>
    <d v="2021-05-10T00:00:00"/>
    <x v="0"/>
    <s v="New York"/>
    <s v="Albany"/>
    <x v="3"/>
    <n v="0.4"/>
    <x v="32"/>
    <n v="1800"/>
    <n v="630"/>
    <n v="0.35"/>
    <n v="0.4"/>
    <n v="1800"/>
    <n v="630"/>
    <n v="720"/>
    <x v="4"/>
  </r>
  <r>
    <x v="0"/>
    <n v="1185732"/>
    <d v="2021-05-10T00:00:00"/>
    <x v="0"/>
    <s v="New York"/>
    <s v="Albany"/>
    <x v="4"/>
    <n v="0.5"/>
    <x v="34"/>
    <n v="2375"/>
    <n v="712.5"/>
    <n v="0.3"/>
    <n v="0.5"/>
    <n v="2375"/>
    <n v="712.5"/>
    <n v="1187.5"/>
    <x v="4"/>
  </r>
  <r>
    <x v="0"/>
    <n v="1185732"/>
    <d v="2021-05-10T00:00:00"/>
    <x v="0"/>
    <s v="New York"/>
    <s v="Albany"/>
    <x v="5"/>
    <n v="0.55000000000000004"/>
    <x v="25"/>
    <n v="3300.0000000000005"/>
    <n v="825.00000000000011"/>
    <n v="0.25"/>
    <n v="0.55000000000000004"/>
    <n v="3300"/>
    <n v="825"/>
    <n v="1815.0000000000005"/>
    <x v="4"/>
  </r>
  <r>
    <x v="0"/>
    <n v="1185732"/>
    <d v="2021-06-12T00:00:00"/>
    <x v="0"/>
    <s v="New York"/>
    <s v="Albany"/>
    <x v="0"/>
    <n v="0.5"/>
    <x v="2"/>
    <n v="4250"/>
    <n v="2125"/>
    <n v="0.5"/>
    <n v="0.5"/>
    <n v="4250"/>
    <n v="2125"/>
    <n v="2125"/>
    <x v="5"/>
  </r>
  <r>
    <x v="0"/>
    <n v="1185732"/>
    <d v="2021-06-12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5"/>
  </r>
  <r>
    <x v="0"/>
    <n v="1185732"/>
    <d v="2021-06-12T00:00:00"/>
    <x v="0"/>
    <s v="New York"/>
    <s v="Albany"/>
    <x v="2"/>
    <n v="0.4"/>
    <x v="28"/>
    <n v="2100"/>
    <n v="735"/>
    <n v="0.35"/>
    <n v="0.4"/>
    <n v="2100"/>
    <n v="735"/>
    <n v="840"/>
    <x v="5"/>
  </r>
  <r>
    <x v="0"/>
    <n v="1185732"/>
    <d v="2021-06-12T00:00:00"/>
    <x v="0"/>
    <s v="New York"/>
    <s v="Albany"/>
    <x v="3"/>
    <n v="0.4"/>
    <x v="24"/>
    <n v="2000"/>
    <n v="700"/>
    <n v="0.35"/>
    <n v="0.4"/>
    <n v="2000"/>
    <n v="700"/>
    <n v="800"/>
    <x v="5"/>
  </r>
  <r>
    <x v="0"/>
    <n v="1185732"/>
    <d v="2021-06-12T00:00:00"/>
    <x v="0"/>
    <s v="New York"/>
    <s v="Albany"/>
    <x v="4"/>
    <n v="0.5"/>
    <x v="24"/>
    <n v="2500"/>
    <n v="750"/>
    <n v="0.3"/>
    <n v="0.5"/>
    <n v="2500"/>
    <n v="750"/>
    <n v="1250"/>
    <x v="5"/>
  </r>
  <r>
    <x v="0"/>
    <n v="1185732"/>
    <d v="2021-06-12T00:00:00"/>
    <x v="0"/>
    <s v="New York"/>
    <s v="Albany"/>
    <x v="5"/>
    <n v="0.55000000000000004"/>
    <x v="26"/>
    <n v="3575.0000000000005"/>
    <n v="893.75000000000011"/>
    <n v="0.25"/>
    <n v="0.55000000000000004"/>
    <n v="3575"/>
    <n v="893.75"/>
    <n v="1966.2500000000005"/>
    <x v="5"/>
  </r>
  <r>
    <x v="0"/>
    <n v="1185732"/>
    <d v="2021-07-10T00:00:00"/>
    <x v="0"/>
    <s v="New York"/>
    <s v="Albany"/>
    <x v="0"/>
    <n v="0.5"/>
    <x v="10"/>
    <n v="4375"/>
    <n v="2187.5"/>
    <n v="0.5"/>
    <n v="0.5"/>
    <n v="4375"/>
    <n v="2187.5"/>
    <n v="2187.5"/>
    <x v="6"/>
  </r>
  <r>
    <x v="0"/>
    <n v="1185732"/>
    <d v="2021-07-10T00:00:00"/>
    <x v="0"/>
    <s v="New York"/>
    <s v="Albany"/>
    <x v="1"/>
    <n v="0.45000000000000007"/>
    <x v="23"/>
    <n v="2812.5000000000005"/>
    <n v="843.75000000000011"/>
    <n v="0.3"/>
    <n v="0.45"/>
    <n v="2812.5"/>
    <n v="843.75"/>
    <n v="1265.6250000000002"/>
    <x v="6"/>
  </r>
  <r>
    <x v="0"/>
    <n v="1185732"/>
    <d v="2021-07-10T00:00:00"/>
    <x v="0"/>
    <s v="New York"/>
    <s v="Albany"/>
    <x v="2"/>
    <n v="0.4"/>
    <x v="21"/>
    <n v="2200"/>
    <n v="770"/>
    <n v="0.35"/>
    <n v="0.4"/>
    <n v="2200"/>
    <n v="770"/>
    <n v="880"/>
    <x v="6"/>
  </r>
  <r>
    <x v="0"/>
    <n v="1185732"/>
    <d v="2021-07-10T00:00:00"/>
    <x v="0"/>
    <s v="New York"/>
    <s v="Albany"/>
    <x v="3"/>
    <n v="0.4"/>
    <x v="24"/>
    <n v="2000"/>
    <n v="700"/>
    <n v="0.35"/>
    <n v="0.4"/>
    <n v="2000"/>
    <n v="700"/>
    <n v="800"/>
    <x v="6"/>
  </r>
  <r>
    <x v="0"/>
    <n v="1185732"/>
    <d v="2021-07-10T00:00:00"/>
    <x v="0"/>
    <s v="New York"/>
    <s v="Albany"/>
    <x v="4"/>
    <n v="0.5"/>
    <x v="28"/>
    <n v="2625"/>
    <n v="787.5"/>
    <n v="0.3"/>
    <n v="0.5"/>
    <n v="2625"/>
    <n v="787.5"/>
    <n v="1312.5"/>
    <x v="6"/>
  </r>
  <r>
    <x v="0"/>
    <n v="1185732"/>
    <d v="2021-07-10T00:00:00"/>
    <x v="0"/>
    <s v="New York"/>
    <s v="Albany"/>
    <x v="5"/>
    <n v="0.55000000000000004"/>
    <x v="20"/>
    <n v="3850.0000000000005"/>
    <n v="962.50000000000011"/>
    <n v="0.25"/>
    <n v="0.55000000000000004"/>
    <n v="3850"/>
    <n v="962.5"/>
    <n v="2117.5000000000005"/>
    <x v="6"/>
  </r>
  <r>
    <x v="0"/>
    <n v="1185732"/>
    <d v="2021-08-11T00:00:00"/>
    <x v="0"/>
    <s v="New York"/>
    <s v="Albany"/>
    <x v="0"/>
    <n v="0.5"/>
    <x v="2"/>
    <n v="4250"/>
    <n v="2125"/>
    <n v="0.5"/>
    <n v="0.5"/>
    <n v="4250"/>
    <n v="2125"/>
    <n v="2125"/>
    <x v="7"/>
  </r>
  <r>
    <x v="0"/>
    <n v="1185732"/>
    <d v="2021-08-11T00:00:00"/>
    <x v="0"/>
    <s v="New York"/>
    <s v="Albany"/>
    <x v="1"/>
    <n v="0.45000000000000007"/>
    <x v="23"/>
    <n v="2812.5000000000005"/>
    <n v="843.75000000000011"/>
    <n v="0.3"/>
    <n v="0.45"/>
    <n v="2812.5"/>
    <n v="843.75"/>
    <n v="1265.6250000000002"/>
    <x v="7"/>
  </r>
  <r>
    <x v="0"/>
    <n v="1185732"/>
    <d v="2021-08-11T00:00:00"/>
    <x v="0"/>
    <s v="New York"/>
    <s v="Albany"/>
    <x v="2"/>
    <n v="0.4"/>
    <x v="21"/>
    <n v="2200"/>
    <n v="770"/>
    <n v="0.35"/>
    <n v="0.4"/>
    <n v="2200"/>
    <n v="770"/>
    <n v="880"/>
    <x v="7"/>
  </r>
  <r>
    <x v="0"/>
    <n v="1185732"/>
    <d v="2021-08-11T00:00:00"/>
    <x v="0"/>
    <s v="New York"/>
    <s v="Albany"/>
    <x v="3"/>
    <n v="0.4"/>
    <x v="28"/>
    <n v="2100"/>
    <n v="735"/>
    <n v="0.35"/>
    <n v="0.4"/>
    <n v="2100"/>
    <n v="735"/>
    <n v="840"/>
    <x v="7"/>
  </r>
  <r>
    <x v="0"/>
    <n v="1185732"/>
    <d v="2021-08-11T00:00:00"/>
    <x v="0"/>
    <s v="New York"/>
    <s v="Albany"/>
    <x v="4"/>
    <n v="0.5"/>
    <x v="24"/>
    <n v="2500"/>
    <n v="750"/>
    <n v="0.3"/>
    <n v="0.5"/>
    <n v="2500"/>
    <n v="750"/>
    <n v="1250"/>
    <x v="7"/>
  </r>
  <r>
    <x v="0"/>
    <n v="1185732"/>
    <d v="2021-08-11T00:00:00"/>
    <x v="0"/>
    <s v="New York"/>
    <s v="Albany"/>
    <x v="5"/>
    <n v="0.55000000000000004"/>
    <x v="22"/>
    <n v="3712.5000000000005"/>
    <n v="928.12500000000011"/>
    <n v="0.25"/>
    <n v="0.55000000000000004"/>
    <n v="3712.5"/>
    <n v="928.125"/>
    <n v="2041.8750000000005"/>
    <x v="7"/>
  </r>
  <r>
    <x v="0"/>
    <n v="1185732"/>
    <d v="2021-09-10T00:00:00"/>
    <x v="0"/>
    <s v="New York"/>
    <s v="Albany"/>
    <x v="0"/>
    <n v="0.5"/>
    <x v="9"/>
    <n v="4000"/>
    <n v="2000"/>
    <n v="0.5"/>
    <n v="0.5"/>
    <n v="4000"/>
    <n v="2000"/>
    <n v="2000"/>
    <x v="8"/>
  </r>
  <r>
    <x v="0"/>
    <n v="1185732"/>
    <d v="2021-09-10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8"/>
  </r>
  <r>
    <x v="0"/>
    <n v="1185732"/>
    <d v="2021-09-10T00:00:00"/>
    <x v="0"/>
    <s v="New York"/>
    <s v="Albany"/>
    <x v="2"/>
    <n v="0.4"/>
    <x v="28"/>
    <n v="2100"/>
    <n v="735"/>
    <n v="0.35"/>
    <n v="0.4"/>
    <n v="2100"/>
    <n v="735"/>
    <n v="840"/>
    <x v="8"/>
  </r>
  <r>
    <x v="0"/>
    <n v="1185732"/>
    <d v="2021-09-10T00:00:00"/>
    <x v="0"/>
    <s v="New York"/>
    <s v="Albany"/>
    <x v="3"/>
    <n v="0.4"/>
    <x v="24"/>
    <n v="2000"/>
    <n v="700"/>
    <n v="0.35"/>
    <n v="0.4"/>
    <n v="2000"/>
    <n v="700"/>
    <n v="800"/>
    <x v="8"/>
  </r>
  <r>
    <x v="0"/>
    <n v="1185732"/>
    <d v="2021-09-10T00:00:00"/>
    <x v="0"/>
    <s v="New York"/>
    <s v="Albany"/>
    <x v="4"/>
    <n v="0.5"/>
    <x v="24"/>
    <n v="2500"/>
    <n v="750"/>
    <n v="0.3"/>
    <n v="0.5"/>
    <n v="2500"/>
    <n v="750"/>
    <n v="1250"/>
    <x v="8"/>
  </r>
  <r>
    <x v="0"/>
    <n v="1185732"/>
    <d v="2021-09-10T00:00:00"/>
    <x v="0"/>
    <s v="New York"/>
    <s v="Albany"/>
    <x v="5"/>
    <n v="0.55000000000000004"/>
    <x v="25"/>
    <n v="3300.0000000000005"/>
    <n v="825.00000000000011"/>
    <n v="0.25"/>
    <n v="0.55000000000000004"/>
    <n v="3300"/>
    <n v="825"/>
    <n v="1815.0000000000005"/>
    <x v="8"/>
  </r>
  <r>
    <x v="0"/>
    <n v="1185732"/>
    <d v="2021-10-12T00:00:00"/>
    <x v="0"/>
    <s v="New York"/>
    <s v="Albany"/>
    <x v="0"/>
    <n v="0.55000000000000004"/>
    <x v="29"/>
    <n v="4262.5"/>
    <n v="2131.25"/>
    <n v="0.5"/>
    <n v="0.55000000000000004"/>
    <n v="4262.5"/>
    <n v="2131.25"/>
    <n v="2344.375"/>
    <x v="9"/>
  </r>
  <r>
    <x v="0"/>
    <n v="1185732"/>
    <d v="2021-10-12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9"/>
  </r>
  <r>
    <x v="0"/>
    <n v="1185732"/>
    <d v="2021-10-12T00:00:00"/>
    <x v="0"/>
    <s v="New York"/>
    <s v="Albany"/>
    <x v="2"/>
    <n v="0.45000000000000007"/>
    <x v="24"/>
    <n v="2250.0000000000005"/>
    <n v="787.50000000000011"/>
    <n v="0.35"/>
    <n v="0.45"/>
    <n v="2250"/>
    <n v="787.5"/>
    <n v="1012.5000000000002"/>
    <x v="9"/>
  </r>
  <r>
    <x v="0"/>
    <n v="1185732"/>
    <d v="2021-10-12T00:00:00"/>
    <x v="0"/>
    <s v="New York"/>
    <s v="Albany"/>
    <x v="3"/>
    <n v="0.45000000000000007"/>
    <x v="34"/>
    <n v="2137.5000000000005"/>
    <n v="748.12500000000011"/>
    <n v="0.35"/>
    <n v="0.45"/>
    <n v="2137.5"/>
    <n v="748.125"/>
    <n v="961.87500000000023"/>
    <x v="9"/>
  </r>
  <r>
    <x v="0"/>
    <n v="1185732"/>
    <d v="2021-10-12T00:00:00"/>
    <x v="0"/>
    <s v="New York"/>
    <s v="Albany"/>
    <x v="4"/>
    <n v="0.55000000000000004"/>
    <x v="34"/>
    <n v="2612.5"/>
    <n v="783.75"/>
    <n v="0.3"/>
    <n v="0.55000000000000004"/>
    <n v="2612.5"/>
    <n v="783.75"/>
    <n v="1436.8750000000002"/>
    <x v="9"/>
  </r>
  <r>
    <x v="0"/>
    <n v="1185732"/>
    <d v="2021-10-12T00:00:00"/>
    <x v="0"/>
    <s v="New York"/>
    <s v="Albany"/>
    <x v="5"/>
    <n v="0.6"/>
    <x v="25"/>
    <n v="3600"/>
    <n v="900"/>
    <n v="0.25"/>
    <n v="0.6"/>
    <n v="3600"/>
    <n v="900"/>
    <n v="2160"/>
    <x v="9"/>
  </r>
  <r>
    <x v="0"/>
    <n v="1185732"/>
    <d v="2021-11-11T00:00:00"/>
    <x v="0"/>
    <s v="New York"/>
    <s v="Albany"/>
    <x v="0"/>
    <n v="0.55000000000000004"/>
    <x v="30"/>
    <n v="4125"/>
    <n v="2062.5"/>
    <n v="0.5"/>
    <n v="0.55000000000000004"/>
    <n v="4125"/>
    <n v="2062.5"/>
    <n v="2268.75"/>
    <x v="10"/>
  </r>
  <r>
    <x v="0"/>
    <n v="1185732"/>
    <d v="2021-11-11T00:00:00"/>
    <x v="0"/>
    <s v="New York"/>
    <s v="Albany"/>
    <x v="1"/>
    <n v="0.45000000000000007"/>
    <x v="31"/>
    <n v="2587.5000000000005"/>
    <n v="776.25000000000011"/>
    <n v="0.3"/>
    <n v="0.45"/>
    <n v="2587.5"/>
    <n v="776.25"/>
    <n v="1164.3750000000002"/>
    <x v="10"/>
  </r>
  <r>
    <x v="0"/>
    <n v="1185732"/>
    <d v="2021-11-11T00:00:00"/>
    <x v="0"/>
    <s v="New York"/>
    <s v="Albany"/>
    <x v="2"/>
    <n v="0.45000000000000007"/>
    <x v="65"/>
    <n v="2340.0000000000005"/>
    <n v="819.00000000000011"/>
    <n v="0.35"/>
    <n v="0.45"/>
    <n v="2340"/>
    <n v="819"/>
    <n v="1053.0000000000002"/>
    <x v="10"/>
  </r>
  <r>
    <x v="0"/>
    <n v="1185732"/>
    <d v="2021-11-11T00:00:00"/>
    <x v="0"/>
    <s v="New York"/>
    <s v="Albany"/>
    <x v="3"/>
    <n v="0.45000000000000007"/>
    <x v="24"/>
    <n v="2250.0000000000005"/>
    <n v="787.50000000000011"/>
    <n v="0.35"/>
    <n v="0.45"/>
    <n v="2250"/>
    <n v="787.5"/>
    <n v="1012.5000000000002"/>
    <x v="10"/>
  </r>
  <r>
    <x v="0"/>
    <n v="1185732"/>
    <d v="2021-11-11T00:00:00"/>
    <x v="0"/>
    <s v="New York"/>
    <s v="Albany"/>
    <x v="4"/>
    <n v="0.55000000000000004"/>
    <x v="34"/>
    <n v="2612.5"/>
    <n v="783.75"/>
    <n v="0.3"/>
    <n v="0.55000000000000004"/>
    <n v="2612.5"/>
    <n v="783.75"/>
    <n v="1436.8750000000002"/>
    <x v="10"/>
  </r>
  <r>
    <x v="0"/>
    <n v="1185732"/>
    <d v="2021-11-11T00:00:00"/>
    <x v="0"/>
    <s v="New York"/>
    <s v="Albany"/>
    <x v="5"/>
    <n v="0.6"/>
    <x v="31"/>
    <n v="3450"/>
    <n v="862.5"/>
    <n v="0.25"/>
    <n v="0.6"/>
    <n v="3450"/>
    <n v="862.5"/>
    <n v="2070"/>
    <x v="10"/>
  </r>
  <r>
    <x v="0"/>
    <n v="1185732"/>
    <d v="2021-12-10T00:00:00"/>
    <x v="0"/>
    <s v="New York"/>
    <s v="Albany"/>
    <x v="0"/>
    <n v="0.55000000000000004"/>
    <x v="9"/>
    <n v="4400"/>
    <n v="2200"/>
    <n v="0.5"/>
    <n v="0.55000000000000004"/>
    <n v="4400"/>
    <n v="2200"/>
    <n v="2420"/>
    <x v="11"/>
  </r>
  <r>
    <x v="0"/>
    <n v="1185732"/>
    <d v="2021-12-10T00:00:00"/>
    <x v="0"/>
    <s v="New York"/>
    <s v="Albany"/>
    <x v="1"/>
    <n v="0.45000000000000007"/>
    <x v="25"/>
    <n v="2700.0000000000005"/>
    <n v="810.00000000000011"/>
    <n v="0.3"/>
    <n v="0.45"/>
    <n v="2700"/>
    <n v="810"/>
    <n v="1215.0000000000002"/>
    <x v="11"/>
  </r>
  <r>
    <x v="0"/>
    <n v="1185732"/>
    <d v="2021-12-10T00:00:00"/>
    <x v="0"/>
    <s v="New York"/>
    <s v="Albany"/>
    <x v="2"/>
    <n v="0.45000000000000007"/>
    <x v="21"/>
    <n v="2475.0000000000005"/>
    <n v="866.25000000000011"/>
    <n v="0.35"/>
    <n v="0.45"/>
    <n v="2475"/>
    <n v="866.25"/>
    <n v="1113.7500000000002"/>
    <x v="11"/>
  </r>
  <r>
    <x v="0"/>
    <n v="1185732"/>
    <d v="2021-12-10T00:00:00"/>
    <x v="0"/>
    <s v="New York"/>
    <s v="Albany"/>
    <x v="3"/>
    <n v="0.45000000000000007"/>
    <x v="24"/>
    <n v="2250.0000000000005"/>
    <n v="787.50000000000011"/>
    <n v="0.35"/>
    <n v="0.45"/>
    <n v="2250"/>
    <n v="787.5"/>
    <n v="1012.5000000000002"/>
    <x v="11"/>
  </r>
  <r>
    <x v="0"/>
    <n v="1185732"/>
    <d v="2021-12-10T00:00:00"/>
    <x v="0"/>
    <s v="New York"/>
    <s v="Albany"/>
    <x v="4"/>
    <n v="0.55000000000000004"/>
    <x v="24"/>
    <n v="2750"/>
    <n v="825"/>
    <n v="0.3"/>
    <n v="0.55000000000000004"/>
    <n v="2750"/>
    <n v="825"/>
    <n v="1512.5000000000002"/>
    <x v="11"/>
  </r>
  <r>
    <x v="0"/>
    <n v="1185732"/>
    <d v="2021-12-10T00:00:00"/>
    <x v="0"/>
    <s v="New York"/>
    <s v="Albany"/>
    <x v="5"/>
    <n v="0.6"/>
    <x v="25"/>
    <n v="3600"/>
    <n v="900"/>
    <n v="0.25"/>
    <n v="0.6"/>
    <n v="3600"/>
    <n v="900"/>
    <n v="2160"/>
    <x v="11"/>
  </r>
  <r>
    <x v="2"/>
    <n v="1128299"/>
    <d v="2021-01-24T00:00:00"/>
    <x v="2"/>
    <s v="Wyoming"/>
    <s v="Cheyenne"/>
    <x v="0"/>
    <n v="0.30000000000000004"/>
    <x v="45"/>
    <n v="1050.0000000000002"/>
    <n v="367.50000000000006"/>
    <n v="0.35"/>
    <n v="0.3"/>
    <n v="1050"/>
    <n v="367.5"/>
    <n v="315.00000000000006"/>
    <x v="0"/>
  </r>
  <r>
    <x v="2"/>
    <n v="1128299"/>
    <d v="2021-01-24T00:00:00"/>
    <x v="2"/>
    <s v="Wyoming"/>
    <s v="Cheyenne"/>
    <x v="1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Wyoming"/>
    <s v="Cheyenne"/>
    <x v="2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Wyoming"/>
    <s v="Cheyenne"/>
    <x v="3"/>
    <n v="0.4"/>
    <x v="41"/>
    <n v="800"/>
    <n v="280"/>
    <n v="0.35"/>
    <n v="0.4"/>
    <n v="800"/>
    <n v="280"/>
    <n v="320"/>
    <x v="0"/>
  </r>
  <r>
    <x v="2"/>
    <n v="1128299"/>
    <d v="2021-01-24T00:00:00"/>
    <x v="2"/>
    <s v="Wyoming"/>
    <s v="Cheyenne"/>
    <x v="4"/>
    <n v="0.45000000000000007"/>
    <x v="43"/>
    <n v="675.00000000000011"/>
    <n v="270.00000000000006"/>
    <n v="0.4"/>
    <n v="0.45"/>
    <n v="675"/>
    <n v="270"/>
    <n v="303.75000000000006"/>
    <x v="0"/>
  </r>
  <r>
    <x v="2"/>
    <n v="1128299"/>
    <d v="2021-01-24T00:00:00"/>
    <x v="2"/>
    <s v="Wyoming"/>
    <s v="Cheyenne"/>
    <x v="5"/>
    <n v="0.4"/>
    <x v="47"/>
    <n v="1600"/>
    <n v="480"/>
    <n v="0.3"/>
    <n v="0.4"/>
    <n v="1600"/>
    <n v="480"/>
    <n v="640"/>
    <x v="0"/>
  </r>
  <r>
    <x v="2"/>
    <n v="1128299"/>
    <d v="2021-02-24T00:00:00"/>
    <x v="2"/>
    <s v="Wyoming"/>
    <s v="Cheyenne"/>
    <x v="0"/>
    <n v="0.30000000000000004"/>
    <x v="32"/>
    <n v="1350.0000000000002"/>
    <n v="472.50000000000006"/>
    <n v="0.35"/>
    <n v="0.3"/>
    <n v="1350"/>
    <n v="472.5"/>
    <n v="405.00000000000006"/>
    <x v="1"/>
  </r>
  <r>
    <x v="2"/>
    <n v="1128299"/>
    <d v="2021-02-24T00:00:00"/>
    <x v="2"/>
    <s v="Wyoming"/>
    <s v="Cheyenne"/>
    <x v="1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Wyoming"/>
    <s v="Cheyenne"/>
    <x v="2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Wyoming"/>
    <s v="Cheyenne"/>
    <x v="3"/>
    <n v="0.4"/>
    <x v="41"/>
    <n v="800"/>
    <n v="280"/>
    <n v="0.35"/>
    <n v="0.4"/>
    <n v="800"/>
    <n v="280"/>
    <n v="320"/>
    <x v="1"/>
  </r>
  <r>
    <x v="2"/>
    <n v="1128299"/>
    <d v="2021-02-24T00:00:00"/>
    <x v="2"/>
    <s v="Wyoming"/>
    <s v="Cheyenne"/>
    <x v="4"/>
    <n v="0.45000000000000007"/>
    <x v="36"/>
    <n v="562.50000000000011"/>
    <n v="225.00000000000006"/>
    <n v="0.4"/>
    <n v="0.45"/>
    <n v="562.5"/>
    <n v="225"/>
    <n v="253.12500000000006"/>
    <x v="1"/>
  </r>
  <r>
    <x v="2"/>
    <n v="1128299"/>
    <d v="2021-02-24T00:00:00"/>
    <x v="2"/>
    <s v="Wyoming"/>
    <s v="Cheyenne"/>
    <x v="5"/>
    <n v="0.4"/>
    <x v="46"/>
    <n v="1300"/>
    <n v="390"/>
    <n v="0.3"/>
    <n v="0.4"/>
    <n v="1300"/>
    <n v="390"/>
    <n v="520"/>
    <x v="1"/>
  </r>
  <r>
    <x v="2"/>
    <n v="1128299"/>
    <d v="2021-03-23T00:00:00"/>
    <x v="2"/>
    <s v="Wyoming"/>
    <s v="Cheyenne"/>
    <x v="0"/>
    <n v="0.4"/>
    <x v="34"/>
    <n v="1900"/>
    <n v="665"/>
    <n v="0.35"/>
    <n v="0.4"/>
    <n v="1900"/>
    <n v="665"/>
    <n v="760"/>
    <x v="2"/>
  </r>
  <r>
    <x v="2"/>
    <n v="1128299"/>
    <d v="2021-03-23T00:00:00"/>
    <x v="2"/>
    <s v="Wyoming"/>
    <s v="Cheyenne"/>
    <x v="1"/>
    <n v="0.5"/>
    <x v="46"/>
    <n v="1625"/>
    <n v="568.75"/>
    <n v="0.35"/>
    <n v="0.5"/>
    <n v="1625"/>
    <n v="568.75"/>
    <n v="812.5"/>
    <x v="2"/>
  </r>
  <r>
    <x v="2"/>
    <n v="1128299"/>
    <d v="2021-03-23T00:00:00"/>
    <x v="2"/>
    <s v="Wyoming"/>
    <s v="Cheyenne"/>
    <x v="2"/>
    <n v="0.54999999999999993"/>
    <x v="45"/>
    <n v="1924.9999999999998"/>
    <n v="673.74999999999989"/>
    <n v="0.35"/>
    <n v="0.55000000000000004"/>
    <n v="1925"/>
    <n v="673.75"/>
    <n v="1058.75"/>
    <x v="2"/>
  </r>
  <r>
    <x v="2"/>
    <n v="1128299"/>
    <d v="2021-03-23T00:00:00"/>
    <x v="2"/>
    <s v="Wyoming"/>
    <s v="Cheyenne"/>
    <x v="3"/>
    <n v="0.5"/>
    <x v="44"/>
    <n v="1250"/>
    <n v="437.5"/>
    <n v="0.35"/>
    <n v="0.5"/>
    <n v="1250"/>
    <n v="437.5"/>
    <n v="625"/>
    <x v="2"/>
  </r>
  <r>
    <x v="2"/>
    <n v="1128299"/>
    <d v="2021-03-23T00:00:00"/>
    <x v="2"/>
    <s v="Wyoming"/>
    <s v="Cheyenne"/>
    <x v="4"/>
    <n v="0.55000000000000004"/>
    <x v="39"/>
    <n v="550"/>
    <n v="220"/>
    <n v="0.4"/>
    <n v="0.55000000000000004"/>
    <n v="550"/>
    <n v="220"/>
    <n v="302.5"/>
    <x v="2"/>
  </r>
  <r>
    <x v="2"/>
    <n v="1128299"/>
    <d v="2021-03-23T00:00:00"/>
    <x v="2"/>
    <s v="Wyoming"/>
    <s v="Cheyenne"/>
    <x v="5"/>
    <n v="0.5"/>
    <x v="49"/>
    <n v="1500"/>
    <n v="450"/>
    <n v="0.3"/>
    <n v="0.5"/>
    <n v="1500"/>
    <n v="450"/>
    <n v="750"/>
    <x v="2"/>
  </r>
  <r>
    <x v="2"/>
    <n v="1128299"/>
    <d v="2021-04-24T00:00:00"/>
    <x v="2"/>
    <s v="Wyoming"/>
    <s v="Cheyenne"/>
    <x v="0"/>
    <n v="0.55000000000000004"/>
    <x v="34"/>
    <n v="2612.5"/>
    <n v="914.37499999999989"/>
    <n v="0.35"/>
    <n v="0.55000000000000004"/>
    <n v="2612.5"/>
    <n v="914.375"/>
    <n v="1436.8750000000002"/>
    <x v="3"/>
  </r>
  <r>
    <x v="2"/>
    <n v="1128299"/>
    <d v="2021-04-24T00:00:00"/>
    <x v="2"/>
    <s v="Wyoming"/>
    <s v="Cheyenne"/>
    <x v="1"/>
    <n v="0.60000000000000009"/>
    <x v="35"/>
    <n v="1650.0000000000002"/>
    <n v="577.5"/>
    <n v="0.35"/>
    <n v="0.6"/>
    <n v="1650"/>
    <n v="577.5"/>
    <n v="990.00000000000011"/>
    <x v="3"/>
  </r>
  <r>
    <x v="2"/>
    <n v="1128299"/>
    <d v="2021-04-24T00:00:00"/>
    <x v="2"/>
    <s v="Wyoming"/>
    <s v="Cheyenne"/>
    <x v="2"/>
    <n v="0.60000000000000009"/>
    <x v="46"/>
    <n v="1950.0000000000002"/>
    <n v="682.5"/>
    <n v="0.35"/>
    <n v="0.6"/>
    <n v="1950"/>
    <n v="682.5"/>
    <n v="1170"/>
    <x v="3"/>
  </r>
  <r>
    <x v="2"/>
    <n v="1128299"/>
    <d v="2021-04-24T00:00:00"/>
    <x v="2"/>
    <s v="Wyoming"/>
    <s v="Cheyenne"/>
    <x v="3"/>
    <n v="0.45000000000000007"/>
    <x v="38"/>
    <n v="1012.5000000000001"/>
    <n v="354.375"/>
    <n v="0.35"/>
    <n v="0.45"/>
    <n v="1012.5"/>
    <n v="354.375"/>
    <n v="455.62500000000006"/>
    <x v="3"/>
  </r>
  <r>
    <x v="2"/>
    <n v="1128299"/>
    <d v="2021-04-24T00:00:00"/>
    <x v="2"/>
    <s v="Wyoming"/>
    <s v="Cheyenne"/>
    <x v="4"/>
    <n v="0.50000000000000011"/>
    <x v="36"/>
    <n v="625.00000000000011"/>
    <n v="250.00000000000006"/>
    <n v="0.4"/>
    <n v="0.5"/>
    <n v="625"/>
    <n v="250"/>
    <n v="312.50000000000006"/>
    <x v="3"/>
  </r>
  <r>
    <x v="2"/>
    <n v="1128299"/>
    <d v="2021-04-24T00:00:00"/>
    <x v="2"/>
    <s v="Wyoming"/>
    <s v="Cheyenne"/>
    <x v="5"/>
    <n v="0.65000000000000013"/>
    <x v="49"/>
    <n v="1950.0000000000005"/>
    <n v="585.00000000000011"/>
    <n v="0.3"/>
    <n v="0.65"/>
    <n v="1950"/>
    <n v="585"/>
    <n v="1267.5000000000002"/>
    <x v="3"/>
  </r>
  <r>
    <x v="2"/>
    <n v="1128299"/>
    <d v="2021-05-25T00:00:00"/>
    <x v="2"/>
    <s v="Wyoming"/>
    <s v="Cheyenne"/>
    <x v="0"/>
    <n v="0.5"/>
    <x v="24"/>
    <n v="2500"/>
    <n v="875"/>
    <n v="0.35"/>
    <n v="0.5"/>
    <n v="2500"/>
    <n v="875"/>
    <n v="1250"/>
    <x v="4"/>
  </r>
  <r>
    <x v="2"/>
    <n v="1128299"/>
    <d v="2021-05-25T00:00:00"/>
    <x v="2"/>
    <s v="Wyoming"/>
    <s v="Cheyenne"/>
    <x v="1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Wyoming"/>
    <s v="Cheyenne"/>
    <x v="2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Wyoming"/>
    <s v="Cheyenne"/>
    <x v="3"/>
    <n v="0.5"/>
    <x v="35"/>
    <n v="1375"/>
    <n v="481.24999999999994"/>
    <n v="0.35"/>
    <n v="0.5"/>
    <n v="1375"/>
    <n v="481.25"/>
    <n v="687.5"/>
    <x v="4"/>
  </r>
  <r>
    <x v="2"/>
    <n v="1128299"/>
    <d v="2021-05-25T00:00:00"/>
    <x v="2"/>
    <s v="Wyoming"/>
    <s v="Cheyenne"/>
    <x v="4"/>
    <n v="0.44999999999999996"/>
    <x v="37"/>
    <n v="787.49999999999989"/>
    <n v="315"/>
    <n v="0.4"/>
    <n v="0.45"/>
    <n v="787.5"/>
    <n v="315"/>
    <n v="354.37499999999994"/>
    <x v="4"/>
  </r>
  <r>
    <x v="2"/>
    <n v="1128299"/>
    <d v="2021-05-25T00:00:00"/>
    <x v="2"/>
    <s v="Wyoming"/>
    <s v="Cheyenne"/>
    <x v="5"/>
    <n v="0.6"/>
    <x v="28"/>
    <n v="3150"/>
    <n v="945"/>
    <n v="0.3"/>
    <n v="0.6"/>
    <n v="3150"/>
    <n v="945"/>
    <n v="1890"/>
    <x v="4"/>
  </r>
  <r>
    <x v="2"/>
    <n v="1128299"/>
    <d v="2021-06-24T00:00:00"/>
    <x v="2"/>
    <s v="Wyoming"/>
    <s v="Cheyenne"/>
    <x v="0"/>
    <n v="0.54999999999999993"/>
    <x v="29"/>
    <n v="4262.4999999999991"/>
    <n v="1491.8749999999995"/>
    <n v="0.35"/>
    <n v="0.55000000000000004"/>
    <n v="4262.5"/>
    <n v="1491.875"/>
    <n v="2344.3749999999995"/>
    <x v="5"/>
  </r>
  <r>
    <x v="2"/>
    <n v="1128299"/>
    <d v="2021-06-24T00:00:00"/>
    <x v="2"/>
    <s v="Wyoming"/>
    <s v="Cheyenne"/>
    <x v="1"/>
    <n v="0.64999999999999991"/>
    <x v="26"/>
    <n v="4224.9999999999991"/>
    <n v="1478.7499999999995"/>
    <n v="0.35"/>
    <n v="0.65"/>
    <n v="4225"/>
    <n v="1478.75"/>
    <n v="2746.2499999999995"/>
    <x v="5"/>
  </r>
  <r>
    <x v="2"/>
    <n v="1128299"/>
    <d v="2021-06-24T00:00:00"/>
    <x v="2"/>
    <s v="Wyoming"/>
    <s v="Cheyenne"/>
    <x v="2"/>
    <n v="0.79999999999999993"/>
    <x v="26"/>
    <n v="5200"/>
    <n v="1819.9999999999998"/>
    <n v="0.35"/>
    <n v="0.8"/>
    <n v="5200"/>
    <n v="1820"/>
    <n v="4160"/>
    <x v="5"/>
  </r>
  <r>
    <x v="2"/>
    <n v="1128299"/>
    <d v="2021-06-24T00:00:00"/>
    <x v="2"/>
    <s v="Wyoming"/>
    <s v="Cheyenne"/>
    <x v="3"/>
    <n v="0.79999999999999993"/>
    <x v="28"/>
    <n v="4200"/>
    <n v="1470"/>
    <n v="0.35"/>
    <n v="0.8"/>
    <n v="4200"/>
    <n v="1470"/>
    <n v="3360"/>
    <x v="5"/>
  </r>
  <r>
    <x v="2"/>
    <n v="1128299"/>
    <d v="2021-06-24T00:00:00"/>
    <x v="2"/>
    <s v="Wyoming"/>
    <s v="Cheyenne"/>
    <x v="4"/>
    <n v="0.9"/>
    <x v="47"/>
    <n v="3600"/>
    <n v="1440"/>
    <n v="0.4"/>
    <n v="0.9"/>
    <n v="3600"/>
    <n v="1440"/>
    <n v="3240"/>
    <x v="5"/>
  </r>
  <r>
    <x v="2"/>
    <n v="1128299"/>
    <d v="2021-06-24T00:00:00"/>
    <x v="2"/>
    <s v="Wyoming"/>
    <s v="Cheyenne"/>
    <x v="5"/>
    <n v="1.05"/>
    <x v="20"/>
    <n v="7350"/>
    <n v="2205"/>
    <n v="0.3"/>
    <n v="1.05"/>
    <n v="7350"/>
    <n v="2205"/>
    <n v="7717.5"/>
    <x v="5"/>
  </r>
  <r>
    <x v="2"/>
    <n v="1128299"/>
    <d v="2021-07-23T00:00:00"/>
    <x v="2"/>
    <s v="Wyoming"/>
    <s v="Cheyenne"/>
    <x v="0"/>
    <n v="0.85"/>
    <x v="2"/>
    <n v="7225"/>
    <n v="2528.75"/>
    <n v="0.35"/>
    <n v="0.85"/>
    <n v="7225"/>
    <n v="2528.75"/>
    <n v="6141.25"/>
    <x v="6"/>
  </r>
  <r>
    <x v="2"/>
    <n v="1128299"/>
    <d v="2021-07-23T00:00:00"/>
    <x v="2"/>
    <s v="Wyoming"/>
    <s v="Cheyenne"/>
    <x v="1"/>
    <n v="0.9"/>
    <x v="20"/>
    <n v="6300"/>
    <n v="2205"/>
    <n v="0.35"/>
    <n v="0.9"/>
    <n v="6300"/>
    <n v="2205"/>
    <n v="5670"/>
    <x v="6"/>
  </r>
  <r>
    <x v="2"/>
    <n v="1128299"/>
    <d v="2021-07-23T00:00:00"/>
    <x v="2"/>
    <s v="Wyoming"/>
    <s v="Cheyenne"/>
    <x v="2"/>
    <n v="0.9"/>
    <x v="26"/>
    <n v="5850"/>
    <n v="2047.4999999999998"/>
    <n v="0.35"/>
    <n v="0.9"/>
    <n v="5850"/>
    <n v="2047.5"/>
    <n v="5265"/>
    <x v="6"/>
  </r>
  <r>
    <x v="2"/>
    <n v="1128299"/>
    <d v="2021-07-23T00:00:00"/>
    <x v="2"/>
    <s v="Wyoming"/>
    <s v="Cheyenne"/>
    <x v="3"/>
    <n v="0.85"/>
    <x v="21"/>
    <n v="4675"/>
    <n v="1636.25"/>
    <n v="0.35"/>
    <n v="0.85"/>
    <n v="4675"/>
    <n v="1636.25"/>
    <n v="3973.75"/>
    <x v="6"/>
  </r>
  <r>
    <x v="2"/>
    <n v="1128299"/>
    <d v="2021-07-23T00:00:00"/>
    <x v="2"/>
    <s v="Wyoming"/>
    <s v="Cheyenne"/>
    <x v="4"/>
    <n v="0.9"/>
    <x v="25"/>
    <n v="5400"/>
    <n v="2160"/>
    <n v="0.4"/>
    <n v="0.9"/>
    <n v="5400"/>
    <n v="2160"/>
    <n v="4860"/>
    <x v="6"/>
  </r>
  <r>
    <x v="2"/>
    <n v="1128299"/>
    <d v="2021-07-23T00:00:00"/>
    <x v="2"/>
    <s v="Wyoming"/>
    <s v="Cheyenne"/>
    <x v="5"/>
    <n v="1.05"/>
    <x v="25"/>
    <n v="6300"/>
    <n v="1890"/>
    <n v="0.3"/>
    <n v="1.05"/>
    <n v="6300"/>
    <n v="1890"/>
    <n v="6615"/>
    <x v="6"/>
  </r>
  <r>
    <x v="2"/>
    <n v="1128299"/>
    <d v="2021-08-24T00:00:00"/>
    <x v="2"/>
    <s v="Wyoming"/>
    <s v="Cheyenne"/>
    <x v="0"/>
    <n v="0.9"/>
    <x v="9"/>
    <n v="7200"/>
    <n v="2520"/>
    <n v="0.35"/>
    <n v="0.9"/>
    <n v="7200"/>
    <n v="2520"/>
    <n v="6480"/>
    <x v="7"/>
  </r>
  <r>
    <x v="2"/>
    <n v="1128299"/>
    <d v="2021-08-24T00:00:00"/>
    <x v="2"/>
    <s v="Wyoming"/>
    <s v="Cheyenne"/>
    <x v="1"/>
    <n v="0.8"/>
    <x v="29"/>
    <n v="6200"/>
    <n v="2170"/>
    <n v="0.35"/>
    <n v="0.8"/>
    <n v="6200"/>
    <n v="2170"/>
    <n v="4960"/>
    <x v="7"/>
  </r>
  <r>
    <x v="2"/>
    <n v="1128299"/>
    <d v="2021-08-24T00:00:00"/>
    <x v="2"/>
    <s v="Wyoming"/>
    <s v="Cheyenne"/>
    <x v="2"/>
    <n v="0.70000000000000007"/>
    <x v="26"/>
    <n v="4550"/>
    <n v="1592.5"/>
    <n v="0.35"/>
    <n v="0.7"/>
    <n v="4550"/>
    <n v="1592.5"/>
    <n v="3185"/>
    <x v="7"/>
  </r>
  <r>
    <x v="2"/>
    <n v="1128299"/>
    <d v="2021-08-24T00:00:00"/>
    <x v="2"/>
    <s v="Wyoming"/>
    <s v="Cheyenne"/>
    <x v="3"/>
    <n v="0.70000000000000007"/>
    <x v="33"/>
    <n v="2975.0000000000005"/>
    <n v="1041.25"/>
    <n v="0.35"/>
    <n v="0.7"/>
    <n v="2975"/>
    <n v="1041.25"/>
    <n v="2082.5"/>
    <x v="7"/>
  </r>
  <r>
    <x v="2"/>
    <n v="1128299"/>
    <d v="2021-08-24T00:00:00"/>
    <x v="2"/>
    <s v="Wyoming"/>
    <s v="Cheyenne"/>
    <x v="4"/>
    <n v="0.7"/>
    <x v="33"/>
    <n v="2975"/>
    <n v="1190"/>
    <n v="0.4"/>
    <n v="0.7"/>
    <n v="2975"/>
    <n v="1190"/>
    <n v="2082.5"/>
    <x v="7"/>
  </r>
  <r>
    <x v="2"/>
    <n v="1128299"/>
    <d v="2021-08-24T00:00:00"/>
    <x v="2"/>
    <s v="Wyoming"/>
    <s v="Cheyenne"/>
    <x v="5"/>
    <n v="0.75"/>
    <x v="44"/>
    <n v="1875"/>
    <n v="562.5"/>
    <n v="0.3"/>
    <n v="0.75"/>
    <n v="1875"/>
    <n v="562.5"/>
    <n v="1406.25"/>
    <x v="7"/>
  </r>
  <r>
    <x v="2"/>
    <n v="1128299"/>
    <d v="2021-09-25T00:00:00"/>
    <x v="2"/>
    <s v="Wyoming"/>
    <s v="Cheyenne"/>
    <x v="0"/>
    <n v="0.50000000000000011"/>
    <x v="32"/>
    <n v="2250.0000000000005"/>
    <n v="787.50000000000011"/>
    <n v="0.35"/>
    <n v="0.5"/>
    <n v="2250"/>
    <n v="787.5"/>
    <n v="1125.0000000000002"/>
    <x v="8"/>
  </r>
  <r>
    <x v="2"/>
    <n v="1128299"/>
    <d v="2021-09-25T00:00:00"/>
    <x v="2"/>
    <s v="Wyoming"/>
    <s v="Cheyenne"/>
    <x v="1"/>
    <n v="0.55000000000000016"/>
    <x v="32"/>
    <n v="2475.0000000000009"/>
    <n v="866.25000000000023"/>
    <n v="0.35"/>
    <n v="0.55000000000000004"/>
    <n v="2475"/>
    <n v="866.25"/>
    <n v="1361.2500000000007"/>
    <x v="8"/>
  </r>
  <r>
    <x v="2"/>
    <n v="1128299"/>
    <d v="2021-09-25T00:00:00"/>
    <x v="2"/>
    <s v="Wyoming"/>
    <s v="Cheyenne"/>
    <x v="2"/>
    <n v="0.50000000000000011"/>
    <x v="44"/>
    <n v="1250.0000000000002"/>
    <n v="437.50000000000006"/>
    <n v="0.35"/>
    <n v="0.5"/>
    <n v="1250"/>
    <n v="437.5"/>
    <n v="625.00000000000011"/>
    <x v="8"/>
  </r>
  <r>
    <x v="2"/>
    <n v="1128299"/>
    <d v="2021-09-25T00:00:00"/>
    <x v="2"/>
    <s v="Wyoming"/>
    <s v="Cheyenne"/>
    <x v="3"/>
    <n v="0.50000000000000011"/>
    <x v="41"/>
    <n v="1000.0000000000002"/>
    <n v="350.00000000000006"/>
    <n v="0.35"/>
    <n v="0.5"/>
    <n v="1000"/>
    <n v="350"/>
    <n v="500.00000000000011"/>
    <x v="8"/>
  </r>
  <r>
    <x v="2"/>
    <n v="1128299"/>
    <d v="2021-09-25T00:00:00"/>
    <x v="2"/>
    <s v="Wyoming"/>
    <s v="Cheyenne"/>
    <x v="4"/>
    <n v="0.60000000000000009"/>
    <x v="38"/>
    <n v="1350.0000000000002"/>
    <n v="540.00000000000011"/>
    <n v="0.4"/>
    <n v="0.6"/>
    <n v="1350"/>
    <n v="540"/>
    <n v="810.00000000000011"/>
    <x v="8"/>
  </r>
  <r>
    <x v="2"/>
    <n v="1128299"/>
    <d v="2021-09-25T00:00:00"/>
    <x v="2"/>
    <s v="Wyoming"/>
    <s v="Cheyenne"/>
    <x v="5"/>
    <n v="0.44999999999999996"/>
    <x v="44"/>
    <n v="1125"/>
    <n v="337.5"/>
    <n v="0.3"/>
    <n v="0.45"/>
    <n v="1125"/>
    <n v="337.5"/>
    <n v="506.25"/>
    <x v="8"/>
  </r>
  <r>
    <x v="2"/>
    <n v="1128299"/>
    <d v="2021-10-24T00:00:00"/>
    <x v="2"/>
    <s v="Wyoming"/>
    <s v="Cheyenne"/>
    <x v="0"/>
    <n v="0.4"/>
    <x v="45"/>
    <n v="1400"/>
    <n v="489.99999999999994"/>
    <n v="0.35"/>
    <n v="0.4"/>
    <n v="1400"/>
    <n v="490"/>
    <n v="560"/>
    <x v="9"/>
  </r>
  <r>
    <x v="2"/>
    <n v="1128299"/>
    <d v="2021-10-24T00:00:00"/>
    <x v="2"/>
    <s v="Wyoming"/>
    <s v="Cheyenne"/>
    <x v="1"/>
    <n v="0.55000000000000016"/>
    <x v="28"/>
    <n v="2887.5000000000009"/>
    <n v="1010.6250000000002"/>
    <n v="0.35"/>
    <n v="0.55000000000000004"/>
    <n v="2887.5"/>
    <n v="1010.625"/>
    <n v="1588.1250000000007"/>
    <x v="9"/>
  </r>
  <r>
    <x v="2"/>
    <n v="1128299"/>
    <d v="2021-10-24T00:00:00"/>
    <x v="2"/>
    <s v="Wyoming"/>
    <s v="Cheyenne"/>
    <x v="2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4T00:00:00"/>
    <x v="2"/>
    <s v="Wyoming"/>
    <s v="Cheyenne"/>
    <x v="3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4T00:00:00"/>
    <x v="2"/>
    <s v="Wyoming"/>
    <s v="Cheyenne"/>
    <x v="4"/>
    <n v="0.55000000000000004"/>
    <x v="49"/>
    <n v="1650.0000000000002"/>
    <n v="660.00000000000011"/>
    <n v="0.4"/>
    <n v="0.55000000000000004"/>
    <n v="1650"/>
    <n v="660"/>
    <n v="907.50000000000023"/>
    <x v="9"/>
  </r>
  <r>
    <x v="2"/>
    <n v="1128299"/>
    <d v="2021-10-24T00:00:00"/>
    <x v="2"/>
    <s v="Wyoming"/>
    <s v="Cheyenne"/>
    <x v="5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1-24T00:00:00"/>
    <x v="2"/>
    <s v="Wyoming"/>
    <s v="Cheyenne"/>
    <x v="0"/>
    <n v="0.45000000000000007"/>
    <x v="31"/>
    <n v="2587.5000000000005"/>
    <n v="905.62500000000011"/>
    <n v="0.35"/>
    <n v="0.45"/>
    <n v="2587.5"/>
    <n v="905.625"/>
    <n v="1164.3750000000002"/>
    <x v="10"/>
  </r>
  <r>
    <x v="2"/>
    <n v="1128299"/>
    <d v="2021-11-24T00:00:00"/>
    <x v="2"/>
    <s v="Wyoming"/>
    <s v="Cheyenne"/>
    <x v="1"/>
    <n v="0.50000000000000011"/>
    <x v="26"/>
    <n v="3250.0000000000009"/>
    <n v="1137.5000000000002"/>
    <n v="0.35"/>
    <n v="0.5"/>
    <n v="3250"/>
    <n v="1137.5"/>
    <n v="1625.0000000000005"/>
    <x v="10"/>
  </r>
  <r>
    <x v="2"/>
    <n v="1128299"/>
    <d v="2021-11-24T00:00:00"/>
    <x v="2"/>
    <s v="Wyoming"/>
    <s v="Cheyenne"/>
    <x v="2"/>
    <n v="0.45000000000000007"/>
    <x v="34"/>
    <n v="2137.5000000000005"/>
    <n v="748.12500000000011"/>
    <n v="0.35"/>
    <n v="0.45"/>
    <n v="2137.5"/>
    <n v="748.125"/>
    <n v="961.87500000000023"/>
    <x v="10"/>
  </r>
  <r>
    <x v="2"/>
    <n v="1128299"/>
    <d v="2021-11-24T00:00:00"/>
    <x v="2"/>
    <s v="Wyoming"/>
    <s v="Cheyenne"/>
    <x v="3"/>
    <n v="0.55000000000000016"/>
    <x v="32"/>
    <n v="2475.0000000000009"/>
    <n v="866.25000000000023"/>
    <n v="0.35"/>
    <n v="0.55000000000000004"/>
    <n v="2475"/>
    <n v="866.25"/>
    <n v="1361.2500000000007"/>
    <x v="10"/>
  </r>
  <r>
    <x v="2"/>
    <n v="1128299"/>
    <d v="2021-11-24T00:00:00"/>
    <x v="2"/>
    <s v="Wyoming"/>
    <s v="Cheyenne"/>
    <x v="4"/>
    <n v="0.75000000000000011"/>
    <x v="33"/>
    <n v="3187.5000000000005"/>
    <n v="1275.0000000000002"/>
    <n v="0.4"/>
    <n v="0.75"/>
    <n v="3187.5"/>
    <n v="1275"/>
    <n v="2390.6250000000005"/>
    <x v="10"/>
  </r>
  <r>
    <x v="2"/>
    <n v="1128299"/>
    <d v="2021-11-24T00:00:00"/>
    <x v="2"/>
    <s v="Wyoming"/>
    <s v="Cheyenne"/>
    <x v="5"/>
    <n v="0.80000000000000016"/>
    <x v="21"/>
    <n v="4400.0000000000009"/>
    <n v="1320.0000000000002"/>
    <n v="0.3"/>
    <n v="0.8"/>
    <n v="4400"/>
    <n v="1320"/>
    <n v="3520.0000000000009"/>
    <x v="10"/>
  </r>
  <r>
    <x v="2"/>
    <n v="1128299"/>
    <d v="2021-12-23T00:00:00"/>
    <x v="2"/>
    <s v="Wyoming"/>
    <s v="Cheyenne"/>
    <x v="0"/>
    <n v="0.65000000000000013"/>
    <x v="30"/>
    <n v="4875.0000000000009"/>
    <n v="1706.2500000000002"/>
    <n v="0.35"/>
    <n v="0.65"/>
    <n v="4875"/>
    <n v="1706.25"/>
    <n v="3168.7500000000009"/>
    <x v="11"/>
  </r>
  <r>
    <x v="2"/>
    <n v="1128299"/>
    <d v="2021-12-23T00:00:00"/>
    <x v="2"/>
    <s v="Wyoming"/>
    <s v="Cheyenne"/>
    <x v="1"/>
    <n v="0.75000000000000022"/>
    <x v="30"/>
    <n v="5625.0000000000018"/>
    <n v="1968.7500000000005"/>
    <n v="0.35"/>
    <n v="0.75"/>
    <n v="5625"/>
    <n v="1968.75"/>
    <n v="4218.7500000000018"/>
    <x v="11"/>
  </r>
  <r>
    <x v="2"/>
    <n v="1128299"/>
    <d v="2021-12-23T00:00:00"/>
    <x v="2"/>
    <s v="Wyoming"/>
    <s v="Cheyenne"/>
    <x v="2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Wyoming"/>
    <s v="Cheyenne"/>
    <x v="3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Wyoming"/>
    <s v="Cheyenne"/>
    <x v="4"/>
    <n v="0.80000000000000016"/>
    <x v="34"/>
    <n v="3800.0000000000009"/>
    <n v="1520.0000000000005"/>
    <n v="0.4"/>
    <n v="0.8"/>
    <n v="3800"/>
    <n v="1520"/>
    <n v="3040.0000000000009"/>
    <x v="11"/>
  </r>
  <r>
    <x v="2"/>
    <n v="1128299"/>
    <d v="2021-12-23T00:00:00"/>
    <x v="2"/>
    <s v="Wyoming"/>
    <s v="Cheyenne"/>
    <x v="5"/>
    <n v="0.8500000000000002"/>
    <x v="31"/>
    <n v="4887.5000000000009"/>
    <n v="1466.2500000000002"/>
    <n v="0.3"/>
    <n v="0.85"/>
    <n v="4887.5"/>
    <n v="1466.25"/>
    <n v="4154.3750000000009"/>
    <x v="11"/>
  </r>
  <r>
    <x v="0"/>
    <n v="1185732"/>
    <d v="2021-01-19T00:00:00"/>
    <x v="4"/>
    <s v="Virginia"/>
    <s v="Richmond"/>
    <x v="0"/>
    <n v="0.35"/>
    <x v="30"/>
    <n v="2625"/>
    <n v="1312.5"/>
    <n v="0.5"/>
    <n v="0.35"/>
    <n v="2625"/>
    <n v="1312.5"/>
    <n v="918.74999999999989"/>
    <x v="0"/>
  </r>
  <r>
    <x v="0"/>
    <n v="1185732"/>
    <d v="2021-01-19T00:00:00"/>
    <x v="4"/>
    <s v="Virginia"/>
    <s v="Richmond"/>
    <x v="1"/>
    <n v="0.35"/>
    <x v="21"/>
    <n v="1924.9999999999998"/>
    <n v="769.99999999999989"/>
    <n v="0.39999999999999997"/>
    <n v="0.35"/>
    <n v="1925"/>
    <n v="770"/>
    <n v="673.74999999999989"/>
    <x v="0"/>
  </r>
  <r>
    <x v="0"/>
    <n v="1185732"/>
    <d v="2021-01-19T00:00:00"/>
    <x v="4"/>
    <s v="Virginia"/>
    <s v="Richmond"/>
    <x v="2"/>
    <n v="0.25"/>
    <x v="21"/>
    <n v="1375"/>
    <n v="412.5"/>
    <n v="0.3"/>
    <n v="0.25"/>
    <n v="1375"/>
    <n v="412.5"/>
    <n v="343.75"/>
    <x v="0"/>
  </r>
  <r>
    <x v="0"/>
    <n v="1185732"/>
    <d v="2021-01-19T00:00:00"/>
    <x v="4"/>
    <s v="Virginia"/>
    <s v="Richmond"/>
    <x v="3"/>
    <n v="0.29999999999999993"/>
    <x v="47"/>
    <n v="1199.9999999999998"/>
    <n v="419.99999999999989"/>
    <n v="0.35"/>
    <n v="0.3"/>
    <n v="1200"/>
    <n v="420"/>
    <n v="359.99999999999994"/>
    <x v="0"/>
  </r>
  <r>
    <x v="0"/>
    <n v="1185732"/>
    <d v="2021-01-19T00:00:00"/>
    <x v="4"/>
    <s v="Virginia"/>
    <s v="Richmond"/>
    <x v="4"/>
    <n v="0.45000000000000007"/>
    <x v="32"/>
    <n v="2025.0000000000002"/>
    <n v="810"/>
    <n v="0.39999999999999997"/>
    <n v="0.45"/>
    <n v="2025"/>
    <n v="810"/>
    <n v="911.25000000000011"/>
    <x v="0"/>
  </r>
  <r>
    <x v="0"/>
    <n v="1185732"/>
    <d v="2021-01-19T00:00:00"/>
    <x v="4"/>
    <s v="Virginia"/>
    <s v="Richmond"/>
    <x v="5"/>
    <n v="0.35"/>
    <x v="21"/>
    <n v="1924.9999999999998"/>
    <n v="1058.75"/>
    <n v="0.55000000000000004"/>
    <n v="0.35"/>
    <n v="1925"/>
    <n v="1058.75"/>
    <n v="673.74999999999989"/>
    <x v="0"/>
  </r>
  <r>
    <x v="0"/>
    <n v="1185732"/>
    <d v="2021-02-17T00:00:00"/>
    <x v="4"/>
    <s v="Virginia"/>
    <s v="Richmond"/>
    <x v="0"/>
    <n v="0.35"/>
    <x v="9"/>
    <n v="2800"/>
    <n v="1400"/>
    <n v="0.5"/>
    <n v="0.35"/>
    <n v="2800"/>
    <n v="1400"/>
    <n v="979.99999999999989"/>
    <x v="1"/>
  </r>
  <r>
    <x v="0"/>
    <n v="1185732"/>
    <d v="2021-02-17T00:00:00"/>
    <x v="4"/>
    <s v="Virginia"/>
    <s v="Richmond"/>
    <x v="1"/>
    <n v="0.35"/>
    <x v="32"/>
    <n v="1575"/>
    <n v="630"/>
    <n v="0.39999999999999997"/>
    <n v="0.35"/>
    <n v="1575"/>
    <n v="630"/>
    <n v="551.25"/>
    <x v="1"/>
  </r>
  <r>
    <x v="0"/>
    <n v="1185732"/>
    <d v="2021-02-17T00:00:00"/>
    <x v="4"/>
    <s v="Virginia"/>
    <s v="Richmond"/>
    <x v="2"/>
    <n v="0.25"/>
    <x v="24"/>
    <n v="1250"/>
    <n v="375"/>
    <n v="0.3"/>
    <n v="0.25"/>
    <n v="1250"/>
    <n v="375"/>
    <n v="312.5"/>
    <x v="1"/>
  </r>
  <r>
    <x v="0"/>
    <n v="1185732"/>
    <d v="2021-02-17T00:00:00"/>
    <x v="4"/>
    <s v="Virginia"/>
    <s v="Richmond"/>
    <x v="3"/>
    <n v="0.29999999999999993"/>
    <x v="48"/>
    <n v="1124.9999999999998"/>
    <n v="393.74999999999989"/>
    <n v="0.35"/>
    <n v="0.3"/>
    <n v="1125"/>
    <n v="393.75"/>
    <n v="337.49999999999994"/>
    <x v="1"/>
  </r>
  <r>
    <x v="0"/>
    <n v="1185732"/>
    <d v="2021-02-17T00:00:00"/>
    <x v="4"/>
    <s v="Virginia"/>
    <s v="Richmond"/>
    <x v="4"/>
    <n v="0.45000000000000007"/>
    <x v="32"/>
    <n v="2025.0000000000002"/>
    <n v="810"/>
    <n v="0.39999999999999997"/>
    <n v="0.45"/>
    <n v="2025"/>
    <n v="810"/>
    <n v="911.25000000000011"/>
    <x v="1"/>
  </r>
  <r>
    <x v="0"/>
    <n v="1185732"/>
    <d v="2021-02-17T00:00:00"/>
    <x v="4"/>
    <s v="Virginia"/>
    <s v="Richmond"/>
    <x v="5"/>
    <n v="0.35"/>
    <x v="21"/>
    <n v="1924.9999999999998"/>
    <n v="1058.75"/>
    <n v="0.55000000000000004"/>
    <n v="0.35"/>
    <n v="1925"/>
    <n v="1058.75"/>
    <n v="673.74999999999989"/>
    <x v="1"/>
  </r>
  <r>
    <x v="0"/>
    <n v="1185732"/>
    <d v="2021-03-15T00:00:00"/>
    <x v="4"/>
    <s v="Virginia"/>
    <s v="Richmond"/>
    <x v="0"/>
    <n v="0.35"/>
    <x v="66"/>
    <n v="2695"/>
    <n v="1347.5"/>
    <n v="0.5"/>
    <n v="0.35"/>
    <n v="2695"/>
    <n v="1347.5"/>
    <n v="943.24999999999989"/>
    <x v="2"/>
  </r>
  <r>
    <x v="0"/>
    <n v="1185732"/>
    <d v="2021-03-15T00:00:00"/>
    <x v="4"/>
    <s v="Virginia"/>
    <s v="Richmond"/>
    <x v="1"/>
    <n v="0.35"/>
    <x v="32"/>
    <n v="1575"/>
    <n v="630"/>
    <n v="0.39999999999999997"/>
    <n v="0.35"/>
    <n v="1575"/>
    <n v="630"/>
    <n v="551.25"/>
    <x v="2"/>
  </r>
  <r>
    <x v="0"/>
    <n v="1185732"/>
    <d v="2021-03-15T00:00:00"/>
    <x v="4"/>
    <s v="Virginia"/>
    <s v="Richmond"/>
    <x v="2"/>
    <n v="0.25"/>
    <x v="34"/>
    <n v="1187.5"/>
    <n v="356.25"/>
    <n v="0.3"/>
    <n v="0.25"/>
    <n v="1187.5"/>
    <n v="356.25"/>
    <n v="296.875"/>
    <x v="2"/>
  </r>
  <r>
    <x v="0"/>
    <n v="1185732"/>
    <d v="2021-03-15T00:00:00"/>
    <x v="4"/>
    <s v="Virginia"/>
    <s v="Richmond"/>
    <x v="3"/>
    <n v="0.29999999999999993"/>
    <x v="46"/>
    <n v="974.99999999999977"/>
    <n v="341.24999999999989"/>
    <n v="0.35"/>
    <n v="0.3"/>
    <n v="975"/>
    <n v="341.25"/>
    <n v="292.49999999999994"/>
    <x v="2"/>
  </r>
  <r>
    <x v="0"/>
    <n v="1185732"/>
    <d v="2021-03-15T00:00:00"/>
    <x v="4"/>
    <s v="Virginia"/>
    <s v="Richmond"/>
    <x v="4"/>
    <n v="0.45000000000000007"/>
    <x v="48"/>
    <n v="1687.5000000000002"/>
    <n v="675"/>
    <n v="0.39999999999999997"/>
    <n v="0.45"/>
    <n v="1687.5"/>
    <n v="675"/>
    <n v="759.37500000000011"/>
    <x v="2"/>
  </r>
  <r>
    <x v="0"/>
    <n v="1185732"/>
    <d v="2021-03-15T00:00:00"/>
    <x v="4"/>
    <s v="Virginia"/>
    <s v="Richmond"/>
    <x v="5"/>
    <n v="0.35"/>
    <x v="34"/>
    <n v="1662.5"/>
    <n v="914.37500000000011"/>
    <n v="0.55000000000000004"/>
    <n v="0.35"/>
    <n v="1662.5"/>
    <n v="914.375"/>
    <n v="581.875"/>
    <x v="2"/>
  </r>
  <r>
    <x v="0"/>
    <n v="1185732"/>
    <d v="2021-04-16T00:00:00"/>
    <x v="4"/>
    <s v="Virginia"/>
    <s v="Richmond"/>
    <x v="0"/>
    <n v="0.35"/>
    <x v="27"/>
    <n v="2537.5"/>
    <n v="1268.75"/>
    <n v="0.5"/>
    <n v="0.35"/>
    <n v="2537.5"/>
    <n v="1268.75"/>
    <n v="888.125"/>
    <x v="3"/>
  </r>
  <r>
    <x v="0"/>
    <n v="1185732"/>
    <d v="2021-04-16T00:00:00"/>
    <x v="4"/>
    <s v="Virginia"/>
    <s v="Richmond"/>
    <x v="1"/>
    <n v="0.4"/>
    <x v="33"/>
    <n v="1700"/>
    <n v="680"/>
    <n v="0.39999999999999997"/>
    <n v="0.4"/>
    <n v="1700"/>
    <n v="680"/>
    <n v="680"/>
    <x v="3"/>
  </r>
  <r>
    <x v="0"/>
    <n v="1185732"/>
    <d v="2021-04-16T00:00:00"/>
    <x v="4"/>
    <s v="Virginia"/>
    <s v="Richmond"/>
    <x v="2"/>
    <n v="0.30000000000000004"/>
    <x v="32"/>
    <n v="1350.0000000000002"/>
    <n v="405.00000000000006"/>
    <n v="0.3"/>
    <n v="0.3"/>
    <n v="1350"/>
    <n v="405"/>
    <n v="405.00000000000006"/>
    <x v="3"/>
  </r>
  <r>
    <x v="0"/>
    <n v="1185732"/>
    <d v="2021-04-16T00:00:00"/>
    <x v="4"/>
    <s v="Virginia"/>
    <s v="Richmond"/>
    <x v="3"/>
    <n v="0.35"/>
    <x v="48"/>
    <n v="1312.5"/>
    <n v="459.37499999999994"/>
    <n v="0.35"/>
    <n v="0.35"/>
    <n v="1312.5"/>
    <n v="459.375"/>
    <n v="459.37499999999994"/>
    <x v="3"/>
  </r>
  <r>
    <x v="0"/>
    <n v="1185732"/>
    <d v="2021-04-16T00:00:00"/>
    <x v="4"/>
    <s v="Virginia"/>
    <s v="Richmond"/>
    <x v="4"/>
    <n v="0.5"/>
    <x v="47"/>
    <n v="2000"/>
    <n v="799.99999999999989"/>
    <n v="0.39999999999999997"/>
    <n v="0.5"/>
    <n v="2000"/>
    <n v="800"/>
    <n v="1000"/>
    <x v="3"/>
  </r>
  <r>
    <x v="0"/>
    <n v="1185732"/>
    <d v="2021-04-16T00:00:00"/>
    <x v="4"/>
    <s v="Virginia"/>
    <s v="Richmond"/>
    <x v="5"/>
    <n v="0.4"/>
    <x v="28"/>
    <n v="2100"/>
    <n v="1155"/>
    <n v="0.55000000000000004"/>
    <n v="0.4"/>
    <n v="2100"/>
    <n v="1155"/>
    <n v="840"/>
    <x v="3"/>
  </r>
  <r>
    <x v="0"/>
    <n v="1185732"/>
    <d v="2021-05-15T00:00:00"/>
    <x v="4"/>
    <s v="Virginia"/>
    <s v="Richmond"/>
    <x v="0"/>
    <n v="0.5"/>
    <x v="67"/>
    <n v="3975"/>
    <n v="1987.5"/>
    <n v="0.5"/>
    <n v="0.5"/>
    <n v="3975"/>
    <n v="1987.5"/>
    <n v="1987.5"/>
    <x v="4"/>
  </r>
  <r>
    <x v="0"/>
    <n v="1185732"/>
    <d v="2021-05-15T00:00:00"/>
    <x v="4"/>
    <s v="Virginia"/>
    <s v="Richmond"/>
    <x v="1"/>
    <n v="0.5"/>
    <x v="24"/>
    <n v="2500"/>
    <n v="999.99999999999989"/>
    <n v="0.39999999999999997"/>
    <n v="0.5"/>
    <n v="2500"/>
    <n v="1000"/>
    <n v="1250"/>
    <x v="4"/>
  </r>
  <r>
    <x v="0"/>
    <n v="1185732"/>
    <d v="2021-05-15T00:00:00"/>
    <x v="4"/>
    <s v="Virginia"/>
    <s v="Richmond"/>
    <x v="2"/>
    <n v="0.45"/>
    <x v="34"/>
    <n v="2137.5"/>
    <n v="641.25"/>
    <n v="0.3"/>
    <n v="0.45"/>
    <n v="2137.5"/>
    <n v="641.25"/>
    <n v="961.875"/>
    <x v="4"/>
  </r>
  <r>
    <x v="0"/>
    <n v="1185732"/>
    <d v="2021-05-15T00:00:00"/>
    <x v="4"/>
    <s v="Virginia"/>
    <s v="Richmond"/>
    <x v="3"/>
    <n v="0.45"/>
    <x v="32"/>
    <n v="2025"/>
    <n v="708.75"/>
    <n v="0.35"/>
    <n v="0.45"/>
    <n v="2025"/>
    <n v="708.75"/>
    <n v="911.25"/>
    <x v="4"/>
  </r>
  <r>
    <x v="0"/>
    <n v="1185732"/>
    <d v="2021-05-15T00:00:00"/>
    <x v="4"/>
    <s v="Virginia"/>
    <s v="Richmond"/>
    <x v="4"/>
    <n v="0.54999999999999993"/>
    <x v="34"/>
    <n v="2612.4999999999995"/>
    <n v="1044.9999999999998"/>
    <n v="0.39999999999999997"/>
    <n v="0.55000000000000004"/>
    <n v="2612.5"/>
    <n v="1045"/>
    <n v="1436.8749999999998"/>
    <x v="4"/>
  </r>
  <r>
    <x v="0"/>
    <n v="1185732"/>
    <d v="2021-05-15T00:00:00"/>
    <x v="4"/>
    <s v="Virginia"/>
    <s v="Richmond"/>
    <x v="5"/>
    <n v="0.6"/>
    <x v="31"/>
    <n v="3450"/>
    <n v="1897.5000000000002"/>
    <n v="0.55000000000000004"/>
    <n v="0.6"/>
    <n v="3450"/>
    <n v="1897.5"/>
    <n v="2070"/>
    <x v="4"/>
  </r>
  <r>
    <x v="0"/>
    <n v="1185732"/>
    <d v="2021-06-17T00:00:00"/>
    <x v="4"/>
    <s v="Virginia"/>
    <s v="Richmond"/>
    <x v="0"/>
    <n v="0.54999999999999993"/>
    <x v="6"/>
    <n v="4537.4999999999991"/>
    <n v="2268.7499999999995"/>
    <n v="0.5"/>
    <n v="0.55000000000000004"/>
    <n v="4537.5"/>
    <n v="2268.75"/>
    <n v="2495.6249999999995"/>
    <x v="5"/>
  </r>
  <r>
    <x v="0"/>
    <n v="1185732"/>
    <d v="2021-06-17T00:00:00"/>
    <x v="4"/>
    <s v="Virginia"/>
    <s v="Richmond"/>
    <x v="1"/>
    <n v="0.5"/>
    <x v="31"/>
    <n v="2875"/>
    <n v="1150"/>
    <n v="0.39999999999999997"/>
    <n v="0.5"/>
    <n v="2875"/>
    <n v="1150"/>
    <n v="1437.5"/>
    <x v="5"/>
  </r>
  <r>
    <x v="0"/>
    <n v="1185732"/>
    <d v="2021-06-17T00:00:00"/>
    <x v="4"/>
    <s v="Virginia"/>
    <s v="Richmond"/>
    <x v="2"/>
    <n v="0.45"/>
    <x v="21"/>
    <n v="2475"/>
    <n v="742.5"/>
    <n v="0.3"/>
    <n v="0.45"/>
    <n v="2475"/>
    <n v="742.5"/>
    <n v="1113.75"/>
    <x v="5"/>
  </r>
  <r>
    <x v="0"/>
    <n v="1185732"/>
    <d v="2021-06-17T00:00:00"/>
    <x v="4"/>
    <s v="Virginia"/>
    <s v="Richmond"/>
    <x v="3"/>
    <n v="0.45"/>
    <x v="28"/>
    <n v="2362.5"/>
    <n v="826.875"/>
    <n v="0.35"/>
    <n v="0.45"/>
    <n v="2362.5"/>
    <n v="826.875"/>
    <n v="1063.125"/>
    <x v="5"/>
  </r>
  <r>
    <x v="0"/>
    <n v="1185732"/>
    <d v="2021-06-17T00:00:00"/>
    <x v="4"/>
    <s v="Virginia"/>
    <s v="Richmond"/>
    <x v="4"/>
    <n v="0.6"/>
    <x v="28"/>
    <n v="3150"/>
    <n v="1260"/>
    <n v="0.39999999999999997"/>
    <n v="0.6"/>
    <n v="3150"/>
    <n v="1260"/>
    <n v="1890"/>
    <x v="5"/>
  </r>
  <r>
    <x v="0"/>
    <n v="1185732"/>
    <d v="2021-06-17T00:00:00"/>
    <x v="4"/>
    <s v="Virginia"/>
    <s v="Richmond"/>
    <x v="5"/>
    <n v="0.65"/>
    <x v="22"/>
    <n v="4387.5"/>
    <n v="2413.125"/>
    <n v="0.55000000000000004"/>
    <n v="0.65"/>
    <n v="4387.5"/>
    <n v="2413.125"/>
    <n v="2851.875"/>
    <x v="5"/>
  </r>
  <r>
    <x v="0"/>
    <n v="1185732"/>
    <d v="2021-07-15T00:00:00"/>
    <x v="4"/>
    <s v="Virginia"/>
    <s v="Richmond"/>
    <x v="0"/>
    <n v="0.6"/>
    <x v="3"/>
    <n v="5400"/>
    <n v="2700"/>
    <n v="0.5"/>
    <n v="0.6"/>
    <n v="5400"/>
    <n v="2700"/>
    <n v="3240"/>
    <x v="6"/>
  </r>
  <r>
    <x v="0"/>
    <n v="1185732"/>
    <d v="2021-07-15T00:00:00"/>
    <x v="4"/>
    <s v="Virginia"/>
    <s v="Richmond"/>
    <x v="1"/>
    <n v="0.55000000000000004"/>
    <x v="26"/>
    <n v="3575.0000000000005"/>
    <n v="1430"/>
    <n v="0.39999999999999997"/>
    <n v="0.55000000000000004"/>
    <n v="3575"/>
    <n v="1430"/>
    <n v="1966.2500000000005"/>
    <x v="6"/>
  </r>
  <r>
    <x v="0"/>
    <n v="1185732"/>
    <d v="2021-07-15T00:00:00"/>
    <x v="4"/>
    <s v="Virginia"/>
    <s v="Richmond"/>
    <x v="2"/>
    <n v="0.5"/>
    <x v="31"/>
    <n v="2875"/>
    <n v="862.5"/>
    <n v="0.3"/>
    <n v="0.5"/>
    <n v="2875"/>
    <n v="862.5"/>
    <n v="1437.5"/>
    <x v="6"/>
  </r>
  <r>
    <x v="0"/>
    <n v="1185732"/>
    <d v="2021-07-15T00:00:00"/>
    <x v="4"/>
    <s v="Virginia"/>
    <s v="Richmond"/>
    <x v="3"/>
    <n v="0.5"/>
    <x v="28"/>
    <n v="2625"/>
    <n v="918.74999999999989"/>
    <n v="0.35"/>
    <n v="0.5"/>
    <n v="2625"/>
    <n v="918.75"/>
    <n v="1312.5"/>
    <x v="6"/>
  </r>
  <r>
    <x v="0"/>
    <n v="1185732"/>
    <d v="2021-07-15T00:00:00"/>
    <x v="4"/>
    <s v="Virginia"/>
    <s v="Richmond"/>
    <x v="4"/>
    <n v="0.6"/>
    <x v="21"/>
    <n v="3300"/>
    <n v="1320"/>
    <n v="0.39999999999999997"/>
    <n v="0.6"/>
    <n v="3300"/>
    <n v="1320"/>
    <n v="1980"/>
    <x v="6"/>
  </r>
  <r>
    <x v="0"/>
    <n v="1185732"/>
    <d v="2021-07-15T00:00:00"/>
    <x v="4"/>
    <s v="Virginia"/>
    <s v="Richmond"/>
    <x v="5"/>
    <n v="0.65"/>
    <x v="27"/>
    <n v="4712.5"/>
    <n v="2591.875"/>
    <n v="0.55000000000000004"/>
    <n v="0.65"/>
    <n v="4712.5"/>
    <n v="2591.875"/>
    <n v="3063.125"/>
    <x v="6"/>
  </r>
  <r>
    <x v="0"/>
    <n v="1185732"/>
    <d v="2021-08-16T00:00:00"/>
    <x v="4"/>
    <s v="Virginia"/>
    <s v="Richmond"/>
    <x v="0"/>
    <n v="0.6"/>
    <x v="10"/>
    <n v="5250"/>
    <n v="2625"/>
    <n v="0.5"/>
    <n v="0.6"/>
    <n v="5250"/>
    <n v="2625"/>
    <n v="3150"/>
    <x v="7"/>
  </r>
  <r>
    <x v="0"/>
    <n v="1185732"/>
    <d v="2021-08-16T00:00:00"/>
    <x v="4"/>
    <s v="Virginia"/>
    <s v="Richmond"/>
    <x v="1"/>
    <n v="0.55000000000000004"/>
    <x v="26"/>
    <n v="3575.0000000000005"/>
    <n v="1430"/>
    <n v="0.39999999999999997"/>
    <n v="0.55000000000000004"/>
    <n v="3575"/>
    <n v="1430"/>
    <n v="1966.2500000000005"/>
    <x v="7"/>
  </r>
  <r>
    <x v="0"/>
    <n v="1185732"/>
    <d v="2021-08-16T00:00:00"/>
    <x v="4"/>
    <s v="Virginia"/>
    <s v="Richmond"/>
    <x v="2"/>
    <n v="0.45000000000000007"/>
    <x v="31"/>
    <n v="2587.5000000000005"/>
    <n v="776.25000000000011"/>
    <n v="0.3"/>
    <n v="0.45"/>
    <n v="2587.5"/>
    <n v="776.25"/>
    <n v="1164.3750000000002"/>
    <x v="7"/>
  </r>
  <r>
    <x v="0"/>
    <n v="1185732"/>
    <d v="2021-08-16T00:00:00"/>
    <x v="4"/>
    <s v="Virginia"/>
    <s v="Richmond"/>
    <x v="3"/>
    <n v="0.35"/>
    <x v="28"/>
    <n v="1837.4999999999998"/>
    <n v="643.12499999999989"/>
    <n v="0.35"/>
    <n v="0.35"/>
    <n v="1837.5"/>
    <n v="643.125"/>
    <n v="643.12499999999989"/>
    <x v="7"/>
  </r>
  <r>
    <x v="0"/>
    <n v="1185732"/>
    <d v="2021-08-16T00:00:00"/>
    <x v="4"/>
    <s v="Virginia"/>
    <s v="Richmond"/>
    <x v="4"/>
    <n v="0.45000000000000007"/>
    <x v="24"/>
    <n v="2250.0000000000005"/>
    <n v="900.00000000000011"/>
    <n v="0.39999999999999997"/>
    <n v="0.45"/>
    <n v="2250"/>
    <n v="900"/>
    <n v="1012.5000000000002"/>
    <x v="7"/>
  </r>
  <r>
    <x v="0"/>
    <n v="1185732"/>
    <d v="2021-08-16T00:00:00"/>
    <x v="4"/>
    <s v="Virginia"/>
    <s v="Richmond"/>
    <x v="5"/>
    <n v="0.50000000000000011"/>
    <x v="22"/>
    <n v="3375.0000000000009"/>
    <n v="1856.2500000000007"/>
    <n v="0.55000000000000004"/>
    <n v="0.5"/>
    <n v="3375"/>
    <n v="1856.25"/>
    <n v="1687.5000000000005"/>
    <x v="7"/>
  </r>
  <r>
    <x v="0"/>
    <n v="1185732"/>
    <d v="2021-09-15T00:00:00"/>
    <x v="4"/>
    <s v="Virginia"/>
    <s v="Richmond"/>
    <x v="0"/>
    <n v="0.45000000000000007"/>
    <x v="9"/>
    <n v="3600.0000000000005"/>
    <n v="1800.0000000000002"/>
    <n v="0.5"/>
    <n v="0.45"/>
    <n v="3600"/>
    <n v="1800"/>
    <n v="1620.0000000000002"/>
    <x v="8"/>
  </r>
  <r>
    <x v="0"/>
    <n v="1185732"/>
    <d v="2021-09-15T00:00:00"/>
    <x v="4"/>
    <s v="Virginia"/>
    <s v="Richmond"/>
    <x v="1"/>
    <n v="0.40000000000000013"/>
    <x v="25"/>
    <n v="2400.0000000000009"/>
    <n v="960.00000000000023"/>
    <n v="0.39999999999999997"/>
    <n v="0.4"/>
    <n v="2400"/>
    <n v="960"/>
    <n v="960.00000000000045"/>
    <x v="8"/>
  </r>
  <r>
    <x v="0"/>
    <n v="1185732"/>
    <d v="2021-09-15T00:00:00"/>
    <x v="4"/>
    <s v="Virginia"/>
    <s v="Richmond"/>
    <x v="2"/>
    <n v="0.35"/>
    <x v="24"/>
    <n v="1750"/>
    <n v="525"/>
    <n v="0.3"/>
    <n v="0.35"/>
    <n v="1750"/>
    <n v="525"/>
    <n v="612.5"/>
    <x v="8"/>
  </r>
  <r>
    <x v="0"/>
    <n v="1185732"/>
    <d v="2021-09-15T00:00:00"/>
    <x v="4"/>
    <s v="Virginia"/>
    <s v="Richmond"/>
    <x v="3"/>
    <n v="0.35"/>
    <x v="34"/>
    <n v="1662.5"/>
    <n v="581.875"/>
    <n v="0.35"/>
    <n v="0.35"/>
    <n v="1662.5"/>
    <n v="581.875"/>
    <n v="581.875"/>
    <x v="8"/>
  </r>
  <r>
    <x v="0"/>
    <n v="1185732"/>
    <d v="2021-09-15T00:00:00"/>
    <x v="4"/>
    <s v="Virginia"/>
    <s v="Richmond"/>
    <x v="4"/>
    <n v="0.45000000000000007"/>
    <x v="34"/>
    <n v="2137.5000000000005"/>
    <n v="855.00000000000011"/>
    <n v="0.39999999999999997"/>
    <n v="0.45"/>
    <n v="2137.5"/>
    <n v="855"/>
    <n v="961.87500000000023"/>
    <x v="8"/>
  </r>
  <r>
    <x v="0"/>
    <n v="1185732"/>
    <d v="2021-09-15T00:00:00"/>
    <x v="4"/>
    <s v="Virginia"/>
    <s v="Richmond"/>
    <x v="5"/>
    <n v="0.50000000000000011"/>
    <x v="31"/>
    <n v="2875.0000000000005"/>
    <n v="1581.2500000000005"/>
    <n v="0.55000000000000004"/>
    <n v="0.5"/>
    <n v="2875"/>
    <n v="1581.25"/>
    <n v="1437.5000000000002"/>
    <x v="8"/>
  </r>
  <r>
    <x v="0"/>
    <n v="1185732"/>
    <d v="2021-10-17T00:00:00"/>
    <x v="4"/>
    <s v="Virginia"/>
    <s v="Richmond"/>
    <x v="0"/>
    <n v="0.50000000000000011"/>
    <x v="30"/>
    <n v="3750.0000000000009"/>
    <n v="1875.0000000000005"/>
    <n v="0.5"/>
    <n v="0.5"/>
    <n v="3750"/>
    <n v="1875"/>
    <n v="1875.0000000000005"/>
    <x v="9"/>
  </r>
  <r>
    <x v="0"/>
    <n v="1185732"/>
    <d v="2021-10-17T00:00:00"/>
    <x v="4"/>
    <s v="Virginia"/>
    <s v="Richmond"/>
    <x v="1"/>
    <n v="0.40000000000000013"/>
    <x v="31"/>
    <n v="2300.0000000000009"/>
    <n v="920.00000000000034"/>
    <n v="0.39999999999999997"/>
    <n v="0.4"/>
    <n v="2300"/>
    <n v="920"/>
    <n v="920.00000000000045"/>
    <x v="9"/>
  </r>
  <r>
    <x v="0"/>
    <n v="1185732"/>
    <d v="2021-10-17T00:00:00"/>
    <x v="4"/>
    <s v="Virginia"/>
    <s v="Richmond"/>
    <x v="2"/>
    <n v="0.40000000000000013"/>
    <x v="33"/>
    <n v="1700.0000000000005"/>
    <n v="510.00000000000011"/>
    <n v="0.3"/>
    <n v="0.4"/>
    <n v="1700"/>
    <n v="510"/>
    <n v="680.00000000000023"/>
    <x v="9"/>
  </r>
  <r>
    <x v="0"/>
    <n v="1185732"/>
    <d v="2021-10-17T00:00:00"/>
    <x v="4"/>
    <s v="Virginia"/>
    <s v="Richmond"/>
    <x v="3"/>
    <n v="0.40000000000000013"/>
    <x v="47"/>
    <n v="1600.0000000000005"/>
    <n v="560.00000000000011"/>
    <n v="0.35"/>
    <n v="0.4"/>
    <n v="1600"/>
    <n v="560"/>
    <n v="640.00000000000023"/>
    <x v="9"/>
  </r>
  <r>
    <x v="0"/>
    <n v="1185732"/>
    <d v="2021-10-17T00:00:00"/>
    <x v="4"/>
    <s v="Virginia"/>
    <s v="Richmond"/>
    <x v="4"/>
    <n v="0.50000000000000011"/>
    <x v="47"/>
    <n v="2000.0000000000005"/>
    <n v="800.00000000000011"/>
    <n v="0.39999999999999997"/>
    <n v="0.5"/>
    <n v="2000"/>
    <n v="800"/>
    <n v="1000.0000000000002"/>
    <x v="9"/>
  </r>
  <r>
    <x v="0"/>
    <n v="1185732"/>
    <d v="2021-10-17T00:00:00"/>
    <x v="4"/>
    <s v="Virginia"/>
    <s v="Richmond"/>
    <x v="5"/>
    <n v="0.55000000000000004"/>
    <x v="28"/>
    <n v="2887.5000000000005"/>
    <n v="1588.1250000000005"/>
    <n v="0.55000000000000004"/>
    <n v="0.55000000000000004"/>
    <n v="2887.5"/>
    <n v="1588.125"/>
    <n v="1588.1250000000005"/>
    <x v="9"/>
  </r>
  <r>
    <x v="0"/>
    <n v="1185732"/>
    <d v="2021-11-16T00:00:00"/>
    <x v="4"/>
    <s v="Virginia"/>
    <s v="Richmond"/>
    <x v="0"/>
    <n v="0.50000000000000011"/>
    <x v="22"/>
    <n v="3375.0000000000009"/>
    <n v="1687.5000000000005"/>
    <n v="0.5"/>
    <n v="0.5"/>
    <n v="3375"/>
    <n v="1687.5"/>
    <n v="1687.5000000000005"/>
    <x v="10"/>
  </r>
  <r>
    <x v="0"/>
    <n v="1185732"/>
    <d v="2021-11-16T00:00:00"/>
    <x v="4"/>
    <s v="Virginia"/>
    <s v="Richmond"/>
    <x v="1"/>
    <n v="0.45000000000000012"/>
    <x v="24"/>
    <n v="2250.0000000000005"/>
    <n v="900.00000000000011"/>
    <n v="0.39999999999999997"/>
    <n v="0.45"/>
    <n v="2250"/>
    <n v="900"/>
    <n v="1012.5000000000002"/>
    <x v="10"/>
  </r>
  <r>
    <x v="0"/>
    <n v="1185732"/>
    <d v="2021-11-16T00:00:00"/>
    <x v="4"/>
    <s v="Virginia"/>
    <s v="Richmond"/>
    <x v="2"/>
    <n v="0.45000000000000012"/>
    <x v="52"/>
    <n v="2002.5000000000005"/>
    <n v="600.75000000000011"/>
    <n v="0.3"/>
    <n v="0.45"/>
    <n v="2002.5"/>
    <n v="600.75"/>
    <n v="901.12500000000023"/>
    <x v="10"/>
  </r>
  <r>
    <x v="0"/>
    <n v="1185732"/>
    <d v="2021-11-16T00:00:00"/>
    <x v="4"/>
    <s v="Virginia"/>
    <s v="Richmond"/>
    <x v="3"/>
    <n v="0.45000000000000012"/>
    <x v="34"/>
    <n v="2137.5000000000005"/>
    <n v="748.12500000000011"/>
    <n v="0.35"/>
    <n v="0.45"/>
    <n v="2137.5"/>
    <n v="748.125"/>
    <n v="961.87500000000023"/>
    <x v="10"/>
  </r>
  <r>
    <x v="0"/>
    <n v="1185732"/>
    <d v="2021-11-16T00:00:00"/>
    <x v="4"/>
    <s v="Virginia"/>
    <s v="Richmond"/>
    <x v="4"/>
    <n v="0.6"/>
    <x v="32"/>
    <n v="2700"/>
    <n v="1080"/>
    <n v="0.39999999999999997"/>
    <n v="0.6"/>
    <n v="2700"/>
    <n v="1080"/>
    <n v="1620"/>
    <x v="10"/>
  </r>
  <r>
    <x v="0"/>
    <n v="1185732"/>
    <d v="2021-11-16T00:00:00"/>
    <x v="4"/>
    <s v="Virginia"/>
    <s v="Richmond"/>
    <x v="5"/>
    <n v="0.64999999999999991"/>
    <x v="23"/>
    <n v="4062.4999999999995"/>
    <n v="2234.375"/>
    <n v="0.55000000000000004"/>
    <n v="0.65"/>
    <n v="4062.5"/>
    <n v="2234.375"/>
    <n v="2640.625"/>
    <x v="10"/>
  </r>
  <r>
    <x v="0"/>
    <n v="1185732"/>
    <d v="2021-12-15T00:00:00"/>
    <x v="4"/>
    <s v="Virginia"/>
    <s v="Richmond"/>
    <x v="0"/>
    <n v="0.6"/>
    <x v="2"/>
    <n v="5100"/>
    <n v="2550"/>
    <n v="0.5"/>
    <n v="0.6"/>
    <n v="5100"/>
    <n v="2550"/>
    <n v="3060"/>
    <x v="11"/>
  </r>
  <r>
    <x v="0"/>
    <n v="1185732"/>
    <d v="2021-12-15T00:00:00"/>
    <x v="4"/>
    <s v="Virginia"/>
    <s v="Richmond"/>
    <x v="1"/>
    <n v="0.5"/>
    <x v="26"/>
    <n v="3250"/>
    <n v="1300"/>
    <n v="0.39999999999999997"/>
    <n v="0.5"/>
    <n v="3250"/>
    <n v="1300"/>
    <n v="1625"/>
    <x v="11"/>
  </r>
  <r>
    <x v="0"/>
    <n v="1185732"/>
    <d v="2021-12-15T00:00:00"/>
    <x v="4"/>
    <s v="Virginia"/>
    <s v="Richmond"/>
    <x v="2"/>
    <n v="0.5"/>
    <x v="25"/>
    <n v="3000"/>
    <n v="900"/>
    <n v="0.3"/>
    <n v="0.5"/>
    <n v="3000"/>
    <n v="900"/>
    <n v="1500"/>
    <x v="11"/>
  </r>
  <r>
    <x v="0"/>
    <n v="1185732"/>
    <d v="2021-12-15T00:00:00"/>
    <x v="4"/>
    <s v="Virginia"/>
    <s v="Richmond"/>
    <x v="3"/>
    <n v="0.5"/>
    <x v="21"/>
    <n v="2750"/>
    <n v="962.49999999999989"/>
    <n v="0.35"/>
    <n v="0.5"/>
    <n v="2750"/>
    <n v="962.5"/>
    <n v="1375"/>
    <x v="11"/>
  </r>
  <r>
    <x v="0"/>
    <n v="1185732"/>
    <d v="2021-12-15T00:00:00"/>
    <x v="4"/>
    <s v="Virginia"/>
    <s v="Richmond"/>
    <x v="4"/>
    <n v="0.6"/>
    <x v="21"/>
    <n v="3300"/>
    <n v="1320"/>
    <n v="0.39999999999999997"/>
    <n v="0.6"/>
    <n v="3300"/>
    <n v="1320"/>
    <n v="1980"/>
    <x v="11"/>
  </r>
  <r>
    <x v="0"/>
    <n v="1185732"/>
    <d v="2021-12-15T00:00:00"/>
    <x v="4"/>
    <s v="Virginia"/>
    <s v="Richmond"/>
    <x v="5"/>
    <n v="0.64999999999999991"/>
    <x v="26"/>
    <n v="4224.9999999999991"/>
    <n v="2323.7499999999995"/>
    <n v="0.55000000000000004"/>
    <n v="0.65"/>
    <n v="4225"/>
    <n v="2323.75"/>
    <n v="2746.2499999999995"/>
    <x v="11"/>
  </r>
  <r>
    <x v="0"/>
    <n v="1185732"/>
    <d v="2021-01-18T00:00:00"/>
    <x v="3"/>
    <s v="Michigan"/>
    <s v="Detroit"/>
    <x v="0"/>
    <n v="0.3"/>
    <x v="23"/>
    <n v="1875"/>
    <n v="750"/>
    <n v="0.4"/>
    <n v="0.3"/>
    <n v="1875"/>
    <n v="750"/>
    <n v="562.5"/>
    <x v="0"/>
  </r>
  <r>
    <x v="0"/>
    <n v="1185732"/>
    <d v="2021-01-18T00:00:00"/>
    <x v="3"/>
    <s v="Michigan"/>
    <s v="Detroit"/>
    <x v="1"/>
    <n v="0.3"/>
    <x v="33"/>
    <n v="1275"/>
    <n v="446.25"/>
    <n v="0.35"/>
    <n v="0.3"/>
    <n v="1275"/>
    <n v="446.25"/>
    <n v="382.5"/>
    <x v="0"/>
  </r>
  <r>
    <x v="0"/>
    <n v="1185732"/>
    <d v="2021-01-18T00:00:00"/>
    <x v="3"/>
    <s v="Michigan"/>
    <s v="Detroit"/>
    <x v="2"/>
    <n v="0.2"/>
    <x v="33"/>
    <n v="850"/>
    <n v="297.5"/>
    <n v="0.35"/>
    <n v="0.2"/>
    <n v="850"/>
    <n v="297.5"/>
    <n v="170"/>
    <x v="0"/>
  </r>
  <r>
    <x v="0"/>
    <n v="1185732"/>
    <d v="2021-01-18T00:00:00"/>
    <x v="3"/>
    <s v="Michigan"/>
    <s v="Detroit"/>
    <x v="3"/>
    <n v="0.25000000000000006"/>
    <x v="35"/>
    <n v="687.50000000000011"/>
    <n v="275.00000000000006"/>
    <n v="0.4"/>
    <n v="0.25"/>
    <n v="687.5"/>
    <n v="275"/>
    <n v="171.87500000000003"/>
    <x v="0"/>
  </r>
  <r>
    <x v="0"/>
    <n v="1185732"/>
    <d v="2021-01-18T00:00:00"/>
    <x v="3"/>
    <s v="Michigan"/>
    <s v="Detroit"/>
    <x v="4"/>
    <n v="0.39999999999999997"/>
    <x v="46"/>
    <n v="1300"/>
    <n v="454.99999999999994"/>
    <n v="0.35"/>
    <n v="0.4"/>
    <n v="1300"/>
    <n v="455"/>
    <n v="520"/>
    <x v="0"/>
  </r>
  <r>
    <x v="0"/>
    <n v="1185732"/>
    <d v="2021-01-18T00:00:00"/>
    <x v="3"/>
    <s v="Michigan"/>
    <s v="Detroit"/>
    <x v="5"/>
    <n v="0.3"/>
    <x v="33"/>
    <n v="1275"/>
    <n v="637.5"/>
    <n v="0.5"/>
    <n v="0.3"/>
    <n v="1275"/>
    <n v="637.5"/>
    <n v="382.5"/>
    <x v="0"/>
  </r>
  <r>
    <x v="0"/>
    <n v="1185732"/>
    <d v="2021-02-18T00:00:00"/>
    <x v="3"/>
    <s v="Michigan"/>
    <s v="Detroit"/>
    <x v="0"/>
    <n v="0.3"/>
    <x v="22"/>
    <n v="2025"/>
    <n v="810"/>
    <n v="0.4"/>
    <n v="0.3"/>
    <n v="2025"/>
    <n v="810"/>
    <n v="607.5"/>
    <x v="1"/>
  </r>
  <r>
    <x v="0"/>
    <n v="1185732"/>
    <d v="2021-02-18T00:00:00"/>
    <x v="3"/>
    <s v="Michigan"/>
    <s v="Detroit"/>
    <x v="1"/>
    <n v="0.3"/>
    <x v="46"/>
    <n v="975"/>
    <n v="341.25"/>
    <n v="0.35"/>
    <n v="0.3"/>
    <n v="975"/>
    <n v="341.25"/>
    <n v="292.5"/>
    <x v="1"/>
  </r>
  <r>
    <x v="0"/>
    <n v="1185732"/>
    <d v="2021-02-18T00:00:00"/>
    <x v="3"/>
    <s v="Michigan"/>
    <s v="Detroit"/>
    <x v="2"/>
    <n v="0.2"/>
    <x v="48"/>
    <n v="750"/>
    <n v="262.5"/>
    <n v="0.35"/>
    <n v="0.2"/>
    <n v="750"/>
    <n v="262.5"/>
    <n v="150"/>
    <x v="1"/>
  </r>
  <r>
    <x v="0"/>
    <n v="1185732"/>
    <d v="2021-02-18T00:00:00"/>
    <x v="3"/>
    <s v="Michigan"/>
    <s v="Detroit"/>
    <x v="3"/>
    <n v="0.25000000000000006"/>
    <x v="44"/>
    <n v="625.00000000000011"/>
    <n v="250.00000000000006"/>
    <n v="0.4"/>
    <n v="0.25"/>
    <n v="625"/>
    <n v="250"/>
    <n v="156.25000000000003"/>
    <x v="1"/>
  </r>
  <r>
    <x v="0"/>
    <n v="1185732"/>
    <d v="2021-02-18T00:00:00"/>
    <x v="3"/>
    <s v="Michigan"/>
    <s v="Detroit"/>
    <x v="4"/>
    <n v="0.39999999999999997"/>
    <x v="46"/>
    <n v="1300"/>
    <n v="454.99999999999994"/>
    <n v="0.35"/>
    <n v="0.4"/>
    <n v="1300"/>
    <n v="455"/>
    <n v="520"/>
    <x v="1"/>
  </r>
  <r>
    <x v="0"/>
    <n v="1185732"/>
    <d v="2021-02-18T00:00:00"/>
    <x v="3"/>
    <s v="Michigan"/>
    <s v="Detroit"/>
    <x v="5"/>
    <n v="0.3"/>
    <x v="47"/>
    <n v="1200"/>
    <n v="600"/>
    <n v="0.5"/>
    <n v="0.3"/>
    <n v="1200"/>
    <n v="600"/>
    <n v="360"/>
    <x v="1"/>
  </r>
  <r>
    <x v="0"/>
    <n v="1185732"/>
    <d v="2021-03-17T00:00:00"/>
    <x v="3"/>
    <s v="Michigan"/>
    <s v="Detroit"/>
    <x v="0"/>
    <n v="0.35000000000000003"/>
    <x v="68"/>
    <n v="2170"/>
    <n v="868"/>
    <n v="0.4"/>
    <n v="0.35"/>
    <n v="2170"/>
    <n v="868"/>
    <n v="759.5"/>
    <x v="2"/>
  </r>
  <r>
    <x v="0"/>
    <n v="1185732"/>
    <d v="2021-03-17T00:00:00"/>
    <x v="3"/>
    <s v="Michigan"/>
    <s v="Detroit"/>
    <x v="1"/>
    <n v="0.35000000000000003"/>
    <x v="49"/>
    <n v="1050"/>
    <n v="367.5"/>
    <n v="0.35"/>
    <n v="0.35"/>
    <n v="1050"/>
    <n v="367.5"/>
    <n v="367.5"/>
    <x v="2"/>
  </r>
  <r>
    <x v="0"/>
    <n v="1185732"/>
    <d v="2021-03-17T00:00:00"/>
    <x v="3"/>
    <s v="Michigan"/>
    <s v="Detroit"/>
    <x v="2"/>
    <n v="0.25000000000000006"/>
    <x v="45"/>
    <n v="875.00000000000023"/>
    <n v="306.25000000000006"/>
    <n v="0.35"/>
    <n v="0.25"/>
    <n v="875"/>
    <n v="306.25"/>
    <n v="218.75000000000006"/>
    <x v="2"/>
  </r>
  <r>
    <x v="0"/>
    <n v="1185732"/>
    <d v="2021-03-17T00:00:00"/>
    <x v="3"/>
    <s v="Michigan"/>
    <s v="Detroit"/>
    <x v="3"/>
    <n v="0.3"/>
    <x v="41"/>
    <n v="600"/>
    <n v="240"/>
    <n v="0.4"/>
    <n v="0.3"/>
    <n v="600"/>
    <n v="240"/>
    <n v="180"/>
    <x v="2"/>
  </r>
  <r>
    <x v="0"/>
    <n v="1185732"/>
    <d v="2021-03-17T00:00:00"/>
    <x v="3"/>
    <s v="Michigan"/>
    <s v="Detroit"/>
    <x v="4"/>
    <n v="0.45"/>
    <x v="44"/>
    <n v="1125"/>
    <n v="393.75"/>
    <n v="0.35"/>
    <n v="0.45"/>
    <n v="1125"/>
    <n v="393.75"/>
    <n v="506.25"/>
    <x v="2"/>
  </r>
  <r>
    <x v="0"/>
    <n v="1185732"/>
    <d v="2021-03-17T00:00:00"/>
    <x v="3"/>
    <s v="Michigan"/>
    <s v="Detroit"/>
    <x v="5"/>
    <n v="0.35000000000000003"/>
    <x v="45"/>
    <n v="1225.0000000000002"/>
    <n v="612.50000000000011"/>
    <n v="0.5"/>
    <n v="0.35"/>
    <n v="1225"/>
    <n v="612.5"/>
    <n v="428.75000000000006"/>
    <x v="2"/>
  </r>
  <r>
    <x v="0"/>
    <n v="1185732"/>
    <d v="2021-04-18T00:00:00"/>
    <x v="3"/>
    <s v="Michigan"/>
    <s v="Detroit"/>
    <x v="0"/>
    <n v="0.35000000000000003"/>
    <x v="31"/>
    <n v="2012.5000000000002"/>
    <n v="805.00000000000011"/>
    <n v="0.4"/>
    <n v="0.35"/>
    <n v="2012.5"/>
    <n v="805"/>
    <n v="704.375"/>
    <x v="3"/>
  </r>
  <r>
    <x v="0"/>
    <n v="1185732"/>
    <d v="2021-04-18T00:00:00"/>
    <x v="3"/>
    <s v="Michigan"/>
    <s v="Detroit"/>
    <x v="1"/>
    <n v="0.30000000000000004"/>
    <x v="35"/>
    <n v="825.00000000000011"/>
    <n v="288.75"/>
    <n v="0.35"/>
    <n v="0.3"/>
    <n v="825"/>
    <n v="288.75"/>
    <n v="247.50000000000003"/>
    <x v="3"/>
  </r>
  <r>
    <x v="0"/>
    <n v="1185732"/>
    <d v="2021-04-18T00:00:00"/>
    <x v="3"/>
    <s v="Michigan"/>
    <s v="Detroit"/>
    <x v="2"/>
    <n v="0.20000000000000007"/>
    <x v="35"/>
    <n v="550.00000000000023"/>
    <n v="192.50000000000006"/>
    <n v="0.35"/>
    <n v="0.2"/>
    <n v="550"/>
    <n v="192.5"/>
    <n v="110.00000000000006"/>
    <x v="3"/>
  </r>
  <r>
    <x v="0"/>
    <n v="1185732"/>
    <d v="2021-04-18T00:00:00"/>
    <x v="3"/>
    <s v="Michigan"/>
    <s v="Detroit"/>
    <x v="3"/>
    <n v="0.25"/>
    <x v="41"/>
    <n v="500"/>
    <n v="200"/>
    <n v="0.4"/>
    <n v="0.25"/>
    <n v="500"/>
    <n v="200"/>
    <n v="125"/>
    <x v="3"/>
  </r>
  <r>
    <x v="0"/>
    <n v="1185732"/>
    <d v="2021-04-18T00:00:00"/>
    <x v="3"/>
    <s v="Michigan"/>
    <s v="Detroit"/>
    <x v="4"/>
    <n v="0.4"/>
    <x v="38"/>
    <n v="900"/>
    <n v="315"/>
    <n v="0.35"/>
    <n v="0.4"/>
    <n v="900"/>
    <n v="315"/>
    <n v="360"/>
    <x v="3"/>
  </r>
  <r>
    <x v="0"/>
    <n v="1185732"/>
    <d v="2021-04-18T00:00:00"/>
    <x v="3"/>
    <s v="Michigan"/>
    <s v="Detroit"/>
    <x v="5"/>
    <n v="0.30000000000000004"/>
    <x v="45"/>
    <n v="1050.0000000000002"/>
    <n v="525.00000000000011"/>
    <n v="0.5"/>
    <n v="0.3"/>
    <n v="1050"/>
    <n v="525"/>
    <n v="315.00000000000006"/>
    <x v="3"/>
  </r>
  <r>
    <x v="0"/>
    <n v="1185732"/>
    <d v="2021-05-19T00:00:00"/>
    <x v="3"/>
    <s v="Michigan"/>
    <s v="Detroit"/>
    <x v="0"/>
    <n v="0.4"/>
    <x v="68"/>
    <n v="2480"/>
    <n v="992"/>
    <n v="0.4"/>
    <n v="0.4"/>
    <n v="2480"/>
    <n v="992"/>
    <n v="992"/>
    <x v="4"/>
  </r>
  <r>
    <x v="0"/>
    <n v="1185732"/>
    <d v="2021-05-19T00:00:00"/>
    <x v="3"/>
    <s v="Michigan"/>
    <s v="Detroit"/>
    <x v="1"/>
    <n v="0.35000000000000009"/>
    <x v="46"/>
    <n v="1137.5000000000002"/>
    <n v="398.12500000000006"/>
    <n v="0.35"/>
    <n v="0.35"/>
    <n v="1137.5"/>
    <n v="398.125"/>
    <n v="398.12500000000006"/>
    <x v="4"/>
  </r>
  <r>
    <x v="0"/>
    <n v="1185732"/>
    <d v="2021-05-19T00:00:00"/>
    <x v="3"/>
    <s v="Michigan"/>
    <s v="Detroit"/>
    <x v="2"/>
    <n v="0.30000000000000004"/>
    <x v="49"/>
    <n v="900.00000000000011"/>
    <n v="315"/>
    <n v="0.35"/>
    <n v="0.3"/>
    <n v="900"/>
    <n v="315"/>
    <n v="270"/>
    <x v="4"/>
  </r>
  <r>
    <x v="0"/>
    <n v="1185732"/>
    <d v="2021-05-19T00:00:00"/>
    <x v="3"/>
    <s v="Michigan"/>
    <s v="Detroit"/>
    <x v="3"/>
    <n v="0.30000000000000004"/>
    <x v="38"/>
    <n v="675.00000000000011"/>
    <n v="270.00000000000006"/>
    <n v="0.4"/>
    <n v="0.3"/>
    <n v="675"/>
    <n v="270"/>
    <n v="202.50000000000003"/>
    <x v="4"/>
  </r>
  <r>
    <x v="0"/>
    <n v="1185732"/>
    <d v="2021-05-19T00:00:00"/>
    <x v="3"/>
    <s v="Michigan"/>
    <s v="Detroit"/>
    <x v="4"/>
    <n v="0.44999999999999996"/>
    <x v="44"/>
    <n v="1125"/>
    <n v="393.75"/>
    <n v="0.35"/>
    <n v="0.45"/>
    <n v="1125"/>
    <n v="393.75"/>
    <n v="506.25"/>
    <x v="4"/>
  </r>
  <r>
    <x v="0"/>
    <n v="1185732"/>
    <d v="2021-05-19T00:00:00"/>
    <x v="3"/>
    <s v="Michigan"/>
    <s v="Detroit"/>
    <x v="5"/>
    <n v="0.49999999999999994"/>
    <x v="45"/>
    <n v="1749.9999999999998"/>
    <n v="874.99999999999989"/>
    <n v="0.5"/>
    <n v="0.5"/>
    <n v="1750"/>
    <n v="875"/>
    <n v="874.99999999999989"/>
    <x v="4"/>
  </r>
  <r>
    <x v="0"/>
    <n v="1185732"/>
    <d v="2021-06-18T00:00:00"/>
    <x v="3"/>
    <s v="Michigan"/>
    <s v="Detroit"/>
    <x v="0"/>
    <n v="0.35000000000000003"/>
    <x v="25"/>
    <n v="2100"/>
    <n v="840"/>
    <n v="0.4"/>
    <n v="0.35"/>
    <n v="2100"/>
    <n v="840"/>
    <n v="735"/>
    <x v="5"/>
  </r>
  <r>
    <x v="0"/>
    <n v="1185732"/>
    <d v="2021-06-18T00:00:00"/>
    <x v="3"/>
    <s v="Michigan"/>
    <s v="Detroit"/>
    <x v="1"/>
    <n v="0.3000000000000001"/>
    <x v="45"/>
    <n v="1050.0000000000005"/>
    <n v="367.50000000000011"/>
    <n v="0.35"/>
    <n v="0.3"/>
    <n v="1050"/>
    <n v="367.5"/>
    <n v="315.00000000000011"/>
    <x v="5"/>
  </r>
  <r>
    <x v="0"/>
    <n v="1185732"/>
    <d v="2021-06-18T00:00:00"/>
    <x v="3"/>
    <s v="Michigan"/>
    <s v="Detroit"/>
    <x v="2"/>
    <n v="0.25000000000000006"/>
    <x v="48"/>
    <n v="937.50000000000023"/>
    <n v="328.12500000000006"/>
    <n v="0.35"/>
    <n v="0.25"/>
    <n v="937.5"/>
    <n v="328.125"/>
    <n v="234.37500000000006"/>
    <x v="5"/>
  </r>
  <r>
    <x v="0"/>
    <n v="1185732"/>
    <d v="2021-06-18T00:00:00"/>
    <x v="3"/>
    <s v="Michigan"/>
    <s v="Detroit"/>
    <x v="3"/>
    <n v="0.25000000000000006"/>
    <x v="45"/>
    <n v="875.00000000000023"/>
    <n v="350.00000000000011"/>
    <n v="0.4"/>
    <n v="0.25"/>
    <n v="875"/>
    <n v="350"/>
    <n v="218.75000000000006"/>
    <x v="5"/>
  </r>
  <r>
    <x v="0"/>
    <n v="1185732"/>
    <d v="2021-06-18T00:00:00"/>
    <x v="3"/>
    <s v="Michigan"/>
    <s v="Detroit"/>
    <x v="4"/>
    <n v="0.4"/>
    <x v="45"/>
    <n v="1400"/>
    <n v="489.99999999999994"/>
    <n v="0.35"/>
    <n v="0.4"/>
    <n v="1400"/>
    <n v="490"/>
    <n v="560"/>
    <x v="5"/>
  </r>
  <r>
    <x v="0"/>
    <n v="1185732"/>
    <d v="2021-06-18T00:00:00"/>
    <x v="3"/>
    <s v="Michigan"/>
    <s v="Detroit"/>
    <x v="5"/>
    <n v="0.45"/>
    <x v="28"/>
    <n v="2362.5"/>
    <n v="1181.25"/>
    <n v="0.5"/>
    <n v="0.45"/>
    <n v="2362.5"/>
    <n v="1181.25"/>
    <n v="1063.125"/>
    <x v="5"/>
  </r>
  <r>
    <x v="0"/>
    <n v="1185732"/>
    <d v="2021-07-17T00:00:00"/>
    <x v="3"/>
    <s v="Michigan"/>
    <s v="Detroit"/>
    <x v="0"/>
    <n v="0.4"/>
    <x v="30"/>
    <n v="3000"/>
    <n v="1200"/>
    <n v="0.4"/>
    <n v="0.4"/>
    <n v="3000"/>
    <n v="1200"/>
    <n v="1200"/>
    <x v="6"/>
  </r>
  <r>
    <x v="0"/>
    <n v="1185732"/>
    <d v="2021-07-17T00:00:00"/>
    <x v="3"/>
    <s v="Michigan"/>
    <s v="Detroit"/>
    <x v="1"/>
    <n v="0.35000000000000009"/>
    <x v="24"/>
    <n v="1750.0000000000005"/>
    <n v="612.50000000000011"/>
    <n v="0.35"/>
    <n v="0.35"/>
    <n v="1750"/>
    <n v="612.5"/>
    <n v="612.50000000000011"/>
    <x v="6"/>
  </r>
  <r>
    <x v="0"/>
    <n v="1185732"/>
    <d v="2021-07-17T00:00:00"/>
    <x v="3"/>
    <s v="Michigan"/>
    <s v="Detroit"/>
    <x v="2"/>
    <n v="0.30000000000000004"/>
    <x v="33"/>
    <n v="1275.0000000000002"/>
    <n v="446.25000000000006"/>
    <n v="0.35"/>
    <n v="0.3"/>
    <n v="1275"/>
    <n v="446.25"/>
    <n v="382.50000000000006"/>
    <x v="6"/>
  </r>
  <r>
    <x v="0"/>
    <n v="1185732"/>
    <d v="2021-07-17T00:00:00"/>
    <x v="3"/>
    <s v="Michigan"/>
    <s v="Detroit"/>
    <x v="3"/>
    <n v="0.30000000000000004"/>
    <x v="48"/>
    <n v="1125.0000000000002"/>
    <n v="450.00000000000011"/>
    <n v="0.4"/>
    <n v="0.3"/>
    <n v="1125"/>
    <n v="450"/>
    <n v="337.50000000000006"/>
    <x v="6"/>
  </r>
  <r>
    <x v="0"/>
    <n v="1185732"/>
    <d v="2021-07-17T00:00:00"/>
    <x v="3"/>
    <s v="Michigan"/>
    <s v="Detroit"/>
    <x v="4"/>
    <n v="0.4"/>
    <x v="48"/>
    <n v="1500"/>
    <n v="525"/>
    <n v="0.35"/>
    <n v="0.4"/>
    <n v="1500"/>
    <n v="525"/>
    <n v="600"/>
    <x v="6"/>
  </r>
  <r>
    <x v="0"/>
    <n v="1185732"/>
    <d v="2021-07-17T00:00:00"/>
    <x v="3"/>
    <s v="Michigan"/>
    <s v="Detroit"/>
    <x v="5"/>
    <n v="0.45"/>
    <x v="21"/>
    <n v="2475"/>
    <n v="1237.5"/>
    <n v="0.5"/>
    <n v="0.45"/>
    <n v="2475"/>
    <n v="1237.5"/>
    <n v="1113.75"/>
    <x v="6"/>
  </r>
  <r>
    <x v="0"/>
    <n v="1185732"/>
    <d v="2021-08-18T00:00:00"/>
    <x v="3"/>
    <s v="Michigan"/>
    <s v="Detroit"/>
    <x v="0"/>
    <n v="0.4"/>
    <x v="20"/>
    <n v="2800"/>
    <n v="1120"/>
    <n v="0.4"/>
    <n v="0.4"/>
    <n v="2800"/>
    <n v="1120"/>
    <n v="1120"/>
    <x v="7"/>
  </r>
  <r>
    <x v="0"/>
    <n v="1185732"/>
    <d v="2021-08-18T00:00:00"/>
    <x v="3"/>
    <s v="Michigan"/>
    <s v="Detroit"/>
    <x v="1"/>
    <n v="0.40000000000000008"/>
    <x v="34"/>
    <n v="1900.0000000000005"/>
    <n v="665.00000000000011"/>
    <n v="0.35"/>
    <n v="0.4"/>
    <n v="1900"/>
    <n v="665"/>
    <n v="760.00000000000023"/>
    <x v="7"/>
  </r>
  <r>
    <x v="0"/>
    <n v="1185732"/>
    <d v="2021-08-18T00:00:00"/>
    <x v="3"/>
    <s v="Michigan"/>
    <s v="Detroit"/>
    <x v="2"/>
    <n v="0.35000000000000003"/>
    <x v="47"/>
    <n v="1400.0000000000002"/>
    <n v="490.00000000000006"/>
    <n v="0.35"/>
    <n v="0.35"/>
    <n v="1400"/>
    <n v="490"/>
    <n v="490.00000000000006"/>
    <x v="7"/>
  </r>
  <r>
    <x v="0"/>
    <n v="1185732"/>
    <d v="2021-08-18T00:00:00"/>
    <x v="3"/>
    <s v="Michigan"/>
    <s v="Detroit"/>
    <x v="3"/>
    <n v="0.25000000000000006"/>
    <x v="46"/>
    <n v="812.50000000000023"/>
    <n v="325.00000000000011"/>
    <n v="0.4"/>
    <n v="0.25"/>
    <n v="812.5"/>
    <n v="325"/>
    <n v="203.12500000000006"/>
    <x v="7"/>
  </r>
  <r>
    <x v="0"/>
    <n v="1185732"/>
    <d v="2021-08-18T00:00:00"/>
    <x v="3"/>
    <s v="Michigan"/>
    <s v="Detroit"/>
    <x v="4"/>
    <n v="0.35000000000000003"/>
    <x v="49"/>
    <n v="1050"/>
    <n v="367.5"/>
    <n v="0.35"/>
    <n v="0.35"/>
    <n v="1050"/>
    <n v="367.5"/>
    <n v="367.5"/>
    <x v="7"/>
  </r>
  <r>
    <x v="0"/>
    <n v="1185732"/>
    <d v="2021-08-18T00:00:00"/>
    <x v="3"/>
    <s v="Michigan"/>
    <s v="Detroit"/>
    <x v="5"/>
    <n v="0.4"/>
    <x v="34"/>
    <n v="1900"/>
    <n v="950"/>
    <n v="0.5"/>
    <n v="0.4"/>
    <n v="1900"/>
    <n v="950"/>
    <n v="760"/>
    <x v="7"/>
  </r>
  <r>
    <x v="0"/>
    <n v="1185732"/>
    <d v="2021-09-19T00:00:00"/>
    <x v="3"/>
    <s v="Michigan"/>
    <s v="Detroit"/>
    <x v="0"/>
    <n v="0.35000000000000003"/>
    <x v="25"/>
    <n v="2100"/>
    <n v="840"/>
    <n v="0.4"/>
    <n v="0.35"/>
    <n v="2100"/>
    <n v="840"/>
    <n v="735"/>
    <x v="8"/>
  </r>
  <r>
    <x v="0"/>
    <n v="1185732"/>
    <d v="2021-09-19T00:00:00"/>
    <x v="3"/>
    <s v="Michigan"/>
    <s v="Detroit"/>
    <x v="1"/>
    <n v="0.3000000000000001"/>
    <x v="47"/>
    <n v="1200.0000000000005"/>
    <n v="420.00000000000011"/>
    <n v="0.35"/>
    <n v="0.3"/>
    <n v="1200"/>
    <n v="420"/>
    <n v="360.00000000000011"/>
    <x v="8"/>
  </r>
  <r>
    <x v="0"/>
    <n v="1185732"/>
    <d v="2021-09-19T00:00:00"/>
    <x v="3"/>
    <s v="Michigan"/>
    <s v="Detroit"/>
    <x v="2"/>
    <n v="0.15000000000000002"/>
    <x v="49"/>
    <n v="450.00000000000006"/>
    <n v="157.5"/>
    <n v="0.35"/>
    <n v="0.15"/>
    <n v="450"/>
    <n v="157.5"/>
    <n v="67.5"/>
    <x v="8"/>
  </r>
  <r>
    <x v="0"/>
    <n v="1185732"/>
    <d v="2021-09-19T00:00:00"/>
    <x v="3"/>
    <s v="Michigan"/>
    <s v="Detroit"/>
    <x v="3"/>
    <n v="0.15000000000000002"/>
    <x v="35"/>
    <n v="412.50000000000006"/>
    <n v="165.00000000000003"/>
    <n v="0.4"/>
    <n v="0.15"/>
    <n v="412.5"/>
    <n v="165"/>
    <n v="61.875000000000007"/>
    <x v="8"/>
  </r>
  <r>
    <x v="0"/>
    <n v="1185732"/>
    <d v="2021-09-19T00:00:00"/>
    <x v="3"/>
    <s v="Michigan"/>
    <s v="Detroit"/>
    <x v="4"/>
    <n v="0.25"/>
    <x v="35"/>
    <n v="687.5"/>
    <n v="240.62499999999997"/>
    <n v="0.35"/>
    <n v="0.25"/>
    <n v="687.5"/>
    <n v="240.625"/>
    <n v="171.875"/>
    <x v="8"/>
  </r>
  <r>
    <x v="0"/>
    <n v="1185732"/>
    <d v="2021-09-19T00:00:00"/>
    <x v="3"/>
    <s v="Michigan"/>
    <s v="Detroit"/>
    <x v="5"/>
    <n v="0.30000000000000004"/>
    <x v="45"/>
    <n v="1050.0000000000002"/>
    <n v="525.00000000000011"/>
    <n v="0.5"/>
    <n v="0.3"/>
    <n v="1050"/>
    <n v="525"/>
    <n v="315.00000000000006"/>
    <x v="8"/>
  </r>
  <r>
    <x v="0"/>
    <n v="1185732"/>
    <d v="2021-10-18T00:00:00"/>
    <x v="3"/>
    <s v="Michigan"/>
    <s v="Detroit"/>
    <x v="0"/>
    <n v="0.35"/>
    <x v="28"/>
    <n v="1837.4999999999998"/>
    <n v="735"/>
    <n v="0.4"/>
    <n v="0.35"/>
    <n v="1837.5"/>
    <n v="735"/>
    <n v="643.12499999999989"/>
    <x v="9"/>
  </r>
  <r>
    <x v="0"/>
    <n v="1185732"/>
    <d v="2021-10-18T00:00:00"/>
    <x v="3"/>
    <s v="Michigan"/>
    <s v="Detroit"/>
    <x v="1"/>
    <n v="0.25"/>
    <x v="45"/>
    <n v="875"/>
    <n v="306.25"/>
    <n v="0.35"/>
    <n v="0.25"/>
    <n v="875"/>
    <n v="306.25"/>
    <n v="218.75"/>
    <x v="9"/>
  </r>
  <r>
    <x v="0"/>
    <n v="1185732"/>
    <d v="2021-10-18T00:00:00"/>
    <x v="3"/>
    <s v="Michigan"/>
    <s v="Detroit"/>
    <x v="2"/>
    <n v="0.25"/>
    <x v="44"/>
    <n v="625"/>
    <n v="218.75"/>
    <n v="0.35"/>
    <n v="0.25"/>
    <n v="625"/>
    <n v="218.75"/>
    <n v="156.25"/>
    <x v="9"/>
  </r>
  <r>
    <x v="0"/>
    <n v="1185732"/>
    <d v="2021-10-18T00:00:00"/>
    <x v="3"/>
    <s v="Michigan"/>
    <s v="Detroit"/>
    <x v="3"/>
    <n v="0.25"/>
    <x v="38"/>
    <n v="562.5"/>
    <n v="225"/>
    <n v="0.4"/>
    <n v="0.25"/>
    <n v="562.5"/>
    <n v="225"/>
    <n v="140.625"/>
    <x v="9"/>
  </r>
  <r>
    <x v="0"/>
    <n v="1185732"/>
    <d v="2021-10-18T00:00:00"/>
    <x v="3"/>
    <s v="Michigan"/>
    <s v="Detroit"/>
    <x v="4"/>
    <n v="0.35"/>
    <x v="38"/>
    <n v="787.5"/>
    <n v="275.625"/>
    <n v="0.35"/>
    <n v="0.35"/>
    <n v="787.5"/>
    <n v="275.625"/>
    <n v="275.625"/>
    <x v="9"/>
  </r>
  <r>
    <x v="0"/>
    <n v="1185732"/>
    <d v="2021-10-18T00:00:00"/>
    <x v="3"/>
    <s v="Michigan"/>
    <s v="Detroit"/>
    <x v="5"/>
    <n v="0.39999999999999991"/>
    <x v="45"/>
    <n v="1399.9999999999998"/>
    <n v="699.99999999999989"/>
    <n v="0.5"/>
    <n v="0.4"/>
    <n v="1400"/>
    <n v="700"/>
    <n v="559.99999999999989"/>
    <x v="9"/>
  </r>
  <r>
    <x v="0"/>
    <n v="1185732"/>
    <d v="2021-11-18T00:00:00"/>
    <x v="3"/>
    <s v="Michigan"/>
    <s v="Detroit"/>
    <x v="0"/>
    <n v="0.35000000000000003"/>
    <x v="24"/>
    <n v="1750.0000000000002"/>
    <n v="700.00000000000011"/>
    <n v="0.4"/>
    <n v="0.35"/>
    <n v="1750"/>
    <n v="700"/>
    <n v="612.5"/>
    <x v="10"/>
  </r>
  <r>
    <x v="0"/>
    <n v="1185732"/>
    <d v="2021-11-18T00:00:00"/>
    <x v="3"/>
    <s v="Michigan"/>
    <s v="Detroit"/>
    <x v="1"/>
    <n v="0.25000000000000006"/>
    <x v="45"/>
    <n v="875.00000000000023"/>
    <n v="306.25000000000006"/>
    <n v="0.35"/>
    <n v="0.25"/>
    <n v="875"/>
    <n v="306.25"/>
    <n v="218.75000000000006"/>
    <x v="10"/>
  </r>
  <r>
    <x v="0"/>
    <n v="1185732"/>
    <d v="2021-11-18T00:00:00"/>
    <x v="3"/>
    <s v="Michigan"/>
    <s v="Detroit"/>
    <x v="2"/>
    <n v="0.25000000000000006"/>
    <x v="69"/>
    <n v="737.50000000000011"/>
    <n v="258.125"/>
    <n v="0.35"/>
    <n v="0.25"/>
    <n v="737.5"/>
    <n v="258.125"/>
    <n v="184.37500000000003"/>
    <x v="10"/>
  </r>
  <r>
    <x v="0"/>
    <n v="1185732"/>
    <d v="2021-11-18T00:00:00"/>
    <x v="3"/>
    <s v="Michigan"/>
    <s v="Detroit"/>
    <x v="3"/>
    <n v="0.25000000000000006"/>
    <x v="46"/>
    <n v="812.50000000000023"/>
    <n v="325.00000000000011"/>
    <n v="0.4"/>
    <n v="0.25"/>
    <n v="812.5"/>
    <n v="325"/>
    <n v="203.12500000000006"/>
    <x v="10"/>
  </r>
  <r>
    <x v="0"/>
    <n v="1185732"/>
    <d v="2021-11-18T00:00:00"/>
    <x v="3"/>
    <s v="Michigan"/>
    <s v="Detroit"/>
    <x v="4"/>
    <n v="0.44999999999999996"/>
    <x v="49"/>
    <n v="1349.9999999999998"/>
    <n v="472.49999999999989"/>
    <n v="0.35"/>
    <n v="0.45"/>
    <n v="1350"/>
    <n v="472.5"/>
    <n v="607.49999999999989"/>
    <x v="10"/>
  </r>
  <r>
    <x v="0"/>
    <n v="1185732"/>
    <d v="2021-11-18T00:00:00"/>
    <x v="3"/>
    <s v="Michigan"/>
    <s v="Detroit"/>
    <x v="5"/>
    <n v="0.49999999999999983"/>
    <x v="47"/>
    <n v="1999.9999999999993"/>
    <n v="999.99999999999966"/>
    <n v="0.5"/>
    <n v="0.5"/>
    <n v="2000"/>
    <n v="1000"/>
    <n v="999.99999999999966"/>
    <x v="10"/>
  </r>
  <r>
    <x v="0"/>
    <n v="1185732"/>
    <d v="2021-12-17T00:00:00"/>
    <x v="3"/>
    <s v="Michigan"/>
    <s v="Detroit"/>
    <x v="0"/>
    <n v="0.44999999999999996"/>
    <x v="26"/>
    <n v="2924.9999999999995"/>
    <n v="1169.9999999999998"/>
    <n v="0.4"/>
    <n v="0.45"/>
    <n v="2925"/>
    <n v="1170"/>
    <n v="1316.2499999999998"/>
    <x v="11"/>
  </r>
  <r>
    <x v="0"/>
    <n v="1185732"/>
    <d v="2021-12-17T00:00:00"/>
    <x v="3"/>
    <s v="Michigan"/>
    <s v="Detroit"/>
    <x v="1"/>
    <n v="0.35000000000000003"/>
    <x v="32"/>
    <n v="1575.0000000000002"/>
    <n v="551.25"/>
    <n v="0.35"/>
    <n v="0.35"/>
    <n v="1575"/>
    <n v="551.25"/>
    <n v="551.25"/>
    <x v="11"/>
  </r>
  <r>
    <x v="0"/>
    <n v="1185732"/>
    <d v="2021-12-17T00:00:00"/>
    <x v="3"/>
    <s v="Michigan"/>
    <s v="Detroit"/>
    <x v="2"/>
    <n v="0.35000000000000003"/>
    <x v="47"/>
    <n v="1400.0000000000002"/>
    <n v="490.00000000000006"/>
    <n v="0.35"/>
    <n v="0.35"/>
    <n v="1400"/>
    <n v="490"/>
    <n v="490.00000000000006"/>
    <x v="11"/>
  </r>
  <r>
    <x v="0"/>
    <n v="1185732"/>
    <d v="2021-12-17T00:00:00"/>
    <x v="3"/>
    <s v="Michigan"/>
    <s v="Detroit"/>
    <x v="3"/>
    <n v="0.35000000000000003"/>
    <x v="45"/>
    <n v="1225.0000000000002"/>
    <n v="490.00000000000011"/>
    <n v="0.4"/>
    <n v="0.35"/>
    <n v="1225"/>
    <n v="490"/>
    <n v="428.75000000000006"/>
    <x v="11"/>
  </r>
  <r>
    <x v="0"/>
    <n v="1185732"/>
    <d v="2021-12-17T00:00:00"/>
    <x v="3"/>
    <s v="Michigan"/>
    <s v="Detroit"/>
    <x v="4"/>
    <n v="0.44999999999999996"/>
    <x v="45"/>
    <n v="1574.9999999999998"/>
    <n v="551.24999999999989"/>
    <n v="0.35"/>
    <n v="0.45"/>
    <n v="1575"/>
    <n v="551.25"/>
    <n v="708.74999999999989"/>
    <x v="11"/>
  </r>
  <r>
    <x v="0"/>
    <n v="1185732"/>
    <d v="2021-12-17T00:00:00"/>
    <x v="3"/>
    <s v="Michigan"/>
    <s v="Detroit"/>
    <x v="5"/>
    <n v="0.49999999999999983"/>
    <x v="32"/>
    <n v="2249.9999999999991"/>
    <n v="1124.9999999999995"/>
    <n v="0.5"/>
    <n v="0.5"/>
    <n v="2250"/>
    <n v="1125"/>
    <n v="1124.9999999999995"/>
    <x v="11"/>
  </r>
  <r>
    <x v="0"/>
    <n v="1185732"/>
    <d v="2021-01-11T00:00:00"/>
    <x v="3"/>
    <s v="Missouri"/>
    <s v="St. Louis"/>
    <x v="0"/>
    <n v="0.25"/>
    <x v="22"/>
    <n v="1687.5"/>
    <n v="675"/>
    <n v="0.4"/>
    <n v="0.25"/>
    <n v="1687.5"/>
    <n v="675"/>
    <n v="421.875"/>
    <x v="0"/>
  </r>
  <r>
    <x v="0"/>
    <n v="1185732"/>
    <d v="2021-01-11T00:00:00"/>
    <x v="3"/>
    <s v="Missouri"/>
    <s v="St. Louis"/>
    <x v="1"/>
    <n v="0.25"/>
    <x v="34"/>
    <n v="1187.5"/>
    <n v="415.625"/>
    <n v="0.35"/>
    <n v="0.25"/>
    <n v="1187.5"/>
    <n v="415.625"/>
    <n v="296.875"/>
    <x v="0"/>
  </r>
  <r>
    <x v="0"/>
    <n v="1185732"/>
    <d v="2021-01-11T00:00:00"/>
    <x v="3"/>
    <s v="Missouri"/>
    <s v="St. Louis"/>
    <x v="2"/>
    <n v="0.15000000000000002"/>
    <x v="34"/>
    <n v="712.50000000000011"/>
    <n v="249.37500000000003"/>
    <n v="0.35"/>
    <n v="0.15"/>
    <n v="712.5"/>
    <n v="249.375"/>
    <n v="106.87500000000001"/>
    <x v="0"/>
  </r>
  <r>
    <x v="0"/>
    <n v="1185732"/>
    <d v="2021-01-11T00:00:00"/>
    <x v="3"/>
    <s v="Missouri"/>
    <s v="St. Louis"/>
    <x v="3"/>
    <n v="0.20000000000000007"/>
    <x v="46"/>
    <n v="650.00000000000023"/>
    <n v="260.00000000000011"/>
    <n v="0.4"/>
    <n v="0.2"/>
    <n v="650"/>
    <n v="260"/>
    <n v="130.00000000000006"/>
    <x v="0"/>
  </r>
  <r>
    <x v="0"/>
    <n v="1185732"/>
    <d v="2021-01-11T00:00:00"/>
    <x v="3"/>
    <s v="Missouri"/>
    <s v="St. Louis"/>
    <x v="4"/>
    <n v="0.35"/>
    <x v="48"/>
    <n v="1312.5"/>
    <n v="459.37499999999994"/>
    <n v="0.35"/>
    <n v="0.35"/>
    <n v="1312.5"/>
    <n v="459.375"/>
    <n v="459.37499999999994"/>
    <x v="0"/>
  </r>
  <r>
    <x v="0"/>
    <n v="1185732"/>
    <d v="2021-01-11T00:00:00"/>
    <x v="3"/>
    <s v="Missouri"/>
    <s v="St. Louis"/>
    <x v="5"/>
    <n v="0.25"/>
    <x v="34"/>
    <n v="1187.5"/>
    <n v="593.75"/>
    <n v="0.5"/>
    <n v="0.25"/>
    <n v="1187.5"/>
    <n v="593.75"/>
    <n v="296.875"/>
    <x v="0"/>
  </r>
  <r>
    <x v="0"/>
    <n v="1185732"/>
    <d v="2021-02-11T00:00:00"/>
    <x v="3"/>
    <s v="Missouri"/>
    <s v="St. Louis"/>
    <x v="0"/>
    <n v="0.25"/>
    <x v="27"/>
    <n v="1812.5"/>
    <n v="725"/>
    <n v="0.4"/>
    <n v="0.25"/>
    <n v="1812.5"/>
    <n v="725"/>
    <n v="453.125"/>
    <x v="1"/>
  </r>
  <r>
    <x v="0"/>
    <n v="1185732"/>
    <d v="2021-02-11T00:00:00"/>
    <x v="3"/>
    <s v="Missouri"/>
    <s v="St. Louis"/>
    <x v="1"/>
    <n v="0.25"/>
    <x v="48"/>
    <n v="937.5"/>
    <n v="328.125"/>
    <n v="0.35"/>
    <n v="0.25"/>
    <n v="937.5"/>
    <n v="328.125"/>
    <n v="234.375"/>
    <x v="1"/>
  </r>
  <r>
    <x v="0"/>
    <n v="1185732"/>
    <d v="2021-02-11T00:00:00"/>
    <x v="3"/>
    <s v="Missouri"/>
    <s v="St. Louis"/>
    <x v="2"/>
    <n v="0.15000000000000002"/>
    <x v="33"/>
    <n v="637.50000000000011"/>
    <n v="223.12500000000003"/>
    <n v="0.35"/>
    <n v="0.15"/>
    <n v="637.5"/>
    <n v="223.125"/>
    <n v="95.625000000000014"/>
    <x v="1"/>
  </r>
  <r>
    <x v="0"/>
    <n v="1185732"/>
    <d v="2021-02-11T00:00:00"/>
    <x v="3"/>
    <s v="Missouri"/>
    <s v="St. Louis"/>
    <x v="3"/>
    <n v="0.20000000000000007"/>
    <x v="49"/>
    <n v="600.00000000000023"/>
    <n v="240.00000000000011"/>
    <n v="0.4"/>
    <n v="0.2"/>
    <n v="600"/>
    <n v="240"/>
    <n v="120.00000000000006"/>
    <x v="1"/>
  </r>
  <r>
    <x v="0"/>
    <n v="1185732"/>
    <d v="2021-02-11T00:00:00"/>
    <x v="3"/>
    <s v="Missouri"/>
    <s v="St. Louis"/>
    <x v="4"/>
    <n v="0.35"/>
    <x v="48"/>
    <n v="1312.5"/>
    <n v="459.37499999999994"/>
    <n v="0.35"/>
    <n v="0.35"/>
    <n v="1312.5"/>
    <n v="459.375"/>
    <n v="459.37499999999994"/>
    <x v="1"/>
  </r>
  <r>
    <x v="0"/>
    <n v="1185732"/>
    <d v="2021-02-11T00:00:00"/>
    <x v="3"/>
    <s v="Missouri"/>
    <s v="St. Louis"/>
    <x v="5"/>
    <n v="0.25"/>
    <x v="32"/>
    <n v="1125"/>
    <n v="562.5"/>
    <n v="0.5"/>
    <n v="0.25"/>
    <n v="1125"/>
    <n v="562.5"/>
    <n v="281.25"/>
    <x v="1"/>
  </r>
  <r>
    <x v="0"/>
    <n v="1185732"/>
    <d v="2021-03-10T00:00:00"/>
    <x v="3"/>
    <s v="Missouri"/>
    <s v="St. Louis"/>
    <x v="0"/>
    <n v="0.30000000000000004"/>
    <x v="70"/>
    <n v="2010.0000000000002"/>
    <n v="804.00000000000011"/>
    <n v="0.4"/>
    <n v="0.3"/>
    <n v="2010"/>
    <n v="804"/>
    <n v="603"/>
    <x v="2"/>
  </r>
  <r>
    <x v="0"/>
    <n v="1185732"/>
    <d v="2021-03-10T00:00:00"/>
    <x v="3"/>
    <s v="Missouri"/>
    <s v="St. Louis"/>
    <x v="1"/>
    <n v="0.30000000000000004"/>
    <x v="45"/>
    <n v="1050.0000000000002"/>
    <n v="367.50000000000006"/>
    <n v="0.35"/>
    <n v="0.3"/>
    <n v="1050"/>
    <n v="367.5"/>
    <n v="315.00000000000006"/>
    <x v="2"/>
  </r>
  <r>
    <x v="0"/>
    <n v="1185732"/>
    <d v="2021-03-10T00:00:00"/>
    <x v="3"/>
    <s v="Missouri"/>
    <s v="St. Louis"/>
    <x v="2"/>
    <n v="0.20000000000000007"/>
    <x v="47"/>
    <n v="800.00000000000023"/>
    <n v="280.00000000000006"/>
    <n v="0.35"/>
    <n v="0.2"/>
    <n v="800"/>
    <n v="280"/>
    <n v="160.00000000000006"/>
    <x v="2"/>
  </r>
  <r>
    <x v="0"/>
    <n v="1185732"/>
    <d v="2021-03-10T00:00:00"/>
    <x v="3"/>
    <s v="Missouri"/>
    <s v="St. Louis"/>
    <x v="3"/>
    <n v="0.25"/>
    <x v="44"/>
    <n v="625"/>
    <n v="250"/>
    <n v="0.4"/>
    <n v="0.25"/>
    <n v="625"/>
    <n v="250"/>
    <n v="156.25"/>
    <x v="2"/>
  </r>
  <r>
    <x v="0"/>
    <n v="1185732"/>
    <d v="2021-03-10T00:00:00"/>
    <x v="3"/>
    <s v="Missouri"/>
    <s v="St. Louis"/>
    <x v="4"/>
    <n v="0.4"/>
    <x v="49"/>
    <n v="1200"/>
    <n v="420"/>
    <n v="0.35"/>
    <n v="0.4"/>
    <n v="1200"/>
    <n v="420"/>
    <n v="480"/>
    <x v="2"/>
  </r>
  <r>
    <x v="0"/>
    <n v="1185732"/>
    <d v="2021-03-10T00:00:00"/>
    <x v="3"/>
    <s v="Missouri"/>
    <s v="St. Louis"/>
    <x v="5"/>
    <n v="0.30000000000000004"/>
    <x v="47"/>
    <n v="1200.0000000000002"/>
    <n v="600.00000000000011"/>
    <n v="0.5"/>
    <n v="0.3"/>
    <n v="1200"/>
    <n v="600"/>
    <n v="360.00000000000006"/>
    <x v="2"/>
  </r>
  <r>
    <x v="0"/>
    <n v="1185732"/>
    <d v="2021-04-11T00:00:00"/>
    <x v="3"/>
    <s v="Missouri"/>
    <s v="St. Louis"/>
    <x v="0"/>
    <n v="0.30000000000000004"/>
    <x v="23"/>
    <n v="1875.0000000000002"/>
    <n v="750.00000000000011"/>
    <n v="0.4"/>
    <n v="0.3"/>
    <n v="1875"/>
    <n v="750"/>
    <n v="562.5"/>
    <x v="3"/>
  </r>
  <r>
    <x v="0"/>
    <n v="1185732"/>
    <d v="2021-04-11T00:00:00"/>
    <x v="3"/>
    <s v="Missouri"/>
    <s v="St. Louis"/>
    <x v="1"/>
    <n v="0.25000000000000006"/>
    <x v="46"/>
    <n v="812.50000000000023"/>
    <n v="284.37500000000006"/>
    <n v="0.35"/>
    <n v="0.25"/>
    <n v="812.5"/>
    <n v="284.375"/>
    <n v="203.12500000000006"/>
    <x v="3"/>
  </r>
  <r>
    <x v="0"/>
    <n v="1185732"/>
    <d v="2021-04-11T00:00:00"/>
    <x v="3"/>
    <s v="Missouri"/>
    <s v="St. Louis"/>
    <x v="2"/>
    <n v="0.15000000000000008"/>
    <x v="46"/>
    <n v="487.50000000000023"/>
    <n v="170.62500000000006"/>
    <n v="0.35"/>
    <n v="0.15"/>
    <n v="487.5"/>
    <n v="170.625"/>
    <n v="73.125000000000028"/>
    <x v="3"/>
  </r>
  <r>
    <x v="0"/>
    <n v="1185732"/>
    <d v="2021-04-11T00:00:00"/>
    <x v="3"/>
    <s v="Missouri"/>
    <s v="St. Louis"/>
    <x v="3"/>
    <n v="0.2"/>
    <x v="44"/>
    <n v="500"/>
    <n v="200"/>
    <n v="0.4"/>
    <n v="0.2"/>
    <n v="500"/>
    <n v="200"/>
    <n v="100"/>
    <x v="3"/>
  </r>
  <r>
    <x v="0"/>
    <n v="1185732"/>
    <d v="2021-04-11T00:00:00"/>
    <x v="3"/>
    <s v="Missouri"/>
    <s v="St. Louis"/>
    <x v="4"/>
    <n v="0.35000000000000003"/>
    <x v="35"/>
    <n v="962.50000000000011"/>
    <n v="336.875"/>
    <n v="0.35"/>
    <n v="0.35"/>
    <n v="962.5"/>
    <n v="336.875"/>
    <n v="336.875"/>
    <x v="3"/>
  </r>
  <r>
    <x v="0"/>
    <n v="1185732"/>
    <d v="2021-04-11T00:00:00"/>
    <x v="3"/>
    <s v="Missouri"/>
    <s v="St. Louis"/>
    <x v="5"/>
    <n v="0.25000000000000006"/>
    <x v="47"/>
    <n v="1000.0000000000002"/>
    <n v="500.00000000000011"/>
    <n v="0.5"/>
    <n v="0.25"/>
    <n v="1000"/>
    <n v="500"/>
    <n v="250.00000000000006"/>
    <x v="3"/>
  </r>
  <r>
    <x v="0"/>
    <n v="1185732"/>
    <d v="2021-05-12T00:00:00"/>
    <x v="3"/>
    <s v="Missouri"/>
    <s v="St. Louis"/>
    <x v="0"/>
    <n v="0.35000000000000003"/>
    <x v="70"/>
    <n v="2345"/>
    <n v="938"/>
    <n v="0.4"/>
    <n v="0.35"/>
    <n v="2345"/>
    <n v="938"/>
    <n v="820.75"/>
    <x v="4"/>
  </r>
  <r>
    <x v="0"/>
    <n v="1185732"/>
    <d v="2021-05-12T00:00:00"/>
    <x v="3"/>
    <s v="Missouri"/>
    <s v="St. Louis"/>
    <x v="1"/>
    <n v="0.3000000000000001"/>
    <x v="48"/>
    <n v="1125.0000000000005"/>
    <n v="393.75000000000011"/>
    <n v="0.35"/>
    <n v="0.3"/>
    <n v="1125"/>
    <n v="393.75"/>
    <n v="337.50000000000011"/>
    <x v="4"/>
  </r>
  <r>
    <x v="0"/>
    <n v="1185732"/>
    <d v="2021-05-12T00:00:00"/>
    <x v="3"/>
    <s v="Missouri"/>
    <s v="St. Louis"/>
    <x v="2"/>
    <n v="0.25000000000000006"/>
    <x v="45"/>
    <n v="875.00000000000023"/>
    <n v="306.25000000000006"/>
    <n v="0.35"/>
    <n v="0.25"/>
    <n v="875"/>
    <n v="306.25"/>
    <n v="218.75000000000006"/>
    <x v="4"/>
  </r>
  <r>
    <x v="0"/>
    <n v="1185732"/>
    <d v="2021-05-12T00:00:00"/>
    <x v="3"/>
    <s v="Missouri"/>
    <s v="St. Louis"/>
    <x v="3"/>
    <n v="0.25000000000000006"/>
    <x v="35"/>
    <n v="687.50000000000011"/>
    <n v="275.00000000000006"/>
    <n v="0.4"/>
    <n v="0.25"/>
    <n v="687.5"/>
    <n v="275"/>
    <n v="171.87500000000003"/>
    <x v="4"/>
  </r>
  <r>
    <x v="0"/>
    <n v="1185732"/>
    <d v="2021-05-12T00:00:00"/>
    <x v="3"/>
    <s v="Missouri"/>
    <s v="St. Louis"/>
    <x v="4"/>
    <n v="0.39999999999999997"/>
    <x v="49"/>
    <n v="1200"/>
    <n v="420"/>
    <n v="0.35"/>
    <n v="0.4"/>
    <n v="1200"/>
    <n v="420"/>
    <n v="480"/>
    <x v="4"/>
  </r>
  <r>
    <x v="0"/>
    <n v="1185732"/>
    <d v="2021-05-12T00:00:00"/>
    <x v="3"/>
    <s v="Missouri"/>
    <s v="St. Louis"/>
    <x v="5"/>
    <n v="0.44999999999999996"/>
    <x v="47"/>
    <n v="1799.9999999999998"/>
    <n v="899.99999999999989"/>
    <n v="0.5"/>
    <n v="0.45"/>
    <n v="1800"/>
    <n v="900"/>
    <n v="809.99999999999989"/>
    <x v="4"/>
  </r>
  <r>
    <x v="0"/>
    <n v="1185732"/>
    <d v="2021-06-11T00:00:00"/>
    <x v="3"/>
    <s v="Missouri"/>
    <s v="St. Louis"/>
    <x v="0"/>
    <n v="0.30000000000000004"/>
    <x v="26"/>
    <n v="1950.0000000000002"/>
    <n v="780.00000000000011"/>
    <n v="0.4"/>
    <n v="0.3"/>
    <n v="1950"/>
    <n v="780"/>
    <n v="585"/>
    <x v="5"/>
  </r>
  <r>
    <x v="0"/>
    <n v="1185732"/>
    <d v="2021-06-11T00:00:00"/>
    <x v="3"/>
    <s v="Missouri"/>
    <s v="St. Louis"/>
    <x v="1"/>
    <n v="0.25000000000000011"/>
    <x v="47"/>
    <n v="1000.0000000000005"/>
    <n v="350.00000000000011"/>
    <n v="0.35"/>
    <n v="0.25"/>
    <n v="1000"/>
    <n v="350"/>
    <n v="250.00000000000011"/>
    <x v="5"/>
  </r>
  <r>
    <x v="0"/>
    <n v="1185732"/>
    <d v="2021-06-11T00:00:00"/>
    <x v="3"/>
    <s v="Missouri"/>
    <s v="St. Louis"/>
    <x v="2"/>
    <n v="0.20000000000000007"/>
    <x v="33"/>
    <n v="850.00000000000023"/>
    <n v="297.50000000000006"/>
    <n v="0.35"/>
    <n v="0.2"/>
    <n v="850"/>
    <n v="297.5"/>
    <n v="170.00000000000006"/>
    <x v="5"/>
  </r>
  <r>
    <x v="0"/>
    <n v="1185732"/>
    <d v="2021-06-11T00:00:00"/>
    <x v="3"/>
    <s v="Missouri"/>
    <s v="St. Louis"/>
    <x v="3"/>
    <n v="0.20000000000000007"/>
    <x v="47"/>
    <n v="800.00000000000023"/>
    <n v="320.00000000000011"/>
    <n v="0.4"/>
    <n v="0.2"/>
    <n v="800"/>
    <n v="320"/>
    <n v="160.00000000000006"/>
    <x v="5"/>
  </r>
  <r>
    <x v="0"/>
    <n v="1185732"/>
    <d v="2021-06-11T00:00:00"/>
    <x v="3"/>
    <s v="Missouri"/>
    <s v="St. Louis"/>
    <x v="4"/>
    <n v="0.35000000000000003"/>
    <x v="47"/>
    <n v="1400.0000000000002"/>
    <n v="490.00000000000006"/>
    <n v="0.35"/>
    <n v="0.35"/>
    <n v="1400"/>
    <n v="490"/>
    <n v="490.00000000000006"/>
    <x v="5"/>
  </r>
  <r>
    <x v="0"/>
    <n v="1185732"/>
    <d v="2021-06-11T00:00:00"/>
    <x v="3"/>
    <s v="Missouri"/>
    <s v="St. Louis"/>
    <x v="5"/>
    <n v="0.4"/>
    <x v="31"/>
    <n v="2300"/>
    <n v="1150"/>
    <n v="0.5"/>
    <n v="0.4"/>
    <n v="2300"/>
    <n v="1150"/>
    <n v="920"/>
    <x v="5"/>
  </r>
  <r>
    <x v="0"/>
    <n v="1185732"/>
    <d v="2021-07-10T00:00:00"/>
    <x v="3"/>
    <s v="Missouri"/>
    <s v="St. Louis"/>
    <x v="0"/>
    <n v="0.35000000000000003"/>
    <x v="9"/>
    <n v="2800.0000000000005"/>
    <n v="1120.0000000000002"/>
    <n v="0.4"/>
    <n v="0.35"/>
    <n v="2800"/>
    <n v="1120"/>
    <n v="980.00000000000011"/>
    <x v="6"/>
  </r>
  <r>
    <x v="0"/>
    <n v="1185732"/>
    <d v="2021-07-10T00:00:00"/>
    <x v="3"/>
    <s v="Missouri"/>
    <s v="St. Louis"/>
    <x v="1"/>
    <n v="0.3000000000000001"/>
    <x v="21"/>
    <n v="1650.0000000000005"/>
    <n v="577.50000000000011"/>
    <n v="0.35"/>
    <n v="0.3"/>
    <n v="1650"/>
    <n v="577.5"/>
    <n v="495.00000000000011"/>
    <x v="6"/>
  </r>
  <r>
    <x v="0"/>
    <n v="1185732"/>
    <d v="2021-07-10T00:00:00"/>
    <x v="3"/>
    <s v="Missouri"/>
    <s v="St. Louis"/>
    <x v="2"/>
    <n v="0.25000000000000006"/>
    <x v="34"/>
    <n v="1187.5000000000002"/>
    <n v="415.62500000000006"/>
    <n v="0.35"/>
    <n v="0.25"/>
    <n v="1187.5"/>
    <n v="415.625"/>
    <n v="296.87500000000006"/>
    <x v="6"/>
  </r>
  <r>
    <x v="0"/>
    <n v="1185732"/>
    <d v="2021-07-10T00:00:00"/>
    <x v="3"/>
    <s v="Missouri"/>
    <s v="St. Louis"/>
    <x v="3"/>
    <n v="0.25000000000000006"/>
    <x v="33"/>
    <n v="1062.5000000000002"/>
    <n v="425.00000000000011"/>
    <n v="0.4"/>
    <n v="0.25"/>
    <n v="1062.5"/>
    <n v="425"/>
    <n v="265.62500000000006"/>
    <x v="6"/>
  </r>
  <r>
    <x v="0"/>
    <n v="1185732"/>
    <d v="2021-07-10T00:00:00"/>
    <x v="3"/>
    <s v="Missouri"/>
    <s v="St. Louis"/>
    <x v="4"/>
    <n v="0.35000000000000003"/>
    <x v="33"/>
    <n v="1487.5000000000002"/>
    <n v="520.625"/>
    <n v="0.35"/>
    <n v="0.35"/>
    <n v="1487.5"/>
    <n v="520.625"/>
    <n v="520.625"/>
    <x v="6"/>
  </r>
  <r>
    <x v="0"/>
    <n v="1185732"/>
    <d v="2021-07-10T00:00:00"/>
    <x v="3"/>
    <s v="Missouri"/>
    <s v="St. Louis"/>
    <x v="5"/>
    <n v="0.4"/>
    <x v="25"/>
    <n v="2400"/>
    <n v="1200"/>
    <n v="0.5"/>
    <n v="0.4"/>
    <n v="2400"/>
    <n v="1200"/>
    <n v="960"/>
    <x v="6"/>
  </r>
  <r>
    <x v="0"/>
    <n v="1185732"/>
    <d v="2021-08-11T00:00:00"/>
    <x v="3"/>
    <s v="Missouri"/>
    <s v="St. Louis"/>
    <x v="0"/>
    <n v="0.35000000000000003"/>
    <x v="30"/>
    <n v="2625.0000000000005"/>
    <n v="1050.0000000000002"/>
    <n v="0.4"/>
    <n v="0.35"/>
    <n v="2625"/>
    <n v="1050"/>
    <n v="918.75000000000011"/>
    <x v="7"/>
  </r>
  <r>
    <x v="0"/>
    <n v="1185732"/>
    <d v="2021-08-11T00:00:00"/>
    <x v="3"/>
    <s v="Missouri"/>
    <s v="St. Louis"/>
    <x v="1"/>
    <n v="0.35000000000000009"/>
    <x v="28"/>
    <n v="1837.5000000000005"/>
    <n v="643.12500000000011"/>
    <n v="0.35"/>
    <n v="0.35"/>
    <n v="1837.5"/>
    <n v="643.125"/>
    <n v="643.12500000000011"/>
    <x v="7"/>
  </r>
  <r>
    <x v="0"/>
    <n v="1185732"/>
    <d v="2021-08-11T00:00:00"/>
    <x v="3"/>
    <s v="Missouri"/>
    <s v="St. Louis"/>
    <x v="2"/>
    <n v="0.30000000000000004"/>
    <x v="32"/>
    <n v="1350.0000000000002"/>
    <n v="472.50000000000006"/>
    <n v="0.35"/>
    <n v="0.3"/>
    <n v="1350"/>
    <n v="472.5"/>
    <n v="405.00000000000006"/>
    <x v="7"/>
  </r>
  <r>
    <x v="0"/>
    <n v="1185732"/>
    <d v="2021-08-11T00:00:00"/>
    <x v="3"/>
    <s v="Missouri"/>
    <s v="St. Louis"/>
    <x v="3"/>
    <n v="0.20000000000000007"/>
    <x v="48"/>
    <n v="750.00000000000023"/>
    <n v="300.00000000000011"/>
    <n v="0.4"/>
    <n v="0.2"/>
    <n v="750"/>
    <n v="300"/>
    <n v="150.00000000000006"/>
    <x v="7"/>
  </r>
  <r>
    <x v="0"/>
    <n v="1185732"/>
    <d v="2021-08-11T00:00:00"/>
    <x v="3"/>
    <s v="Missouri"/>
    <s v="St. Louis"/>
    <x v="4"/>
    <n v="0.30000000000000004"/>
    <x v="45"/>
    <n v="1050.0000000000002"/>
    <n v="367.50000000000006"/>
    <n v="0.35"/>
    <n v="0.3"/>
    <n v="1050"/>
    <n v="367.5"/>
    <n v="315.00000000000006"/>
    <x v="7"/>
  </r>
  <r>
    <x v="0"/>
    <n v="1185732"/>
    <d v="2021-08-11T00:00:00"/>
    <x v="3"/>
    <s v="Missouri"/>
    <s v="St. Louis"/>
    <x v="5"/>
    <n v="0.35000000000000003"/>
    <x v="28"/>
    <n v="1837.5000000000002"/>
    <n v="918.75000000000011"/>
    <n v="0.5"/>
    <n v="0.35"/>
    <n v="1837.5"/>
    <n v="918.75"/>
    <n v="643.125"/>
    <x v="7"/>
  </r>
  <r>
    <x v="0"/>
    <n v="1185732"/>
    <d v="2021-09-12T00:00:00"/>
    <x v="3"/>
    <s v="Missouri"/>
    <s v="St. Louis"/>
    <x v="0"/>
    <n v="0.30000000000000004"/>
    <x v="26"/>
    <n v="1950.0000000000002"/>
    <n v="780.00000000000011"/>
    <n v="0.4"/>
    <n v="0.3"/>
    <n v="1950"/>
    <n v="780"/>
    <n v="585"/>
    <x v="8"/>
  </r>
  <r>
    <x v="0"/>
    <n v="1185732"/>
    <d v="2021-09-12T00:00:00"/>
    <x v="3"/>
    <s v="Missouri"/>
    <s v="St. Louis"/>
    <x v="1"/>
    <n v="0.25000000000000011"/>
    <x v="32"/>
    <n v="1125.0000000000005"/>
    <n v="393.75000000000011"/>
    <n v="0.35"/>
    <n v="0.25"/>
    <n v="1125"/>
    <n v="393.75"/>
    <n v="281.25000000000011"/>
    <x v="8"/>
  </r>
  <r>
    <x v="0"/>
    <n v="1185732"/>
    <d v="2021-09-12T00:00:00"/>
    <x v="3"/>
    <s v="Missouri"/>
    <s v="St. Louis"/>
    <x v="2"/>
    <n v="0.10000000000000002"/>
    <x v="45"/>
    <n v="350.00000000000006"/>
    <n v="122.50000000000001"/>
    <n v="0.35"/>
    <n v="0.1"/>
    <n v="350"/>
    <n v="122.5"/>
    <n v="35.000000000000007"/>
    <x v="8"/>
  </r>
  <r>
    <x v="0"/>
    <n v="1185732"/>
    <d v="2021-09-12T00:00:00"/>
    <x v="3"/>
    <s v="Missouri"/>
    <s v="St. Louis"/>
    <x v="3"/>
    <n v="0.10000000000000002"/>
    <x v="46"/>
    <n v="325.00000000000006"/>
    <n v="130.00000000000003"/>
    <n v="0.4"/>
    <n v="0.1"/>
    <n v="325"/>
    <n v="130"/>
    <n v="32.500000000000007"/>
    <x v="8"/>
  </r>
  <r>
    <x v="0"/>
    <n v="1185732"/>
    <d v="2021-09-12T00:00:00"/>
    <x v="3"/>
    <s v="Missouri"/>
    <s v="St. Louis"/>
    <x v="4"/>
    <n v="0.2"/>
    <x v="46"/>
    <n v="650"/>
    <n v="227.49999999999997"/>
    <n v="0.35"/>
    <n v="0.2"/>
    <n v="650"/>
    <n v="227.5"/>
    <n v="130"/>
    <x v="8"/>
  </r>
  <r>
    <x v="0"/>
    <n v="1185732"/>
    <d v="2021-09-12T00:00:00"/>
    <x v="3"/>
    <s v="Missouri"/>
    <s v="St. Louis"/>
    <x v="5"/>
    <n v="0.25000000000000006"/>
    <x v="47"/>
    <n v="1000.0000000000002"/>
    <n v="500.00000000000011"/>
    <n v="0.5"/>
    <n v="0.25"/>
    <n v="1000"/>
    <n v="500"/>
    <n v="250.00000000000006"/>
    <x v="8"/>
  </r>
  <r>
    <x v="0"/>
    <n v="1185732"/>
    <d v="2021-10-11T00:00:00"/>
    <x v="3"/>
    <s v="Missouri"/>
    <s v="St. Louis"/>
    <x v="0"/>
    <n v="0.3"/>
    <x v="31"/>
    <n v="1725"/>
    <n v="690"/>
    <n v="0.4"/>
    <n v="0.3"/>
    <n v="1725"/>
    <n v="690"/>
    <n v="517.5"/>
    <x v="9"/>
  </r>
  <r>
    <x v="0"/>
    <n v="1185732"/>
    <d v="2021-10-11T00:00:00"/>
    <x v="3"/>
    <s v="Missouri"/>
    <s v="St. Louis"/>
    <x v="1"/>
    <n v="0.2"/>
    <x v="47"/>
    <n v="800"/>
    <n v="280"/>
    <n v="0.35"/>
    <n v="0.2"/>
    <n v="800"/>
    <n v="280"/>
    <n v="160"/>
    <x v="9"/>
  </r>
  <r>
    <x v="0"/>
    <n v="1185732"/>
    <d v="2021-10-11T00:00:00"/>
    <x v="3"/>
    <s v="Missouri"/>
    <s v="St. Louis"/>
    <x v="2"/>
    <n v="0.2"/>
    <x v="49"/>
    <n v="600"/>
    <n v="210"/>
    <n v="0.35"/>
    <n v="0.2"/>
    <n v="600"/>
    <n v="210"/>
    <n v="120"/>
    <x v="9"/>
  </r>
  <r>
    <x v="0"/>
    <n v="1185732"/>
    <d v="2021-10-11T00:00:00"/>
    <x v="3"/>
    <s v="Missouri"/>
    <s v="St. Louis"/>
    <x v="3"/>
    <n v="0.2"/>
    <x v="35"/>
    <n v="550"/>
    <n v="220"/>
    <n v="0.4"/>
    <n v="0.2"/>
    <n v="550"/>
    <n v="220"/>
    <n v="110"/>
    <x v="9"/>
  </r>
  <r>
    <x v="0"/>
    <n v="1185732"/>
    <d v="2021-10-11T00:00:00"/>
    <x v="3"/>
    <s v="Missouri"/>
    <s v="St. Louis"/>
    <x v="4"/>
    <n v="0.3"/>
    <x v="35"/>
    <n v="825"/>
    <n v="288.75"/>
    <n v="0.35"/>
    <n v="0.3"/>
    <n v="825"/>
    <n v="288.75"/>
    <n v="247.5"/>
    <x v="9"/>
  </r>
  <r>
    <x v="0"/>
    <n v="1185732"/>
    <d v="2021-10-11T00:00:00"/>
    <x v="3"/>
    <s v="Missouri"/>
    <s v="St. Louis"/>
    <x v="5"/>
    <n v="0.34999999999999992"/>
    <x v="47"/>
    <n v="1399.9999999999998"/>
    <n v="699.99999999999989"/>
    <n v="0.5"/>
    <n v="0.35"/>
    <n v="1400"/>
    <n v="700"/>
    <n v="489.99999999999989"/>
    <x v="9"/>
  </r>
  <r>
    <x v="0"/>
    <n v="1185732"/>
    <d v="2021-11-11T00:00:00"/>
    <x v="3"/>
    <s v="Missouri"/>
    <s v="St. Louis"/>
    <x v="0"/>
    <n v="0.30000000000000004"/>
    <x v="21"/>
    <n v="1650.0000000000002"/>
    <n v="660.00000000000011"/>
    <n v="0.4"/>
    <n v="0.3"/>
    <n v="1650"/>
    <n v="660"/>
    <n v="495.00000000000006"/>
    <x v="10"/>
  </r>
  <r>
    <x v="0"/>
    <n v="1185732"/>
    <d v="2021-11-11T00:00:00"/>
    <x v="3"/>
    <s v="Missouri"/>
    <s v="St. Louis"/>
    <x v="1"/>
    <n v="0.20000000000000007"/>
    <x v="47"/>
    <n v="800.00000000000023"/>
    <n v="280.00000000000006"/>
    <n v="0.35"/>
    <n v="0.2"/>
    <n v="800"/>
    <n v="280"/>
    <n v="160.00000000000006"/>
    <x v="10"/>
  </r>
  <r>
    <x v="0"/>
    <n v="1185732"/>
    <d v="2021-11-11T00:00:00"/>
    <x v="3"/>
    <s v="Missouri"/>
    <s v="St. Louis"/>
    <x v="2"/>
    <n v="0.20000000000000007"/>
    <x v="71"/>
    <n v="690.00000000000023"/>
    <n v="241.50000000000006"/>
    <n v="0.35"/>
    <n v="0.2"/>
    <n v="690"/>
    <n v="241.5"/>
    <n v="138.00000000000006"/>
    <x v="10"/>
  </r>
  <r>
    <x v="0"/>
    <n v="1185732"/>
    <d v="2021-11-11T00:00:00"/>
    <x v="3"/>
    <s v="Missouri"/>
    <s v="St. Louis"/>
    <x v="3"/>
    <n v="0.20000000000000007"/>
    <x v="48"/>
    <n v="750.00000000000023"/>
    <n v="300.00000000000011"/>
    <n v="0.4"/>
    <n v="0.2"/>
    <n v="750"/>
    <n v="300"/>
    <n v="150.00000000000006"/>
    <x v="10"/>
  </r>
  <r>
    <x v="0"/>
    <n v="1185732"/>
    <d v="2021-11-11T00:00:00"/>
    <x v="3"/>
    <s v="Missouri"/>
    <s v="St. Louis"/>
    <x v="4"/>
    <n v="0.39999999999999997"/>
    <x v="45"/>
    <n v="1399.9999999999998"/>
    <n v="489.99999999999989"/>
    <n v="0.35"/>
    <n v="0.4"/>
    <n v="1400"/>
    <n v="490"/>
    <n v="559.99999999999989"/>
    <x v="10"/>
  </r>
  <r>
    <x v="0"/>
    <n v="1185732"/>
    <d v="2021-11-11T00:00:00"/>
    <x v="3"/>
    <s v="Missouri"/>
    <s v="St. Louis"/>
    <x v="5"/>
    <n v="0.44999999999999984"/>
    <x v="32"/>
    <n v="2024.9999999999993"/>
    <n v="1012.4999999999997"/>
    <n v="0.5"/>
    <n v="0.45"/>
    <n v="2025"/>
    <n v="1012.5"/>
    <n v="911.24999999999966"/>
    <x v="10"/>
  </r>
  <r>
    <x v="0"/>
    <n v="1185732"/>
    <d v="2021-12-10T00:00:00"/>
    <x v="3"/>
    <s v="Missouri"/>
    <s v="St. Louis"/>
    <x v="0"/>
    <n v="0.39999999999999997"/>
    <x v="20"/>
    <n v="2799.9999999999995"/>
    <n v="1119.9999999999998"/>
    <n v="0.4"/>
    <n v="0.4"/>
    <n v="2800"/>
    <n v="1120"/>
    <n v="1119.9999999999998"/>
    <x v="11"/>
  </r>
  <r>
    <x v="0"/>
    <n v="1185732"/>
    <d v="2021-12-10T00:00:00"/>
    <x v="3"/>
    <s v="Missouri"/>
    <s v="St. Louis"/>
    <x v="1"/>
    <n v="0.30000000000000004"/>
    <x v="24"/>
    <n v="1500.0000000000002"/>
    <n v="525"/>
    <n v="0.35"/>
    <n v="0.3"/>
    <n v="1500"/>
    <n v="525"/>
    <n v="450.00000000000006"/>
    <x v="11"/>
  </r>
  <r>
    <x v="0"/>
    <n v="1185732"/>
    <d v="2021-12-10T00:00:00"/>
    <x v="3"/>
    <s v="Missouri"/>
    <s v="St. Louis"/>
    <x v="2"/>
    <n v="0.30000000000000004"/>
    <x v="32"/>
    <n v="1350.0000000000002"/>
    <n v="472.50000000000006"/>
    <n v="0.35"/>
    <n v="0.3"/>
    <n v="1350"/>
    <n v="472.5"/>
    <n v="405.00000000000006"/>
    <x v="11"/>
  </r>
  <r>
    <x v="0"/>
    <n v="1185732"/>
    <d v="2021-12-10T00:00:00"/>
    <x v="3"/>
    <s v="Missouri"/>
    <s v="St. Louis"/>
    <x v="3"/>
    <n v="0.30000000000000004"/>
    <x v="47"/>
    <n v="1200.0000000000002"/>
    <n v="480.00000000000011"/>
    <n v="0.4"/>
    <n v="0.3"/>
    <n v="1200"/>
    <n v="480"/>
    <n v="360.00000000000006"/>
    <x v="11"/>
  </r>
  <r>
    <x v="0"/>
    <n v="1185732"/>
    <d v="2021-12-10T00:00:00"/>
    <x v="3"/>
    <s v="Missouri"/>
    <s v="St. Louis"/>
    <x v="4"/>
    <n v="0.39999999999999997"/>
    <x v="47"/>
    <n v="1599.9999999999998"/>
    <n v="559.99999999999989"/>
    <n v="0.35"/>
    <n v="0.4"/>
    <n v="1600"/>
    <n v="560"/>
    <n v="640"/>
    <x v="11"/>
  </r>
  <r>
    <x v="0"/>
    <n v="1185732"/>
    <d v="2021-12-10T00:00:00"/>
    <x v="3"/>
    <s v="Missouri"/>
    <s v="St. Louis"/>
    <x v="5"/>
    <n v="0.44999999999999984"/>
    <x v="24"/>
    <n v="2249.9999999999991"/>
    <n v="1124.9999999999995"/>
    <n v="0.5"/>
    <n v="0.45"/>
    <n v="2250"/>
    <n v="1125"/>
    <n v="1012.4999999999997"/>
    <x v="11"/>
  </r>
  <r>
    <x v="2"/>
    <n v="1128299"/>
    <d v="2021-01-24T00:00:00"/>
    <x v="2"/>
    <s v="Utah"/>
    <s v="Salt Lake City"/>
    <x v="0"/>
    <n v="0.30000000000000004"/>
    <x v="45"/>
    <n v="1050.0000000000002"/>
    <n v="367.50000000000006"/>
    <n v="0.35"/>
    <n v="0.3"/>
    <n v="1050"/>
    <n v="367.5"/>
    <n v="315.00000000000006"/>
    <x v="0"/>
  </r>
  <r>
    <x v="2"/>
    <n v="1128299"/>
    <d v="2021-01-24T00:00:00"/>
    <x v="2"/>
    <s v="Utah"/>
    <s v="Salt Lake City"/>
    <x v="1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Utah"/>
    <s v="Salt Lake City"/>
    <x v="2"/>
    <n v="0.4"/>
    <x v="45"/>
    <n v="1400"/>
    <n v="489.99999999999994"/>
    <n v="0.35"/>
    <n v="0.4"/>
    <n v="1400"/>
    <n v="490"/>
    <n v="560"/>
    <x v="0"/>
  </r>
  <r>
    <x v="2"/>
    <n v="1128299"/>
    <d v="2021-01-24T00:00:00"/>
    <x v="2"/>
    <s v="Utah"/>
    <s v="Salt Lake City"/>
    <x v="3"/>
    <n v="0.4"/>
    <x v="41"/>
    <n v="800"/>
    <n v="280"/>
    <n v="0.35"/>
    <n v="0.4"/>
    <n v="800"/>
    <n v="280"/>
    <n v="320"/>
    <x v="0"/>
  </r>
  <r>
    <x v="2"/>
    <n v="1128299"/>
    <d v="2021-01-24T00:00:00"/>
    <x v="2"/>
    <s v="Utah"/>
    <s v="Salt Lake City"/>
    <x v="4"/>
    <n v="0.45000000000000007"/>
    <x v="43"/>
    <n v="675.00000000000011"/>
    <n v="270.00000000000006"/>
    <n v="0.4"/>
    <n v="0.45"/>
    <n v="675"/>
    <n v="270"/>
    <n v="303.75000000000006"/>
    <x v="0"/>
  </r>
  <r>
    <x v="2"/>
    <n v="1128299"/>
    <d v="2021-01-24T00:00:00"/>
    <x v="2"/>
    <s v="Utah"/>
    <s v="Salt Lake City"/>
    <x v="5"/>
    <n v="0.4"/>
    <x v="47"/>
    <n v="1600"/>
    <n v="480"/>
    <n v="0.3"/>
    <n v="0.4"/>
    <n v="1600"/>
    <n v="480"/>
    <n v="640"/>
    <x v="0"/>
  </r>
  <r>
    <x v="2"/>
    <n v="1128299"/>
    <d v="2021-02-24T00:00:00"/>
    <x v="2"/>
    <s v="Utah"/>
    <s v="Salt Lake City"/>
    <x v="0"/>
    <n v="0.30000000000000004"/>
    <x v="32"/>
    <n v="1350.0000000000002"/>
    <n v="472.50000000000006"/>
    <n v="0.35"/>
    <n v="0.3"/>
    <n v="1350"/>
    <n v="472.5"/>
    <n v="405.00000000000006"/>
    <x v="1"/>
  </r>
  <r>
    <x v="2"/>
    <n v="1128299"/>
    <d v="2021-02-24T00:00:00"/>
    <x v="2"/>
    <s v="Utah"/>
    <s v="Salt Lake City"/>
    <x v="1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Utah"/>
    <s v="Salt Lake City"/>
    <x v="2"/>
    <n v="0.4"/>
    <x v="45"/>
    <n v="1400"/>
    <n v="489.99999999999994"/>
    <n v="0.35"/>
    <n v="0.4"/>
    <n v="1400"/>
    <n v="490"/>
    <n v="560"/>
    <x v="1"/>
  </r>
  <r>
    <x v="2"/>
    <n v="1128299"/>
    <d v="2021-02-24T00:00:00"/>
    <x v="2"/>
    <s v="Utah"/>
    <s v="Salt Lake City"/>
    <x v="3"/>
    <n v="0.4"/>
    <x v="41"/>
    <n v="800"/>
    <n v="280"/>
    <n v="0.35"/>
    <n v="0.4"/>
    <n v="800"/>
    <n v="280"/>
    <n v="320"/>
    <x v="1"/>
  </r>
  <r>
    <x v="2"/>
    <n v="1128299"/>
    <d v="2021-02-24T00:00:00"/>
    <x v="2"/>
    <s v="Utah"/>
    <s v="Salt Lake City"/>
    <x v="4"/>
    <n v="0.45000000000000007"/>
    <x v="36"/>
    <n v="562.50000000000011"/>
    <n v="225.00000000000006"/>
    <n v="0.4"/>
    <n v="0.45"/>
    <n v="562.5"/>
    <n v="225"/>
    <n v="253.12500000000006"/>
    <x v="1"/>
  </r>
  <r>
    <x v="2"/>
    <n v="1128299"/>
    <d v="2021-02-24T00:00:00"/>
    <x v="2"/>
    <s v="Utah"/>
    <s v="Salt Lake City"/>
    <x v="5"/>
    <n v="0.4"/>
    <x v="46"/>
    <n v="1300"/>
    <n v="390"/>
    <n v="0.3"/>
    <n v="0.4"/>
    <n v="1300"/>
    <n v="390"/>
    <n v="520"/>
    <x v="1"/>
  </r>
  <r>
    <x v="2"/>
    <n v="1128299"/>
    <d v="2021-03-23T00:00:00"/>
    <x v="2"/>
    <s v="Utah"/>
    <s v="Salt Lake City"/>
    <x v="0"/>
    <n v="0.4"/>
    <x v="34"/>
    <n v="1900"/>
    <n v="665"/>
    <n v="0.35"/>
    <n v="0.4"/>
    <n v="1900"/>
    <n v="665"/>
    <n v="760"/>
    <x v="2"/>
  </r>
  <r>
    <x v="2"/>
    <n v="1128299"/>
    <d v="2021-03-23T00:00:00"/>
    <x v="2"/>
    <s v="Utah"/>
    <s v="Salt Lake City"/>
    <x v="1"/>
    <n v="0.5"/>
    <x v="46"/>
    <n v="1625"/>
    <n v="568.75"/>
    <n v="0.35"/>
    <n v="0.5"/>
    <n v="1625"/>
    <n v="568.75"/>
    <n v="812.5"/>
    <x v="2"/>
  </r>
  <r>
    <x v="2"/>
    <n v="1128299"/>
    <d v="2021-03-23T00:00:00"/>
    <x v="2"/>
    <s v="Utah"/>
    <s v="Salt Lake City"/>
    <x v="2"/>
    <n v="0.54999999999999993"/>
    <x v="45"/>
    <n v="1924.9999999999998"/>
    <n v="673.74999999999989"/>
    <n v="0.35"/>
    <n v="0.55000000000000004"/>
    <n v="1925"/>
    <n v="673.75"/>
    <n v="1058.75"/>
    <x v="2"/>
  </r>
  <r>
    <x v="2"/>
    <n v="1128299"/>
    <d v="2021-03-23T00:00:00"/>
    <x v="2"/>
    <s v="Utah"/>
    <s v="Salt Lake City"/>
    <x v="3"/>
    <n v="0.5"/>
    <x v="44"/>
    <n v="1250"/>
    <n v="437.5"/>
    <n v="0.35"/>
    <n v="0.5"/>
    <n v="1250"/>
    <n v="437.5"/>
    <n v="625"/>
    <x v="2"/>
  </r>
  <r>
    <x v="2"/>
    <n v="1128299"/>
    <d v="2021-03-23T00:00:00"/>
    <x v="2"/>
    <s v="Utah"/>
    <s v="Salt Lake City"/>
    <x v="4"/>
    <n v="0.55000000000000004"/>
    <x v="39"/>
    <n v="550"/>
    <n v="220"/>
    <n v="0.4"/>
    <n v="0.55000000000000004"/>
    <n v="550"/>
    <n v="220"/>
    <n v="302.5"/>
    <x v="2"/>
  </r>
  <r>
    <x v="2"/>
    <n v="1128299"/>
    <d v="2021-03-23T00:00:00"/>
    <x v="2"/>
    <s v="Utah"/>
    <s v="Salt Lake City"/>
    <x v="5"/>
    <n v="0.5"/>
    <x v="49"/>
    <n v="1500"/>
    <n v="450"/>
    <n v="0.3"/>
    <n v="0.5"/>
    <n v="1500"/>
    <n v="450"/>
    <n v="750"/>
    <x v="2"/>
  </r>
  <r>
    <x v="2"/>
    <n v="1128299"/>
    <d v="2021-04-24T00:00:00"/>
    <x v="2"/>
    <s v="Utah"/>
    <s v="Salt Lake City"/>
    <x v="0"/>
    <n v="0.55000000000000004"/>
    <x v="34"/>
    <n v="2612.5"/>
    <n v="914.37499999999989"/>
    <n v="0.35"/>
    <n v="0.55000000000000004"/>
    <n v="2612.5"/>
    <n v="914.375"/>
    <n v="1436.8750000000002"/>
    <x v="3"/>
  </r>
  <r>
    <x v="2"/>
    <n v="1128299"/>
    <d v="2021-04-24T00:00:00"/>
    <x v="2"/>
    <s v="Utah"/>
    <s v="Salt Lake City"/>
    <x v="1"/>
    <n v="0.60000000000000009"/>
    <x v="35"/>
    <n v="1650.0000000000002"/>
    <n v="577.5"/>
    <n v="0.35"/>
    <n v="0.6"/>
    <n v="1650"/>
    <n v="577.5"/>
    <n v="990.00000000000011"/>
    <x v="3"/>
  </r>
  <r>
    <x v="2"/>
    <n v="1128299"/>
    <d v="2021-04-24T00:00:00"/>
    <x v="2"/>
    <s v="Utah"/>
    <s v="Salt Lake City"/>
    <x v="2"/>
    <n v="0.60000000000000009"/>
    <x v="46"/>
    <n v="1950.0000000000002"/>
    <n v="682.5"/>
    <n v="0.35"/>
    <n v="0.6"/>
    <n v="1950"/>
    <n v="682.5"/>
    <n v="1170"/>
    <x v="3"/>
  </r>
  <r>
    <x v="2"/>
    <n v="1128299"/>
    <d v="2021-04-24T00:00:00"/>
    <x v="2"/>
    <s v="Utah"/>
    <s v="Salt Lake City"/>
    <x v="3"/>
    <n v="0.45000000000000007"/>
    <x v="38"/>
    <n v="1012.5000000000001"/>
    <n v="354.375"/>
    <n v="0.35"/>
    <n v="0.45"/>
    <n v="1012.5"/>
    <n v="354.375"/>
    <n v="455.62500000000006"/>
    <x v="3"/>
  </r>
  <r>
    <x v="2"/>
    <n v="1128299"/>
    <d v="2021-04-24T00:00:00"/>
    <x v="2"/>
    <s v="Utah"/>
    <s v="Salt Lake City"/>
    <x v="4"/>
    <n v="0.50000000000000011"/>
    <x v="36"/>
    <n v="625.00000000000011"/>
    <n v="250.00000000000006"/>
    <n v="0.4"/>
    <n v="0.5"/>
    <n v="625"/>
    <n v="250"/>
    <n v="312.50000000000006"/>
    <x v="3"/>
  </r>
  <r>
    <x v="2"/>
    <n v="1128299"/>
    <d v="2021-04-24T00:00:00"/>
    <x v="2"/>
    <s v="Utah"/>
    <s v="Salt Lake City"/>
    <x v="5"/>
    <n v="0.65000000000000013"/>
    <x v="49"/>
    <n v="1950.0000000000005"/>
    <n v="585.00000000000011"/>
    <n v="0.3"/>
    <n v="0.65"/>
    <n v="1950"/>
    <n v="585"/>
    <n v="1267.5000000000002"/>
    <x v="3"/>
  </r>
  <r>
    <x v="2"/>
    <n v="1128299"/>
    <d v="2021-05-25T00:00:00"/>
    <x v="2"/>
    <s v="Utah"/>
    <s v="Salt Lake City"/>
    <x v="0"/>
    <n v="0.5"/>
    <x v="24"/>
    <n v="2500"/>
    <n v="875"/>
    <n v="0.35"/>
    <n v="0.5"/>
    <n v="2500"/>
    <n v="875"/>
    <n v="1250"/>
    <x v="4"/>
  </r>
  <r>
    <x v="2"/>
    <n v="1128299"/>
    <d v="2021-05-25T00:00:00"/>
    <x v="2"/>
    <s v="Utah"/>
    <s v="Salt Lake City"/>
    <x v="1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Utah"/>
    <s v="Salt Lake City"/>
    <x v="2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5T00:00:00"/>
    <x v="2"/>
    <s v="Utah"/>
    <s v="Salt Lake City"/>
    <x v="3"/>
    <n v="0.5"/>
    <x v="35"/>
    <n v="1375"/>
    <n v="481.24999999999994"/>
    <n v="0.35"/>
    <n v="0.5"/>
    <n v="1375"/>
    <n v="481.25"/>
    <n v="687.5"/>
    <x v="4"/>
  </r>
  <r>
    <x v="2"/>
    <n v="1128299"/>
    <d v="2021-05-25T00:00:00"/>
    <x v="2"/>
    <s v="Utah"/>
    <s v="Salt Lake City"/>
    <x v="4"/>
    <n v="0.44999999999999996"/>
    <x v="37"/>
    <n v="787.49999999999989"/>
    <n v="315"/>
    <n v="0.4"/>
    <n v="0.45"/>
    <n v="787.5"/>
    <n v="315"/>
    <n v="354.37499999999994"/>
    <x v="4"/>
  </r>
  <r>
    <x v="2"/>
    <n v="1128299"/>
    <d v="2021-05-25T00:00:00"/>
    <x v="2"/>
    <s v="Utah"/>
    <s v="Salt Lake City"/>
    <x v="5"/>
    <n v="0.6"/>
    <x v="28"/>
    <n v="3150"/>
    <n v="945"/>
    <n v="0.3"/>
    <n v="0.6"/>
    <n v="3150"/>
    <n v="945"/>
    <n v="1890"/>
    <x v="4"/>
  </r>
  <r>
    <x v="2"/>
    <n v="1128299"/>
    <d v="2021-06-24T00:00:00"/>
    <x v="2"/>
    <s v="Utah"/>
    <s v="Salt Lake City"/>
    <x v="0"/>
    <n v="0.54999999999999993"/>
    <x v="29"/>
    <n v="4262.4999999999991"/>
    <n v="1491.8749999999995"/>
    <n v="0.35"/>
    <n v="0.55000000000000004"/>
    <n v="4262.5"/>
    <n v="1491.875"/>
    <n v="2344.3749999999995"/>
    <x v="5"/>
  </r>
  <r>
    <x v="2"/>
    <n v="1128299"/>
    <d v="2021-06-24T00:00:00"/>
    <x v="2"/>
    <s v="Utah"/>
    <s v="Salt Lake City"/>
    <x v="1"/>
    <n v="0.64999999999999991"/>
    <x v="26"/>
    <n v="4224.9999999999991"/>
    <n v="1478.7499999999995"/>
    <n v="0.35"/>
    <n v="0.65"/>
    <n v="4225"/>
    <n v="1478.75"/>
    <n v="2746.2499999999995"/>
    <x v="5"/>
  </r>
  <r>
    <x v="2"/>
    <n v="1128299"/>
    <d v="2021-06-24T00:00:00"/>
    <x v="2"/>
    <s v="Utah"/>
    <s v="Salt Lake City"/>
    <x v="2"/>
    <n v="0.79999999999999993"/>
    <x v="26"/>
    <n v="5200"/>
    <n v="1819.9999999999998"/>
    <n v="0.35"/>
    <n v="0.8"/>
    <n v="5200"/>
    <n v="1820"/>
    <n v="4160"/>
    <x v="5"/>
  </r>
  <r>
    <x v="2"/>
    <n v="1128299"/>
    <d v="2021-06-24T00:00:00"/>
    <x v="2"/>
    <s v="Utah"/>
    <s v="Salt Lake City"/>
    <x v="3"/>
    <n v="0.79999999999999993"/>
    <x v="28"/>
    <n v="4200"/>
    <n v="1470"/>
    <n v="0.35"/>
    <n v="0.8"/>
    <n v="4200"/>
    <n v="1470"/>
    <n v="3360"/>
    <x v="5"/>
  </r>
  <r>
    <x v="2"/>
    <n v="1128299"/>
    <d v="2021-06-24T00:00:00"/>
    <x v="2"/>
    <s v="Utah"/>
    <s v="Salt Lake City"/>
    <x v="4"/>
    <n v="0.9"/>
    <x v="47"/>
    <n v="3600"/>
    <n v="1440"/>
    <n v="0.4"/>
    <n v="0.9"/>
    <n v="3600"/>
    <n v="1440"/>
    <n v="3240"/>
    <x v="5"/>
  </r>
  <r>
    <x v="2"/>
    <n v="1128299"/>
    <d v="2021-06-24T00:00:00"/>
    <x v="2"/>
    <s v="Utah"/>
    <s v="Salt Lake City"/>
    <x v="5"/>
    <n v="1.05"/>
    <x v="20"/>
    <n v="7350"/>
    <n v="2205"/>
    <n v="0.3"/>
    <n v="1.05"/>
    <n v="7350"/>
    <n v="2205"/>
    <n v="7717.5"/>
    <x v="5"/>
  </r>
  <r>
    <x v="2"/>
    <n v="1128299"/>
    <d v="2021-07-23T00:00:00"/>
    <x v="2"/>
    <s v="Utah"/>
    <s v="Salt Lake City"/>
    <x v="0"/>
    <n v="0.85"/>
    <x v="2"/>
    <n v="7225"/>
    <n v="2528.75"/>
    <n v="0.35"/>
    <n v="0.85"/>
    <n v="7225"/>
    <n v="2528.75"/>
    <n v="6141.25"/>
    <x v="6"/>
  </r>
  <r>
    <x v="2"/>
    <n v="1128299"/>
    <d v="2021-07-23T00:00:00"/>
    <x v="2"/>
    <s v="Utah"/>
    <s v="Salt Lake City"/>
    <x v="1"/>
    <n v="0.9"/>
    <x v="20"/>
    <n v="6300"/>
    <n v="2205"/>
    <n v="0.35"/>
    <n v="0.9"/>
    <n v="6300"/>
    <n v="2205"/>
    <n v="5670"/>
    <x v="6"/>
  </r>
  <r>
    <x v="2"/>
    <n v="1128299"/>
    <d v="2021-07-23T00:00:00"/>
    <x v="2"/>
    <s v="Utah"/>
    <s v="Salt Lake City"/>
    <x v="2"/>
    <n v="0.9"/>
    <x v="26"/>
    <n v="5850"/>
    <n v="2047.4999999999998"/>
    <n v="0.35"/>
    <n v="0.9"/>
    <n v="5850"/>
    <n v="2047.5"/>
    <n v="5265"/>
    <x v="6"/>
  </r>
  <r>
    <x v="2"/>
    <n v="1128299"/>
    <d v="2021-07-23T00:00:00"/>
    <x v="2"/>
    <s v="Utah"/>
    <s v="Salt Lake City"/>
    <x v="3"/>
    <n v="0.85"/>
    <x v="21"/>
    <n v="4675"/>
    <n v="1636.25"/>
    <n v="0.35"/>
    <n v="0.85"/>
    <n v="4675"/>
    <n v="1636.25"/>
    <n v="3973.75"/>
    <x v="6"/>
  </r>
  <r>
    <x v="2"/>
    <n v="1128299"/>
    <d v="2021-07-23T00:00:00"/>
    <x v="2"/>
    <s v="Utah"/>
    <s v="Salt Lake City"/>
    <x v="4"/>
    <n v="0.9"/>
    <x v="25"/>
    <n v="5400"/>
    <n v="2160"/>
    <n v="0.4"/>
    <n v="0.9"/>
    <n v="5400"/>
    <n v="2160"/>
    <n v="4860"/>
    <x v="6"/>
  </r>
  <r>
    <x v="2"/>
    <n v="1128299"/>
    <d v="2021-07-23T00:00:00"/>
    <x v="2"/>
    <s v="Utah"/>
    <s v="Salt Lake City"/>
    <x v="5"/>
    <n v="1.05"/>
    <x v="25"/>
    <n v="6300"/>
    <n v="1890"/>
    <n v="0.3"/>
    <n v="1.05"/>
    <n v="6300"/>
    <n v="1890"/>
    <n v="6615"/>
    <x v="6"/>
  </r>
  <r>
    <x v="2"/>
    <n v="1128299"/>
    <d v="2021-08-24T00:00:00"/>
    <x v="2"/>
    <s v="Utah"/>
    <s v="Salt Lake City"/>
    <x v="0"/>
    <n v="0.9"/>
    <x v="9"/>
    <n v="7200"/>
    <n v="2520"/>
    <n v="0.35"/>
    <n v="0.9"/>
    <n v="7200"/>
    <n v="2520"/>
    <n v="6480"/>
    <x v="7"/>
  </r>
  <r>
    <x v="2"/>
    <n v="1128299"/>
    <d v="2021-08-24T00:00:00"/>
    <x v="2"/>
    <s v="Utah"/>
    <s v="Salt Lake City"/>
    <x v="1"/>
    <n v="0.8"/>
    <x v="29"/>
    <n v="6200"/>
    <n v="2170"/>
    <n v="0.35"/>
    <n v="0.8"/>
    <n v="6200"/>
    <n v="2170"/>
    <n v="4960"/>
    <x v="7"/>
  </r>
  <r>
    <x v="2"/>
    <n v="1128299"/>
    <d v="2021-08-24T00:00:00"/>
    <x v="2"/>
    <s v="Utah"/>
    <s v="Salt Lake City"/>
    <x v="2"/>
    <n v="0.70000000000000007"/>
    <x v="26"/>
    <n v="4550"/>
    <n v="1592.5"/>
    <n v="0.35"/>
    <n v="0.7"/>
    <n v="4550"/>
    <n v="1592.5"/>
    <n v="3185"/>
    <x v="7"/>
  </r>
  <r>
    <x v="2"/>
    <n v="1128299"/>
    <d v="2021-08-24T00:00:00"/>
    <x v="2"/>
    <s v="Utah"/>
    <s v="Salt Lake City"/>
    <x v="3"/>
    <n v="0.70000000000000007"/>
    <x v="33"/>
    <n v="2975.0000000000005"/>
    <n v="1041.25"/>
    <n v="0.35"/>
    <n v="0.7"/>
    <n v="2975"/>
    <n v="1041.25"/>
    <n v="2082.5"/>
    <x v="7"/>
  </r>
  <r>
    <x v="2"/>
    <n v="1128299"/>
    <d v="2021-08-24T00:00:00"/>
    <x v="2"/>
    <s v="Utah"/>
    <s v="Salt Lake City"/>
    <x v="4"/>
    <n v="0.7"/>
    <x v="33"/>
    <n v="2975"/>
    <n v="1190"/>
    <n v="0.4"/>
    <n v="0.7"/>
    <n v="2975"/>
    <n v="1190"/>
    <n v="2082.5"/>
    <x v="7"/>
  </r>
  <r>
    <x v="2"/>
    <n v="1128299"/>
    <d v="2021-08-24T00:00:00"/>
    <x v="2"/>
    <s v="Utah"/>
    <s v="Salt Lake City"/>
    <x v="5"/>
    <n v="0.75"/>
    <x v="44"/>
    <n v="1875"/>
    <n v="562.5"/>
    <n v="0.3"/>
    <n v="0.75"/>
    <n v="1875"/>
    <n v="562.5"/>
    <n v="1406.25"/>
    <x v="7"/>
  </r>
  <r>
    <x v="2"/>
    <n v="1128299"/>
    <d v="2021-09-25T00:00:00"/>
    <x v="2"/>
    <s v="Utah"/>
    <s v="Salt Lake City"/>
    <x v="0"/>
    <n v="0.50000000000000011"/>
    <x v="32"/>
    <n v="2250.0000000000005"/>
    <n v="787.50000000000011"/>
    <n v="0.35"/>
    <n v="0.5"/>
    <n v="2250"/>
    <n v="787.5"/>
    <n v="1125.0000000000002"/>
    <x v="8"/>
  </r>
  <r>
    <x v="2"/>
    <n v="1128299"/>
    <d v="2021-09-25T00:00:00"/>
    <x v="2"/>
    <s v="Utah"/>
    <s v="Salt Lake City"/>
    <x v="1"/>
    <n v="0.55000000000000016"/>
    <x v="32"/>
    <n v="2475.0000000000009"/>
    <n v="866.25000000000023"/>
    <n v="0.35"/>
    <n v="0.55000000000000004"/>
    <n v="2475"/>
    <n v="866.25"/>
    <n v="1361.2500000000007"/>
    <x v="8"/>
  </r>
  <r>
    <x v="2"/>
    <n v="1128299"/>
    <d v="2021-09-25T00:00:00"/>
    <x v="2"/>
    <s v="Utah"/>
    <s v="Salt Lake City"/>
    <x v="2"/>
    <n v="0.50000000000000011"/>
    <x v="44"/>
    <n v="1250.0000000000002"/>
    <n v="437.50000000000006"/>
    <n v="0.35"/>
    <n v="0.5"/>
    <n v="1250"/>
    <n v="437.5"/>
    <n v="625.00000000000011"/>
    <x v="8"/>
  </r>
  <r>
    <x v="2"/>
    <n v="1128299"/>
    <d v="2021-09-25T00:00:00"/>
    <x v="2"/>
    <s v="Utah"/>
    <s v="Salt Lake City"/>
    <x v="3"/>
    <n v="0.50000000000000011"/>
    <x v="41"/>
    <n v="1000.0000000000002"/>
    <n v="350.00000000000006"/>
    <n v="0.35"/>
    <n v="0.5"/>
    <n v="1000"/>
    <n v="350"/>
    <n v="500.00000000000011"/>
    <x v="8"/>
  </r>
  <r>
    <x v="2"/>
    <n v="1128299"/>
    <d v="2021-09-25T00:00:00"/>
    <x v="2"/>
    <s v="Utah"/>
    <s v="Salt Lake City"/>
    <x v="4"/>
    <n v="0.60000000000000009"/>
    <x v="38"/>
    <n v="1350.0000000000002"/>
    <n v="540.00000000000011"/>
    <n v="0.4"/>
    <n v="0.6"/>
    <n v="1350"/>
    <n v="540"/>
    <n v="810.00000000000011"/>
    <x v="8"/>
  </r>
  <r>
    <x v="2"/>
    <n v="1128299"/>
    <d v="2021-09-25T00:00:00"/>
    <x v="2"/>
    <s v="Utah"/>
    <s v="Salt Lake City"/>
    <x v="5"/>
    <n v="0.44999999999999996"/>
    <x v="44"/>
    <n v="1125"/>
    <n v="337.5"/>
    <n v="0.3"/>
    <n v="0.45"/>
    <n v="1125"/>
    <n v="337.5"/>
    <n v="506.25"/>
    <x v="8"/>
  </r>
  <r>
    <x v="2"/>
    <n v="1128299"/>
    <d v="2021-10-24T00:00:00"/>
    <x v="2"/>
    <s v="Utah"/>
    <s v="Salt Lake City"/>
    <x v="0"/>
    <n v="0.4"/>
    <x v="45"/>
    <n v="1400"/>
    <n v="489.99999999999994"/>
    <n v="0.35"/>
    <n v="0.4"/>
    <n v="1400"/>
    <n v="490"/>
    <n v="560"/>
    <x v="9"/>
  </r>
  <r>
    <x v="2"/>
    <n v="1128299"/>
    <d v="2021-10-24T00:00:00"/>
    <x v="2"/>
    <s v="Utah"/>
    <s v="Salt Lake City"/>
    <x v="1"/>
    <n v="0.55000000000000016"/>
    <x v="28"/>
    <n v="2887.5000000000009"/>
    <n v="1010.6250000000002"/>
    <n v="0.35"/>
    <n v="0.55000000000000004"/>
    <n v="2887.5"/>
    <n v="1010.625"/>
    <n v="1588.1250000000007"/>
    <x v="9"/>
  </r>
  <r>
    <x v="2"/>
    <n v="1128299"/>
    <d v="2021-10-24T00:00:00"/>
    <x v="2"/>
    <s v="Utah"/>
    <s v="Salt Lake City"/>
    <x v="2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4T00:00:00"/>
    <x v="2"/>
    <s v="Utah"/>
    <s v="Salt Lake City"/>
    <x v="3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4T00:00:00"/>
    <x v="2"/>
    <s v="Utah"/>
    <s v="Salt Lake City"/>
    <x v="4"/>
    <n v="0.55000000000000004"/>
    <x v="49"/>
    <n v="1650.0000000000002"/>
    <n v="660.00000000000011"/>
    <n v="0.4"/>
    <n v="0.55000000000000004"/>
    <n v="1650"/>
    <n v="660"/>
    <n v="907.50000000000023"/>
    <x v="9"/>
  </r>
  <r>
    <x v="2"/>
    <n v="1128299"/>
    <d v="2021-10-24T00:00:00"/>
    <x v="2"/>
    <s v="Utah"/>
    <s v="Salt Lake City"/>
    <x v="5"/>
    <n v="0.60000000000000009"/>
    <x v="45"/>
    <n v="2100.0000000000005"/>
    <n v="630.00000000000011"/>
    <n v="0.3"/>
    <n v="0.6"/>
    <n v="2100"/>
    <n v="630"/>
    <n v="1260.0000000000002"/>
    <x v="9"/>
  </r>
  <r>
    <x v="2"/>
    <n v="1128299"/>
    <d v="2021-11-24T00:00:00"/>
    <x v="2"/>
    <s v="Utah"/>
    <s v="Salt Lake City"/>
    <x v="0"/>
    <n v="0.45000000000000007"/>
    <x v="31"/>
    <n v="2587.5000000000005"/>
    <n v="905.62500000000011"/>
    <n v="0.35"/>
    <n v="0.45"/>
    <n v="2587.5"/>
    <n v="905.625"/>
    <n v="1164.3750000000002"/>
    <x v="10"/>
  </r>
  <r>
    <x v="2"/>
    <n v="1128299"/>
    <d v="2021-11-24T00:00:00"/>
    <x v="2"/>
    <s v="Utah"/>
    <s v="Salt Lake City"/>
    <x v="1"/>
    <n v="0.50000000000000011"/>
    <x v="26"/>
    <n v="3250.0000000000009"/>
    <n v="1137.5000000000002"/>
    <n v="0.35"/>
    <n v="0.5"/>
    <n v="3250"/>
    <n v="1137.5"/>
    <n v="1625.0000000000005"/>
    <x v="10"/>
  </r>
  <r>
    <x v="2"/>
    <n v="1128299"/>
    <d v="2021-11-24T00:00:00"/>
    <x v="2"/>
    <s v="Utah"/>
    <s v="Salt Lake City"/>
    <x v="2"/>
    <n v="0.45000000000000007"/>
    <x v="34"/>
    <n v="2137.5000000000005"/>
    <n v="748.12500000000011"/>
    <n v="0.35"/>
    <n v="0.45"/>
    <n v="2137.5"/>
    <n v="748.125"/>
    <n v="961.87500000000023"/>
    <x v="10"/>
  </r>
  <r>
    <x v="2"/>
    <n v="1128299"/>
    <d v="2021-11-24T00:00:00"/>
    <x v="2"/>
    <s v="Utah"/>
    <s v="Salt Lake City"/>
    <x v="3"/>
    <n v="0.55000000000000016"/>
    <x v="32"/>
    <n v="2475.0000000000009"/>
    <n v="866.25000000000023"/>
    <n v="0.35"/>
    <n v="0.55000000000000004"/>
    <n v="2475"/>
    <n v="866.25"/>
    <n v="1361.2500000000007"/>
    <x v="10"/>
  </r>
  <r>
    <x v="2"/>
    <n v="1128299"/>
    <d v="2021-11-24T00:00:00"/>
    <x v="2"/>
    <s v="Utah"/>
    <s v="Salt Lake City"/>
    <x v="4"/>
    <n v="0.75000000000000011"/>
    <x v="33"/>
    <n v="3187.5000000000005"/>
    <n v="1275.0000000000002"/>
    <n v="0.4"/>
    <n v="0.75"/>
    <n v="3187.5"/>
    <n v="1275"/>
    <n v="2390.6250000000005"/>
    <x v="10"/>
  </r>
  <r>
    <x v="2"/>
    <n v="1128299"/>
    <d v="2021-11-24T00:00:00"/>
    <x v="2"/>
    <s v="Utah"/>
    <s v="Salt Lake City"/>
    <x v="5"/>
    <n v="0.80000000000000016"/>
    <x v="21"/>
    <n v="4400.0000000000009"/>
    <n v="1320.0000000000002"/>
    <n v="0.3"/>
    <n v="0.8"/>
    <n v="4400"/>
    <n v="1320"/>
    <n v="3520.0000000000009"/>
    <x v="10"/>
  </r>
  <r>
    <x v="2"/>
    <n v="1128299"/>
    <d v="2021-12-23T00:00:00"/>
    <x v="2"/>
    <s v="Utah"/>
    <s v="Salt Lake City"/>
    <x v="0"/>
    <n v="0.65000000000000013"/>
    <x v="30"/>
    <n v="4875.0000000000009"/>
    <n v="1706.2500000000002"/>
    <n v="0.35"/>
    <n v="0.65"/>
    <n v="4875"/>
    <n v="1706.25"/>
    <n v="3168.7500000000009"/>
    <x v="11"/>
  </r>
  <r>
    <x v="2"/>
    <n v="1128299"/>
    <d v="2021-12-23T00:00:00"/>
    <x v="2"/>
    <s v="Utah"/>
    <s v="Salt Lake City"/>
    <x v="1"/>
    <n v="0.75000000000000022"/>
    <x v="30"/>
    <n v="5625.0000000000018"/>
    <n v="1968.7500000000005"/>
    <n v="0.35"/>
    <n v="0.75"/>
    <n v="5625"/>
    <n v="1968.75"/>
    <n v="4218.7500000000018"/>
    <x v="11"/>
  </r>
  <r>
    <x v="2"/>
    <n v="1128299"/>
    <d v="2021-12-23T00:00:00"/>
    <x v="2"/>
    <s v="Utah"/>
    <s v="Salt Lake City"/>
    <x v="2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Utah"/>
    <s v="Salt Lake City"/>
    <x v="3"/>
    <n v="0.70000000000000018"/>
    <x v="21"/>
    <n v="3850.0000000000009"/>
    <n v="1347.5000000000002"/>
    <n v="0.35"/>
    <n v="0.7"/>
    <n v="3850"/>
    <n v="1347.5"/>
    <n v="2695.0000000000005"/>
    <x v="11"/>
  </r>
  <r>
    <x v="2"/>
    <n v="1128299"/>
    <d v="2021-12-23T00:00:00"/>
    <x v="2"/>
    <s v="Utah"/>
    <s v="Salt Lake City"/>
    <x v="4"/>
    <n v="0.80000000000000016"/>
    <x v="34"/>
    <n v="3800.0000000000009"/>
    <n v="1520.0000000000005"/>
    <n v="0.4"/>
    <n v="0.8"/>
    <n v="3800"/>
    <n v="1520"/>
    <n v="3040.0000000000009"/>
    <x v="11"/>
  </r>
  <r>
    <x v="2"/>
    <n v="1128299"/>
    <d v="2021-12-23T00:00:00"/>
    <x v="2"/>
    <s v="Utah"/>
    <s v="Salt Lake City"/>
    <x v="5"/>
    <n v="0.8500000000000002"/>
    <x v="31"/>
    <n v="4887.5000000000009"/>
    <n v="1466.2500000000002"/>
    <n v="0.3"/>
    <n v="0.85"/>
    <n v="4887.5"/>
    <n v="1466.25"/>
    <n v="4154.3750000000009"/>
    <x v="11"/>
  </r>
  <r>
    <x v="2"/>
    <n v="1128299"/>
    <d v="2021-01-17T00:00:00"/>
    <x v="2"/>
    <s v="Oregon"/>
    <s v="Portland"/>
    <x v="0"/>
    <n v="0.35000000000000003"/>
    <x v="47"/>
    <n v="1400.0000000000002"/>
    <n v="560"/>
    <n v="0.39999999999999997"/>
    <n v="0.35"/>
    <n v="1400"/>
    <n v="560"/>
    <n v="490.00000000000006"/>
    <x v="0"/>
  </r>
  <r>
    <x v="2"/>
    <n v="1128299"/>
    <d v="2021-01-17T00:00:00"/>
    <x v="2"/>
    <s v="Oregon"/>
    <s v="Portland"/>
    <x v="1"/>
    <n v="0.45"/>
    <x v="47"/>
    <n v="1800"/>
    <n v="719.99999999999989"/>
    <n v="0.39999999999999997"/>
    <n v="0.45"/>
    <n v="1800"/>
    <n v="720"/>
    <n v="810"/>
    <x v="0"/>
  </r>
  <r>
    <x v="2"/>
    <n v="1128299"/>
    <d v="2021-01-17T00:00:00"/>
    <x v="2"/>
    <s v="Oregon"/>
    <s v="Portland"/>
    <x v="2"/>
    <n v="0.45"/>
    <x v="47"/>
    <n v="1800"/>
    <n v="719.99999999999989"/>
    <n v="0.39999999999999997"/>
    <n v="0.45"/>
    <n v="1800"/>
    <n v="720"/>
    <n v="810"/>
    <x v="0"/>
  </r>
  <r>
    <x v="2"/>
    <n v="1128299"/>
    <d v="2021-01-17T00:00:00"/>
    <x v="2"/>
    <s v="Oregon"/>
    <s v="Portland"/>
    <x v="3"/>
    <n v="0.45"/>
    <x v="44"/>
    <n v="1125"/>
    <n v="449.99999999999994"/>
    <n v="0.39999999999999997"/>
    <n v="0.45"/>
    <n v="1125"/>
    <n v="450"/>
    <n v="506.25"/>
    <x v="0"/>
  </r>
  <r>
    <x v="2"/>
    <n v="1128299"/>
    <d v="2021-01-17T00:00:00"/>
    <x v="2"/>
    <s v="Oregon"/>
    <s v="Portland"/>
    <x v="4"/>
    <n v="0.50000000000000011"/>
    <x v="41"/>
    <n v="1000.0000000000002"/>
    <n v="450.00000000000011"/>
    <n v="0.45"/>
    <n v="0.5"/>
    <n v="1000"/>
    <n v="450"/>
    <n v="500.00000000000011"/>
    <x v="0"/>
  </r>
  <r>
    <x v="2"/>
    <n v="1128299"/>
    <d v="2021-01-17T00:00:00"/>
    <x v="2"/>
    <s v="Oregon"/>
    <s v="Portland"/>
    <x v="5"/>
    <n v="0.45"/>
    <x v="32"/>
    <n v="2025"/>
    <n v="708.75"/>
    <n v="0.35"/>
    <n v="0.45"/>
    <n v="2025"/>
    <n v="708.75"/>
    <n v="911.25"/>
    <x v="0"/>
  </r>
  <r>
    <x v="2"/>
    <n v="1128299"/>
    <d v="2021-02-17T00:00:00"/>
    <x v="2"/>
    <s v="Oregon"/>
    <s v="Portland"/>
    <x v="0"/>
    <n v="0.35000000000000003"/>
    <x v="24"/>
    <n v="1750.0000000000002"/>
    <n v="700"/>
    <n v="0.39999999999999997"/>
    <n v="0.35"/>
    <n v="1750"/>
    <n v="700"/>
    <n v="612.5"/>
    <x v="1"/>
  </r>
  <r>
    <x v="2"/>
    <n v="1128299"/>
    <d v="2021-02-17T00:00:00"/>
    <x v="2"/>
    <s v="Oregon"/>
    <s v="Portland"/>
    <x v="1"/>
    <n v="0.45"/>
    <x v="47"/>
    <n v="1800"/>
    <n v="719.99999999999989"/>
    <n v="0.39999999999999997"/>
    <n v="0.45"/>
    <n v="1800"/>
    <n v="720"/>
    <n v="810"/>
    <x v="1"/>
  </r>
  <r>
    <x v="2"/>
    <n v="1128299"/>
    <d v="2021-02-17T00:00:00"/>
    <x v="2"/>
    <s v="Oregon"/>
    <s v="Portland"/>
    <x v="2"/>
    <n v="0.45"/>
    <x v="47"/>
    <n v="1800"/>
    <n v="719.99999999999989"/>
    <n v="0.39999999999999997"/>
    <n v="0.45"/>
    <n v="1800"/>
    <n v="720"/>
    <n v="810"/>
    <x v="1"/>
  </r>
  <r>
    <x v="2"/>
    <n v="1128299"/>
    <d v="2021-02-17T00:00:00"/>
    <x v="2"/>
    <s v="Oregon"/>
    <s v="Portland"/>
    <x v="3"/>
    <n v="0.45"/>
    <x v="44"/>
    <n v="1125"/>
    <n v="449.99999999999994"/>
    <n v="0.39999999999999997"/>
    <n v="0.45"/>
    <n v="1125"/>
    <n v="450"/>
    <n v="506.25"/>
    <x v="1"/>
  </r>
  <r>
    <x v="2"/>
    <n v="1128299"/>
    <d v="2021-02-17T00:00:00"/>
    <x v="2"/>
    <s v="Oregon"/>
    <s v="Portland"/>
    <x v="4"/>
    <n v="0.50000000000000011"/>
    <x v="37"/>
    <n v="875.00000000000023"/>
    <n v="393.75000000000011"/>
    <n v="0.45"/>
    <n v="0.5"/>
    <n v="875"/>
    <n v="393.75"/>
    <n v="437.50000000000011"/>
    <x v="1"/>
  </r>
  <r>
    <x v="2"/>
    <n v="1128299"/>
    <d v="2021-02-17T00:00:00"/>
    <x v="2"/>
    <s v="Oregon"/>
    <s v="Portland"/>
    <x v="5"/>
    <n v="0.45"/>
    <x v="48"/>
    <n v="1687.5"/>
    <n v="590.625"/>
    <n v="0.35"/>
    <n v="0.45"/>
    <n v="1687.5"/>
    <n v="590.625"/>
    <n v="759.375"/>
    <x v="1"/>
  </r>
  <r>
    <x v="2"/>
    <n v="1128299"/>
    <d v="2021-03-16T00:00:00"/>
    <x v="2"/>
    <s v="Oregon"/>
    <s v="Portland"/>
    <x v="0"/>
    <n v="0.45"/>
    <x v="28"/>
    <n v="2362.5"/>
    <n v="944.99999999999989"/>
    <n v="0.39999999999999997"/>
    <n v="0.45"/>
    <n v="2362.5"/>
    <n v="945"/>
    <n v="1063.125"/>
    <x v="2"/>
  </r>
  <r>
    <x v="2"/>
    <n v="1128299"/>
    <d v="2021-03-16T00:00:00"/>
    <x v="2"/>
    <s v="Oregon"/>
    <s v="Portland"/>
    <x v="1"/>
    <n v="0.55000000000000004"/>
    <x v="48"/>
    <n v="2062.5"/>
    <n v="824.99999999999989"/>
    <n v="0.39999999999999997"/>
    <n v="0.55000000000000004"/>
    <n v="2062.5"/>
    <n v="825"/>
    <n v="1134.375"/>
    <x v="2"/>
  </r>
  <r>
    <x v="2"/>
    <n v="1128299"/>
    <d v="2021-03-16T00:00:00"/>
    <x v="2"/>
    <s v="Oregon"/>
    <s v="Portland"/>
    <x v="2"/>
    <n v="0.6"/>
    <x v="47"/>
    <n v="2400"/>
    <n v="959.99999999999989"/>
    <n v="0.39999999999999997"/>
    <n v="0.6"/>
    <n v="2400"/>
    <n v="960"/>
    <n v="1440"/>
    <x v="2"/>
  </r>
  <r>
    <x v="2"/>
    <n v="1128299"/>
    <d v="2021-03-16T00:00:00"/>
    <x v="2"/>
    <s v="Oregon"/>
    <s v="Portland"/>
    <x v="3"/>
    <n v="0.55000000000000004"/>
    <x v="49"/>
    <n v="1650.0000000000002"/>
    <n v="660"/>
    <n v="0.39999999999999997"/>
    <n v="0.55000000000000004"/>
    <n v="1650"/>
    <n v="660"/>
    <n v="907.50000000000023"/>
    <x v="2"/>
  </r>
  <r>
    <x v="2"/>
    <n v="1128299"/>
    <d v="2021-03-16T00:00:00"/>
    <x v="2"/>
    <s v="Oregon"/>
    <s v="Portland"/>
    <x v="4"/>
    <n v="0.60000000000000009"/>
    <x v="43"/>
    <n v="900.00000000000011"/>
    <n v="405.00000000000006"/>
    <n v="0.45"/>
    <n v="0.6"/>
    <n v="900"/>
    <n v="405"/>
    <n v="540"/>
    <x v="2"/>
  </r>
  <r>
    <x v="2"/>
    <n v="1128299"/>
    <d v="2021-03-16T00:00:00"/>
    <x v="2"/>
    <s v="Oregon"/>
    <s v="Portland"/>
    <x v="5"/>
    <n v="0.45"/>
    <x v="45"/>
    <n v="1575"/>
    <n v="551.25"/>
    <n v="0.35"/>
    <n v="0.45"/>
    <n v="1575"/>
    <n v="551.25"/>
    <n v="708.75"/>
    <x v="2"/>
  </r>
  <r>
    <x v="2"/>
    <n v="1128299"/>
    <d v="2021-04-17T00:00:00"/>
    <x v="2"/>
    <s v="Oregon"/>
    <s v="Portland"/>
    <x v="0"/>
    <n v="0.5"/>
    <x v="28"/>
    <n v="2625"/>
    <n v="1050"/>
    <n v="0.39999999999999997"/>
    <n v="0.5"/>
    <n v="2625"/>
    <n v="1050"/>
    <n v="1312.5"/>
    <x v="3"/>
  </r>
  <r>
    <x v="2"/>
    <n v="1128299"/>
    <d v="2021-04-17T00:00:00"/>
    <x v="2"/>
    <s v="Oregon"/>
    <s v="Portland"/>
    <x v="1"/>
    <n v="0.55000000000000004"/>
    <x v="46"/>
    <n v="1787.5000000000002"/>
    <n v="715"/>
    <n v="0.39999999999999997"/>
    <n v="0.55000000000000004"/>
    <n v="1787.5"/>
    <n v="715"/>
    <n v="983.12500000000023"/>
    <x v="3"/>
  </r>
  <r>
    <x v="2"/>
    <n v="1128299"/>
    <d v="2021-04-17T00:00:00"/>
    <x v="2"/>
    <s v="Oregon"/>
    <s v="Portland"/>
    <x v="2"/>
    <n v="0.55000000000000004"/>
    <x v="48"/>
    <n v="2062.5"/>
    <n v="824.99999999999989"/>
    <n v="0.39999999999999997"/>
    <n v="0.55000000000000004"/>
    <n v="2062.5"/>
    <n v="825"/>
    <n v="1134.375"/>
    <x v="3"/>
  </r>
  <r>
    <x v="2"/>
    <n v="1128299"/>
    <d v="2021-04-17T00:00:00"/>
    <x v="2"/>
    <s v="Oregon"/>
    <s v="Portland"/>
    <x v="3"/>
    <n v="0.40000000000000008"/>
    <x v="35"/>
    <n v="1100.0000000000002"/>
    <n v="440.00000000000006"/>
    <n v="0.39999999999999997"/>
    <n v="0.4"/>
    <n v="1100"/>
    <n v="440"/>
    <n v="440.00000000000011"/>
    <x v="3"/>
  </r>
  <r>
    <x v="2"/>
    <n v="1128299"/>
    <d v="2021-04-17T00:00:00"/>
    <x v="2"/>
    <s v="Oregon"/>
    <s v="Portland"/>
    <x v="4"/>
    <n v="0.45000000000000012"/>
    <x v="37"/>
    <n v="787.50000000000023"/>
    <n v="354.37500000000011"/>
    <n v="0.45"/>
    <n v="0.45"/>
    <n v="787.5"/>
    <n v="354.375"/>
    <n v="354.37500000000011"/>
    <x v="3"/>
  </r>
  <r>
    <x v="2"/>
    <n v="1128299"/>
    <d v="2021-04-17T00:00:00"/>
    <x v="2"/>
    <s v="Oregon"/>
    <s v="Portland"/>
    <x v="5"/>
    <n v="0.60000000000000009"/>
    <x v="45"/>
    <n v="2100.0000000000005"/>
    <n v="735.00000000000011"/>
    <n v="0.35"/>
    <n v="0.6"/>
    <n v="2100"/>
    <n v="735"/>
    <n v="1260.0000000000002"/>
    <x v="3"/>
  </r>
  <r>
    <x v="2"/>
    <n v="1128299"/>
    <d v="2021-05-18T00:00:00"/>
    <x v="2"/>
    <s v="Oregon"/>
    <s v="Portland"/>
    <x v="0"/>
    <n v="0.45"/>
    <x v="21"/>
    <n v="2475"/>
    <n v="989.99999999999989"/>
    <n v="0.39999999999999997"/>
    <n v="0.45"/>
    <n v="2475"/>
    <n v="990"/>
    <n v="1113.75"/>
    <x v="4"/>
  </r>
  <r>
    <x v="2"/>
    <n v="1128299"/>
    <d v="2021-05-18T00:00:00"/>
    <x v="2"/>
    <s v="Oregon"/>
    <s v="Portland"/>
    <x v="1"/>
    <n v="0.5"/>
    <x v="47"/>
    <n v="2000"/>
    <n v="799.99999999999989"/>
    <n v="0.39999999999999997"/>
    <n v="0.5"/>
    <n v="2000"/>
    <n v="800"/>
    <n v="1000"/>
    <x v="4"/>
  </r>
  <r>
    <x v="2"/>
    <n v="1128299"/>
    <d v="2021-05-18T00:00:00"/>
    <x v="2"/>
    <s v="Oregon"/>
    <s v="Portland"/>
    <x v="2"/>
    <n v="0.5"/>
    <x v="47"/>
    <n v="2000"/>
    <n v="799.99999999999989"/>
    <n v="0.39999999999999997"/>
    <n v="0.5"/>
    <n v="2000"/>
    <n v="800"/>
    <n v="1000"/>
    <x v="4"/>
  </r>
  <r>
    <x v="2"/>
    <n v="1128299"/>
    <d v="2021-05-18T00:00:00"/>
    <x v="2"/>
    <s v="Oregon"/>
    <s v="Portland"/>
    <x v="3"/>
    <n v="0.45"/>
    <x v="46"/>
    <n v="1462.5"/>
    <n v="585"/>
    <n v="0.39999999999999997"/>
    <n v="0.45"/>
    <n v="1462.5"/>
    <n v="585"/>
    <n v="658.125"/>
    <x v="4"/>
  </r>
  <r>
    <x v="2"/>
    <n v="1128299"/>
    <d v="2021-05-18T00:00:00"/>
    <x v="2"/>
    <s v="Oregon"/>
    <s v="Portland"/>
    <x v="4"/>
    <n v="0.39999999999999997"/>
    <x v="38"/>
    <n v="899.99999999999989"/>
    <n v="404.99999999999994"/>
    <n v="0.45"/>
    <n v="0.4"/>
    <n v="900"/>
    <n v="405"/>
    <n v="360"/>
    <x v="4"/>
  </r>
  <r>
    <x v="2"/>
    <n v="1128299"/>
    <d v="2021-05-18T00:00:00"/>
    <x v="2"/>
    <s v="Oregon"/>
    <s v="Portland"/>
    <x v="5"/>
    <n v="0.65"/>
    <x v="31"/>
    <n v="3737.5"/>
    <n v="1308.125"/>
    <n v="0.35"/>
    <n v="0.65"/>
    <n v="3737.5"/>
    <n v="1308.125"/>
    <n v="2429.375"/>
    <x v="4"/>
  </r>
  <r>
    <x v="2"/>
    <n v="1128299"/>
    <d v="2021-06-17T00:00:00"/>
    <x v="2"/>
    <s v="Oregon"/>
    <s v="Portland"/>
    <x v="0"/>
    <n v="0.6"/>
    <x v="6"/>
    <n v="4950"/>
    <n v="1979.9999999999998"/>
    <n v="0.39999999999999997"/>
    <n v="0.6"/>
    <n v="4950"/>
    <n v="1980"/>
    <n v="2970"/>
    <x v="5"/>
  </r>
  <r>
    <x v="2"/>
    <n v="1128299"/>
    <d v="2021-06-17T00:00:00"/>
    <x v="2"/>
    <s v="Oregon"/>
    <s v="Portland"/>
    <x v="1"/>
    <n v="0.7"/>
    <x v="20"/>
    <n v="4900"/>
    <n v="1959.9999999999998"/>
    <n v="0.39999999999999997"/>
    <n v="0.7"/>
    <n v="4900"/>
    <n v="1960"/>
    <n v="3430"/>
    <x v="5"/>
  </r>
  <r>
    <x v="2"/>
    <n v="1128299"/>
    <d v="2021-06-17T00:00:00"/>
    <x v="2"/>
    <s v="Oregon"/>
    <s v="Portland"/>
    <x v="2"/>
    <n v="0.85"/>
    <x v="20"/>
    <n v="5950"/>
    <n v="2380"/>
    <n v="0.39999999999999997"/>
    <n v="0.85"/>
    <n v="5950"/>
    <n v="2380"/>
    <n v="5057.5"/>
    <x v="5"/>
  </r>
  <r>
    <x v="2"/>
    <n v="1128299"/>
    <d v="2021-06-17T00:00:00"/>
    <x v="2"/>
    <s v="Oregon"/>
    <s v="Portland"/>
    <x v="3"/>
    <n v="0.85"/>
    <x v="31"/>
    <n v="4887.5"/>
    <n v="1954.9999999999998"/>
    <n v="0.39999999999999997"/>
    <n v="0.85"/>
    <n v="4887.5"/>
    <n v="1955"/>
    <n v="4154.375"/>
    <x v="5"/>
  </r>
  <r>
    <x v="2"/>
    <n v="1128299"/>
    <d v="2021-06-17T00:00:00"/>
    <x v="2"/>
    <s v="Oregon"/>
    <s v="Portland"/>
    <x v="4"/>
    <n v="0.95000000000000007"/>
    <x v="32"/>
    <n v="4275"/>
    <n v="1923.75"/>
    <n v="0.45"/>
    <n v="0.95"/>
    <n v="4275"/>
    <n v="1923.75"/>
    <n v="4061.25"/>
    <x v="5"/>
  </r>
  <r>
    <x v="2"/>
    <n v="1128299"/>
    <d v="2021-06-17T00:00:00"/>
    <x v="2"/>
    <s v="Oregon"/>
    <s v="Portland"/>
    <x v="5"/>
    <n v="1.1000000000000001"/>
    <x v="30"/>
    <n v="8250"/>
    <n v="2887.5"/>
    <n v="0.35"/>
    <n v="1.1000000000000001"/>
    <n v="8250"/>
    <n v="2887.5"/>
    <n v="9075"/>
    <x v="5"/>
  </r>
  <r>
    <x v="2"/>
    <n v="1128299"/>
    <d v="2021-07-16T00:00:00"/>
    <x v="2"/>
    <s v="Oregon"/>
    <s v="Portland"/>
    <x v="0"/>
    <n v="0.9"/>
    <x v="3"/>
    <n v="8100"/>
    <n v="3239.9999999999995"/>
    <n v="0.39999999999999997"/>
    <n v="0.9"/>
    <n v="8100"/>
    <n v="3240"/>
    <n v="7290"/>
    <x v="6"/>
  </r>
  <r>
    <x v="2"/>
    <n v="1128299"/>
    <d v="2021-07-16T00:00:00"/>
    <x v="2"/>
    <s v="Oregon"/>
    <s v="Portland"/>
    <x v="1"/>
    <n v="0.95000000000000007"/>
    <x v="30"/>
    <n v="7125.0000000000009"/>
    <n v="2850"/>
    <n v="0.39999999999999997"/>
    <n v="0.95"/>
    <n v="7125"/>
    <n v="2850"/>
    <n v="6768.7500000000009"/>
    <x v="6"/>
  </r>
  <r>
    <x v="2"/>
    <n v="1128299"/>
    <d v="2021-07-16T00:00:00"/>
    <x v="2"/>
    <s v="Oregon"/>
    <s v="Portland"/>
    <x v="2"/>
    <n v="0.95000000000000007"/>
    <x v="20"/>
    <n v="6650.0000000000009"/>
    <n v="2660"/>
    <n v="0.39999999999999997"/>
    <n v="0.95"/>
    <n v="6650"/>
    <n v="2660"/>
    <n v="6317.5000000000009"/>
    <x v="6"/>
  </r>
  <r>
    <x v="2"/>
    <n v="1128299"/>
    <d v="2021-07-16T00:00:00"/>
    <x v="2"/>
    <s v="Oregon"/>
    <s v="Portland"/>
    <x v="3"/>
    <n v="0.9"/>
    <x v="25"/>
    <n v="5400"/>
    <n v="2160"/>
    <n v="0.39999999999999997"/>
    <n v="0.9"/>
    <n v="5400"/>
    <n v="2160"/>
    <n v="4860"/>
    <x v="6"/>
  </r>
  <r>
    <x v="2"/>
    <n v="1128299"/>
    <d v="2021-07-16T00:00:00"/>
    <x v="2"/>
    <s v="Oregon"/>
    <s v="Portland"/>
    <x v="4"/>
    <n v="0.95000000000000007"/>
    <x v="26"/>
    <n v="6175"/>
    <n v="2778.75"/>
    <n v="0.45"/>
    <n v="0.95"/>
    <n v="6175"/>
    <n v="2778.75"/>
    <n v="5866.25"/>
    <x v="6"/>
  </r>
  <r>
    <x v="2"/>
    <n v="1128299"/>
    <d v="2021-07-16T00:00:00"/>
    <x v="2"/>
    <s v="Oregon"/>
    <s v="Portland"/>
    <x v="5"/>
    <n v="1.1000000000000001"/>
    <x v="26"/>
    <n v="7150.0000000000009"/>
    <n v="2502.5"/>
    <n v="0.35"/>
    <n v="1.1000000000000001"/>
    <n v="7150"/>
    <n v="2502.5"/>
    <n v="7865.0000000000018"/>
    <x v="6"/>
  </r>
  <r>
    <x v="2"/>
    <n v="1128299"/>
    <d v="2021-08-17T00:00:00"/>
    <x v="2"/>
    <s v="Oregon"/>
    <s v="Portland"/>
    <x v="0"/>
    <n v="0.95000000000000007"/>
    <x v="2"/>
    <n v="8075.0000000000009"/>
    <n v="3230"/>
    <n v="0.39999999999999997"/>
    <n v="0.95"/>
    <n v="8075"/>
    <n v="3230"/>
    <n v="7671.2500000000009"/>
    <x v="7"/>
  </r>
  <r>
    <x v="2"/>
    <n v="1128299"/>
    <d v="2021-08-17T00:00:00"/>
    <x v="2"/>
    <s v="Oregon"/>
    <s v="Portland"/>
    <x v="1"/>
    <n v="0.85000000000000009"/>
    <x v="6"/>
    <n v="7012.5000000000009"/>
    <n v="2805"/>
    <n v="0.39999999999999997"/>
    <n v="0.85"/>
    <n v="7012.5"/>
    <n v="2805"/>
    <n v="5960.6250000000009"/>
    <x v="7"/>
  </r>
  <r>
    <x v="2"/>
    <n v="1128299"/>
    <d v="2021-08-17T00:00:00"/>
    <x v="2"/>
    <s v="Oregon"/>
    <s v="Portland"/>
    <x v="2"/>
    <n v="0.75000000000000011"/>
    <x v="20"/>
    <n v="5250.0000000000009"/>
    <n v="2100"/>
    <n v="0.39999999999999997"/>
    <n v="0.75"/>
    <n v="5250"/>
    <n v="2100"/>
    <n v="3937.5000000000009"/>
    <x v="7"/>
  </r>
  <r>
    <x v="2"/>
    <n v="1128299"/>
    <d v="2021-08-17T00:00:00"/>
    <x v="2"/>
    <s v="Oregon"/>
    <s v="Portland"/>
    <x v="3"/>
    <n v="0.75000000000000011"/>
    <x v="34"/>
    <n v="3562.5000000000005"/>
    <n v="1425"/>
    <n v="0.39999999999999997"/>
    <n v="0.75"/>
    <n v="3562.5"/>
    <n v="1425"/>
    <n v="2671.8750000000005"/>
    <x v="7"/>
  </r>
  <r>
    <x v="2"/>
    <n v="1128299"/>
    <d v="2021-08-17T00:00:00"/>
    <x v="2"/>
    <s v="Oregon"/>
    <s v="Portland"/>
    <x v="4"/>
    <n v="0.64999999999999991"/>
    <x v="34"/>
    <n v="3087.4999999999995"/>
    <n v="1389.3749999999998"/>
    <n v="0.45"/>
    <n v="0.65"/>
    <n v="3087.5"/>
    <n v="1389.375"/>
    <n v="2006.8749999999998"/>
    <x v="7"/>
  </r>
  <r>
    <x v="2"/>
    <n v="1128299"/>
    <d v="2021-08-17T00:00:00"/>
    <x v="2"/>
    <s v="Oregon"/>
    <s v="Portland"/>
    <x v="5"/>
    <n v="0.7"/>
    <x v="49"/>
    <n v="2100"/>
    <n v="735"/>
    <n v="0.35"/>
    <n v="0.7"/>
    <n v="2100"/>
    <n v="735"/>
    <n v="1470"/>
    <x v="7"/>
  </r>
  <r>
    <x v="2"/>
    <n v="1128299"/>
    <d v="2021-09-18T00:00:00"/>
    <x v="2"/>
    <s v="Oregon"/>
    <s v="Portland"/>
    <x v="0"/>
    <n v="0.45000000000000012"/>
    <x v="24"/>
    <n v="2250.0000000000005"/>
    <n v="900.00000000000011"/>
    <n v="0.39999999999999997"/>
    <n v="0.45"/>
    <n v="2250"/>
    <n v="900"/>
    <n v="1012.5000000000002"/>
    <x v="8"/>
  </r>
  <r>
    <x v="2"/>
    <n v="1128299"/>
    <d v="2021-09-18T00:00:00"/>
    <x v="2"/>
    <s v="Oregon"/>
    <s v="Portland"/>
    <x v="1"/>
    <n v="0.50000000000000011"/>
    <x v="24"/>
    <n v="2500.0000000000005"/>
    <n v="1000.0000000000001"/>
    <n v="0.39999999999999997"/>
    <n v="0.5"/>
    <n v="2500"/>
    <n v="1000"/>
    <n v="1250.0000000000002"/>
    <x v="8"/>
  </r>
  <r>
    <x v="2"/>
    <n v="1128299"/>
    <d v="2021-09-18T00:00:00"/>
    <x v="2"/>
    <s v="Oregon"/>
    <s v="Portland"/>
    <x v="2"/>
    <n v="0.45000000000000012"/>
    <x v="49"/>
    <n v="1350.0000000000005"/>
    <n v="540.00000000000011"/>
    <n v="0.39999999999999997"/>
    <n v="0.45"/>
    <n v="1350"/>
    <n v="540"/>
    <n v="607.50000000000023"/>
    <x v="8"/>
  </r>
  <r>
    <x v="2"/>
    <n v="1128299"/>
    <d v="2021-09-18T00:00:00"/>
    <x v="2"/>
    <s v="Oregon"/>
    <s v="Portland"/>
    <x v="3"/>
    <n v="0.45000000000000012"/>
    <x v="44"/>
    <n v="1125.0000000000002"/>
    <n v="450.00000000000006"/>
    <n v="0.39999999999999997"/>
    <n v="0.45"/>
    <n v="1125"/>
    <n v="450"/>
    <n v="506.25000000000011"/>
    <x v="8"/>
  </r>
  <r>
    <x v="2"/>
    <n v="1128299"/>
    <d v="2021-09-18T00:00:00"/>
    <x v="2"/>
    <s v="Oregon"/>
    <s v="Portland"/>
    <x v="4"/>
    <n v="0.55000000000000004"/>
    <x v="35"/>
    <n v="1512.5000000000002"/>
    <n v="680.62500000000011"/>
    <n v="0.45"/>
    <n v="0.55000000000000004"/>
    <n v="1512.5"/>
    <n v="680.625"/>
    <n v="831.87500000000023"/>
    <x v="8"/>
  </r>
  <r>
    <x v="2"/>
    <n v="1128299"/>
    <d v="2021-09-18T00:00:00"/>
    <x v="2"/>
    <s v="Oregon"/>
    <s v="Portland"/>
    <x v="5"/>
    <n v="0.39999999999999997"/>
    <x v="49"/>
    <n v="1200"/>
    <n v="420"/>
    <n v="0.35"/>
    <n v="0.4"/>
    <n v="1200"/>
    <n v="420"/>
    <n v="480"/>
    <x v="8"/>
  </r>
  <r>
    <x v="2"/>
    <n v="1128299"/>
    <d v="2021-10-17T00:00:00"/>
    <x v="2"/>
    <s v="Oregon"/>
    <s v="Portland"/>
    <x v="0"/>
    <n v="0.35000000000000003"/>
    <x v="47"/>
    <n v="1400.0000000000002"/>
    <n v="560"/>
    <n v="0.39999999999999997"/>
    <n v="0.35"/>
    <n v="1400"/>
    <n v="560"/>
    <n v="490.00000000000006"/>
    <x v="9"/>
  </r>
  <r>
    <x v="2"/>
    <n v="1128299"/>
    <d v="2021-10-17T00:00:00"/>
    <x v="2"/>
    <s v="Oregon"/>
    <s v="Portland"/>
    <x v="1"/>
    <n v="0.50000000000000011"/>
    <x v="31"/>
    <n v="2875.0000000000005"/>
    <n v="1150"/>
    <n v="0.39999999999999997"/>
    <n v="0.5"/>
    <n v="2875"/>
    <n v="1150"/>
    <n v="1437.5000000000002"/>
    <x v="9"/>
  </r>
  <r>
    <x v="2"/>
    <n v="1128299"/>
    <d v="2021-10-17T00:00:00"/>
    <x v="2"/>
    <s v="Oregon"/>
    <s v="Portland"/>
    <x v="2"/>
    <n v="0.45000000000000012"/>
    <x v="47"/>
    <n v="1800.0000000000005"/>
    <n v="720.00000000000011"/>
    <n v="0.39999999999999997"/>
    <n v="0.45"/>
    <n v="1800"/>
    <n v="720"/>
    <n v="810.00000000000023"/>
    <x v="9"/>
  </r>
  <r>
    <x v="2"/>
    <n v="1128299"/>
    <d v="2021-10-17T00:00:00"/>
    <x v="2"/>
    <s v="Oregon"/>
    <s v="Portland"/>
    <x v="3"/>
    <n v="0.40000000000000008"/>
    <x v="48"/>
    <n v="1500.0000000000002"/>
    <n v="600"/>
    <n v="0.39999999999999997"/>
    <n v="0.4"/>
    <n v="1500"/>
    <n v="600"/>
    <n v="600.00000000000011"/>
    <x v="9"/>
  </r>
  <r>
    <x v="2"/>
    <n v="1128299"/>
    <d v="2021-10-17T00:00:00"/>
    <x v="2"/>
    <s v="Oregon"/>
    <s v="Portland"/>
    <x v="4"/>
    <n v="0.5"/>
    <x v="45"/>
    <n v="1750"/>
    <n v="787.5"/>
    <n v="0.45"/>
    <n v="0.5"/>
    <n v="1750"/>
    <n v="787.5"/>
    <n v="875"/>
    <x v="9"/>
  </r>
  <r>
    <x v="2"/>
    <n v="1128299"/>
    <d v="2021-10-17T00:00:00"/>
    <x v="2"/>
    <s v="Oregon"/>
    <s v="Portland"/>
    <x v="5"/>
    <n v="0.55000000000000004"/>
    <x v="47"/>
    <n v="2200"/>
    <n v="770"/>
    <n v="0.35"/>
    <n v="0.55000000000000004"/>
    <n v="2200"/>
    <n v="770"/>
    <n v="1210"/>
    <x v="9"/>
  </r>
  <r>
    <x v="2"/>
    <n v="1128299"/>
    <d v="2021-11-17T00:00:00"/>
    <x v="2"/>
    <s v="Oregon"/>
    <s v="Portland"/>
    <x v="0"/>
    <n v="0.40000000000000008"/>
    <x v="23"/>
    <n v="2500.0000000000005"/>
    <n v="1000.0000000000001"/>
    <n v="0.39999999999999997"/>
    <n v="0.4"/>
    <n v="2500"/>
    <n v="1000"/>
    <n v="1000.0000000000002"/>
    <x v="10"/>
  </r>
  <r>
    <x v="2"/>
    <n v="1128299"/>
    <d v="2021-11-17T00:00:00"/>
    <x v="2"/>
    <s v="Oregon"/>
    <s v="Portland"/>
    <x v="1"/>
    <n v="0.45000000000000012"/>
    <x v="20"/>
    <n v="3150.0000000000009"/>
    <n v="1260.0000000000002"/>
    <n v="0.39999999999999997"/>
    <n v="0.45"/>
    <n v="3150"/>
    <n v="1260"/>
    <n v="1417.5000000000005"/>
    <x v="10"/>
  </r>
  <r>
    <x v="2"/>
    <n v="1128299"/>
    <d v="2021-11-17T00:00:00"/>
    <x v="2"/>
    <s v="Oregon"/>
    <s v="Portland"/>
    <x v="2"/>
    <n v="0.40000000000000008"/>
    <x v="28"/>
    <n v="2100.0000000000005"/>
    <n v="840.00000000000011"/>
    <n v="0.39999999999999997"/>
    <n v="0.4"/>
    <n v="2100"/>
    <n v="840"/>
    <n v="840.00000000000023"/>
    <x v="10"/>
  </r>
  <r>
    <x v="2"/>
    <n v="1128299"/>
    <d v="2021-11-17T00:00:00"/>
    <x v="2"/>
    <s v="Oregon"/>
    <s v="Portland"/>
    <x v="3"/>
    <n v="0.50000000000000011"/>
    <x v="24"/>
    <n v="2500.0000000000005"/>
    <n v="1000.0000000000001"/>
    <n v="0.39999999999999997"/>
    <n v="0.5"/>
    <n v="2500"/>
    <n v="1000"/>
    <n v="1250.0000000000002"/>
    <x v="10"/>
  </r>
  <r>
    <x v="2"/>
    <n v="1128299"/>
    <d v="2021-11-17T00:00:00"/>
    <x v="2"/>
    <s v="Oregon"/>
    <s v="Portland"/>
    <x v="4"/>
    <n v="0.70000000000000007"/>
    <x v="34"/>
    <n v="3325.0000000000005"/>
    <n v="1496.2500000000002"/>
    <n v="0.45"/>
    <n v="0.7"/>
    <n v="3325"/>
    <n v="1496.25"/>
    <n v="2327.5"/>
    <x v="10"/>
  </r>
  <r>
    <x v="2"/>
    <n v="1128299"/>
    <d v="2021-11-17T00:00:00"/>
    <x v="2"/>
    <s v="Oregon"/>
    <s v="Portland"/>
    <x v="5"/>
    <n v="0.8500000000000002"/>
    <x v="25"/>
    <n v="5100.0000000000009"/>
    <n v="1785.0000000000002"/>
    <n v="0.35"/>
    <n v="0.85"/>
    <n v="5100"/>
    <n v="1785"/>
    <n v="4335.0000000000009"/>
    <x v="10"/>
  </r>
  <r>
    <x v="2"/>
    <n v="1128299"/>
    <d v="2021-12-16T00:00:00"/>
    <x v="2"/>
    <s v="Oregon"/>
    <s v="Portland"/>
    <x v="0"/>
    <n v="0.70000000000000018"/>
    <x v="9"/>
    <n v="5600.0000000000018"/>
    <n v="2240.0000000000005"/>
    <n v="0.39999999999999997"/>
    <n v="0.7"/>
    <n v="5600"/>
    <n v="2240"/>
    <n v="3920.0000000000009"/>
    <x v="11"/>
  </r>
  <r>
    <x v="2"/>
    <n v="1128299"/>
    <d v="2021-12-16T00:00:00"/>
    <x v="2"/>
    <s v="Oregon"/>
    <s v="Portland"/>
    <x v="1"/>
    <n v="0.80000000000000027"/>
    <x v="9"/>
    <n v="6400.0000000000018"/>
    <n v="2560.0000000000005"/>
    <n v="0.39999999999999997"/>
    <n v="0.8"/>
    <n v="6400"/>
    <n v="2560"/>
    <n v="5120.0000000000018"/>
    <x v="11"/>
  </r>
  <r>
    <x v="2"/>
    <n v="1128299"/>
    <d v="2021-12-16T00:00:00"/>
    <x v="2"/>
    <s v="Oregon"/>
    <s v="Portland"/>
    <x v="2"/>
    <n v="0.75000000000000022"/>
    <x v="25"/>
    <n v="4500.0000000000009"/>
    <n v="1800.0000000000002"/>
    <n v="0.39999999999999997"/>
    <n v="0.75"/>
    <n v="4500"/>
    <n v="1800"/>
    <n v="3375.0000000000009"/>
    <x v="11"/>
  </r>
  <r>
    <x v="2"/>
    <n v="1128299"/>
    <d v="2021-12-16T00:00:00"/>
    <x v="2"/>
    <s v="Oregon"/>
    <s v="Portland"/>
    <x v="3"/>
    <n v="0.75000000000000022"/>
    <x v="25"/>
    <n v="4500.0000000000009"/>
    <n v="1800.0000000000002"/>
    <n v="0.39999999999999997"/>
    <n v="0.75"/>
    <n v="4500"/>
    <n v="1800"/>
    <n v="3375.0000000000009"/>
    <x v="11"/>
  </r>
  <r>
    <x v="2"/>
    <n v="1128299"/>
    <d v="2021-12-16T00:00:00"/>
    <x v="2"/>
    <s v="Oregon"/>
    <s v="Portland"/>
    <x v="4"/>
    <n v="0.8500000000000002"/>
    <x v="28"/>
    <n v="4462.5000000000009"/>
    <n v="2008.1250000000005"/>
    <n v="0.45"/>
    <n v="0.85"/>
    <n v="4462.5"/>
    <n v="2008.125"/>
    <n v="3793.1250000000005"/>
    <x v="11"/>
  </r>
  <r>
    <x v="2"/>
    <n v="1128299"/>
    <d v="2021-12-16T00:00:00"/>
    <x v="2"/>
    <s v="Oregon"/>
    <s v="Portland"/>
    <x v="5"/>
    <n v="0.90000000000000024"/>
    <x v="23"/>
    <n v="5625.0000000000018"/>
    <n v="1968.7500000000005"/>
    <n v="0.35"/>
    <n v="0.9"/>
    <n v="5625"/>
    <n v="1968.75"/>
    <n v="5062.5000000000018"/>
    <x v="11"/>
  </r>
  <r>
    <x v="1"/>
    <n v="1197831"/>
    <d v="2021-01-05T00:00:00"/>
    <x v="1"/>
    <s v="Louisiana"/>
    <s v="New Orleans"/>
    <x v="0"/>
    <n v="0.2"/>
    <x v="22"/>
    <n v="1350"/>
    <n v="405"/>
    <n v="0.3"/>
    <n v="0.2"/>
    <n v="1350"/>
    <n v="405"/>
    <n v="270"/>
    <x v="0"/>
  </r>
  <r>
    <x v="1"/>
    <n v="1197831"/>
    <d v="2021-01-05T00:00:00"/>
    <x v="1"/>
    <s v="Louisiana"/>
    <s v="New Orleans"/>
    <x v="1"/>
    <n v="0.3"/>
    <x v="22"/>
    <n v="2025"/>
    <n v="607.5"/>
    <n v="0.3"/>
    <n v="0.3"/>
    <n v="2025"/>
    <n v="607.5"/>
    <n v="607.5"/>
    <x v="0"/>
  </r>
  <r>
    <x v="1"/>
    <n v="1197831"/>
    <d v="2021-01-05T00:00:00"/>
    <x v="1"/>
    <s v="Louisiana"/>
    <s v="New Orleans"/>
    <x v="2"/>
    <n v="0.3"/>
    <x v="34"/>
    <n v="1425"/>
    <n v="427.5"/>
    <n v="0.3"/>
    <n v="0.3"/>
    <n v="1425"/>
    <n v="427.5"/>
    <n v="427.5"/>
    <x v="0"/>
  </r>
  <r>
    <x v="1"/>
    <n v="1197831"/>
    <d v="2021-01-05T00:00:00"/>
    <x v="1"/>
    <s v="Louisiana"/>
    <s v="New Orleans"/>
    <x v="3"/>
    <n v="0.35"/>
    <x v="34"/>
    <n v="1662.5"/>
    <n v="665"/>
    <n v="0.4"/>
    <n v="0.35"/>
    <n v="1662.5"/>
    <n v="665"/>
    <n v="581.875"/>
    <x v="0"/>
  </r>
  <r>
    <x v="1"/>
    <n v="1197831"/>
    <d v="2021-01-05T00:00:00"/>
    <x v="1"/>
    <s v="Louisiana"/>
    <s v="New Orleans"/>
    <x v="4"/>
    <n v="0.4"/>
    <x v="46"/>
    <n v="1300"/>
    <n v="325"/>
    <n v="0.25"/>
    <n v="0.4"/>
    <n v="1300"/>
    <n v="325"/>
    <n v="520"/>
    <x v="0"/>
  </r>
  <r>
    <x v="1"/>
    <n v="1197831"/>
    <d v="2021-01-05T00:00:00"/>
    <x v="1"/>
    <s v="Louisiana"/>
    <s v="New Orleans"/>
    <x v="5"/>
    <n v="0.35"/>
    <x v="34"/>
    <n v="1662.5"/>
    <n v="748.125"/>
    <n v="0.45"/>
    <n v="0.35"/>
    <n v="1662.5"/>
    <n v="748.125"/>
    <n v="581.875"/>
    <x v="0"/>
  </r>
  <r>
    <x v="1"/>
    <n v="1197831"/>
    <d v="2021-02-04T00:00:00"/>
    <x v="1"/>
    <s v="Louisiana"/>
    <s v="New Orleans"/>
    <x v="0"/>
    <n v="0.25"/>
    <x v="23"/>
    <n v="1562.5"/>
    <n v="468.75"/>
    <n v="0.3"/>
    <n v="0.25"/>
    <n v="1562.5"/>
    <n v="468.75"/>
    <n v="390.625"/>
    <x v="1"/>
  </r>
  <r>
    <x v="1"/>
    <n v="1197831"/>
    <d v="2021-02-04T00:00:00"/>
    <x v="1"/>
    <s v="Louisiana"/>
    <s v="New Orleans"/>
    <x v="1"/>
    <n v="0.35"/>
    <x v="25"/>
    <n v="2100"/>
    <n v="630"/>
    <n v="0.3"/>
    <n v="0.35"/>
    <n v="2100"/>
    <n v="630"/>
    <n v="735"/>
    <x v="1"/>
  </r>
  <r>
    <x v="1"/>
    <n v="1197831"/>
    <d v="2021-02-04T00:00:00"/>
    <x v="1"/>
    <s v="Louisiana"/>
    <s v="New Orleans"/>
    <x v="2"/>
    <n v="0.35"/>
    <x v="33"/>
    <n v="1487.5"/>
    <n v="446.25"/>
    <n v="0.3"/>
    <n v="0.35"/>
    <n v="1487.5"/>
    <n v="446.25"/>
    <n v="520.625"/>
    <x v="1"/>
  </r>
  <r>
    <x v="1"/>
    <n v="1197831"/>
    <d v="2021-02-04T00:00:00"/>
    <x v="1"/>
    <s v="Louisiana"/>
    <s v="New Orleans"/>
    <x v="3"/>
    <n v="0.35"/>
    <x v="48"/>
    <n v="1312.5"/>
    <n v="525"/>
    <n v="0.4"/>
    <n v="0.35"/>
    <n v="1312.5"/>
    <n v="525"/>
    <n v="459.37499999999994"/>
    <x v="1"/>
  </r>
  <r>
    <x v="1"/>
    <n v="1197831"/>
    <d v="2021-02-04T00:00:00"/>
    <x v="1"/>
    <s v="Louisiana"/>
    <s v="New Orleans"/>
    <x v="4"/>
    <n v="0.4"/>
    <x v="44"/>
    <n v="1000"/>
    <n v="250"/>
    <n v="0.25"/>
    <n v="0.4"/>
    <n v="1000"/>
    <n v="250"/>
    <n v="400"/>
    <x v="1"/>
  </r>
  <r>
    <x v="1"/>
    <n v="1197831"/>
    <d v="2021-02-04T00:00:00"/>
    <x v="1"/>
    <s v="Louisiana"/>
    <s v="New Orleans"/>
    <x v="5"/>
    <n v="0.35"/>
    <x v="32"/>
    <n v="1575"/>
    <n v="708.75"/>
    <n v="0.45"/>
    <n v="0.35"/>
    <n v="1575"/>
    <n v="708.75"/>
    <n v="551.25"/>
    <x v="1"/>
  </r>
  <r>
    <x v="1"/>
    <n v="1197831"/>
    <d v="2021-03-06T00:00:00"/>
    <x v="1"/>
    <s v="Louisiana"/>
    <s v="New Orleans"/>
    <x v="0"/>
    <n v="0.3"/>
    <x v="23"/>
    <n v="1875"/>
    <n v="656.25"/>
    <n v="0.35"/>
    <n v="0.3"/>
    <n v="1875"/>
    <n v="656.25"/>
    <n v="562.5"/>
    <x v="2"/>
  </r>
  <r>
    <x v="1"/>
    <n v="1197831"/>
    <d v="2021-03-06T00:00:00"/>
    <x v="1"/>
    <s v="Louisiana"/>
    <s v="New Orleans"/>
    <x v="1"/>
    <n v="0.4"/>
    <x v="23"/>
    <n v="2500"/>
    <n v="875"/>
    <n v="0.35"/>
    <n v="0.4"/>
    <n v="2500"/>
    <n v="875"/>
    <n v="1000"/>
    <x v="2"/>
  </r>
  <r>
    <x v="1"/>
    <n v="1197831"/>
    <d v="2021-03-06T00:00:00"/>
    <x v="1"/>
    <s v="Louisiana"/>
    <s v="New Orleans"/>
    <x v="2"/>
    <n v="0.3"/>
    <x v="32"/>
    <n v="1350"/>
    <n v="472.49999999999994"/>
    <n v="0.35"/>
    <n v="0.3"/>
    <n v="1350"/>
    <n v="472.5"/>
    <n v="405"/>
    <x v="2"/>
  </r>
  <r>
    <x v="1"/>
    <n v="1197831"/>
    <d v="2021-03-06T00:00:00"/>
    <x v="1"/>
    <s v="Louisiana"/>
    <s v="New Orleans"/>
    <x v="3"/>
    <n v="0.35000000000000003"/>
    <x v="45"/>
    <n v="1225.0000000000002"/>
    <n v="551.25000000000011"/>
    <n v="0.45"/>
    <n v="0.35"/>
    <n v="1225"/>
    <n v="551.25"/>
    <n v="428.75000000000006"/>
    <x v="2"/>
  </r>
  <r>
    <x v="1"/>
    <n v="1197831"/>
    <d v="2021-03-06T00:00:00"/>
    <x v="1"/>
    <s v="Louisiana"/>
    <s v="New Orleans"/>
    <x v="4"/>
    <n v="0.4"/>
    <x v="44"/>
    <n v="1000"/>
    <n v="300"/>
    <n v="0.3"/>
    <n v="0.4"/>
    <n v="1000"/>
    <n v="300"/>
    <n v="400"/>
    <x v="2"/>
  </r>
  <r>
    <x v="1"/>
    <n v="1197831"/>
    <d v="2021-03-06T00:00:00"/>
    <x v="1"/>
    <s v="Louisiana"/>
    <s v="New Orleans"/>
    <x v="5"/>
    <n v="0.35000000000000003"/>
    <x v="47"/>
    <n v="1400.0000000000002"/>
    <n v="700.00000000000011"/>
    <n v="0.5"/>
    <n v="0.35"/>
    <n v="1400"/>
    <n v="700"/>
    <n v="490.00000000000006"/>
    <x v="2"/>
  </r>
  <r>
    <x v="1"/>
    <n v="1197831"/>
    <d v="2021-04-05T00:00:00"/>
    <x v="1"/>
    <s v="Louisiana"/>
    <s v="New Orleans"/>
    <x v="0"/>
    <n v="0.19999999999999998"/>
    <x v="26"/>
    <n v="1300"/>
    <n v="454.99999999999994"/>
    <n v="0.35"/>
    <n v="0.2"/>
    <n v="1300"/>
    <n v="455"/>
    <n v="260"/>
    <x v="3"/>
  </r>
  <r>
    <x v="1"/>
    <n v="1197831"/>
    <d v="2021-04-05T00:00:00"/>
    <x v="1"/>
    <s v="Louisiana"/>
    <s v="New Orleans"/>
    <x v="1"/>
    <n v="0.30000000000000004"/>
    <x v="26"/>
    <n v="1950.0000000000002"/>
    <n v="682.5"/>
    <n v="0.35"/>
    <n v="0.3"/>
    <n v="1950"/>
    <n v="682.5"/>
    <n v="585"/>
    <x v="3"/>
  </r>
  <r>
    <x v="1"/>
    <n v="1197831"/>
    <d v="2021-04-05T00:00:00"/>
    <x v="1"/>
    <s v="Louisiana"/>
    <s v="New Orleans"/>
    <x v="2"/>
    <n v="0.24999999999999997"/>
    <x v="34"/>
    <n v="1187.4999999999998"/>
    <n v="415.62499999999989"/>
    <n v="0.35"/>
    <n v="0.25"/>
    <n v="1187.5"/>
    <n v="415.625"/>
    <n v="296.87499999999994"/>
    <x v="3"/>
  </r>
  <r>
    <x v="1"/>
    <n v="1197831"/>
    <d v="2021-04-05T00:00:00"/>
    <x v="1"/>
    <s v="Louisiana"/>
    <s v="New Orleans"/>
    <x v="3"/>
    <n v="0.30000000000000004"/>
    <x v="48"/>
    <n v="1125.0000000000002"/>
    <n v="506.25000000000011"/>
    <n v="0.45"/>
    <n v="0.3"/>
    <n v="1125"/>
    <n v="506.25"/>
    <n v="337.50000000000006"/>
    <x v="3"/>
  </r>
  <r>
    <x v="1"/>
    <n v="1197831"/>
    <d v="2021-04-05T00:00:00"/>
    <x v="1"/>
    <s v="Louisiana"/>
    <s v="New Orleans"/>
    <x v="4"/>
    <n v="0.35"/>
    <x v="35"/>
    <n v="962.49999999999989"/>
    <n v="288.74999999999994"/>
    <n v="0.3"/>
    <n v="0.35"/>
    <n v="962.5"/>
    <n v="288.75"/>
    <n v="336.87499999999994"/>
    <x v="3"/>
  </r>
  <r>
    <x v="1"/>
    <n v="1197831"/>
    <d v="2021-04-05T00:00:00"/>
    <x v="1"/>
    <s v="Louisiana"/>
    <s v="New Orleans"/>
    <x v="5"/>
    <n v="0.30000000000000004"/>
    <x v="21"/>
    <n v="1650.0000000000002"/>
    <n v="825.00000000000011"/>
    <n v="0.5"/>
    <n v="0.3"/>
    <n v="1650"/>
    <n v="825"/>
    <n v="495.00000000000006"/>
    <x v="3"/>
  </r>
  <r>
    <x v="1"/>
    <n v="1197831"/>
    <d v="2021-05-05T00:00:00"/>
    <x v="1"/>
    <s v="Louisiana"/>
    <s v="New Orleans"/>
    <x v="0"/>
    <n v="0.19999999999999998"/>
    <x v="20"/>
    <n v="1399.9999999999998"/>
    <n v="489.99999999999989"/>
    <n v="0.35"/>
    <n v="0.2"/>
    <n v="1400"/>
    <n v="490"/>
    <n v="279.99999999999994"/>
    <x v="4"/>
  </r>
  <r>
    <x v="1"/>
    <n v="1197831"/>
    <d v="2021-05-05T00:00:00"/>
    <x v="1"/>
    <s v="Louisiana"/>
    <s v="New Orleans"/>
    <x v="1"/>
    <n v="0.30000000000000004"/>
    <x v="27"/>
    <n v="2175.0000000000005"/>
    <n v="761.25000000000011"/>
    <n v="0.35"/>
    <n v="0.3"/>
    <n v="2175"/>
    <n v="761.25"/>
    <n v="652.50000000000011"/>
    <x v="4"/>
  </r>
  <r>
    <x v="1"/>
    <n v="1197831"/>
    <d v="2021-05-05T00:00:00"/>
    <x v="1"/>
    <s v="Louisiana"/>
    <s v="New Orleans"/>
    <x v="2"/>
    <n v="0.24999999999999997"/>
    <x v="31"/>
    <n v="1437.4999999999998"/>
    <n v="503.12499999999989"/>
    <n v="0.35"/>
    <n v="0.25"/>
    <n v="1437.5"/>
    <n v="503.125"/>
    <n v="359.37499999999994"/>
    <x v="4"/>
  </r>
  <r>
    <x v="1"/>
    <n v="1197831"/>
    <d v="2021-05-05T00:00:00"/>
    <x v="1"/>
    <s v="Louisiana"/>
    <s v="New Orleans"/>
    <x v="3"/>
    <n v="0.35000000000000003"/>
    <x v="24"/>
    <n v="1750.0000000000002"/>
    <n v="787.50000000000011"/>
    <n v="0.45"/>
    <n v="0.35"/>
    <n v="1750"/>
    <n v="787.5"/>
    <n v="612.5"/>
    <x v="4"/>
  </r>
  <r>
    <x v="1"/>
    <n v="1197831"/>
    <d v="2021-05-05T00:00:00"/>
    <x v="1"/>
    <s v="Louisiana"/>
    <s v="New Orleans"/>
    <x v="4"/>
    <n v="0.5"/>
    <x v="47"/>
    <n v="2000"/>
    <n v="600"/>
    <n v="0.3"/>
    <n v="0.5"/>
    <n v="2000"/>
    <n v="600"/>
    <n v="1000"/>
    <x v="4"/>
  </r>
  <r>
    <x v="1"/>
    <n v="1197831"/>
    <d v="2021-05-05T00:00:00"/>
    <x v="1"/>
    <s v="Louisiana"/>
    <s v="New Orleans"/>
    <x v="5"/>
    <n v="0.45"/>
    <x v="30"/>
    <n v="3375"/>
    <n v="1687.5"/>
    <n v="0.5"/>
    <n v="0.45"/>
    <n v="3375"/>
    <n v="1687.5"/>
    <n v="1518.75"/>
    <x v="4"/>
  </r>
  <r>
    <x v="1"/>
    <n v="1197831"/>
    <d v="2021-06-04T00:00:00"/>
    <x v="1"/>
    <s v="Louisiana"/>
    <s v="New Orleans"/>
    <x v="0"/>
    <n v="0.45"/>
    <x v="30"/>
    <n v="3375"/>
    <n v="1181.25"/>
    <n v="0.35"/>
    <n v="0.45"/>
    <n v="3375"/>
    <n v="1181.25"/>
    <n v="1518.75"/>
    <x v="5"/>
  </r>
  <r>
    <x v="1"/>
    <n v="1197831"/>
    <d v="2021-06-04T00:00:00"/>
    <x v="1"/>
    <s v="Louisiana"/>
    <s v="New Orleans"/>
    <x v="1"/>
    <n v="0.5"/>
    <x v="30"/>
    <n v="3750"/>
    <n v="1312.5"/>
    <n v="0.35"/>
    <n v="0.5"/>
    <n v="3750"/>
    <n v="1312.5"/>
    <n v="1875"/>
    <x v="5"/>
  </r>
  <r>
    <x v="1"/>
    <n v="1197831"/>
    <d v="2021-06-04T00:00:00"/>
    <x v="1"/>
    <s v="Louisiana"/>
    <s v="New Orleans"/>
    <x v="2"/>
    <n v="0.5"/>
    <x v="25"/>
    <n v="3000"/>
    <n v="1050"/>
    <n v="0.35"/>
    <n v="0.5"/>
    <n v="3000"/>
    <n v="1050"/>
    <n v="1500"/>
    <x v="5"/>
  </r>
  <r>
    <x v="1"/>
    <n v="1197831"/>
    <d v="2021-06-04T00:00:00"/>
    <x v="1"/>
    <s v="Louisiana"/>
    <s v="New Orleans"/>
    <x v="3"/>
    <n v="0.5"/>
    <x v="21"/>
    <n v="2750"/>
    <n v="1237.5"/>
    <n v="0.45"/>
    <n v="0.5"/>
    <n v="2750"/>
    <n v="1237.5"/>
    <n v="1375"/>
    <x v="5"/>
  </r>
  <r>
    <x v="1"/>
    <n v="1197831"/>
    <d v="2021-06-04T00:00:00"/>
    <x v="1"/>
    <s v="Louisiana"/>
    <s v="New Orleans"/>
    <x v="4"/>
    <n v="0.55000000000000004"/>
    <x v="32"/>
    <n v="2475"/>
    <n v="742.5"/>
    <n v="0.3"/>
    <n v="0.55000000000000004"/>
    <n v="2475"/>
    <n v="742.5"/>
    <n v="1361.25"/>
    <x v="5"/>
  </r>
  <r>
    <x v="1"/>
    <n v="1197831"/>
    <d v="2021-06-04T00:00:00"/>
    <x v="1"/>
    <s v="Louisiana"/>
    <s v="New Orleans"/>
    <x v="5"/>
    <n v="0.60000000000000009"/>
    <x v="6"/>
    <n v="4950.0000000000009"/>
    <n v="2475.0000000000005"/>
    <n v="0.5"/>
    <n v="0.6"/>
    <n v="4950"/>
    <n v="2475"/>
    <n v="2970.0000000000005"/>
    <x v="5"/>
  </r>
  <r>
    <x v="1"/>
    <n v="1197831"/>
    <d v="2021-07-06T00:00:00"/>
    <x v="1"/>
    <s v="Louisiana"/>
    <s v="New Orleans"/>
    <x v="0"/>
    <n v="0.5"/>
    <x v="29"/>
    <n v="3875"/>
    <n v="1549.9999999999998"/>
    <n v="0.39999999999999997"/>
    <n v="0.5"/>
    <n v="3875"/>
    <n v="1550"/>
    <n v="1937.5"/>
    <x v="6"/>
  </r>
  <r>
    <x v="1"/>
    <n v="1197831"/>
    <d v="2021-07-06T00:00:00"/>
    <x v="1"/>
    <s v="Louisiana"/>
    <s v="New Orleans"/>
    <x v="1"/>
    <n v="0.55000000000000004"/>
    <x v="29"/>
    <n v="4262.5"/>
    <n v="1704.9999999999998"/>
    <n v="0.39999999999999997"/>
    <n v="0.55000000000000004"/>
    <n v="4262.5"/>
    <n v="1705"/>
    <n v="2344.375"/>
    <x v="6"/>
  </r>
  <r>
    <x v="1"/>
    <n v="1197831"/>
    <d v="2021-07-06T00:00:00"/>
    <x v="1"/>
    <s v="Louisiana"/>
    <s v="New Orleans"/>
    <x v="2"/>
    <n v="0.5"/>
    <x v="8"/>
    <n v="4625"/>
    <n v="1849.9999999999998"/>
    <n v="0.39999999999999997"/>
    <n v="0.5"/>
    <n v="4625"/>
    <n v="1850"/>
    <n v="2312.5"/>
    <x v="6"/>
  </r>
  <r>
    <x v="1"/>
    <n v="1197831"/>
    <d v="2021-07-06T00:00:00"/>
    <x v="1"/>
    <s v="Louisiana"/>
    <s v="New Orleans"/>
    <x v="3"/>
    <n v="0.5"/>
    <x v="28"/>
    <n v="2625"/>
    <n v="1312.5"/>
    <n v="0.5"/>
    <n v="0.5"/>
    <n v="2625"/>
    <n v="1312.5"/>
    <n v="1312.5"/>
    <x v="6"/>
  </r>
  <r>
    <x v="1"/>
    <n v="1197831"/>
    <d v="2021-07-06T00:00:00"/>
    <x v="1"/>
    <s v="Louisiana"/>
    <s v="New Orleans"/>
    <x v="4"/>
    <n v="0.55000000000000004"/>
    <x v="28"/>
    <n v="2887.5000000000005"/>
    <n v="1010.6250000000001"/>
    <n v="0.35"/>
    <n v="0.55000000000000004"/>
    <n v="2887.5"/>
    <n v="1010.625"/>
    <n v="1588.1250000000005"/>
    <x v="6"/>
  </r>
  <r>
    <x v="1"/>
    <n v="1197831"/>
    <d v="2021-07-06T00:00:00"/>
    <x v="1"/>
    <s v="Louisiana"/>
    <s v="New Orleans"/>
    <x v="5"/>
    <n v="0.65"/>
    <x v="9"/>
    <n v="5200"/>
    <n v="2860.0000000000005"/>
    <n v="0.55000000000000004"/>
    <n v="0.65"/>
    <n v="5200"/>
    <n v="2860"/>
    <n v="3380"/>
    <x v="6"/>
  </r>
  <r>
    <x v="1"/>
    <n v="1197831"/>
    <d v="2021-08-08T00:00:00"/>
    <x v="1"/>
    <s v="Louisiana"/>
    <s v="New Orleans"/>
    <x v="0"/>
    <n v="0.5"/>
    <x v="30"/>
    <n v="3750"/>
    <n v="1499.9999999999998"/>
    <n v="0.39999999999999997"/>
    <n v="0.5"/>
    <n v="3750"/>
    <n v="1500"/>
    <n v="1875"/>
    <x v="7"/>
  </r>
  <r>
    <x v="1"/>
    <n v="1197831"/>
    <d v="2021-08-08T00:00:00"/>
    <x v="1"/>
    <s v="Louisiana"/>
    <s v="New Orleans"/>
    <x v="1"/>
    <n v="0.55000000000000004"/>
    <x v="30"/>
    <n v="4125"/>
    <n v="1649.9999999999998"/>
    <n v="0.39999999999999997"/>
    <n v="0.55000000000000004"/>
    <n v="4125"/>
    <n v="1650"/>
    <n v="2268.75"/>
    <x v="7"/>
  </r>
  <r>
    <x v="1"/>
    <n v="1197831"/>
    <d v="2021-08-08T00:00:00"/>
    <x v="1"/>
    <s v="Louisiana"/>
    <s v="New Orleans"/>
    <x v="2"/>
    <n v="0.5"/>
    <x v="8"/>
    <n v="4625"/>
    <n v="1849.9999999999998"/>
    <n v="0.39999999999999997"/>
    <n v="0.5"/>
    <n v="4625"/>
    <n v="1850"/>
    <n v="2312.5"/>
    <x v="7"/>
  </r>
  <r>
    <x v="1"/>
    <n v="1197831"/>
    <d v="2021-08-08T00:00:00"/>
    <x v="1"/>
    <s v="Louisiana"/>
    <s v="New Orleans"/>
    <x v="3"/>
    <n v="0.5"/>
    <x v="34"/>
    <n v="2375"/>
    <n v="1187.5"/>
    <n v="0.5"/>
    <n v="0.5"/>
    <n v="2375"/>
    <n v="1187.5"/>
    <n v="1187.5"/>
    <x v="7"/>
  </r>
  <r>
    <x v="1"/>
    <n v="1197831"/>
    <d v="2021-08-08T00:00:00"/>
    <x v="1"/>
    <s v="Louisiana"/>
    <s v="New Orleans"/>
    <x v="4"/>
    <n v="0.55000000000000004"/>
    <x v="34"/>
    <n v="2612.5"/>
    <n v="914.37499999999989"/>
    <n v="0.35"/>
    <n v="0.55000000000000004"/>
    <n v="2612.5"/>
    <n v="914.375"/>
    <n v="1436.8750000000002"/>
    <x v="7"/>
  </r>
  <r>
    <x v="1"/>
    <n v="1197831"/>
    <d v="2021-08-08T00:00:00"/>
    <x v="1"/>
    <s v="Louisiana"/>
    <s v="New Orleans"/>
    <x v="5"/>
    <n v="0.6"/>
    <x v="27"/>
    <n v="4350"/>
    <n v="2392.5"/>
    <n v="0.55000000000000004"/>
    <n v="0.6"/>
    <n v="4350"/>
    <n v="2392.5"/>
    <n v="2610"/>
    <x v="7"/>
  </r>
  <r>
    <x v="1"/>
    <n v="1197831"/>
    <d v="2021-09-05T00:00:00"/>
    <x v="1"/>
    <s v="Louisiana"/>
    <s v="New Orleans"/>
    <x v="0"/>
    <n v="0.55000000000000004"/>
    <x v="22"/>
    <n v="3712.5000000000005"/>
    <n v="1485"/>
    <n v="0.39999999999999997"/>
    <n v="0.55000000000000004"/>
    <n v="3712.5"/>
    <n v="1485"/>
    <n v="2041.8750000000005"/>
    <x v="8"/>
  </r>
  <r>
    <x v="1"/>
    <n v="1197831"/>
    <d v="2021-09-05T00:00:00"/>
    <x v="1"/>
    <s v="Louisiana"/>
    <s v="New Orleans"/>
    <x v="1"/>
    <n v="0.55000000000000004"/>
    <x v="23"/>
    <n v="3437.5000000000005"/>
    <n v="1375"/>
    <n v="0.39999999999999997"/>
    <n v="0.55000000000000004"/>
    <n v="3437.5"/>
    <n v="1375"/>
    <n v="1890.6250000000005"/>
    <x v="8"/>
  </r>
  <r>
    <x v="1"/>
    <n v="1197831"/>
    <d v="2021-09-05T00:00:00"/>
    <x v="1"/>
    <s v="Louisiana"/>
    <s v="New Orleans"/>
    <x v="2"/>
    <n v="0.6"/>
    <x v="22"/>
    <n v="4050"/>
    <n v="1619.9999999999998"/>
    <n v="0.39999999999999997"/>
    <n v="0.6"/>
    <n v="4050"/>
    <n v="1620"/>
    <n v="2430"/>
    <x v="8"/>
  </r>
  <r>
    <x v="1"/>
    <n v="1197831"/>
    <d v="2021-09-05T00:00:00"/>
    <x v="1"/>
    <s v="Louisiana"/>
    <s v="New Orleans"/>
    <x v="3"/>
    <n v="0.6"/>
    <x v="47"/>
    <n v="2400"/>
    <n v="1200"/>
    <n v="0.5"/>
    <n v="0.6"/>
    <n v="2400"/>
    <n v="1200"/>
    <n v="1440"/>
    <x v="8"/>
  </r>
  <r>
    <x v="1"/>
    <n v="1197831"/>
    <d v="2021-09-05T00:00:00"/>
    <x v="1"/>
    <s v="Louisiana"/>
    <s v="New Orleans"/>
    <x v="4"/>
    <n v="0.55000000000000004"/>
    <x v="47"/>
    <n v="2200"/>
    <n v="770"/>
    <n v="0.35"/>
    <n v="0.55000000000000004"/>
    <n v="2200"/>
    <n v="770"/>
    <n v="1210"/>
    <x v="8"/>
  </r>
  <r>
    <x v="1"/>
    <n v="1197831"/>
    <d v="2021-09-05T00:00:00"/>
    <x v="1"/>
    <s v="Louisiana"/>
    <s v="New Orleans"/>
    <x v="5"/>
    <n v="0.5"/>
    <x v="23"/>
    <n v="3125"/>
    <n v="1718.7500000000002"/>
    <n v="0.55000000000000004"/>
    <n v="0.5"/>
    <n v="3125"/>
    <n v="1718.75"/>
    <n v="1562.5"/>
    <x v="8"/>
  </r>
  <r>
    <x v="1"/>
    <n v="1197831"/>
    <d v="2021-10-04T00:00:00"/>
    <x v="1"/>
    <s v="Louisiana"/>
    <s v="New Orleans"/>
    <x v="0"/>
    <n v="0.4"/>
    <x v="31"/>
    <n v="2300"/>
    <n v="919.99999999999989"/>
    <n v="0.39999999999999997"/>
    <n v="0.4"/>
    <n v="2300"/>
    <n v="920"/>
    <n v="920"/>
    <x v="9"/>
  </r>
  <r>
    <x v="1"/>
    <n v="1197831"/>
    <d v="2021-10-04T00:00:00"/>
    <x v="1"/>
    <s v="Louisiana"/>
    <s v="New Orleans"/>
    <x v="1"/>
    <n v="0.4"/>
    <x v="31"/>
    <n v="2300"/>
    <n v="919.99999999999989"/>
    <n v="0.39999999999999997"/>
    <n v="0.4"/>
    <n v="2300"/>
    <n v="920"/>
    <n v="920"/>
    <x v="9"/>
  </r>
  <r>
    <x v="1"/>
    <n v="1197831"/>
    <d v="2021-10-04T00:00:00"/>
    <x v="1"/>
    <s v="Louisiana"/>
    <s v="New Orleans"/>
    <x v="2"/>
    <n v="0.45"/>
    <x v="28"/>
    <n v="2362.5"/>
    <n v="944.99999999999989"/>
    <n v="0.39999999999999997"/>
    <n v="0.45"/>
    <n v="2362.5"/>
    <n v="945"/>
    <n v="1063.125"/>
    <x v="9"/>
  </r>
  <r>
    <x v="1"/>
    <n v="1197831"/>
    <d v="2021-10-04T00:00:00"/>
    <x v="1"/>
    <s v="Louisiana"/>
    <s v="New Orleans"/>
    <x v="3"/>
    <n v="0.45"/>
    <x v="48"/>
    <n v="1687.5"/>
    <n v="843.75"/>
    <n v="0.5"/>
    <n v="0.45"/>
    <n v="1687.5"/>
    <n v="843.75"/>
    <n v="759.375"/>
    <x v="9"/>
  </r>
  <r>
    <x v="1"/>
    <n v="1197831"/>
    <d v="2021-10-04T00:00:00"/>
    <x v="1"/>
    <s v="Louisiana"/>
    <s v="New Orleans"/>
    <x v="4"/>
    <n v="0.35000000000000003"/>
    <x v="45"/>
    <n v="1225.0000000000002"/>
    <n v="428.75000000000006"/>
    <n v="0.35"/>
    <n v="0.35"/>
    <n v="1225"/>
    <n v="428.75"/>
    <n v="428.75000000000006"/>
    <x v="9"/>
  </r>
  <r>
    <x v="1"/>
    <n v="1197831"/>
    <d v="2021-10-04T00:00:00"/>
    <x v="1"/>
    <s v="Louisiana"/>
    <s v="New Orleans"/>
    <x v="5"/>
    <n v="0.45"/>
    <x v="28"/>
    <n v="2362.5"/>
    <n v="1299.375"/>
    <n v="0.55000000000000004"/>
    <n v="0.45"/>
    <n v="2362.5"/>
    <n v="1299.375"/>
    <n v="1063.125"/>
    <x v="9"/>
  </r>
  <r>
    <x v="1"/>
    <n v="1197831"/>
    <d v="2021-11-05T00:00:00"/>
    <x v="1"/>
    <s v="Louisiana"/>
    <s v="New Orleans"/>
    <x v="0"/>
    <n v="0.35000000000000003"/>
    <x v="22"/>
    <n v="2362.5"/>
    <n v="944.99999999999989"/>
    <n v="0.39999999999999997"/>
    <n v="0.35"/>
    <n v="2362.5"/>
    <n v="945"/>
    <n v="826.875"/>
    <x v="10"/>
  </r>
  <r>
    <x v="1"/>
    <n v="1197831"/>
    <d v="2021-11-05T00:00:00"/>
    <x v="1"/>
    <s v="Louisiana"/>
    <s v="New Orleans"/>
    <x v="1"/>
    <n v="0.35000000000000003"/>
    <x v="22"/>
    <n v="2362.5"/>
    <n v="944.99999999999989"/>
    <n v="0.39999999999999997"/>
    <n v="0.35"/>
    <n v="2362.5"/>
    <n v="945"/>
    <n v="826.875"/>
    <x v="10"/>
  </r>
  <r>
    <x v="1"/>
    <n v="1197831"/>
    <d v="2021-11-05T00:00:00"/>
    <x v="1"/>
    <s v="Louisiana"/>
    <s v="New Orleans"/>
    <x v="2"/>
    <n v="0.6"/>
    <x v="25"/>
    <n v="3600"/>
    <n v="1439.9999999999998"/>
    <n v="0.39999999999999997"/>
    <n v="0.6"/>
    <n v="3600"/>
    <n v="1440"/>
    <n v="2160"/>
    <x v="10"/>
  </r>
  <r>
    <x v="1"/>
    <n v="1197831"/>
    <d v="2021-11-05T00:00:00"/>
    <x v="1"/>
    <s v="Louisiana"/>
    <s v="New Orleans"/>
    <x v="3"/>
    <n v="0.6"/>
    <x v="32"/>
    <n v="2700"/>
    <n v="1350"/>
    <n v="0.5"/>
    <n v="0.6"/>
    <n v="2700"/>
    <n v="1350"/>
    <n v="1620"/>
    <x v="10"/>
  </r>
  <r>
    <x v="1"/>
    <n v="1197831"/>
    <d v="2021-11-05T00:00:00"/>
    <x v="1"/>
    <s v="Louisiana"/>
    <s v="New Orleans"/>
    <x v="4"/>
    <n v="0.54999999999999993"/>
    <x v="33"/>
    <n v="2337.4999999999995"/>
    <n v="818.12499999999977"/>
    <n v="0.35"/>
    <n v="0.55000000000000004"/>
    <n v="2337.5"/>
    <n v="818.125"/>
    <n v="1285.6249999999998"/>
    <x v="10"/>
  </r>
  <r>
    <x v="1"/>
    <n v="1197831"/>
    <d v="2021-11-05T00:00:00"/>
    <x v="1"/>
    <s v="Louisiana"/>
    <s v="New Orleans"/>
    <x v="5"/>
    <n v="0.65"/>
    <x v="23"/>
    <n v="4062.5"/>
    <n v="2234.375"/>
    <n v="0.55000000000000004"/>
    <n v="0.65"/>
    <n v="4062.5"/>
    <n v="2234.375"/>
    <n v="2640.625"/>
    <x v="10"/>
  </r>
  <r>
    <x v="1"/>
    <n v="1197831"/>
    <d v="2021-12-04T00:00:00"/>
    <x v="1"/>
    <s v="Louisiana"/>
    <s v="New Orleans"/>
    <x v="0"/>
    <n v="0.54999999999999993"/>
    <x v="29"/>
    <n v="4262.4999999999991"/>
    <n v="1704.9999999999995"/>
    <n v="0.39999999999999997"/>
    <n v="0.55000000000000004"/>
    <n v="4262.5"/>
    <n v="1705"/>
    <n v="2344.3749999999995"/>
    <x v="11"/>
  </r>
  <r>
    <x v="1"/>
    <n v="1197831"/>
    <d v="2021-12-04T00:00:00"/>
    <x v="1"/>
    <s v="Louisiana"/>
    <s v="New Orleans"/>
    <x v="1"/>
    <n v="0.54999999999999993"/>
    <x v="29"/>
    <n v="4262.4999999999991"/>
    <n v="1704.9999999999995"/>
    <n v="0.39999999999999997"/>
    <n v="0.55000000000000004"/>
    <n v="4262.5"/>
    <n v="1705"/>
    <n v="2344.3749999999995"/>
    <x v="11"/>
  </r>
  <r>
    <x v="1"/>
    <n v="1197831"/>
    <d v="2021-12-04T00:00:00"/>
    <x v="1"/>
    <s v="Louisiana"/>
    <s v="New Orleans"/>
    <x v="2"/>
    <n v="0.6"/>
    <x v="22"/>
    <n v="4050"/>
    <n v="1619.9999999999998"/>
    <n v="0.39999999999999997"/>
    <n v="0.6"/>
    <n v="4050"/>
    <n v="1620"/>
    <n v="2430"/>
    <x v="11"/>
  </r>
  <r>
    <x v="1"/>
    <n v="1197831"/>
    <d v="2021-12-04T00:00:00"/>
    <x v="1"/>
    <s v="Louisiana"/>
    <s v="New Orleans"/>
    <x v="3"/>
    <n v="0.6"/>
    <x v="28"/>
    <n v="3150"/>
    <n v="1575"/>
    <n v="0.5"/>
    <n v="0.6"/>
    <n v="3150"/>
    <n v="1575"/>
    <n v="1890"/>
    <x v="11"/>
  </r>
  <r>
    <x v="1"/>
    <n v="1197831"/>
    <d v="2021-12-04T00:00:00"/>
    <x v="1"/>
    <s v="Louisiana"/>
    <s v="New Orleans"/>
    <x v="4"/>
    <n v="0.54999999999999993"/>
    <x v="34"/>
    <n v="2612.4999999999995"/>
    <n v="914.37499999999977"/>
    <n v="0.35"/>
    <n v="0.55000000000000004"/>
    <n v="2612.5"/>
    <n v="914.375"/>
    <n v="1436.8749999999998"/>
    <x v="11"/>
  </r>
  <r>
    <x v="1"/>
    <n v="1197831"/>
    <d v="2021-12-04T00:00:00"/>
    <x v="1"/>
    <s v="Louisiana"/>
    <s v="New Orleans"/>
    <x v="5"/>
    <n v="0.65"/>
    <x v="27"/>
    <n v="4712.5"/>
    <n v="2591.875"/>
    <n v="0.55000000000000004"/>
    <n v="0.65"/>
    <n v="4712.5"/>
    <n v="2591.875"/>
    <n v="3063.125"/>
    <x v="11"/>
  </r>
  <r>
    <x v="2"/>
    <n v="1128299"/>
    <d v="2021-01-23T00:00:00"/>
    <x v="2"/>
    <s v="Idaho"/>
    <s v="Boise"/>
    <x v="0"/>
    <n v="0.29999999999999993"/>
    <x v="33"/>
    <n v="1274.9999999999998"/>
    <n v="446.24999999999989"/>
    <n v="0.35"/>
    <n v="0.3"/>
    <n v="1275"/>
    <n v="446.25"/>
    <n v="382.49999999999994"/>
    <x v="0"/>
  </r>
  <r>
    <x v="2"/>
    <n v="1128299"/>
    <d v="2021-01-23T00:00:00"/>
    <x v="2"/>
    <s v="Idaho"/>
    <s v="Boise"/>
    <x v="1"/>
    <n v="0.4"/>
    <x v="33"/>
    <n v="1700"/>
    <n v="680"/>
    <n v="0.4"/>
    <n v="0.4"/>
    <n v="1700"/>
    <n v="680"/>
    <n v="680"/>
    <x v="0"/>
  </r>
  <r>
    <x v="2"/>
    <n v="1128299"/>
    <d v="2021-01-23T00:00:00"/>
    <x v="2"/>
    <s v="Idaho"/>
    <s v="Boise"/>
    <x v="2"/>
    <n v="0.4"/>
    <x v="33"/>
    <n v="1700"/>
    <n v="595"/>
    <n v="0.35"/>
    <n v="0.4"/>
    <n v="1700"/>
    <n v="595"/>
    <n v="680"/>
    <x v="0"/>
  </r>
  <r>
    <x v="2"/>
    <n v="1128299"/>
    <d v="2021-01-23T00:00:00"/>
    <x v="2"/>
    <s v="Idaho"/>
    <s v="Boise"/>
    <x v="3"/>
    <n v="0.4"/>
    <x v="35"/>
    <n v="1100"/>
    <n v="385"/>
    <n v="0.35"/>
    <n v="0.4"/>
    <n v="1100"/>
    <n v="385"/>
    <n v="440"/>
    <x v="0"/>
  </r>
  <r>
    <x v="2"/>
    <n v="1128299"/>
    <d v="2021-01-23T00:00:00"/>
    <x v="2"/>
    <s v="Idaho"/>
    <s v="Boise"/>
    <x v="4"/>
    <n v="0.45000000000000007"/>
    <x v="38"/>
    <n v="1012.5000000000001"/>
    <n v="303.75"/>
    <n v="0.3"/>
    <n v="0.45"/>
    <n v="1012.5"/>
    <n v="303.75"/>
    <n v="455.62500000000006"/>
    <x v="0"/>
  </r>
  <r>
    <x v="2"/>
    <n v="1128299"/>
    <d v="2021-01-23T00:00:00"/>
    <x v="2"/>
    <s v="Idaho"/>
    <s v="Boise"/>
    <x v="5"/>
    <n v="0.4"/>
    <x v="33"/>
    <n v="1700"/>
    <n v="425"/>
    <n v="0.25"/>
    <n v="0.4"/>
    <n v="1700"/>
    <n v="425"/>
    <n v="680"/>
    <x v="0"/>
  </r>
  <r>
    <x v="2"/>
    <n v="1128299"/>
    <d v="2021-02-23T00:00:00"/>
    <x v="2"/>
    <s v="Idaho"/>
    <s v="Boise"/>
    <x v="0"/>
    <n v="0.29999999999999993"/>
    <x v="34"/>
    <n v="1424.9999999999998"/>
    <n v="498.74999999999989"/>
    <n v="0.35"/>
    <n v="0.3"/>
    <n v="1425"/>
    <n v="498.75"/>
    <n v="427.49999999999994"/>
    <x v="1"/>
  </r>
  <r>
    <x v="2"/>
    <n v="1128299"/>
    <d v="2021-02-23T00:00:00"/>
    <x v="2"/>
    <s v="Idaho"/>
    <s v="Boise"/>
    <x v="1"/>
    <n v="0.4"/>
    <x v="48"/>
    <n v="1500"/>
    <n v="600"/>
    <n v="0.4"/>
    <n v="0.4"/>
    <n v="1500"/>
    <n v="600"/>
    <n v="600"/>
    <x v="1"/>
  </r>
  <r>
    <x v="2"/>
    <n v="1128299"/>
    <d v="2021-02-23T00:00:00"/>
    <x v="2"/>
    <s v="Idaho"/>
    <s v="Boise"/>
    <x v="2"/>
    <n v="0.4"/>
    <x v="48"/>
    <n v="1500"/>
    <n v="525"/>
    <n v="0.35"/>
    <n v="0.4"/>
    <n v="1500"/>
    <n v="525"/>
    <n v="600"/>
    <x v="1"/>
  </r>
  <r>
    <x v="2"/>
    <n v="1128299"/>
    <d v="2021-02-23T00:00:00"/>
    <x v="2"/>
    <s v="Idaho"/>
    <s v="Boise"/>
    <x v="3"/>
    <n v="0.4"/>
    <x v="38"/>
    <n v="900"/>
    <n v="315"/>
    <n v="0.35"/>
    <n v="0.4"/>
    <n v="900"/>
    <n v="315"/>
    <n v="360"/>
    <x v="1"/>
  </r>
  <r>
    <x v="2"/>
    <n v="1128299"/>
    <d v="2021-02-23T00:00:00"/>
    <x v="2"/>
    <s v="Idaho"/>
    <s v="Boise"/>
    <x v="4"/>
    <n v="0.45000000000000007"/>
    <x v="43"/>
    <n v="675.00000000000011"/>
    <n v="202.50000000000003"/>
    <n v="0.3"/>
    <n v="0.45"/>
    <n v="675"/>
    <n v="202.5"/>
    <n v="303.75000000000006"/>
    <x v="1"/>
  </r>
  <r>
    <x v="2"/>
    <n v="1128299"/>
    <d v="2021-02-23T00:00:00"/>
    <x v="2"/>
    <s v="Idaho"/>
    <s v="Boise"/>
    <x v="5"/>
    <n v="0.4"/>
    <x v="45"/>
    <n v="1400"/>
    <n v="350"/>
    <n v="0.25"/>
    <n v="0.4"/>
    <n v="1400"/>
    <n v="350"/>
    <n v="560"/>
    <x v="1"/>
  </r>
  <r>
    <x v="2"/>
    <n v="1128299"/>
    <d v="2021-03-22T00:00:00"/>
    <x v="2"/>
    <s v="Idaho"/>
    <s v="Boise"/>
    <x v="0"/>
    <n v="0.4"/>
    <x v="24"/>
    <n v="2000"/>
    <n v="700"/>
    <n v="0.35"/>
    <n v="0.4"/>
    <n v="2000"/>
    <n v="700"/>
    <n v="800"/>
    <x v="2"/>
  </r>
  <r>
    <x v="2"/>
    <n v="1128299"/>
    <d v="2021-03-22T00:00:00"/>
    <x v="2"/>
    <s v="Idaho"/>
    <s v="Boise"/>
    <x v="1"/>
    <n v="0.5"/>
    <x v="45"/>
    <n v="1750"/>
    <n v="700"/>
    <n v="0.4"/>
    <n v="0.5"/>
    <n v="1750"/>
    <n v="700"/>
    <n v="875"/>
    <x v="2"/>
  </r>
  <r>
    <x v="2"/>
    <n v="1128299"/>
    <d v="2021-03-22T00:00:00"/>
    <x v="2"/>
    <s v="Idaho"/>
    <s v="Boise"/>
    <x v="2"/>
    <n v="0.5"/>
    <x v="45"/>
    <n v="1750"/>
    <n v="612.5"/>
    <n v="0.35"/>
    <n v="0.5"/>
    <n v="1750"/>
    <n v="612.5"/>
    <n v="875"/>
    <x v="2"/>
  </r>
  <r>
    <x v="2"/>
    <n v="1128299"/>
    <d v="2021-03-22T00:00:00"/>
    <x v="2"/>
    <s v="Idaho"/>
    <s v="Boise"/>
    <x v="3"/>
    <n v="0.5"/>
    <x v="38"/>
    <n v="1125"/>
    <n v="393.75"/>
    <n v="0.35"/>
    <n v="0.5"/>
    <n v="1125"/>
    <n v="393.75"/>
    <n v="562.5"/>
    <x v="2"/>
  </r>
  <r>
    <x v="2"/>
    <n v="1128299"/>
    <d v="2021-03-22T00:00:00"/>
    <x v="2"/>
    <s v="Idaho"/>
    <s v="Boise"/>
    <x v="4"/>
    <n v="0.55000000000000004"/>
    <x v="36"/>
    <n v="687.5"/>
    <n v="206.25"/>
    <n v="0.3"/>
    <n v="0.55000000000000004"/>
    <n v="687.5"/>
    <n v="206.25"/>
    <n v="378.12500000000006"/>
    <x v="2"/>
  </r>
  <r>
    <x v="2"/>
    <n v="1128299"/>
    <d v="2021-03-22T00:00:00"/>
    <x v="2"/>
    <s v="Idaho"/>
    <s v="Boise"/>
    <x v="5"/>
    <n v="0.5"/>
    <x v="46"/>
    <n v="1625"/>
    <n v="406.25"/>
    <n v="0.25"/>
    <n v="0.5"/>
    <n v="1625"/>
    <n v="406.25"/>
    <n v="812.5"/>
    <x v="2"/>
  </r>
  <r>
    <x v="2"/>
    <n v="1128299"/>
    <d v="2021-04-23T00:00:00"/>
    <x v="2"/>
    <s v="Idaho"/>
    <s v="Boise"/>
    <x v="0"/>
    <n v="0.5"/>
    <x v="24"/>
    <n v="2500"/>
    <n v="875"/>
    <n v="0.35"/>
    <n v="0.5"/>
    <n v="2500"/>
    <n v="875"/>
    <n v="1250"/>
    <x v="3"/>
  </r>
  <r>
    <x v="2"/>
    <n v="1128299"/>
    <d v="2021-04-23T00:00:00"/>
    <x v="2"/>
    <s v="Idaho"/>
    <s v="Boise"/>
    <x v="1"/>
    <n v="0.55000000000000004"/>
    <x v="49"/>
    <n v="1650.0000000000002"/>
    <n v="660.00000000000011"/>
    <n v="0.4"/>
    <n v="0.55000000000000004"/>
    <n v="1650"/>
    <n v="660"/>
    <n v="907.50000000000023"/>
    <x v="3"/>
  </r>
  <r>
    <x v="2"/>
    <n v="1128299"/>
    <d v="2021-04-23T00:00:00"/>
    <x v="2"/>
    <s v="Idaho"/>
    <s v="Boise"/>
    <x v="2"/>
    <n v="0.55000000000000004"/>
    <x v="45"/>
    <n v="1925.0000000000002"/>
    <n v="673.75"/>
    <n v="0.35"/>
    <n v="0.55000000000000004"/>
    <n v="1925"/>
    <n v="673.75"/>
    <n v="1058.7500000000002"/>
    <x v="3"/>
  </r>
  <r>
    <x v="2"/>
    <n v="1128299"/>
    <d v="2021-04-23T00:00:00"/>
    <x v="2"/>
    <s v="Idaho"/>
    <s v="Boise"/>
    <x v="3"/>
    <n v="0.5"/>
    <x v="44"/>
    <n v="1250"/>
    <n v="437.5"/>
    <n v="0.35"/>
    <n v="0.5"/>
    <n v="1250"/>
    <n v="437.5"/>
    <n v="625"/>
    <x v="3"/>
  </r>
  <r>
    <x v="2"/>
    <n v="1128299"/>
    <d v="2021-04-23T00:00:00"/>
    <x v="2"/>
    <s v="Idaho"/>
    <s v="Boise"/>
    <x v="4"/>
    <n v="0.55000000000000004"/>
    <x v="43"/>
    <n v="825.00000000000011"/>
    <n v="247.50000000000003"/>
    <n v="0.3"/>
    <n v="0.55000000000000004"/>
    <n v="825"/>
    <n v="247.5"/>
    <n v="453.75000000000011"/>
    <x v="3"/>
  </r>
  <r>
    <x v="2"/>
    <n v="1128299"/>
    <d v="2021-04-23T00:00:00"/>
    <x v="2"/>
    <s v="Idaho"/>
    <s v="Boise"/>
    <x v="5"/>
    <n v="0.70000000000000007"/>
    <x v="46"/>
    <n v="2275"/>
    <n v="568.75"/>
    <n v="0.25"/>
    <n v="0.7"/>
    <n v="2275"/>
    <n v="568.75"/>
    <n v="1592.5"/>
    <x v="3"/>
  </r>
  <r>
    <x v="2"/>
    <n v="1128299"/>
    <d v="2021-05-24T00:00:00"/>
    <x v="2"/>
    <s v="Idaho"/>
    <s v="Boise"/>
    <x v="0"/>
    <n v="0.5"/>
    <x v="28"/>
    <n v="2625"/>
    <n v="918.74999999999989"/>
    <n v="0.35"/>
    <n v="0.5"/>
    <n v="2625"/>
    <n v="918.75"/>
    <n v="1312.5"/>
    <x v="4"/>
  </r>
  <r>
    <x v="2"/>
    <n v="1128299"/>
    <d v="2021-05-24T00:00:00"/>
    <x v="2"/>
    <s v="Idaho"/>
    <s v="Boise"/>
    <x v="1"/>
    <n v="0.55000000000000004"/>
    <x v="48"/>
    <n v="2062.5"/>
    <n v="825"/>
    <n v="0.4"/>
    <n v="0.55000000000000004"/>
    <n v="2062.5"/>
    <n v="825"/>
    <n v="1134.375"/>
    <x v="4"/>
  </r>
  <r>
    <x v="2"/>
    <n v="1128299"/>
    <d v="2021-05-24T00:00:00"/>
    <x v="2"/>
    <s v="Idaho"/>
    <s v="Boise"/>
    <x v="2"/>
    <n v="0.55000000000000004"/>
    <x v="47"/>
    <n v="2200"/>
    <n v="770"/>
    <n v="0.35"/>
    <n v="0.55000000000000004"/>
    <n v="2200"/>
    <n v="770"/>
    <n v="1210"/>
    <x v="4"/>
  </r>
  <r>
    <x v="2"/>
    <n v="1128299"/>
    <d v="2021-05-24T00:00:00"/>
    <x v="2"/>
    <s v="Idaho"/>
    <s v="Boise"/>
    <x v="3"/>
    <n v="0.5"/>
    <x v="49"/>
    <n v="1500"/>
    <n v="525"/>
    <n v="0.35"/>
    <n v="0.5"/>
    <n v="1500"/>
    <n v="525"/>
    <n v="750"/>
    <x v="4"/>
  </r>
  <r>
    <x v="2"/>
    <n v="1128299"/>
    <d v="2021-05-24T00:00:00"/>
    <x v="2"/>
    <s v="Idaho"/>
    <s v="Boise"/>
    <x v="4"/>
    <n v="0.55000000000000004"/>
    <x v="41"/>
    <n v="1100"/>
    <n v="330"/>
    <n v="0.3"/>
    <n v="0.55000000000000004"/>
    <n v="1100"/>
    <n v="330"/>
    <n v="605"/>
    <x v="4"/>
  </r>
  <r>
    <x v="2"/>
    <n v="1128299"/>
    <d v="2021-05-24T00:00:00"/>
    <x v="2"/>
    <s v="Idaho"/>
    <s v="Boise"/>
    <x v="5"/>
    <n v="0.70000000000000007"/>
    <x v="48"/>
    <n v="2625.0000000000005"/>
    <n v="656.25000000000011"/>
    <n v="0.25"/>
    <n v="0.7"/>
    <n v="2625"/>
    <n v="656.25"/>
    <n v="1837.5000000000002"/>
    <x v="4"/>
  </r>
  <r>
    <x v="2"/>
    <n v="1128299"/>
    <d v="2021-06-23T00:00:00"/>
    <x v="2"/>
    <s v="Idaho"/>
    <s v="Boise"/>
    <x v="0"/>
    <n v="0.5"/>
    <x v="23"/>
    <n v="3125"/>
    <n v="1093.75"/>
    <n v="0.35"/>
    <n v="0.5"/>
    <n v="3125"/>
    <n v="1093.75"/>
    <n v="1562.5"/>
    <x v="5"/>
  </r>
  <r>
    <x v="2"/>
    <n v="1128299"/>
    <d v="2021-06-23T00:00:00"/>
    <x v="2"/>
    <s v="Idaho"/>
    <s v="Boise"/>
    <x v="1"/>
    <n v="0.55000000000000004"/>
    <x v="34"/>
    <n v="2612.5"/>
    <n v="1045"/>
    <n v="0.4"/>
    <n v="0.55000000000000004"/>
    <n v="2612.5"/>
    <n v="1045"/>
    <n v="1436.8750000000002"/>
    <x v="5"/>
  </r>
  <r>
    <x v="2"/>
    <n v="1128299"/>
    <d v="2021-06-23T00:00:00"/>
    <x v="2"/>
    <s v="Idaho"/>
    <s v="Boise"/>
    <x v="2"/>
    <n v="0.55000000000000004"/>
    <x v="34"/>
    <n v="2612.5"/>
    <n v="914.37499999999989"/>
    <n v="0.35"/>
    <n v="0.55000000000000004"/>
    <n v="2612.5"/>
    <n v="914.375"/>
    <n v="1436.8750000000002"/>
    <x v="5"/>
  </r>
  <r>
    <x v="2"/>
    <n v="1128299"/>
    <d v="2021-06-23T00:00:00"/>
    <x v="2"/>
    <s v="Idaho"/>
    <s v="Boise"/>
    <x v="3"/>
    <n v="0.5"/>
    <x v="45"/>
    <n v="1750"/>
    <n v="612.5"/>
    <n v="0.35"/>
    <n v="0.5"/>
    <n v="1750"/>
    <n v="612.5"/>
    <n v="875"/>
    <x v="5"/>
  </r>
  <r>
    <x v="2"/>
    <n v="1128299"/>
    <d v="2021-06-23T00:00:00"/>
    <x v="2"/>
    <s v="Idaho"/>
    <s v="Boise"/>
    <x v="4"/>
    <n v="0.55000000000000004"/>
    <x v="38"/>
    <n v="1237.5"/>
    <n v="371.25"/>
    <n v="0.3"/>
    <n v="0.55000000000000004"/>
    <n v="1237.5"/>
    <n v="371.25"/>
    <n v="680.625"/>
    <x v="5"/>
  </r>
  <r>
    <x v="2"/>
    <n v="1128299"/>
    <d v="2021-06-23T00:00:00"/>
    <x v="2"/>
    <s v="Idaho"/>
    <s v="Boise"/>
    <x v="5"/>
    <n v="0.70000000000000007"/>
    <x v="28"/>
    <n v="3675.0000000000005"/>
    <n v="918.75000000000011"/>
    <n v="0.25"/>
    <n v="0.7"/>
    <n v="3675"/>
    <n v="918.75"/>
    <n v="2572.5"/>
    <x v="5"/>
  </r>
  <r>
    <x v="2"/>
    <n v="1128299"/>
    <d v="2021-07-22T00:00:00"/>
    <x v="2"/>
    <s v="Idaho"/>
    <s v="Boise"/>
    <x v="0"/>
    <n v="0.5"/>
    <x v="22"/>
    <n v="3375"/>
    <n v="1181.25"/>
    <n v="0.35"/>
    <n v="0.5"/>
    <n v="3375"/>
    <n v="1181.25"/>
    <n v="1687.5"/>
    <x v="6"/>
  </r>
  <r>
    <x v="2"/>
    <n v="1128299"/>
    <d v="2021-07-22T00:00:00"/>
    <x v="2"/>
    <s v="Idaho"/>
    <s v="Boise"/>
    <x v="1"/>
    <n v="0.55000000000000004"/>
    <x v="28"/>
    <n v="2887.5000000000005"/>
    <n v="1155.0000000000002"/>
    <n v="0.4"/>
    <n v="0.55000000000000004"/>
    <n v="2887.5"/>
    <n v="1155"/>
    <n v="1588.1250000000005"/>
    <x v="6"/>
  </r>
  <r>
    <x v="2"/>
    <n v="1128299"/>
    <d v="2021-07-22T00:00:00"/>
    <x v="2"/>
    <s v="Idaho"/>
    <s v="Boise"/>
    <x v="2"/>
    <n v="0.55000000000000004"/>
    <x v="34"/>
    <n v="2612.5"/>
    <n v="914.37499999999989"/>
    <n v="0.35"/>
    <n v="0.55000000000000004"/>
    <n v="2612.5"/>
    <n v="914.375"/>
    <n v="1436.8750000000002"/>
    <x v="6"/>
  </r>
  <r>
    <x v="2"/>
    <n v="1128299"/>
    <d v="2021-07-22T00:00:00"/>
    <x v="2"/>
    <s v="Idaho"/>
    <s v="Boise"/>
    <x v="3"/>
    <n v="0.5"/>
    <x v="48"/>
    <n v="1875"/>
    <n v="656.25"/>
    <n v="0.35"/>
    <n v="0.5"/>
    <n v="1875"/>
    <n v="656.25"/>
    <n v="937.5"/>
    <x v="6"/>
  </r>
  <r>
    <x v="2"/>
    <n v="1128299"/>
    <d v="2021-07-22T00:00:00"/>
    <x v="2"/>
    <s v="Idaho"/>
    <s v="Boise"/>
    <x v="4"/>
    <n v="0.55000000000000004"/>
    <x v="33"/>
    <n v="2337.5"/>
    <n v="701.25"/>
    <n v="0.3"/>
    <n v="0.55000000000000004"/>
    <n v="2337.5"/>
    <n v="701.25"/>
    <n v="1285.625"/>
    <x v="6"/>
  </r>
  <r>
    <x v="2"/>
    <n v="1128299"/>
    <d v="2021-07-22T00:00:00"/>
    <x v="2"/>
    <s v="Idaho"/>
    <s v="Boise"/>
    <x v="5"/>
    <n v="0.70000000000000007"/>
    <x v="33"/>
    <n v="2975.0000000000005"/>
    <n v="743.75000000000011"/>
    <n v="0.25"/>
    <n v="0.7"/>
    <n v="2975"/>
    <n v="743.75"/>
    <n v="2082.5"/>
    <x v="6"/>
  </r>
  <r>
    <x v="2"/>
    <n v="1128299"/>
    <d v="2021-08-23T00:00:00"/>
    <x v="2"/>
    <s v="Idaho"/>
    <s v="Boise"/>
    <x v="0"/>
    <n v="0.55000000000000004"/>
    <x v="23"/>
    <n v="3437.5000000000005"/>
    <n v="1203.125"/>
    <n v="0.35"/>
    <n v="0.55000000000000004"/>
    <n v="3437.5"/>
    <n v="1203.125"/>
    <n v="1890.6250000000005"/>
    <x v="7"/>
  </r>
  <r>
    <x v="2"/>
    <n v="1128299"/>
    <d v="2021-08-23T00:00:00"/>
    <x v="2"/>
    <s v="Idaho"/>
    <s v="Boise"/>
    <x v="1"/>
    <n v="0.60000000000000009"/>
    <x v="31"/>
    <n v="3450.0000000000005"/>
    <n v="1380.0000000000002"/>
    <n v="0.4"/>
    <n v="0.6"/>
    <n v="3450"/>
    <n v="1380"/>
    <n v="2070"/>
    <x v="7"/>
  </r>
  <r>
    <x v="2"/>
    <n v="1128299"/>
    <d v="2021-08-23T00:00:00"/>
    <x v="2"/>
    <s v="Idaho"/>
    <s v="Boise"/>
    <x v="2"/>
    <n v="0.55000000000000004"/>
    <x v="32"/>
    <n v="2475"/>
    <n v="866.25"/>
    <n v="0.35"/>
    <n v="0.55000000000000004"/>
    <n v="2475"/>
    <n v="866.25"/>
    <n v="1361.25"/>
    <x v="7"/>
  </r>
  <r>
    <x v="2"/>
    <n v="1128299"/>
    <d v="2021-08-23T00:00:00"/>
    <x v="2"/>
    <s v="Idaho"/>
    <s v="Boise"/>
    <x v="3"/>
    <n v="0.55000000000000004"/>
    <x v="47"/>
    <n v="2200"/>
    <n v="770"/>
    <n v="0.35"/>
    <n v="0.55000000000000004"/>
    <n v="2200"/>
    <n v="770"/>
    <n v="1210"/>
    <x v="7"/>
  </r>
  <r>
    <x v="2"/>
    <n v="1128299"/>
    <d v="2021-08-23T00:00:00"/>
    <x v="2"/>
    <s v="Idaho"/>
    <s v="Boise"/>
    <x v="4"/>
    <n v="0.65"/>
    <x v="47"/>
    <n v="2600"/>
    <n v="780"/>
    <n v="0.3"/>
    <n v="0.65"/>
    <n v="2600"/>
    <n v="780"/>
    <n v="1690"/>
    <x v="7"/>
  </r>
  <r>
    <x v="2"/>
    <n v="1128299"/>
    <d v="2021-08-23T00:00:00"/>
    <x v="2"/>
    <s v="Idaho"/>
    <s v="Boise"/>
    <x v="5"/>
    <n v="0.70000000000000007"/>
    <x v="48"/>
    <n v="2625.0000000000005"/>
    <n v="656.25000000000011"/>
    <n v="0.25"/>
    <n v="0.7"/>
    <n v="2625"/>
    <n v="656.25"/>
    <n v="1837.5000000000002"/>
    <x v="7"/>
  </r>
  <r>
    <x v="2"/>
    <n v="1128299"/>
    <d v="2021-09-24T00:00:00"/>
    <x v="2"/>
    <s v="Idaho"/>
    <s v="Boise"/>
    <x v="0"/>
    <n v="0.45000000000000007"/>
    <x v="31"/>
    <n v="2587.5000000000005"/>
    <n v="905.62500000000011"/>
    <n v="0.35"/>
    <n v="0.45"/>
    <n v="2587.5"/>
    <n v="905.625"/>
    <n v="1164.3750000000002"/>
    <x v="8"/>
  </r>
  <r>
    <x v="2"/>
    <n v="1128299"/>
    <d v="2021-09-24T00:00:00"/>
    <x v="2"/>
    <s v="Idaho"/>
    <s v="Boise"/>
    <x v="1"/>
    <n v="0.50000000000000011"/>
    <x v="31"/>
    <n v="2875.0000000000005"/>
    <n v="1150.0000000000002"/>
    <n v="0.4"/>
    <n v="0.5"/>
    <n v="2875"/>
    <n v="1150"/>
    <n v="1437.5000000000002"/>
    <x v="8"/>
  </r>
  <r>
    <x v="2"/>
    <n v="1128299"/>
    <d v="2021-09-24T00:00:00"/>
    <x v="2"/>
    <s v="Idaho"/>
    <s v="Boise"/>
    <x v="2"/>
    <n v="0.45000000000000007"/>
    <x v="33"/>
    <n v="1912.5000000000002"/>
    <n v="669.375"/>
    <n v="0.35"/>
    <n v="0.45"/>
    <n v="1912.5"/>
    <n v="669.375"/>
    <n v="860.62500000000011"/>
    <x v="8"/>
  </r>
  <r>
    <x v="2"/>
    <n v="1128299"/>
    <d v="2021-09-24T00:00:00"/>
    <x v="2"/>
    <s v="Idaho"/>
    <s v="Boise"/>
    <x v="3"/>
    <n v="0.45000000000000007"/>
    <x v="48"/>
    <n v="1687.5000000000002"/>
    <n v="590.625"/>
    <n v="0.35"/>
    <n v="0.45"/>
    <n v="1687.5"/>
    <n v="590.625"/>
    <n v="759.37500000000011"/>
    <x v="8"/>
  </r>
  <r>
    <x v="2"/>
    <n v="1128299"/>
    <d v="2021-09-24T00:00:00"/>
    <x v="2"/>
    <s v="Idaho"/>
    <s v="Boise"/>
    <x v="4"/>
    <n v="0.55000000000000004"/>
    <x v="48"/>
    <n v="2062.5"/>
    <n v="618.75"/>
    <n v="0.3"/>
    <n v="0.55000000000000004"/>
    <n v="2062.5"/>
    <n v="618.75"/>
    <n v="1134.375"/>
    <x v="8"/>
  </r>
  <r>
    <x v="2"/>
    <n v="1128299"/>
    <d v="2021-09-24T00:00:00"/>
    <x v="2"/>
    <s v="Idaho"/>
    <s v="Boise"/>
    <x v="5"/>
    <n v="0.60000000000000009"/>
    <x v="33"/>
    <n v="2550.0000000000005"/>
    <n v="637.50000000000011"/>
    <n v="0.25"/>
    <n v="0.6"/>
    <n v="2550"/>
    <n v="637.5"/>
    <n v="1530.0000000000002"/>
    <x v="8"/>
  </r>
  <r>
    <x v="2"/>
    <n v="1128299"/>
    <d v="2021-10-23T00:00:00"/>
    <x v="2"/>
    <s v="Idaho"/>
    <s v="Boise"/>
    <x v="0"/>
    <n v="0.45000000000000007"/>
    <x v="24"/>
    <n v="2250.0000000000005"/>
    <n v="787.50000000000011"/>
    <n v="0.35"/>
    <n v="0.45"/>
    <n v="2250"/>
    <n v="787.5"/>
    <n v="1012.5000000000002"/>
    <x v="9"/>
  </r>
  <r>
    <x v="2"/>
    <n v="1128299"/>
    <d v="2021-10-23T00:00:00"/>
    <x v="2"/>
    <s v="Idaho"/>
    <s v="Boise"/>
    <x v="1"/>
    <n v="0.50000000000000011"/>
    <x v="24"/>
    <n v="2500.0000000000005"/>
    <n v="1000.0000000000002"/>
    <n v="0.4"/>
    <n v="0.5"/>
    <n v="2500"/>
    <n v="1000"/>
    <n v="1250.0000000000002"/>
    <x v="9"/>
  </r>
  <r>
    <x v="2"/>
    <n v="1128299"/>
    <d v="2021-10-23T00:00:00"/>
    <x v="2"/>
    <s v="Idaho"/>
    <s v="Boise"/>
    <x v="2"/>
    <n v="0.45000000000000007"/>
    <x v="46"/>
    <n v="1462.5000000000002"/>
    <n v="511.87500000000006"/>
    <n v="0.35"/>
    <n v="0.45"/>
    <n v="1462.5"/>
    <n v="511.875"/>
    <n v="658.12500000000011"/>
    <x v="9"/>
  </r>
  <r>
    <x v="2"/>
    <n v="1128299"/>
    <d v="2021-10-23T00:00:00"/>
    <x v="2"/>
    <s v="Idaho"/>
    <s v="Boise"/>
    <x v="3"/>
    <n v="0.45000000000000007"/>
    <x v="49"/>
    <n v="1350.0000000000002"/>
    <n v="472.50000000000006"/>
    <n v="0.35"/>
    <n v="0.45"/>
    <n v="1350"/>
    <n v="472.5"/>
    <n v="607.50000000000011"/>
    <x v="9"/>
  </r>
  <r>
    <x v="2"/>
    <n v="1128299"/>
    <d v="2021-10-23T00:00:00"/>
    <x v="2"/>
    <s v="Idaho"/>
    <s v="Boise"/>
    <x v="4"/>
    <n v="0.55000000000000004"/>
    <x v="35"/>
    <n v="1512.5000000000002"/>
    <n v="453.75000000000006"/>
    <n v="0.3"/>
    <n v="0.55000000000000004"/>
    <n v="1512.5"/>
    <n v="453.75"/>
    <n v="831.87500000000023"/>
    <x v="9"/>
  </r>
  <r>
    <x v="2"/>
    <n v="1128299"/>
    <d v="2021-10-23T00:00:00"/>
    <x v="2"/>
    <s v="Idaho"/>
    <s v="Boise"/>
    <x v="5"/>
    <n v="0.60000000000000009"/>
    <x v="46"/>
    <n v="1950.0000000000002"/>
    <n v="487.50000000000006"/>
    <n v="0.25"/>
    <n v="0.6"/>
    <n v="1950"/>
    <n v="487.5"/>
    <n v="1170"/>
    <x v="9"/>
  </r>
  <r>
    <x v="2"/>
    <n v="1128299"/>
    <d v="2021-11-23T00:00:00"/>
    <x v="2"/>
    <s v="Idaho"/>
    <s v="Boise"/>
    <x v="0"/>
    <n v="0.45000000000000007"/>
    <x v="24"/>
    <n v="2250.0000000000005"/>
    <n v="787.50000000000011"/>
    <n v="0.35"/>
    <n v="0.45"/>
    <n v="2250"/>
    <n v="787.5"/>
    <n v="1012.5000000000002"/>
    <x v="10"/>
  </r>
  <r>
    <x v="2"/>
    <n v="1128299"/>
    <d v="2021-11-23T00:00:00"/>
    <x v="2"/>
    <s v="Idaho"/>
    <s v="Boise"/>
    <x v="1"/>
    <n v="0.50000000000000011"/>
    <x v="28"/>
    <n v="2625.0000000000005"/>
    <n v="1050.0000000000002"/>
    <n v="0.4"/>
    <n v="0.5"/>
    <n v="2625"/>
    <n v="1050"/>
    <n v="1312.5000000000002"/>
    <x v="10"/>
  </r>
  <r>
    <x v="2"/>
    <n v="1128299"/>
    <d v="2021-11-23T00:00:00"/>
    <x v="2"/>
    <s v="Idaho"/>
    <s v="Boise"/>
    <x v="2"/>
    <n v="0.45000000000000007"/>
    <x v="48"/>
    <n v="1687.5000000000002"/>
    <n v="590.625"/>
    <n v="0.35"/>
    <n v="0.45"/>
    <n v="1687.5"/>
    <n v="590.625"/>
    <n v="759.37500000000011"/>
    <x v="10"/>
  </r>
  <r>
    <x v="2"/>
    <n v="1128299"/>
    <d v="2021-11-23T00:00:00"/>
    <x v="2"/>
    <s v="Idaho"/>
    <s v="Boise"/>
    <x v="3"/>
    <n v="0.45000000000000007"/>
    <x v="45"/>
    <n v="1575.0000000000002"/>
    <n v="551.25"/>
    <n v="0.35"/>
    <n v="0.45"/>
    <n v="1575"/>
    <n v="551.25"/>
    <n v="708.75000000000011"/>
    <x v="10"/>
  </r>
  <r>
    <x v="2"/>
    <n v="1128299"/>
    <d v="2021-11-23T00:00:00"/>
    <x v="2"/>
    <s v="Idaho"/>
    <s v="Boise"/>
    <x v="4"/>
    <n v="0.55000000000000004"/>
    <x v="49"/>
    <n v="1650.0000000000002"/>
    <n v="495.00000000000006"/>
    <n v="0.3"/>
    <n v="0.55000000000000004"/>
    <n v="1650"/>
    <n v="495"/>
    <n v="907.50000000000023"/>
    <x v="10"/>
  </r>
  <r>
    <x v="2"/>
    <n v="1128299"/>
    <d v="2021-11-23T00:00:00"/>
    <x v="2"/>
    <s v="Idaho"/>
    <s v="Boise"/>
    <x v="5"/>
    <n v="0.60000000000000009"/>
    <x v="33"/>
    <n v="2550.0000000000005"/>
    <n v="637.50000000000011"/>
    <n v="0.25"/>
    <n v="0.6"/>
    <n v="2550"/>
    <n v="637.5"/>
    <n v="1530.0000000000002"/>
    <x v="10"/>
  </r>
  <r>
    <x v="2"/>
    <n v="1128299"/>
    <d v="2021-12-22T00:00:00"/>
    <x v="2"/>
    <s v="Idaho"/>
    <s v="Boise"/>
    <x v="0"/>
    <n v="0.45000000000000007"/>
    <x v="23"/>
    <n v="2812.5000000000005"/>
    <n v="984.37500000000011"/>
    <n v="0.35"/>
    <n v="0.45"/>
    <n v="2812.5"/>
    <n v="984.375"/>
    <n v="1265.6250000000002"/>
    <x v="11"/>
  </r>
  <r>
    <x v="2"/>
    <n v="1128299"/>
    <d v="2021-12-22T00:00:00"/>
    <x v="2"/>
    <s v="Idaho"/>
    <s v="Boise"/>
    <x v="1"/>
    <n v="0.50000000000000011"/>
    <x v="23"/>
    <n v="3125.0000000000009"/>
    <n v="1250.0000000000005"/>
    <n v="0.4"/>
    <n v="0.5"/>
    <n v="3125"/>
    <n v="1250"/>
    <n v="1562.5000000000005"/>
    <x v="11"/>
  </r>
  <r>
    <x v="2"/>
    <n v="1128299"/>
    <d v="2021-12-22T00:00:00"/>
    <x v="2"/>
    <s v="Idaho"/>
    <s v="Boise"/>
    <x v="2"/>
    <n v="0.45000000000000007"/>
    <x v="33"/>
    <n v="1912.5000000000002"/>
    <n v="669.375"/>
    <n v="0.35"/>
    <n v="0.45"/>
    <n v="1912.5"/>
    <n v="669.375"/>
    <n v="860.62500000000011"/>
    <x v="11"/>
  </r>
  <r>
    <x v="2"/>
    <n v="1128299"/>
    <d v="2021-12-22T00:00:00"/>
    <x v="2"/>
    <s v="Idaho"/>
    <s v="Boise"/>
    <x v="3"/>
    <n v="0.45000000000000007"/>
    <x v="33"/>
    <n v="1912.5000000000002"/>
    <n v="669.375"/>
    <n v="0.35"/>
    <n v="0.45"/>
    <n v="1912.5"/>
    <n v="669.375"/>
    <n v="860.62500000000011"/>
    <x v="11"/>
  </r>
  <r>
    <x v="2"/>
    <n v="1128299"/>
    <d v="2021-12-22T00:00:00"/>
    <x v="2"/>
    <s v="Idaho"/>
    <s v="Boise"/>
    <x v="4"/>
    <n v="0.55000000000000004"/>
    <x v="45"/>
    <n v="1925.0000000000002"/>
    <n v="577.5"/>
    <n v="0.3"/>
    <n v="0.55000000000000004"/>
    <n v="1925"/>
    <n v="577.5"/>
    <n v="1058.7500000000002"/>
    <x v="11"/>
  </r>
  <r>
    <x v="2"/>
    <n v="1128299"/>
    <d v="2021-12-22T00:00:00"/>
    <x v="2"/>
    <s v="Idaho"/>
    <s v="Boise"/>
    <x v="5"/>
    <n v="0.60000000000000009"/>
    <x v="32"/>
    <n v="2700.0000000000005"/>
    <n v="675.00000000000011"/>
    <n v="0.25"/>
    <n v="0.6"/>
    <n v="2700"/>
    <n v="675"/>
    <n v="1620.0000000000002"/>
    <x v="11"/>
  </r>
  <r>
    <x v="2"/>
    <n v="1128299"/>
    <d v="2021-01-26T00:00:00"/>
    <x v="2"/>
    <s v="Arizona"/>
    <s v="Phoenix"/>
    <x v="0"/>
    <n v="0.34999999999999992"/>
    <x v="34"/>
    <n v="1662.4999999999995"/>
    <n v="581.87499999999977"/>
    <n v="0.35"/>
    <n v="0.35"/>
    <n v="1662.5"/>
    <n v="581.875"/>
    <n v="581.87499999999977"/>
    <x v="0"/>
  </r>
  <r>
    <x v="2"/>
    <n v="1128299"/>
    <d v="2021-01-26T00:00:00"/>
    <x v="2"/>
    <s v="Arizona"/>
    <s v="Phoenix"/>
    <x v="1"/>
    <n v="0.45"/>
    <x v="34"/>
    <n v="2137.5"/>
    <n v="855"/>
    <n v="0.4"/>
    <n v="0.45"/>
    <n v="2137.5"/>
    <n v="855"/>
    <n v="961.875"/>
    <x v="0"/>
  </r>
  <r>
    <x v="2"/>
    <n v="1128299"/>
    <d v="2021-01-26T00:00:00"/>
    <x v="2"/>
    <s v="Arizona"/>
    <s v="Phoenix"/>
    <x v="2"/>
    <n v="0.45"/>
    <x v="34"/>
    <n v="2137.5"/>
    <n v="748.125"/>
    <n v="0.35"/>
    <n v="0.45"/>
    <n v="2137.5"/>
    <n v="748.125"/>
    <n v="961.875"/>
    <x v="0"/>
  </r>
  <r>
    <x v="2"/>
    <n v="1128299"/>
    <d v="2021-01-26T00:00:00"/>
    <x v="2"/>
    <s v="Arizona"/>
    <s v="Phoenix"/>
    <x v="3"/>
    <n v="0.45"/>
    <x v="46"/>
    <n v="1462.5"/>
    <n v="511.87499999999994"/>
    <n v="0.35"/>
    <n v="0.45"/>
    <n v="1462.5"/>
    <n v="511.875"/>
    <n v="658.125"/>
    <x v="0"/>
  </r>
  <r>
    <x v="2"/>
    <n v="1128299"/>
    <d v="2021-01-26T00:00:00"/>
    <x v="2"/>
    <s v="Arizona"/>
    <s v="Phoenix"/>
    <x v="4"/>
    <n v="0.50000000000000011"/>
    <x v="35"/>
    <n v="1375.0000000000002"/>
    <n v="412.50000000000006"/>
    <n v="0.3"/>
    <n v="0.5"/>
    <n v="1375"/>
    <n v="412.5"/>
    <n v="687.50000000000011"/>
    <x v="0"/>
  </r>
  <r>
    <x v="2"/>
    <n v="1128299"/>
    <d v="2021-01-26T00:00:00"/>
    <x v="2"/>
    <s v="Arizona"/>
    <s v="Phoenix"/>
    <x v="5"/>
    <n v="0.45"/>
    <x v="34"/>
    <n v="2137.5"/>
    <n v="534.375"/>
    <n v="0.25"/>
    <n v="0.45"/>
    <n v="2137.5"/>
    <n v="534.375"/>
    <n v="961.875"/>
    <x v="0"/>
  </r>
  <r>
    <x v="2"/>
    <n v="1128299"/>
    <d v="2021-02-26T00:00:00"/>
    <x v="2"/>
    <s v="Arizona"/>
    <s v="Phoenix"/>
    <x v="0"/>
    <n v="0.34999999999999992"/>
    <x v="28"/>
    <n v="1837.4999999999995"/>
    <n v="643.12499999999977"/>
    <n v="0.35"/>
    <n v="0.35"/>
    <n v="1837.5"/>
    <n v="643.125"/>
    <n v="643.12499999999977"/>
    <x v="1"/>
  </r>
  <r>
    <x v="2"/>
    <n v="1128299"/>
    <d v="2021-02-26T00:00:00"/>
    <x v="2"/>
    <s v="Arizona"/>
    <s v="Phoenix"/>
    <x v="1"/>
    <n v="0.45"/>
    <x v="33"/>
    <n v="1912.5"/>
    <n v="765"/>
    <n v="0.4"/>
    <n v="0.45"/>
    <n v="1912.5"/>
    <n v="765"/>
    <n v="860.625"/>
    <x v="1"/>
  </r>
  <r>
    <x v="2"/>
    <n v="1128299"/>
    <d v="2021-02-26T00:00:00"/>
    <x v="2"/>
    <s v="Arizona"/>
    <s v="Phoenix"/>
    <x v="2"/>
    <n v="0.45"/>
    <x v="33"/>
    <n v="1912.5"/>
    <n v="669.375"/>
    <n v="0.35"/>
    <n v="0.45"/>
    <n v="1912.5"/>
    <n v="669.375"/>
    <n v="860.625"/>
    <x v="1"/>
  </r>
  <r>
    <x v="2"/>
    <n v="1128299"/>
    <d v="2021-02-26T00:00:00"/>
    <x v="2"/>
    <s v="Arizona"/>
    <s v="Phoenix"/>
    <x v="3"/>
    <n v="0.45"/>
    <x v="35"/>
    <n v="1237.5"/>
    <n v="433.125"/>
    <n v="0.35"/>
    <n v="0.45"/>
    <n v="1237.5"/>
    <n v="433.125"/>
    <n v="556.875"/>
    <x v="1"/>
  </r>
  <r>
    <x v="2"/>
    <n v="1128299"/>
    <d v="2021-02-26T00:00:00"/>
    <x v="2"/>
    <s v="Arizona"/>
    <s v="Phoenix"/>
    <x v="4"/>
    <n v="0.50000000000000011"/>
    <x v="41"/>
    <n v="1000.0000000000002"/>
    <n v="300.00000000000006"/>
    <n v="0.3"/>
    <n v="0.5"/>
    <n v="1000"/>
    <n v="300"/>
    <n v="500.00000000000011"/>
    <x v="1"/>
  </r>
  <r>
    <x v="2"/>
    <n v="1128299"/>
    <d v="2021-02-26T00:00:00"/>
    <x v="2"/>
    <s v="Arizona"/>
    <s v="Phoenix"/>
    <x v="5"/>
    <n v="0.45"/>
    <x v="47"/>
    <n v="1800"/>
    <n v="450"/>
    <n v="0.25"/>
    <n v="0.45"/>
    <n v="1800"/>
    <n v="450"/>
    <n v="810"/>
    <x v="1"/>
  </r>
  <r>
    <x v="2"/>
    <n v="1128299"/>
    <d v="2021-03-25T00:00:00"/>
    <x v="2"/>
    <s v="Arizona"/>
    <s v="Phoenix"/>
    <x v="0"/>
    <n v="0.45"/>
    <x v="21"/>
    <n v="2475"/>
    <n v="866.25"/>
    <n v="0.35"/>
    <n v="0.45"/>
    <n v="2475"/>
    <n v="866.25"/>
    <n v="1113.75"/>
    <x v="2"/>
  </r>
  <r>
    <x v="2"/>
    <n v="1128299"/>
    <d v="2021-03-25T00:00:00"/>
    <x v="2"/>
    <s v="Arizona"/>
    <s v="Phoenix"/>
    <x v="1"/>
    <n v="0.55000000000000004"/>
    <x v="47"/>
    <n v="2200"/>
    <n v="880"/>
    <n v="0.4"/>
    <n v="0.55000000000000004"/>
    <n v="2200"/>
    <n v="880"/>
    <n v="1210"/>
    <x v="2"/>
  </r>
  <r>
    <x v="2"/>
    <n v="1128299"/>
    <d v="2021-03-25T00:00:00"/>
    <x v="2"/>
    <s v="Arizona"/>
    <s v="Phoenix"/>
    <x v="2"/>
    <n v="0.55000000000000004"/>
    <x v="47"/>
    <n v="2200"/>
    <n v="770"/>
    <n v="0.35"/>
    <n v="0.55000000000000004"/>
    <n v="2200"/>
    <n v="770"/>
    <n v="1210"/>
    <x v="2"/>
  </r>
  <r>
    <x v="2"/>
    <n v="1128299"/>
    <d v="2021-03-25T00:00:00"/>
    <x v="2"/>
    <s v="Arizona"/>
    <s v="Phoenix"/>
    <x v="3"/>
    <n v="0.55000000000000004"/>
    <x v="35"/>
    <n v="1512.5000000000002"/>
    <n v="529.375"/>
    <n v="0.35"/>
    <n v="0.55000000000000004"/>
    <n v="1512.5"/>
    <n v="529.375"/>
    <n v="831.87500000000023"/>
    <x v="2"/>
  </r>
  <r>
    <x v="2"/>
    <n v="1128299"/>
    <d v="2021-03-25T00:00:00"/>
    <x v="2"/>
    <s v="Arizona"/>
    <s v="Phoenix"/>
    <x v="4"/>
    <n v="0.60000000000000009"/>
    <x v="37"/>
    <n v="1050.0000000000002"/>
    <n v="315.00000000000006"/>
    <n v="0.3"/>
    <n v="0.6"/>
    <n v="1050"/>
    <n v="315"/>
    <n v="630.00000000000011"/>
    <x v="2"/>
  </r>
  <r>
    <x v="2"/>
    <n v="1128299"/>
    <d v="2021-03-25T00:00:00"/>
    <x v="2"/>
    <s v="Arizona"/>
    <s v="Phoenix"/>
    <x v="5"/>
    <n v="0.55000000000000004"/>
    <x v="48"/>
    <n v="2062.5"/>
    <n v="515.625"/>
    <n v="0.25"/>
    <n v="0.55000000000000004"/>
    <n v="2062.5"/>
    <n v="515.625"/>
    <n v="1134.375"/>
    <x v="2"/>
  </r>
  <r>
    <x v="2"/>
    <n v="1128299"/>
    <d v="2021-04-26T00:00:00"/>
    <x v="2"/>
    <s v="Arizona"/>
    <s v="Phoenix"/>
    <x v="0"/>
    <n v="0.55000000000000004"/>
    <x v="21"/>
    <n v="3025.0000000000005"/>
    <n v="1058.75"/>
    <n v="0.35"/>
    <n v="0.55000000000000004"/>
    <n v="3025"/>
    <n v="1058.75"/>
    <n v="1663.7500000000005"/>
    <x v="3"/>
  </r>
  <r>
    <x v="2"/>
    <n v="1128299"/>
    <d v="2021-04-26T00:00:00"/>
    <x v="2"/>
    <s v="Arizona"/>
    <s v="Phoenix"/>
    <x v="1"/>
    <n v="0.60000000000000009"/>
    <x v="45"/>
    <n v="2100.0000000000005"/>
    <n v="840.00000000000023"/>
    <n v="0.4"/>
    <n v="0.6"/>
    <n v="2100"/>
    <n v="840"/>
    <n v="1260.0000000000002"/>
    <x v="3"/>
  </r>
  <r>
    <x v="2"/>
    <n v="1128299"/>
    <d v="2021-04-26T00:00:00"/>
    <x v="2"/>
    <s v="Arizona"/>
    <s v="Phoenix"/>
    <x v="2"/>
    <n v="0.60000000000000009"/>
    <x v="47"/>
    <n v="2400.0000000000005"/>
    <n v="840.00000000000011"/>
    <n v="0.35"/>
    <n v="0.6"/>
    <n v="2400"/>
    <n v="840"/>
    <n v="1440.0000000000002"/>
    <x v="3"/>
  </r>
  <r>
    <x v="2"/>
    <n v="1128299"/>
    <d v="2021-04-26T00:00:00"/>
    <x v="2"/>
    <s v="Arizona"/>
    <s v="Phoenix"/>
    <x v="3"/>
    <n v="0.55000000000000004"/>
    <x v="49"/>
    <n v="1650.0000000000002"/>
    <n v="577.5"/>
    <n v="0.35"/>
    <n v="0.55000000000000004"/>
    <n v="1650"/>
    <n v="577.5"/>
    <n v="907.50000000000023"/>
    <x v="3"/>
  </r>
  <r>
    <x v="2"/>
    <n v="1128299"/>
    <d v="2021-04-26T00:00:00"/>
    <x v="2"/>
    <s v="Arizona"/>
    <s v="Phoenix"/>
    <x v="4"/>
    <n v="0.60000000000000009"/>
    <x v="41"/>
    <n v="1200.0000000000002"/>
    <n v="360.00000000000006"/>
    <n v="0.3"/>
    <n v="0.6"/>
    <n v="1200"/>
    <n v="360"/>
    <n v="720.00000000000011"/>
    <x v="3"/>
  </r>
  <r>
    <x v="2"/>
    <n v="1128299"/>
    <d v="2021-04-26T00:00:00"/>
    <x v="2"/>
    <s v="Arizona"/>
    <s v="Phoenix"/>
    <x v="5"/>
    <n v="0.75000000000000011"/>
    <x v="48"/>
    <n v="2812.5000000000005"/>
    <n v="703.12500000000011"/>
    <n v="0.25"/>
    <n v="0.75"/>
    <n v="2812.5"/>
    <n v="703.125"/>
    <n v="2109.3750000000005"/>
    <x v="3"/>
  </r>
  <r>
    <x v="2"/>
    <n v="1128299"/>
    <d v="2021-05-27T00:00:00"/>
    <x v="2"/>
    <s v="Arizona"/>
    <s v="Phoenix"/>
    <x v="0"/>
    <n v="0.55000000000000004"/>
    <x v="31"/>
    <n v="3162.5000000000005"/>
    <n v="1106.875"/>
    <n v="0.35"/>
    <n v="0.55000000000000004"/>
    <n v="3162.5"/>
    <n v="1106.875"/>
    <n v="1739.3750000000005"/>
    <x v="4"/>
  </r>
  <r>
    <x v="2"/>
    <n v="1128299"/>
    <d v="2021-05-27T00:00:00"/>
    <x v="2"/>
    <s v="Arizona"/>
    <s v="Phoenix"/>
    <x v="1"/>
    <n v="0.60000000000000009"/>
    <x v="33"/>
    <n v="2550.0000000000005"/>
    <n v="1020.0000000000002"/>
    <n v="0.4"/>
    <n v="0.6"/>
    <n v="2550"/>
    <n v="1020"/>
    <n v="1530.0000000000002"/>
    <x v="4"/>
  </r>
  <r>
    <x v="2"/>
    <n v="1128299"/>
    <d v="2021-05-27T00:00:00"/>
    <x v="2"/>
    <s v="Arizona"/>
    <s v="Phoenix"/>
    <x v="2"/>
    <n v="0.60000000000000009"/>
    <x v="32"/>
    <n v="2700.0000000000005"/>
    <n v="945.00000000000011"/>
    <n v="0.35"/>
    <n v="0.6"/>
    <n v="2700"/>
    <n v="945"/>
    <n v="1620.0000000000002"/>
    <x v="4"/>
  </r>
  <r>
    <x v="2"/>
    <n v="1128299"/>
    <d v="2021-05-27T00:00:00"/>
    <x v="2"/>
    <s v="Arizona"/>
    <s v="Phoenix"/>
    <x v="3"/>
    <n v="0.55000000000000004"/>
    <x v="45"/>
    <n v="1925.0000000000002"/>
    <n v="673.75"/>
    <n v="0.35"/>
    <n v="0.55000000000000004"/>
    <n v="1925"/>
    <n v="673.75"/>
    <n v="1058.7500000000002"/>
    <x v="4"/>
  </r>
  <r>
    <x v="2"/>
    <n v="1128299"/>
    <d v="2021-05-27T00:00:00"/>
    <x v="2"/>
    <s v="Arizona"/>
    <s v="Phoenix"/>
    <x v="4"/>
    <n v="0.60000000000000009"/>
    <x v="44"/>
    <n v="1500.0000000000002"/>
    <n v="450.00000000000006"/>
    <n v="0.3"/>
    <n v="0.6"/>
    <n v="1500"/>
    <n v="450"/>
    <n v="900.00000000000011"/>
    <x v="4"/>
  </r>
  <r>
    <x v="2"/>
    <n v="1128299"/>
    <d v="2021-05-27T00:00:00"/>
    <x v="2"/>
    <s v="Arizona"/>
    <s v="Phoenix"/>
    <x v="5"/>
    <n v="0.75000000000000011"/>
    <x v="33"/>
    <n v="3187.5000000000005"/>
    <n v="796.87500000000011"/>
    <n v="0.25"/>
    <n v="0.75"/>
    <n v="3187.5"/>
    <n v="796.875"/>
    <n v="2390.6250000000005"/>
    <x v="4"/>
  </r>
  <r>
    <x v="2"/>
    <n v="1128299"/>
    <d v="2021-06-26T00:00:00"/>
    <x v="2"/>
    <s v="Arizona"/>
    <s v="Phoenix"/>
    <x v="0"/>
    <n v="0.55000000000000004"/>
    <x v="20"/>
    <n v="3850.0000000000005"/>
    <n v="1347.5"/>
    <n v="0.35"/>
    <n v="0.55000000000000004"/>
    <n v="3850"/>
    <n v="1347.5"/>
    <n v="2117.5000000000005"/>
    <x v="5"/>
  </r>
  <r>
    <x v="2"/>
    <n v="1128299"/>
    <d v="2021-06-26T00:00:00"/>
    <x v="2"/>
    <s v="Arizona"/>
    <s v="Phoenix"/>
    <x v="1"/>
    <n v="0.60000000000000009"/>
    <x v="21"/>
    <n v="3300.0000000000005"/>
    <n v="1320.0000000000002"/>
    <n v="0.4"/>
    <n v="0.6"/>
    <n v="3300"/>
    <n v="1320"/>
    <n v="1980.0000000000002"/>
    <x v="5"/>
  </r>
  <r>
    <x v="2"/>
    <n v="1128299"/>
    <d v="2021-06-26T00:00:00"/>
    <x v="2"/>
    <s v="Arizona"/>
    <s v="Phoenix"/>
    <x v="2"/>
    <n v="0.60000000000000009"/>
    <x v="21"/>
    <n v="3300.0000000000005"/>
    <n v="1155"/>
    <n v="0.35"/>
    <n v="0.6"/>
    <n v="3300"/>
    <n v="1155"/>
    <n v="1980.0000000000002"/>
    <x v="5"/>
  </r>
  <r>
    <x v="2"/>
    <n v="1128299"/>
    <d v="2021-06-26T00:00:00"/>
    <x v="2"/>
    <s v="Arizona"/>
    <s v="Phoenix"/>
    <x v="3"/>
    <n v="0.55000000000000004"/>
    <x v="33"/>
    <n v="2337.5"/>
    <n v="818.125"/>
    <n v="0.35"/>
    <n v="0.55000000000000004"/>
    <n v="2337.5"/>
    <n v="818.125"/>
    <n v="1285.625"/>
    <x v="5"/>
  </r>
  <r>
    <x v="2"/>
    <n v="1128299"/>
    <d v="2021-06-26T00:00:00"/>
    <x v="2"/>
    <s v="Arizona"/>
    <s v="Phoenix"/>
    <x v="4"/>
    <n v="0.60000000000000009"/>
    <x v="49"/>
    <n v="1800.0000000000002"/>
    <n v="540"/>
    <n v="0.3"/>
    <n v="0.6"/>
    <n v="1800"/>
    <n v="540"/>
    <n v="1080"/>
    <x v="5"/>
  </r>
  <r>
    <x v="2"/>
    <n v="1128299"/>
    <d v="2021-06-26T00:00:00"/>
    <x v="2"/>
    <s v="Arizona"/>
    <s v="Phoenix"/>
    <x v="5"/>
    <n v="0.75000000000000011"/>
    <x v="25"/>
    <n v="4500.0000000000009"/>
    <n v="1125.0000000000002"/>
    <n v="0.25"/>
    <n v="0.75"/>
    <n v="4500"/>
    <n v="1125"/>
    <n v="3375.0000000000009"/>
    <x v="5"/>
  </r>
  <r>
    <x v="2"/>
    <n v="1128299"/>
    <d v="2021-07-25T00:00:00"/>
    <x v="2"/>
    <s v="Arizona"/>
    <s v="Phoenix"/>
    <x v="0"/>
    <n v="0.55000000000000004"/>
    <x v="30"/>
    <n v="4125"/>
    <n v="1443.75"/>
    <n v="0.35"/>
    <n v="0.55000000000000004"/>
    <n v="4125"/>
    <n v="1443.75"/>
    <n v="2268.75"/>
    <x v="6"/>
  </r>
  <r>
    <x v="2"/>
    <n v="1128299"/>
    <d v="2021-07-25T00:00:00"/>
    <x v="2"/>
    <s v="Arizona"/>
    <s v="Phoenix"/>
    <x v="1"/>
    <n v="0.60000000000000009"/>
    <x v="25"/>
    <n v="3600.0000000000005"/>
    <n v="1440.0000000000002"/>
    <n v="0.4"/>
    <n v="0.6"/>
    <n v="3600"/>
    <n v="1440"/>
    <n v="2160"/>
    <x v="6"/>
  </r>
  <r>
    <x v="2"/>
    <n v="1128299"/>
    <d v="2021-07-25T00:00:00"/>
    <x v="2"/>
    <s v="Arizona"/>
    <s v="Phoenix"/>
    <x v="2"/>
    <n v="0.60000000000000009"/>
    <x v="21"/>
    <n v="3300.0000000000005"/>
    <n v="1155"/>
    <n v="0.35"/>
    <n v="0.6"/>
    <n v="3300"/>
    <n v="1155"/>
    <n v="1980.0000000000002"/>
    <x v="6"/>
  </r>
  <r>
    <x v="2"/>
    <n v="1128299"/>
    <d v="2021-07-25T00:00:00"/>
    <x v="2"/>
    <s v="Arizona"/>
    <s v="Phoenix"/>
    <x v="3"/>
    <n v="0.55000000000000004"/>
    <x v="32"/>
    <n v="2475"/>
    <n v="866.25"/>
    <n v="0.35"/>
    <n v="0.55000000000000004"/>
    <n v="2475"/>
    <n v="866.25"/>
    <n v="1361.25"/>
    <x v="6"/>
  </r>
  <r>
    <x v="2"/>
    <n v="1128299"/>
    <d v="2021-07-25T00:00:00"/>
    <x v="2"/>
    <s v="Arizona"/>
    <s v="Phoenix"/>
    <x v="4"/>
    <n v="0.60000000000000009"/>
    <x v="24"/>
    <n v="3000.0000000000005"/>
    <n v="900.00000000000011"/>
    <n v="0.3"/>
    <n v="0.6"/>
    <n v="3000"/>
    <n v="900"/>
    <n v="1800.0000000000002"/>
    <x v="6"/>
  </r>
  <r>
    <x v="2"/>
    <n v="1128299"/>
    <d v="2021-07-25T00:00:00"/>
    <x v="2"/>
    <s v="Arizona"/>
    <s v="Phoenix"/>
    <x v="5"/>
    <n v="0.75000000000000011"/>
    <x v="24"/>
    <n v="3750.0000000000005"/>
    <n v="937.50000000000011"/>
    <n v="0.25"/>
    <n v="0.75"/>
    <n v="3750"/>
    <n v="937.5"/>
    <n v="2812.5000000000005"/>
    <x v="6"/>
  </r>
  <r>
    <x v="2"/>
    <n v="1128299"/>
    <d v="2021-08-26T00:00:00"/>
    <x v="2"/>
    <s v="Arizona"/>
    <s v="Phoenix"/>
    <x v="0"/>
    <n v="0.60000000000000009"/>
    <x v="20"/>
    <n v="4200.0000000000009"/>
    <n v="1470.0000000000002"/>
    <n v="0.35"/>
    <n v="0.6"/>
    <n v="4200"/>
    <n v="1470"/>
    <n v="2520.0000000000005"/>
    <x v="7"/>
  </r>
  <r>
    <x v="2"/>
    <n v="1128299"/>
    <d v="2021-08-26T00:00:00"/>
    <x v="2"/>
    <s v="Arizona"/>
    <s v="Phoenix"/>
    <x v="1"/>
    <n v="0.65000000000000013"/>
    <x v="26"/>
    <n v="4225.0000000000009"/>
    <n v="1690.0000000000005"/>
    <n v="0.4"/>
    <n v="0.65"/>
    <n v="4225"/>
    <n v="1690"/>
    <n v="2746.2500000000009"/>
    <x v="7"/>
  </r>
  <r>
    <x v="2"/>
    <n v="1128299"/>
    <d v="2021-08-26T00:00:00"/>
    <x v="2"/>
    <s v="Arizona"/>
    <s v="Phoenix"/>
    <x v="2"/>
    <n v="0.60000000000000009"/>
    <x v="28"/>
    <n v="3150.0000000000005"/>
    <n v="1102.5"/>
    <n v="0.35"/>
    <n v="0.6"/>
    <n v="3150"/>
    <n v="1102.5"/>
    <n v="1890.0000000000002"/>
    <x v="7"/>
  </r>
  <r>
    <x v="2"/>
    <n v="1128299"/>
    <d v="2021-08-26T00:00:00"/>
    <x v="2"/>
    <s v="Arizona"/>
    <s v="Phoenix"/>
    <x v="3"/>
    <n v="0.60000000000000009"/>
    <x v="34"/>
    <n v="2850.0000000000005"/>
    <n v="997.50000000000011"/>
    <n v="0.35"/>
    <n v="0.6"/>
    <n v="2850"/>
    <n v="997.5"/>
    <n v="1710.0000000000002"/>
    <x v="7"/>
  </r>
  <r>
    <x v="2"/>
    <n v="1128299"/>
    <d v="2021-08-26T00:00:00"/>
    <x v="2"/>
    <s v="Arizona"/>
    <s v="Phoenix"/>
    <x v="4"/>
    <n v="0.70000000000000007"/>
    <x v="34"/>
    <n v="3325.0000000000005"/>
    <n v="997.50000000000011"/>
    <n v="0.3"/>
    <n v="0.7"/>
    <n v="3325"/>
    <n v="997.5"/>
    <n v="2327.5"/>
    <x v="7"/>
  </r>
  <r>
    <x v="2"/>
    <n v="1128299"/>
    <d v="2021-08-26T00:00:00"/>
    <x v="2"/>
    <s v="Arizona"/>
    <s v="Phoenix"/>
    <x v="5"/>
    <n v="0.75000000000000011"/>
    <x v="32"/>
    <n v="3375.0000000000005"/>
    <n v="843.75000000000011"/>
    <n v="0.25"/>
    <n v="0.75"/>
    <n v="3375"/>
    <n v="843.75"/>
    <n v="2531.2500000000005"/>
    <x v="7"/>
  </r>
  <r>
    <x v="2"/>
    <n v="1128299"/>
    <d v="2021-09-27T00:00:00"/>
    <x v="2"/>
    <s v="Arizona"/>
    <s v="Phoenix"/>
    <x v="0"/>
    <n v="0.50000000000000011"/>
    <x v="23"/>
    <n v="3125.0000000000009"/>
    <n v="1093.7500000000002"/>
    <n v="0.35"/>
    <n v="0.5"/>
    <n v="3125"/>
    <n v="1093.75"/>
    <n v="1562.5000000000005"/>
    <x v="8"/>
  </r>
  <r>
    <x v="2"/>
    <n v="1128299"/>
    <d v="2021-09-27T00:00:00"/>
    <x v="2"/>
    <s v="Arizona"/>
    <s v="Phoenix"/>
    <x v="1"/>
    <n v="0.55000000000000016"/>
    <x v="23"/>
    <n v="3437.5000000000009"/>
    <n v="1375.0000000000005"/>
    <n v="0.4"/>
    <n v="0.55000000000000004"/>
    <n v="3437.5"/>
    <n v="1375"/>
    <n v="1890.6250000000007"/>
    <x v="8"/>
  </r>
  <r>
    <x v="2"/>
    <n v="1128299"/>
    <d v="2021-09-27T00:00:00"/>
    <x v="2"/>
    <s v="Arizona"/>
    <s v="Phoenix"/>
    <x v="2"/>
    <n v="0.50000000000000011"/>
    <x v="34"/>
    <n v="2375.0000000000005"/>
    <n v="831.25000000000011"/>
    <n v="0.35"/>
    <n v="0.5"/>
    <n v="2375"/>
    <n v="831.25"/>
    <n v="1187.5000000000002"/>
    <x v="8"/>
  </r>
  <r>
    <x v="2"/>
    <n v="1128299"/>
    <d v="2021-09-27T00:00:00"/>
    <x v="2"/>
    <s v="Arizona"/>
    <s v="Phoenix"/>
    <x v="3"/>
    <n v="0.50000000000000011"/>
    <x v="33"/>
    <n v="2125.0000000000005"/>
    <n v="743.75000000000011"/>
    <n v="0.35"/>
    <n v="0.5"/>
    <n v="2125"/>
    <n v="743.75"/>
    <n v="1062.5000000000002"/>
    <x v="8"/>
  </r>
  <r>
    <x v="2"/>
    <n v="1128299"/>
    <d v="2021-09-27T00:00:00"/>
    <x v="2"/>
    <s v="Arizona"/>
    <s v="Phoenix"/>
    <x v="4"/>
    <n v="0.60000000000000009"/>
    <x v="33"/>
    <n v="2550.0000000000005"/>
    <n v="765.00000000000011"/>
    <n v="0.3"/>
    <n v="0.6"/>
    <n v="2550"/>
    <n v="765"/>
    <n v="1530.0000000000002"/>
    <x v="8"/>
  </r>
  <r>
    <x v="2"/>
    <n v="1128299"/>
    <d v="2021-09-27T00:00:00"/>
    <x v="2"/>
    <s v="Arizona"/>
    <s v="Phoenix"/>
    <x v="5"/>
    <n v="0.65000000000000013"/>
    <x v="34"/>
    <n v="3087.5000000000005"/>
    <n v="771.87500000000011"/>
    <n v="0.25"/>
    <n v="0.65"/>
    <n v="3087.5"/>
    <n v="771.875"/>
    <n v="2006.8750000000005"/>
    <x v="8"/>
  </r>
  <r>
    <x v="2"/>
    <n v="1128299"/>
    <d v="2021-10-26T00:00:00"/>
    <x v="2"/>
    <s v="Arizona"/>
    <s v="Phoenix"/>
    <x v="0"/>
    <n v="0.50000000000000011"/>
    <x v="21"/>
    <n v="2750.0000000000005"/>
    <n v="962.50000000000011"/>
    <n v="0.35"/>
    <n v="0.5"/>
    <n v="2750"/>
    <n v="962.5"/>
    <n v="1375.0000000000002"/>
    <x v="9"/>
  </r>
  <r>
    <x v="2"/>
    <n v="1128299"/>
    <d v="2021-10-26T00:00:00"/>
    <x v="2"/>
    <s v="Arizona"/>
    <s v="Phoenix"/>
    <x v="1"/>
    <n v="0.55000000000000016"/>
    <x v="21"/>
    <n v="3025.0000000000009"/>
    <n v="1210.0000000000005"/>
    <n v="0.4"/>
    <n v="0.55000000000000004"/>
    <n v="3025"/>
    <n v="1210"/>
    <n v="1663.7500000000007"/>
    <x v="9"/>
  </r>
  <r>
    <x v="2"/>
    <n v="1128299"/>
    <d v="2021-10-26T00:00:00"/>
    <x v="2"/>
    <s v="Arizona"/>
    <s v="Phoenix"/>
    <x v="2"/>
    <n v="0.50000000000000011"/>
    <x v="48"/>
    <n v="1875.0000000000005"/>
    <n v="656.25000000000011"/>
    <n v="0.35"/>
    <n v="0.5"/>
    <n v="1875"/>
    <n v="656.25"/>
    <n v="937.50000000000023"/>
    <x v="9"/>
  </r>
  <r>
    <x v="2"/>
    <n v="1128299"/>
    <d v="2021-10-26T00:00:00"/>
    <x v="2"/>
    <s v="Arizona"/>
    <s v="Phoenix"/>
    <x v="3"/>
    <n v="0.50000000000000011"/>
    <x v="45"/>
    <n v="1750.0000000000005"/>
    <n v="612.50000000000011"/>
    <n v="0.35"/>
    <n v="0.5"/>
    <n v="1750"/>
    <n v="612.5"/>
    <n v="875.00000000000023"/>
    <x v="9"/>
  </r>
  <r>
    <x v="2"/>
    <n v="1128299"/>
    <d v="2021-10-26T00:00:00"/>
    <x v="2"/>
    <s v="Arizona"/>
    <s v="Phoenix"/>
    <x v="4"/>
    <n v="0.60000000000000009"/>
    <x v="46"/>
    <n v="1950.0000000000002"/>
    <n v="585"/>
    <n v="0.3"/>
    <n v="0.6"/>
    <n v="1950"/>
    <n v="585"/>
    <n v="1170"/>
    <x v="9"/>
  </r>
  <r>
    <x v="2"/>
    <n v="1128299"/>
    <d v="2021-10-26T00:00:00"/>
    <x v="2"/>
    <s v="Arizona"/>
    <s v="Phoenix"/>
    <x v="5"/>
    <n v="0.75000000000000011"/>
    <x v="48"/>
    <n v="2812.5000000000005"/>
    <n v="703.12500000000011"/>
    <n v="0.25"/>
    <n v="0.75"/>
    <n v="2812.5"/>
    <n v="703.125"/>
    <n v="2109.3750000000005"/>
    <x v="9"/>
  </r>
  <r>
    <x v="2"/>
    <n v="1128299"/>
    <d v="2021-11-26T00:00:00"/>
    <x v="2"/>
    <s v="Arizona"/>
    <s v="Phoenix"/>
    <x v="0"/>
    <n v="0.60000000000000009"/>
    <x v="21"/>
    <n v="3300.0000000000005"/>
    <n v="1155"/>
    <n v="0.35"/>
    <n v="0.6"/>
    <n v="3300"/>
    <n v="1155"/>
    <n v="1980.0000000000002"/>
    <x v="10"/>
  </r>
  <r>
    <x v="2"/>
    <n v="1128299"/>
    <d v="2021-11-26T00:00:00"/>
    <x v="2"/>
    <s v="Arizona"/>
    <s v="Phoenix"/>
    <x v="1"/>
    <n v="0.65000000000000013"/>
    <x v="25"/>
    <n v="3900.0000000000009"/>
    <n v="1560.0000000000005"/>
    <n v="0.4"/>
    <n v="0.65"/>
    <n v="3900"/>
    <n v="1560"/>
    <n v="2535.0000000000005"/>
    <x v="10"/>
  </r>
  <r>
    <x v="2"/>
    <n v="1128299"/>
    <d v="2021-11-26T00:00:00"/>
    <x v="2"/>
    <s v="Arizona"/>
    <s v="Phoenix"/>
    <x v="2"/>
    <n v="0.60000000000000009"/>
    <x v="32"/>
    <n v="2700.0000000000005"/>
    <n v="945.00000000000011"/>
    <n v="0.35"/>
    <n v="0.6"/>
    <n v="2700"/>
    <n v="945"/>
    <n v="1620.0000000000002"/>
    <x v="10"/>
  </r>
  <r>
    <x v="2"/>
    <n v="1128299"/>
    <d v="2021-11-26T00:00:00"/>
    <x v="2"/>
    <s v="Arizona"/>
    <s v="Phoenix"/>
    <x v="3"/>
    <n v="0.60000000000000009"/>
    <x v="33"/>
    <n v="2550.0000000000005"/>
    <n v="892.50000000000011"/>
    <n v="0.35"/>
    <n v="0.6"/>
    <n v="2550"/>
    <n v="892.5"/>
    <n v="1530.0000000000002"/>
    <x v="10"/>
  </r>
  <r>
    <x v="2"/>
    <n v="1128299"/>
    <d v="2021-11-26T00:00:00"/>
    <x v="2"/>
    <s v="Arizona"/>
    <s v="Phoenix"/>
    <x v="4"/>
    <n v="0.70000000000000007"/>
    <x v="48"/>
    <n v="2625.0000000000005"/>
    <n v="787.50000000000011"/>
    <n v="0.3"/>
    <n v="0.7"/>
    <n v="2625"/>
    <n v="787.5"/>
    <n v="1837.5000000000002"/>
    <x v="10"/>
  </r>
  <r>
    <x v="2"/>
    <n v="1128299"/>
    <d v="2021-11-26T00:00:00"/>
    <x v="2"/>
    <s v="Arizona"/>
    <s v="Phoenix"/>
    <x v="5"/>
    <n v="0.75000000000000011"/>
    <x v="24"/>
    <n v="3750.0000000000005"/>
    <n v="937.50000000000011"/>
    <n v="0.25"/>
    <n v="0.75"/>
    <n v="3750"/>
    <n v="937.5"/>
    <n v="2812.5000000000005"/>
    <x v="10"/>
  </r>
  <r>
    <x v="2"/>
    <n v="1128299"/>
    <d v="2021-12-25T00:00:00"/>
    <x v="2"/>
    <s v="Arizona"/>
    <s v="Phoenix"/>
    <x v="0"/>
    <n v="0.60000000000000009"/>
    <x v="20"/>
    <n v="4200.0000000000009"/>
    <n v="1470.0000000000002"/>
    <n v="0.35"/>
    <n v="0.6"/>
    <n v="4200"/>
    <n v="1470"/>
    <n v="2520.0000000000005"/>
    <x v="11"/>
  </r>
  <r>
    <x v="2"/>
    <n v="1128299"/>
    <d v="2021-12-25T00:00:00"/>
    <x v="2"/>
    <s v="Arizona"/>
    <s v="Phoenix"/>
    <x v="1"/>
    <n v="0.65000000000000013"/>
    <x v="20"/>
    <n v="4550.0000000000009"/>
    <n v="1820.0000000000005"/>
    <n v="0.4"/>
    <n v="0.65"/>
    <n v="4550"/>
    <n v="1820"/>
    <n v="2957.5000000000009"/>
    <x v="11"/>
  </r>
  <r>
    <x v="2"/>
    <n v="1128299"/>
    <d v="2021-12-25T00:00:00"/>
    <x v="2"/>
    <s v="Arizona"/>
    <s v="Phoenix"/>
    <x v="2"/>
    <n v="0.60000000000000009"/>
    <x v="24"/>
    <n v="3000.0000000000005"/>
    <n v="1050"/>
    <n v="0.35"/>
    <n v="0.6"/>
    <n v="3000"/>
    <n v="1050"/>
    <n v="1800.0000000000002"/>
    <x v="11"/>
  </r>
  <r>
    <x v="2"/>
    <n v="1128299"/>
    <d v="2021-12-25T00:00:00"/>
    <x v="2"/>
    <s v="Arizona"/>
    <s v="Phoenix"/>
    <x v="3"/>
    <n v="0.60000000000000009"/>
    <x v="24"/>
    <n v="3000.0000000000005"/>
    <n v="1050"/>
    <n v="0.35"/>
    <n v="0.6"/>
    <n v="3000"/>
    <n v="1050"/>
    <n v="1800.0000000000002"/>
    <x v="11"/>
  </r>
  <r>
    <x v="2"/>
    <n v="1128299"/>
    <d v="2021-12-25T00:00:00"/>
    <x v="2"/>
    <s v="Arizona"/>
    <s v="Phoenix"/>
    <x v="4"/>
    <n v="0.70000000000000007"/>
    <x v="33"/>
    <n v="2975.0000000000005"/>
    <n v="892.50000000000011"/>
    <n v="0.3"/>
    <n v="0.7"/>
    <n v="2975"/>
    <n v="892.5"/>
    <n v="2082.5"/>
    <x v="11"/>
  </r>
  <r>
    <x v="2"/>
    <n v="1128299"/>
    <d v="2021-12-25T00:00:00"/>
    <x v="2"/>
    <s v="Arizona"/>
    <s v="Phoenix"/>
    <x v="5"/>
    <n v="0.75000000000000011"/>
    <x v="28"/>
    <n v="3937.5000000000005"/>
    <n v="984.37500000000011"/>
    <n v="0.25"/>
    <n v="0.75"/>
    <n v="3937.5"/>
    <n v="984.375"/>
    <n v="2953.1250000000005"/>
    <x v="11"/>
  </r>
  <r>
    <x v="2"/>
    <n v="1128299"/>
    <d v="2021-01-13T00:00:00"/>
    <x v="2"/>
    <s v="New Mexico"/>
    <s v="Albuquerque"/>
    <x v="0"/>
    <n v="0.29999999999999993"/>
    <x v="32"/>
    <n v="1349.9999999999998"/>
    <n v="539.99999999999989"/>
    <n v="0.4"/>
    <n v="0.3"/>
    <n v="1350"/>
    <n v="540"/>
    <n v="404.99999999999994"/>
    <x v="0"/>
  </r>
  <r>
    <x v="2"/>
    <n v="1128299"/>
    <d v="2021-01-13T00:00:00"/>
    <x v="2"/>
    <s v="New Mexico"/>
    <s v="Albuquerque"/>
    <x v="1"/>
    <n v="0.4"/>
    <x v="32"/>
    <n v="1800"/>
    <n v="720"/>
    <n v="0.4"/>
    <n v="0.4"/>
    <n v="1800"/>
    <n v="720"/>
    <n v="720"/>
    <x v="0"/>
  </r>
  <r>
    <x v="2"/>
    <n v="1128299"/>
    <d v="2021-01-13T00:00:00"/>
    <x v="2"/>
    <s v="New Mexico"/>
    <s v="Albuquerque"/>
    <x v="2"/>
    <n v="0.4"/>
    <x v="32"/>
    <n v="1800"/>
    <n v="630"/>
    <n v="0.35"/>
    <n v="0.4"/>
    <n v="1800"/>
    <n v="630"/>
    <n v="720"/>
    <x v="0"/>
  </r>
  <r>
    <x v="2"/>
    <n v="1128299"/>
    <d v="2021-01-13T00:00:00"/>
    <x v="2"/>
    <s v="New Mexico"/>
    <s v="Albuquerque"/>
    <x v="3"/>
    <n v="0.4"/>
    <x v="49"/>
    <n v="1200"/>
    <n v="480"/>
    <n v="0.4"/>
    <n v="0.4"/>
    <n v="1200"/>
    <n v="480"/>
    <n v="480"/>
    <x v="0"/>
  </r>
  <r>
    <x v="2"/>
    <n v="1128299"/>
    <d v="2021-01-13T00:00:00"/>
    <x v="2"/>
    <s v="New Mexico"/>
    <s v="Albuquerque"/>
    <x v="4"/>
    <n v="0.45000000000000012"/>
    <x v="44"/>
    <n v="1125.0000000000002"/>
    <n v="393.75000000000006"/>
    <n v="0.35"/>
    <n v="0.45"/>
    <n v="1125"/>
    <n v="393.75"/>
    <n v="506.25000000000011"/>
    <x v="0"/>
  </r>
  <r>
    <x v="2"/>
    <n v="1128299"/>
    <d v="2021-01-13T00:00:00"/>
    <x v="2"/>
    <s v="New Mexico"/>
    <s v="Albuquerque"/>
    <x v="5"/>
    <n v="0.4"/>
    <x v="32"/>
    <n v="1800"/>
    <n v="450"/>
    <n v="0.25"/>
    <n v="0.4"/>
    <n v="1800"/>
    <n v="450"/>
    <n v="720"/>
    <x v="0"/>
  </r>
  <r>
    <x v="2"/>
    <n v="1128299"/>
    <d v="2021-02-13T00:00:00"/>
    <x v="2"/>
    <s v="New Mexico"/>
    <s v="Albuquerque"/>
    <x v="0"/>
    <n v="0.29999999999999993"/>
    <x v="24"/>
    <n v="1499.9999999999998"/>
    <n v="599.99999999999989"/>
    <n v="0.4"/>
    <n v="0.3"/>
    <n v="1500"/>
    <n v="600"/>
    <n v="449.99999999999994"/>
    <x v="1"/>
  </r>
  <r>
    <x v="2"/>
    <n v="1128299"/>
    <d v="2021-02-13T00:00:00"/>
    <x v="2"/>
    <s v="New Mexico"/>
    <s v="Albuquerque"/>
    <x v="1"/>
    <n v="0.4"/>
    <x v="47"/>
    <n v="1600"/>
    <n v="640"/>
    <n v="0.4"/>
    <n v="0.4"/>
    <n v="1600"/>
    <n v="640"/>
    <n v="640"/>
    <x v="1"/>
  </r>
  <r>
    <x v="2"/>
    <n v="1128299"/>
    <d v="2021-02-13T00:00:00"/>
    <x v="2"/>
    <s v="New Mexico"/>
    <s v="Albuquerque"/>
    <x v="2"/>
    <n v="0.4"/>
    <x v="47"/>
    <n v="1600"/>
    <n v="560"/>
    <n v="0.35"/>
    <n v="0.4"/>
    <n v="1600"/>
    <n v="560"/>
    <n v="640"/>
    <x v="1"/>
  </r>
  <r>
    <x v="2"/>
    <n v="1128299"/>
    <d v="2021-02-13T00:00:00"/>
    <x v="2"/>
    <s v="New Mexico"/>
    <s v="Albuquerque"/>
    <x v="3"/>
    <n v="0.4"/>
    <x v="44"/>
    <n v="1000"/>
    <n v="400"/>
    <n v="0.4"/>
    <n v="0.4"/>
    <n v="1000"/>
    <n v="400"/>
    <n v="400"/>
    <x v="1"/>
  </r>
  <r>
    <x v="2"/>
    <n v="1128299"/>
    <d v="2021-02-13T00:00:00"/>
    <x v="2"/>
    <s v="New Mexico"/>
    <s v="Albuquerque"/>
    <x v="4"/>
    <n v="0.45000000000000012"/>
    <x v="37"/>
    <n v="787.50000000000023"/>
    <n v="275.62500000000006"/>
    <n v="0.35"/>
    <n v="0.45"/>
    <n v="787.5"/>
    <n v="275.625"/>
    <n v="354.37500000000011"/>
    <x v="1"/>
  </r>
  <r>
    <x v="2"/>
    <n v="1128299"/>
    <d v="2021-02-13T00:00:00"/>
    <x v="2"/>
    <s v="New Mexico"/>
    <s v="Albuquerque"/>
    <x v="5"/>
    <n v="0.4"/>
    <x v="48"/>
    <n v="1500"/>
    <n v="375"/>
    <n v="0.25"/>
    <n v="0.4"/>
    <n v="1500"/>
    <n v="375"/>
    <n v="600"/>
    <x v="1"/>
  </r>
  <r>
    <x v="2"/>
    <n v="1128299"/>
    <d v="2021-03-12T00:00:00"/>
    <x v="2"/>
    <s v="New Mexico"/>
    <s v="Albuquerque"/>
    <x v="0"/>
    <n v="0.4"/>
    <x v="28"/>
    <n v="2100"/>
    <n v="840"/>
    <n v="0.4"/>
    <n v="0.4"/>
    <n v="2100"/>
    <n v="840"/>
    <n v="840"/>
    <x v="2"/>
  </r>
  <r>
    <x v="2"/>
    <n v="1128299"/>
    <d v="2021-03-12T00:00:00"/>
    <x v="2"/>
    <s v="New Mexico"/>
    <s v="Albuquerque"/>
    <x v="1"/>
    <n v="0.5"/>
    <x v="48"/>
    <n v="1875"/>
    <n v="750"/>
    <n v="0.4"/>
    <n v="0.5"/>
    <n v="1875"/>
    <n v="750"/>
    <n v="937.5"/>
    <x v="2"/>
  </r>
  <r>
    <x v="2"/>
    <n v="1128299"/>
    <d v="2021-03-12T00:00:00"/>
    <x v="2"/>
    <s v="New Mexico"/>
    <s v="Albuquerque"/>
    <x v="2"/>
    <n v="0.5"/>
    <x v="48"/>
    <n v="1875"/>
    <n v="656.25"/>
    <n v="0.35"/>
    <n v="0.5"/>
    <n v="1875"/>
    <n v="656.25"/>
    <n v="937.5"/>
    <x v="2"/>
  </r>
  <r>
    <x v="2"/>
    <n v="1128299"/>
    <d v="2021-03-12T00:00:00"/>
    <x v="2"/>
    <s v="New Mexico"/>
    <s v="Albuquerque"/>
    <x v="3"/>
    <n v="0.5"/>
    <x v="44"/>
    <n v="1250"/>
    <n v="500"/>
    <n v="0.4"/>
    <n v="0.5"/>
    <n v="1250"/>
    <n v="500"/>
    <n v="625"/>
    <x v="2"/>
  </r>
  <r>
    <x v="2"/>
    <n v="1128299"/>
    <d v="2021-03-12T00:00:00"/>
    <x v="2"/>
    <s v="New Mexico"/>
    <s v="Albuquerque"/>
    <x v="4"/>
    <n v="0.55000000000000004"/>
    <x v="43"/>
    <n v="825.00000000000011"/>
    <n v="288.75"/>
    <n v="0.35"/>
    <n v="0.55000000000000004"/>
    <n v="825"/>
    <n v="288.75"/>
    <n v="453.75000000000011"/>
    <x v="2"/>
  </r>
  <r>
    <x v="2"/>
    <n v="1128299"/>
    <d v="2021-03-12T00:00:00"/>
    <x v="2"/>
    <s v="New Mexico"/>
    <s v="Albuquerque"/>
    <x v="5"/>
    <n v="0.5"/>
    <x v="45"/>
    <n v="1750"/>
    <n v="437.5"/>
    <n v="0.25"/>
    <n v="0.5"/>
    <n v="1750"/>
    <n v="437.5"/>
    <n v="875"/>
    <x v="2"/>
  </r>
  <r>
    <x v="2"/>
    <n v="1128299"/>
    <d v="2021-04-13T00:00:00"/>
    <x v="2"/>
    <s v="New Mexico"/>
    <s v="Albuquerque"/>
    <x v="0"/>
    <n v="0.5"/>
    <x v="28"/>
    <n v="2625"/>
    <n v="1050"/>
    <n v="0.4"/>
    <n v="0.5"/>
    <n v="2625"/>
    <n v="1050"/>
    <n v="1312.5"/>
    <x v="3"/>
  </r>
  <r>
    <x v="2"/>
    <n v="1128299"/>
    <d v="2021-04-13T00:00:00"/>
    <x v="2"/>
    <s v="New Mexico"/>
    <s v="Albuquerque"/>
    <x v="1"/>
    <n v="0.55000000000000004"/>
    <x v="46"/>
    <n v="1787.5000000000002"/>
    <n v="715.00000000000011"/>
    <n v="0.4"/>
    <n v="0.55000000000000004"/>
    <n v="1787.5"/>
    <n v="715"/>
    <n v="983.12500000000023"/>
    <x v="3"/>
  </r>
  <r>
    <x v="2"/>
    <n v="1128299"/>
    <d v="2021-04-13T00:00:00"/>
    <x v="2"/>
    <s v="New Mexico"/>
    <s v="Albuquerque"/>
    <x v="2"/>
    <n v="0.55000000000000004"/>
    <x v="48"/>
    <n v="2062.5"/>
    <n v="721.875"/>
    <n v="0.35"/>
    <n v="0.55000000000000004"/>
    <n v="2062.5"/>
    <n v="721.875"/>
    <n v="1134.375"/>
    <x v="3"/>
  </r>
  <r>
    <x v="2"/>
    <n v="1128299"/>
    <d v="2021-04-13T00:00:00"/>
    <x v="2"/>
    <s v="New Mexico"/>
    <s v="Albuquerque"/>
    <x v="3"/>
    <n v="0.5"/>
    <x v="35"/>
    <n v="1375"/>
    <n v="550"/>
    <n v="0.4"/>
    <n v="0.5"/>
    <n v="1375"/>
    <n v="550"/>
    <n v="687.5"/>
    <x v="3"/>
  </r>
  <r>
    <x v="2"/>
    <n v="1128299"/>
    <d v="2021-04-13T00:00:00"/>
    <x v="2"/>
    <s v="New Mexico"/>
    <s v="Albuquerque"/>
    <x v="4"/>
    <n v="0.55000000000000004"/>
    <x v="37"/>
    <n v="962.50000000000011"/>
    <n v="336.875"/>
    <n v="0.35"/>
    <n v="0.55000000000000004"/>
    <n v="962.5"/>
    <n v="336.875"/>
    <n v="529.37500000000011"/>
    <x v="3"/>
  </r>
  <r>
    <x v="2"/>
    <n v="1128299"/>
    <d v="2021-04-13T00:00:00"/>
    <x v="2"/>
    <s v="New Mexico"/>
    <s v="Albuquerque"/>
    <x v="5"/>
    <n v="0.70000000000000007"/>
    <x v="45"/>
    <n v="2450.0000000000005"/>
    <n v="612.50000000000011"/>
    <n v="0.25"/>
    <n v="0.7"/>
    <n v="2450"/>
    <n v="612.5"/>
    <n v="1715.0000000000002"/>
    <x v="3"/>
  </r>
  <r>
    <x v="2"/>
    <n v="1128299"/>
    <d v="2021-05-14T00:00:00"/>
    <x v="2"/>
    <s v="New Mexico"/>
    <s v="Albuquerque"/>
    <x v="0"/>
    <n v="0.5"/>
    <x v="21"/>
    <n v="2750"/>
    <n v="1100"/>
    <n v="0.4"/>
    <n v="0.5"/>
    <n v="2750"/>
    <n v="1100"/>
    <n v="1375"/>
    <x v="4"/>
  </r>
  <r>
    <x v="2"/>
    <n v="1128299"/>
    <d v="2021-05-14T00:00:00"/>
    <x v="2"/>
    <s v="New Mexico"/>
    <s v="Albuquerque"/>
    <x v="1"/>
    <n v="0.55000000000000004"/>
    <x v="47"/>
    <n v="2200"/>
    <n v="880"/>
    <n v="0.4"/>
    <n v="0.55000000000000004"/>
    <n v="2200"/>
    <n v="880"/>
    <n v="1210"/>
    <x v="4"/>
  </r>
  <r>
    <x v="2"/>
    <n v="1128299"/>
    <d v="2021-05-14T00:00:00"/>
    <x v="2"/>
    <s v="New Mexico"/>
    <s v="Albuquerque"/>
    <x v="2"/>
    <n v="0.55000000000000004"/>
    <x v="33"/>
    <n v="2337.5"/>
    <n v="818.125"/>
    <n v="0.35"/>
    <n v="0.55000000000000004"/>
    <n v="2337.5"/>
    <n v="818.125"/>
    <n v="1285.625"/>
    <x v="4"/>
  </r>
  <r>
    <x v="2"/>
    <n v="1128299"/>
    <d v="2021-05-14T00:00:00"/>
    <x v="2"/>
    <s v="New Mexico"/>
    <s v="Albuquerque"/>
    <x v="3"/>
    <n v="0.5"/>
    <x v="46"/>
    <n v="1625"/>
    <n v="650"/>
    <n v="0.4"/>
    <n v="0.5"/>
    <n v="1625"/>
    <n v="650"/>
    <n v="812.5"/>
    <x v="4"/>
  </r>
  <r>
    <x v="2"/>
    <n v="1128299"/>
    <d v="2021-05-14T00:00:00"/>
    <x v="2"/>
    <s v="New Mexico"/>
    <s v="Albuquerque"/>
    <x v="4"/>
    <n v="0.55000000000000004"/>
    <x v="38"/>
    <n v="1237.5"/>
    <n v="433.125"/>
    <n v="0.35"/>
    <n v="0.55000000000000004"/>
    <n v="1237.5"/>
    <n v="433.125"/>
    <n v="680.625"/>
    <x v="4"/>
  </r>
  <r>
    <x v="2"/>
    <n v="1128299"/>
    <d v="2021-05-14T00:00:00"/>
    <x v="2"/>
    <s v="New Mexico"/>
    <s v="Albuquerque"/>
    <x v="5"/>
    <n v="0.70000000000000007"/>
    <x v="47"/>
    <n v="2800.0000000000005"/>
    <n v="700.00000000000011"/>
    <n v="0.25"/>
    <n v="0.7"/>
    <n v="2800"/>
    <n v="700"/>
    <n v="1960.0000000000002"/>
    <x v="4"/>
  </r>
  <r>
    <x v="2"/>
    <n v="1128299"/>
    <d v="2021-06-13T00:00:00"/>
    <x v="2"/>
    <s v="New Mexico"/>
    <s v="Albuquerque"/>
    <x v="0"/>
    <n v="0.5"/>
    <x v="22"/>
    <n v="3375"/>
    <n v="1350"/>
    <n v="0.4"/>
    <n v="0.5"/>
    <n v="3375"/>
    <n v="1350"/>
    <n v="1687.5"/>
    <x v="5"/>
  </r>
  <r>
    <x v="2"/>
    <n v="1128299"/>
    <d v="2021-06-13T00:00:00"/>
    <x v="2"/>
    <s v="New Mexico"/>
    <s v="Albuquerque"/>
    <x v="1"/>
    <n v="0.55000000000000004"/>
    <x v="28"/>
    <n v="2887.5000000000005"/>
    <n v="1155.0000000000002"/>
    <n v="0.4"/>
    <n v="0.55000000000000004"/>
    <n v="2887.5"/>
    <n v="1155"/>
    <n v="1588.1250000000005"/>
    <x v="5"/>
  </r>
  <r>
    <x v="2"/>
    <n v="1128299"/>
    <d v="2021-06-13T00:00:00"/>
    <x v="2"/>
    <s v="New Mexico"/>
    <s v="Albuquerque"/>
    <x v="2"/>
    <n v="0.55000000000000004"/>
    <x v="28"/>
    <n v="2887.5000000000005"/>
    <n v="1010.6250000000001"/>
    <n v="0.35"/>
    <n v="0.55000000000000004"/>
    <n v="2887.5"/>
    <n v="1010.625"/>
    <n v="1588.1250000000005"/>
    <x v="5"/>
  </r>
  <r>
    <x v="2"/>
    <n v="1128299"/>
    <d v="2021-06-13T00:00:00"/>
    <x v="2"/>
    <s v="New Mexico"/>
    <s v="Albuquerque"/>
    <x v="3"/>
    <n v="0.5"/>
    <x v="47"/>
    <n v="2000"/>
    <n v="800"/>
    <n v="0.4"/>
    <n v="0.5"/>
    <n v="2000"/>
    <n v="800"/>
    <n v="1000"/>
    <x v="5"/>
  </r>
  <r>
    <x v="2"/>
    <n v="1128299"/>
    <d v="2021-06-13T00:00:00"/>
    <x v="2"/>
    <s v="New Mexico"/>
    <s v="Albuquerque"/>
    <x v="4"/>
    <n v="0.55000000000000004"/>
    <x v="35"/>
    <n v="1512.5000000000002"/>
    <n v="529.375"/>
    <n v="0.35"/>
    <n v="0.55000000000000004"/>
    <n v="1512.5"/>
    <n v="529.375"/>
    <n v="831.87500000000023"/>
    <x v="5"/>
  </r>
  <r>
    <x v="2"/>
    <n v="1128299"/>
    <d v="2021-06-13T00:00:00"/>
    <x v="2"/>
    <s v="New Mexico"/>
    <s v="Albuquerque"/>
    <x v="5"/>
    <n v="0.70000000000000007"/>
    <x v="31"/>
    <n v="4025.0000000000005"/>
    <n v="1006.2500000000001"/>
    <n v="0.25"/>
    <n v="0.7"/>
    <n v="4025"/>
    <n v="1006.25"/>
    <n v="2817.5"/>
    <x v="5"/>
  </r>
  <r>
    <x v="2"/>
    <n v="1128299"/>
    <d v="2021-07-12T00:00:00"/>
    <x v="2"/>
    <s v="New Mexico"/>
    <s v="Albuquerque"/>
    <x v="0"/>
    <n v="0.5"/>
    <x v="27"/>
    <n v="3625"/>
    <n v="1450"/>
    <n v="0.4"/>
    <n v="0.5"/>
    <n v="3625"/>
    <n v="1450"/>
    <n v="1812.5"/>
    <x v="6"/>
  </r>
  <r>
    <x v="2"/>
    <n v="1128299"/>
    <d v="2021-07-12T00:00:00"/>
    <x v="2"/>
    <s v="New Mexico"/>
    <s v="Albuquerque"/>
    <x v="1"/>
    <n v="0.55000000000000004"/>
    <x v="31"/>
    <n v="3162.5000000000005"/>
    <n v="1265.0000000000002"/>
    <n v="0.4"/>
    <n v="0.55000000000000004"/>
    <n v="3162.5"/>
    <n v="1265"/>
    <n v="1739.3750000000005"/>
    <x v="6"/>
  </r>
  <r>
    <x v="2"/>
    <n v="1128299"/>
    <d v="2021-07-12T00:00:00"/>
    <x v="2"/>
    <s v="New Mexico"/>
    <s v="Albuquerque"/>
    <x v="2"/>
    <n v="0.55000000000000004"/>
    <x v="28"/>
    <n v="2887.5000000000005"/>
    <n v="1010.6250000000001"/>
    <n v="0.35"/>
    <n v="0.55000000000000004"/>
    <n v="2887.5"/>
    <n v="1010.625"/>
    <n v="1588.1250000000005"/>
    <x v="6"/>
  </r>
  <r>
    <x v="2"/>
    <n v="1128299"/>
    <d v="2021-07-12T00:00:00"/>
    <x v="2"/>
    <s v="New Mexico"/>
    <s v="Albuquerque"/>
    <x v="3"/>
    <n v="0.5"/>
    <x v="33"/>
    <n v="2125"/>
    <n v="850"/>
    <n v="0.4"/>
    <n v="0.5"/>
    <n v="2125"/>
    <n v="850"/>
    <n v="1062.5"/>
    <x v="6"/>
  </r>
  <r>
    <x v="2"/>
    <n v="1128299"/>
    <d v="2021-07-12T00:00:00"/>
    <x v="2"/>
    <s v="New Mexico"/>
    <s v="Albuquerque"/>
    <x v="4"/>
    <n v="0.55000000000000004"/>
    <x v="34"/>
    <n v="2612.5"/>
    <n v="914.37499999999989"/>
    <n v="0.35"/>
    <n v="0.55000000000000004"/>
    <n v="2612.5"/>
    <n v="914.375"/>
    <n v="1436.8750000000002"/>
    <x v="6"/>
  </r>
  <r>
    <x v="2"/>
    <n v="1128299"/>
    <d v="2021-07-12T00:00:00"/>
    <x v="2"/>
    <s v="New Mexico"/>
    <s v="Albuquerque"/>
    <x v="5"/>
    <n v="0.70000000000000007"/>
    <x v="34"/>
    <n v="3325.0000000000005"/>
    <n v="831.25000000000011"/>
    <n v="0.25"/>
    <n v="0.7"/>
    <n v="3325"/>
    <n v="831.25"/>
    <n v="2327.5"/>
    <x v="6"/>
  </r>
  <r>
    <x v="2"/>
    <n v="1128299"/>
    <d v="2021-08-13T00:00:00"/>
    <x v="2"/>
    <s v="New Mexico"/>
    <s v="Albuquerque"/>
    <x v="0"/>
    <n v="0.55000000000000004"/>
    <x v="22"/>
    <n v="3712.5000000000005"/>
    <n v="1485.0000000000002"/>
    <n v="0.4"/>
    <n v="0.55000000000000004"/>
    <n v="3712.5"/>
    <n v="1485"/>
    <n v="2041.8750000000005"/>
    <x v="7"/>
  </r>
  <r>
    <x v="2"/>
    <n v="1128299"/>
    <d v="2021-08-13T00:00:00"/>
    <x v="2"/>
    <s v="New Mexico"/>
    <s v="Albuquerque"/>
    <x v="1"/>
    <n v="0.60000000000000009"/>
    <x v="23"/>
    <n v="3750.0000000000005"/>
    <n v="1500.0000000000002"/>
    <n v="0.4"/>
    <n v="0.6"/>
    <n v="3750"/>
    <n v="1500"/>
    <n v="2250"/>
    <x v="7"/>
  </r>
  <r>
    <x v="2"/>
    <n v="1128299"/>
    <d v="2021-08-13T00:00:00"/>
    <x v="2"/>
    <s v="New Mexico"/>
    <s v="Albuquerque"/>
    <x v="2"/>
    <n v="0.55000000000000004"/>
    <x v="24"/>
    <n v="2750"/>
    <n v="962.49999999999989"/>
    <n v="0.35"/>
    <n v="0.55000000000000004"/>
    <n v="2750"/>
    <n v="962.5"/>
    <n v="1512.5000000000002"/>
    <x v="7"/>
  </r>
  <r>
    <x v="2"/>
    <n v="1128299"/>
    <d v="2021-08-13T00:00:00"/>
    <x v="2"/>
    <s v="New Mexico"/>
    <s v="Albuquerque"/>
    <x v="3"/>
    <n v="0.55000000000000004"/>
    <x v="32"/>
    <n v="2475"/>
    <n v="990"/>
    <n v="0.4"/>
    <n v="0.55000000000000004"/>
    <n v="2475"/>
    <n v="990"/>
    <n v="1361.25"/>
    <x v="7"/>
  </r>
  <r>
    <x v="2"/>
    <n v="1128299"/>
    <d v="2021-08-13T00:00:00"/>
    <x v="2"/>
    <s v="New Mexico"/>
    <s v="Albuquerque"/>
    <x v="4"/>
    <n v="0.65"/>
    <x v="32"/>
    <n v="2925"/>
    <n v="1023.7499999999999"/>
    <n v="0.35"/>
    <n v="0.65"/>
    <n v="2925"/>
    <n v="1023.75"/>
    <n v="1901.25"/>
    <x v="7"/>
  </r>
  <r>
    <x v="2"/>
    <n v="1128299"/>
    <d v="2021-08-13T00:00:00"/>
    <x v="2"/>
    <s v="New Mexico"/>
    <s v="Albuquerque"/>
    <x v="5"/>
    <n v="0.70000000000000007"/>
    <x v="33"/>
    <n v="2975.0000000000005"/>
    <n v="743.75000000000011"/>
    <n v="0.25"/>
    <n v="0.7"/>
    <n v="2975"/>
    <n v="743.75"/>
    <n v="2082.5"/>
    <x v="7"/>
  </r>
  <r>
    <x v="2"/>
    <n v="1128299"/>
    <d v="2021-09-14T00:00:00"/>
    <x v="2"/>
    <s v="New Mexico"/>
    <s v="Albuquerque"/>
    <x v="0"/>
    <n v="0.45000000000000012"/>
    <x v="25"/>
    <n v="2700.0000000000009"/>
    <n v="1080.0000000000005"/>
    <n v="0.4"/>
    <n v="0.45"/>
    <n v="2700"/>
    <n v="1080"/>
    <n v="1215.0000000000005"/>
    <x v="8"/>
  </r>
  <r>
    <x v="2"/>
    <n v="1128299"/>
    <d v="2021-09-14T00:00:00"/>
    <x v="2"/>
    <s v="New Mexico"/>
    <s v="Albuquerque"/>
    <x v="1"/>
    <n v="0.50000000000000011"/>
    <x v="25"/>
    <n v="3000.0000000000005"/>
    <n v="1200.0000000000002"/>
    <n v="0.4"/>
    <n v="0.5"/>
    <n v="3000"/>
    <n v="1200"/>
    <n v="1500.0000000000002"/>
    <x v="8"/>
  </r>
  <r>
    <x v="2"/>
    <n v="1128299"/>
    <d v="2021-09-14T00:00:00"/>
    <x v="2"/>
    <s v="New Mexico"/>
    <s v="Albuquerque"/>
    <x v="2"/>
    <n v="0.45000000000000012"/>
    <x v="32"/>
    <n v="2025.0000000000005"/>
    <n v="708.75000000000011"/>
    <n v="0.35"/>
    <n v="0.45"/>
    <n v="2025"/>
    <n v="708.75"/>
    <n v="911.25000000000023"/>
    <x v="8"/>
  </r>
  <r>
    <x v="2"/>
    <n v="1128299"/>
    <d v="2021-09-14T00:00:00"/>
    <x v="2"/>
    <s v="New Mexico"/>
    <s v="Albuquerque"/>
    <x v="3"/>
    <n v="0.45000000000000012"/>
    <x v="47"/>
    <n v="1800.0000000000005"/>
    <n v="720.00000000000023"/>
    <n v="0.4"/>
    <n v="0.45"/>
    <n v="1800"/>
    <n v="720"/>
    <n v="810.00000000000023"/>
    <x v="8"/>
  </r>
  <r>
    <x v="2"/>
    <n v="1128299"/>
    <d v="2021-09-14T00:00:00"/>
    <x v="2"/>
    <s v="New Mexico"/>
    <s v="Albuquerque"/>
    <x v="4"/>
    <n v="0.55000000000000004"/>
    <x v="47"/>
    <n v="2200"/>
    <n v="770"/>
    <n v="0.35"/>
    <n v="0.55000000000000004"/>
    <n v="2200"/>
    <n v="770"/>
    <n v="1210"/>
    <x v="8"/>
  </r>
  <r>
    <x v="2"/>
    <n v="1128299"/>
    <d v="2021-09-14T00:00:00"/>
    <x v="2"/>
    <s v="New Mexico"/>
    <s v="Albuquerque"/>
    <x v="5"/>
    <n v="0.60000000000000009"/>
    <x v="32"/>
    <n v="2700.0000000000005"/>
    <n v="675.00000000000011"/>
    <n v="0.25"/>
    <n v="0.6"/>
    <n v="2700"/>
    <n v="675"/>
    <n v="1620.0000000000002"/>
    <x v="8"/>
  </r>
  <r>
    <x v="2"/>
    <n v="1128299"/>
    <d v="2021-10-13T00:00:00"/>
    <x v="2"/>
    <s v="New Mexico"/>
    <s v="Albuquerque"/>
    <x v="0"/>
    <n v="0.45000000000000012"/>
    <x v="28"/>
    <n v="2362.5000000000005"/>
    <n v="945.00000000000023"/>
    <n v="0.4"/>
    <n v="0.45"/>
    <n v="2362.5"/>
    <n v="945"/>
    <n v="1063.1250000000002"/>
    <x v="9"/>
  </r>
  <r>
    <x v="2"/>
    <n v="1128299"/>
    <d v="2021-10-13T00:00:00"/>
    <x v="2"/>
    <s v="New Mexico"/>
    <s v="Albuquerque"/>
    <x v="1"/>
    <n v="0.50000000000000011"/>
    <x v="28"/>
    <n v="2625.0000000000005"/>
    <n v="1050.0000000000002"/>
    <n v="0.4"/>
    <n v="0.5"/>
    <n v="2625"/>
    <n v="1050"/>
    <n v="1312.5000000000002"/>
    <x v="9"/>
  </r>
  <r>
    <x v="2"/>
    <n v="1128299"/>
    <d v="2021-10-13T00:00:00"/>
    <x v="2"/>
    <s v="New Mexico"/>
    <s v="Albuquerque"/>
    <x v="2"/>
    <n v="0.45000000000000012"/>
    <x v="45"/>
    <n v="1575.0000000000005"/>
    <n v="551.25000000000011"/>
    <n v="0.35"/>
    <n v="0.45"/>
    <n v="1575"/>
    <n v="551.25"/>
    <n v="708.75000000000023"/>
    <x v="9"/>
  </r>
  <r>
    <x v="2"/>
    <n v="1128299"/>
    <d v="2021-10-13T00:00:00"/>
    <x v="2"/>
    <s v="New Mexico"/>
    <s v="Albuquerque"/>
    <x v="3"/>
    <n v="0.45000000000000012"/>
    <x v="46"/>
    <n v="1462.5000000000005"/>
    <n v="585.00000000000023"/>
    <n v="0.4"/>
    <n v="0.45"/>
    <n v="1462.5"/>
    <n v="585"/>
    <n v="658.12500000000023"/>
    <x v="9"/>
  </r>
  <r>
    <x v="2"/>
    <n v="1128299"/>
    <d v="2021-10-13T00:00:00"/>
    <x v="2"/>
    <s v="New Mexico"/>
    <s v="Albuquerque"/>
    <x v="4"/>
    <n v="0.55000000000000004"/>
    <x v="49"/>
    <n v="1650.0000000000002"/>
    <n v="577.5"/>
    <n v="0.35"/>
    <n v="0.55000000000000004"/>
    <n v="1650"/>
    <n v="577.5"/>
    <n v="907.50000000000023"/>
    <x v="9"/>
  </r>
  <r>
    <x v="2"/>
    <n v="1128299"/>
    <d v="2021-10-13T00:00:00"/>
    <x v="2"/>
    <s v="New Mexico"/>
    <s v="Albuquerque"/>
    <x v="5"/>
    <n v="0.70000000000000007"/>
    <x v="45"/>
    <n v="2450.0000000000005"/>
    <n v="612.50000000000011"/>
    <n v="0.25"/>
    <n v="0.7"/>
    <n v="2450"/>
    <n v="612.5"/>
    <n v="1715.0000000000002"/>
    <x v="9"/>
  </r>
  <r>
    <x v="2"/>
    <n v="1128299"/>
    <d v="2021-11-13T00:00:00"/>
    <x v="2"/>
    <s v="New Mexico"/>
    <s v="Albuquerque"/>
    <x v="0"/>
    <n v="0.55000000000000004"/>
    <x v="28"/>
    <n v="2887.5000000000005"/>
    <n v="1155.0000000000002"/>
    <n v="0.4"/>
    <n v="0.55000000000000004"/>
    <n v="2887.5"/>
    <n v="1155"/>
    <n v="1588.1250000000005"/>
    <x v="10"/>
  </r>
  <r>
    <x v="2"/>
    <n v="1128299"/>
    <d v="2021-11-13T00:00:00"/>
    <x v="2"/>
    <s v="New Mexico"/>
    <s v="Albuquerque"/>
    <x v="1"/>
    <n v="0.60000000000000009"/>
    <x v="31"/>
    <n v="3450.0000000000005"/>
    <n v="1380.0000000000002"/>
    <n v="0.4"/>
    <n v="0.6"/>
    <n v="3450"/>
    <n v="1380"/>
    <n v="2070"/>
    <x v="10"/>
  </r>
  <r>
    <x v="2"/>
    <n v="1128299"/>
    <d v="2021-11-13T00:00:00"/>
    <x v="2"/>
    <s v="New Mexico"/>
    <s v="Albuquerque"/>
    <x v="2"/>
    <n v="0.55000000000000004"/>
    <x v="33"/>
    <n v="2337.5"/>
    <n v="818.125"/>
    <n v="0.35"/>
    <n v="0.55000000000000004"/>
    <n v="2337.5"/>
    <n v="818.125"/>
    <n v="1285.625"/>
    <x v="10"/>
  </r>
  <r>
    <x v="2"/>
    <n v="1128299"/>
    <d v="2021-11-13T00:00:00"/>
    <x v="2"/>
    <s v="New Mexico"/>
    <s v="Albuquerque"/>
    <x v="3"/>
    <n v="0.55000000000000004"/>
    <x v="47"/>
    <n v="2200"/>
    <n v="880"/>
    <n v="0.4"/>
    <n v="0.55000000000000004"/>
    <n v="2200"/>
    <n v="880"/>
    <n v="1210"/>
    <x v="10"/>
  </r>
  <r>
    <x v="2"/>
    <n v="1128299"/>
    <d v="2021-11-13T00:00:00"/>
    <x v="2"/>
    <s v="New Mexico"/>
    <s v="Albuquerque"/>
    <x v="4"/>
    <n v="0.65"/>
    <x v="45"/>
    <n v="2275"/>
    <n v="796.25"/>
    <n v="0.35"/>
    <n v="0.65"/>
    <n v="2275"/>
    <n v="796.25"/>
    <n v="1478.75"/>
    <x v="10"/>
  </r>
  <r>
    <x v="2"/>
    <n v="1128299"/>
    <d v="2021-11-13T00:00:00"/>
    <x v="2"/>
    <s v="New Mexico"/>
    <s v="Albuquerque"/>
    <x v="5"/>
    <n v="0.70000000000000007"/>
    <x v="34"/>
    <n v="3325.0000000000005"/>
    <n v="831.25000000000011"/>
    <n v="0.25"/>
    <n v="0.7"/>
    <n v="3325"/>
    <n v="831.25"/>
    <n v="2327.5"/>
    <x v="10"/>
  </r>
  <r>
    <x v="2"/>
    <n v="1128299"/>
    <d v="2021-12-12T00:00:00"/>
    <x v="2"/>
    <s v="New Mexico"/>
    <s v="Albuquerque"/>
    <x v="0"/>
    <n v="0.55000000000000004"/>
    <x v="22"/>
    <n v="3712.5000000000005"/>
    <n v="1485.0000000000002"/>
    <n v="0.4"/>
    <n v="0.55000000000000004"/>
    <n v="3712.5"/>
    <n v="1485"/>
    <n v="2041.8750000000005"/>
    <x v="11"/>
  </r>
  <r>
    <x v="2"/>
    <n v="1128299"/>
    <d v="2021-12-12T00:00:00"/>
    <x v="2"/>
    <s v="New Mexico"/>
    <s v="Albuquerque"/>
    <x v="1"/>
    <n v="0.60000000000000009"/>
    <x v="22"/>
    <n v="4050.0000000000005"/>
    <n v="1620.0000000000002"/>
    <n v="0.4"/>
    <n v="0.6"/>
    <n v="4050"/>
    <n v="1620"/>
    <n v="2430"/>
    <x v="11"/>
  </r>
  <r>
    <x v="2"/>
    <n v="1128299"/>
    <d v="2021-12-12T00:00:00"/>
    <x v="2"/>
    <s v="New Mexico"/>
    <s v="Albuquerque"/>
    <x v="2"/>
    <n v="0.55000000000000004"/>
    <x v="34"/>
    <n v="2612.5"/>
    <n v="914.37499999999989"/>
    <n v="0.35"/>
    <n v="0.55000000000000004"/>
    <n v="2612.5"/>
    <n v="914.375"/>
    <n v="1436.8750000000002"/>
    <x v="11"/>
  </r>
  <r>
    <x v="2"/>
    <n v="1128299"/>
    <d v="2021-12-12T00:00:00"/>
    <x v="2"/>
    <s v="New Mexico"/>
    <s v="Albuquerque"/>
    <x v="3"/>
    <n v="0.55000000000000004"/>
    <x v="34"/>
    <n v="2612.5"/>
    <n v="1045"/>
    <n v="0.4"/>
    <n v="0.55000000000000004"/>
    <n v="2612.5"/>
    <n v="1045"/>
    <n v="1436.8750000000002"/>
    <x v="11"/>
  </r>
  <r>
    <x v="2"/>
    <n v="1128299"/>
    <d v="2021-12-12T00:00:00"/>
    <x v="2"/>
    <s v="New Mexico"/>
    <s v="Albuquerque"/>
    <x v="4"/>
    <n v="0.65"/>
    <x v="47"/>
    <n v="2600"/>
    <n v="909.99999999999989"/>
    <n v="0.35"/>
    <n v="0.65"/>
    <n v="2600"/>
    <n v="910"/>
    <n v="1690"/>
    <x v="11"/>
  </r>
  <r>
    <x v="2"/>
    <n v="1128299"/>
    <d v="2021-12-12T00:00:00"/>
    <x v="2"/>
    <s v="New Mexico"/>
    <s v="Albuquerque"/>
    <x v="5"/>
    <n v="0.70000000000000007"/>
    <x v="24"/>
    <n v="3500.0000000000005"/>
    <n v="875.00000000000011"/>
    <n v="0.25"/>
    <n v="0.7"/>
    <n v="3500"/>
    <n v="875"/>
    <n v="2450"/>
    <x v="11"/>
  </r>
  <r>
    <x v="0"/>
    <n v="1185732"/>
    <d v="2021-01-09T00:00:00"/>
    <x v="4"/>
    <s v="Georgia"/>
    <s v="Atlanta"/>
    <x v="0"/>
    <n v="0.4"/>
    <x v="13"/>
    <n v="4100"/>
    <n v="1845"/>
    <n v="0.45"/>
    <n v="0.4"/>
    <n v="4100"/>
    <n v="1845"/>
    <n v="1640"/>
    <x v="0"/>
  </r>
  <r>
    <x v="0"/>
    <n v="1185732"/>
    <d v="2021-01-09T00:00:00"/>
    <x v="4"/>
    <s v="Georgia"/>
    <s v="Atlanta"/>
    <x v="1"/>
    <n v="0.4"/>
    <x v="6"/>
    <n v="3300"/>
    <n v="1155"/>
    <n v="0.35"/>
    <n v="0.4"/>
    <n v="3300"/>
    <n v="1155"/>
    <n v="1320"/>
    <x v="0"/>
  </r>
  <r>
    <x v="0"/>
    <n v="1185732"/>
    <d v="2021-01-09T00:00:00"/>
    <x v="4"/>
    <s v="Georgia"/>
    <s v="Atlanta"/>
    <x v="2"/>
    <n v="0.30000000000000004"/>
    <x v="6"/>
    <n v="2475.0000000000005"/>
    <n v="618.75000000000011"/>
    <n v="0.25"/>
    <n v="0.3"/>
    <n v="2475"/>
    <n v="618.75"/>
    <n v="742.50000000000011"/>
    <x v="0"/>
  </r>
  <r>
    <x v="0"/>
    <n v="1185732"/>
    <d v="2021-01-09T00:00:00"/>
    <x v="4"/>
    <s v="Georgia"/>
    <s v="Atlanta"/>
    <x v="3"/>
    <n v="0.35"/>
    <x v="22"/>
    <n v="2362.5"/>
    <n v="708.75"/>
    <n v="0.3"/>
    <n v="0.35"/>
    <n v="2362.5"/>
    <n v="708.75"/>
    <n v="826.875"/>
    <x v="0"/>
  </r>
  <r>
    <x v="0"/>
    <n v="1185732"/>
    <d v="2021-01-09T00:00:00"/>
    <x v="4"/>
    <s v="Georgia"/>
    <s v="Atlanta"/>
    <x v="4"/>
    <n v="0.5"/>
    <x v="27"/>
    <n v="3625"/>
    <n v="1268.75"/>
    <n v="0.35"/>
    <n v="0.5"/>
    <n v="3625"/>
    <n v="1268.75"/>
    <n v="1812.5"/>
    <x v="0"/>
  </r>
  <r>
    <x v="0"/>
    <n v="1185732"/>
    <d v="2021-01-09T00:00:00"/>
    <x v="4"/>
    <s v="Georgia"/>
    <s v="Atlanta"/>
    <x v="5"/>
    <n v="0.4"/>
    <x v="6"/>
    <n v="3300"/>
    <n v="1650"/>
    <n v="0.5"/>
    <n v="0.4"/>
    <n v="3300"/>
    <n v="1650"/>
    <n v="1320"/>
    <x v="0"/>
  </r>
  <r>
    <x v="0"/>
    <n v="1185732"/>
    <d v="2021-02-07T00:00:00"/>
    <x v="4"/>
    <s v="Georgia"/>
    <s v="Atlanta"/>
    <x v="0"/>
    <n v="0.4"/>
    <x v="15"/>
    <n v="4300"/>
    <n v="1935"/>
    <n v="0.45"/>
    <n v="0.4"/>
    <n v="4300"/>
    <n v="1935"/>
    <n v="1720"/>
    <x v="1"/>
  </r>
  <r>
    <x v="0"/>
    <n v="1185732"/>
    <d v="2021-02-07T00:00:00"/>
    <x v="4"/>
    <s v="Georgia"/>
    <s v="Atlanta"/>
    <x v="1"/>
    <n v="0.4"/>
    <x v="27"/>
    <n v="2900"/>
    <n v="1014.9999999999999"/>
    <n v="0.35"/>
    <n v="0.4"/>
    <n v="2900"/>
    <n v="1015"/>
    <n v="1160"/>
    <x v="1"/>
  </r>
  <r>
    <x v="0"/>
    <n v="1185732"/>
    <d v="2021-02-07T00:00:00"/>
    <x v="4"/>
    <s v="Georgia"/>
    <s v="Atlanta"/>
    <x v="2"/>
    <n v="0.30000000000000004"/>
    <x v="29"/>
    <n v="2325.0000000000005"/>
    <n v="581.25000000000011"/>
    <n v="0.25"/>
    <n v="0.3"/>
    <n v="2325"/>
    <n v="581.25"/>
    <n v="697.50000000000011"/>
    <x v="1"/>
  </r>
  <r>
    <x v="0"/>
    <n v="1185732"/>
    <d v="2021-02-07T00:00:00"/>
    <x v="4"/>
    <s v="Georgia"/>
    <s v="Atlanta"/>
    <x v="3"/>
    <n v="0.35"/>
    <x v="23"/>
    <n v="2187.5"/>
    <n v="656.25"/>
    <n v="0.3"/>
    <n v="0.35"/>
    <n v="2187.5"/>
    <n v="656.25"/>
    <n v="765.625"/>
    <x v="1"/>
  </r>
  <r>
    <x v="0"/>
    <n v="1185732"/>
    <d v="2021-02-07T00:00:00"/>
    <x v="4"/>
    <s v="Georgia"/>
    <s v="Atlanta"/>
    <x v="4"/>
    <n v="0.5"/>
    <x v="20"/>
    <n v="3500"/>
    <n v="1225"/>
    <n v="0.35"/>
    <n v="0.5"/>
    <n v="3500"/>
    <n v="1225"/>
    <n v="1750"/>
    <x v="1"/>
  </r>
  <r>
    <x v="0"/>
    <n v="1185732"/>
    <d v="2021-02-07T00:00:00"/>
    <x v="4"/>
    <s v="Georgia"/>
    <s v="Atlanta"/>
    <x v="5"/>
    <n v="0.35"/>
    <x v="9"/>
    <n v="2800"/>
    <n v="1400"/>
    <n v="0.5"/>
    <n v="0.35"/>
    <n v="2800"/>
    <n v="1400"/>
    <n v="979.99999999999989"/>
    <x v="1"/>
  </r>
  <r>
    <x v="0"/>
    <n v="1185732"/>
    <d v="2021-03-05T00:00:00"/>
    <x v="4"/>
    <s v="Georgia"/>
    <s v="Atlanta"/>
    <x v="0"/>
    <n v="0.35"/>
    <x v="72"/>
    <n v="3570"/>
    <n v="1606.5"/>
    <n v="0.45"/>
    <n v="0.35"/>
    <n v="3570"/>
    <n v="1606.5"/>
    <n v="1249.5"/>
    <x v="2"/>
  </r>
  <r>
    <x v="0"/>
    <n v="1185732"/>
    <d v="2021-03-05T00:00:00"/>
    <x v="4"/>
    <s v="Georgia"/>
    <s v="Atlanta"/>
    <x v="1"/>
    <n v="0.35"/>
    <x v="20"/>
    <n v="2450"/>
    <n v="857.5"/>
    <n v="0.35"/>
    <n v="0.35"/>
    <n v="2450"/>
    <n v="857.5"/>
    <n v="857.5"/>
    <x v="2"/>
  </r>
  <r>
    <x v="0"/>
    <n v="1185732"/>
    <d v="2021-03-05T00:00:00"/>
    <x v="4"/>
    <s v="Georgia"/>
    <s v="Atlanta"/>
    <x v="2"/>
    <n v="0.25"/>
    <x v="27"/>
    <n v="1812.5"/>
    <n v="453.125"/>
    <n v="0.25"/>
    <n v="0.25"/>
    <n v="1812.5"/>
    <n v="453.125"/>
    <n v="453.125"/>
    <x v="2"/>
  </r>
  <r>
    <x v="0"/>
    <n v="1185732"/>
    <d v="2021-03-05T00:00:00"/>
    <x v="4"/>
    <s v="Georgia"/>
    <s v="Atlanta"/>
    <x v="3"/>
    <n v="0.29999999999999993"/>
    <x v="31"/>
    <n v="1724.9999999999995"/>
    <n v="517.49999999999989"/>
    <n v="0.3"/>
    <n v="0.3"/>
    <n v="1725"/>
    <n v="517.5"/>
    <n v="517.49999999999989"/>
    <x v="2"/>
  </r>
  <r>
    <x v="0"/>
    <n v="1185732"/>
    <d v="2021-03-05T00:00:00"/>
    <x v="4"/>
    <s v="Georgia"/>
    <s v="Atlanta"/>
    <x v="4"/>
    <n v="0.45000000000000007"/>
    <x v="23"/>
    <n v="2812.5000000000005"/>
    <n v="984.37500000000011"/>
    <n v="0.35"/>
    <n v="0.45"/>
    <n v="2812.5"/>
    <n v="984.375"/>
    <n v="1265.6250000000002"/>
    <x v="2"/>
  </r>
  <r>
    <x v="0"/>
    <n v="1185732"/>
    <d v="2021-03-05T00:00:00"/>
    <x v="4"/>
    <s v="Georgia"/>
    <s v="Atlanta"/>
    <x v="5"/>
    <n v="0.35"/>
    <x v="27"/>
    <n v="2537.5"/>
    <n v="1268.75"/>
    <n v="0.5"/>
    <n v="0.35"/>
    <n v="2537.5"/>
    <n v="1268.75"/>
    <n v="888.125"/>
    <x v="2"/>
  </r>
  <r>
    <x v="0"/>
    <n v="1185732"/>
    <d v="2021-04-06T00:00:00"/>
    <x v="4"/>
    <s v="Georgia"/>
    <s v="Atlanta"/>
    <x v="0"/>
    <n v="0.35"/>
    <x v="18"/>
    <n v="3412.5"/>
    <n v="1535.625"/>
    <n v="0.45"/>
    <n v="0.35"/>
    <n v="3412.5"/>
    <n v="1535.625"/>
    <n v="1194.375"/>
    <x v="3"/>
  </r>
  <r>
    <x v="0"/>
    <n v="1185732"/>
    <d v="2021-04-06T00:00:00"/>
    <x v="4"/>
    <s v="Georgia"/>
    <s v="Atlanta"/>
    <x v="1"/>
    <n v="0.35"/>
    <x v="22"/>
    <n v="2362.5"/>
    <n v="826.875"/>
    <n v="0.35"/>
    <n v="0.35"/>
    <n v="2362.5"/>
    <n v="826.875"/>
    <n v="826.875"/>
    <x v="3"/>
  </r>
  <r>
    <x v="0"/>
    <n v="1185732"/>
    <d v="2021-04-06T00:00:00"/>
    <x v="4"/>
    <s v="Georgia"/>
    <s v="Atlanta"/>
    <x v="2"/>
    <n v="0.25"/>
    <x v="22"/>
    <n v="1687.5"/>
    <n v="421.875"/>
    <n v="0.25"/>
    <n v="0.25"/>
    <n v="1687.5"/>
    <n v="421.875"/>
    <n v="421.875"/>
    <x v="3"/>
  </r>
  <r>
    <x v="0"/>
    <n v="1185732"/>
    <d v="2021-04-06T00:00:00"/>
    <x v="4"/>
    <s v="Georgia"/>
    <s v="Atlanta"/>
    <x v="3"/>
    <n v="0.29999999999999993"/>
    <x v="25"/>
    <n v="1799.9999999999995"/>
    <n v="539.99999999999989"/>
    <n v="0.3"/>
    <n v="0.3"/>
    <n v="1800"/>
    <n v="540"/>
    <n v="539.99999999999989"/>
    <x v="3"/>
  </r>
  <r>
    <x v="0"/>
    <n v="1185732"/>
    <d v="2021-04-06T00:00:00"/>
    <x v="4"/>
    <s v="Georgia"/>
    <s v="Atlanta"/>
    <x v="4"/>
    <n v="0.5"/>
    <x v="23"/>
    <n v="3125"/>
    <n v="1093.75"/>
    <n v="0.35"/>
    <n v="0.5"/>
    <n v="3125"/>
    <n v="1093.75"/>
    <n v="1562.5"/>
    <x v="3"/>
  </r>
  <r>
    <x v="0"/>
    <n v="1185732"/>
    <d v="2021-04-06T00:00:00"/>
    <x v="4"/>
    <s v="Georgia"/>
    <s v="Atlanta"/>
    <x v="5"/>
    <n v="0.4"/>
    <x v="29"/>
    <n v="3100"/>
    <n v="1550"/>
    <n v="0.5"/>
    <n v="0.4"/>
    <n v="3100"/>
    <n v="1550"/>
    <n v="1240"/>
    <x v="3"/>
  </r>
  <r>
    <x v="0"/>
    <n v="1185732"/>
    <d v="2021-05-05T00:00:00"/>
    <x v="4"/>
    <s v="Georgia"/>
    <s v="Atlanta"/>
    <x v="0"/>
    <n v="0.5"/>
    <x v="73"/>
    <n v="5225"/>
    <n v="2351.25"/>
    <n v="0.45"/>
    <n v="0.5"/>
    <n v="5225"/>
    <n v="2351.25"/>
    <n v="2612.5"/>
    <x v="4"/>
  </r>
  <r>
    <x v="0"/>
    <n v="1185732"/>
    <d v="2021-05-05T00:00:00"/>
    <x v="4"/>
    <s v="Georgia"/>
    <s v="Atlanta"/>
    <x v="1"/>
    <n v="0.5"/>
    <x v="30"/>
    <n v="3750"/>
    <n v="1312.5"/>
    <n v="0.35"/>
    <n v="0.5"/>
    <n v="3750"/>
    <n v="1312.5"/>
    <n v="1875"/>
    <x v="4"/>
  </r>
  <r>
    <x v="0"/>
    <n v="1185732"/>
    <d v="2021-05-05T00:00:00"/>
    <x v="4"/>
    <s v="Georgia"/>
    <s v="Atlanta"/>
    <x v="2"/>
    <n v="0.45"/>
    <x v="27"/>
    <n v="3262.5"/>
    <n v="815.625"/>
    <n v="0.25"/>
    <n v="0.45"/>
    <n v="3262.5"/>
    <n v="815.625"/>
    <n v="1468.125"/>
    <x v="4"/>
  </r>
  <r>
    <x v="0"/>
    <n v="1185732"/>
    <d v="2021-05-05T00:00:00"/>
    <x v="4"/>
    <s v="Georgia"/>
    <s v="Atlanta"/>
    <x v="3"/>
    <n v="0.45"/>
    <x v="22"/>
    <n v="3037.5"/>
    <n v="911.25"/>
    <n v="0.3"/>
    <n v="0.45"/>
    <n v="3037.5"/>
    <n v="911.25"/>
    <n v="1366.875"/>
    <x v="4"/>
  </r>
  <r>
    <x v="0"/>
    <n v="1185732"/>
    <d v="2021-05-05T00:00:00"/>
    <x v="4"/>
    <s v="Georgia"/>
    <s v="Atlanta"/>
    <x v="4"/>
    <n v="0.54999999999999993"/>
    <x v="20"/>
    <n v="3849.9999999999995"/>
    <n v="1347.4999999999998"/>
    <n v="0.35"/>
    <n v="0.55000000000000004"/>
    <n v="3850"/>
    <n v="1347.5"/>
    <n v="2117.5"/>
    <x v="4"/>
  </r>
  <r>
    <x v="0"/>
    <n v="1185732"/>
    <d v="2021-05-05T00:00:00"/>
    <x v="4"/>
    <s v="Georgia"/>
    <s v="Atlanta"/>
    <x v="5"/>
    <n v="0.6"/>
    <x v="9"/>
    <n v="4800"/>
    <n v="2400"/>
    <n v="0.5"/>
    <n v="0.6"/>
    <n v="4800"/>
    <n v="2400"/>
    <n v="2880"/>
    <x v="4"/>
  </r>
  <r>
    <x v="0"/>
    <n v="1185732"/>
    <d v="2021-06-07T00:00:00"/>
    <x v="4"/>
    <s v="Georgia"/>
    <s v="Atlanta"/>
    <x v="0"/>
    <n v="0.54999999999999993"/>
    <x v="11"/>
    <n v="5774.9999999999991"/>
    <n v="2598.7499999999995"/>
    <n v="0.45"/>
    <n v="0.55000000000000004"/>
    <n v="5775"/>
    <n v="2598.75"/>
    <n v="3176.2499999999995"/>
    <x v="5"/>
  </r>
  <r>
    <x v="0"/>
    <n v="1185732"/>
    <d v="2021-06-07T00:00:00"/>
    <x v="4"/>
    <s v="Georgia"/>
    <s v="Atlanta"/>
    <x v="1"/>
    <n v="0.5"/>
    <x v="9"/>
    <n v="4000"/>
    <n v="1400"/>
    <n v="0.35"/>
    <n v="0.5"/>
    <n v="4000"/>
    <n v="1400"/>
    <n v="2000"/>
    <x v="5"/>
  </r>
  <r>
    <x v="0"/>
    <n v="1185732"/>
    <d v="2021-06-07T00:00:00"/>
    <x v="4"/>
    <s v="Georgia"/>
    <s v="Atlanta"/>
    <x v="2"/>
    <n v="0.5"/>
    <x v="29"/>
    <n v="3875"/>
    <n v="968.75"/>
    <n v="0.25"/>
    <n v="0.5"/>
    <n v="3875"/>
    <n v="968.75"/>
    <n v="1937.5"/>
    <x v="5"/>
  </r>
  <r>
    <x v="0"/>
    <n v="1185732"/>
    <d v="2021-06-07T00:00:00"/>
    <x v="4"/>
    <s v="Georgia"/>
    <s v="Atlanta"/>
    <x v="3"/>
    <n v="0.5"/>
    <x v="30"/>
    <n v="3750"/>
    <n v="1125"/>
    <n v="0.3"/>
    <n v="0.5"/>
    <n v="3750"/>
    <n v="1125"/>
    <n v="1875"/>
    <x v="5"/>
  </r>
  <r>
    <x v="0"/>
    <n v="1185732"/>
    <d v="2021-06-07T00:00:00"/>
    <x v="4"/>
    <s v="Georgia"/>
    <s v="Atlanta"/>
    <x v="4"/>
    <n v="0.65"/>
    <x v="30"/>
    <n v="4875"/>
    <n v="1706.25"/>
    <n v="0.35"/>
    <n v="0.65"/>
    <n v="4875"/>
    <n v="1706.25"/>
    <n v="3168.75"/>
    <x v="5"/>
  </r>
  <r>
    <x v="0"/>
    <n v="1185732"/>
    <d v="2021-06-07T00:00:00"/>
    <x v="4"/>
    <s v="Georgia"/>
    <s v="Atlanta"/>
    <x v="5"/>
    <n v="0.70000000000000007"/>
    <x v="8"/>
    <n v="6475.0000000000009"/>
    <n v="3237.5000000000005"/>
    <n v="0.5"/>
    <n v="0.7"/>
    <n v="6475"/>
    <n v="3237.5"/>
    <n v="4532.5"/>
    <x v="5"/>
  </r>
  <r>
    <x v="0"/>
    <n v="1185732"/>
    <d v="2021-07-05T00:00:00"/>
    <x v="4"/>
    <s v="Georgia"/>
    <s v="Atlanta"/>
    <x v="0"/>
    <n v="0.65"/>
    <x v="17"/>
    <n v="7475"/>
    <n v="3363.75"/>
    <n v="0.45"/>
    <n v="0.65"/>
    <n v="7475"/>
    <n v="3363.75"/>
    <n v="4858.75"/>
    <x v="6"/>
  </r>
  <r>
    <x v="0"/>
    <n v="1185732"/>
    <d v="2021-07-05T00:00:00"/>
    <x v="4"/>
    <s v="Georgia"/>
    <s v="Atlanta"/>
    <x v="1"/>
    <n v="0.60000000000000009"/>
    <x v="3"/>
    <n v="5400.0000000000009"/>
    <n v="1890.0000000000002"/>
    <n v="0.35"/>
    <n v="0.6"/>
    <n v="5400"/>
    <n v="1890"/>
    <n v="3240.0000000000005"/>
    <x v="6"/>
  </r>
  <r>
    <x v="0"/>
    <n v="1185732"/>
    <d v="2021-07-05T00:00:00"/>
    <x v="4"/>
    <s v="Georgia"/>
    <s v="Atlanta"/>
    <x v="2"/>
    <n v="0.55000000000000004"/>
    <x v="6"/>
    <n v="4537.5"/>
    <n v="1134.375"/>
    <n v="0.25"/>
    <n v="0.55000000000000004"/>
    <n v="4537.5"/>
    <n v="1134.375"/>
    <n v="2495.625"/>
    <x v="6"/>
  </r>
  <r>
    <x v="0"/>
    <n v="1185732"/>
    <d v="2021-07-05T00:00:00"/>
    <x v="4"/>
    <s v="Georgia"/>
    <s v="Atlanta"/>
    <x v="3"/>
    <n v="0.55000000000000004"/>
    <x v="29"/>
    <n v="4262.5"/>
    <n v="1278.75"/>
    <n v="0.3"/>
    <n v="0.55000000000000004"/>
    <n v="4262.5"/>
    <n v="1278.75"/>
    <n v="2344.375"/>
    <x v="6"/>
  </r>
  <r>
    <x v="0"/>
    <n v="1185732"/>
    <d v="2021-07-05T00:00:00"/>
    <x v="4"/>
    <s v="Georgia"/>
    <s v="Atlanta"/>
    <x v="4"/>
    <n v="0.65"/>
    <x v="9"/>
    <n v="5200"/>
    <n v="1819.9999999999998"/>
    <n v="0.35"/>
    <n v="0.65"/>
    <n v="5200"/>
    <n v="1820"/>
    <n v="3380"/>
    <x v="6"/>
  </r>
  <r>
    <x v="0"/>
    <n v="1185732"/>
    <d v="2021-07-05T00:00:00"/>
    <x v="4"/>
    <s v="Georgia"/>
    <s v="Atlanta"/>
    <x v="5"/>
    <n v="0.70000000000000007"/>
    <x v="18"/>
    <n v="6825.0000000000009"/>
    <n v="3412.5000000000005"/>
    <n v="0.5"/>
    <n v="0.7"/>
    <n v="6825"/>
    <n v="3412.5"/>
    <n v="4777.5"/>
    <x v="6"/>
  </r>
  <r>
    <x v="0"/>
    <n v="1185732"/>
    <d v="2021-08-06T00:00:00"/>
    <x v="4"/>
    <s v="Georgia"/>
    <s v="Atlanta"/>
    <x v="0"/>
    <n v="0.65"/>
    <x v="56"/>
    <n v="7312.5"/>
    <n v="3290.625"/>
    <n v="0.45"/>
    <n v="0.65"/>
    <n v="7312.5"/>
    <n v="3290.625"/>
    <n v="4753.125"/>
    <x v="7"/>
  </r>
  <r>
    <x v="0"/>
    <n v="1185732"/>
    <d v="2021-08-06T00:00:00"/>
    <x v="4"/>
    <s v="Georgia"/>
    <s v="Atlanta"/>
    <x v="1"/>
    <n v="0.60000000000000009"/>
    <x v="3"/>
    <n v="5400.0000000000009"/>
    <n v="1890.0000000000002"/>
    <n v="0.35"/>
    <n v="0.6"/>
    <n v="5400"/>
    <n v="1890"/>
    <n v="3240.0000000000005"/>
    <x v="7"/>
  </r>
  <r>
    <x v="0"/>
    <n v="1185732"/>
    <d v="2021-08-06T00:00:00"/>
    <x v="4"/>
    <s v="Georgia"/>
    <s v="Atlanta"/>
    <x v="2"/>
    <n v="0.55000000000000004"/>
    <x v="6"/>
    <n v="4537.5"/>
    <n v="1134.375"/>
    <n v="0.25"/>
    <n v="0.55000000000000004"/>
    <n v="4537.5"/>
    <n v="1134.375"/>
    <n v="2495.625"/>
    <x v="7"/>
  </r>
  <r>
    <x v="0"/>
    <n v="1185732"/>
    <d v="2021-08-06T00:00:00"/>
    <x v="4"/>
    <s v="Georgia"/>
    <s v="Atlanta"/>
    <x v="3"/>
    <n v="0.45"/>
    <x v="29"/>
    <n v="3487.5"/>
    <n v="1046.25"/>
    <n v="0.3"/>
    <n v="0.45"/>
    <n v="3487.5"/>
    <n v="1046.25"/>
    <n v="1569.375"/>
    <x v="7"/>
  </r>
  <r>
    <x v="0"/>
    <n v="1185732"/>
    <d v="2021-08-06T00:00:00"/>
    <x v="4"/>
    <s v="Georgia"/>
    <s v="Atlanta"/>
    <x v="4"/>
    <n v="0.55000000000000004"/>
    <x v="30"/>
    <n v="4125"/>
    <n v="1443.75"/>
    <n v="0.35"/>
    <n v="0.55000000000000004"/>
    <n v="4125"/>
    <n v="1443.75"/>
    <n v="2268.75"/>
    <x v="7"/>
  </r>
  <r>
    <x v="0"/>
    <n v="1185732"/>
    <d v="2021-08-06T00:00:00"/>
    <x v="4"/>
    <s v="Georgia"/>
    <s v="Atlanta"/>
    <x v="5"/>
    <n v="0.60000000000000009"/>
    <x v="8"/>
    <n v="5550.0000000000009"/>
    <n v="2775.0000000000005"/>
    <n v="0.5"/>
    <n v="0.6"/>
    <n v="5550"/>
    <n v="2775"/>
    <n v="3330.0000000000005"/>
    <x v="7"/>
  </r>
  <r>
    <x v="0"/>
    <n v="1185732"/>
    <d v="2021-09-05T00:00:00"/>
    <x v="4"/>
    <s v="Georgia"/>
    <s v="Atlanta"/>
    <x v="0"/>
    <n v="0.55000000000000004"/>
    <x v="13"/>
    <n v="5637.5000000000009"/>
    <n v="2536.8750000000005"/>
    <n v="0.45"/>
    <n v="0.55000000000000004"/>
    <n v="5637.5"/>
    <n v="2536.875"/>
    <n v="3100.6250000000009"/>
    <x v="8"/>
  </r>
  <r>
    <x v="0"/>
    <n v="1185732"/>
    <d v="2021-09-05T00:00:00"/>
    <x v="4"/>
    <s v="Georgia"/>
    <s v="Atlanta"/>
    <x v="1"/>
    <n v="0.50000000000000011"/>
    <x v="6"/>
    <n v="4125.0000000000009"/>
    <n v="1443.7500000000002"/>
    <n v="0.35"/>
    <n v="0.5"/>
    <n v="4125"/>
    <n v="1443.75"/>
    <n v="2062.5000000000005"/>
    <x v="8"/>
  </r>
  <r>
    <x v="0"/>
    <n v="1185732"/>
    <d v="2021-09-05T00:00:00"/>
    <x v="4"/>
    <s v="Georgia"/>
    <s v="Atlanta"/>
    <x v="2"/>
    <n v="0.4"/>
    <x v="27"/>
    <n v="2900"/>
    <n v="725"/>
    <n v="0.25"/>
    <n v="0.4"/>
    <n v="2900"/>
    <n v="725"/>
    <n v="1160"/>
    <x v="8"/>
  </r>
  <r>
    <x v="0"/>
    <n v="1185732"/>
    <d v="2021-09-05T00:00:00"/>
    <x v="4"/>
    <s v="Georgia"/>
    <s v="Atlanta"/>
    <x v="3"/>
    <n v="0.4"/>
    <x v="20"/>
    <n v="2800"/>
    <n v="840"/>
    <n v="0.3"/>
    <n v="0.4"/>
    <n v="2800"/>
    <n v="840"/>
    <n v="1120"/>
    <x v="8"/>
  </r>
  <r>
    <x v="0"/>
    <n v="1185732"/>
    <d v="2021-09-05T00:00:00"/>
    <x v="4"/>
    <s v="Georgia"/>
    <s v="Atlanta"/>
    <x v="4"/>
    <n v="0.5"/>
    <x v="20"/>
    <n v="3500"/>
    <n v="1225"/>
    <n v="0.35"/>
    <n v="0.5"/>
    <n v="3500"/>
    <n v="1225"/>
    <n v="1750"/>
    <x v="8"/>
  </r>
  <r>
    <x v="0"/>
    <n v="1185732"/>
    <d v="2021-09-05T00:00:00"/>
    <x v="4"/>
    <s v="Georgia"/>
    <s v="Atlanta"/>
    <x v="5"/>
    <n v="0.55000000000000004"/>
    <x v="9"/>
    <n v="4400"/>
    <n v="2200"/>
    <n v="0.5"/>
    <n v="0.55000000000000004"/>
    <n v="4400"/>
    <n v="2200"/>
    <n v="2420"/>
    <x v="8"/>
  </r>
  <r>
    <x v="0"/>
    <n v="1185732"/>
    <d v="2021-10-07T00:00:00"/>
    <x v="4"/>
    <s v="Georgia"/>
    <s v="Atlanta"/>
    <x v="0"/>
    <n v="0.55000000000000004"/>
    <x v="18"/>
    <n v="5362.5"/>
    <n v="2413.125"/>
    <n v="0.45"/>
    <n v="0.55000000000000004"/>
    <n v="5362.5"/>
    <n v="2413.125"/>
    <n v="2949.3750000000005"/>
    <x v="9"/>
  </r>
  <r>
    <x v="0"/>
    <n v="1185732"/>
    <d v="2021-10-07T00:00:00"/>
    <x v="4"/>
    <s v="Georgia"/>
    <s v="Atlanta"/>
    <x v="1"/>
    <n v="0.45000000000000012"/>
    <x v="9"/>
    <n v="3600.0000000000009"/>
    <n v="1260.0000000000002"/>
    <n v="0.35"/>
    <n v="0.45"/>
    <n v="3600"/>
    <n v="1260"/>
    <n v="1620.0000000000005"/>
    <x v="9"/>
  </r>
  <r>
    <x v="0"/>
    <n v="1185732"/>
    <d v="2021-10-07T00:00:00"/>
    <x v="4"/>
    <s v="Georgia"/>
    <s v="Atlanta"/>
    <x v="2"/>
    <n v="0.45000000000000012"/>
    <x v="22"/>
    <n v="3037.5000000000009"/>
    <n v="759.37500000000023"/>
    <n v="0.25"/>
    <n v="0.45"/>
    <n v="3037.5"/>
    <n v="759.375"/>
    <n v="1366.8750000000005"/>
    <x v="9"/>
  </r>
  <r>
    <x v="0"/>
    <n v="1185732"/>
    <d v="2021-10-07T00:00:00"/>
    <x v="4"/>
    <s v="Georgia"/>
    <s v="Atlanta"/>
    <x v="3"/>
    <n v="0.45000000000000012"/>
    <x v="26"/>
    <n v="2925.0000000000009"/>
    <n v="877.50000000000023"/>
    <n v="0.3"/>
    <n v="0.45"/>
    <n v="2925"/>
    <n v="877.5"/>
    <n v="1316.2500000000005"/>
    <x v="9"/>
  </r>
  <r>
    <x v="0"/>
    <n v="1185732"/>
    <d v="2021-10-07T00:00:00"/>
    <x v="4"/>
    <s v="Georgia"/>
    <s v="Atlanta"/>
    <x v="4"/>
    <n v="0.55000000000000004"/>
    <x v="26"/>
    <n v="3575.0000000000005"/>
    <n v="1251.25"/>
    <n v="0.35"/>
    <n v="0.55000000000000004"/>
    <n v="3575"/>
    <n v="1251.25"/>
    <n v="1966.2500000000005"/>
    <x v="9"/>
  </r>
  <r>
    <x v="0"/>
    <n v="1185732"/>
    <d v="2021-10-07T00:00:00"/>
    <x v="4"/>
    <s v="Georgia"/>
    <s v="Atlanta"/>
    <x v="5"/>
    <n v="0.6"/>
    <x v="29"/>
    <n v="4650"/>
    <n v="2325"/>
    <n v="0.5"/>
    <n v="0.6"/>
    <n v="4650"/>
    <n v="2325"/>
    <n v="2790"/>
    <x v="9"/>
  </r>
  <r>
    <x v="0"/>
    <n v="1185732"/>
    <d v="2021-11-06T00:00:00"/>
    <x v="4"/>
    <s v="Georgia"/>
    <s v="Atlanta"/>
    <x v="0"/>
    <n v="0.55000000000000004"/>
    <x v="8"/>
    <n v="5087.5"/>
    <n v="2289.375"/>
    <n v="0.45"/>
    <n v="0.55000000000000004"/>
    <n v="5087.5"/>
    <n v="2289.375"/>
    <n v="2798.125"/>
    <x v="10"/>
  </r>
  <r>
    <x v="0"/>
    <n v="1185732"/>
    <d v="2021-11-06T00:00:00"/>
    <x v="4"/>
    <s v="Georgia"/>
    <s v="Atlanta"/>
    <x v="1"/>
    <n v="0.45000000000000012"/>
    <x v="30"/>
    <n v="3375.0000000000009"/>
    <n v="1181.2500000000002"/>
    <n v="0.35"/>
    <n v="0.45"/>
    <n v="3375"/>
    <n v="1181.25"/>
    <n v="1518.7500000000005"/>
    <x v="10"/>
  </r>
  <r>
    <x v="0"/>
    <n v="1185732"/>
    <d v="2021-11-06T00:00:00"/>
    <x v="4"/>
    <s v="Georgia"/>
    <s v="Atlanta"/>
    <x v="2"/>
    <n v="0.45000000000000012"/>
    <x v="74"/>
    <n v="3127.5000000000009"/>
    <n v="781.87500000000023"/>
    <n v="0.25"/>
    <n v="0.45"/>
    <n v="3127.5"/>
    <n v="781.875"/>
    <n v="1407.3750000000005"/>
    <x v="10"/>
  </r>
  <r>
    <x v="0"/>
    <n v="1185732"/>
    <d v="2021-11-06T00:00:00"/>
    <x v="4"/>
    <s v="Georgia"/>
    <s v="Atlanta"/>
    <x v="3"/>
    <n v="0.55000000000000016"/>
    <x v="30"/>
    <n v="4125.0000000000009"/>
    <n v="1237.5000000000002"/>
    <n v="0.3"/>
    <n v="0.55000000000000004"/>
    <n v="4125"/>
    <n v="1237.5"/>
    <n v="2268.7500000000009"/>
    <x v="10"/>
  </r>
  <r>
    <x v="0"/>
    <n v="1185732"/>
    <d v="2021-11-06T00:00:00"/>
    <x v="4"/>
    <s v="Georgia"/>
    <s v="Atlanta"/>
    <x v="4"/>
    <n v="0.70000000000000007"/>
    <x v="27"/>
    <n v="5075.0000000000009"/>
    <n v="1776.2500000000002"/>
    <n v="0.35"/>
    <n v="0.7"/>
    <n v="5075"/>
    <n v="1776.25"/>
    <n v="3552.5000000000005"/>
    <x v="10"/>
  </r>
  <r>
    <x v="0"/>
    <n v="1185732"/>
    <d v="2021-11-06T00:00:00"/>
    <x v="4"/>
    <s v="Georgia"/>
    <s v="Atlanta"/>
    <x v="5"/>
    <n v="0.75"/>
    <x v="6"/>
    <n v="6187.5"/>
    <n v="3093.75"/>
    <n v="0.5"/>
    <n v="0.75"/>
    <n v="6187.5"/>
    <n v="3093.75"/>
    <n v="4640.625"/>
    <x v="10"/>
  </r>
  <r>
    <x v="0"/>
    <n v="1185732"/>
    <d v="2021-12-05T00:00:00"/>
    <x v="4"/>
    <s v="Georgia"/>
    <s v="Atlanta"/>
    <x v="0"/>
    <n v="0.70000000000000007"/>
    <x v="15"/>
    <n v="7525.0000000000009"/>
    <n v="3386.2500000000005"/>
    <n v="0.45"/>
    <n v="0.7"/>
    <n v="7525"/>
    <n v="3386.25"/>
    <n v="5267.5"/>
    <x v="11"/>
  </r>
  <r>
    <x v="0"/>
    <n v="1185732"/>
    <d v="2021-12-05T00:00:00"/>
    <x v="4"/>
    <s v="Georgia"/>
    <s v="Atlanta"/>
    <x v="1"/>
    <n v="0.60000000000000009"/>
    <x v="10"/>
    <n v="5250.0000000000009"/>
    <n v="1837.5000000000002"/>
    <n v="0.35"/>
    <n v="0.6"/>
    <n v="5250"/>
    <n v="1837.5"/>
    <n v="3150.0000000000005"/>
    <x v="11"/>
  </r>
  <r>
    <x v="0"/>
    <n v="1185732"/>
    <d v="2021-12-05T00:00:00"/>
    <x v="4"/>
    <s v="Georgia"/>
    <s v="Atlanta"/>
    <x v="2"/>
    <n v="0.60000000000000009"/>
    <x v="6"/>
    <n v="4950.0000000000009"/>
    <n v="1237.5000000000002"/>
    <n v="0.25"/>
    <n v="0.6"/>
    <n v="4950"/>
    <n v="1237.5"/>
    <n v="2970.0000000000005"/>
    <x v="11"/>
  </r>
  <r>
    <x v="0"/>
    <n v="1185732"/>
    <d v="2021-12-05T00:00:00"/>
    <x v="4"/>
    <s v="Georgia"/>
    <s v="Atlanta"/>
    <x v="3"/>
    <n v="0.60000000000000009"/>
    <x v="29"/>
    <n v="4650.0000000000009"/>
    <n v="1395.0000000000002"/>
    <n v="0.3"/>
    <n v="0.6"/>
    <n v="4650"/>
    <n v="1395"/>
    <n v="2790.0000000000005"/>
    <x v="11"/>
  </r>
  <r>
    <x v="0"/>
    <n v="1185732"/>
    <d v="2021-12-05T00:00:00"/>
    <x v="4"/>
    <s v="Georgia"/>
    <s v="Atlanta"/>
    <x v="4"/>
    <n v="0.70000000000000007"/>
    <x v="29"/>
    <n v="5425.0000000000009"/>
    <n v="1898.7500000000002"/>
    <n v="0.35"/>
    <n v="0.7"/>
    <n v="5425"/>
    <n v="1898.75"/>
    <n v="3797.5000000000005"/>
    <x v="11"/>
  </r>
  <r>
    <x v="0"/>
    <n v="1185732"/>
    <d v="2021-12-05T00:00:00"/>
    <x v="4"/>
    <s v="Georgia"/>
    <s v="Atlanta"/>
    <x v="5"/>
    <n v="0.75"/>
    <x v="10"/>
    <n v="6562.5"/>
    <n v="3281.25"/>
    <n v="0.5"/>
    <n v="0.75"/>
    <n v="6562.5"/>
    <n v="3281.25"/>
    <n v="4921.875"/>
    <x v="11"/>
  </r>
  <r>
    <x v="0"/>
    <n v="1185732"/>
    <d v="2021-01-06T00:00:00"/>
    <x v="4"/>
    <s v="South Carolina"/>
    <s v="Charleston"/>
    <x v="0"/>
    <n v="0.35000000000000003"/>
    <x v="8"/>
    <n v="3237.5000000000005"/>
    <n v="1295.0000000000002"/>
    <n v="0.4"/>
    <n v="0.35"/>
    <n v="3237.5"/>
    <n v="1295"/>
    <n v="1133.125"/>
    <x v="0"/>
  </r>
  <r>
    <x v="0"/>
    <n v="1185732"/>
    <d v="2021-01-06T00:00:00"/>
    <x v="4"/>
    <s v="South Carolina"/>
    <s v="Charleston"/>
    <x v="1"/>
    <n v="0.35000000000000003"/>
    <x v="27"/>
    <n v="2537.5000000000005"/>
    <n v="888.12500000000011"/>
    <n v="0.35"/>
    <n v="0.35"/>
    <n v="2537.5"/>
    <n v="888.125"/>
    <n v="888.12500000000011"/>
    <x v="0"/>
  </r>
  <r>
    <x v="0"/>
    <n v="1185732"/>
    <d v="2021-01-06T00:00:00"/>
    <x v="4"/>
    <s v="South Carolina"/>
    <s v="Charleston"/>
    <x v="2"/>
    <n v="0.25000000000000006"/>
    <x v="27"/>
    <n v="1812.5000000000005"/>
    <n v="725.00000000000023"/>
    <n v="0.4"/>
    <n v="0.25"/>
    <n v="1812.5"/>
    <n v="725"/>
    <n v="453.12500000000011"/>
    <x v="0"/>
  </r>
  <r>
    <x v="0"/>
    <n v="1185732"/>
    <d v="2021-01-06T00:00:00"/>
    <x v="4"/>
    <s v="South Carolina"/>
    <s v="Charleston"/>
    <x v="3"/>
    <n v="0.3"/>
    <x v="31"/>
    <n v="1725"/>
    <n v="690"/>
    <n v="0.4"/>
    <n v="0.3"/>
    <n v="1725"/>
    <n v="690"/>
    <n v="517.5"/>
    <x v="0"/>
  </r>
  <r>
    <x v="0"/>
    <n v="1185732"/>
    <d v="2021-01-06T00:00:00"/>
    <x v="4"/>
    <s v="South Carolina"/>
    <s v="Charleston"/>
    <x v="4"/>
    <n v="0.45"/>
    <x v="23"/>
    <n v="2812.5"/>
    <n v="984.37499999999989"/>
    <n v="0.35"/>
    <n v="0.45"/>
    <n v="2812.5"/>
    <n v="984.375"/>
    <n v="1265.625"/>
    <x v="0"/>
  </r>
  <r>
    <x v="0"/>
    <n v="1185732"/>
    <d v="2021-01-06T00:00:00"/>
    <x v="4"/>
    <s v="South Carolina"/>
    <s v="Charleston"/>
    <x v="5"/>
    <n v="0.35000000000000003"/>
    <x v="27"/>
    <n v="2537.5000000000005"/>
    <n v="1268.7500000000002"/>
    <n v="0.5"/>
    <n v="0.35"/>
    <n v="2537.5"/>
    <n v="1268.75"/>
    <n v="888.12500000000011"/>
    <x v="0"/>
  </r>
  <r>
    <x v="0"/>
    <n v="1185732"/>
    <d v="2021-02-04T00:00:00"/>
    <x v="4"/>
    <s v="South Carolina"/>
    <s v="Charleston"/>
    <x v="0"/>
    <n v="0.35000000000000003"/>
    <x v="18"/>
    <n v="3412.5000000000005"/>
    <n v="1365.0000000000002"/>
    <n v="0.4"/>
    <n v="0.35"/>
    <n v="3412.5"/>
    <n v="1365"/>
    <n v="1194.375"/>
    <x v="1"/>
  </r>
  <r>
    <x v="0"/>
    <n v="1185732"/>
    <d v="2021-02-04T00:00:00"/>
    <x v="4"/>
    <s v="South Carolina"/>
    <s v="Charleston"/>
    <x v="1"/>
    <n v="0.35000000000000003"/>
    <x v="23"/>
    <n v="2187.5"/>
    <n v="765.625"/>
    <n v="0.35"/>
    <n v="0.35"/>
    <n v="2187.5"/>
    <n v="765.625"/>
    <n v="765.625"/>
    <x v="1"/>
  </r>
  <r>
    <x v="0"/>
    <n v="1185732"/>
    <d v="2021-02-04T00:00:00"/>
    <x v="4"/>
    <s v="South Carolina"/>
    <s v="Charleston"/>
    <x v="2"/>
    <n v="0.25000000000000006"/>
    <x v="22"/>
    <n v="1687.5000000000005"/>
    <n v="675.00000000000023"/>
    <n v="0.4"/>
    <n v="0.25"/>
    <n v="1687.5"/>
    <n v="675"/>
    <n v="421.87500000000011"/>
    <x v="1"/>
  </r>
  <r>
    <x v="0"/>
    <n v="1185732"/>
    <d v="2021-02-04T00:00:00"/>
    <x v="4"/>
    <s v="South Carolina"/>
    <s v="Charleston"/>
    <x v="3"/>
    <n v="0.3"/>
    <x v="28"/>
    <n v="1575"/>
    <n v="630"/>
    <n v="0.4"/>
    <n v="0.3"/>
    <n v="1575"/>
    <n v="630"/>
    <n v="472.5"/>
    <x v="1"/>
  </r>
  <r>
    <x v="0"/>
    <n v="1185732"/>
    <d v="2021-02-04T00:00:00"/>
    <x v="4"/>
    <s v="South Carolina"/>
    <s v="Charleston"/>
    <x v="4"/>
    <n v="0.45"/>
    <x v="25"/>
    <n v="2700"/>
    <n v="944.99999999999989"/>
    <n v="0.35"/>
    <n v="0.45"/>
    <n v="2700"/>
    <n v="945"/>
    <n v="1215"/>
    <x v="1"/>
  </r>
  <r>
    <x v="0"/>
    <n v="1185732"/>
    <d v="2021-02-04T00:00:00"/>
    <x v="4"/>
    <s v="South Carolina"/>
    <s v="Charleston"/>
    <x v="5"/>
    <n v="0.3"/>
    <x v="20"/>
    <n v="2100"/>
    <n v="1050"/>
    <n v="0.5"/>
    <n v="0.3"/>
    <n v="2100"/>
    <n v="1050"/>
    <n v="630"/>
    <x v="1"/>
  </r>
  <r>
    <x v="0"/>
    <n v="1185732"/>
    <d v="2021-03-02T00:00:00"/>
    <x v="4"/>
    <s v="South Carolina"/>
    <s v="Charleston"/>
    <x v="0"/>
    <n v="0.3"/>
    <x v="19"/>
    <n v="2760"/>
    <n v="1104"/>
    <n v="0.4"/>
    <n v="0.3"/>
    <n v="2760"/>
    <n v="1104"/>
    <n v="828"/>
    <x v="2"/>
  </r>
  <r>
    <x v="0"/>
    <n v="1185732"/>
    <d v="2021-03-02T00:00:00"/>
    <x v="4"/>
    <s v="South Carolina"/>
    <s v="Charleston"/>
    <x v="1"/>
    <n v="0.3"/>
    <x v="25"/>
    <n v="1800"/>
    <n v="630"/>
    <n v="0.35"/>
    <n v="0.3"/>
    <n v="1800"/>
    <n v="630"/>
    <n v="540"/>
    <x v="2"/>
  </r>
  <r>
    <x v="0"/>
    <n v="1185732"/>
    <d v="2021-03-02T00:00:00"/>
    <x v="4"/>
    <s v="South Carolina"/>
    <s v="Charleston"/>
    <x v="2"/>
    <n v="0.2"/>
    <x v="23"/>
    <n v="1250"/>
    <n v="500"/>
    <n v="0.4"/>
    <n v="0.2"/>
    <n v="1250"/>
    <n v="500"/>
    <n v="250"/>
    <x v="2"/>
  </r>
  <r>
    <x v="0"/>
    <n v="1185732"/>
    <d v="2021-03-02T00:00:00"/>
    <x v="4"/>
    <s v="South Carolina"/>
    <s v="Charleston"/>
    <x v="3"/>
    <n v="0.24999999999999994"/>
    <x v="34"/>
    <n v="1187.4999999999998"/>
    <n v="474.99999999999994"/>
    <n v="0.4"/>
    <n v="0.25"/>
    <n v="1187.5"/>
    <n v="475"/>
    <n v="296.87499999999994"/>
    <x v="2"/>
  </r>
  <r>
    <x v="0"/>
    <n v="1185732"/>
    <d v="2021-03-02T00:00:00"/>
    <x v="4"/>
    <s v="South Carolina"/>
    <s v="Charleston"/>
    <x v="4"/>
    <n v="0.40000000000000008"/>
    <x v="28"/>
    <n v="2100.0000000000005"/>
    <n v="735.00000000000011"/>
    <n v="0.35"/>
    <n v="0.4"/>
    <n v="2100"/>
    <n v="735"/>
    <n v="840.00000000000023"/>
    <x v="2"/>
  </r>
  <r>
    <x v="0"/>
    <n v="1185732"/>
    <d v="2021-03-02T00:00:00"/>
    <x v="4"/>
    <s v="South Carolina"/>
    <s v="Charleston"/>
    <x v="5"/>
    <n v="0.3"/>
    <x v="23"/>
    <n v="1875"/>
    <n v="937.5"/>
    <n v="0.5"/>
    <n v="0.3"/>
    <n v="1875"/>
    <n v="937.5"/>
    <n v="562.5"/>
    <x v="2"/>
  </r>
  <r>
    <x v="0"/>
    <n v="1185732"/>
    <d v="2021-04-03T00:00:00"/>
    <x v="4"/>
    <s v="South Carolina"/>
    <s v="Charleston"/>
    <x v="0"/>
    <n v="0.3"/>
    <x v="10"/>
    <n v="2625"/>
    <n v="1050"/>
    <n v="0.4"/>
    <n v="0.3"/>
    <n v="2625"/>
    <n v="1050"/>
    <n v="787.5"/>
    <x v="3"/>
  </r>
  <r>
    <x v="0"/>
    <n v="1185732"/>
    <d v="2021-04-03T00:00:00"/>
    <x v="4"/>
    <s v="South Carolina"/>
    <s v="Charleston"/>
    <x v="1"/>
    <n v="0.3"/>
    <x v="31"/>
    <n v="1725"/>
    <n v="603.75"/>
    <n v="0.35"/>
    <n v="0.3"/>
    <n v="1725"/>
    <n v="603.75"/>
    <n v="517.5"/>
    <x v="3"/>
  </r>
  <r>
    <x v="0"/>
    <n v="1185732"/>
    <d v="2021-04-03T00:00:00"/>
    <x v="4"/>
    <s v="South Carolina"/>
    <s v="Charleston"/>
    <x v="2"/>
    <n v="0.2"/>
    <x v="31"/>
    <n v="1150"/>
    <n v="460"/>
    <n v="0.4"/>
    <n v="0.2"/>
    <n v="1150"/>
    <n v="460"/>
    <n v="230"/>
    <x v="3"/>
  </r>
  <r>
    <x v="0"/>
    <n v="1185732"/>
    <d v="2021-04-03T00:00:00"/>
    <x v="4"/>
    <s v="South Carolina"/>
    <s v="Charleston"/>
    <x v="3"/>
    <n v="0.24999999999999994"/>
    <x v="24"/>
    <n v="1249.9999999999998"/>
    <n v="499.99999999999994"/>
    <n v="0.4"/>
    <n v="0.25"/>
    <n v="1250"/>
    <n v="500"/>
    <n v="312.49999999999994"/>
    <x v="3"/>
  </r>
  <r>
    <x v="0"/>
    <n v="1185732"/>
    <d v="2021-04-03T00:00:00"/>
    <x v="4"/>
    <s v="South Carolina"/>
    <s v="Charleston"/>
    <x v="4"/>
    <n v="0.45"/>
    <x v="28"/>
    <n v="2362.5"/>
    <n v="826.875"/>
    <n v="0.35"/>
    <n v="0.45"/>
    <n v="2362.5"/>
    <n v="826.875"/>
    <n v="1063.125"/>
    <x v="3"/>
  </r>
  <r>
    <x v="0"/>
    <n v="1185732"/>
    <d v="2021-04-03T00:00:00"/>
    <x v="4"/>
    <s v="South Carolina"/>
    <s v="Charleston"/>
    <x v="5"/>
    <n v="0.35000000000000003"/>
    <x v="22"/>
    <n v="2362.5"/>
    <n v="1181.25"/>
    <n v="0.5"/>
    <n v="0.35"/>
    <n v="2362.5"/>
    <n v="1181.25"/>
    <n v="826.875"/>
    <x v="3"/>
  </r>
  <r>
    <x v="0"/>
    <n v="1185732"/>
    <d v="2021-05-02T00:00:00"/>
    <x v="4"/>
    <s v="South Carolina"/>
    <s v="Charleston"/>
    <x v="0"/>
    <n v="0.45"/>
    <x v="75"/>
    <n v="4252.5"/>
    <n v="1701"/>
    <n v="0.4"/>
    <n v="0.45"/>
    <n v="4252.5"/>
    <n v="1701"/>
    <n v="1913.625"/>
    <x v="4"/>
  </r>
  <r>
    <x v="0"/>
    <n v="1185732"/>
    <d v="2021-05-02T00:00:00"/>
    <x v="4"/>
    <s v="South Carolina"/>
    <s v="Charleston"/>
    <x v="1"/>
    <n v="0.45"/>
    <x v="26"/>
    <n v="2925"/>
    <n v="1023.7499999999999"/>
    <n v="0.35"/>
    <n v="0.45"/>
    <n v="2925"/>
    <n v="1023.75"/>
    <n v="1316.25"/>
    <x v="4"/>
  </r>
  <r>
    <x v="0"/>
    <n v="1185732"/>
    <d v="2021-05-02T00:00:00"/>
    <x v="4"/>
    <s v="South Carolina"/>
    <s v="Charleston"/>
    <x v="2"/>
    <n v="0.4"/>
    <x v="23"/>
    <n v="2500"/>
    <n v="1000"/>
    <n v="0.4"/>
    <n v="0.4"/>
    <n v="2500"/>
    <n v="1000"/>
    <n v="1000"/>
    <x v="4"/>
  </r>
  <r>
    <x v="0"/>
    <n v="1185732"/>
    <d v="2021-05-02T00:00:00"/>
    <x v="4"/>
    <s v="South Carolina"/>
    <s v="Charleston"/>
    <x v="3"/>
    <n v="0.4"/>
    <x v="31"/>
    <n v="2300"/>
    <n v="920"/>
    <n v="0.4"/>
    <n v="0.4"/>
    <n v="2300"/>
    <n v="920"/>
    <n v="920"/>
    <x v="4"/>
  </r>
  <r>
    <x v="0"/>
    <n v="1185732"/>
    <d v="2021-05-02T00:00:00"/>
    <x v="4"/>
    <s v="South Carolina"/>
    <s v="Charleston"/>
    <x v="4"/>
    <n v="0.49999999999999994"/>
    <x v="25"/>
    <n v="2999.9999999999995"/>
    <n v="1049.9999999999998"/>
    <n v="0.35"/>
    <n v="0.5"/>
    <n v="3000"/>
    <n v="1050"/>
    <n v="1499.9999999999998"/>
    <x v="4"/>
  </r>
  <r>
    <x v="0"/>
    <n v="1185732"/>
    <d v="2021-05-02T00:00:00"/>
    <x v="4"/>
    <s v="South Carolina"/>
    <s v="Charleston"/>
    <x v="5"/>
    <n v="0.54999999999999993"/>
    <x v="20"/>
    <n v="3849.9999999999995"/>
    <n v="1924.9999999999998"/>
    <n v="0.5"/>
    <n v="0.55000000000000004"/>
    <n v="3850"/>
    <n v="1925"/>
    <n v="2117.5"/>
    <x v="4"/>
  </r>
  <r>
    <x v="0"/>
    <n v="1185732"/>
    <d v="2021-06-04T00:00:00"/>
    <x v="4"/>
    <s v="South Carolina"/>
    <s v="Charleston"/>
    <x v="0"/>
    <n v="0.49999999999999994"/>
    <x v="5"/>
    <n v="4749.9999999999991"/>
    <n v="1899.9999999999998"/>
    <n v="0.4"/>
    <n v="0.5"/>
    <n v="4750"/>
    <n v="1900"/>
    <n v="2374.9999999999995"/>
    <x v="5"/>
  </r>
  <r>
    <x v="0"/>
    <n v="1185732"/>
    <d v="2021-06-04T00:00:00"/>
    <x v="4"/>
    <s v="South Carolina"/>
    <s v="Charleston"/>
    <x v="1"/>
    <n v="0.45"/>
    <x v="20"/>
    <n v="3150"/>
    <n v="1102.5"/>
    <n v="0.35"/>
    <n v="0.45"/>
    <n v="3150"/>
    <n v="1102.5"/>
    <n v="1417.5"/>
    <x v="5"/>
  </r>
  <r>
    <x v="0"/>
    <n v="1185732"/>
    <d v="2021-06-04T00:00:00"/>
    <x v="4"/>
    <s v="South Carolina"/>
    <s v="Charleston"/>
    <x v="2"/>
    <n v="0.5"/>
    <x v="22"/>
    <n v="3375"/>
    <n v="1350"/>
    <n v="0.4"/>
    <n v="0.5"/>
    <n v="3375"/>
    <n v="1350"/>
    <n v="1687.5"/>
    <x v="5"/>
  </r>
  <r>
    <x v="0"/>
    <n v="1185732"/>
    <d v="2021-06-04T00:00:00"/>
    <x v="4"/>
    <s v="South Carolina"/>
    <s v="Charleston"/>
    <x v="3"/>
    <n v="0.5"/>
    <x v="26"/>
    <n v="3250"/>
    <n v="1300"/>
    <n v="0.4"/>
    <n v="0.5"/>
    <n v="3250"/>
    <n v="1300"/>
    <n v="1625"/>
    <x v="5"/>
  </r>
  <r>
    <x v="0"/>
    <n v="1185732"/>
    <d v="2021-06-04T00:00:00"/>
    <x v="4"/>
    <s v="South Carolina"/>
    <s v="Charleston"/>
    <x v="4"/>
    <n v="0.65"/>
    <x v="26"/>
    <n v="4225"/>
    <n v="1478.75"/>
    <n v="0.35"/>
    <n v="0.65"/>
    <n v="4225"/>
    <n v="1478.75"/>
    <n v="2746.25"/>
    <x v="5"/>
  </r>
  <r>
    <x v="0"/>
    <n v="1185732"/>
    <d v="2021-06-04T00:00:00"/>
    <x v="4"/>
    <s v="South Carolina"/>
    <s v="Charleston"/>
    <x v="5"/>
    <n v="0.70000000000000007"/>
    <x v="6"/>
    <n v="5775.0000000000009"/>
    <n v="2887.5000000000005"/>
    <n v="0.5"/>
    <n v="0.7"/>
    <n v="5775"/>
    <n v="2887.5"/>
    <n v="4042.5000000000005"/>
    <x v="5"/>
  </r>
  <r>
    <x v="0"/>
    <n v="1185732"/>
    <d v="2021-07-02T00:00:00"/>
    <x v="4"/>
    <s v="South Carolina"/>
    <s v="Charleston"/>
    <x v="0"/>
    <n v="0.65"/>
    <x v="11"/>
    <n v="6825"/>
    <n v="2730"/>
    <n v="0.4"/>
    <n v="0.65"/>
    <n v="6825"/>
    <n v="2730"/>
    <n v="4436.25"/>
    <x v="6"/>
  </r>
  <r>
    <x v="0"/>
    <n v="1185732"/>
    <d v="2021-07-02T00:00:00"/>
    <x v="4"/>
    <s v="South Carolina"/>
    <s v="Charleston"/>
    <x v="1"/>
    <n v="0.60000000000000009"/>
    <x v="9"/>
    <n v="4800.0000000000009"/>
    <n v="1680.0000000000002"/>
    <n v="0.35"/>
    <n v="0.6"/>
    <n v="4800"/>
    <n v="1680"/>
    <n v="2880.0000000000005"/>
    <x v="6"/>
  </r>
  <r>
    <x v="0"/>
    <n v="1185732"/>
    <d v="2021-07-02T00:00:00"/>
    <x v="4"/>
    <s v="South Carolina"/>
    <s v="Charleston"/>
    <x v="2"/>
    <n v="0.55000000000000004"/>
    <x v="27"/>
    <n v="3987.5000000000005"/>
    <n v="1595.0000000000002"/>
    <n v="0.4"/>
    <n v="0.55000000000000004"/>
    <n v="3987.5"/>
    <n v="1595"/>
    <n v="2193.1250000000005"/>
    <x v="6"/>
  </r>
  <r>
    <x v="0"/>
    <n v="1185732"/>
    <d v="2021-07-02T00:00:00"/>
    <x v="4"/>
    <s v="South Carolina"/>
    <s v="Charleston"/>
    <x v="3"/>
    <n v="0.55000000000000004"/>
    <x v="22"/>
    <n v="3712.5000000000005"/>
    <n v="1485.0000000000002"/>
    <n v="0.4"/>
    <n v="0.55000000000000004"/>
    <n v="3712.5"/>
    <n v="1485"/>
    <n v="2041.8750000000005"/>
    <x v="6"/>
  </r>
  <r>
    <x v="0"/>
    <n v="1185732"/>
    <d v="2021-07-02T00:00:00"/>
    <x v="4"/>
    <s v="South Carolina"/>
    <s v="Charleston"/>
    <x v="4"/>
    <n v="0.65"/>
    <x v="20"/>
    <n v="4550"/>
    <n v="1592.5"/>
    <n v="0.35"/>
    <n v="0.65"/>
    <n v="4550"/>
    <n v="1592.5"/>
    <n v="2957.5"/>
    <x v="6"/>
  </r>
  <r>
    <x v="0"/>
    <n v="1185732"/>
    <d v="2021-07-02T00:00:00"/>
    <x v="4"/>
    <s v="South Carolina"/>
    <s v="Charleston"/>
    <x v="5"/>
    <n v="0.70000000000000007"/>
    <x v="10"/>
    <n v="6125.0000000000009"/>
    <n v="3062.5000000000005"/>
    <n v="0.5"/>
    <n v="0.7"/>
    <n v="6125"/>
    <n v="3062.5"/>
    <n v="4287.5"/>
    <x v="6"/>
  </r>
  <r>
    <x v="0"/>
    <n v="1185732"/>
    <d v="2021-08-03T00:00:00"/>
    <x v="4"/>
    <s v="South Carolina"/>
    <s v="Charleston"/>
    <x v="0"/>
    <n v="0.65"/>
    <x v="13"/>
    <n v="6662.5"/>
    <n v="2665"/>
    <n v="0.4"/>
    <n v="0.65"/>
    <n v="6662.5"/>
    <n v="2665"/>
    <n v="4330.625"/>
    <x v="7"/>
  </r>
  <r>
    <x v="0"/>
    <n v="1185732"/>
    <d v="2021-08-03T00:00:00"/>
    <x v="4"/>
    <s v="South Carolina"/>
    <s v="Charleston"/>
    <x v="1"/>
    <n v="0.60000000000000009"/>
    <x v="9"/>
    <n v="4800.0000000000009"/>
    <n v="1680.0000000000002"/>
    <n v="0.35"/>
    <n v="0.6"/>
    <n v="4800"/>
    <n v="1680"/>
    <n v="2880.0000000000005"/>
    <x v="7"/>
  </r>
  <r>
    <x v="0"/>
    <n v="1185732"/>
    <d v="2021-08-03T00:00:00"/>
    <x v="4"/>
    <s v="South Carolina"/>
    <s v="Charleston"/>
    <x v="2"/>
    <n v="0.55000000000000004"/>
    <x v="27"/>
    <n v="3987.5000000000005"/>
    <n v="1595.0000000000002"/>
    <n v="0.4"/>
    <n v="0.55000000000000004"/>
    <n v="3987.5"/>
    <n v="1595"/>
    <n v="2193.1250000000005"/>
    <x v="7"/>
  </r>
  <r>
    <x v="0"/>
    <n v="1185732"/>
    <d v="2021-08-03T00:00:00"/>
    <x v="4"/>
    <s v="South Carolina"/>
    <s v="Charleston"/>
    <x v="3"/>
    <n v="0.45"/>
    <x v="22"/>
    <n v="3037.5"/>
    <n v="1215"/>
    <n v="0.4"/>
    <n v="0.45"/>
    <n v="3037.5"/>
    <n v="1215"/>
    <n v="1366.875"/>
    <x v="7"/>
  </r>
  <r>
    <x v="0"/>
    <n v="1185732"/>
    <d v="2021-08-03T00:00:00"/>
    <x v="4"/>
    <s v="South Carolina"/>
    <s v="Charleston"/>
    <x v="4"/>
    <n v="0.55000000000000004"/>
    <x v="26"/>
    <n v="3575.0000000000005"/>
    <n v="1251.25"/>
    <n v="0.35"/>
    <n v="0.55000000000000004"/>
    <n v="3575"/>
    <n v="1251.25"/>
    <n v="1966.2500000000005"/>
    <x v="7"/>
  </r>
  <r>
    <x v="0"/>
    <n v="1185732"/>
    <d v="2021-08-03T00:00:00"/>
    <x v="4"/>
    <s v="South Carolina"/>
    <s v="Charleston"/>
    <x v="5"/>
    <n v="0.60000000000000009"/>
    <x v="6"/>
    <n v="4950.0000000000009"/>
    <n v="2475.0000000000005"/>
    <n v="0.5"/>
    <n v="0.6"/>
    <n v="4950"/>
    <n v="2475"/>
    <n v="2970.0000000000005"/>
    <x v="7"/>
  </r>
  <r>
    <x v="0"/>
    <n v="1185732"/>
    <d v="2021-09-02T00:00:00"/>
    <x v="4"/>
    <s v="South Carolina"/>
    <s v="Charleston"/>
    <x v="0"/>
    <n v="0.55000000000000004"/>
    <x v="8"/>
    <n v="5087.5"/>
    <n v="2035"/>
    <n v="0.4"/>
    <n v="0.55000000000000004"/>
    <n v="5087.5"/>
    <n v="2035"/>
    <n v="2798.125"/>
    <x v="8"/>
  </r>
  <r>
    <x v="0"/>
    <n v="1185732"/>
    <d v="2021-09-02T00:00:00"/>
    <x v="4"/>
    <s v="South Carolina"/>
    <s v="Charleston"/>
    <x v="1"/>
    <n v="0.50000000000000011"/>
    <x v="27"/>
    <n v="3625.0000000000009"/>
    <n v="1268.7500000000002"/>
    <n v="0.35"/>
    <n v="0.5"/>
    <n v="3625"/>
    <n v="1268.75"/>
    <n v="1812.5000000000005"/>
    <x v="8"/>
  </r>
  <r>
    <x v="0"/>
    <n v="1185732"/>
    <d v="2021-09-02T00:00:00"/>
    <x v="4"/>
    <s v="South Carolina"/>
    <s v="Charleston"/>
    <x v="2"/>
    <n v="0.30000000000000004"/>
    <x v="23"/>
    <n v="1875.0000000000002"/>
    <n v="750.00000000000011"/>
    <n v="0.4"/>
    <n v="0.3"/>
    <n v="1875"/>
    <n v="750"/>
    <n v="562.5"/>
    <x v="8"/>
  </r>
  <r>
    <x v="0"/>
    <n v="1185732"/>
    <d v="2021-09-02T00:00:00"/>
    <x v="4"/>
    <s v="South Carolina"/>
    <s v="Charleston"/>
    <x v="3"/>
    <n v="0.30000000000000004"/>
    <x v="25"/>
    <n v="1800.0000000000002"/>
    <n v="720.00000000000011"/>
    <n v="0.4"/>
    <n v="0.3"/>
    <n v="1800"/>
    <n v="720"/>
    <n v="540"/>
    <x v="8"/>
  </r>
  <r>
    <x v="0"/>
    <n v="1185732"/>
    <d v="2021-09-02T00:00:00"/>
    <x v="4"/>
    <s v="South Carolina"/>
    <s v="Charleston"/>
    <x v="4"/>
    <n v="0.4"/>
    <x v="25"/>
    <n v="2400"/>
    <n v="840"/>
    <n v="0.35"/>
    <n v="0.4"/>
    <n v="2400"/>
    <n v="840"/>
    <n v="960"/>
    <x v="8"/>
  </r>
  <r>
    <x v="0"/>
    <n v="1185732"/>
    <d v="2021-09-02T00:00:00"/>
    <x v="4"/>
    <s v="South Carolina"/>
    <s v="Charleston"/>
    <x v="5"/>
    <n v="0.45000000000000007"/>
    <x v="20"/>
    <n v="3150.0000000000005"/>
    <n v="1575.0000000000002"/>
    <n v="0.5"/>
    <n v="0.45"/>
    <n v="3150"/>
    <n v="1575"/>
    <n v="1417.5000000000002"/>
    <x v="8"/>
  </r>
  <r>
    <x v="0"/>
    <n v="1185732"/>
    <d v="2021-10-04T00:00:00"/>
    <x v="4"/>
    <s v="South Carolina"/>
    <s v="Charleston"/>
    <x v="0"/>
    <n v="0.45000000000000007"/>
    <x v="10"/>
    <n v="3937.5000000000005"/>
    <n v="1575.0000000000002"/>
    <n v="0.4"/>
    <n v="0.45"/>
    <n v="3937.5"/>
    <n v="1575"/>
    <n v="1771.8750000000002"/>
    <x v="9"/>
  </r>
  <r>
    <x v="0"/>
    <n v="1185732"/>
    <d v="2021-10-04T00:00:00"/>
    <x v="4"/>
    <s v="South Carolina"/>
    <s v="Charleston"/>
    <x v="1"/>
    <n v="0.35000000000000009"/>
    <x v="20"/>
    <n v="2450.0000000000005"/>
    <n v="857.50000000000011"/>
    <n v="0.35"/>
    <n v="0.35"/>
    <n v="2450"/>
    <n v="857.5"/>
    <n v="857.50000000000011"/>
    <x v="9"/>
  </r>
  <r>
    <x v="0"/>
    <n v="1185732"/>
    <d v="2021-10-04T00:00:00"/>
    <x v="4"/>
    <s v="South Carolina"/>
    <s v="Charleston"/>
    <x v="2"/>
    <n v="0.35000000000000009"/>
    <x v="31"/>
    <n v="2012.5000000000005"/>
    <n v="805.00000000000023"/>
    <n v="0.4"/>
    <n v="0.35"/>
    <n v="2012.5"/>
    <n v="805"/>
    <n v="704.37500000000011"/>
    <x v="9"/>
  </r>
  <r>
    <x v="0"/>
    <n v="1185732"/>
    <d v="2021-10-04T00:00:00"/>
    <x v="4"/>
    <s v="South Carolina"/>
    <s v="Charleston"/>
    <x v="3"/>
    <n v="0.35000000000000009"/>
    <x v="21"/>
    <n v="1925.0000000000005"/>
    <n v="770.00000000000023"/>
    <n v="0.4"/>
    <n v="0.35"/>
    <n v="1925"/>
    <n v="770"/>
    <n v="673.75000000000011"/>
    <x v="9"/>
  </r>
  <r>
    <x v="0"/>
    <n v="1185732"/>
    <d v="2021-10-04T00:00:00"/>
    <x v="4"/>
    <s v="South Carolina"/>
    <s v="Charleston"/>
    <x v="4"/>
    <n v="0.45000000000000007"/>
    <x v="21"/>
    <n v="2475.0000000000005"/>
    <n v="866.25000000000011"/>
    <n v="0.35"/>
    <n v="0.45"/>
    <n v="2475"/>
    <n v="866.25"/>
    <n v="1113.7500000000002"/>
    <x v="9"/>
  </r>
  <r>
    <x v="0"/>
    <n v="1185732"/>
    <d v="2021-10-04T00:00:00"/>
    <x v="4"/>
    <s v="South Carolina"/>
    <s v="Charleston"/>
    <x v="5"/>
    <n v="0.5"/>
    <x v="22"/>
    <n v="3375"/>
    <n v="1687.5"/>
    <n v="0.5"/>
    <n v="0.5"/>
    <n v="3375"/>
    <n v="1687.5"/>
    <n v="1687.5"/>
    <x v="9"/>
  </r>
  <r>
    <x v="0"/>
    <n v="1185732"/>
    <d v="2021-11-03T00:00:00"/>
    <x v="4"/>
    <s v="South Carolina"/>
    <s v="Charleston"/>
    <x v="0"/>
    <n v="0.45000000000000007"/>
    <x v="6"/>
    <n v="3712.5000000000005"/>
    <n v="1485.0000000000002"/>
    <n v="0.4"/>
    <n v="0.45"/>
    <n v="3712.5"/>
    <n v="1485"/>
    <n v="1670.6250000000002"/>
    <x v="10"/>
  </r>
  <r>
    <x v="0"/>
    <n v="1185732"/>
    <d v="2021-11-03T00:00:00"/>
    <x v="4"/>
    <s v="South Carolina"/>
    <s v="Charleston"/>
    <x v="1"/>
    <n v="0.35000000000000009"/>
    <x v="26"/>
    <n v="2275.0000000000005"/>
    <n v="796.25000000000011"/>
    <n v="0.35"/>
    <n v="0.35"/>
    <n v="2275"/>
    <n v="796.25"/>
    <n v="796.25000000000011"/>
    <x v="10"/>
  </r>
  <r>
    <x v="0"/>
    <n v="1185732"/>
    <d v="2021-11-03T00:00:00"/>
    <x v="4"/>
    <s v="South Carolina"/>
    <s v="Charleston"/>
    <x v="2"/>
    <n v="0.40000000000000013"/>
    <x v="76"/>
    <n v="2380.0000000000009"/>
    <n v="952.00000000000045"/>
    <n v="0.4"/>
    <n v="0.4"/>
    <n v="2380"/>
    <n v="952"/>
    <n v="952.00000000000045"/>
    <x v="10"/>
  </r>
  <r>
    <x v="0"/>
    <n v="1185732"/>
    <d v="2021-11-03T00:00:00"/>
    <x v="4"/>
    <s v="South Carolina"/>
    <s v="Charleston"/>
    <x v="3"/>
    <n v="0.6000000000000002"/>
    <x v="26"/>
    <n v="3900.0000000000014"/>
    <n v="1560.0000000000007"/>
    <n v="0.4"/>
    <n v="0.6"/>
    <n v="3900"/>
    <n v="1560"/>
    <n v="2340.0000000000009"/>
    <x v="10"/>
  </r>
  <r>
    <x v="0"/>
    <n v="1185732"/>
    <d v="2021-11-03T00:00:00"/>
    <x v="4"/>
    <s v="South Carolina"/>
    <s v="Charleston"/>
    <x v="4"/>
    <n v="0.75000000000000011"/>
    <x v="23"/>
    <n v="4687.5000000000009"/>
    <n v="1640.6250000000002"/>
    <n v="0.35"/>
    <n v="0.75"/>
    <n v="4687.5"/>
    <n v="1640.625"/>
    <n v="3515.6250000000009"/>
    <x v="10"/>
  </r>
  <r>
    <x v="0"/>
    <n v="1185732"/>
    <d v="2021-11-03T00:00:00"/>
    <x v="4"/>
    <s v="South Carolina"/>
    <s v="Charleston"/>
    <x v="5"/>
    <n v="0.75"/>
    <x v="27"/>
    <n v="5437.5"/>
    <n v="2718.75"/>
    <n v="0.5"/>
    <n v="0.75"/>
    <n v="5437.5"/>
    <n v="2718.75"/>
    <n v="4078.125"/>
    <x v="10"/>
  </r>
  <r>
    <x v="0"/>
    <n v="1185732"/>
    <d v="2021-12-02T00:00:00"/>
    <x v="4"/>
    <s v="South Carolina"/>
    <s v="Charleston"/>
    <x v="0"/>
    <n v="0.70000000000000007"/>
    <x v="18"/>
    <n v="6825.0000000000009"/>
    <n v="2730.0000000000005"/>
    <n v="0.4"/>
    <n v="0.7"/>
    <n v="6825"/>
    <n v="2730"/>
    <n v="4777.5"/>
    <x v="11"/>
  </r>
  <r>
    <x v="0"/>
    <n v="1185732"/>
    <d v="2021-12-02T00:00:00"/>
    <x v="4"/>
    <s v="South Carolina"/>
    <s v="Charleston"/>
    <x v="1"/>
    <n v="0.60000000000000009"/>
    <x v="29"/>
    <n v="4650.0000000000009"/>
    <n v="1627.5000000000002"/>
    <n v="0.35"/>
    <n v="0.6"/>
    <n v="4650"/>
    <n v="1627.5"/>
    <n v="2790.0000000000005"/>
    <x v="11"/>
  </r>
  <r>
    <x v="0"/>
    <n v="1185732"/>
    <d v="2021-12-02T00:00:00"/>
    <x v="4"/>
    <s v="South Carolina"/>
    <s v="Charleston"/>
    <x v="2"/>
    <n v="0.60000000000000009"/>
    <x v="27"/>
    <n v="4350.0000000000009"/>
    <n v="1740.0000000000005"/>
    <n v="0.4"/>
    <n v="0.6"/>
    <n v="4350"/>
    <n v="1740"/>
    <n v="2610.0000000000005"/>
    <x v="11"/>
  </r>
  <r>
    <x v="0"/>
    <n v="1185732"/>
    <d v="2021-12-02T00:00:00"/>
    <x v="4"/>
    <s v="South Carolina"/>
    <s v="Charleston"/>
    <x v="3"/>
    <n v="0.60000000000000009"/>
    <x v="22"/>
    <n v="4050.0000000000005"/>
    <n v="1620.0000000000002"/>
    <n v="0.4"/>
    <n v="0.6"/>
    <n v="4050"/>
    <n v="1620"/>
    <n v="2430"/>
    <x v="11"/>
  </r>
  <r>
    <x v="0"/>
    <n v="1185732"/>
    <d v="2021-12-02T00:00:00"/>
    <x v="4"/>
    <s v="South Carolina"/>
    <s v="Charleston"/>
    <x v="4"/>
    <n v="0.70000000000000007"/>
    <x v="22"/>
    <n v="4725"/>
    <n v="1653.75"/>
    <n v="0.35"/>
    <n v="0.7"/>
    <n v="4725"/>
    <n v="1653.75"/>
    <n v="3307.5"/>
    <x v="11"/>
  </r>
  <r>
    <x v="0"/>
    <n v="1185732"/>
    <d v="2021-12-02T00:00:00"/>
    <x v="4"/>
    <s v="South Carolina"/>
    <s v="Charleston"/>
    <x v="5"/>
    <n v="0.75"/>
    <x v="29"/>
    <n v="5812.5"/>
    <n v="2906.25"/>
    <n v="0.5"/>
    <n v="0.75"/>
    <n v="5812.5"/>
    <n v="2906.25"/>
    <n v="4359.375"/>
    <x v="11"/>
  </r>
  <r>
    <x v="0"/>
    <n v="1185732"/>
    <d v="2021-01-13T00:00:00"/>
    <x v="4"/>
    <s v="North Carolina"/>
    <s v="Charlotte"/>
    <x v="0"/>
    <n v="0.35000000000000003"/>
    <x v="29"/>
    <n v="2712.5000000000005"/>
    <n v="1085.0000000000002"/>
    <n v="0.4"/>
    <n v="0.35"/>
    <n v="2712.5"/>
    <n v="1085"/>
    <n v="949.37500000000011"/>
    <x v="0"/>
  </r>
  <r>
    <x v="0"/>
    <n v="1185732"/>
    <d v="2021-01-13T00:00:00"/>
    <x v="4"/>
    <s v="North Carolina"/>
    <s v="Charlotte"/>
    <x v="1"/>
    <n v="0.35000000000000003"/>
    <x v="31"/>
    <n v="2012.5000000000002"/>
    <n v="704.375"/>
    <n v="0.35"/>
    <n v="0.35"/>
    <n v="2012.5"/>
    <n v="704.375"/>
    <n v="704.375"/>
    <x v="0"/>
  </r>
  <r>
    <x v="0"/>
    <n v="1185732"/>
    <d v="2021-01-13T00:00:00"/>
    <x v="4"/>
    <s v="North Carolina"/>
    <s v="Charlotte"/>
    <x v="2"/>
    <n v="0.25000000000000006"/>
    <x v="31"/>
    <n v="1437.5000000000002"/>
    <n v="575.00000000000011"/>
    <n v="0.4"/>
    <n v="0.25"/>
    <n v="1437.5"/>
    <n v="575"/>
    <n v="359.37500000000006"/>
    <x v="0"/>
  </r>
  <r>
    <x v="0"/>
    <n v="1185732"/>
    <d v="2021-01-13T00:00:00"/>
    <x v="4"/>
    <s v="North Carolina"/>
    <s v="Charlotte"/>
    <x v="3"/>
    <n v="0.3"/>
    <x v="33"/>
    <n v="1275"/>
    <n v="510"/>
    <n v="0.4"/>
    <n v="0.3"/>
    <n v="1275"/>
    <n v="510"/>
    <n v="382.5"/>
    <x v="0"/>
  </r>
  <r>
    <x v="0"/>
    <n v="1185732"/>
    <d v="2021-01-13T00:00:00"/>
    <x v="4"/>
    <s v="North Carolina"/>
    <s v="Charlotte"/>
    <x v="4"/>
    <n v="0.45"/>
    <x v="34"/>
    <n v="2137.5"/>
    <n v="748.125"/>
    <n v="0.35"/>
    <n v="0.45"/>
    <n v="2137.5"/>
    <n v="748.125"/>
    <n v="961.875"/>
    <x v="0"/>
  </r>
  <r>
    <x v="0"/>
    <n v="1185732"/>
    <d v="2021-01-13T00:00:00"/>
    <x v="4"/>
    <s v="North Carolina"/>
    <s v="Charlotte"/>
    <x v="5"/>
    <n v="0.35000000000000003"/>
    <x v="31"/>
    <n v="2012.5000000000002"/>
    <n v="1006.2500000000001"/>
    <n v="0.5"/>
    <n v="0.35"/>
    <n v="2012.5"/>
    <n v="1006.25"/>
    <n v="704.375"/>
    <x v="0"/>
  </r>
  <r>
    <x v="0"/>
    <n v="1185732"/>
    <d v="2021-02-11T00:00:00"/>
    <x v="4"/>
    <s v="North Carolina"/>
    <s v="Charlotte"/>
    <x v="0"/>
    <n v="0.35000000000000003"/>
    <x v="6"/>
    <n v="2887.5000000000005"/>
    <n v="1155.0000000000002"/>
    <n v="0.4"/>
    <n v="0.35"/>
    <n v="2887.5"/>
    <n v="1155"/>
    <n v="1010.6250000000001"/>
    <x v="1"/>
  </r>
  <r>
    <x v="0"/>
    <n v="1185732"/>
    <d v="2021-02-11T00:00:00"/>
    <x v="4"/>
    <s v="North Carolina"/>
    <s v="Charlotte"/>
    <x v="1"/>
    <n v="0.35000000000000003"/>
    <x v="34"/>
    <n v="1662.5000000000002"/>
    <n v="581.875"/>
    <n v="0.35"/>
    <n v="0.35"/>
    <n v="1662.5"/>
    <n v="581.875"/>
    <n v="581.875"/>
    <x v="1"/>
  </r>
  <r>
    <x v="0"/>
    <n v="1185732"/>
    <d v="2021-02-11T00:00:00"/>
    <x v="4"/>
    <s v="North Carolina"/>
    <s v="Charlotte"/>
    <x v="2"/>
    <n v="0.25000000000000006"/>
    <x v="28"/>
    <n v="1312.5000000000002"/>
    <n v="525.00000000000011"/>
    <n v="0.4"/>
    <n v="0.25"/>
    <n v="1312.5"/>
    <n v="525"/>
    <n v="328.12500000000006"/>
    <x v="1"/>
  </r>
  <r>
    <x v="0"/>
    <n v="1185732"/>
    <d v="2021-02-11T00:00:00"/>
    <x v="4"/>
    <s v="North Carolina"/>
    <s v="Charlotte"/>
    <x v="3"/>
    <n v="0.3"/>
    <x v="48"/>
    <n v="1125"/>
    <n v="450"/>
    <n v="0.4"/>
    <n v="0.3"/>
    <n v="1125"/>
    <n v="450"/>
    <n v="337.5"/>
    <x v="1"/>
  </r>
  <r>
    <x v="0"/>
    <n v="1185732"/>
    <d v="2021-02-11T00:00:00"/>
    <x v="4"/>
    <s v="North Carolina"/>
    <s v="Charlotte"/>
    <x v="4"/>
    <n v="0.45"/>
    <x v="32"/>
    <n v="2025"/>
    <n v="708.75"/>
    <n v="0.35"/>
    <n v="0.45"/>
    <n v="2025"/>
    <n v="708.75"/>
    <n v="911.25"/>
    <x v="1"/>
  </r>
  <r>
    <x v="0"/>
    <n v="1185732"/>
    <d v="2021-02-11T00:00:00"/>
    <x v="4"/>
    <s v="North Carolina"/>
    <s v="Charlotte"/>
    <x v="5"/>
    <n v="0.3"/>
    <x v="21"/>
    <n v="1650"/>
    <n v="825"/>
    <n v="0.5"/>
    <n v="0.3"/>
    <n v="1650"/>
    <n v="825"/>
    <n v="495"/>
    <x v="1"/>
  </r>
  <r>
    <x v="0"/>
    <n v="1185732"/>
    <d v="2021-03-09T00:00:00"/>
    <x v="4"/>
    <s v="North Carolina"/>
    <s v="Charlotte"/>
    <x v="0"/>
    <n v="0.3"/>
    <x v="66"/>
    <n v="2310"/>
    <n v="924"/>
    <n v="0.4"/>
    <n v="0.3"/>
    <n v="2310"/>
    <n v="924"/>
    <n v="693"/>
    <x v="2"/>
  </r>
  <r>
    <x v="0"/>
    <n v="1185732"/>
    <d v="2021-03-09T00:00:00"/>
    <x v="4"/>
    <s v="North Carolina"/>
    <s v="Charlotte"/>
    <x v="1"/>
    <n v="0.3"/>
    <x v="32"/>
    <n v="1350"/>
    <n v="472.49999999999994"/>
    <n v="0.35"/>
    <n v="0.3"/>
    <n v="1350"/>
    <n v="472.5"/>
    <n v="405"/>
    <x v="2"/>
  </r>
  <r>
    <x v="0"/>
    <n v="1185732"/>
    <d v="2021-03-09T00:00:00"/>
    <x v="4"/>
    <s v="North Carolina"/>
    <s v="Charlotte"/>
    <x v="2"/>
    <n v="0.2"/>
    <x v="34"/>
    <n v="950"/>
    <n v="380"/>
    <n v="0.4"/>
    <n v="0.2"/>
    <n v="950"/>
    <n v="380"/>
    <n v="190"/>
    <x v="2"/>
  </r>
  <r>
    <x v="0"/>
    <n v="1185732"/>
    <d v="2021-03-09T00:00:00"/>
    <x v="4"/>
    <s v="North Carolina"/>
    <s v="Charlotte"/>
    <x v="3"/>
    <n v="0.24999999999999994"/>
    <x v="46"/>
    <n v="812.49999999999977"/>
    <n v="324.99999999999994"/>
    <n v="0.4"/>
    <n v="0.25"/>
    <n v="812.5"/>
    <n v="325"/>
    <n v="203.12499999999994"/>
    <x v="2"/>
  </r>
  <r>
    <x v="0"/>
    <n v="1185732"/>
    <d v="2021-03-09T00:00:00"/>
    <x v="4"/>
    <s v="North Carolina"/>
    <s v="Charlotte"/>
    <x v="4"/>
    <n v="0.40000000000000008"/>
    <x v="48"/>
    <n v="1500.0000000000002"/>
    <n v="525"/>
    <n v="0.35"/>
    <n v="0.4"/>
    <n v="1500"/>
    <n v="525"/>
    <n v="600.00000000000011"/>
    <x v="2"/>
  </r>
  <r>
    <x v="0"/>
    <n v="1185732"/>
    <d v="2021-03-09T00:00:00"/>
    <x v="4"/>
    <s v="North Carolina"/>
    <s v="Charlotte"/>
    <x v="5"/>
    <n v="0.3"/>
    <x v="34"/>
    <n v="1425"/>
    <n v="712.5"/>
    <n v="0.5"/>
    <n v="0.3"/>
    <n v="1425"/>
    <n v="712.5"/>
    <n v="427.5"/>
    <x v="2"/>
  </r>
  <r>
    <x v="0"/>
    <n v="1185732"/>
    <d v="2021-04-10T00:00:00"/>
    <x v="4"/>
    <s v="North Carolina"/>
    <s v="Charlotte"/>
    <x v="0"/>
    <n v="0.3"/>
    <x v="27"/>
    <n v="2175"/>
    <n v="870"/>
    <n v="0.4"/>
    <n v="0.3"/>
    <n v="2175"/>
    <n v="870"/>
    <n v="652.5"/>
    <x v="3"/>
  </r>
  <r>
    <x v="0"/>
    <n v="1185732"/>
    <d v="2021-04-10T00:00:00"/>
    <x v="4"/>
    <s v="North Carolina"/>
    <s v="Charlotte"/>
    <x v="1"/>
    <n v="0.3"/>
    <x v="33"/>
    <n v="1275"/>
    <n v="446.25"/>
    <n v="0.35"/>
    <n v="0.3"/>
    <n v="1275"/>
    <n v="446.25"/>
    <n v="382.5"/>
    <x v="3"/>
  </r>
  <r>
    <x v="0"/>
    <n v="1185732"/>
    <d v="2021-04-10T00:00:00"/>
    <x v="4"/>
    <s v="North Carolina"/>
    <s v="Charlotte"/>
    <x v="2"/>
    <n v="0.2"/>
    <x v="33"/>
    <n v="850"/>
    <n v="340"/>
    <n v="0.4"/>
    <n v="0.2"/>
    <n v="850"/>
    <n v="340"/>
    <n v="170"/>
    <x v="3"/>
  </r>
  <r>
    <x v="0"/>
    <n v="1185732"/>
    <d v="2021-04-10T00:00:00"/>
    <x v="4"/>
    <s v="North Carolina"/>
    <s v="Charlotte"/>
    <x v="3"/>
    <n v="0.24999999999999994"/>
    <x v="45"/>
    <n v="874.99999999999977"/>
    <n v="349.99999999999994"/>
    <n v="0.4"/>
    <n v="0.25"/>
    <n v="875"/>
    <n v="350"/>
    <n v="218.74999999999994"/>
    <x v="3"/>
  </r>
  <r>
    <x v="0"/>
    <n v="1185732"/>
    <d v="2021-04-10T00:00:00"/>
    <x v="4"/>
    <s v="North Carolina"/>
    <s v="Charlotte"/>
    <x v="4"/>
    <n v="0.45"/>
    <x v="48"/>
    <n v="1687.5"/>
    <n v="590.625"/>
    <n v="0.35"/>
    <n v="0.45"/>
    <n v="1687.5"/>
    <n v="590.625"/>
    <n v="759.375"/>
    <x v="3"/>
  </r>
  <r>
    <x v="0"/>
    <n v="1185732"/>
    <d v="2021-04-10T00:00:00"/>
    <x v="4"/>
    <s v="North Carolina"/>
    <s v="Charlotte"/>
    <x v="5"/>
    <n v="0.35000000000000003"/>
    <x v="28"/>
    <n v="1837.5000000000002"/>
    <n v="918.75000000000011"/>
    <n v="0.5"/>
    <n v="0.35"/>
    <n v="1837.5"/>
    <n v="918.75"/>
    <n v="643.125"/>
    <x v="3"/>
  </r>
  <r>
    <x v="0"/>
    <n v="1185732"/>
    <d v="2021-05-09T00:00:00"/>
    <x v="4"/>
    <s v="North Carolina"/>
    <s v="Charlotte"/>
    <x v="0"/>
    <n v="0.45"/>
    <x v="67"/>
    <n v="3577.5"/>
    <n v="1431"/>
    <n v="0.4"/>
    <n v="0.45"/>
    <n v="3577.5"/>
    <n v="1431"/>
    <n v="1609.875"/>
    <x v="4"/>
  </r>
  <r>
    <x v="0"/>
    <n v="1185732"/>
    <d v="2021-05-09T00:00:00"/>
    <x v="4"/>
    <s v="North Carolina"/>
    <s v="Charlotte"/>
    <x v="1"/>
    <n v="0.45"/>
    <x v="24"/>
    <n v="2250"/>
    <n v="787.5"/>
    <n v="0.35"/>
    <n v="0.45"/>
    <n v="2250"/>
    <n v="787.5"/>
    <n v="1012.5"/>
    <x v="4"/>
  </r>
  <r>
    <x v="0"/>
    <n v="1185732"/>
    <d v="2021-05-09T00:00:00"/>
    <x v="4"/>
    <s v="North Carolina"/>
    <s v="Charlotte"/>
    <x v="2"/>
    <n v="0.4"/>
    <x v="34"/>
    <n v="1900"/>
    <n v="760"/>
    <n v="0.4"/>
    <n v="0.4"/>
    <n v="1900"/>
    <n v="760"/>
    <n v="760"/>
    <x v="4"/>
  </r>
  <r>
    <x v="0"/>
    <n v="1185732"/>
    <d v="2021-05-09T00:00:00"/>
    <x v="4"/>
    <s v="North Carolina"/>
    <s v="Charlotte"/>
    <x v="3"/>
    <n v="0.4"/>
    <x v="33"/>
    <n v="1700"/>
    <n v="680"/>
    <n v="0.4"/>
    <n v="0.4"/>
    <n v="1700"/>
    <n v="680"/>
    <n v="680"/>
    <x v="4"/>
  </r>
  <r>
    <x v="0"/>
    <n v="1185732"/>
    <d v="2021-05-09T00:00:00"/>
    <x v="4"/>
    <s v="North Carolina"/>
    <s v="Charlotte"/>
    <x v="4"/>
    <n v="0.49999999999999994"/>
    <x v="32"/>
    <n v="2249.9999999999995"/>
    <n v="787.49999999999977"/>
    <n v="0.35"/>
    <n v="0.5"/>
    <n v="2250"/>
    <n v="787.5"/>
    <n v="1124.9999999999998"/>
    <x v="4"/>
  </r>
  <r>
    <x v="0"/>
    <n v="1185732"/>
    <d v="2021-05-09T00:00:00"/>
    <x v="4"/>
    <s v="North Carolina"/>
    <s v="Charlotte"/>
    <x v="5"/>
    <n v="0.54999999999999993"/>
    <x v="21"/>
    <n v="3024.9999999999995"/>
    <n v="1512.4999999999998"/>
    <n v="0.5"/>
    <n v="0.55000000000000004"/>
    <n v="3025"/>
    <n v="1512.5"/>
    <n v="1663.7499999999998"/>
    <x v="4"/>
  </r>
  <r>
    <x v="0"/>
    <n v="1185732"/>
    <d v="2021-06-11T00:00:00"/>
    <x v="4"/>
    <s v="North Carolina"/>
    <s v="Charlotte"/>
    <x v="0"/>
    <n v="0.49999999999999994"/>
    <x v="9"/>
    <n v="3999.9999999999995"/>
    <n v="1600"/>
    <n v="0.4"/>
    <n v="0.5"/>
    <n v="4000"/>
    <n v="1600"/>
    <n v="1999.9999999999998"/>
    <x v="5"/>
  </r>
  <r>
    <x v="0"/>
    <n v="1185732"/>
    <d v="2021-06-11T00:00:00"/>
    <x v="4"/>
    <s v="North Carolina"/>
    <s v="Charlotte"/>
    <x v="1"/>
    <n v="0.45"/>
    <x v="21"/>
    <n v="2475"/>
    <n v="866.25"/>
    <n v="0.35"/>
    <n v="0.45"/>
    <n v="2475"/>
    <n v="866.25"/>
    <n v="1113.75"/>
    <x v="5"/>
  </r>
  <r>
    <x v="0"/>
    <n v="1185732"/>
    <d v="2021-06-11T00:00:00"/>
    <x v="4"/>
    <s v="North Carolina"/>
    <s v="Charlotte"/>
    <x v="2"/>
    <n v="0.5"/>
    <x v="28"/>
    <n v="2625"/>
    <n v="1050"/>
    <n v="0.4"/>
    <n v="0.5"/>
    <n v="2625"/>
    <n v="1050"/>
    <n v="1312.5"/>
    <x v="5"/>
  </r>
  <r>
    <x v="0"/>
    <n v="1185732"/>
    <d v="2021-06-11T00:00:00"/>
    <x v="4"/>
    <s v="North Carolina"/>
    <s v="Charlotte"/>
    <x v="3"/>
    <n v="0.5"/>
    <x v="24"/>
    <n v="2500"/>
    <n v="1000"/>
    <n v="0.4"/>
    <n v="0.5"/>
    <n v="2500"/>
    <n v="1000"/>
    <n v="1250"/>
    <x v="5"/>
  </r>
  <r>
    <x v="0"/>
    <n v="1185732"/>
    <d v="2021-06-11T00:00:00"/>
    <x v="4"/>
    <s v="North Carolina"/>
    <s v="Charlotte"/>
    <x v="4"/>
    <n v="0.65"/>
    <x v="24"/>
    <n v="3250"/>
    <n v="1137.5"/>
    <n v="0.35"/>
    <n v="0.65"/>
    <n v="3250"/>
    <n v="1137.5"/>
    <n v="2112.5"/>
    <x v="5"/>
  </r>
  <r>
    <x v="0"/>
    <n v="1185732"/>
    <d v="2021-06-11T00:00:00"/>
    <x v="4"/>
    <s v="North Carolina"/>
    <s v="Charlotte"/>
    <x v="5"/>
    <n v="0.70000000000000007"/>
    <x v="22"/>
    <n v="4725"/>
    <n v="2362.5"/>
    <n v="0.5"/>
    <n v="0.7"/>
    <n v="4725"/>
    <n v="2362.5"/>
    <n v="3307.5"/>
    <x v="5"/>
  </r>
  <r>
    <x v="0"/>
    <n v="1185732"/>
    <d v="2021-07-09T00:00:00"/>
    <x v="4"/>
    <s v="North Carolina"/>
    <s v="Charlotte"/>
    <x v="0"/>
    <n v="0.65"/>
    <x v="3"/>
    <n v="5850"/>
    <n v="2340"/>
    <n v="0.4"/>
    <n v="0.65"/>
    <n v="5850"/>
    <n v="2340"/>
    <n v="3802.5"/>
    <x v="6"/>
  </r>
  <r>
    <x v="0"/>
    <n v="1185732"/>
    <d v="2021-07-09T00:00:00"/>
    <x v="4"/>
    <s v="North Carolina"/>
    <s v="Charlotte"/>
    <x v="1"/>
    <n v="0.60000000000000009"/>
    <x v="26"/>
    <n v="3900.0000000000005"/>
    <n v="1365"/>
    <n v="0.35"/>
    <n v="0.6"/>
    <n v="3900"/>
    <n v="1365"/>
    <n v="2340"/>
    <x v="6"/>
  </r>
  <r>
    <x v="0"/>
    <n v="1185732"/>
    <d v="2021-07-09T00:00:00"/>
    <x v="4"/>
    <s v="North Carolina"/>
    <s v="Charlotte"/>
    <x v="2"/>
    <n v="0.55000000000000004"/>
    <x v="31"/>
    <n v="3162.5000000000005"/>
    <n v="1265.0000000000002"/>
    <n v="0.4"/>
    <n v="0.55000000000000004"/>
    <n v="3162.5"/>
    <n v="1265"/>
    <n v="1739.3750000000005"/>
    <x v="6"/>
  </r>
  <r>
    <x v="0"/>
    <n v="1185732"/>
    <d v="2021-07-09T00:00:00"/>
    <x v="4"/>
    <s v="North Carolina"/>
    <s v="Charlotte"/>
    <x v="3"/>
    <n v="0.55000000000000004"/>
    <x v="28"/>
    <n v="2887.5000000000005"/>
    <n v="1155.0000000000002"/>
    <n v="0.4"/>
    <n v="0.55000000000000004"/>
    <n v="2887.5"/>
    <n v="1155"/>
    <n v="1588.1250000000005"/>
    <x v="6"/>
  </r>
  <r>
    <x v="0"/>
    <n v="1185732"/>
    <d v="2021-07-09T00:00:00"/>
    <x v="4"/>
    <s v="North Carolina"/>
    <s v="Charlotte"/>
    <x v="4"/>
    <n v="0.65"/>
    <x v="21"/>
    <n v="3575"/>
    <n v="1251.25"/>
    <n v="0.35"/>
    <n v="0.65"/>
    <n v="3575"/>
    <n v="1251.25"/>
    <n v="2323.75"/>
    <x v="6"/>
  </r>
  <r>
    <x v="0"/>
    <n v="1185732"/>
    <d v="2021-07-09T00:00:00"/>
    <x v="4"/>
    <s v="North Carolina"/>
    <s v="Charlotte"/>
    <x v="5"/>
    <n v="0.70000000000000007"/>
    <x v="27"/>
    <n v="5075.0000000000009"/>
    <n v="2537.5000000000005"/>
    <n v="0.5"/>
    <n v="0.7"/>
    <n v="5075"/>
    <n v="2537.5"/>
    <n v="3552.5000000000005"/>
    <x v="6"/>
  </r>
  <r>
    <x v="0"/>
    <n v="1185732"/>
    <d v="2021-08-10T00:00:00"/>
    <x v="4"/>
    <s v="North Carolina"/>
    <s v="Charlotte"/>
    <x v="0"/>
    <n v="0.65"/>
    <x v="10"/>
    <n v="5687.5"/>
    <n v="2275"/>
    <n v="0.4"/>
    <n v="0.65"/>
    <n v="5687.5"/>
    <n v="2275"/>
    <n v="3696.875"/>
    <x v="7"/>
  </r>
  <r>
    <x v="0"/>
    <n v="1185732"/>
    <d v="2021-08-10T00:00:00"/>
    <x v="4"/>
    <s v="North Carolina"/>
    <s v="Charlotte"/>
    <x v="1"/>
    <n v="0.60000000000000009"/>
    <x v="26"/>
    <n v="3900.0000000000005"/>
    <n v="1365"/>
    <n v="0.35"/>
    <n v="0.6"/>
    <n v="3900"/>
    <n v="1365"/>
    <n v="2340"/>
    <x v="7"/>
  </r>
  <r>
    <x v="0"/>
    <n v="1185732"/>
    <d v="2021-08-10T00:00:00"/>
    <x v="4"/>
    <s v="North Carolina"/>
    <s v="Charlotte"/>
    <x v="2"/>
    <n v="0.55000000000000004"/>
    <x v="31"/>
    <n v="3162.5000000000005"/>
    <n v="1265.0000000000002"/>
    <n v="0.4"/>
    <n v="0.55000000000000004"/>
    <n v="3162.5"/>
    <n v="1265"/>
    <n v="1739.3750000000005"/>
    <x v="7"/>
  </r>
  <r>
    <x v="0"/>
    <n v="1185732"/>
    <d v="2021-08-10T00:00:00"/>
    <x v="4"/>
    <s v="North Carolina"/>
    <s v="Charlotte"/>
    <x v="3"/>
    <n v="0.45"/>
    <x v="28"/>
    <n v="2362.5"/>
    <n v="945"/>
    <n v="0.4"/>
    <n v="0.45"/>
    <n v="2362.5"/>
    <n v="945"/>
    <n v="1063.125"/>
    <x v="7"/>
  </r>
  <r>
    <x v="0"/>
    <n v="1185732"/>
    <d v="2021-08-10T00:00:00"/>
    <x v="4"/>
    <s v="North Carolina"/>
    <s v="Charlotte"/>
    <x v="4"/>
    <n v="0.55000000000000004"/>
    <x v="24"/>
    <n v="2750"/>
    <n v="962.49999999999989"/>
    <n v="0.35"/>
    <n v="0.55000000000000004"/>
    <n v="2750"/>
    <n v="962.5"/>
    <n v="1512.5000000000002"/>
    <x v="7"/>
  </r>
  <r>
    <x v="0"/>
    <n v="1185732"/>
    <d v="2021-08-10T00:00:00"/>
    <x v="4"/>
    <s v="North Carolina"/>
    <s v="Charlotte"/>
    <x v="5"/>
    <n v="0.60000000000000009"/>
    <x v="22"/>
    <n v="4050.0000000000005"/>
    <n v="2025.0000000000002"/>
    <n v="0.5"/>
    <n v="0.6"/>
    <n v="4050"/>
    <n v="2025"/>
    <n v="2430"/>
    <x v="7"/>
  </r>
  <r>
    <x v="0"/>
    <n v="1185732"/>
    <d v="2021-09-09T00:00:00"/>
    <x v="4"/>
    <s v="North Carolina"/>
    <s v="Charlotte"/>
    <x v="0"/>
    <n v="0.55000000000000004"/>
    <x v="29"/>
    <n v="4262.5"/>
    <n v="1705"/>
    <n v="0.4"/>
    <n v="0.55000000000000004"/>
    <n v="4262.5"/>
    <n v="1705"/>
    <n v="2344.375"/>
    <x v="8"/>
  </r>
  <r>
    <x v="0"/>
    <n v="1185732"/>
    <d v="2021-09-09T00:00:00"/>
    <x v="4"/>
    <s v="North Carolina"/>
    <s v="Charlotte"/>
    <x v="1"/>
    <n v="0.50000000000000011"/>
    <x v="31"/>
    <n v="2875.0000000000005"/>
    <n v="1006.2500000000001"/>
    <n v="0.35"/>
    <n v="0.5"/>
    <n v="2875"/>
    <n v="1006.25"/>
    <n v="1437.5000000000002"/>
    <x v="8"/>
  </r>
  <r>
    <x v="0"/>
    <n v="1185732"/>
    <d v="2021-09-09T00:00:00"/>
    <x v="4"/>
    <s v="North Carolina"/>
    <s v="Charlotte"/>
    <x v="2"/>
    <n v="0.25000000000000006"/>
    <x v="34"/>
    <n v="1187.5000000000002"/>
    <n v="475.00000000000011"/>
    <n v="0.4"/>
    <n v="0.25"/>
    <n v="1187.5"/>
    <n v="475"/>
    <n v="296.87500000000006"/>
    <x v="8"/>
  </r>
  <r>
    <x v="0"/>
    <n v="1185732"/>
    <d v="2021-09-09T00:00:00"/>
    <x v="4"/>
    <s v="North Carolina"/>
    <s v="Charlotte"/>
    <x v="3"/>
    <n v="0.25000000000000006"/>
    <x v="32"/>
    <n v="1125.0000000000002"/>
    <n v="450.00000000000011"/>
    <n v="0.4"/>
    <n v="0.25"/>
    <n v="1125"/>
    <n v="450"/>
    <n v="281.25000000000006"/>
    <x v="8"/>
  </r>
  <r>
    <x v="0"/>
    <n v="1185732"/>
    <d v="2021-09-09T00:00:00"/>
    <x v="4"/>
    <s v="North Carolina"/>
    <s v="Charlotte"/>
    <x v="4"/>
    <n v="0.35000000000000003"/>
    <x v="32"/>
    <n v="1575.0000000000002"/>
    <n v="551.25"/>
    <n v="0.35"/>
    <n v="0.35"/>
    <n v="1575"/>
    <n v="551.25"/>
    <n v="551.25"/>
    <x v="8"/>
  </r>
  <r>
    <x v="0"/>
    <n v="1185732"/>
    <d v="2021-09-09T00:00:00"/>
    <x v="4"/>
    <s v="North Carolina"/>
    <s v="Charlotte"/>
    <x v="5"/>
    <n v="0.40000000000000008"/>
    <x v="21"/>
    <n v="2200.0000000000005"/>
    <n v="1100.0000000000002"/>
    <n v="0.5"/>
    <n v="0.4"/>
    <n v="2200"/>
    <n v="1100"/>
    <n v="880.00000000000023"/>
    <x v="8"/>
  </r>
  <r>
    <x v="0"/>
    <n v="1185732"/>
    <d v="2021-10-11T00:00:00"/>
    <x v="4"/>
    <s v="North Carolina"/>
    <s v="Charlotte"/>
    <x v="0"/>
    <n v="0.40000000000000008"/>
    <x v="27"/>
    <n v="2900.0000000000005"/>
    <n v="1160.0000000000002"/>
    <n v="0.4"/>
    <n v="0.4"/>
    <n v="2900"/>
    <n v="1160"/>
    <n v="1160.0000000000002"/>
    <x v="9"/>
  </r>
  <r>
    <x v="0"/>
    <n v="1185732"/>
    <d v="2021-10-11T00:00:00"/>
    <x v="4"/>
    <s v="North Carolina"/>
    <s v="Charlotte"/>
    <x v="1"/>
    <n v="0.3000000000000001"/>
    <x v="21"/>
    <n v="1650.0000000000005"/>
    <n v="577.50000000000011"/>
    <n v="0.35"/>
    <n v="0.3"/>
    <n v="1650"/>
    <n v="577.5"/>
    <n v="495.00000000000011"/>
    <x v="9"/>
  </r>
  <r>
    <x v="0"/>
    <n v="1185732"/>
    <d v="2021-10-11T00:00:00"/>
    <x v="4"/>
    <s v="North Carolina"/>
    <s v="Charlotte"/>
    <x v="2"/>
    <n v="0.3000000000000001"/>
    <x v="33"/>
    <n v="1275.0000000000005"/>
    <n v="510.00000000000023"/>
    <n v="0.4"/>
    <n v="0.3"/>
    <n v="1275"/>
    <n v="510"/>
    <n v="382.50000000000011"/>
    <x v="9"/>
  </r>
  <r>
    <x v="0"/>
    <n v="1185732"/>
    <d v="2021-10-11T00:00:00"/>
    <x v="4"/>
    <s v="North Carolina"/>
    <s v="Charlotte"/>
    <x v="3"/>
    <n v="0.3000000000000001"/>
    <x v="47"/>
    <n v="1200.0000000000005"/>
    <n v="480.00000000000023"/>
    <n v="0.4"/>
    <n v="0.3"/>
    <n v="1200"/>
    <n v="480"/>
    <n v="360.00000000000011"/>
    <x v="9"/>
  </r>
  <r>
    <x v="0"/>
    <n v="1185732"/>
    <d v="2021-10-11T00:00:00"/>
    <x v="4"/>
    <s v="North Carolina"/>
    <s v="Charlotte"/>
    <x v="4"/>
    <n v="0.40000000000000008"/>
    <x v="47"/>
    <n v="1600.0000000000002"/>
    <n v="560"/>
    <n v="0.35"/>
    <n v="0.4"/>
    <n v="1600"/>
    <n v="560"/>
    <n v="640.00000000000011"/>
    <x v="9"/>
  </r>
  <r>
    <x v="0"/>
    <n v="1185732"/>
    <d v="2021-10-11T00:00:00"/>
    <x v="4"/>
    <s v="North Carolina"/>
    <s v="Charlotte"/>
    <x v="5"/>
    <n v="0.4"/>
    <x v="28"/>
    <n v="2100"/>
    <n v="1050"/>
    <n v="0.5"/>
    <n v="0.4"/>
    <n v="2100"/>
    <n v="1050"/>
    <n v="840"/>
    <x v="9"/>
  </r>
  <r>
    <x v="0"/>
    <n v="1185732"/>
    <d v="2021-11-10T00:00:00"/>
    <x v="4"/>
    <s v="North Carolina"/>
    <s v="Charlotte"/>
    <x v="0"/>
    <n v="0.35000000000000009"/>
    <x v="22"/>
    <n v="2362.5000000000005"/>
    <n v="945.00000000000023"/>
    <n v="0.4"/>
    <n v="0.35"/>
    <n v="2362.5"/>
    <n v="945"/>
    <n v="826.87500000000011"/>
    <x v="10"/>
  </r>
  <r>
    <x v="0"/>
    <n v="1185732"/>
    <d v="2021-11-10T00:00:00"/>
    <x v="4"/>
    <s v="North Carolina"/>
    <s v="Charlotte"/>
    <x v="1"/>
    <n v="0.25000000000000011"/>
    <x v="24"/>
    <n v="1250.0000000000005"/>
    <n v="437.50000000000011"/>
    <n v="0.35"/>
    <n v="0.25"/>
    <n v="1250"/>
    <n v="437.5"/>
    <n v="312.50000000000011"/>
    <x v="10"/>
  </r>
  <r>
    <x v="0"/>
    <n v="1185732"/>
    <d v="2021-11-10T00:00:00"/>
    <x v="4"/>
    <s v="North Carolina"/>
    <s v="Charlotte"/>
    <x v="2"/>
    <n v="0.35000000000000014"/>
    <x v="52"/>
    <n v="1557.5000000000007"/>
    <n v="623.00000000000034"/>
    <n v="0.4"/>
    <n v="0.35"/>
    <n v="1557.5"/>
    <n v="623"/>
    <n v="545.12500000000023"/>
    <x v="10"/>
  </r>
  <r>
    <x v="0"/>
    <n v="1185732"/>
    <d v="2021-11-10T00:00:00"/>
    <x v="4"/>
    <s v="North Carolina"/>
    <s v="Charlotte"/>
    <x v="3"/>
    <n v="0.65000000000000024"/>
    <x v="24"/>
    <n v="3250.0000000000014"/>
    <n v="1300.0000000000007"/>
    <n v="0.4"/>
    <n v="0.65"/>
    <n v="3250"/>
    <n v="1300"/>
    <n v="2112.5000000000009"/>
    <x v="10"/>
  </r>
  <r>
    <x v="0"/>
    <n v="1185732"/>
    <d v="2021-11-10T00:00:00"/>
    <x v="4"/>
    <s v="North Carolina"/>
    <s v="Charlotte"/>
    <x v="4"/>
    <n v="0.80000000000000016"/>
    <x v="34"/>
    <n v="3800.0000000000009"/>
    <n v="1330.0000000000002"/>
    <n v="0.35"/>
    <n v="0.8"/>
    <n v="3800"/>
    <n v="1330"/>
    <n v="3040.0000000000009"/>
    <x v="10"/>
  </r>
  <r>
    <x v="0"/>
    <n v="1185732"/>
    <d v="2021-11-10T00:00:00"/>
    <x v="4"/>
    <s v="North Carolina"/>
    <s v="Charlotte"/>
    <x v="5"/>
    <n v="0.8"/>
    <x v="31"/>
    <n v="4600"/>
    <n v="2300"/>
    <n v="0.5"/>
    <n v="0.8"/>
    <n v="4600"/>
    <n v="2300"/>
    <n v="3680"/>
    <x v="10"/>
  </r>
  <r>
    <x v="0"/>
    <n v="1185732"/>
    <d v="2021-12-09T00:00:00"/>
    <x v="4"/>
    <s v="North Carolina"/>
    <s v="Charlotte"/>
    <x v="0"/>
    <n v="0.75000000000000011"/>
    <x v="6"/>
    <n v="6187.5000000000009"/>
    <n v="2475.0000000000005"/>
    <n v="0.4"/>
    <n v="0.75"/>
    <n v="6187.5"/>
    <n v="2475"/>
    <n v="4640.6250000000009"/>
    <x v="11"/>
  </r>
  <r>
    <x v="0"/>
    <n v="1185732"/>
    <d v="2021-12-09T00:00:00"/>
    <x v="4"/>
    <s v="North Carolina"/>
    <s v="Charlotte"/>
    <x v="1"/>
    <n v="0.65000000000000013"/>
    <x v="23"/>
    <n v="4062.5000000000009"/>
    <n v="1421.8750000000002"/>
    <n v="0.35"/>
    <n v="0.65"/>
    <n v="4062.5"/>
    <n v="1421.875"/>
    <n v="2640.6250000000005"/>
    <x v="11"/>
  </r>
  <r>
    <x v="0"/>
    <n v="1185732"/>
    <d v="2021-12-09T00:00:00"/>
    <x v="4"/>
    <s v="North Carolina"/>
    <s v="Charlotte"/>
    <x v="2"/>
    <n v="0.65000000000000013"/>
    <x v="31"/>
    <n v="3737.5000000000009"/>
    <n v="1495.0000000000005"/>
    <n v="0.4"/>
    <n v="0.65"/>
    <n v="3737.5"/>
    <n v="1495"/>
    <n v="2429.3750000000005"/>
    <x v="11"/>
  </r>
  <r>
    <x v="0"/>
    <n v="1185732"/>
    <d v="2021-12-09T00:00:00"/>
    <x v="4"/>
    <s v="North Carolina"/>
    <s v="Charlotte"/>
    <x v="3"/>
    <n v="0.65000000000000013"/>
    <x v="28"/>
    <n v="3412.5000000000009"/>
    <n v="1365.0000000000005"/>
    <n v="0.4"/>
    <n v="0.65"/>
    <n v="3412.5"/>
    <n v="1365"/>
    <n v="2218.1250000000005"/>
    <x v="11"/>
  </r>
  <r>
    <x v="0"/>
    <n v="1185732"/>
    <d v="2021-12-09T00:00:00"/>
    <x v="4"/>
    <s v="North Carolina"/>
    <s v="Charlotte"/>
    <x v="4"/>
    <n v="0.75000000000000011"/>
    <x v="28"/>
    <n v="3937.5000000000005"/>
    <n v="1378.125"/>
    <n v="0.35"/>
    <n v="0.75"/>
    <n v="3937.5"/>
    <n v="1378.125"/>
    <n v="2953.1250000000005"/>
    <x v="11"/>
  </r>
  <r>
    <x v="0"/>
    <n v="1185732"/>
    <d v="2021-12-09T00:00:00"/>
    <x v="4"/>
    <s v="North Carolina"/>
    <s v="Charlotte"/>
    <x v="5"/>
    <n v="0.8"/>
    <x v="23"/>
    <n v="5000"/>
    <n v="2500"/>
    <n v="0.5"/>
    <n v="0.8"/>
    <n v="5000"/>
    <n v="2500"/>
    <n v="4000"/>
    <x v="11"/>
  </r>
  <r>
    <x v="0"/>
    <n v="1185732"/>
    <d v="2021-01-22T00:00:00"/>
    <x v="3"/>
    <s v="Ohio"/>
    <s v="Columbus"/>
    <x v="0"/>
    <n v="0.4"/>
    <x v="24"/>
    <n v="2000"/>
    <n v="800"/>
    <n v="0.4"/>
    <n v="0.4"/>
    <n v="2000"/>
    <n v="800"/>
    <n v="800"/>
    <x v="0"/>
  </r>
  <r>
    <x v="0"/>
    <n v="1185732"/>
    <d v="2021-01-22T00:00:00"/>
    <x v="3"/>
    <s v="Ohio"/>
    <s v="Columbus"/>
    <x v="1"/>
    <n v="0.4"/>
    <x v="49"/>
    <n v="1200"/>
    <n v="420"/>
    <n v="0.35"/>
    <n v="0.4"/>
    <n v="1200"/>
    <n v="420"/>
    <n v="480"/>
    <x v="0"/>
  </r>
  <r>
    <x v="0"/>
    <n v="1185732"/>
    <d v="2021-01-22T00:00:00"/>
    <x v="3"/>
    <s v="Ohio"/>
    <s v="Columbus"/>
    <x v="2"/>
    <n v="0.30000000000000004"/>
    <x v="49"/>
    <n v="900.00000000000011"/>
    <n v="360.00000000000006"/>
    <n v="0.4"/>
    <n v="0.3"/>
    <n v="900"/>
    <n v="360"/>
    <n v="270"/>
    <x v="0"/>
  </r>
  <r>
    <x v="0"/>
    <n v="1185732"/>
    <d v="2021-01-22T00:00:00"/>
    <x v="3"/>
    <s v="Ohio"/>
    <s v="Columbus"/>
    <x v="3"/>
    <n v="0.35000000000000003"/>
    <x v="43"/>
    <n v="525"/>
    <n v="210"/>
    <n v="0.4"/>
    <n v="0.35"/>
    <n v="525"/>
    <n v="210"/>
    <n v="183.75"/>
    <x v="0"/>
  </r>
  <r>
    <x v="0"/>
    <n v="1185732"/>
    <d v="2021-01-22T00:00:00"/>
    <x v="3"/>
    <s v="Ohio"/>
    <s v="Columbus"/>
    <x v="4"/>
    <n v="0.49999999999999994"/>
    <x v="41"/>
    <n v="999.99999999999989"/>
    <n v="349.99999999999994"/>
    <n v="0.35"/>
    <n v="0.5"/>
    <n v="1000"/>
    <n v="350"/>
    <n v="499.99999999999994"/>
    <x v="0"/>
  </r>
  <r>
    <x v="0"/>
    <n v="1185732"/>
    <d v="2021-01-22T00:00:00"/>
    <x v="3"/>
    <s v="Ohio"/>
    <s v="Columbus"/>
    <x v="5"/>
    <n v="0.4"/>
    <x v="49"/>
    <n v="1200"/>
    <n v="480"/>
    <n v="0.4"/>
    <n v="0.4"/>
    <n v="1200"/>
    <n v="480"/>
    <n v="480"/>
    <x v="0"/>
  </r>
  <r>
    <x v="0"/>
    <n v="1185732"/>
    <d v="2021-02-22T00:00:00"/>
    <x v="3"/>
    <s v="Ohio"/>
    <s v="Columbus"/>
    <x v="0"/>
    <n v="0.4"/>
    <x v="21"/>
    <n v="2200"/>
    <n v="880"/>
    <n v="0.4"/>
    <n v="0.4"/>
    <n v="2200"/>
    <n v="880"/>
    <n v="880"/>
    <x v="1"/>
  </r>
  <r>
    <x v="0"/>
    <n v="1185732"/>
    <d v="2021-02-22T00:00:00"/>
    <x v="3"/>
    <s v="Ohio"/>
    <s v="Columbus"/>
    <x v="1"/>
    <n v="0.4"/>
    <x v="41"/>
    <n v="800"/>
    <n v="280"/>
    <n v="0.35"/>
    <n v="0.4"/>
    <n v="800"/>
    <n v="280"/>
    <n v="320"/>
    <x v="1"/>
  </r>
  <r>
    <x v="0"/>
    <n v="1185732"/>
    <d v="2021-02-22T00:00:00"/>
    <x v="3"/>
    <s v="Ohio"/>
    <s v="Columbus"/>
    <x v="2"/>
    <n v="0.30000000000000004"/>
    <x v="44"/>
    <n v="750.00000000000011"/>
    <n v="300.00000000000006"/>
    <n v="0.4"/>
    <n v="0.3"/>
    <n v="750"/>
    <n v="300"/>
    <n v="225.00000000000003"/>
    <x v="1"/>
  </r>
  <r>
    <x v="0"/>
    <n v="1185732"/>
    <d v="2021-02-22T00:00:00"/>
    <x v="3"/>
    <s v="Ohio"/>
    <s v="Columbus"/>
    <x v="3"/>
    <n v="0.35000000000000003"/>
    <x v="36"/>
    <n v="437.50000000000006"/>
    <n v="175.00000000000003"/>
    <n v="0.4"/>
    <n v="0.35"/>
    <n v="437.5"/>
    <n v="175"/>
    <n v="153.125"/>
    <x v="1"/>
  </r>
  <r>
    <x v="0"/>
    <n v="1185732"/>
    <d v="2021-02-22T00:00:00"/>
    <x v="3"/>
    <s v="Ohio"/>
    <s v="Columbus"/>
    <x v="4"/>
    <n v="0.49999999999999994"/>
    <x v="41"/>
    <n v="999.99999999999989"/>
    <n v="349.99999999999994"/>
    <n v="0.35"/>
    <n v="0.5"/>
    <n v="1000"/>
    <n v="350"/>
    <n v="499.99999999999994"/>
    <x v="1"/>
  </r>
  <r>
    <x v="0"/>
    <n v="1185732"/>
    <d v="2021-02-22T00:00:00"/>
    <x v="3"/>
    <s v="Ohio"/>
    <s v="Columbus"/>
    <x v="5"/>
    <n v="0.4"/>
    <x v="49"/>
    <n v="1200"/>
    <n v="480"/>
    <n v="0.4"/>
    <n v="0.4"/>
    <n v="1200"/>
    <n v="480"/>
    <n v="480"/>
    <x v="1"/>
  </r>
  <r>
    <x v="0"/>
    <n v="1185732"/>
    <d v="2021-03-21T00:00:00"/>
    <x v="3"/>
    <s v="Ohio"/>
    <s v="Columbus"/>
    <x v="0"/>
    <n v="0.45"/>
    <x v="65"/>
    <n v="2340"/>
    <n v="936"/>
    <n v="0.4"/>
    <n v="0.45"/>
    <n v="2340"/>
    <n v="936"/>
    <n v="1053"/>
    <x v="2"/>
  </r>
  <r>
    <x v="0"/>
    <n v="1185732"/>
    <d v="2021-03-21T00:00:00"/>
    <x v="3"/>
    <s v="Ohio"/>
    <s v="Columbus"/>
    <x v="1"/>
    <n v="0.45"/>
    <x v="38"/>
    <n v="1012.5"/>
    <n v="354.375"/>
    <n v="0.35"/>
    <n v="0.45"/>
    <n v="1012.5"/>
    <n v="354.375"/>
    <n v="455.625"/>
    <x v="2"/>
  </r>
  <r>
    <x v="0"/>
    <n v="1185732"/>
    <d v="2021-03-21T00:00:00"/>
    <x v="3"/>
    <s v="Ohio"/>
    <s v="Columbus"/>
    <x v="2"/>
    <n v="0.35000000000000003"/>
    <x v="44"/>
    <n v="875.00000000000011"/>
    <n v="350.00000000000006"/>
    <n v="0.4"/>
    <n v="0.35"/>
    <n v="875"/>
    <n v="350"/>
    <n v="306.25"/>
    <x v="2"/>
  </r>
  <r>
    <x v="0"/>
    <n v="1185732"/>
    <d v="2021-03-21T00:00:00"/>
    <x v="3"/>
    <s v="Ohio"/>
    <s v="Columbus"/>
    <x v="3"/>
    <n v="0.4"/>
    <x v="39"/>
    <n v="400"/>
    <n v="160"/>
    <n v="0.4"/>
    <n v="0.4"/>
    <n v="400"/>
    <n v="160"/>
    <n v="160"/>
    <x v="2"/>
  </r>
  <r>
    <x v="0"/>
    <n v="1185732"/>
    <d v="2021-03-21T00:00:00"/>
    <x v="3"/>
    <s v="Ohio"/>
    <s v="Columbus"/>
    <x v="4"/>
    <n v="0.54999999999999993"/>
    <x v="43"/>
    <n v="824.99999999999989"/>
    <n v="288.74999999999994"/>
    <n v="0.35"/>
    <n v="0.55000000000000004"/>
    <n v="825"/>
    <n v="288.75"/>
    <n v="453.75"/>
    <x v="2"/>
  </r>
  <r>
    <x v="0"/>
    <n v="1185732"/>
    <d v="2021-03-21T00:00:00"/>
    <x v="3"/>
    <s v="Ohio"/>
    <s v="Columbus"/>
    <x v="5"/>
    <n v="0.45"/>
    <x v="44"/>
    <n v="1125"/>
    <n v="450"/>
    <n v="0.4"/>
    <n v="0.45"/>
    <n v="1125"/>
    <n v="450"/>
    <n v="506.25"/>
    <x v="2"/>
  </r>
  <r>
    <x v="0"/>
    <n v="1185732"/>
    <d v="2021-04-22T00:00:00"/>
    <x v="3"/>
    <s v="Ohio"/>
    <s v="Columbus"/>
    <x v="0"/>
    <n v="0.45"/>
    <x v="34"/>
    <n v="2137.5"/>
    <n v="855"/>
    <n v="0.4"/>
    <n v="0.45"/>
    <n v="2137.5"/>
    <n v="855"/>
    <n v="961.875"/>
    <x v="3"/>
  </r>
  <r>
    <x v="0"/>
    <n v="1185732"/>
    <d v="2021-04-22T00:00:00"/>
    <x v="3"/>
    <s v="Ohio"/>
    <s v="Columbus"/>
    <x v="1"/>
    <n v="0.45"/>
    <x v="37"/>
    <n v="787.5"/>
    <n v="275.625"/>
    <n v="0.35"/>
    <n v="0.45"/>
    <n v="787.5"/>
    <n v="275.625"/>
    <n v="354.375"/>
    <x v="3"/>
  </r>
  <r>
    <x v="0"/>
    <n v="1185732"/>
    <d v="2021-04-22T00:00:00"/>
    <x v="3"/>
    <s v="Ohio"/>
    <s v="Columbus"/>
    <x v="2"/>
    <n v="0.4"/>
    <x v="37"/>
    <n v="700"/>
    <n v="280"/>
    <n v="0.4"/>
    <n v="0.4"/>
    <n v="700"/>
    <n v="280"/>
    <n v="280"/>
    <x v="3"/>
  </r>
  <r>
    <x v="0"/>
    <n v="1185732"/>
    <d v="2021-04-22T00:00:00"/>
    <x v="3"/>
    <s v="Ohio"/>
    <s v="Columbus"/>
    <x v="3"/>
    <n v="0.45"/>
    <x v="39"/>
    <n v="450"/>
    <n v="180"/>
    <n v="0.4"/>
    <n v="0.45"/>
    <n v="450"/>
    <n v="180"/>
    <n v="202.5"/>
    <x v="3"/>
  </r>
  <r>
    <x v="0"/>
    <n v="1185732"/>
    <d v="2021-04-22T00:00:00"/>
    <x v="3"/>
    <s v="Ohio"/>
    <s v="Columbus"/>
    <x v="4"/>
    <n v="0.5"/>
    <x v="36"/>
    <n v="625"/>
    <n v="218.75"/>
    <n v="0.35"/>
    <n v="0.5"/>
    <n v="625"/>
    <n v="218.75"/>
    <n v="312.5"/>
    <x v="3"/>
  </r>
  <r>
    <x v="0"/>
    <n v="1185732"/>
    <d v="2021-04-22T00:00:00"/>
    <x v="3"/>
    <s v="Ohio"/>
    <s v="Columbus"/>
    <x v="5"/>
    <n v="0.4"/>
    <x v="44"/>
    <n v="1000"/>
    <n v="400"/>
    <n v="0.4"/>
    <n v="0.4"/>
    <n v="1000"/>
    <n v="400"/>
    <n v="400"/>
    <x v="3"/>
  </r>
  <r>
    <x v="0"/>
    <n v="1185732"/>
    <d v="2021-05-23T00:00:00"/>
    <x v="3"/>
    <s v="Ohio"/>
    <s v="Columbus"/>
    <x v="0"/>
    <n v="0.5"/>
    <x v="65"/>
    <n v="2600"/>
    <n v="1040"/>
    <n v="0.4"/>
    <n v="0.5"/>
    <n v="2600"/>
    <n v="1040"/>
    <n v="1300"/>
    <x v="4"/>
  </r>
  <r>
    <x v="0"/>
    <n v="1185732"/>
    <d v="2021-05-23T00:00:00"/>
    <x v="3"/>
    <s v="Ohio"/>
    <s v="Columbus"/>
    <x v="1"/>
    <n v="0.45000000000000007"/>
    <x v="38"/>
    <n v="1012.5000000000001"/>
    <n v="354.375"/>
    <n v="0.35"/>
    <n v="0.45"/>
    <n v="1012.5"/>
    <n v="354.375"/>
    <n v="455.62500000000006"/>
    <x v="4"/>
  </r>
  <r>
    <x v="0"/>
    <n v="1185732"/>
    <d v="2021-05-23T00:00:00"/>
    <x v="3"/>
    <s v="Ohio"/>
    <s v="Columbus"/>
    <x v="2"/>
    <n v="0.4"/>
    <x v="41"/>
    <n v="800"/>
    <n v="320"/>
    <n v="0.4"/>
    <n v="0.4"/>
    <n v="800"/>
    <n v="320"/>
    <n v="320"/>
    <x v="4"/>
  </r>
  <r>
    <x v="0"/>
    <n v="1185732"/>
    <d v="2021-05-23T00:00:00"/>
    <x v="3"/>
    <s v="Ohio"/>
    <s v="Columbus"/>
    <x v="3"/>
    <n v="0.4"/>
    <x v="36"/>
    <n v="500"/>
    <n v="200"/>
    <n v="0.4"/>
    <n v="0.4"/>
    <n v="500"/>
    <n v="200"/>
    <n v="200"/>
    <x v="4"/>
  </r>
  <r>
    <x v="0"/>
    <n v="1185732"/>
    <d v="2021-05-23T00:00:00"/>
    <x v="3"/>
    <s v="Ohio"/>
    <s v="Columbus"/>
    <x v="4"/>
    <n v="0.5"/>
    <x v="43"/>
    <n v="750"/>
    <n v="262.5"/>
    <n v="0.35"/>
    <n v="0.5"/>
    <n v="750"/>
    <n v="262.5"/>
    <n v="375"/>
    <x v="4"/>
  </r>
  <r>
    <x v="0"/>
    <n v="1185732"/>
    <d v="2021-05-23T00:00:00"/>
    <x v="3"/>
    <s v="Ohio"/>
    <s v="Columbus"/>
    <x v="5"/>
    <n v="0.55000000000000004"/>
    <x v="35"/>
    <n v="1512.5000000000002"/>
    <n v="605.00000000000011"/>
    <n v="0.4"/>
    <n v="0.55000000000000004"/>
    <n v="1512.5"/>
    <n v="605"/>
    <n v="831.87500000000023"/>
    <x v="4"/>
  </r>
  <r>
    <x v="0"/>
    <n v="1185732"/>
    <d v="2021-06-22T00:00:00"/>
    <x v="3"/>
    <s v="Ohio"/>
    <s v="Columbus"/>
    <x v="0"/>
    <n v="0.4"/>
    <x v="28"/>
    <n v="2100"/>
    <n v="840"/>
    <n v="0.4"/>
    <n v="0.4"/>
    <n v="2100"/>
    <n v="840"/>
    <n v="840"/>
    <x v="5"/>
  </r>
  <r>
    <x v="0"/>
    <n v="1185732"/>
    <d v="2021-06-22T00:00:00"/>
    <x v="3"/>
    <s v="Ohio"/>
    <s v="Columbus"/>
    <x v="1"/>
    <n v="0.35000000000000009"/>
    <x v="35"/>
    <n v="962.50000000000023"/>
    <n v="336.87500000000006"/>
    <n v="0.35"/>
    <n v="0.35"/>
    <n v="962.5"/>
    <n v="336.875"/>
    <n v="336.87500000000006"/>
    <x v="5"/>
  </r>
  <r>
    <x v="0"/>
    <n v="1185732"/>
    <d v="2021-06-22T00:00:00"/>
    <x v="3"/>
    <s v="Ohio"/>
    <s v="Columbus"/>
    <x v="2"/>
    <n v="0.30000000000000004"/>
    <x v="38"/>
    <n v="675.00000000000011"/>
    <n v="270.00000000000006"/>
    <n v="0.4"/>
    <n v="0.3"/>
    <n v="675"/>
    <n v="270"/>
    <n v="202.50000000000003"/>
    <x v="5"/>
  </r>
  <r>
    <x v="0"/>
    <n v="1185732"/>
    <d v="2021-06-22T00:00:00"/>
    <x v="3"/>
    <s v="Ohio"/>
    <s v="Columbus"/>
    <x v="3"/>
    <n v="0.30000000000000004"/>
    <x v="41"/>
    <n v="600.00000000000011"/>
    <n v="240.00000000000006"/>
    <n v="0.4"/>
    <n v="0.3"/>
    <n v="600"/>
    <n v="240"/>
    <n v="180.00000000000003"/>
    <x v="5"/>
  </r>
  <r>
    <x v="0"/>
    <n v="1185732"/>
    <d v="2021-06-22T00:00:00"/>
    <x v="3"/>
    <s v="Ohio"/>
    <s v="Columbus"/>
    <x v="4"/>
    <n v="0.5"/>
    <x v="41"/>
    <n v="1000"/>
    <n v="350"/>
    <n v="0.35"/>
    <n v="0.5"/>
    <n v="1000"/>
    <n v="350"/>
    <n v="500"/>
    <x v="5"/>
  </r>
  <r>
    <x v="0"/>
    <n v="1185732"/>
    <d v="2021-06-22T00:00:00"/>
    <x v="3"/>
    <s v="Ohio"/>
    <s v="Columbus"/>
    <x v="5"/>
    <n v="0.55000000000000004"/>
    <x v="48"/>
    <n v="2062.5"/>
    <n v="825"/>
    <n v="0.4"/>
    <n v="0.55000000000000004"/>
    <n v="2062.5"/>
    <n v="825"/>
    <n v="1134.375"/>
    <x v="5"/>
  </r>
  <r>
    <x v="0"/>
    <n v="1185732"/>
    <d v="2021-07-21T00:00:00"/>
    <x v="3"/>
    <s v="Ohio"/>
    <s v="Columbus"/>
    <x v="0"/>
    <n v="0.5"/>
    <x v="25"/>
    <n v="3000"/>
    <n v="1200"/>
    <n v="0.4"/>
    <n v="0.5"/>
    <n v="3000"/>
    <n v="1200"/>
    <n v="1500"/>
    <x v="6"/>
  </r>
  <r>
    <x v="0"/>
    <n v="1185732"/>
    <d v="2021-07-21T00:00:00"/>
    <x v="3"/>
    <s v="Ohio"/>
    <s v="Columbus"/>
    <x v="1"/>
    <n v="0.45000000000000007"/>
    <x v="45"/>
    <n v="1575.0000000000002"/>
    <n v="551.25"/>
    <n v="0.35"/>
    <n v="0.45"/>
    <n v="1575"/>
    <n v="551.25"/>
    <n v="708.75000000000011"/>
    <x v="6"/>
  </r>
  <r>
    <x v="0"/>
    <n v="1185732"/>
    <d v="2021-07-21T00:00:00"/>
    <x v="3"/>
    <s v="Ohio"/>
    <s v="Columbus"/>
    <x v="2"/>
    <n v="0.4"/>
    <x v="35"/>
    <n v="1100"/>
    <n v="440"/>
    <n v="0.4"/>
    <n v="0.4"/>
    <n v="1100"/>
    <n v="440"/>
    <n v="440"/>
    <x v="6"/>
  </r>
  <r>
    <x v="0"/>
    <n v="1185732"/>
    <d v="2021-07-21T00:00:00"/>
    <x v="3"/>
    <s v="Ohio"/>
    <s v="Columbus"/>
    <x v="3"/>
    <n v="0.4"/>
    <x v="38"/>
    <n v="900"/>
    <n v="360"/>
    <n v="0.4"/>
    <n v="0.4"/>
    <n v="900"/>
    <n v="360"/>
    <n v="360"/>
    <x v="6"/>
  </r>
  <r>
    <x v="0"/>
    <n v="1185732"/>
    <d v="2021-07-21T00:00:00"/>
    <x v="3"/>
    <s v="Ohio"/>
    <s v="Columbus"/>
    <x v="4"/>
    <n v="0.5"/>
    <x v="44"/>
    <n v="1250"/>
    <n v="437.5"/>
    <n v="0.35"/>
    <n v="0.5"/>
    <n v="1250"/>
    <n v="437.5"/>
    <n v="625"/>
    <x v="6"/>
  </r>
  <r>
    <x v="0"/>
    <n v="1185732"/>
    <d v="2021-07-21T00:00:00"/>
    <x v="3"/>
    <s v="Ohio"/>
    <s v="Columbus"/>
    <x v="5"/>
    <n v="0.55000000000000004"/>
    <x v="33"/>
    <n v="2337.5"/>
    <n v="935"/>
    <n v="0.4"/>
    <n v="0.55000000000000004"/>
    <n v="2337.5"/>
    <n v="935"/>
    <n v="1285.625"/>
    <x v="6"/>
  </r>
  <r>
    <x v="0"/>
    <n v="1185732"/>
    <d v="2021-08-22T00:00:00"/>
    <x v="3"/>
    <s v="Ohio"/>
    <s v="Columbus"/>
    <x v="0"/>
    <n v="0.5"/>
    <x v="31"/>
    <n v="2875"/>
    <n v="1150"/>
    <n v="0.4"/>
    <n v="0.5"/>
    <n v="2875"/>
    <n v="1150"/>
    <n v="1437.5"/>
    <x v="7"/>
  </r>
  <r>
    <x v="0"/>
    <n v="1185732"/>
    <d v="2021-08-22T00:00:00"/>
    <x v="3"/>
    <s v="Ohio"/>
    <s v="Columbus"/>
    <x v="1"/>
    <n v="0.45000000000000007"/>
    <x v="45"/>
    <n v="1575.0000000000002"/>
    <n v="551.25"/>
    <n v="0.35"/>
    <n v="0.45"/>
    <n v="1575"/>
    <n v="551.25"/>
    <n v="708.75000000000011"/>
    <x v="7"/>
  </r>
  <r>
    <x v="0"/>
    <n v="1185732"/>
    <d v="2021-08-22T00:00:00"/>
    <x v="3"/>
    <s v="Ohio"/>
    <s v="Columbus"/>
    <x v="2"/>
    <n v="0.4"/>
    <x v="35"/>
    <n v="1100"/>
    <n v="440"/>
    <n v="0.4"/>
    <n v="0.4"/>
    <n v="1100"/>
    <n v="440"/>
    <n v="440"/>
    <x v="7"/>
  </r>
  <r>
    <x v="0"/>
    <n v="1185732"/>
    <d v="2021-08-22T00:00:00"/>
    <x v="3"/>
    <s v="Ohio"/>
    <s v="Columbus"/>
    <x v="3"/>
    <n v="0.4"/>
    <x v="44"/>
    <n v="1000"/>
    <n v="400"/>
    <n v="0.4"/>
    <n v="0.4"/>
    <n v="1000"/>
    <n v="400"/>
    <n v="400"/>
    <x v="7"/>
  </r>
  <r>
    <x v="0"/>
    <n v="1185732"/>
    <d v="2021-08-22T00:00:00"/>
    <x v="3"/>
    <s v="Ohio"/>
    <s v="Columbus"/>
    <x v="4"/>
    <n v="0.5"/>
    <x v="38"/>
    <n v="1125"/>
    <n v="393.75"/>
    <n v="0.35"/>
    <n v="0.5"/>
    <n v="1125"/>
    <n v="393.75"/>
    <n v="562.5"/>
    <x v="7"/>
  </r>
  <r>
    <x v="0"/>
    <n v="1185732"/>
    <d v="2021-08-22T00:00:00"/>
    <x v="3"/>
    <s v="Ohio"/>
    <s v="Columbus"/>
    <x v="5"/>
    <n v="0.55000000000000004"/>
    <x v="47"/>
    <n v="2200"/>
    <n v="880"/>
    <n v="0.4"/>
    <n v="0.55000000000000004"/>
    <n v="2200"/>
    <n v="880"/>
    <n v="1210"/>
    <x v="7"/>
  </r>
  <r>
    <x v="0"/>
    <n v="1185732"/>
    <d v="2021-09-23T00:00:00"/>
    <x v="3"/>
    <s v="Ohio"/>
    <s v="Columbus"/>
    <x v="0"/>
    <n v="0.5"/>
    <x v="28"/>
    <n v="2625"/>
    <n v="1050"/>
    <n v="0.4"/>
    <n v="0.5"/>
    <n v="2625"/>
    <n v="1050"/>
    <n v="1312.5"/>
    <x v="8"/>
  </r>
  <r>
    <x v="0"/>
    <n v="1185732"/>
    <d v="2021-09-23T00:00:00"/>
    <x v="3"/>
    <s v="Ohio"/>
    <s v="Columbus"/>
    <x v="1"/>
    <n v="0.45000000000000007"/>
    <x v="46"/>
    <n v="1462.5000000000002"/>
    <n v="511.87500000000006"/>
    <n v="0.35"/>
    <n v="0.45"/>
    <n v="1462.5"/>
    <n v="511.875"/>
    <n v="658.12500000000011"/>
    <x v="8"/>
  </r>
  <r>
    <x v="0"/>
    <n v="1185732"/>
    <d v="2021-09-23T00:00:00"/>
    <x v="3"/>
    <s v="Ohio"/>
    <s v="Columbus"/>
    <x v="2"/>
    <n v="0.35000000000000003"/>
    <x v="38"/>
    <n v="787.50000000000011"/>
    <n v="315.00000000000006"/>
    <n v="0.4"/>
    <n v="0.35"/>
    <n v="787.5"/>
    <n v="315"/>
    <n v="275.625"/>
    <x v="8"/>
  </r>
  <r>
    <x v="0"/>
    <n v="1185732"/>
    <d v="2021-09-23T00:00:00"/>
    <x v="3"/>
    <s v="Ohio"/>
    <s v="Columbus"/>
    <x v="3"/>
    <n v="0.35000000000000003"/>
    <x v="41"/>
    <n v="700.00000000000011"/>
    <n v="280.00000000000006"/>
    <n v="0.4"/>
    <n v="0.35"/>
    <n v="700"/>
    <n v="280"/>
    <n v="245.00000000000003"/>
    <x v="8"/>
  </r>
  <r>
    <x v="0"/>
    <n v="1185732"/>
    <d v="2021-09-23T00:00:00"/>
    <x v="3"/>
    <s v="Ohio"/>
    <s v="Columbus"/>
    <x v="4"/>
    <n v="0.45"/>
    <x v="41"/>
    <n v="900"/>
    <n v="315"/>
    <n v="0.35"/>
    <n v="0.45"/>
    <n v="900"/>
    <n v="315"/>
    <n v="405"/>
    <x v="8"/>
  </r>
  <r>
    <x v="0"/>
    <n v="1185732"/>
    <d v="2021-09-23T00:00:00"/>
    <x v="3"/>
    <s v="Ohio"/>
    <s v="Columbus"/>
    <x v="5"/>
    <n v="0.5"/>
    <x v="35"/>
    <n v="1375"/>
    <n v="550"/>
    <n v="0.4"/>
    <n v="0.5"/>
    <n v="1375"/>
    <n v="550"/>
    <n v="687.5"/>
    <x v="8"/>
  </r>
  <r>
    <x v="0"/>
    <n v="1185732"/>
    <d v="2021-10-22T00:00:00"/>
    <x v="3"/>
    <s v="Ohio"/>
    <s v="Columbus"/>
    <x v="0"/>
    <n v="0.54999999999999993"/>
    <x v="32"/>
    <n v="2474.9999999999995"/>
    <n v="989.99999999999989"/>
    <n v="0.4"/>
    <n v="0.55000000000000004"/>
    <n v="2475"/>
    <n v="990"/>
    <n v="1361.2499999999998"/>
    <x v="9"/>
  </r>
  <r>
    <x v="0"/>
    <n v="1185732"/>
    <d v="2021-10-22T00:00:00"/>
    <x v="3"/>
    <s v="Ohio"/>
    <s v="Columbus"/>
    <x v="1"/>
    <n v="0.45"/>
    <x v="35"/>
    <n v="1237.5"/>
    <n v="433.125"/>
    <n v="0.35"/>
    <n v="0.45"/>
    <n v="1237.5"/>
    <n v="433.125"/>
    <n v="556.875"/>
    <x v="9"/>
  </r>
  <r>
    <x v="0"/>
    <n v="1185732"/>
    <d v="2021-10-22T00:00:00"/>
    <x v="3"/>
    <s v="Ohio"/>
    <s v="Columbus"/>
    <x v="2"/>
    <n v="0.45"/>
    <x v="37"/>
    <n v="787.5"/>
    <n v="315"/>
    <n v="0.4"/>
    <n v="0.45"/>
    <n v="787.5"/>
    <n v="315"/>
    <n v="354.375"/>
    <x v="9"/>
  </r>
  <r>
    <x v="0"/>
    <n v="1185732"/>
    <d v="2021-10-22T00:00:00"/>
    <x v="3"/>
    <s v="Ohio"/>
    <s v="Columbus"/>
    <x v="3"/>
    <n v="0.45"/>
    <x v="43"/>
    <n v="675"/>
    <n v="270"/>
    <n v="0.4"/>
    <n v="0.45"/>
    <n v="675"/>
    <n v="270"/>
    <n v="303.75"/>
    <x v="9"/>
  </r>
  <r>
    <x v="0"/>
    <n v="1185732"/>
    <d v="2021-10-22T00:00:00"/>
    <x v="3"/>
    <s v="Ohio"/>
    <s v="Columbus"/>
    <x v="4"/>
    <n v="0.54999999999999993"/>
    <x v="43"/>
    <n v="824.99999999999989"/>
    <n v="288.74999999999994"/>
    <n v="0.35"/>
    <n v="0.55000000000000004"/>
    <n v="825"/>
    <n v="288.75"/>
    <n v="453.75"/>
    <x v="9"/>
  </r>
  <r>
    <x v="0"/>
    <n v="1185732"/>
    <d v="2021-10-22T00:00:00"/>
    <x v="3"/>
    <s v="Ohio"/>
    <s v="Columbus"/>
    <x v="5"/>
    <n v="0.54999999999999993"/>
    <x v="35"/>
    <n v="1512.4999999999998"/>
    <n v="604.99999999999989"/>
    <n v="0.4"/>
    <n v="0.55000000000000004"/>
    <n v="1512.5"/>
    <n v="605"/>
    <n v="831.87499999999989"/>
    <x v="9"/>
  </r>
  <r>
    <x v="0"/>
    <n v="1185732"/>
    <d v="2021-11-22T00:00:00"/>
    <x v="3"/>
    <s v="Ohio"/>
    <s v="Columbus"/>
    <x v="0"/>
    <n v="0.5"/>
    <x v="33"/>
    <n v="2125"/>
    <n v="850"/>
    <n v="0.4"/>
    <n v="0.5"/>
    <n v="2125"/>
    <n v="850"/>
    <n v="1062.5"/>
    <x v="10"/>
  </r>
  <r>
    <x v="0"/>
    <n v="1185732"/>
    <d v="2021-11-22T00:00:00"/>
    <x v="3"/>
    <s v="Ohio"/>
    <s v="Columbus"/>
    <x v="1"/>
    <n v="0.4"/>
    <x v="35"/>
    <n v="1100"/>
    <n v="385"/>
    <n v="0.35"/>
    <n v="0.4"/>
    <n v="1100"/>
    <n v="385"/>
    <n v="440"/>
    <x v="10"/>
  </r>
  <r>
    <x v="0"/>
    <n v="1185732"/>
    <d v="2021-11-22T00:00:00"/>
    <x v="3"/>
    <s v="Ohio"/>
    <s v="Columbus"/>
    <x v="2"/>
    <n v="0.45"/>
    <x v="77"/>
    <n v="990"/>
    <n v="396"/>
    <n v="0.4"/>
    <n v="0.45"/>
    <n v="990"/>
    <n v="396"/>
    <n v="445.5"/>
    <x v="10"/>
  </r>
  <r>
    <x v="0"/>
    <n v="1185732"/>
    <d v="2021-11-22T00:00:00"/>
    <x v="3"/>
    <s v="Ohio"/>
    <s v="Columbus"/>
    <x v="3"/>
    <n v="0.55000000000000004"/>
    <x v="41"/>
    <n v="1100"/>
    <n v="440"/>
    <n v="0.4"/>
    <n v="0.55000000000000004"/>
    <n v="1100"/>
    <n v="440"/>
    <n v="605"/>
    <x v="10"/>
  </r>
  <r>
    <x v="0"/>
    <n v="1185732"/>
    <d v="2021-11-22T00:00:00"/>
    <x v="3"/>
    <s v="Ohio"/>
    <s v="Columbus"/>
    <x v="4"/>
    <n v="0.65"/>
    <x v="37"/>
    <n v="1137.5"/>
    <n v="398.125"/>
    <n v="0.35"/>
    <n v="0.65"/>
    <n v="1137.5"/>
    <n v="398.125"/>
    <n v="739.375"/>
    <x v="10"/>
  </r>
  <r>
    <x v="0"/>
    <n v="1185732"/>
    <d v="2021-11-22T00:00:00"/>
    <x v="3"/>
    <s v="Ohio"/>
    <s v="Columbus"/>
    <x v="5"/>
    <n v="0.7"/>
    <x v="35"/>
    <n v="1924.9999999999998"/>
    <n v="770"/>
    <n v="0.4"/>
    <n v="0.7"/>
    <n v="1925"/>
    <n v="770"/>
    <n v="1347.4999999999998"/>
    <x v="10"/>
  </r>
  <r>
    <x v="0"/>
    <n v="1185732"/>
    <d v="2021-12-21T00:00:00"/>
    <x v="3"/>
    <s v="Ohio"/>
    <s v="Columbus"/>
    <x v="0"/>
    <n v="0.65"/>
    <x v="28"/>
    <n v="3412.5"/>
    <n v="1365"/>
    <n v="0.4"/>
    <n v="0.65"/>
    <n v="3412.5"/>
    <n v="1365"/>
    <n v="2218.125"/>
    <x v="11"/>
  </r>
  <r>
    <x v="0"/>
    <n v="1185732"/>
    <d v="2021-12-21T00:00:00"/>
    <x v="3"/>
    <s v="Ohio"/>
    <s v="Columbus"/>
    <x v="1"/>
    <n v="0.55000000000000004"/>
    <x v="46"/>
    <n v="1787.5000000000002"/>
    <n v="625.625"/>
    <n v="0.35"/>
    <n v="0.55000000000000004"/>
    <n v="1787.5"/>
    <n v="625.625"/>
    <n v="983.12500000000023"/>
    <x v="11"/>
  </r>
  <r>
    <x v="0"/>
    <n v="1185732"/>
    <d v="2021-12-21T00:00:00"/>
    <x v="3"/>
    <s v="Ohio"/>
    <s v="Columbus"/>
    <x v="2"/>
    <n v="0.55000000000000004"/>
    <x v="35"/>
    <n v="1512.5000000000002"/>
    <n v="605.00000000000011"/>
    <n v="0.4"/>
    <n v="0.55000000000000004"/>
    <n v="1512.5"/>
    <n v="605"/>
    <n v="831.87500000000023"/>
    <x v="11"/>
  </r>
  <r>
    <x v="0"/>
    <n v="1185732"/>
    <d v="2021-12-21T00:00:00"/>
    <x v="3"/>
    <s v="Ohio"/>
    <s v="Columbus"/>
    <x v="3"/>
    <n v="0.5"/>
    <x v="38"/>
    <n v="1125"/>
    <n v="450"/>
    <n v="0.4"/>
    <n v="0.5"/>
    <n v="1125"/>
    <n v="450"/>
    <n v="562.5"/>
    <x v="11"/>
  </r>
  <r>
    <x v="0"/>
    <n v="1185732"/>
    <d v="2021-12-21T00:00:00"/>
    <x v="3"/>
    <s v="Ohio"/>
    <s v="Columbus"/>
    <x v="4"/>
    <n v="0.6"/>
    <x v="38"/>
    <n v="1350"/>
    <n v="472.49999999999994"/>
    <n v="0.35"/>
    <n v="0.6"/>
    <n v="1350"/>
    <n v="472.5"/>
    <n v="810"/>
    <x v="11"/>
  </r>
  <r>
    <x v="0"/>
    <n v="1185732"/>
    <d v="2021-12-21T00:00:00"/>
    <x v="3"/>
    <s v="Ohio"/>
    <s v="Columbus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20T00:00:00"/>
    <x v="4"/>
    <s v="Kentucky"/>
    <s v="Louisville"/>
    <x v="0"/>
    <n v="0.30000000000000004"/>
    <x v="27"/>
    <n v="2175.0000000000005"/>
    <n v="870.00000000000023"/>
    <n v="0.4"/>
    <n v="0.3"/>
    <n v="2175"/>
    <n v="870"/>
    <n v="652.50000000000011"/>
    <x v="0"/>
  </r>
  <r>
    <x v="0"/>
    <n v="1185732"/>
    <d v="2021-01-20T00:00:00"/>
    <x v="4"/>
    <s v="Kentucky"/>
    <s v="Louisville"/>
    <x v="1"/>
    <n v="0.30000000000000004"/>
    <x v="28"/>
    <n v="1575.0000000000002"/>
    <n v="551.25"/>
    <n v="0.35"/>
    <n v="0.3"/>
    <n v="1575"/>
    <n v="551.25"/>
    <n v="472.50000000000006"/>
    <x v="0"/>
  </r>
  <r>
    <x v="0"/>
    <n v="1185732"/>
    <d v="2021-01-20T00:00:00"/>
    <x v="4"/>
    <s v="Kentucky"/>
    <s v="Louisville"/>
    <x v="2"/>
    <n v="0.20000000000000007"/>
    <x v="28"/>
    <n v="1050.0000000000005"/>
    <n v="420.00000000000023"/>
    <n v="0.4"/>
    <n v="0.2"/>
    <n v="1050"/>
    <n v="420"/>
    <n v="210.00000000000011"/>
    <x v="0"/>
  </r>
  <r>
    <x v="0"/>
    <n v="1185732"/>
    <d v="2021-01-20T00:00:00"/>
    <x v="4"/>
    <s v="Kentucky"/>
    <s v="Louisville"/>
    <x v="3"/>
    <n v="0.25"/>
    <x v="48"/>
    <n v="937.5"/>
    <n v="375"/>
    <n v="0.4"/>
    <n v="0.25"/>
    <n v="937.5"/>
    <n v="375"/>
    <n v="234.375"/>
    <x v="0"/>
  </r>
  <r>
    <x v="0"/>
    <n v="1185732"/>
    <d v="2021-01-20T00:00:00"/>
    <x v="4"/>
    <s v="Kentucky"/>
    <s v="Louisville"/>
    <x v="4"/>
    <n v="0.4"/>
    <x v="33"/>
    <n v="1700"/>
    <n v="595"/>
    <n v="0.35"/>
    <n v="0.4"/>
    <n v="1700"/>
    <n v="595"/>
    <n v="680"/>
    <x v="0"/>
  </r>
  <r>
    <x v="0"/>
    <n v="1185732"/>
    <d v="2021-01-20T00:00:00"/>
    <x v="4"/>
    <s v="Kentucky"/>
    <s v="Louisville"/>
    <x v="5"/>
    <n v="0.30000000000000004"/>
    <x v="28"/>
    <n v="1575.0000000000002"/>
    <n v="787.50000000000011"/>
    <n v="0.5"/>
    <n v="0.3"/>
    <n v="1575"/>
    <n v="787.5"/>
    <n v="472.50000000000006"/>
    <x v="0"/>
  </r>
  <r>
    <x v="0"/>
    <n v="1185732"/>
    <d v="2021-02-18T00:00:00"/>
    <x v="4"/>
    <s v="Kentucky"/>
    <s v="Louisville"/>
    <x v="0"/>
    <n v="0.30000000000000004"/>
    <x v="29"/>
    <n v="2325.0000000000005"/>
    <n v="930.00000000000023"/>
    <n v="0.4"/>
    <n v="0.3"/>
    <n v="2325"/>
    <n v="930"/>
    <n v="697.50000000000011"/>
    <x v="1"/>
  </r>
  <r>
    <x v="0"/>
    <n v="1185732"/>
    <d v="2021-02-18T00:00:00"/>
    <x v="4"/>
    <s v="Kentucky"/>
    <s v="Louisville"/>
    <x v="1"/>
    <n v="0.30000000000000004"/>
    <x v="33"/>
    <n v="1275.0000000000002"/>
    <n v="446.25000000000006"/>
    <n v="0.35"/>
    <n v="0.3"/>
    <n v="1275"/>
    <n v="446.25"/>
    <n v="382.50000000000006"/>
    <x v="1"/>
  </r>
  <r>
    <x v="0"/>
    <n v="1185732"/>
    <d v="2021-02-18T00:00:00"/>
    <x v="4"/>
    <s v="Kentucky"/>
    <s v="Louisville"/>
    <x v="2"/>
    <n v="0.20000000000000007"/>
    <x v="34"/>
    <n v="950.00000000000034"/>
    <n v="380.00000000000017"/>
    <n v="0.4"/>
    <n v="0.2"/>
    <n v="950"/>
    <n v="380"/>
    <n v="190.00000000000009"/>
    <x v="1"/>
  </r>
  <r>
    <x v="0"/>
    <n v="1185732"/>
    <d v="2021-02-18T00:00:00"/>
    <x v="4"/>
    <s v="Kentucky"/>
    <s v="Louisville"/>
    <x v="3"/>
    <n v="0.25"/>
    <x v="46"/>
    <n v="812.5"/>
    <n v="325"/>
    <n v="0.4"/>
    <n v="0.25"/>
    <n v="812.5"/>
    <n v="325"/>
    <n v="203.125"/>
    <x v="1"/>
  </r>
  <r>
    <x v="0"/>
    <n v="1185732"/>
    <d v="2021-02-18T00:00:00"/>
    <x v="4"/>
    <s v="Kentucky"/>
    <s v="Louisville"/>
    <x v="4"/>
    <n v="0.4"/>
    <x v="47"/>
    <n v="1600"/>
    <n v="560"/>
    <n v="0.35"/>
    <n v="0.4"/>
    <n v="1600"/>
    <n v="560"/>
    <n v="640"/>
    <x v="1"/>
  </r>
  <r>
    <x v="0"/>
    <n v="1185732"/>
    <d v="2021-02-18T00:00:00"/>
    <x v="4"/>
    <s v="Kentucky"/>
    <s v="Louisville"/>
    <x v="5"/>
    <n v="0.25"/>
    <x v="24"/>
    <n v="1250"/>
    <n v="625"/>
    <n v="0.5"/>
    <n v="0.25"/>
    <n v="1250"/>
    <n v="625"/>
    <n v="312.5"/>
    <x v="1"/>
  </r>
  <r>
    <x v="0"/>
    <n v="1185732"/>
    <d v="2021-03-16T00:00:00"/>
    <x v="4"/>
    <s v="Kentucky"/>
    <s v="Louisville"/>
    <x v="0"/>
    <n v="0.25"/>
    <x v="78"/>
    <n v="1800"/>
    <n v="720"/>
    <n v="0.4"/>
    <n v="0.25"/>
    <n v="1800"/>
    <n v="720"/>
    <n v="450"/>
    <x v="2"/>
  </r>
  <r>
    <x v="0"/>
    <n v="1185732"/>
    <d v="2021-03-16T00:00:00"/>
    <x v="4"/>
    <s v="Kentucky"/>
    <s v="Louisville"/>
    <x v="1"/>
    <n v="0.25"/>
    <x v="47"/>
    <n v="1000"/>
    <n v="350"/>
    <n v="0.35"/>
    <n v="0.25"/>
    <n v="1000"/>
    <n v="350"/>
    <n v="250"/>
    <x v="2"/>
  </r>
  <r>
    <x v="0"/>
    <n v="1185732"/>
    <d v="2021-03-16T00:00:00"/>
    <x v="4"/>
    <s v="Kentucky"/>
    <s v="Louisville"/>
    <x v="2"/>
    <n v="0.15000000000000002"/>
    <x v="33"/>
    <n v="637.50000000000011"/>
    <n v="255.00000000000006"/>
    <n v="0.4"/>
    <n v="0.15"/>
    <n v="637.5"/>
    <n v="255"/>
    <n v="95.625000000000014"/>
    <x v="2"/>
  </r>
  <r>
    <x v="0"/>
    <n v="1185732"/>
    <d v="2021-03-16T00:00:00"/>
    <x v="4"/>
    <s v="Kentucky"/>
    <s v="Louisville"/>
    <x v="3"/>
    <n v="0.19999999999999996"/>
    <x v="35"/>
    <n v="549.99999999999989"/>
    <n v="219.99999999999997"/>
    <n v="0.4"/>
    <n v="0.2"/>
    <n v="550"/>
    <n v="220"/>
    <n v="109.99999999999999"/>
    <x v="2"/>
  </r>
  <r>
    <x v="0"/>
    <n v="1185732"/>
    <d v="2021-03-16T00:00:00"/>
    <x v="4"/>
    <s v="Kentucky"/>
    <s v="Louisville"/>
    <x v="4"/>
    <n v="0.35000000000000009"/>
    <x v="46"/>
    <n v="1137.5000000000002"/>
    <n v="398.12500000000006"/>
    <n v="0.35"/>
    <n v="0.35"/>
    <n v="1137.5"/>
    <n v="398.125"/>
    <n v="398.12500000000006"/>
    <x v="2"/>
  </r>
  <r>
    <x v="0"/>
    <n v="1185732"/>
    <d v="2021-03-16T00:00:00"/>
    <x v="4"/>
    <s v="Kentucky"/>
    <s v="Louisville"/>
    <x v="5"/>
    <n v="0.25"/>
    <x v="33"/>
    <n v="1062.5"/>
    <n v="531.25"/>
    <n v="0.5"/>
    <n v="0.25"/>
    <n v="1062.5"/>
    <n v="531.25"/>
    <n v="265.625"/>
    <x v="2"/>
  </r>
  <r>
    <x v="0"/>
    <n v="1185732"/>
    <d v="2021-04-17T00:00:00"/>
    <x v="4"/>
    <s v="Kentucky"/>
    <s v="Louisville"/>
    <x v="0"/>
    <n v="0.25"/>
    <x v="22"/>
    <n v="1687.5"/>
    <n v="675"/>
    <n v="0.4"/>
    <n v="0.25"/>
    <n v="1687.5"/>
    <n v="675"/>
    <n v="421.875"/>
    <x v="3"/>
  </r>
  <r>
    <x v="0"/>
    <n v="1185732"/>
    <d v="2021-04-17T00:00:00"/>
    <x v="4"/>
    <s v="Kentucky"/>
    <s v="Louisville"/>
    <x v="1"/>
    <n v="0.25"/>
    <x v="48"/>
    <n v="937.5"/>
    <n v="328.125"/>
    <n v="0.35"/>
    <n v="0.25"/>
    <n v="937.5"/>
    <n v="328.125"/>
    <n v="234.375"/>
    <x v="3"/>
  </r>
  <r>
    <x v="0"/>
    <n v="1185732"/>
    <d v="2021-04-17T00:00:00"/>
    <x v="4"/>
    <s v="Kentucky"/>
    <s v="Louisville"/>
    <x v="2"/>
    <n v="0.15000000000000002"/>
    <x v="48"/>
    <n v="562.50000000000011"/>
    <n v="225.00000000000006"/>
    <n v="0.4"/>
    <n v="0.15"/>
    <n v="562.5"/>
    <n v="225"/>
    <n v="84.375000000000014"/>
    <x v="3"/>
  </r>
  <r>
    <x v="0"/>
    <n v="1185732"/>
    <d v="2021-04-17T00:00:00"/>
    <x v="4"/>
    <s v="Kentucky"/>
    <s v="Louisville"/>
    <x v="3"/>
    <n v="0.19999999999999996"/>
    <x v="49"/>
    <n v="599.99999999999989"/>
    <n v="239.99999999999997"/>
    <n v="0.4"/>
    <n v="0.2"/>
    <n v="600"/>
    <n v="240"/>
    <n v="119.99999999999999"/>
    <x v="3"/>
  </r>
  <r>
    <x v="0"/>
    <n v="1185732"/>
    <d v="2021-04-17T00:00:00"/>
    <x v="4"/>
    <s v="Kentucky"/>
    <s v="Louisville"/>
    <x v="4"/>
    <n v="0.4"/>
    <x v="46"/>
    <n v="1300"/>
    <n v="454.99999999999994"/>
    <n v="0.35"/>
    <n v="0.4"/>
    <n v="1300"/>
    <n v="455"/>
    <n v="520"/>
    <x v="3"/>
  </r>
  <r>
    <x v="0"/>
    <n v="1185732"/>
    <d v="2021-04-17T00:00:00"/>
    <x v="4"/>
    <s v="Kentucky"/>
    <s v="Louisville"/>
    <x v="5"/>
    <n v="0.30000000000000004"/>
    <x v="34"/>
    <n v="1425.0000000000002"/>
    <n v="712.50000000000011"/>
    <n v="0.5"/>
    <n v="0.3"/>
    <n v="1425"/>
    <n v="712.5"/>
    <n v="427.50000000000006"/>
    <x v="3"/>
  </r>
  <r>
    <x v="0"/>
    <n v="1185732"/>
    <d v="2021-05-16T00:00:00"/>
    <x v="4"/>
    <s v="Kentucky"/>
    <s v="Louisville"/>
    <x v="0"/>
    <n v="0.4"/>
    <x v="57"/>
    <n v="2980"/>
    <n v="1192"/>
    <n v="0.4"/>
    <n v="0.4"/>
    <n v="2980"/>
    <n v="1192"/>
    <n v="1192"/>
    <x v="4"/>
  </r>
  <r>
    <x v="0"/>
    <n v="1185732"/>
    <d v="2021-05-16T00:00:00"/>
    <x v="4"/>
    <s v="Kentucky"/>
    <s v="Louisville"/>
    <x v="1"/>
    <n v="0.4"/>
    <x v="32"/>
    <n v="1800"/>
    <n v="630"/>
    <n v="0.35"/>
    <n v="0.4"/>
    <n v="1800"/>
    <n v="630"/>
    <n v="720"/>
    <x v="4"/>
  </r>
  <r>
    <x v="0"/>
    <n v="1185732"/>
    <d v="2021-05-16T00:00:00"/>
    <x v="4"/>
    <s v="Kentucky"/>
    <s v="Louisville"/>
    <x v="2"/>
    <n v="0.35000000000000003"/>
    <x v="33"/>
    <n v="1487.5000000000002"/>
    <n v="595.00000000000011"/>
    <n v="0.4"/>
    <n v="0.35"/>
    <n v="1487.5"/>
    <n v="595"/>
    <n v="520.625"/>
    <x v="4"/>
  </r>
  <r>
    <x v="0"/>
    <n v="1185732"/>
    <d v="2021-05-16T00:00:00"/>
    <x v="4"/>
    <s v="Kentucky"/>
    <s v="Louisville"/>
    <x v="3"/>
    <n v="0.35000000000000003"/>
    <x v="48"/>
    <n v="1312.5000000000002"/>
    <n v="525.00000000000011"/>
    <n v="0.4"/>
    <n v="0.35"/>
    <n v="1312.5"/>
    <n v="525"/>
    <n v="459.37500000000006"/>
    <x v="4"/>
  </r>
  <r>
    <x v="0"/>
    <n v="1185732"/>
    <d v="2021-05-16T00:00:00"/>
    <x v="4"/>
    <s v="Kentucky"/>
    <s v="Louisville"/>
    <x v="4"/>
    <n v="0.44999999999999996"/>
    <x v="47"/>
    <n v="1799.9999999999998"/>
    <n v="629.99999999999989"/>
    <n v="0.35"/>
    <n v="0.45"/>
    <n v="1800"/>
    <n v="630"/>
    <n v="809.99999999999989"/>
    <x v="4"/>
  </r>
  <r>
    <x v="0"/>
    <n v="1185732"/>
    <d v="2021-05-16T00:00:00"/>
    <x v="4"/>
    <s v="Kentucky"/>
    <s v="Louisville"/>
    <x v="5"/>
    <n v="0.49999999999999994"/>
    <x v="24"/>
    <n v="2499.9999999999995"/>
    <n v="1249.9999999999998"/>
    <n v="0.5"/>
    <n v="0.5"/>
    <n v="2500"/>
    <n v="1250"/>
    <n v="1249.9999999999998"/>
    <x v="4"/>
  </r>
  <r>
    <x v="0"/>
    <n v="1185732"/>
    <d v="2021-06-18T00:00:00"/>
    <x v="4"/>
    <s v="Kentucky"/>
    <s v="Louisville"/>
    <x v="0"/>
    <n v="0.44999999999999996"/>
    <x v="30"/>
    <n v="3374.9999999999995"/>
    <n v="1350"/>
    <n v="0.4"/>
    <n v="0.45"/>
    <n v="3375"/>
    <n v="1350"/>
    <n v="1518.7499999999998"/>
    <x v="5"/>
  </r>
  <r>
    <x v="0"/>
    <n v="1185732"/>
    <d v="2021-06-18T00:00:00"/>
    <x v="4"/>
    <s v="Kentucky"/>
    <s v="Louisville"/>
    <x v="1"/>
    <n v="0.4"/>
    <x v="24"/>
    <n v="2000"/>
    <n v="700"/>
    <n v="0.35"/>
    <n v="0.4"/>
    <n v="2000"/>
    <n v="700"/>
    <n v="800"/>
    <x v="5"/>
  </r>
  <r>
    <x v="0"/>
    <n v="1185732"/>
    <d v="2021-06-18T00:00:00"/>
    <x v="4"/>
    <s v="Kentucky"/>
    <s v="Louisville"/>
    <x v="2"/>
    <n v="0.45"/>
    <x v="34"/>
    <n v="2137.5"/>
    <n v="855"/>
    <n v="0.4"/>
    <n v="0.45"/>
    <n v="2137.5"/>
    <n v="855"/>
    <n v="961.875"/>
    <x v="5"/>
  </r>
  <r>
    <x v="0"/>
    <n v="1185732"/>
    <d v="2021-06-18T00:00:00"/>
    <x v="4"/>
    <s v="Kentucky"/>
    <s v="Louisville"/>
    <x v="3"/>
    <n v="0.45"/>
    <x v="32"/>
    <n v="2025"/>
    <n v="810"/>
    <n v="0.4"/>
    <n v="0.45"/>
    <n v="2025"/>
    <n v="810"/>
    <n v="911.25"/>
    <x v="5"/>
  </r>
  <r>
    <x v="0"/>
    <n v="1185732"/>
    <d v="2021-06-18T00:00:00"/>
    <x v="4"/>
    <s v="Kentucky"/>
    <s v="Louisville"/>
    <x v="4"/>
    <n v="0.6"/>
    <x v="32"/>
    <n v="2700"/>
    <n v="944.99999999999989"/>
    <n v="0.35"/>
    <n v="0.6"/>
    <n v="2700"/>
    <n v="945"/>
    <n v="1620"/>
    <x v="5"/>
  </r>
  <r>
    <x v="0"/>
    <n v="1185732"/>
    <d v="2021-06-18T00:00:00"/>
    <x v="4"/>
    <s v="Kentucky"/>
    <s v="Louisville"/>
    <x v="5"/>
    <n v="0.65"/>
    <x v="23"/>
    <n v="4062.5"/>
    <n v="2031.25"/>
    <n v="0.5"/>
    <n v="0.65"/>
    <n v="4062.5"/>
    <n v="2031.25"/>
    <n v="2640.625"/>
    <x v="5"/>
  </r>
  <r>
    <x v="0"/>
    <n v="1185732"/>
    <d v="2021-07-16T00:00:00"/>
    <x v="4"/>
    <s v="Kentucky"/>
    <s v="Louisville"/>
    <x v="0"/>
    <n v="0.6"/>
    <x v="2"/>
    <n v="5100"/>
    <n v="2040"/>
    <n v="0.4"/>
    <n v="0.6"/>
    <n v="5100"/>
    <n v="2040"/>
    <n v="3060"/>
    <x v="6"/>
  </r>
  <r>
    <x v="0"/>
    <n v="1185732"/>
    <d v="2021-07-16T00:00:00"/>
    <x v="4"/>
    <s v="Kentucky"/>
    <s v="Louisville"/>
    <x v="1"/>
    <n v="0.55000000000000004"/>
    <x v="25"/>
    <n v="3300.0000000000005"/>
    <n v="1155"/>
    <n v="0.35"/>
    <n v="0.55000000000000004"/>
    <n v="3300"/>
    <n v="1155"/>
    <n v="1815.0000000000005"/>
    <x v="6"/>
  </r>
  <r>
    <x v="0"/>
    <n v="1185732"/>
    <d v="2021-07-16T00:00:00"/>
    <x v="4"/>
    <s v="Kentucky"/>
    <s v="Louisville"/>
    <x v="2"/>
    <n v="0.5"/>
    <x v="28"/>
    <n v="2625"/>
    <n v="1050"/>
    <n v="0.4"/>
    <n v="0.5"/>
    <n v="2625"/>
    <n v="1050"/>
    <n v="1312.5"/>
    <x v="6"/>
  </r>
  <r>
    <x v="0"/>
    <n v="1185732"/>
    <d v="2021-07-16T00:00:00"/>
    <x v="4"/>
    <s v="Kentucky"/>
    <s v="Louisville"/>
    <x v="3"/>
    <n v="0.5"/>
    <x v="34"/>
    <n v="2375"/>
    <n v="950"/>
    <n v="0.4"/>
    <n v="0.5"/>
    <n v="2375"/>
    <n v="950"/>
    <n v="1187.5"/>
    <x v="6"/>
  </r>
  <r>
    <x v="0"/>
    <n v="1185732"/>
    <d v="2021-07-16T00:00:00"/>
    <x v="4"/>
    <s v="Kentucky"/>
    <s v="Louisville"/>
    <x v="4"/>
    <n v="0.6"/>
    <x v="24"/>
    <n v="3000"/>
    <n v="1050"/>
    <n v="0.35"/>
    <n v="0.6"/>
    <n v="3000"/>
    <n v="1050"/>
    <n v="1800"/>
    <x v="6"/>
  </r>
  <r>
    <x v="0"/>
    <n v="1185732"/>
    <d v="2021-07-16T00:00:00"/>
    <x v="4"/>
    <s v="Kentucky"/>
    <s v="Louisville"/>
    <x v="5"/>
    <n v="0.65"/>
    <x v="22"/>
    <n v="4387.5"/>
    <n v="2193.75"/>
    <n v="0.5"/>
    <n v="0.65"/>
    <n v="4387.5"/>
    <n v="2193.75"/>
    <n v="2851.875"/>
    <x v="6"/>
  </r>
  <r>
    <x v="0"/>
    <n v="1185732"/>
    <d v="2021-08-17T00:00:00"/>
    <x v="4"/>
    <s v="Kentucky"/>
    <s v="Louisville"/>
    <x v="0"/>
    <n v="0.6"/>
    <x v="6"/>
    <n v="4950"/>
    <n v="1980"/>
    <n v="0.4"/>
    <n v="0.6"/>
    <n v="4950"/>
    <n v="1980"/>
    <n v="2970"/>
    <x v="7"/>
  </r>
  <r>
    <x v="0"/>
    <n v="1185732"/>
    <d v="2021-08-17T00:00:00"/>
    <x v="4"/>
    <s v="Kentucky"/>
    <s v="Louisville"/>
    <x v="1"/>
    <n v="0.55000000000000004"/>
    <x v="25"/>
    <n v="3300.0000000000005"/>
    <n v="1155"/>
    <n v="0.35"/>
    <n v="0.55000000000000004"/>
    <n v="3300"/>
    <n v="1155"/>
    <n v="1815.0000000000005"/>
    <x v="7"/>
  </r>
  <r>
    <x v="0"/>
    <n v="1185732"/>
    <d v="2021-08-17T00:00:00"/>
    <x v="4"/>
    <s v="Kentucky"/>
    <s v="Louisville"/>
    <x v="2"/>
    <n v="0.5"/>
    <x v="28"/>
    <n v="2625"/>
    <n v="1050"/>
    <n v="0.4"/>
    <n v="0.5"/>
    <n v="2625"/>
    <n v="1050"/>
    <n v="1312.5"/>
    <x v="7"/>
  </r>
  <r>
    <x v="0"/>
    <n v="1185732"/>
    <d v="2021-08-17T00:00:00"/>
    <x v="4"/>
    <s v="Kentucky"/>
    <s v="Louisville"/>
    <x v="3"/>
    <n v="0.4"/>
    <x v="34"/>
    <n v="1900"/>
    <n v="760"/>
    <n v="0.4"/>
    <n v="0.4"/>
    <n v="1900"/>
    <n v="760"/>
    <n v="760"/>
    <x v="7"/>
  </r>
  <r>
    <x v="0"/>
    <n v="1185732"/>
    <d v="2021-08-17T00:00:00"/>
    <x v="4"/>
    <s v="Kentucky"/>
    <s v="Louisville"/>
    <x v="4"/>
    <n v="0.5"/>
    <x v="32"/>
    <n v="2250"/>
    <n v="787.5"/>
    <n v="0.35"/>
    <n v="0.5"/>
    <n v="2250"/>
    <n v="787.5"/>
    <n v="1125"/>
    <x v="7"/>
  </r>
  <r>
    <x v="0"/>
    <n v="1185732"/>
    <d v="2021-08-17T00:00:00"/>
    <x v="4"/>
    <s v="Kentucky"/>
    <s v="Louisville"/>
    <x v="5"/>
    <n v="0.55000000000000004"/>
    <x v="23"/>
    <n v="3437.5000000000005"/>
    <n v="1718.7500000000002"/>
    <n v="0.5"/>
    <n v="0.55000000000000004"/>
    <n v="3437.5"/>
    <n v="1718.75"/>
    <n v="1890.6250000000005"/>
    <x v="7"/>
  </r>
  <r>
    <x v="0"/>
    <n v="1185732"/>
    <d v="2021-09-16T00:00:00"/>
    <x v="4"/>
    <s v="Kentucky"/>
    <s v="Louisville"/>
    <x v="0"/>
    <n v="0.5"/>
    <x v="27"/>
    <n v="3625"/>
    <n v="1450"/>
    <n v="0.4"/>
    <n v="0.5"/>
    <n v="3625"/>
    <n v="1450"/>
    <n v="1812.5"/>
    <x v="8"/>
  </r>
  <r>
    <x v="0"/>
    <n v="1185732"/>
    <d v="2021-09-16T00:00:00"/>
    <x v="4"/>
    <s v="Kentucky"/>
    <s v="Louisville"/>
    <x v="1"/>
    <n v="0.45000000000000012"/>
    <x v="28"/>
    <n v="2362.5000000000005"/>
    <n v="826.87500000000011"/>
    <n v="0.35"/>
    <n v="0.45"/>
    <n v="2362.5"/>
    <n v="826.875"/>
    <n v="1063.1250000000002"/>
    <x v="8"/>
  </r>
  <r>
    <x v="0"/>
    <n v="1185732"/>
    <d v="2021-09-16T00:00:00"/>
    <x v="4"/>
    <s v="Kentucky"/>
    <s v="Louisville"/>
    <x v="2"/>
    <n v="0.20000000000000007"/>
    <x v="33"/>
    <n v="850.00000000000023"/>
    <n v="340.00000000000011"/>
    <n v="0.4"/>
    <n v="0.2"/>
    <n v="850"/>
    <n v="340"/>
    <n v="170.00000000000006"/>
    <x v="8"/>
  </r>
  <r>
    <x v="0"/>
    <n v="1185732"/>
    <d v="2021-09-16T00:00:00"/>
    <x v="4"/>
    <s v="Kentucky"/>
    <s v="Louisville"/>
    <x v="3"/>
    <n v="0.20000000000000007"/>
    <x v="47"/>
    <n v="800.00000000000023"/>
    <n v="320.00000000000011"/>
    <n v="0.4"/>
    <n v="0.2"/>
    <n v="800"/>
    <n v="320"/>
    <n v="160.00000000000006"/>
    <x v="8"/>
  </r>
  <r>
    <x v="0"/>
    <n v="1185732"/>
    <d v="2021-09-16T00:00:00"/>
    <x v="4"/>
    <s v="Kentucky"/>
    <s v="Louisville"/>
    <x v="4"/>
    <n v="0.30000000000000004"/>
    <x v="47"/>
    <n v="1200.0000000000002"/>
    <n v="420.00000000000006"/>
    <n v="0.35"/>
    <n v="0.3"/>
    <n v="1200"/>
    <n v="420"/>
    <n v="360.00000000000006"/>
    <x v="8"/>
  </r>
  <r>
    <x v="0"/>
    <n v="1185732"/>
    <d v="2021-09-16T00:00:00"/>
    <x v="4"/>
    <s v="Kentucky"/>
    <s v="Louisville"/>
    <x v="5"/>
    <n v="0.35000000000000009"/>
    <x v="24"/>
    <n v="1750.0000000000005"/>
    <n v="875.00000000000023"/>
    <n v="0.5"/>
    <n v="0.35"/>
    <n v="1750"/>
    <n v="875"/>
    <n v="612.50000000000011"/>
    <x v="8"/>
  </r>
  <r>
    <x v="0"/>
    <n v="1185732"/>
    <d v="2021-10-18T00:00:00"/>
    <x v="4"/>
    <s v="Kentucky"/>
    <s v="Louisville"/>
    <x v="0"/>
    <n v="0.35000000000000009"/>
    <x v="22"/>
    <n v="2362.5000000000005"/>
    <n v="945.00000000000023"/>
    <n v="0.4"/>
    <n v="0.35"/>
    <n v="2362.5"/>
    <n v="945"/>
    <n v="826.87500000000011"/>
    <x v="9"/>
  </r>
  <r>
    <x v="0"/>
    <n v="1185732"/>
    <d v="2021-10-18T00:00:00"/>
    <x v="4"/>
    <s v="Kentucky"/>
    <s v="Louisville"/>
    <x v="1"/>
    <n v="0.25000000000000011"/>
    <x v="24"/>
    <n v="1250.0000000000005"/>
    <n v="437.50000000000011"/>
    <n v="0.35"/>
    <n v="0.25"/>
    <n v="1250"/>
    <n v="437.5"/>
    <n v="312.50000000000011"/>
    <x v="9"/>
  </r>
  <r>
    <x v="0"/>
    <n v="1185732"/>
    <d v="2021-10-18T00:00:00"/>
    <x v="4"/>
    <s v="Kentucky"/>
    <s v="Louisville"/>
    <x v="2"/>
    <n v="0.25000000000000011"/>
    <x v="48"/>
    <n v="937.50000000000045"/>
    <n v="375.00000000000023"/>
    <n v="0.4"/>
    <n v="0.25"/>
    <n v="937.5"/>
    <n v="375"/>
    <n v="234.37500000000011"/>
    <x v="9"/>
  </r>
  <r>
    <x v="0"/>
    <n v="1185732"/>
    <d v="2021-10-18T00:00:00"/>
    <x v="4"/>
    <s v="Kentucky"/>
    <s v="Louisville"/>
    <x v="3"/>
    <n v="0.25000000000000011"/>
    <x v="45"/>
    <n v="875.00000000000034"/>
    <n v="350.00000000000017"/>
    <n v="0.4"/>
    <n v="0.25"/>
    <n v="875"/>
    <n v="350"/>
    <n v="218.75000000000009"/>
    <x v="9"/>
  </r>
  <r>
    <x v="0"/>
    <n v="1185732"/>
    <d v="2021-10-18T00:00:00"/>
    <x v="4"/>
    <s v="Kentucky"/>
    <s v="Louisville"/>
    <x v="4"/>
    <n v="0.35000000000000009"/>
    <x v="45"/>
    <n v="1225.0000000000002"/>
    <n v="428.75000000000006"/>
    <n v="0.35"/>
    <n v="0.35"/>
    <n v="1225"/>
    <n v="428.75"/>
    <n v="428.75000000000006"/>
    <x v="9"/>
  </r>
  <r>
    <x v="0"/>
    <n v="1185732"/>
    <d v="2021-10-18T00:00:00"/>
    <x v="4"/>
    <s v="Kentucky"/>
    <s v="Louisville"/>
    <x v="5"/>
    <n v="0.35000000000000003"/>
    <x v="34"/>
    <n v="1662.5000000000002"/>
    <n v="831.25000000000011"/>
    <n v="0.5"/>
    <n v="0.35"/>
    <n v="1662.5"/>
    <n v="831.25"/>
    <n v="581.875"/>
    <x v="9"/>
  </r>
  <r>
    <x v="0"/>
    <n v="1185732"/>
    <d v="2021-11-17T00:00:00"/>
    <x v="4"/>
    <s v="Kentucky"/>
    <s v="Louisville"/>
    <x v="0"/>
    <n v="0.3000000000000001"/>
    <x v="23"/>
    <n v="1875.0000000000007"/>
    <n v="750.00000000000034"/>
    <n v="0.4"/>
    <n v="0.3"/>
    <n v="1875"/>
    <n v="750"/>
    <n v="562.50000000000023"/>
    <x v="10"/>
  </r>
  <r>
    <x v="0"/>
    <n v="1185732"/>
    <d v="2021-11-17T00:00:00"/>
    <x v="4"/>
    <s v="Kentucky"/>
    <s v="Louisville"/>
    <x v="1"/>
    <n v="0.20000000000000012"/>
    <x v="32"/>
    <n v="900.00000000000057"/>
    <n v="315.00000000000017"/>
    <n v="0.35"/>
    <n v="0.2"/>
    <n v="900.00000000000102"/>
    <n v="315"/>
    <n v="180.00000000000011"/>
    <x v="10"/>
  </r>
  <r>
    <x v="0"/>
    <n v="1185732"/>
    <d v="2021-11-17T00:00:00"/>
    <x v="4"/>
    <s v="Kentucky"/>
    <s v="Louisville"/>
    <x v="2"/>
    <n v="0.30000000000000016"/>
    <x v="79"/>
    <n v="1185.0000000000007"/>
    <n v="474.00000000000028"/>
    <n v="0.4"/>
    <n v="0.3"/>
    <n v="1185"/>
    <n v="474"/>
    <n v="355.50000000000017"/>
    <x v="10"/>
  </r>
  <r>
    <x v="0"/>
    <n v="1185732"/>
    <d v="2021-11-17T00:00:00"/>
    <x v="4"/>
    <s v="Kentucky"/>
    <s v="Louisville"/>
    <x v="3"/>
    <n v="0.6000000000000002"/>
    <x v="32"/>
    <n v="2700.0000000000009"/>
    <n v="1080.0000000000005"/>
    <n v="0.4"/>
    <n v="0.6"/>
    <n v="2700"/>
    <n v="1080"/>
    <n v="1620.0000000000005"/>
    <x v="10"/>
  </r>
  <r>
    <x v="0"/>
    <n v="1185732"/>
    <d v="2021-11-17T00:00:00"/>
    <x v="4"/>
    <s v="Kentucky"/>
    <s v="Louisville"/>
    <x v="4"/>
    <n v="0.75000000000000011"/>
    <x v="33"/>
    <n v="3187.5000000000005"/>
    <n v="1115.625"/>
    <n v="0.35"/>
    <n v="0.75"/>
    <n v="3187.5"/>
    <n v="1115.625"/>
    <n v="2390.6250000000005"/>
    <x v="10"/>
  </r>
  <r>
    <x v="0"/>
    <n v="1185732"/>
    <d v="2021-11-17T00:00:00"/>
    <x v="4"/>
    <s v="Kentucky"/>
    <s v="Louisville"/>
    <x v="5"/>
    <n v="0.75"/>
    <x v="28"/>
    <n v="3937.5"/>
    <n v="1968.75"/>
    <n v="0.5"/>
    <n v="0.75"/>
    <n v="3937.5"/>
    <n v="1968.75"/>
    <n v="2953.125"/>
    <x v="10"/>
  </r>
  <r>
    <x v="0"/>
    <n v="1185732"/>
    <d v="2021-12-16T00:00:00"/>
    <x v="4"/>
    <s v="Kentucky"/>
    <s v="Louisville"/>
    <x v="0"/>
    <n v="0.70000000000000007"/>
    <x v="29"/>
    <n v="5425.0000000000009"/>
    <n v="2170.0000000000005"/>
    <n v="0.4"/>
    <n v="0.7"/>
    <n v="5425"/>
    <n v="2170"/>
    <n v="3797.5000000000005"/>
    <x v="11"/>
  </r>
  <r>
    <x v="0"/>
    <n v="1185732"/>
    <d v="2021-12-16T00:00:00"/>
    <x v="4"/>
    <s v="Kentucky"/>
    <s v="Louisville"/>
    <x v="1"/>
    <n v="0.60000000000000009"/>
    <x v="31"/>
    <n v="3450.0000000000005"/>
    <n v="1207.5"/>
    <n v="0.35"/>
    <n v="0.6"/>
    <n v="3450"/>
    <n v="1207.5"/>
    <n v="2070"/>
    <x v="11"/>
  </r>
  <r>
    <x v="0"/>
    <n v="1185732"/>
    <d v="2021-12-16T00:00:00"/>
    <x v="4"/>
    <s v="Kentucky"/>
    <s v="Louisville"/>
    <x v="2"/>
    <n v="0.60000000000000009"/>
    <x v="28"/>
    <n v="3150.0000000000005"/>
    <n v="1260.0000000000002"/>
    <n v="0.4"/>
    <n v="0.6"/>
    <n v="3150"/>
    <n v="1260"/>
    <n v="1890.0000000000002"/>
    <x v="11"/>
  </r>
  <r>
    <x v="0"/>
    <n v="1185732"/>
    <d v="2021-12-16T00:00:00"/>
    <x v="4"/>
    <s v="Kentucky"/>
    <s v="Louisville"/>
    <x v="3"/>
    <n v="0.60000000000000009"/>
    <x v="34"/>
    <n v="2850.0000000000005"/>
    <n v="1140.0000000000002"/>
    <n v="0.4"/>
    <n v="0.6"/>
    <n v="2850"/>
    <n v="1140"/>
    <n v="1710.0000000000002"/>
    <x v="11"/>
  </r>
  <r>
    <x v="0"/>
    <n v="1185732"/>
    <d v="2021-12-16T00:00:00"/>
    <x v="4"/>
    <s v="Kentucky"/>
    <s v="Louisville"/>
    <x v="4"/>
    <n v="0.70000000000000007"/>
    <x v="34"/>
    <n v="3325.0000000000005"/>
    <n v="1163.75"/>
    <n v="0.35"/>
    <n v="0.7"/>
    <n v="3325"/>
    <n v="1163.75"/>
    <n v="2327.5"/>
    <x v="11"/>
  </r>
  <r>
    <x v="0"/>
    <n v="1185732"/>
    <d v="2021-12-16T00:00:00"/>
    <x v="4"/>
    <s v="Kentucky"/>
    <s v="Louisville"/>
    <x v="5"/>
    <n v="0.75"/>
    <x v="31"/>
    <n v="4312.5"/>
    <n v="2156.25"/>
    <n v="0.5"/>
    <n v="0.75"/>
    <n v="4312.5"/>
    <n v="2156.25"/>
    <n v="3234.375"/>
    <x v="11"/>
  </r>
  <r>
    <x v="1"/>
    <n v="1197831"/>
    <d v="2021-01-23T00:00:00"/>
    <x v="1"/>
    <s v="Mississippi"/>
    <s v="Jackson"/>
    <x v="0"/>
    <n v="0.25000000000000006"/>
    <x v="26"/>
    <n v="1625.0000000000005"/>
    <n v="650.00000000000023"/>
    <n v="0.4"/>
    <n v="0.25"/>
    <n v="1625"/>
    <n v="650"/>
    <n v="406.25000000000011"/>
    <x v="0"/>
  </r>
  <r>
    <x v="1"/>
    <n v="1197831"/>
    <d v="2021-01-23T00:00:00"/>
    <x v="1"/>
    <s v="Mississippi"/>
    <s v="Jackson"/>
    <x v="1"/>
    <n v="0.25000000000000006"/>
    <x v="32"/>
    <n v="1125.0000000000002"/>
    <n v="393.75000000000006"/>
    <n v="0.35"/>
    <n v="0.25"/>
    <n v="1125"/>
    <n v="393.75"/>
    <n v="281.25000000000006"/>
    <x v="0"/>
  </r>
  <r>
    <x v="1"/>
    <n v="1197831"/>
    <d v="2021-01-23T00:00:00"/>
    <x v="1"/>
    <s v="Mississippi"/>
    <s v="Jackson"/>
    <x v="2"/>
    <n v="0.15000000000000008"/>
    <x v="32"/>
    <n v="675.00000000000034"/>
    <n v="270.00000000000017"/>
    <n v="0.4"/>
    <n v="0.15"/>
    <n v="675"/>
    <n v="270"/>
    <n v="101.25000000000004"/>
    <x v="0"/>
  </r>
  <r>
    <x v="1"/>
    <n v="1197831"/>
    <d v="2021-01-23T00:00:00"/>
    <x v="1"/>
    <s v="Mississippi"/>
    <s v="Jackson"/>
    <x v="3"/>
    <n v="0.2"/>
    <x v="49"/>
    <n v="600"/>
    <n v="240"/>
    <n v="0.4"/>
    <n v="0.2"/>
    <n v="600"/>
    <n v="240"/>
    <n v="120"/>
    <x v="0"/>
  </r>
  <r>
    <x v="1"/>
    <n v="1197831"/>
    <d v="2021-01-23T00:00:00"/>
    <x v="1"/>
    <s v="Mississippi"/>
    <s v="Jackson"/>
    <x v="4"/>
    <n v="0.35000000000000003"/>
    <x v="45"/>
    <n v="1225.0000000000002"/>
    <n v="428.75000000000006"/>
    <n v="0.35"/>
    <n v="0.35"/>
    <n v="1225"/>
    <n v="428.75"/>
    <n v="428.75000000000006"/>
    <x v="0"/>
  </r>
  <r>
    <x v="1"/>
    <n v="1197831"/>
    <d v="2021-01-23T00:00:00"/>
    <x v="1"/>
    <s v="Mississippi"/>
    <s v="Jackson"/>
    <x v="5"/>
    <n v="0.25000000000000006"/>
    <x v="32"/>
    <n v="1125.0000000000002"/>
    <n v="450.00000000000011"/>
    <n v="0.4"/>
    <n v="0.25"/>
    <n v="1125"/>
    <n v="450"/>
    <n v="281.25000000000006"/>
    <x v="0"/>
  </r>
  <r>
    <x v="1"/>
    <n v="1197831"/>
    <d v="2021-02-21T00:00:00"/>
    <x v="1"/>
    <s v="Mississippi"/>
    <s v="Jackson"/>
    <x v="0"/>
    <n v="0.25000000000000006"/>
    <x v="20"/>
    <n v="1750.0000000000005"/>
    <n v="700.00000000000023"/>
    <n v="0.4"/>
    <n v="0.25"/>
    <n v="1750"/>
    <n v="700"/>
    <n v="437.50000000000011"/>
    <x v="1"/>
  </r>
  <r>
    <x v="1"/>
    <n v="1197831"/>
    <d v="2021-02-21T00:00:00"/>
    <x v="1"/>
    <s v="Mississippi"/>
    <s v="Jackson"/>
    <x v="1"/>
    <n v="0.25000000000000006"/>
    <x v="45"/>
    <n v="875.00000000000023"/>
    <n v="306.25000000000006"/>
    <n v="0.35"/>
    <n v="0.25"/>
    <n v="875"/>
    <n v="306.25"/>
    <n v="218.75000000000006"/>
    <x v="1"/>
  </r>
  <r>
    <x v="1"/>
    <n v="1197831"/>
    <d v="2021-02-21T00:00:00"/>
    <x v="1"/>
    <s v="Mississippi"/>
    <s v="Jackson"/>
    <x v="2"/>
    <n v="0.15000000000000008"/>
    <x v="47"/>
    <n v="600.00000000000034"/>
    <n v="240.00000000000014"/>
    <n v="0.4"/>
    <n v="0.15"/>
    <n v="600"/>
    <n v="240"/>
    <n v="90.000000000000043"/>
    <x v="1"/>
  </r>
  <r>
    <x v="1"/>
    <n v="1197831"/>
    <d v="2021-02-21T00:00:00"/>
    <x v="1"/>
    <s v="Mississippi"/>
    <s v="Jackson"/>
    <x v="3"/>
    <n v="0.2"/>
    <x v="44"/>
    <n v="500"/>
    <n v="200"/>
    <n v="0.4"/>
    <n v="0.2"/>
    <n v="500"/>
    <n v="200"/>
    <n v="100"/>
    <x v="1"/>
  </r>
  <r>
    <x v="1"/>
    <n v="1197831"/>
    <d v="2021-02-21T00:00:00"/>
    <x v="1"/>
    <s v="Mississippi"/>
    <s v="Jackson"/>
    <x v="4"/>
    <n v="0.35000000000000003"/>
    <x v="46"/>
    <n v="1137.5"/>
    <n v="398.125"/>
    <n v="0.35"/>
    <n v="0.35"/>
    <n v="1137.5"/>
    <n v="398.125"/>
    <n v="398.125"/>
    <x v="1"/>
  </r>
  <r>
    <x v="1"/>
    <n v="1197831"/>
    <d v="2021-02-21T00:00:00"/>
    <x v="1"/>
    <s v="Mississippi"/>
    <s v="Jackson"/>
    <x v="5"/>
    <n v="0.2"/>
    <x v="33"/>
    <n v="850"/>
    <n v="340"/>
    <n v="0.4"/>
    <n v="0.2"/>
    <n v="850"/>
    <n v="340"/>
    <n v="170"/>
    <x v="1"/>
  </r>
  <r>
    <x v="1"/>
    <n v="1197831"/>
    <d v="2021-03-19T00:00:00"/>
    <x v="1"/>
    <s v="Mississippi"/>
    <s v="Jackson"/>
    <x v="0"/>
    <n v="0.2"/>
    <x v="80"/>
    <n v="1290"/>
    <n v="516"/>
    <n v="0.4"/>
    <n v="0.2"/>
    <n v="1290"/>
    <n v="516"/>
    <n v="258"/>
    <x v="2"/>
  </r>
  <r>
    <x v="1"/>
    <n v="1197831"/>
    <d v="2021-03-19T00:00:00"/>
    <x v="1"/>
    <s v="Mississippi"/>
    <s v="Jackson"/>
    <x v="1"/>
    <n v="0.2"/>
    <x v="46"/>
    <n v="650"/>
    <n v="227.49999999999997"/>
    <n v="0.35"/>
    <n v="0.2"/>
    <n v="650"/>
    <n v="227.5"/>
    <n v="130"/>
    <x v="2"/>
  </r>
  <r>
    <x v="1"/>
    <n v="1197831"/>
    <d v="2021-03-19T00:00:00"/>
    <x v="1"/>
    <s v="Mississippi"/>
    <s v="Jackson"/>
    <x v="2"/>
    <n v="0.10000000000000002"/>
    <x v="45"/>
    <n v="350.00000000000006"/>
    <n v="140.00000000000003"/>
    <n v="0.4"/>
    <n v="0.1"/>
    <n v="350"/>
    <n v="140"/>
    <n v="35.000000000000007"/>
    <x v="2"/>
  </r>
  <r>
    <x v="1"/>
    <n v="1197831"/>
    <d v="2021-03-19T00:00:00"/>
    <x v="1"/>
    <s v="Mississippi"/>
    <s v="Jackson"/>
    <x v="3"/>
    <n v="0.19999999999999996"/>
    <x v="41"/>
    <n v="399.99999999999989"/>
    <n v="159.99999999999997"/>
    <n v="0.4"/>
    <n v="0.2"/>
    <n v="400"/>
    <n v="160"/>
    <n v="79.999999999999986"/>
    <x v="2"/>
  </r>
  <r>
    <x v="1"/>
    <n v="1197831"/>
    <d v="2021-03-19T00:00:00"/>
    <x v="1"/>
    <s v="Mississippi"/>
    <s v="Jackson"/>
    <x v="4"/>
    <n v="0.35000000000000009"/>
    <x v="44"/>
    <n v="875.00000000000023"/>
    <n v="306.25000000000006"/>
    <n v="0.35"/>
    <n v="0.35"/>
    <n v="875"/>
    <n v="306.25"/>
    <n v="306.25000000000006"/>
    <x v="2"/>
  </r>
  <r>
    <x v="1"/>
    <n v="1197831"/>
    <d v="2021-03-19T00:00:00"/>
    <x v="1"/>
    <s v="Mississippi"/>
    <s v="Jackson"/>
    <x v="5"/>
    <n v="0.25"/>
    <x v="45"/>
    <n v="875"/>
    <n v="350"/>
    <n v="0.4"/>
    <n v="0.25"/>
    <n v="875"/>
    <n v="350"/>
    <n v="218.75"/>
    <x v="2"/>
  </r>
  <r>
    <x v="1"/>
    <n v="1197831"/>
    <d v="2021-04-20T00:00:00"/>
    <x v="1"/>
    <s v="Mississippi"/>
    <s v="Jackson"/>
    <x v="0"/>
    <n v="0.25"/>
    <x v="25"/>
    <n v="1500"/>
    <n v="600"/>
    <n v="0.4"/>
    <n v="0.25"/>
    <n v="1500"/>
    <n v="600"/>
    <n v="375"/>
    <x v="3"/>
  </r>
  <r>
    <x v="1"/>
    <n v="1197831"/>
    <d v="2021-04-20T00:00:00"/>
    <x v="1"/>
    <s v="Mississippi"/>
    <s v="Jackson"/>
    <x v="1"/>
    <n v="0.25"/>
    <x v="49"/>
    <n v="750"/>
    <n v="262.5"/>
    <n v="0.35"/>
    <n v="0.25"/>
    <n v="750"/>
    <n v="262.5"/>
    <n v="187.5"/>
    <x v="3"/>
  </r>
  <r>
    <x v="1"/>
    <n v="1197831"/>
    <d v="2021-04-20T00:00:00"/>
    <x v="1"/>
    <s v="Mississippi"/>
    <s v="Jackson"/>
    <x v="2"/>
    <n v="0.15000000000000002"/>
    <x v="49"/>
    <n v="450.00000000000006"/>
    <n v="180.00000000000003"/>
    <n v="0.4"/>
    <n v="0.15"/>
    <n v="450"/>
    <n v="180"/>
    <n v="67.5"/>
    <x v="3"/>
  </r>
  <r>
    <x v="1"/>
    <n v="1197831"/>
    <d v="2021-04-20T00:00:00"/>
    <x v="1"/>
    <s v="Mississippi"/>
    <s v="Jackson"/>
    <x v="3"/>
    <n v="0.19999999999999996"/>
    <x v="38"/>
    <n v="449.99999999999989"/>
    <n v="179.99999999999997"/>
    <n v="0.4"/>
    <n v="0.2"/>
    <n v="450"/>
    <n v="180"/>
    <n v="89.999999999999986"/>
    <x v="3"/>
  </r>
  <r>
    <x v="1"/>
    <n v="1197831"/>
    <d v="2021-04-20T00:00:00"/>
    <x v="1"/>
    <s v="Mississippi"/>
    <s v="Jackson"/>
    <x v="4"/>
    <n v="0.4"/>
    <x v="44"/>
    <n v="1000"/>
    <n v="350"/>
    <n v="0.35"/>
    <n v="0.4"/>
    <n v="1000"/>
    <n v="350"/>
    <n v="400"/>
    <x v="3"/>
  </r>
  <r>
    <x v="1"/>
    <n v="1197831"/>
    <d v="2021-04-20T00:00:00"/>
    <x v="1"/>
    <s v="Mississippi"/>
    <s v="Jackson"/>
    <x v="5"/>
    <n v="0.30000000000000004"/>
    <x v="47"/>
    <n v="1200.0000000000002"/>
    <n v="480.00000000000011"/>
    <n v="0.4"/>
    <n v="0.3"/>
    <n v="1200"/>
    <n v="480"/>
    <n v="360.00000000000006"/>
    <x v="3"/>
  </r>
  <r>
    <x v="1"/>
    <n v="1197831"/>
    <d v="2021-05-19T00:00:00"/>
    <x v="1"/>
    <s v="Mississippi"/>
    <s v="Jackson"/>
    <x v="0"/>
    <n v="0.4"/>
    <x v="70"/>
    <n v="2680"/>
    <n v="1072"/>
    <n v="0.4"/>
    <n v="0.4"/>
    <n v="2680"/>
    <n v="1072"/>
    <n v="1072"/>
    <x v="4"/>
  </r>
  <r>
    <x v="1"/>
    <n v="1197831"/>
    <d v="2021-05-19T00:00:00"/>
    <x v="1"/>
    <s v="Mississippi"/>
    <s v="Jackson"/>
    <x v="1"/>
    <n v="0.4"/>
    <x v="48"/>
    <n v="1500"/>
    <n v="525"/>
    <n v="0.35"/>
    <n v="0.4"/>
    <n v="1500"/>
    <n v="525"/>
    <n v="600"/>
    <x v="4"/>
  </r>
  <r>
    <x v="1"/>
    <n v="1197831"/>
    <d v="2021-05-19T00:00:00"/>
    <x v="1"/>
    <s v="Mississippi"/>
    <s v="Jackson"/>
    <x v="2"/>
    <n v="0.35000000000000003"/>
    <x v="45"/>
    <n v="1225.0000000000002"/>
    <n v="490.00000000000011"/>
    <n v="0.4"/>
    <n v="0.35"/>
    <n v="1225"/>
    <n v="490"/>
    <n v="428.75000000000006"/>
    <x v="4"/>
  </r>
  <r>
    <x v="1"/>
    <n v="1197831"/>
    <d v="2021-05-19T00:00:00"/>
    <x v="1"/>
    <s v="Mississippi"/>
    <s v="Jackson"/>
    <x v="3"/>
    <n v="0.35000000000000003"/>
    <x v="49"/>
    <n v="1050"/>
    <n v="420"/>
    <n v="0.4"/>
    <n v="0.35"/>
    <n v="1050"/>
    <n v="420"/>
    <n v="367.5"/>
    <x v="4"/>
  </r>
  <r>
    <x v="1"/>
    <n v="1197831"/>
    <d v="2021-05-19T00:00:00"/>
    <x v="1"/>
    <s v="Mississippi"/>
    <s v="Jackson"/>
    <x v="4"/>
    <n v="0.44999999999999996"/>
    <x v="46"/>
    <n v="1462.4999999999998"/>
    <n v="511.87499999999989"/>
    <n v="0.35"/>
    <n v="0.45"/>
    <n v="1462.5"/>
    <n v="511.875"/>
    <n v="658.12499999999989"/>
    <x v="4"/>
  </r>
  <r>
    <x v="1"/>
    <n v="1197831"/>
    <d v="2021-05-19T00:00:00"/>
    <x v="1"/>
    <s v="Mississippi"/>
    <s v="Jackson"/>
    <x v="5"/>
    <n v="0.44999999999999996"/>
    <x v="33"/>
    <n v="1912.4999999999998"/>
    <n v="765"/>
    <n v="0.4"/>
    <n v="0.45"/>
    <n v="1912.5"/>
    <n v="765"/>
    <n v="860.62499999999989"/>
    <x v="4"/>
  </r>
  <r>
    <x v="1"/>
    <n v="1197831"/>
    <d v="2021-06-21T00:00:00"/>
    <x v="1"/>
    <s v="Mississippi"/>
    <s v="Jackson"/>
    <x v="0"/>
    <n v="0.39999999999999997"/>
    <x v="22"/>
    <n v="2700"/>
    <n v="1080"/>
    <n v="0.4"/>
    <n v="0.4"/>
    <n v="2700"/>
    <n v="1080"/>
    <n v="1080"/>
    <x v="5"/>
  </r>
  <r>
    <x v="1"/>
    <n v="1197831"/>
    <d v="2021-06-21T00:00:00"/>
    <x v="1"/>
    <s v="Mississippi"/>
    <s v="Jackson"/>
    <x v="1"/>
    <n v="0.35000000000000003"/>
    <x v="33"/>
    <n v="1487.5000000000002"/>
    <n v="520.625"/>
    <n v="0.35"/>
    <n v="0.35"/>
    <n v="1487.5"/>
    <n v="520.625"/>
    <n v="520.625"/>
    <x v="5"/>
  </r>
  <r>
    <x v="1"/>
    <n v="1197831"/>
    <d v="2021-06-21T00:00:00"/>
    <x v="1"/>
    <s v="Mississippi"/>
    <s v="Jackson"/>
    <x v="2"/>
    <n v="0.4"/>
    <x v="47"/>
    <n v="1600"/>
    <n v="640"/>
    <n v="0.4"/>
    <n v="0.4"/>
    <n v="1600"/>
    <n v="640"/>
    <n v="640"/>
    <x v="5"/>
  </r>
  <r>
    <x v="1"/>
    <n v="1197831"/>
    <d v="2021-06-21T00:00:00"/>
    <x v="1"/>
    <s v="Mississippi"/>
    <s v="Jackson"/>
    <x v="3"/>
    <n v="0.4"/>
    <x v="48"/>
    <n v="1500"/>
    <n v="600"/>
    <n v="0.4"/>
    <n v="0.4"/>
    <n v="1500"/>
    <n v="600"/>
    <n v="600"/>
    <x v="5"/>
  </r>
  <r>
    <x v="1"/>
    <n v="1197831"/>
    <d v="2021-06-21T00:00:00"/>
    <x v="1"/>
    <s v="Mississippi"/>
    <s v="Jackson"/>
    <x v="4"/>
    <n v="0.54999999999999993"/>
    <x v="48"/>
    <n v="2062.4999999999995"/>
    <n v="721.87499999999977"/>
    <n v="0.35"/>
    <n v="0.55000000000000004"/>
    <n v="2062.5"/>
    <n v="721.875"/>
    <n v="1134.3749999999998"/>
    <x v="5"/>
  </r>
  <r>
    <x v="1"/>
    <n v="1197831"/>
    <d v="2021-06-21T00:00:00"/>
    <x v="1"/>
    <s v="Mississippi"/>
    <s v="Jackson"/>
    <x v="5"/>
    <n v="0.6"/>
    <x v="21"/>
    <n v="3300"/>
    <n v="1320"/>
    <n v="0.4"/>
    <n v="0.6"/>
    <n v="3300"/>
    <n v="1320"/>
    <n v="1980"/>
    <x v="5"/>
  </r>
  <r>
    <x v="1"/>
    <n v="1197831"/>
    <d v="2021-07-19T00:00:00"/>
    <x v="1"/>
    <s v="Mississippi"/>
    <s v="Jackson"/>
    <x v="0"/>
    <n v="0.54999999999999993"/>
    <x v="29"/>
    <n v="4262.4999999999991"/>
    <n v="1704.9999999999998"/>
    <n v="0.4"/>
    <n v="0.55000000000000004"/>
    <n v="4262.5"/>
    <n v="1705"/>
    <n v="2344.3749999999995"/>
    <x v="6"/>
  </r>
  <r>
    <x v="1"/>
    <n v="1197831"/>
    <d v="2021-07-19T00:00:00"/>
    <x v="1"/>
    <s v="Mississippi"/>
    <s v="Jackson"/>
    <x v="1"/>
    <n v="0.5"/>
    <x v="28"/>
    <n v="2625"/>
    <n v="918.74999999999989"/>
    <n v="0.35"/>
    <n v="0.5"/>
    <n v="2625"/>
    <n v="918.75"/>
    <n v="1312.5"/>
    <x v="6"/>
  </r>
  <r>
    <x v="1"/>
    <n v="1197831"/>
    <d v="2021-07-19T00:00:00"/>
    <x v="1"/>
    <s v="Mississippi"/>
    <s v="Jackson"/>
    <x v="2"/>
    <n v="0.45"/>
    <x v="32"/>
    <n v="2025"/>
    <n v="810"/>
    <n v="0.4"/>
    <n v="0.45"/>
    <n v="2025"/>
    <n v="810"/>
    <n v="911.25"/>
    <x v="6"/>
  </r>
  <r>
    <x v="1"/>
    <n v="1197831"/>
    <d v="2021-07-19T00:00:00"/>
    <x v="1"/>
    <s v="Mississippi"/>
    <s v="Jackson"/>
    <x v="3"/>
    <n v="0.45"/>
    <x v="47"/>
    <n v="1800"/>
    <n v="720"/>
    <n v="0.4"/>
    <n v="0.45"/>
    <n v="1800"/>
    <n v="720"/>
    <n v="810"/>
    <x v="6"/>
  </r>
  <r>
    <x v="1"/>
    <n v="1197831"/>
    <d v="2021-07-19T00:00:00"/>
    <x v="1"/>
    <s v="Mississippi"/>
    <s v="Jackson"/>
    <x v="4"/>
    <n v="0.6"/>
    <x v="33"/>
    <n v="2550"/>
    <n v="892.5"/>
    <n v="0.35"/>
    <n v="0.6"/>
    <n v="2550"/>
    <n v="892.5"/>
    <n v="1530"/>
    <x v="6"/>
  </r>
  <r>
    <x v="1"/>
    <n v="1197831"/>
    <d v="2021-07-19T00:00:00"/>
    <x v="1"/>
    <s v="Mississippi"/>
    <s v="Jackson"/>
    <x v="5"/>
    <n v="0.65"/>
    <x v="25"/>
    <n v="3900"/>
    <n v="1560"/>
    <n v="0.4"/>
    <n v="0.65"/>
    <n v="3900"/>
    <n v="1560"/>
    <n v="2535"/>
    <x v="6"/>
  </r>
  <r>
    <x v="1"/>
    <n v="1197831"/>
    <d v="2021-08-20T00:00:00"/>
    <x v="1"/>
    <s v="Mississippi"/>
    <s v="Jackson"/>
    <x v="0"/>
    <n v="0.6"/>
    <x v="30"/>
    <n v="4500"/>
    <n v="1800"/>
    <n v="0.4"/>
    <n v="0.6"/>
    <n v="4500"/>
    <n v="1800"/>
    <n v="2700"/>
    <x v="7"/>
  </r>
  <r>
    <x v="1"/>
    <n v="1197831"/>
    <d v="2021-08-20T00:00:00"/>
    <x v="1"/>
    <s v="Mississippi"/>
    <s v="Jackson"/>
    <x v="1"/>
    <n v="0.55000000000000004"/>
    <x v="28"/>
    <n v="2887.5000000000005"/>
    <n v="1010.6250000000001"/>
    <n v="0.35"/>
    <n v="0.55000000000000004"/>
    <n v="2887.5"/>
    <n v="1010.625"/>
    <n v="1588.1250000000005"/>
    <x v="7"/>
  </r>
  <r>
    <x v="1"/>
    <n v="1197831"/>
    <d v="2021-08-20T00:00:00"/>
    <x v="1"/>
    <s v="Mississippi"/>
    <s v="Jackson"/>
    <x v="2"/>
    <n v="0.5"/>
    <x v="32"/>
    <n v="2250"/>
    <n v="900"/>
    <n v="0.4"/>
    <n v="0.5"/>
    <n v="2250"/>
    <n v="900"/>
    <n v="1125"/>
    <x v="7"/>
  </r>
  <r>
    <x v="1"/>
    <n v="1197831"/>
    <d v="2021-08-20T00:00:00"/>
    <x v="1"/>
    <s v="Mississippi"/>
    <s v="Jackson"/>
    <x v="3"/>
    <n v="0.4"/>
    <x v="47"/>
    <n v="1600"/>
    <n v="640"/>
    <n v="0.4"/>
    <n v="0.4"/>
    <n v="1600"/>
    <n v="640"/>
    <n v="640"/>
    <x v="7"/>
  </r>
  <r>
    <x v="1"/>
    <n v="1197831"/>
    <d v="2021-08-20T00:00:00"/>
    <x v="1"/>
    <s v="Mississippi"/>
    <s v="Jackson"/>
    <x v="4"/>
    <n v="0.5"/>
    <x v="48"/>
    <n v="1875"/>
    <n v="656.25"/>
    <n v="0.35"/>
    <n v="0.5"/>
    <n v="1875"/>
    <n v="656.25"/>
    <n v="937.5"/>
    <x v="7"/>
  </r>
  <r>
    <x v="1"/>
    <n v="1197831"/>
    <d v="2021-08-20T00:00:00"/>
    <x v="1"/>
    <s v="Mississippi"/>
    <s v="Jackson"/>
    <x v="5"/>
    <n v="0.55000000000000004"/>
    <x v="21"/>
    <n v="3025.0000000000005"/>
    <n v="1210.0000000000002"/>
    <n v="0.4"/>
    <n v="0.55000000000000004"/>
    <n v="3025"/>
    <n v="1210"/>
    <n v="1663.7500000000005"/>
    <x v="7"/>
  </r>
  <r>
    <x v="1"/>
    <n v="1197831"/>
    <d v="2021-09-19T00:00:00"/>
    <x v="1"/>
    <s v="Mississippi"/>
    <s v="Jackson"/>
    <x v="0"/>
    <n v="0.5"/>
    <x v="26"/>
    <n v="3250"/>
    <n v="1300"/>
    <n v="0.4"/>
    <n v="0.5"/>
    <n v="3250"/>
    <n v="1300"/>
    <n v="1625"/>
    <x v="8"/>
  </r>
  <r>
    <x v="1"/>
    <n v="1197831"/>
    <d v="2021-09-19T00:00:00"/>
    <x v="1"/>
    <s v="Mississippi"/>
    <s v="Jackson"/>
    <x v="1"/>
    <n v="0.40000000000000013"/>
    <x v="32"/>
    <n v="1800.0000000000007"/>
    <n v="630.00000000000023"/>
    <n v="0.35"/>
    <n v="0.4"/>
    <n v="1800"/>
    <n v="630"/>
    <n v="720.00000000000034"/>
    <x v="8"/>
  </r>
  <r>
    <x v="1"/>
    <n v="1197831"/>
    <d v="2021-09-19T00:00:00"/>
    <x v="1"/>
    <s v="Mississippi"/>
    <s v="Jackson"/>
    <x v="2"/>
    <n v="0.15000000000000008"/>
    <x v="45"/>
    <n v="525.00000000000023"/>
    <n v="210.00000000000011"/>
    <n v="0.4"/>
    <n v="0.15"/>
    <n v="525"/>
    <n v="210"/>
    <n v="78.750000000000028"/>
    <x v="8"/>
  </r>
  <r>
    <x v="1"/>
    <n v="1197831"/>
    <d v="2021-09-19T00:00:00"/>
    <x v="1"/>
    <s v="Mississippi"/>
    <s v="Jackson"/>
    <x v="3"/>
    <n v="0.15000000000000008"/>
    <x v="46"/>
    <n v="487.50000000000023"/>
    <n v="195.00000000000011"/>
    <n v="0.4"/>
    <n v="0.15"/>
    <n v="487.5"/>
    <n v="195"/>
    <n v="73.125000000000028"/>
    <x v="8"/>
  </r>
  <r>
    <x v="1"/>
    <n v="1197831"/>
    <d v="2021-09-19T00:00:00"/>
    <x v="1"/>
    <s v="Mississippi"/>
    <s v="Jackson"/>
    <x v="4"/>
    <n v="0.25000000000000006"/>
    <x v="46"/>
    <n v="812.50000000000023"/>
    <n v="284.37500000000006"/>
    <n v="0.35"/>
    <n v="0.25"/>
    <n v="812.5"/>
    <n v="284.375"/>
    <n v="203.12500000000006"/>
    <x v="8"/>
  </r>
  <r>
    <x v="1"/>
    <n v="1197831"/>
    <d v="2021-09-19T00:00:00"/>
    <x v="1"/>
    <s v="Mississippi"/>
    <s v="Jackson"/>
    <x v="5"/>
    <n v="0.3000000000000001"/>
    <x v="33"/>
    <n v="1275.0000000000005"/>
    <n v="510.00000000000023"/>
    <n v="0.4"/>
    <n v="0.3"/>
    <n v="1275"/>
    <n v="510"/>
    <n v="382.50000000000011"/>
    <x v="8"/>
  </r>
  <r>
    <x v="1"/>
    <n v="1197831"/>
    <d v="2021-10-21T00:00:00"/>
    <x v="1"/>
    <s v="Mississippi"/>
    <s v="Jackson"/>
    <x v="0"/>
    <n v="0.3000000000000001"/>
    <x v="25"/>
    <n v="1800.0000000000007"/>
    <n v="720.00000000000034"/>
    <n v="0.4"/>
    <n v="0.3"/>
    <n v="1800"/>
    <n v="720"/>
    <n v="540.00000000000023"/>
    <x v="9"/>
  </r>
  <r>
    <x v="1"/>
    <n v="1197831"/>
    <d v="2021-10-21T00:00:00"/>
    <x v="1"/>
    <s v="Mississippi"/>
    <s v="Jackson"/>
    <x v="1"/>
    <n v="0.20000000000000012"/>
    <x v="33"/>
    <n v="850.00000000000057"/>
    <n v="297.50000000000017"/>
    <n v="0.35"/>
    <n v="0.2"/>
    <n v="850.00000000000102"/>
    <n v="297.5"/>
    <n v="170.00000000000011"/>
    <x v="9"/>
  </r>
  <r>
    <x v="1"/>
    <n v="1197831"/>
    <d v="2021-10-21T00:00:00"/>
    <x v="1"/>
    <s v="Mississippi"/>
    <s v="Jackson"/>
    <x v="2"/>
    <n v="0.20000000000000012"/>
    <x v="49"/>
    <n v="600.00000000000034"/>
    <n v="240.00000000000014"/>
    <n v="0.4"/>
    <n v="0.2"/>
    <n v="600"/>
    <n v="240"/>
    <n v="120.00000000000007"/>
    <x v="9"/>
  </r>
  <r>
    <x v="1"/>
    <n v="1197831"/>
    <d v="2021-10-21T00:00:00"/>
    <x v="1"/>
    <s v="Mississippi"/>
    <s v="Jackson"/>
    <x v="3"/>
    <n v="0.20000000000000012"/>
    <x v="35"/>
    <n v="550.00000000000034"/>
    <n v="220.00000000000014"/>
    <n v="0.4"/>
    <n v="0.2"/>
    <n v="550"/>
    <n v="220"/>
    <n v="110.00000000000007"/>
    <x v="9"/>
  </r>
  <r>
    <x v="1"/>
    <n v="1197831"/>
    <d v="2021-10-21T00:00:00"/>
    <x v="1"/>
    <s v="Mississippi"/>
    <s v="Jackson"/>
    <x v="4"/>
    <n v="0.3000000000000001"/>
    <x v="35"/>
    <n v="825.00000000000023"/>
    <n v="288.75000000000006"/>
    <n v="0.35"/>
    <n v="0.3"/>
    <n v="825"/>
    <n v="288.75"/>
    <n v="247.50000000000006"/>
    <x v="9"/>
  </r>
  <r>
    <x v="1"/>
    <n v="1197831"/>
    <d v="2021-10-21T00:00:00"/>
    <x v="1"/>
    <s v="Mississippi"/>
    <s v="Jackson"/>
    <x v="5"/>
    <n v="0.30000000000000004"/>
    <x v="47"/>
    <n v="1200.0000000000002"/>
    <n v="480.00000000000011"/>
    <n v="0.4"/>
    <n v="0.3"/>
    <n v="1200"/>
    <n v="480"/>
    <n v="360.00000000000006"/>
    <x v="9"/>
  </r>
  <r>
    <x v="1"/>
    <n v="1197831"/>
    <d v="2021-11-20T00:00:00"/>
    <x v="1"/>
    <s v="Mississippi"/>
    <s v="Jackson"/>
    <x v="0"/>
    <n v="0.25000000000000011"/>
    <x v="21"/>
    <n v="1375.0000000000007"/>
    <n v="550.00000000000034"/>
    <n v="0.4"/>
    <n v="0.25"/>
    <n v="1375"/>
    <n v="550"/>
    <n v="343.75000000000017"/>
    <x v="10"/>
  </r>
  <r>
    <x v="1"/>
    <n v="1197831"/>
    <d v="2021-11-20T00:00:00"/>
    <x v="1"/>
    <s v="Mississippi"/>
    <s v="Jackson"/>
    <x v="1"/>
    <n v="0.15000000000000013"/>
    <x v="48"/>
    <n v="562.50000000000045"/>
    <n v="196.87500000000014"/>
    <n v="0.35"/>
    <n v="0.15"/>
    <n v="562.5"/>
    <n v="196.875"/>
    <n v="84.375000000000071"/>
    <x v="10"/>
  </r>
  <r>
    <x v="1"/>
    <n v="1197831"/>
    <d v="2021-11-20T00:00:00"/>
    <x v="1"/>
    <s v="Mississippi"/>
    <s v="Jackson"/>
    <x v="2"/>
    <n v="0.25000000000000017"/>
    <x v="81"/>
    <n v="800.00000000000057"/>
    <n v="320.00000000000023"/>
    <n v="0.4"/>
    <n v="0.25"/>
    <n v="800.00000000000102"/>
    <n v="320"/>
    <n v="200.00000000000014"/>
    <x v="10"/>
  </r>
  <r>
    <x v="1"/>
    <n v="1197831"/>
    <d v="2021-11-20T00:00:00"/>
    <x v="1"/>
    <s v="Mississippi"/>
    <s v="Jackson"/>
    <x v="3"/>
    <n v="0.55000000000000016"/>
    <x v="48"/>
    <n v="2062.5000000000005"/>
    <n v="825.00000000000023"/>
    <n v="0.4"/>
    <n v="0.55000000000000004"/>
    <n v="2062.5"/>
    <n v="825"/>
    <n v="1134.3750000000005"/>
    <x v="10"/>
  </r>
  <r>
    <x v="1"/>
    <n v="1197831"/>
    <d v="2021-11-20T00:00:00"/>
    <x v="1"/>
    <s v="Mississippi"/>
    <s v="Jackson"/>
    <x v="4"/>
    <n v="0.75000000000000011"/>
    <x v="45"/>
    <n v="2625.0000000000005"/>
    <n v="918.75000000000011"/>
    <n v="0.35"/>
    <n v="0.75"/>
    <n v="2625"/>
    <n v="918.75"/>
    <n v="1968.7500000000005"/>
    <x v="10"/>
  </r>
  <r>
    <x v="1"/>
    <n v="1197831"/>
    <d v="2021-11-20T00:00:00"/>
    <x v="1"/>
    <s v="Mississippi"/>
    <s v="Jackson"/>
    <x v="5"/>
    <n v="0.75"/>
    <x v="32"/>
    <n v="3375"/>
    <n v="1350"/>
    <n v="0.4"/>
    <n v="0.75"/>
    <n v="3375"/>
    <n v="1350"/>
    <n v="2531.25"/>
    <x v="10"/>
  </r>
  <r>
    <x v="1"/>
    <n v="1197831"/>
    <d v="2021-12-19T00:00:00"/>
    <x v="1"/>
    <s v="Mississippi"/>
    <s v="Jackson"/>
    <x v="0"/>
    <n v="0.70000000000000007"/>
    <x v="20"/>
    <n v="4900.0000000000009"/>
    <n v="1960.0000000000005"/>
    <n v="0.4"/>
    <n v="0.7"/>
    <n v="4900"/>
    <n v="1960"/>
    <n v="3430.0000000000005"/>
    <x v="11"/>
  </r>
  <r>
    <x v="1"/>
    <n v="1197831"/>
    <d v="2021-12-19T00:00:00"/>
    <x v="1"/>
    <s v="Mississippi"/>
    <s v="Jackson"/>
    <x v="1"/>
    <n v="0.60000000000000009"/>
    <x v="24"/>
    <n v="3000.0000000000005"/>
    <n v="1050"/>
    <n v="0.35"/>
    <n v="0.6"/>
    <n v="3000"/>
    <n v="1050"/>
    <n v="1800.0000000000002"/>
    <x v="11"/>
  </r>
  <r>
    <x v="1"/>
    <n v="1197831"/>
    <d v="2021-12-19T00:00:00"/>
    <x v="1"/>
    <s v="Mississippi"/>
    <s v="Jackson"/>
    <x v="2"/>
    <n v="0.60000000000000009"/>
    <x v="32"/>
    <n v="2700.0000000000005"/>
    <n v="1080.0000000000002"/>
    <n v="0.4"/>
    <n v="0.6"/>
    <n v="2700"/>
    <n v="1080"/>
    <n v="1620.0000000000002"/>
    <x v="11"/>
  </r>
  <r>
    <x v="1"/>
    <n v="1197831"/>
    <d v="2021-12-19T00:00:00"/>
    <x v="1"/>
    <s v="Mississippi"/>
    <s v="Jackson"/>
    <x v="3"/>
    <n v="0.60000000000000009"/>
    <x v="47"/>
    <n v="2400.0000000000005"/>
    <n v="960.00000000000023"/>
    <n v="0.4"/>
    <n v="0.6"/>
    <n v="2400"/>
    <n v="960"/>
    <n v="1440.0000000000002"/>
    <x v="11"/>
  </r>
  <r>
    <x v="1"/>
    <n v="1197831"/>
    <d v="2021-12-19T00:00:00"/>
    <x v="1"/>
    <s v="Mississippi"/>
    <s v="Jackson"/>
    <x v="4"/>
    <n v="0.70000000000000007"/>
    <x v="47"/>
    <n v="2800.0000000000005"/>
    <n v="980.00000000000011"/>
    <n v="0.35"/>
    <n v="0.7"/>
    <n v="2800"/>
    <n v="980"/>
    <n v="1960.0000000000002"/>
    <x v="11"/>
  </r>
  <r>
    <x v="1"/>
    <n v="1197831"/>
    <d v="2021-12-19T00:00:00"/>
    <x v="1"/>
    <s v="Mississippi"/>
    <s v="Jackson"/>
    <x v="5"/>
    <n v="0.75"/>
    <x v="24"/>
    <n v="3750"/>
    <n v="1500"/>
    <n v="0.4"/>
    <n v="0.75"/>
    <n v="3750"/>
    <n v="1500"/>
    <n v="2812.5"/>
    <x v="11"/>
  </r>
  <r>
    <x v="1"/>
    <n v="1197831"/>
    <d v="2021-01-23T00:00:00"/>
    <x v="1"/>
    <s v="Arkansas"/>
    <s v="Little Rock"/>
    <x v="0"/>
    <n v="0.25000000000000006"/>
    <x v="31"/>
    <n v="1437.5000000000002"/>
    <n v="575.00000000000011"/>
    <n v="0.4"/>
    <n v="0.25"/>
    <n v="1437.5"/>
    <n v="575"/>
    <n v="359.37500000000006"/>
    <x v="0"/>
  </r>
  <r>
    <x v="1"/>
    <n v="1197831"/>
    <d v="2021-01-23T00:00:00"/>
    <x v="1"/>
    <s v="Arkansas"/>
    <s v="Little Rock"/>
    <x v="1"/>
    <n v="0.25000000000000006"/>
    <x v="48"/>
    <n v="937.50000000000023"/>
    <n v="328.12500000000006"/>
    <n v="0.35"/>
    <n v="0.25"/>
    <n v="937.5"/>
    <n v="328.125"/>
    <n v="234.37500000000006"/>
    <x v="0"/>
  </r>
  <r>
    <x v="1"/>
    <n v="1197831"/>
    <d v="2021-01-23T00:00:00"/>
    <x v="1"/>
    <s v="Arkansas"/>
    <s v="Little Rock"/>
    <x v="2"/>
    <n v="0.15000000000000008"/>
    <x v="48"/>
    <n v="562.50000000000034"/>
    <n v="225.00000000000014"/>
    <n v="0.4"/>
    <n v="0.15"/>
    <n v="562.5"/>
    <n v="225"/>
    <n v="84.375000000000043"/>
    <x v="0"/>
  </r>
  <r>
    <x v="1"/>
    <n v="1197831"/>
    <d v="2021-01-23T00:00:00"/>
    <x v="1"/>
    <s v="Arkansas"/>
    <s v="Little Rock"/>
    <x v="3"/>
    <n v="0.2"/>
    <x v="38"/>
    <n v="450"/>
    <n v="180"/>
    <n v="0.4"/>
    <n v="0.2"/>
    <n v="450"/>
    <n v="180"/>
    <n v="90"/>
    <x v="0"/>
  </r>
  <r>
    <x v="1"/>
    <n v="1197831"/>
    <d v="2021-01-23T00:00:00"/>
    <x v="1"/>
    <s v="Arkansas"/>
    <s v="Little Rock"/>
    <x v="4"/>
    <n v="0.35000000000000003"/>
    <x v="35"/>
    <n v="962.50000000000011"/>
    <n v="336.875"/>
    <n v="0.35"/>
    <n v="0.35"/>
    <n v="962.5"/>
    <n v="336.875"/>
    <n v="336.875"/>
    <x v="0"/>
  </r>
  <r>
    <x v="1"/>
    <n v="1197831"/>
    <d v="2021-01-23T00:00:00"/>
    <x v="1"/>
    <s v="Arkansas"/>
    <s v="Little Rock"/>
    <x v="5"/>
    <n v="0.25000000000000006"/>
    <x v="48"/>
    <n v="937.50000000000023"/>
    <n v="375.00000000000011"/>
    <n v="0.4"/>
    <n v="0.25"/>
    <n v="937.5"/>
    <n v="375"/>
    <n v="234.37500000000006"/>
    <x v="0"/>
  </r>
  <r>
    <x v="1"/>
    <n v="1197831"/>
    <d v="2021-02-21T00:00:00"/>
    <x v="1"/>
    <s v="Arkansas"/>
    <s v="Little Rock"/>
    <x v="0"/>
    <n v="0.25000000000000006"/>
    <x v="23"/>
    <n v="1562.5000000000005"/>
    <n v="625.00000000000023"/>
    <n v="0.4"/>
    <n v="0.25"/>
    <n v="1562.5"/>
    <n v="625"/>
    <n v="390.62500000000011"/>
    <x v="1"/>
  </r>
  <r>
    <x v="1"/>
    <n v="1197831"/>
    <d v="2021-02-21T00:00:00"/>
    <x v="1"/>
    <s v="Arkansas"/>
    <s v="Little Rock"/>
    <x v="1"/>
    <n v="0.25000000000000006"/>
    <x v="35"/>
    <n v="687.50000000000011"/>
    <n v="240.62500000000003"/>
    <n v="0.35"/>
    <n v="0.25"/>
    <n v="687.5"/>
    <n v="240.625"/>
    <n v="171.87500000000003"/>
    <x v="1"/>
  </r>
  <r>
    <x v="1"/>
    <n v="1197831"/>
    <d v="2021-02-21T00:00:00"/>
    <x v="1"/>
    <s v="Arkansas"/>
    <s v="Little Rock"/>
    <x v="2"/>
    <n v="0.15000000000000008"/>
    <x v="46"/>
    <n v="487.50000000000023"/>
    <n v="195.00000000000011"/>
    <n v="0.4"/>
    <n v="0.15"/>
    <n v="487.5"/>
    <n v="195"/>
    <n v="73.125000000000028"/>
    <x v="1"/>
  </r>
  <r>
    <x v="1"/>
    <n v="1197831"/>
    <d v="2021-02-21T00:00:00"/>
    <x v="1"/>
    <s v="Arkansas"/>
    <s v="Little Rock"/>
    <x v="3"/>
    <n v="0.2"/>
    <x v="37"/>
    <n v="350"/>
    <n v="140"/>
    <n v="0.4"/>
    <n v="0.2"/>
    <n v="350"/>
    <n v="140"/>
    <n v="70"/>
    <x v="1"/>
  </r>
  <r>
    <x v="1"/>
    <n v="1197831"/>
    <d v="2021-02-21T00:00:00"/>
    <x v="1"/>
    <s v="Arkansas"/>
    <s v="Little Rock"/>
    <x v="4"/>
    <n v="0.35000000000000003"/>
    <x v="44"/>
    <n v="875.00000000000011"/>
    <n v="306.25"/>
    <n v="0.35"/>
    <n v="0.35"/>
    <n v="875"/>
    <n v="306.25"/>
    <n v="306.25"/>
    <x v="1"/>
  </r>
  <r>
    <x v="1"/>
    <n v="1197831"/>
    <d v="2021-02-21T00:00:00"/>
    <x v="1"/>
    <s v="Arkansas"/>
    <s v="Little Rock"/>
    <x v="5"/>
    <n v="0.2"/>
    <x v="45"/>
    <n v="700"/>
    <n v="280"/>
    <n v="0.4"/>
    <n v="0.2"/>
    <n v="700"/>
    <n v="280"/>
    <n v="140"/>
    <x v="1"/>
  </r>
  <r>
    <x v="1"/>
    <n v="1197831"/>
    <d v="2021-03-19T00:00:00"/>
    <x v="1"/>
    <s v="Arkansas"/>
    <s v="Little Rock"/>
    <x v="0"/>
    <n v="0.2"/>
    <x v="82"/>
    <n v="1140"/>
    <n v="456"/>
    <n v="0.4"/>
    <n v="0.2"/>
    <n v="1140"/>
    <n v="456"/>
    <n v="228"/>
    <x v="2"/>
  </r>
  <r>
    <x v="1"/>
    <n v="1197831"/>
    <d v="2021-03-19T00:00:00"/>
    <x v="1"/>
    <s v="Arkansas"/>
    <s v="Little Rock"/>
    <x v="1"/>
    <n v="0.2"/>
    <x v="44"/>
    <n v="500"/>
    <n v="175"/>
    <n v="0.35"/>
    <n v="0.2"/>
    <n v="500"/>
    <n v="175"/>
    <n v="100"/>
    <x v="2"/>
  </r>
  <r>
    <x v="1"/>
    <n v="1197831"/>
    <d v="2021-03-19T00:00:00"/>
    <x v="1"/>
    <s v="Arkansas"/>
    <s v="Little Rock"/>
    <x v="2"/>
    <n v="0.10000000000000002"/>
    <x v="35"/>
    <n v="275.00000000000006"/>
    <n v="110.00000000000003"/>
    <n v="0.4"/>
    <n v="0.1"/>
    <n v="275"/>
    <n v="110"/>
    <n v="27.500000000000007"/>
    <x v="2"/>
  </r>
  <r>
    <x v="1"/>
    <n v="1197831"/>
    <d v="2021-03-19T00:00:00"/>
    <x v="1"/>
    <s v="Arkansas"/>
    <s v="Little Rock"/>
    <x v="3"/>
    <n v="0.19999999999999996"/>
    <x v="36"/>
    <n v="249.99999999999994"/>
    <n v="99.999999999999986"/>
    <n v="0.4"/>
    <n v="0.2"/>
    <n v="250"/>
    <n v="100"/>
    <n v="49.999999999999993"/>
    <x v="2"/>
  </r>
  <r>
    <x v="1"/>
    <n v="1197831"/>
    <d v="2021-03-19T00:00:00"/>
    <x v="1"/>
    <s v="Arkansas"/>
    <s v="Little Rock"/>
    <x v="4"/>
    <n v="0.35000000000000009"/>
    <x v="37"/>
    <n v="612.50000000000011"/>
    <n v="214.37500000000003"/>
    <n v="0.35"/>
    <n v="0.35"/>
    <n v="612.5"/>
    <n v="214.375"/>
    <n v="214.37500000000003"/>
    <x v="2"/>
  </r>
  <r>
    <x v="1"/>
    <n v="1197831"/>
    <d v="2021-03-19T00:00:00"/>
    <x v="1"/>
    <s v="Arkansas"/>
    <s v="Little Rock"/>
    <x v="5"/>
    <n v="0.25"/>
    <x v="35"/>
    <n v="687.5"/>
    <n v="275"/>
    <n v="0.4"/>
    <n v="0.25"/>
    <n v="687.5"/>
    <n v="275"/>
    <n v="171.875"/>
    <x v="2"/>
  </r>
  <r>
    <x v="1"/>
    <n v="1197831"/>
    <d v="2021-04-20T00:00:00"/>
    <x v="1"/>
    <s v="Arkansas"/>
    <s v="Little Rock"/>
    <x v="0"/>
    <n v="0.25"/>
    <x v="28"/>
    <n v="1312.5"/>
    <n v="525"/>
    <n v="0.4"/>
    <n v="0.25"/>
    <n v="1312.5"/>
    <n v="525"/>
    <n v="328.125"/>
    <x v="3"/>
  </r>
  <r>
    <x v="1"/>
    <n v="1197831"/>
    <d v="2021-04-20T00:00:00"/>
    <x v="1"/>
    <s v="Arkansas"/>
    <s v="Little Rock"/>
    <x v="1"/>
    <n v="0.25"/>
    <x v="38"/>
    <n v="562.5"/>
    <n v="196.875"/>
    <n v="0.35"/>
    <n v="0.25"/>
    <n v="562.5"/>
    <n v="196.875"/>
    <n v="140.625"/>
    <x v="3"/>
  </r>
  <r>
    <x v="1"/>
    <n v="1197831"/>
    <d v="2021-04-20T00:00:00"/>
    <x v="1"/>
    <s v="Arkansas"/>
    <s v="Little Rock"/>
    <x v="2"/>
    <n v="0.15000000000000002"/>
    <x v="38"/>
    <n v="337.50000000000006"/>
    <n v="135.00000000000003"/>
    <n v="0.4"/>
    <n v="0.15"/>
    <n v="337.5"/>
    <n v="135"/>
    <n v="50.625000000000007"/>
    <x v="3"/>
  </r>
  <r>
    <x v="1"/>
    <n v="1197831"/>
    <d v="2021-04-20T00:00:00"/>
    <x v="1"/>
    <s v="Arkansas"/>
    <s v="Little Rock"/>
    <x v="3"/>
    <n v="0.19999999999999996"/>
    <x v="43"/>
    <n v="299.99999999999994"/>
    <n v="119.99999999999999"/>
    <n v="0.4"/>
    <n v="0.2"/>
    <n v="300"/>
    <n v="120"/>
    <n v="59.999999999999993"/>
    <x v="3"/>
  </r>
  <r>
    <x v="1"/>
    <n v="1197831"/>
    <d v="2021-04-20T00:00:00"/>
    <x v="1"/>
    <s v="Arkansas"/>
    <s v="Little Rock"/>
    <x v="4"/>
    <n v="0.4"/>
    <x v="37"/>
    <n v="700"/>
    <n v="244.99999999999997"/>
    <n v="0.35"/>
    <n v="0.4"/>
    <n v="700"/>
    <n v="245"/>
    <n v="280"/>
    <x v="3"/>
  </r>
  <r>
    <x v="1"/>
    <n v="1197831"/>
    <d v="2021-04-20T00:00:00"/>
    <x v="1"/>
    <s v="Arkansas"/>
    <s v="Little Rock"/>
    <x v="5"/>
    <n v="0.30000000000000004"/>
    <x v="46"/>
    <n v="975.00000000000011"/>
    <n v="390.00000000000006"/>
    <n v="0.4"/>
    <n v="0.3"/>
    <n v="975"/>
    <n v="390"/>
    <n v="292.5"/>
    <x v="3"/>
  </r>
  <r>
    <x v="1"/>
    <n v="1197831"/>
    <d v="2021-05-19T00:00:00"/>
    <x v="1"/>
    <s v="Arkansas"/>
    <s v="Little Rock"/>
    <x v="0"/>
    <n v="0.4"/>
    <x v="76"/>
    <n v="2380"/>
    <n v="952"/>
    <n v="0.4"/>
    <n v="0.4"/>
    <n v="2380"/>
    <n v="952"/>
    <n v="952"/>
    <x v="4"/>
  </r>
  <r>
    <x v="1"/>
    <n v="1197831"/>
    <d v="2021-05-19T00:00:00"/>
    <x v="1"/>
    <s v="Arkansas"/>
    <s v="Little Rock"/>
    <x v="1"/>
    <n v="0.4"/>
    <x v="49"/>
    <n v="1200"/>
    <n v="420"/>
    <n v="0.35"/>
    <n v="0.4"/>
    <n v="1200"/>
    <n v="420"/>
    <n v="480"/>
    <x v="4"/>
  </r>
  <r>
    <x v="1"/>
    <n v="1197831"/>
    <d v="2021-05-19T00:00:00"/>
    <x v="1"/>
    <s v="Arkansas"/>
    <s v="Little Rock"/>
    <x v="2"/>
    <n v="0.35000000000000003"/>
    <x v="35"/>
    <n v="962.50000000000011"/>
    <n v="385.00000000000006"/>
    <n v="0.4"/>
    <n v="0.35"/>
    <n v="962.5"/>
    <n v="385"/>
    <n v="336.875"/>
    <x v="4"/>
  </r>
  <r>
    <x v="1"/>
    <n v="1197831"/>
    <d v="2021-05-19T00:00:00"/>
    <x v="1"/>
    <s v="Arkansas"/>
    <s v="Little Rock"/>
    <x v="3"/>
    <n v="0.35000000000000003"/>
    <x v="38"/>
    <n v="787.50000000000011"/>
    <n v="315.00000000000006"/>
    <n v="0.4"/>
    <n v="0.35"/>
    <n v="787.5"/>
    <n v="315"/>
    <n v="275.625"/>
    <x v="4"/>
  </r>
  <r>
    <x v="1"/>
    <n v="1197831"/>
    <d v="2021-05-19T00:00:00"/>
    <x v="1"/>
    <s v="Arkansas"/>
    <s v="Little Rock"/>
    <x v="4"/>
    <n v="0.44999999999999996"/>
    <x v="44"/>
    <n v="1125"/>
    <n v="393.75"/>
    <n v="0.35"/>
    <n v="0.45"/>
    <n v="1125"/>
    <n v="393.75"/>
    <n v="506.25"/>
    <x v="4"/>
  </r>
  <r>
    <x v="1"/>
    <n v="1197831"/>
    <d v="2021-05-19T00:00:00"/>
    <x v="1"/>
    <s v="Arkansas"/>
    <s v="Little Rock"/>
    <x v="5"/>
    <n v="0.44999999999999996"/>
    <x v="45"/>
    <n v="1574.9999999999998"/>
    <n v="630"/>
    <n v="0.4"/>
    <n v="0.45"/>
    <n v="1575"/>
    <n v="630"/>
    <n v="708.74999999999989"/>
    <x v="4"/>
  </r>
  <r>
    <x v="1"/>
    <n v="1197831"/>
    <d v="2021-06-21T00:00:00"/>
    <x v="1"/>
    <s v="Arkansas"/>
    <s v="Little Rock"/>
    <x v="0"/>
    <n v="0.39999999999999997"/>
    <x v="25"/>
    <n v="2400"/>
    <n v="960"/>
    <n v="0.4"/>
    <n v="0.4"/>
    <n v="2400"/>
    <n v="960"/>
    <n v="960"/>
    <x v="5"/>
  </r>
  <r>
    <x v="1"/>
    <n v="1197831"/>
    <d v="2021-06-21T00:00:00"/>
    <x v="1"/>
    <s v="Arkansas"/>
    <s v="Little Rock"/>
    <x v="1"/>
    <n v="0.35000000000000003"/>
    <x v="45"/>
    <n v="1225.0000000000002"/>
    <n v="428.75000000000006"/>
    <n v="0.35"/>
    <n v="0.35"/>
    <n v="1225"/>
    <n v="428.75"/>
    <n v="428.75000000000006"/>
    <x v="5"/>
  </r>
  <r>
    <x v="1"/>
    <n v="1197831"/>
    <d v="2021-06-21T00:00:00"/>
    <x v="1"/>
    <s v="Arkansas"/>
    <s v="Little Rock"/>
    <x v="2"/>
    <n v="0.4"/>
    <x v="46"/>
    <n v="1300"/>
    <n v="520"/>
    <n v="0.4"/>
    <n v="0.4"/>
    <n v="1300"/>
    <n v="520"/>
    <n v="520"/>
    <x v="5"/>
  </r>
  <r>
    <x v="1"/>
    <n v="1197831"/>
    <d v="2021-06-21T00:00:00"/>
    <x v="1"/>
    <s v="Arkansas"/>
    <s v="Little Rock"/>
    <x v="3"/>
    <n v="0.4"/>
    <x v="49"/>
    <n v="1200"/>
    <n v="480"/>
    <n v="0.4"/>
    <n v="0.4"/>
    <n v="1200"/>
    <n v="480"/>
    <n v="480"/>
    <x v="5"/>
  </r>
  <r>
    <x v="1"/>
    <n v="1197831"/>
    <d v="2021-06-21T00:00:00"/>
    <x v="1"/>
    <s v="Arkansas"/>
    <s v="Little Rock"/>
    <x v="4"/>
    <n v="0.54999999999999993"/>
    <x v="49"/>
    <n v="1649.9999999999998"/>
    <n v="577.49999999999989"/>
    <n v="0.35"/>
    <n v="0.55000000000000004"/>
    <n v="1650"/>
    <n v="577.5"/>
    <n v="907.5"/>
    <x v="5"/>
  </r>
  <r>
    <x v="1"/>
    <n v="1197831"/>
    <d v="2021-06-21T00:00:00"/>
    <x v="1"/>
    <s v="Arkansas"/>
    <s v="Little Rock"/>
    <x v="5"/>
    <n v="0.6"/>
    <x v="34"/>
    <n v="2850"/>
    <n v="1140"/>
    <n v="0.4"/>
    <n v="0.6"/>
    <n v="2850"/>
    <n v="1140"/>
    <n v="1710"/>
    <x v="5"/>
  </r>
  <r>
    <x v="1"/>
    <n v="1197831"/>
    <d v="2021-07-19T00:00:00"/>
    <x v="1"/>
    <s v="Arkansas"/>
    <s v="Little Rock"/>
    <x v="0"/>
    <n v="0.54999999999999993"/>
    <x v="20"/>
    <n v="3849.9999999999995"/>
    <n v="1540"/>
    <n v="0.4"/>
    <n v="0.55000000000000004"/>
    <n v="3850"/>
    <n v="1540"/>
    <n v="2117.5"/>
    <x v="6"/>
  </r>
  <r>
    <x v="1"/>
    <n v="1197831"/>
    <d v="2021-07-19T00:00:00"/>
    <x v="1"/>
    <s v="Arkansas"/>
    <s v="Little Rock"/>
    <x v="1"/>
    <n v="0.5"/>
    <x v="32"/>
    <n v="2250"/>
    <n v="787.5"/>
    <n v="0.35"/>
    <n v="0.5"/>
    <n v="2250"/>
    <n v="787.5"/>
    <n v="1125"/>
    <x v="6"/>
  </r>
  <r>
    <x v="1"/>
    <n v="1197831"/>
    <d v="2021-07-19T00:00:00"/>
    <x v="1"/>
    <s v="Arkansas"/>
    <s v="Little Rock"/>
    <x v="2"/>
    <n v="0.45"/>
    <x v="48"/>
    <n v="1687.5"/>
    <n v="675"/>
    <n v="0.4"/>
    <n v="0.45"/>
    <n v="1687.5"/>
    <n v="675"/>
    <n v="759.375"/>
    <x v="6"/>
  </r>
  <r>
    <x v="1"/>
    <n v="1197831"/>
    <d v="2021-07-19T00:00:00"/>
    <x v="1"/>
    <s v="Arkansas"/>
    <s v="Little Rock"/>
    <x v="3"/>
    <n v="0.45"/>
    <x v="46"/>
    <n v="1462.5"/>
    <n v="585"/>
    <n v="0.4"/>
    <n v="0.45"/>
    <n v="1462.5"/>
    <n v="585"/>
    <n v="658.125"/>
    <x v="6"/>
  </r>
  <r>
    <x v="1"/>
    <n v="1197831"/>
    <d v="2021-07-19T00:00:00"/>
    <x v="1"/>
    <s v="Arkansas"/>
    <s v="Little Rock"/>
    <x v="4"/>
    <n v="0.6"/>
    <x v="45"/>
    <n v="2100"/>
    <n v="735"/>
    <n v="0.35"/>
    <n v="0.6"/>
    <n v="2100"/>
    <n v="735"/>
    <n v="1260"/>
    <x v="6"/>
  </r>
  <r>
    <x v="1"/>
    <n v="1197831"/>
    <d v="2021-07-19T00:00:00"/>
    <x v="1"/>
    <s v="Arkansas"/>
    <s v="Little Rock"/>
    <x v="5"/>
    <n v="0.65"/>
    <x v="28"/>
    <n v="3412.5"/>
    <n v="1365"/>
    <n v="0.4"/>
    <n v="0.65"/>
    <n v="3412.5"/>
    <n v="1365"/>
    <n v="2218.125"/>
    <x v="6"/>
  </r>
  <r>
    <x v="1"/>
    <n v="1197831"/>
    <d v="2021-08-20T00:00:00"/>
    <x v="1"/>
    <s v="Arkansas"/>
    <s v="Little Rock"/>
    <x v="0"/>
    <n v="0.6"/>
    <x v="22"/>
    <n v="4050"/>
    <n v="1620"/>
    <n v="0.4"/>
    <n v="0.6"/>
    <n v="4050"/>
    <n v="1620"/>
    <n v="2430"/>
    <x v="7"/>
  </r>
  <r>
    <x v="1"/>
    <n v="1197831"/>
    <d v="2021-08-20T00:00:00"/>
    <x v="1"/>
    <s v="Arkansas"/>
    <s v="Little Rock"/>
    <x v="1"/>
    <n v="0.55000000000000004"/>
    <x v="32"/>
    <n v="2475"/>
    <n v="866.25"/>
    <n v="0.35"/>
    <n v="0.55000000000000004"/>
    <n v="2475"/>
    <n v="866.25"/>
    <n v="1361.25"/>
    <x v="7"/>
  </r>
  <r>
    <x v="1"/>
    <n v="1197831"/>
    <d v="2021-08-20T00:00:00"/>
    <x v="1"/>
    <s v="Arkansas"/>
    <s v="Little Rock"/>
    <x v="2"/>
    <n v="0.5"/>
    <x v="48"/>
    <n v="1875"/>
    <n v="750"/>
    <n v="0.4"/>
    <n v="0.5"/>
    <n v="1875"/>
    <n v="750"/>
    <n v="937.5"/>
    <x v="7"/>
  </r>
  <r>
    <x v="1"/>
    <n v="1197831"/>
    <d v="2021-08-20T00:00:00"/>
    <x v="1"/>
    <s v="Arkansas"/>
    <s v="Little Rock"/>
    <x v="3"/>
    <n v="0.4"/>
    <x v="46"/>
    <n v="1300"/>
    <n v="520"/>
    <n v="0.4"/>
    <n v="0.4"/>
    <n v="1300"/>
    <n v="520"/>
    <n v="520"/>
    <x v="7"/>
  </r>
  <r>
    <x v="1"/>
    <n v="1197831"/>
    <d v="2021-08-20T00:00:00"/>
    <x v="1"/>
    <s v="Arkansas"/>
    <s v="Little Rock"/>
    <x v="4"/>
    <n v="0.5"/>
    <x v="49"/>
    <n v="1500"/>
    <n v="525"/>
    <n v="0.35"/>
    <n v="0.5"/>
    <n v="1500"/>
    <n v="525"/>
    <n v="750"/>
    <x v="7"/>
  </r>
  <r>
    <x v="1"/>
    <n v="1197831"/>
    <d v="2021-08-20T00:00:00"/>
    <x v="1"/>
    <s v="Arkansas"/>
    <s v="Little Rock"/>
    <x v="5"/>
    <n v="0.55000000000000004"/>
    <x v="34"/>
    <n v="2612.5"/>
    <n v="1045"/>
    <n v="0.4"/>
    <n v="0.55000000000000004"/>
    <n v="2612.5"/>
    <n v="1045"/>
    <n v="1436.8750000000002"/>
    <x v="7"/>
  </r>
  <r>
    <x v="1"/>
    <n v="1197831"/>
    <d v="2021-09-19T00:00:00"/>
    <x v="1"/>
    <s v="Arkansas"/>
    <s v="Little Rock"/>
    <x v="0"/>
    <n v="0.5"/>
    <x v="31"/>
    <n v="2875"/>
    <n v="1150"/>
    <n v="0.4"/>
    <n v="0.5"/>
    <n v="2875"/>
    <n v="1150"/>
    <n v="1437.5"/>
    <x v="8"/>
  </r>
  <r>
    <x v="1"/>
    <n v="1197831"/>
    <d v="2021-09-19T00:00:00"/>
    <x v="1"/>
    <s v="Arkansas"/>
    <s v="Little Rock"/>
    <x v="1"/>
    <n v="0.40000000000000013"/>
    <x v="48"/>
    <n v="1500.0000000000005"/>
    <n v="525.00000000000011"/>
    <n v="0.35"/>
    <n v="0.4"/>
    <n v="1500"/>
    <n v="525"/>
    <n v="600.00000000000023"/>
    <x v="8"/>
  </r>
  <r>
    <x v="1"/>
    <n v="1197831"/>
    <d v="2021-09-19T00:00:00"/>
    <x v="1"/>
    <s v="Arkansas"/>
    <s v="Little Rock"/>
    <x v="2"/>
    <n v="0.15000000000000008"/>
    <x v="35"/>
    <n v="412.50000000000023"/>
    <n v="165.00000000000011"/>
    <n v="0.4"/>
    <n v="0.15"/>
    <n v="412.5"/>
    <n v="165"/>
    <n v="61.875000000000028"/>
    <x v="8"/>
  </r>
  <r>
    <x v="1"/>
    <n v="1197831"/>
    <d v="2021-09-19T00:00:00"/>
    <x v="1"/>
    <s v="Arkansas"/>
    <s v="Little Rock"/>
    <x v="3"/>
    <n v="0.15000000000000008"/>
    <x v="44"/>
    <n v="375.00000000000017"/>
    <n v="150.00000000000009"/>
    <n v="0.4"/>
    <n v="0.15"/>
    <n v="375"/>
    <n v="150"/>
    <n v="56.250000000000021"/>
    <x v="8"/>
  </r>
  <r>
    <x v="1"/>
    <n v="1197831"/>
    <d v="2021-09-19T00:00:00"/>
    <x v="1"/>
    <s v="Arkansas"/>
    <s v="Little Rock"/>
    <x v="4"/>
    <n v="0.25000000000000006"/>
    <x v="44"/>
    <n v="625.00000000000011"/>
    <n v="218.75000000000003"/>
    <n v="0.35"/>
    <n v="0.25"/>
    <n v="625"/>
    <n v="218.75"/>
    <n v="156.25000000000003"/>
    <x v="8"/>
  </r>
  <r>
    <x v="1"/>
    <n v="1197831"/>
    <d v="2021-09-19T00:00:00"/>
    <x v="1"/>
    <s v="Arkansas"/>
    <s v="Little Rock"/>
    <x v="5"/>
    <n v="0.3000000000000001"/>
    <x v="45"/>
    <n v="1050.0000000000005"/>
    <n v="420.00000000000023"/>
    <n v="0.4"/>
    <n v="0.3"/>
    <n v="1050"/>
    <n v="420"/>
    <n v="315.00000000000011"/>
    <x v="8"/>
  </r>
  <r>
    <x v="1"/>
    <n v="1197831"/>
    <d v="2021-10-21T00:00:00"/>
    <x v="1"/>
    <s v="Arkansas"/>
    <s v="Little Rock"/>
    <x v="0"/>
    <n v="0.3000000000000001"/>
    <x v="28"/>
    <n v="1575.0000000000005"/>
    <n v="630.00000000000023"/>
    <n v="0.4"/>
    <n v="0.3"/>
    <n v="1575"/>
    <n v="630"/>
    <n v="472.50000000000011"/>
    <x v="9"/>
  </r>
  <r>
    <x v="1"/>
    <n v="1197831"/>
    <d v="2021-10-21T00:00:00"/>
    <x v="1"/>
    <s v="Arkansas"/>
    <s v="Little Rock"/>
    <x v="1"/>
    <n v="0.20000000000000012"/>
    <x v="45"/>
    <n v="700.00000000000045"/>
    <n v="245.00000000000014"/>
    <n v="0.35"/>
    <n v="0.2"/>
    <n v="700"/>
    <n v="245"/>
    <n v="140.00000000000009"/>
    <x v="9"/>
  </r>
  <r>
    <x v="1"/>
    <n v="1197831"/>
    <d v="2021-10-21T00:00:00"/>
    <x v="1"/>
    <s v="Arkansas"/>
    <s v="Little Rock"/>
    <x v="2"/>
    <n v="0.20000000000000012"/>
    <x v="38"/>
    <n v="450.00000000000028"/>
    <n v="180.00000000000011"/>
    <n v="0.4"/>
    <n v="0.2"/>
    <n v="450"/>
    <n v="180"/>
    <n v="90.000000000000057"/>
    <x v="9"/>
  </r>
  <r>
    <x v="1"/>
    <n v="1197831"/>
    <d v="2021-10-21T00:00:00"/>
    <x v="1"/>
    <s v="Arkansas"/>
    <s v="Little Rock"/>
    <x v="3"/>
    <n v="0.20000000000000012"/>
    <x v="41"/>
    <n v="400.00000000000023"/>
    <n v="160.00000000000011"/>
    <n v="0.4"/>
    <n v="0.2"/>
    <n v="400"/>
    <n v="160"/>
    <n v="80.000000000000057"/>
    <x v="9"/>
  </r>
  <r>
    <x v="1"/>
    <n v="1197831"/>
    <d v="2021-10-21T00:00:00"/>
    <x v="1"/>
    <s v="Arkansas"/>
    <s v="Little Rock"/>
    <x v="4"/>
    <n v="0.3000000000000001"/>
    <x v="41"/>
    <n v="600.00000000000023"/>
    <n v="210.00000000000006"/>
    <n v="0.35"/>
    <n v="0.3"/>
    <n v="600"/>
    <n v="210"/>
    <n v="180.00000000000006"/>
    <x v="9"/>
  </r>
  <r>
    <x v="1"/>
    <n v="1197831"/>
    <d v="2021-10-21T00:00:00"/>
    <x v="1"/>
    <s v="Arkansas"/>
    <s v="Little Rock"/>
    <x v="5"/>
    <n v="0.30000000000000004"/>
    <x v="46"/>
    <n v="975.00000000000011"/>
    <n v="390.00000000000006"/>
    <n v="0.4"/>
    <n v="0.3"/>
    <n v="975"/>
    <n v="390"/>
    <n v="292.5"/>
    <x v="9"/>
  </r>
  <r>
    <x v="1"/>
    <n v="1197831"/>
    <d v="2021-11-20T00:00:00"/>
    <x v="1"/>
    <s v="Arkansas"/>
    <s v="Little Rock"/>
    <x v="0"/>
    <n v="0.25000000000000011"/>
    <x v="34"/>
    <n v="1187.5000000000005"/>
    <n v="475.00000000000023"/>
    <n v="0.4"/>
    <n v="0.25"/>
    <n v="1187.5"/>
    <n v="475"/>
    <n v="296.87500000000011"/>
    <x v="10"/>
  </r>
  <r>
    <x v="1"/>
    <n v="1197831"/>
    <d v="2021-11-20T00:00:00"/>
    <x v="1"/>
    <s v="Arkansas"/>
    <s v="Little Rock"/>
    <x v="1"/>
    <n v="0.15000000000000013"/>
    <x v="49"/>
    <n v="450.0000000000004"/>
    <n v="157.50000000000014"/>
    <n v="0.35"/>
    <n v="0.15"/>
    <n v="450"/>
    <n v="157.5"/>
    <n v="67.500000000000057"/>
    <x v="10"/>
  </r>
  <r>
    <x v="1"/>
    <n v="1197831"/>
    <d v="2021-11-20T00:00:00"/>
    <x v="1"/>
    <s v="Arkansas"/>
    <s v="Little Rock"/>
    <x v="2"/>
    <n v="0.25000000000000017"/>
    <x v="83"/>
    <n v="612.50000000000045"/>
    <n v="245.0000000000002"/>
    <n v="0.4"/>
    <n v="0.25"/>
    <n v="612.5"/>
    <n v="245"/>
    <n v="153.12500000000011"/>
    <x v="10"/>
  </r>
  <r>
    <x v="1"/>
    <n v="1197831"/>
    <d v="2021-11-20T00:00:00"/>
    <x v="1"/>
    <s v="Arkansas"/>
    <s v="Little Rock"/>
    <x v="3"/>
    <n v="0.55000000000000016"/>
    <x v="49"/>
    <n v="1650.0000000000005"/>
    <n v="660.00000000000023"/>
    <n v="0.4"/>
    <n v="0.55000000000000004"/>
    <n v="1650"/>
    <n v="660"/>
    <n v="907.50000000000034"/>
    <x v="10"/>
  </r>
  <r>
    <x v="1"/>
    <n v="1197831"/>
    <d v="2021-11-20T00:00:00"/>
    <x v="1"/>
    <s v="Arkansas"/>
    <s v="Little Rock"/>
    <x v="4"/>
    <n v="0.75000000000000011"/>
    <x v="35"/>
    <n v="2062.5000000000005"/>
    <n v="721.87500000000011"/>
    <n v="0.35"/>
    <n v="0.75"/>
    <n v="2062.5"/>
    <n v="721.875"/>
    <n v="1546.8750000000005"/>
    <x v="10"/>
  </r>
  <r>
    <x v="1"/>
    <n v="1197831"/>
    <d v="2021-11-20T00:00:00"/>
    <x v="1"/>
    <s v="Arkansas"/>
    <s v="Little Rock"/>
    <x v="5"/>
    <n v="0.75"/>
    <x v="48"/>
    <n v="2812.5"/>
    <n v="1125"/>
    <n v="0.4"/>
    <n v="0.75"/>
    <n v="2812.5"/>
    <n v="1125"/>
    <n v="2109.375"/>
    <x v="10"/>
  </r>
  <r>
    <x v="1"/>
    <n v="1197831"/>
    <d v="2021-12-19T00:00:00"/>
    <x v="1"/>
    <s v="Arkansas"/>
    <s v="Little Rock"/>
    <x v="0"/>
    <n v="0.70000000000000007"/>
    <x v="23"/>
    <n v="4375"/>
    <n v="1750"/>
    <n v="0.4"/>
    <n v="0.7"/>
    <n v="4375"/>
    <n v="1750"/>
    <n v="3062.5"/>
    <x v="11"/>
  </r>
  <r>
    <x v="1"/>
    <n v="1197831"/>
    <d v="2021-12-19T00:00:00"/>
    <x v="1"/>
    <s v="Arkansas"/>
    <s v="Little Rock"/>
    <x v="1"/>
    <n v="0.60000000000000009"/>
    <x v="33"/>
    <n v="2550.0000000000005"/>
    <n v="892.50000000000011"/>
    <n v="0.35"/>
    <n v="0.6"/>
    <n v="2550"/>
    <n v="892.5"/>
    <n v="1530.0000000000002"/>
    <x v="11"/>
  </r>
  <r>
    <x v="1"/>
    <n v="1197831"/>
    <d v="2021-12-19T00:00:00"/>
    <x v="1"/>
    <s v="Arkansas"/>
    <s v="Little Rock"/>
    <x v="2"/>
    <n v="0.60000000000000009"/>
    <x v="48"/>
    <n v="2250.0000000000005"/>
    <n v="900.00000000000023"/>
    <n v="0.4"/>
    <n v="0.6"/>
    <n v="2250"/>
    <n v="900"/>
    <n v="1350.0000000000002"/>
    <x v="11"/>
  </r>
  <r>
    <x v="1"/>
    <n v="1197831"/>
    <d v="2021-12-19T00:00:00"/>
    <x v="1"/>
    <s v="Arkansas"/>
    <s v="Little Rock"/>
    <x v="3"/>
    <n v="0.60000000000000009"/>
    <x v="46"/>
    <n v="1950.0000000000002"/>
    <n v="780.00000000000011"/>
    <n v="0.4"/>
    <n v="0.6"/>
    <n v="1950"/>
    <n v="780"/>
    <n v="1170"/>
    <x v="11"/>
  </r>
  <r>
    <x v="1"/>
    <n v="1197831"/>
    <d v="2021-12-19T00:00:00"/>
    <x v="1"/>
    <s v="Arkansas"/>
    <s v="Little Rock"/>
    <x v="4"/>
    <n v="0.70000000000000007"/>
    <x v="46"/>
    <n v="2275"/>
    <n v="796.25"/>
    <n v="0.35"/>
    <n v="0.7"/>
    <n v="2275"/>
    <n v="796.25"/>
    <n v="1592.5"/>
    <x v="11"/>
  </r>
  <r>
    <x v="1"/>
    <n v="1197831"/>
    <d v="2021-12-19T00:00:00"/>
    <x v="1"/>
    <s v="Arkansas"/>
    <s v="Little Rock"/>
    <x v="5"/>
    <n v="0.75"/>
    <x v="33"/>
    <n v="3187.5"/>
    <n v="1275"/>
    <n v="0.4"/>
    <n v="0.75"/>
    <n v="3187.5"/>
    <n v="1275"/>
    <n v="2390.625"/>
    <x v="11"/>
  </r>
  <r>
    <x v="1"/>
    <n v="1197831"/>
    <d v="2021-01-16T00:00:00"/>
    <x v="1"/>
    <s v="Oklahoma"/>
    <s v="Oklahoma City"/>
    <x v="0"/>
    <n v="0.25000000000000006"/>
    <x v="21"/>
    <n v="1375.0000000000002"/>
    <n v="481.25000000000006"/>
    <n v="0.35"/>
    <n v="0.25"/>
    <n v="1375"/>
    <n v="481.25"/>
    <n v="343.75000000000006"/>
    <x v="0"/>
  </r>
  <r>
    <x v="1"/>
    <n v="1197831"/>
    <d v="2021-01-16T00:00:00"/>
    <x v="1"/>
    <s v="Oklahoma"/>
    <s v="Oklahoma City"/>
    <x v="1"/>
    <n v="0.25000000000000006"/>
    <x v="45"/>
    <n v="875.00000000000023"/>
    <n v="306.25000000000006"/>
    <n v="0.35"/>
    <n v="0.25"/>
    <n v="875"/>
    <n v="306.25"/>
    <n v="218.75000000000006"/>
    <x v="0"/>
  </r>
  <r>
    <x v="1"/>
    <n v="1197831"/>
    <d v="2021-01-16T00:00:00"/>
    <x v="1"/>
    <s v="Oklahoma"/>
    <s v="Oklahoma City"/>
    <x v="2"/>
    <n v="0.15000000000000008"/>
    <x v="45"/>
    <n v="525.00000000000023"/>
    <n v="183.75000000000006"/>
    <n v="0.35"/>
    <n v="0.15"/>
    <n v="525"/>
    <n v="183.75"/>
    <n v="78.750000000000028"/>
    <x v="0"/>
  </r>
  <r>
    <x v="1"/>
    <n v="1197831"/>
    <d v="2021-01-16T00:00:00"/>
    <x v="1"/>
    <s v="Oklahoma"/>
    <s v="Oklahoma City"/>
    <x v="3"/>
    <n v="0.2"/>
    <x v="41"/>
    <n v="400"/>
    <n v="140"/>
    <n v="0.35"/>
    <n v="0.2"/>
    <n v="400"/>
    <n v="140"/>
    <n v="80"/>
    <x v="0"/>
  </r>
  <r>
    <x v="1"/>
    <n v="1197831"/>
    <d v="2021-01-16T00:00:00"/>
    <x v="1"/>
    <s v="Oklahoma"/>
    <s v="Oklahoma City"/>
    <x v="4"/>
    <n v="0.35000000000000003"/>
    <x v="44"/>
    <n v="875.00000000000011"/>
    <n v="306.25"/>
    <n v="0.35"/>
    <n v="0.35"/>
    <n v="875"/>
    <n v="306.25"/>
    <n v="306.25"/>
    <x v="0"/>
  </r>
  <r>
    <x v="1"/>
    <n v="1197831"/>
    <d v="2021-01-16T00:00:00"/>
    <x v="1"/>
    <s v="Oklahoma"/>
    <s v="Oklahoma City"/>
    <x v="5"/>
    <n v="0.25000000000000006"/>
    <x v="45"/>
    <n v="875.00000000000023"/>
    <n v="306.25000000000006"/>
    <n v="0.35"/>
    <n v="0.25"/>
    <n v="875"/>
    <n v="306.25"/>
    <n v="218.75000000000006"/>
    <x v="0"/>
  </r>
  <r>
    <x v="1"/>
    <n v="1197831"/>
    <d v="2021-02-14T00:00:00"/>
    <x v="1"/>
    <s v="Oklahoma"/>
    <s v="Oklahoma City"/>
    <x v="0"/>
    <n v="0.25000000000000006"/>
    <x v="25"/>
    <n v="1500.0000000000002"/>
    <n v="525"/>
    <n v="0.35"/>
    <n v="0.25"/>
    <n v="1500"/>
    <n v="525"/>
    <n v="375.00000000000006"/>
    <x v="1"/>
  </r>
  <r>
    <x v="1"/>
    <n v="1197831"/>
    <d v="2021-02-14T00:00:00"/>
    <x v="1"/>
    <s v="Oklahoma"/>
    <s v="Oklahoma City"/>
    <x v="1"/>
    <n v="0.25000000000000006"/>
    <x v="44"/>
    <n v="625.00000000000011"/>
    <n v="218.75000000000003"/>
    <n v="0.35"/>
    <n v="0.25"/>
    <n v="625"/>
    <n v="218.75"/>
    <n v="156.25000000000003"/>
    <x v="1"/>
  </r>
  <r>
    <x v="1"/>
    <n v="1197831"/>
    <d v="2021-02-14T00:00:00"/>
    <x v="1"/>
    <s v="Oklahoma"/>
    <s v="Oklahoma City"/>
    <x v="2"/>
    <n v="0.15000000000000008"/>
    <x v="49"/>
    <n v="450.00000000000023"/>
    <n v="157.50000000000006"/>
    <n v="0.35"/>
    <n v="0.15"/>
    <n v="450"/>
    <n v="157.5"/>
    <n v="67.500000000000028"/>
    <x v="1"/>
  </r>
  <r>
    <x v="1"/>
    <n v="1197831"/>
    <d v="2021-02-14T00:00:00"/>
    <x v="1"/>
    <s v="Oklahoma"/>
    <s v="Oklahoma City"/>
    <x v="3"/>
    <n v="0.2"/>
    <x v="43"/>
    <n v="300"/>
    <n v="105"/>
    <n v="0.35"/>
    <n v="0.2"/>
    <n v="300"/>
    <n v="105"/>
    <n v="60"/>
    <x v="1"/>
  </r>
  <r>
    <x v="1"/>
    <n v="1197831"/>
    <d v="2021-02-14T00:00:00"/>
    <x v="1"/>
    <s v="Oklahoma"/>
    <s v="Oklahoma City"/>
    <x v="4"/>
    <n v="0.35000000000000003"/>
    <x v="38"/>
    <n v="787.50000000000011"/>
    <n v="275.625"/>
    <n v="0.35"/>
    <n v="0.35"/>
    <n v="787.5"/>
    <n v="275.625"/>
    <n v="275.625"/>
    <x v="1"/>
  </r>
  <r>
    <x v="1"/>
    <n v="1197831"/>
    <d v="2021-02-14T00:00:00"/>
    <x v="1"/>
    <s v="Oklahoma"/>
    <s v="Oklahoma City"/>
    <x v="5"/>
    <n v="0.2"/>
    <x v="46"/>
    <n v="650"/>
    <n v="227.49999999999997"/>
    <n v="0.35"/>
    <n v="0.2"/>
    <n v="650"/>
    <n v="227.5"/>
    <n v="130"/>
    <x v="1"/>
  </r>
  <r>
    <x v="1"/>
    <n v="1197831"/>
    <d v="2021-03-12T00:00:00"/>
    <x v="1"/>
    <s v="Oklahoma"/>
    <s v="Oklahoma City"/>
    <x v="0"/>
    <n v="0.2"/>
    <x v="63"/>
    <n v="1090"/>
    <n v="381.5"/>
    <n v="0.35"/>
    <n v="0.2"/>
    <n v="1090"/>
    <n v="381.5"/>
    <n v="218"/>
    <x v="2"/>
  </r>
  <r>
    <x v="1"/>
    <n v="1197831"/>
    <d v="2021-03-12T00:00:00"/>
    <x v="1"/>
    <s v="Oklahoma"/>
    <s v="Oklahoma City"/>
    <x v="1"/>
    <n v="0.2"/>
    <x v="38"/>
    <n v="450"/>
    <n v="157.5"/>
    <n v="0.35"/>
    <n v="0.2"/>
    <n v="450"/>
    <n v="157.5"/>
    <n v="90"/>
    <x v="2"/>
  </r>
  <r>
    <x v="1"/>
    <n v="1197831"/>
    <d v="2021-03-12T00:00:00"/>
    <x v="1"/>
    <s v="Oklahoma"/>
    <s v="Oklahoma City"/>
    <x v="2"/>
    <n v="0.10000000000000002"/>
    <x v="44"/>
    <n v="250.00000000000006"/>
    <n v="87.500000000000014"/>
    <n v="0.35"/>
    <n v="0.1"/>
    <n v="250"/>
    <n v="87.5"/>
    <n v="25.000000000000007"/>
    <x v="2"/>
  </r>
  <r>
    <x v="1"/>
    <n v="1197831"/>
    <d v="2021-03-12T00:00:00"/>
    <x v="1"/>
    <s v="Oklahoma"/>
    <s v="Oklahoma City"/>
    <x v="3"/>
    <n v="0.19999999999999996"/>
    <x v="39"/>
    <n v="199.99999999999994"/>
    <n v="69.999999999999972"/>
    <n v="0.35"/>
    <n v="0.2"/>
    <n v="200"/>
    <n v="70"/>
    <n v="39.999999999999993"/>
    <x v="2"/>
  </r>
  <r>
    <x v="1"/>
    <n v="1197831"/>
    <d v="2021-03-12T00:00:00"/>
    <x v="1"/>
    <s v="Oklahoma"/>
    <s v="Oklahoma City"/>
    <x v="4"/>
    <n v="0.35000000000000009"/>
    <x v="43"/>
    <n v="525.00000000000011"/>
    <n v="183.75000000000003"/>
    <n v="0.35"/>
    <n v="0.35"/>
    <n v="525"/>
    <n v="183.75"/>
    <n v="183.75000000000003"/>
    <x v="2"/>
  </r>
  <r>
    <x v="1"/>
    <n v="1197831"/>
    <d v="2021-03-12T00:00:00"/>
    <x v="1"/>
    <s v="Oklahoma"/>
    <s v="Oklahoma City"/>
    <x v="5"/>
    <n v="0.25"/>
    <x v="44"/>
    <n v="625"/>
    <n v="218.75"/>
    <n v="0.35"/>
    <n v="0.25"/>
    <n v="625"/>
    <n v="218.75"/>
    <n v="156.25"/>
    <x v="2"/>
  </r>
  <r>
    <x v="1"/>
    <n v="1197831"/>
    <d v="2021-04-13T00:00:00"/>
    <x v="1"/>
    <s v="Oklahoma"/>
    <s v="Oklahoma City"/>
    <x v="0"/>
    <n v="0.25"/>
    <x v="24"/>
    <n v="1250"/>
    <n v="437.5"/>
    <n v="0.35"/>
    <n v="0.25"/>
    <n v="1250"/>
    <n v="437.5"/>
    <n v="312.5"/>
    <x v="3"/>
  </r>
  <r>
    <x v="1"/>
    <n v="1197831"/>
    <d v="2021-04-13T00:00:00"/>
    <x v="1"/>
    <s v="Oklahoma"/>
    <s v="Oklahoma City"/>
    <x v="1"/>
    <n v="0.25"/>
    <x v="41"/>
    <n v="500"/>
    <n v="175"/>
    <n v="0.35"/>
    <n v="0.25"/>
    <n v="500"/>
    <n v="175"/>
    <n v="125"/>
    <x v="3"/>
  </r>
  <r>
    <x v="1"/>
    <n v="1197831"/>
    <d v="2021-04-13T00:00:00"/>
    <x v="1"/>
    <s v="Oklahoma"/>
    <s v="Oklahoma City"/>
    <x v="2"/>
    <n v="0.15000000000000002"/>
    <x v="41"/>
    <n v="300.00000000000006"/>
    <n v="105.00000000000001"/>
    <n v="0.35"/>
    <n v="0.15"/>
    <n v="300"/>
    <n v="105"/>
    <n v="45.000000000000007"/>
    <x v="3"/>
  </r>
  <r>
    <x v="1"/>
    <n v="1197831"/>
    <d v="2021-04-13T00:00:00"/>
    <x v="1"/>
    <s v="Oklahoma"/>
    <s v="Oklahoma City"/>
    <x v="3"/>
    <n v="0.19999999999999996"/>
    <x v="36"/>
    <n v="249.99999999999994"/>
    <n v="87.499999999999972"/>
    <n v="0.35"/>
    <n v="0.2"/>
    <n v="250"/>
    <n v="87.5"/>
    <n v="49.999999999999993"/>
    <x v="3"/>
  </r>
  <r>
    <x v="1"/>
    <n v="1197831"/>
    <d v="2021-04-13T00:00:00"/>
    <x v="1"/>
    <s v="Oklahoma"/>
    <s v="Oklahoma City"/>
    <x v="4"/>
    <n v="0.4"/>
    <x v="43"/>
    <n v="600"/>
    <n v="210"/>
    <n v="0.35"/>
    <n v="0.4"/>
    <n v="600"/>
    <n v="210"/>
    <n v="240"/>
    <x v="3"/>
  </r>
  <r>
    <x v="1"/>
    <n v="1197831"/>
    <d v="2021-04-13T00:00:00"/>
    <x v="1"/>
    <s v="Oklahoma"/>
    <s v="Oklahoma City"/>
    <x v="5"/>
    <n v="0.30000000000000004"/>
    <x v="49"/>
    <n v="900.00000000000011"/>
    <n v="315"/>
    <n v="0.35"/>
    <n v="0.3"/>
    <n v="900"/>
    <n v="315"/>
    <n v="270"/>
    <x v="3"/>
  </r>
  <r>
    <x v="1"/>
    <n v="1197831"/>
    <d v="2021-05-12T00:00:00"/>
    <x v="1"/>
    <s v="Oklahoma"/>
    <s v="Oklahoma City"/>
    <x v="0"/>
    <n v="0.4"/>
    <x v="82"/>
    <n v="2280"/>
    <n v="798"/>
    <n v="0.35"/>
    <n v="0.4"/>
    <n v="2280"/>
    <n v="798"/>
    <n v="912"/>
    <x v="4"/>
  </r>
  <r>
    <x v="1"/>
    <n v="1197831"/>
    <d v="2021-05-12T00:00:00"/>
    <x v="1"/>
    <s v="Oklahoma"/>
    <s v="Oklahoma City"/>
    <x v="1"/>
    <n v="0.4"/>
    <x v="35"/>
    <n v="1100"/>
    <n v="385"/>
    <n v="0.35"/>
    <n v="0.4"/>
    <n v="1100"/>
    <n v="385"/>
    <n v="440"/>
    <x v="4"/>
  </r>
  <r>
    <x v="1"/>
    <n v="1197831"/>
    <d v="2021-05-12T00:00:00"/>
    <x v="1"/>
    <s v="Oklahoma"/>
    <s v="Oklahoma City"/>
    <x v="2"/>
    <n v="0.35000000000000003"/>
    <x v="44"/>
    <n v="875.00000000000011"/>
    <n v="306.25"/>
    <n v="0.35"/>
    <n v="0.35"/>
    <n v="875"/>
    <n v="306.25"/>
    <n v="306.25"/>
    <x v="4"/>
  </r>
  <r>
    <x v="1"/>
    <n v="1197831"/>
    <d v="2021-05-12T00:00:00"/>
    <x v="1"/>
    <s v="Oklahoma"/>
    <s v="Oklahoma City"/>
    <x v="3"/>
    <n v="0.35000000000000003"/>
    <x v="41"/>
    <n v="700.00000000000011"/>
    <n v="245.00000000000003"/>
    <n v="0.35"/>
    <n v="0.35"/>
    <n v="700"/>
    <n v="245"/>
    <n v="245.00000000000003"/>
    <x v="4"/>
  </r>
  <r>
    <x v="1"/>
    <n v="1197831"/>
    <d v="2021-05-12T00:00:00"/>
    <x v="1"/>
    <s v="Oklahoma"/>
    <s v="Oklahoma City"/>
    <x v="4"/>
    <n v="0.44999999999999996"/>
    <x v="38"/>
    <n v="1012.4999999999999"/>
    <n v="354.37499999999994"/>
    <n v="0.35"/>
    <n v="0.45"/>
    <n v="1012.5"/>
    <n v="354.375"/>
    <n v="455.62499999999994"/>
    <x v="4"/>
  </r>
  <r>
    <x v="1"/>
    <n v="1197831"/>
    <d v="2021-05-12T00:00:00"/>
    <x v="1"/>
    <s v="Oklahoma"/>
    <s v="Oklahoma City"/>
    <x v="5"/>
    <n v="0.44999999999999996"/>
    <x v="46"/>
    <n v="1462.4999999999998"/>
    <n v="511.87499999999989"/>
    <n v="0.35"/>
    <n v="0.45"/>
    <n v="1462.5"/>
    <n v="511.875"/>
    <n v="658.12499999999989"/>
    <x v="4"/>
  </r>
  <r>
    <x v="1"/>
    <n v="1197831"/>
    <d v="2021-06-14T00:00:00"/>
    <x v="1"/>
    <s v="Oklahoma"/>
    <s v="Oklahoma City"/>
    <x v="0"/>
    <n v="0.39999999999999997"/>
    <x v="31"/>
    <n v="2300"/>
    <n v="805"/>
    <n v="0.35"/>
    <n v="0.4"/>
    <n v="2300"/>
    <n v="805"/>
    <n v="920"/>
    <x v="5"/>
  </r>
  <r>
    <x v="1"/>
    <n v="1197831"/>
    <d v="2021-06-14T00:00:00"/>
    <x v="1"/>
    <s v="Oklahoma"/>
    <s v="Oklahoma City"/>
    <x v="1"/>
    <n v="0.35000000000000003"/>
    <x v="46"/>
    <n v="1137.5"/>
    <n v="398.125"/>
    <n v="0.35"/>
    <n v="0.35"/>
    <n v="1137.5"/>
    <n v="398.125"/>
    <n v="398.125"/>
    <x v="5"/>
  </r>
  <r>
    <x v="1"/>
    <n v="1197831"/>
    <d v="2021-06-14T00:00:00"/>
    <x v="1"/>
    <s v="Oklahoma"/>
    <s v="Oklahoma City"/>
    <x v="2"/>
    <n v="0.4"/>
    <x v="49"/>
    <n v="1200"/>
    <n v="420"/>
    <n v="0.35"/>
    <n v="0.4"/>
    <n v="1200"/>
    <n v="420"/>
    <n v="480"/>
    <x v="5"/>
  </r>
  <r>
    <x v="1"/>
    <n v="1197831"/>
    <d v="2021-06-14T00:00:00"/>
    <x v="1"/>
    <s v="Oklahoma"/>
    <s v="Oklahoma City"/>
    <x v="3"/>
    <n v="0.4"/>
    <x v="35"/>
    <n v="1100"/>
    <n v="385"/>
    <n v="0.35"/>
    <n v="0.4"/>
    <n v="1100"/>
    <n v="385"/>
    <n v="440"/>
    <x v="5"/>
  </r>
  <r>
    <x v="1"/>
    <n v="1197831"/>
    <d v="2021-06-14T00:00:00"/>
    <x v="1"/>
    <s v="Oklahoma"/>
    <s v="Oklahoma City"/>
    <x v="4"/>
    <n v="0.54999999999999993"/>
    <x v="35"/>
    <n v="1512.4999999999998"/>
    <n v="529.37499999999989"/>
    <n v="0.35"/>
    <n v="0.55000000000000004"/>
    <n v="1512.5"/>
    <n v="529.375"/>
    <n v="831.87499999999989"/>
    <x v="5"/>
  </r>
  <r>
    <x v="1"/>
    <n v="1197831"/>
    <d v="2021-06-14T00:00:00"/>
    <x v="1"/>
    <s v="Oklahoma"/>
    <s v="Oklahoma City"/>
    <x v="5"/>
    <n v="0.6"/>
    <x v="32"/>
    <n v="2700"/>
    <n v="944.99999999999989"/>
    <n v="0.35"/>
    <n v="0.6"/>
    <n v="2700"/>
    <n v="945"/>
    <n v="1620"/>
    <x v="5"/>
  </r>
  <r>
    <x v="1"/>
    <n v="1197831"/>
    <d v="2021-07-12T00:00:00"/>
    <x v="1"/>
    <s v="Oklahoma"/>
    <s v="Oklahoma City"/>
    <x v="0"/>
    <n v="0.54999999999999993"/>
    <x v="22"/>
    <n v="3712.4999999999995"/>
    <n v="1299.3749999999998"/>
    <n v="0.35"/>
    <n v="0.55000000000000004"/>
    <n v="3712.5"/>
    <n v="1299.375"/>
    <n v="2041.875"/>
    <x v="6"/>
  </r>
  <r>
    <x v="1"/>
    <n v="1197831"/>
    <d v="2021-07-12T00:00:00"/>
    <x v="1"/>
    <s v="Oklahoma"/>
    <s v="Oklahoma City"/>
    <x v="1"/>
    <n v="0.5"/>
    <x v="33"/>
    <n v="2125"/>
    <n v="743.75"/>
    <n v="0.35"/>
    <n v="0.5"/>
    <n v="2125"/>
    <n v="743.75"/>
    <n v="1062.5"/>
    <x v="6"/>
  </r>
  <r>
    <x v="1"/>
    <n v="1197831"/>
    <d v="2021-07-12T00:00:00"/>
    <x v="1"/>
    <s v="Oklahoma"/>
    <s v="Oklahoma City"/>
    <x v="2"/>
    <n v="0.45"/>
    <x v="45"/>
    <n v="1575"/>
    <n v="551.25"/>
    <n v="0.35"/>
    <n v="0.45"/>
    <n v="1575"/>
    <n v="551.25"/>
    <n v="708.75"/>
    <x v="6"/>
  </r>
  <r>
    <x v="1"/>
    <n v="1197831"/>
    <d v="2021-07-12T00:00:00"/>
    <x v="1"/>
    <s v="Oklahoma"/>
    <s v="Oklahoma City"/>
    <x v="3"/>
    <n v="0.45"/>
    <x v="49"/>
    <n v="1350"/>
    <n v="472.49999999999994"/>
    <n v="0.35"/>
    <n v="0.45"/>
    <n v="1350"/>
    <n v="472.5"/>
    <n v="607.5"/>
    <x v="6"/>
  </r>
  <r>
    <x v="1"/>
    <n v="1197831"/>
    <d v="2021-07-12T00:00:00"/>
    <x v="1"/>
    <s v="Oklahoma"/>
    <s v="Oklahoma City"/>
    <x v="4"/>
    <n v="0.6"/>
    <x v="46"/>
    <n v="1950"/>
    <n v="682.5"/>
    <n v="0.35"/>
    <n v="0.6"/>
    <n v="1950"/>
    <n v="682.5"/>
    <n v="1170"/>
    <x v="6"/>
  </r>
  <r>
    <x v="1"/>
    <n v="1197831"/>
    <d v="2021-07-12T00:00:00"/>
    <x v="1"/>
    <s v="Oklahoma"/>
    <s v="Oklahoma City"/>
    <x v="5"/>
    <n v="0.65"/>
    <x v="24"/>
    <n v="3250"/>
    <n v="1137.5"/>
    <n v="0.35"/>
    <n v="0.65"/>
    <n v="3250"/>
    <n v="1137.5"/>
    <n v="2112.5"/>
    <x v="6"/>
  </r>
  <r>
    <x v="1"/>
    <n v="1197831"/>
    <d v="2021-08-13T00:00:00"/>
    <x v="1"/>
    <s v="Oklahoma"/>
    <s v="Oklahoma City"/>
    <x v="0"/>
    <n v="0.6"/>
    <x v="26"/>
    <n v="3900"/>
    <n v="1365"/>
    <n v="0.35"/>
    <n v="0.6"/>
    <n v="3900"/>
    <n v="1365"/>
    <n v="2340"/>
    <x v="7"/>
  </r>
  <r>
    <x v="1"/>
    <n v="1197831"/>
    <d v="2021-08-13T00:00:00"/>
    <x v="1"/>
    <s v="Oklahoma"/>
    <s v="Oklahoma City"/>
    <x v="1"/>
    <n v="0.55000000000000004"/>
    <x v="33"/>
    <n v="2337.5"/>
    <n v="818.125"/>
    <n v="0.35"/>
    <n v="0.55000000000000004"/>
    <n v="2337.5"/>
    <n v="818.125"/>
    <n v="1285.625"/>
    <x v="7"/>
  </r>
  <r>
    <x v="1"/>
    <n v="1197831"/>
    <d v="2021-08-13T00:00:00"/>
    <x v="1"/>
    <s v="Oklahoma"/>
    <s v="Oklahoma City"/>
    <x v="2"/>
    <n v="0.5"/>
    <x v="45"/>
    <n v="1750"/>
    <n v="612.5"/>
    <n v="0.35"/>
    <n v="0.5"/>
    <n v="1750"/>
    <n v="612.5"/>
    <n v="875"/>
    <x v="7"/>
  </r>
  <r>
    <x v="1"/>
    <n v="1197831"/>
    <d v="2021-08-13T00:00:00"/>
    <x v="1"/>
    <s v="Oklahoma"/>
    <s v="Oklahoma City"/>
    <x v="3"/>
    <n v="0.4"/>
    <x v="49"/>
    <n v="1200"/>
    <n v="420"/>
    <n v="0.35"/>
    <n v="0.4"/>
    <n v="1200"/>
    <n v="420"/>
    <n v="480"/>
    <x v="7"/>
  </r>
  <r>
    <x v="1"/>
    <n v="1197831"/>
    <d v="2021-08-13T00:00:00"/>
    <x v="1"/>
    <s v="Oklahoma"/>
    <s v="Oklahoma City"/>
    <x v="4"/>
    <n v="0.5"/>
    <x v="35"/>
    <n v="1375"/>
    <n v="481.24999999999994"/>
    <n v="0.35"/>
    <n v="0.5"/>
    <n v="1375"/>
    <n v="481.25"/>
    <n v="687.5"/>
    <x v="7"/>
  </r>
  <r>
    <x v="1"/>
    <n v="1197831"/>
    <d v="2021-08-13T00:00:00"/>
    <x v="1"/>
    <s v="Oklahoma"/>
    <s v="Oklahoma City"/>
    <x v="5"/>
    <n v="0.55000000000000004"/>
    <x v="32"/>
    <n v="2475"/>
    <n v="866.25"/>
    <n v="0.35"/>
    <n v="0.55000000000000004"/>
    <n v="2475"/>
    <n v="866.25"/>
    <n v="1361.25"/>
    <x v="7"/>
  </r>
  <r>
    <x v="1"/>
    <n v="1197831"/>
    <d v="2021-09-12T00:00:00"/>
    <x v="1"/>
    <s v="Oklahoma"/>
    <s v="Oklahoma City"/>
    <x v="0"/>
    <n v="0.5"/>
    <x v="21"/>
    <n v="2750"/>
    <n v="962.49999999999989"/>
    <n v="0.35"/>
    <n v="0.5"/>
    <n v="2750"/>
    <n v="962.5"/>
    <n v="1375"/>
    <x v="8"/>
  </r>
  <r>
    <x v="1"/>
    <n v="1197831"/>
    <d v="2021-09-12T00:00:00"/>
    <x v="1"/>
    <s v="Oklahoma"/>
    <s v="Oklahoma City"/>
    <x v="1"/>
    <n v="0.40000000000000013"/>
    <x v="45"/>
    <n v="1400.0000000000005"/>
    <n v="490.00000000000011"/>
    <n v="0.35"/>
    <n v="0.4"/>
    <n v="1400"/>
    <n v="490"/>
    <n v="560.00000000000023"/>
    <x v="8"/>
  </r>
  <r>
    <x v="1"/>
    <n v="1197831"/>
    <d v="2021-09-12T00:00:00"/>
    <x v="1"/>
    <s v="Oklahoma"/>
    <s v="Oklahoma City"/>
    <x v="2"/>
    <n v="0.15000000000000008"/>
    <x v="44"/>
    <n v="375.00000000000017"/>
    <n v="131.25000000000006"/>
    <n v="0.35"/>
    <n v="0.15"/>
    <n v="375"/>
    <n v="131.25"/>
    <n v="56.250000000000021"/>
    <x v="8"/>
  </r>
  <r>
    <x v="1"/>
    <n v="1197831"/>
    <d v="2021-09-12T00:00:00"/>
    <x v="1"/>
    <s v="Oklahoma"/>
    <s v="Oklahoma City"/>
    <x v="3"/>
    <n v="0.15000000000000008"/>
    <x v="38"/>
    <n v="337.50000000000017"/>
    <n v="118.12500000000006"/>
    <n v="0.35"/>
    <n v="0.15"/>
    <n v="337.5"/>
    <n v="118.125"/>
    <n v="50.625000000000021"/>
    <x v="8"/>
  </r>
  <r>
    <x v="1"/>
    <n v="1197831"/>
    <d v="2021-09-12T00:00:00"/>
    <x v="1"/>
    <s v="Oklahoma"/>
    <s v="Oklahoma City"/>
    <x v="4"/>
    <n v="0.25000000000000006"/>
    <x v="38"/>
    <n v="562.50000000000011"/>
    <n v="196.87500000000003"/>
    <n v="0.35"/>
    <n v="0.25"/>
    <n v="562.5"/>
    <n v="196.875"/>
    <n v="140.62500000000003"/>
    <x v="8"/>
  </r>
  <r>
    <x v="1"/>
    <n v="1197831"/>
    <d v="2021-09-12T00:00:00"/>
    <x v="1"/>
    <s v="Oklahoma"/>
    <s v="Oklahoma City"/>
    <x v="5"/>
    <n v="0.3000000000000001"/>
    <x v="46"/>
    <n v="975.00000000000034"/>
    <n v="341.25000000000011"/>
    <n v="0.35"/>
    <n v="0.3"/>
    <n v="975"/>
    <n v="341.25"/>
    <n v="292.50000000000011"/>
    <x v="8"/>
  </r>
  <r>
    <x v="1"/>
    <n v="1197831"/>
    <d v="2021-10-14T00:00:00"/>
    <x v="1"/>
    <s v="Oklahoma"/>
    <s v="Oklahoma City"/>
    <x v="0"/>
    <n v="0.3000000000000001"/>
    <x v="24"/>
    <n v="1500.0000000000005"/>
    <n v="525.00000000000011"/>
    <n v="0.35"/>
    <n v="0.3"/>
    <n v="1500"/>
    <n v="525"/>
    <n v="450.00000000000011"/>
    <x v="9"/>
  </r>
  <r>
    <x v="1"/>
    <n v="1197831"/>
    <d v="2021-10-14T00:00:00"/>
    <x v="1"/>
    <s v="Oklahoma"/>
    <s v="Oklahoma City"/>
    <x v="1"/>
    <n v="0.20000000000000012"/>
    <x v="46"/>
    <n v="650.00000000000034"/>
    <n v="227.50000000000011"/>
    <n v="0.35"/>
    <n v="0.2"/>
    <n v="650"/>
    <n v="227.5"/>
    <n v="130.00000000000009"/>
    <x v="9"/>
  </r>
  <r>
    <x v="1"/>
    <n v="1197831"/>
    <d v="2021-10-14T00:00:00"/>
    <x v="1"/>
    <s v="Oklahoma"/>
    <s v="Oklahoma City"/>
    <x v="2"/>
    <n v="0.20000000000000012"/>
    <x v="41"/>
    <n v="400.00000000000023"/>
    <n v="140.00000000000006"/>
    <n v="0.35"/>
    <n v="0.2"/>
    <n v="400"/>
    <n v="140"/>
    <n v="80.000000000000057"/>
    <x v="9"/>
  </r>
  <r>
    <x v="1"/>
    <n v="1197831"/>
    <d v="2021-10-14T00:00:00"/>
    <x v="1"/>
    <s v="Oklahoma"/>
    <s v="Oklahoma City"/>
    <x v="3"/>
    <n v="0.20000000000000012"/>
    <x v="37"/>
    <n v="350.00000000000023"/>
    <n v="122.50000000000007"/>
    <n v="0.35"/>
    <n v="0.2"/>
    <n v="350"/>
    <n v="122.5"/>
    <n v="70.000000000000043"/>
    <x v="9"/>
  </r>
  <r>
    <x v="1"/>
    <n v="1197831"/>
    <d v="2021-10-14T00:00:00"/>
    <x v="1"/>
    <s v="Oklahoma"/>
    <s v="Oklahoma City"/>
    <x v="4"/>
    <n v="0.3000000000000001"/>
    <x v="37"/>
    <n v="525.00000000000023"/>
    <n v="183.75000000000006"/>
    <n v="0.35"/>
    <n v="0.3"/>
    <n v="525"/>
    <n v="183.75"/>
    <n v="157.50000000000006"/>
    <x v="9"/>
  </r>
  <r>
    <x v="1"/>
    <n v="1197831"/>
    <d v="2021-10-14T00:00:00"/>
    <x v="1"/>
    <s v="Oklahoma"/>
    <s v="Oklahoma City"/>
    <x v="5"/>
    <n v="0.30000000000000004"/>
    <x v="49"/>
    <n v="900.00000000000011"/>
    <n v="315"/>
    <n v="0.35"/>
    <n v="0.3"/>
    <n v="900"/>
    <n v="315"/>
    <n v="270"/>
    <x v="9"/>
  </r>
  <r>
    <x v="1"/>
    <n v="1197831"/>
    <d v="2021-11-13T00:00:00"/>
    <x v="1"/>
    <s v="Oklahoma"/>
    <s v="Oklahoma City"/>
    <x v="0"/>
    <n v="0.25000000000000011"/>
    <x v="32"/>
    <n v="1125.0000000000005"/>
    <n v="393.75000000000011"/>
    <n v="0.35"/>
    <n v="0.25"/>
    <n v="1125"/>
    <n v="393.75"/>
    <n v="281.25000000000011"/>
    <x v="10"/>
  </r>
  <r>
    <x v="1"/>
    <n v="1197831"/>
    <d v="2021-11-13T00:00:00"/>
    <x v="1"/>
    <s v="Oklahoma"/>
    <s v="Oklahoma City"/>
    <x v="1"/>
    <n v="0.15000000000000013"/>
    <x v="35"/>
    <n v="412.50000000000034"/>
    <n v="144.37500000000011"/>
    <n v="0.35"/>
    <n v="0.15"/>
    <n v="412.5"/>
    <n v="144.375"/>
    <n v="61.87500000000005"/>
    <x v="10"/>
  </r>
  <r>
    <x v="1"/>
    <n v="1197831"/>
    <d v="2021-11-13T00:00:00"/>
    <x v="1"/>
    <s v="Oklahoma"/>
    <s v="Oklahoma City"/>
    <x v="2"/>
    <n v="0.25000000000000017"/>
    <x v="77"/>
    <n v="550.00000000000034"/>
    <n v="192.50000000000011"/>
    <n v="0.35"/>
    <n v="0.25"/>
    <n v="550"/>
    <n v="192.5"/>
    <n v="137.50000000000009"/>
    <x v="10"/>
  </r>
  <r>
    <x v="1"/>
    <n v="1197831"/>
    <d v="2021-11-13T00:00:00"/>
    <x v="1"/>
    <s v="Oklahoma"/>
    <s v="Oklahoma City"/>
    <x v="3"/>
    <n v="0.55000000000000016"/>
    <x v="35"/>
    <n v="1512.5000000000005"/>
    <n v="529.37500000000011"/>
    <n v="0.35"/>
    <n v="0.55000000000000004"/>
    <n v="1512.5"/>
    <n v="529.375"/>
    <n v="831.87500000000034"/>
    <x v="10"/>
  </r>
  <r>
    <x v="1"/>
    <n v="1197831"/>
    <d v="2021-11-13T00:00:00"/>
    <x v="1"/>
    <s v="Oklahoma"/>
    <s v="Oklahoma City"/>
    <x v="4"/>
    <n v="0.75000000000000011"/>
    <x v="44"/>
    <n v="1875.0000000000002"/>
    <n v="656.25"/>
    <n v="0.35"/>
    <n v="0.75"/>
    <n v="1875"/>
    <n v="656.25"/>
    <n v="1406.2500000000002"/>
    <x v="10"/>
  </r>
  <r>
    <x v="1"/>
    <n v="1197831"/>
    <d v="2021-11-13T00:00:00"/>
    <x v="1"/>
    <s v="Oklahoma"/>
    <s v="Oklahoma City"/>
    <x v="5"/>
    <n v="0.75"/>
    <x v="45"/>
    <n v="2625"/>
    <n v="918.74999999999989"/>
    <n v="0.35"/>
    <n v="0.75"/>
    <n v="2625"/>
    <n v="918.75"/>
    <n v="1968.75"/>
    <x v="10"/>
  </r>
  <r>
    <x v="1"/>
    <n v="1197831"/>
    <d v="2021-12-12T00:00:00"/>
    <x v="1"/>
    <s v="Oklahoma"/>
    <s v="Oklahoma City"/>
    <x v="0"/>
    <n v="0.70000000000000007"/>
    <x v="25"/>
    <n v="4200"/>
    <n v="1470"/>
    <n v="0.35"/>
    <n v="0.7"/>
    <n v="4200"/>
    <n v="1470"/>
    <n v="2940"/>
    <x v="11"/>
  </r>
  <r>
    <x v="1"/>
    <n v="1197831"/>
    <d v="2021-12-12T00:00:00"/>
    <x v="1"/>
    <s v="Oklahoma"/>
    <s v="Oklahoma City"/>
    <x v="1"/>
    <n v="0.60000000000000009"/>
    <x v="47"/>
    <n v="2400.0000000000005"/>
    <n v="840.00000000000011"/>
    <n v="0.35"/>
    <n v="0.6"/>
    <n v="2400"/>
    <n v="840"/>
    <n v="1440.0000000000002"/>
    <x v="11"/>
  </r>
  <r>
    <x v="1"/>
    <n v="1197831"/>
    <d v="2021-12-12T00:00:00"/>
    <x v="1"/>
    <s v="Oklahoma"/>
    <s v="Oklahoma City"/>
    <x v="2"/>
    <n v="0.60000000000000009"/>
    <x v="45"/>
    <n v="2100.0000000000005"/>
    <n v="735.00000000000011"/>
    <n v="0.35"/>
    <n v="0.6"/>
    <n v="2100"/>
    <n v="735"/>
    <n v="1260.0000000000002"/>
    <x v="11"/>
  </r>
  <r>
    <x v="1"/>
    <n v="1197831"/>
    <d v="2021-12-12T00:00:00"/>
    <x v="1"/>
    <s v="Oklahoma"/>
    <s v="Oklahoma City"/>
    <x v="3"/>
    <n v="0.60000000000000009"/>
    <x v="49"/>
    <n v="1800.0000000000002"/>
    <n v="630"/>
    <n v="0.35"/>
    <n v="0.6"/>
    <n v="1800"/>
    <n v="630"/>
    <n v="1080"/>
    <x v="11"/>
  </r>
  <r>
    <x v="1"/>
    <n v="1197831"/>
    <d v="2021-12-12T00:00:00"/>
    <x v="1"/>
    <s v="Oklahoma"/>
    <s v="Oklahoma City"/>
    <x v="4"/>
    <n v="0.70000000000000007"/>
    <x v="49"/>
    <n v="2100"/>
    <n v="735"/>
    <n v="0.35"/>
    <n v="0.7"/>
    <n v="2100"/>
    <n v="735"/>
    <n v="1470"/>
    <x v="11"/>
  </r>
  <r>
    <x v="1"/>
    <n v="1197831"/>
    <d v="2021-12-12T00:00:00"/>
    <x v="1"/>
    <s v="Oklahoma"/>
    <s v="Oklahoma City"/>
    <x v="5"/>
    <n v="0.75"/>
    <x v="47"/>
    <n v="3000"/>
    <n v="1050"/>
    <n v="0.35"/>
    <n v="0.75"/>
    <n v="3000"/>
    <n v="1050"/>
    <n v="2250"/>
    <x v="11"/>
  </r>
  <r>
    <x v="0"/>
    <n v="1185732"/>
    <d v="2021-01-12T00:00:00"/>
    <x v="3"/>
    <s v="Kansas"/>
    <s v="Wichita"/>
    <x v="0"/>
    <n v="0.4"/>
    <x v="34"/>
    <n v="1900"/>
    <n v="665"/>
    <n v="0.35"/>
    <n v="0.4"/>
    <n v="1900"/>
    <n v="665"/>
    <n v="760"/>
    <x v="0"/>
  </r>
  <r>
    <x v="0"/>
    <n v="1185732"/>
    <d v="2021-01-12T00:00:00"/>
    <x v="3"/>
    <s v="Kansas"/>
    <s v="Wichita"/>
    <x v="1"/>
    <n v="0.4"/>
    <x v="35"/>
    <n v="1100"/>
    <n v="330"/>
    <n v="0.3"/>
    <n v="0.4"/>
    <n v="1100"/>
    <n v="330"/>
    <n v="440"/>
    <x v="0"/>
  </r>
  <r>
    <x v="0"/>
    <n v="1185732"/>
    <d v="2021-01-12T00:00:00"/>
    <x v="3"/>
    <s v="Kansas"/>
    <s v="Wichita"/>
    <x v="2"/>
    <n v="0.30000000000000004"/>
    <x v="35"/>
    <n v="825.00000000000011"/>
    <n v="247.50000000000003"/>
    <n v="0.3"/>
    <n v="0.3"/>
    <n v="825"/>
    <n v="247.5"/>
    <n v="247.50000000000003"/>
    <x v="0"/>
  </r>
  <r>
    <x v="0"/>
    <n v="1185732"/>
    <d v="2021-01-12T00:00:00"/>
    <x v="3"/>
    <s v="Kansas"/>
    <s v="Wichita"/>
    <x v="3"/>
    <n v="0.35000000000000003"/>
    <x v="36"/>
    <n v="437.50000000000006"/>
    <n v="131.25"/>
    <n v="0.3"/>
    <n v="0.35"/>
    <n v="437.5"/>
    <n v="131.25"/>
    <n v="153.125"/>
    <x v="0"/>
  </r>
  <r>
    <x v="0"/>
    <n v="1185732"/>
    <d v="2021-01-12T00:00:00"/>
    <x v="3"/>
    <s v="Kansas"/>
    <s v="Wichita"/>
    <x v="4"/>
    <n v="0.49999999999999994"/>
    <x v="37"/>
    <n v="874.99999999999989"/>
    <n v="306.24999999999994"/>
    <n v="0.35"/>
    <n v="0.5"/>
    <n v="875"/>
    <n v="306.25"/>
    <n v="437.49999999999994"/>
    <x v="0"/>
  </r>
  <r>
    <x v="0"/>
    <n v="1185732"/>
    <d v="2021-01-12T00:00:00"/>
    <x v="3"/>
    <s v="Kansas"/>
    <s v="Wichita"/>
    <x v="5"/>
    <n v="0.4"/>
    <x v="35"/>
    <n v="1100"/>
    <n v="440"/>
    <n v="0.4"/>
    <n v="0.4"/>
    <n v="1100"/>
    <n v="440"/>
    <n v="440"/>
    <x v="0"/>
  </r>
  <r>
    <x v="0"/>
    <n v="1185732"/>
    <d v="2021-02-12T00:00:00"/>
    <x v="3"/>
    <s v="Kansas"/>
    <s v="Wichita"/>
    <x v="0"/>
    <n v="0.4"/>
    <x v="28"/>
    <n v="2100"/>
    <n v="735"/>
    <n v="0.35"/>
    <n v="0.4"/>
    <n v="2100"/>
    <n v="735"/>
    <n v="840"/>
    <x v="1"/>
  </r>
  <r>
    <x v="0"/>
    <n v="1185732"/>
    <d v="2021-02-12T00:00:00"/>
    <x v="3"/>
    <s v="Kansas"/>
    <s v="Wichita"/>
    <x v="1"/>
    <n v="0.4"/>
    <x v="37"/>
    <n v="700"/>
    <n v="210"/>
    <n v="0.3"/>
    <n v="0.4"/>
    <n v="700"/>
    <n v="210"/>
    <n v="280"/>
    <x v="1"/>
  </r>
  <r>
    <x v="0"/>
    <n v="1185732"/>
    <d v="2021-02-12T00:00:00"/>
    <x v="3"/>
    <s v="Kansas"/>
    <s v="Wichita"/>
    <x v="2"/>
    <n v="0.30000000000000004"/>
    <x v="38"/>
    <n v="675.00000000000011"/>
    <n v="202.50000000000003"/>
    <n v="0.3"/>
    <n v="0.3"/>
    <n v="675"/>
    <n v="202.5"/>
    <n v="202.50000000000003"/>
    <x v="1"/>
  </r>
  <r>
    <x v="0"/>
    <n v="1185732"/>
    <d v="2021-02-12T00:00:00"/>
    <x v="3"/>
    <s v="Kansas"/>
    <s v="Wichita"/>
    <x v="3"/>
    <n v="0.35000000000000003"/>
    <x v="39"/>
    <n v="350.00000000000006"/>
    <n v="105.00000000000001"/>
    <n v="0.3"/>
    <n v="0.35"/>
    <n v="350"/>
    <n v="105"/>
    <n v="122.50000000000001"/>
    <x v="1"/>
  </r>
  <r>
    <x v="0"/>
    <n v="1185732"/>
    <d v="2021-02-12T00:00:00"/>
    <x v="3"/>
    <s v="Kansas"/>
    <s v="Wichita"/>
    <x v="4"/>
    <n v="0.49999999999999994"/>
    <x v="37"/>
    <n v="874.99999999999989"/>
    <n v="306.24999999999994"/>
    <n v="0.35"/>
    <n v="0.5"/>
    <n v="875"/>
    <n v="306.25"/>
    <n v="437.49999999999994"/>
    <x v="1"/>
  </r>
  <r>
    <x v="0"/>
    <n v="1185732"/>
    <d v="2021-02-12T00:00:00"/>
    <x v="3"/>
    <s v="Kansas"/>
    <s v="Wichita"/>
    <x v="5"/>
    <n v="0.35"/>
    <x v="35"/>
    <n v="962.49999999999989"/>
    <n v="385"/>
    <n v="0.4"/>
    <n v="0.35"/>
    <n v="962.5"/>
    <n v="385"/>
    <n v="336.87499999999994"/>
    <x v="1"/>
  </r>
  <r>
    <x v="0"/>
    <n v="1185732"/>
    <d v="2021-03-11T00:00:00"/>
    <x v="3"/>
    <s v="Kansas"/>
    <s v="Wichita"/>
    <x v="0"/>
    <n v="0.4"/>
    <x v="40"/>
    <n v="1980"/>
    <n v="693"/>
    <n v="0.35"/>
    <n v="0.4"/>
    <n v="1980"/>
    <n v="693"/>
    <n v="792"/>
    <x v="2"/>
  </r>
  <r>
    <x v="0"/>
    <n v="1185732"/>
    <d v="2021-03-11T00:00:00"/>
    <x v="3"/>
    <s v="Kansas"/>
    <s v="Wichita"/>
    <x v="1"/>
    <n v="0.4"/>
    <x v="41"/>
    <n v="800"/>
    <n v="240"/>
    <n v="0.3"/>
    <n v="0.4"/>
    <n v="800"/>
    <n v="240"/>
    <n v="320"/>
    <x v="2"/>
  </r>
  <r>
    <x v="0"/>
    <n v="1185732"/>
    <d v="2021-03-11T00:00:00"/>
    <x v="3"/>
    <s v="Kansas"/>
    <s v="Wichita"/>
    <x v="2"/>
    <n v="0.30000000000000004"/>
    <x v="38"/>
    <n v="675.00000000000011"/>
    <n v="202.50000000000003"/>
    <n v="0.3"/>
    <n v="0.3"/>
    <n v="675"/>
    <n v="202.5"/>
    <n v="202.50000000000003"/>
    <x v="2"/>
  </r>
  <r>
    <x v="0"/>
    <n v="1185732"/>
    <d v="2021-03-11T00:00:00"/>
    <x v="3"/>
    <s v="Kansas"/>
    <s v="Wichita"/>
    <x v="3"/>
    <n v="0.35"/>
    <x v="42"/>
    <n v="262.5"/>
    <n v="78.75"/>
    <n v="0.3"/>
    <n v="0.35"/>
    <n v="262.5"/>
    <n v="78.75"/>
    <n v="91.875"/>
    <x v="2"/>
  </r>
  <r>
    <x v="0"/>
    <n v="1185732"/>
    <d v="2021-03-11T00:00:00"/>
    <x v="3"/>
    <s v="Kansas"/>
    <s v="Wichita"/>
    <x v="4"/>
    <n v="0.5"/>
    <x v="36"/>
    <n v="625"/>
    <n v="218.75"/>
    <n v="0.35"/>
    <n v="0.5"/>
    <n v="625"/>
    <n v="218.75"/>
    <n v="312.5"/>
    <x v="2"/>
  </r>
  <r>
    <x v="0"/>
    <n v="1185732"/>
    <d v="2021-03-11T00:00:00"/>
    <x v="3"/>
    <s v="Kansas"/>
    <s v="Wichita"/>
    <x v="5"/>
    <n v="0.4"/>
    <x v="38"/>
    <n v="900"/>
    <n v="360"/>
    <n v="0.4"/>
    <n v="0.4"/>
    <n v="900"/>
    <n v="360"/>
    <n v="360"/>
    <x v="2"/>
  </r>
  <r>
    <x v="0"/>
    <n v="1185732"/>
    <d v="2021-04-12T00:00:00"/>
    <x v="3"/>
    <s v="Kansas"/>
    <s v="Wichita"/>
    <x v="0"/>
    <n v="0.4"/>
    <x v="32"/>
    <n v="1800"/>
    <n v="630"/>
    <n v="0.35"/>
    <n v="0.4"/>
    <n v="1800"/>
    <n v="630"/>
    <n v="720"/>
    <x v="3"/>
  </r>
  <r>
    <x v="0"/>
    <n v="1185732"/>
    <d v="2021-04-12T00:00:00"/>
    <x v="3"/>
    <s v="Kansas"/>
    <s v="Wichita"/>
    <x v="1"/>
    <n v="0.4"/>
    <x v="43"/>
    <n v="600"/>
    <n v="180"/>
    <n v="0.3"/>
    <n v="0.4"/>
    <n v="600"/>
    <n v="180"/>
    <n v="240"/>
    <x v="3"/>
  </r>
  <r>
    <x v="0"/>
    <n v="1185732"/>
    <d v="2021-04-12T00:00:00"/>
    <x v="3"/>
    <s v="Kansas"/>
    <s v="Wichita"/>
    <x v="2"/>
    <n v="0.30000000000000004"/>
    <x v="43"/>
    <n v="450.00000000000006"/>
    <n v="135"/>
    <n v="0.3"/>
    <n v="0.3"/>
    <n v="450"/>
    <n v="135"/>
    <n v="135"/>
    <x v="3"/>
  </r>
  <r>
    <x v="0"/>
    <n v="1185732"/>
    <d v="2021-04-12T00:00:00"/>
    <x v="3"/>
    <s v="Kansas"/>
    <s v="Wichita"/>
    <x v="3"/>
    <n v="0.35"/>
    <x v="42"/>
    <n v="262.5"/>
    <n v="78.75"/>
    <n v="0.3"/>
    <n v="0.35"/>
    <n v="262.5"/>
    <n v="78.75"/>
    <n v="91.875"/>
    <x v="3"/>
  </r>
  <r>
    <x v="0"/>
    <n v="1185732"/>
    <d v="2021-04-12T00:00:00"/>
    <x v="3"/>
    <s v="Kansas"/>
    <s v="Wichita"/>
    <x v="4"/>
    <n v="0.6"/>
    <x v="39"/>
    <n v="600"/>
    <n v="210"/>
    <n v="0.35"/>
    <n v="0.6"/>
    <n v="600"/>
    <n v="210"/>
    <n v="360"/>
    <x v="3"/>
  </r>
  <r>
    <x v="0"/>
    <n v="1185732"/>
    <d v="2021-04-12T00:00:00"/>
    <x v="3"/>
    <s v="Kansas"/>
    <s v="Wichita"/>
    <x v="5"/>
    <n v="0.5"/>
    <x v="38"/>
    <n v="1125"/>
    <n v="450"/>
    <n v="0.4"/>
    <n v="0.5"/>
    <n v="1125"/>
    <n v="450"/>
    <n v="562.5"/>
    <x v="3"/>
  </r>
  <r>
    <x v="0"/>
    <n v="1185732"/>
    <d v="2021-05-13T00:00:00"/>
    <x v="3"/>
    <s v="Kansas"/>
    <s v="Wichita"/>
    <x v="0"/>
    <n v="0.6"/>
    <x v="40"/>
    <n v="2970"/>
    <n v="1039.5"/>
    <n v="0.35"/>
    <n v="0.6"/>
    <n v="2970"/>
    <n v="1039.5"/>
    <n v="1782"/>
    <x v="4"/>
  </r>
  <r>
    <x v="0"/>
    <n v="1185732"/>
    <d v="2021-05-13T00:00:00"/>
    <x v="3"/>
    <s v="Kansas"/>
    <s v="Wichita"/>
    <x v="1"/>
    <n v="0.5"/>
    <x v="41"/>
    <n v="1000"/>
    <n v="300"/>
    <n v="0.3"/>
    <n v="0.5"/>
    <n v="1000"/>
    <n v="300"/>
    <n v="500"/>
    <x v="4"/>
  </r>
  <r>
    <x v="0"/>
    <n v="1185732"/>
    <d v="2021-05-13T00:00:00"/>
    <x v="3"/>
    <s v="Kansas"/>
    <s v="Wichita"/>
    <x v="2"/>
    <n v="0.45"/>
    <x v="37"/>
    <n v="787.5"/>
    <n v="236.25"/>
    <n v="0.3"/>
    <n v="0.45"/>
    <n v="787.5"/>
    <n v="236.25"/>
    <n v="354.375"/>
    <x v="4"/>
  </r>
  <r>
    <x v="0"/>
    <n v="1185732"/>
    <d v="2021-05-13T00:00:00"/>
    <x v="3"/>
    <s v="Kansas"/>
    <s v="Wichita"/>
    <x v="3"/>
    <n v="0.45"/>
    <x v="39"/>
    <n v="450"/>
    <n v="135"/>
    <n v="0.3"/>
    <n v="0.45"/>
    <n v="450"/>
    <n v="135"/>
    <n v="202.5"/>
    <x v="4"/>
  </r>
  <r>
    <x v="0"/>
    <n v="1185732"/>
    <d v="2021-05-13T00:00:00"/>
    <x v="3"/>
    <s v="Kansas"/>
    <s v="Wichita"/>
    <x v="4"/>
    <n v="0.54999999999999993"/>
    <x v="36"/>
    <n v="687.49999999999989"/>
    <n v="240.62499999999994"/>
    <n v="0.35"/>
    <n v="0.55000000000000004"/>
    <n v="687.5"/>
    <n v="240.625"/>
    <n v="378.12499999999994"/>
    <x v="4"/>
  </r>
  <r>
    <x v="0"/>
    <n v="1185732"/>
    <d v="2021-05-13T00:00:00"/>
    <x v="3"/>
    <s v="Kansas"/>
    <s v="Wichita"/>
    <x v="5"/>
    <n v="0.6"/>
    <x v="44"/>
    <n v="1500"/>
    <n v="600"/>
    <n v="0.4"/>
    <n v="0.6"/>
    <n v="1500"/>
    <n v="600"/>
    <n v="900"/>
    <x v="4"/>
  </r>
  <r>
    <x v="0"/>
    <n v="1185732"/>
    <d v="2021-06-12T00:00:00"/>
    <x v="3"/>
    <s v="Kansas"/>
    <s v="Wichita"/>
    <x v="0"/>
    <n v="0.45"/>
    <x v="24"/>
    <n v="2250"/>
    <n v="787.5"/>
    <n v="0.35"/>
    <n v="0.45"/>
    <n v="2250"/>
    <n v="787.5"/>
    <n v="1012.5"/>
    <x v="5"/>
  </r>
  <r>
    <x v="0"/>
    <n v="1185732"/>
    <d v="2021-06-12T00:00:00"/>
    <x v="3"/>
    <s v="Kansas"/>
    <s v="Wichita"/>
    <x v="1"/>
    <n v="0.40000000000000008"/>
    <x v="44"/>
    <n v="1000.0000000000002"/>
    <n v="300.00000000000006"/>
    <n v="0.3"/>
    <n v="0.4"/>
    <n v="1000"/>
    <n v="300"/>
    <n v="400.00000000000011"/>
    <x v="5"/>
  </r>
  <r>
    <x v="0"/>
    <n v="1185732"/>
    <d v="2021-06-12T00:00:00"/>
    <x v="3"/>
    <s v="Kansas"/>
    <s v="Wichita"/>
    <x v="2"/>
    <n v="0.35000000000000003"/>
    <x v="41"/>
    <n v="700.00000000000011"/>
    <n v="210.00000000000003"/>
    <n v="0.3"/>
    <n v="0.35"/>
    <n v="700"/>
    <n v="210"/>
    <n v="245.00000000000003"/>
    <x v="5"/>
  </r>
  <r>
    <x v="0"/>
    <n v="1185732"/>
    <d v="2021-06-12T00:00:00"/>
    <x v="3"/>
    <s v="Kansas"/>
    <s v="Wichita"/>
    <x v="3"/>
    <n v="0.35000000000000003"/>
    <x v="37"/>
    <n v="612.50000000000011"/>
    <n v="183.75000000000003"/>
    <n v="0.3"/>
    <n v="0.35"/>
    <n v="612.5"/>
    <n v="183.75"/>
    <n v="214.37500000000003"/>
    <x v="5"/>
  </r>
  <r>
    <x v="0"/>
    <n v="1185732"/>
    <d v="2021-06-12T00:00:00"/>
    <x v="3"/>
    <s v="Kansas"/>
    <s v="Wichita"/>
    <x v="4"/>
    <n v="0.45"/>
    <x v="37"/>
    <n v="787.5"/>
    <n v="275.625"/>
    <n v="0.35"/>
    <n v="0.45"/>
    <n v="787.5"/>
    <n v="275.625"/>
    <n v="354.375"/>
    <x v="5"/>
  </r>
  <r>
    <x v="0"/>
    <n v="1185732"/>
    <d v="2021-06-12T00:00:00"/>
    <x v="3"/>
    <s v="Kansas"/>
    <s v="Wichita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11T00:00:00"/>
    <x v="3"/>
    <s v="Kansas"/>
    <s v="Wichita"/>
    <x v="0"/>
    <n v="0.5"/>
    <x v="21"/>
    <n v="2750"/>
    <n v="962.49999999999989"/>
    <n v="0.35"/>
    <n v="0.5"/>
    <n v="2750"/>
    <n v="962.5"/>
    <n v="1375"/>
    <x v="6"/>
  </r>
  <r>
    <x v="0"/>
    <n v="1185732"/>
    <d v="2021-07-11T00:00:00"/>
    <x v="3"/>
    <s v="Kansas"/>
    <s v="Wichita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11T00:00:00"/>
    <x v="3"/>
    <s v="Kansas"/>
    <s v="Wichita"/>
    <x v="2"/>
    <n v="0.4"/>
    <x v="38"/>
    <n v="900"/>
    <n v="270"/>
    <n v="0.3"/>
    <n v="0.4"/>
    <n v="900"/>
    <n v="270"/>
    <n v="360"/>
    <x v="6"/>
  </r>
  <r>
    <x v="0"/>
    <n v="1185732"/>
    <d v="2021-07-11T00:00:00"/>
    <x v="3"/>
    <s v="Kansas"/>
    <s v="Wichita"/>
    <x v="3"/>
    <n v="0.4"/>
    <x v="37"/>
    <n v="700"/>
    <n v="210"/>
    <n v="0.3"/>
    <n v="0.4"/>
    <n v="700"/>
    <n v="210"/>
    <n v="280"/>
    <x v="6"/>
  </r>
  <r>
    <x v="0"/>
    <n v="1185732"/>
    <d v="2021-07-11T00:00:00"/>
    <x v="3"/>
    <s v="Kansas"/>
    <s v="Wichita"/>
    <x v="4"/>
    <n v="0.5"/>
    <x v="41"/>
    <n v="1000"/>
    <n v="350"/>
    <n v="0.35"/>
    <n v="0.5"/>
    <n v="1000"/>
    <n v="350"/>
    <n v="500"/>
    <x v="6"/>
  </r>
  <r>
    <x v="0"/>
    <n v="1185732"/>
    <d v="2021-07-11T00:00:00"/>
    <x v="3"/>
    <s v="Kansas"/>
    <s v="Wichita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12T00:00:00"/>
    <x v="3"/>
    <s v="Kansas"/>
    <s v="Wichita"/>
    <x v="0"/>
    <n v="0.5"/>
    <x v="28"/>
    <n v="2625"/>
    <n v="918.74999999999989"/>
    <n v="0.35"/>
    <n v="0.5"/>
    <n v="2625"/>
    <n v="918.75"/>
    <n v="1312.5"/>
    <x v="7"/>
  </r>
  <r>
    <x v="0"/>
    <n v="1185732"/>
    <d v="2021-08-12T00:00:00"/>
    <x v="3"/>
    <s v="Kansas"/>
    <s v="Wichita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12T00:00:00"/>
    <x v="3"/>
    <s v="Kansas"/>
    <s v="Wichita"/>
    <x v="2"/>
    <n v="0.4"/>
    <x v="38"/>
    <n v="900"/>
    <n v="270"/>
    <n v="0.3"/>
    <n v="0.4"/>
    <n v="900"/>
    <n v="270"/>
    <n v="360"/>
    <x v="7"/>
  </r>
  <r>
    <x v="0"/>
    <n v="1185732"/>
    <d v="2021-08-12T00:00:00"/>
    <x v="3"/>
    <s v="Kansas"/>
    <s v="Wichita"/>
    <x v="3"/>
    <n v="0.4"/>
    <x v="41"/>
    <n v="800"/>
    <n v="240"/>
    <n v="0.3"/>
    <n v="0.4"/>
    <n v="800"/>
    <n v="240"/>
    <n v="320"/>
    <x v="7"/>
  </r>
  <r>
    <x v="0"/>
    <n v="1185732"/>
    <d v="2021-08-12T00:00:00"/>
    <x v="3"/>
    <s v="Kansas"/>
    <s v="Wichita"/>
    <x v="4"/>
    <n v="0.5"/>
    <x v="37"/>
    <n v="875"/>
    <n v="306.25"/>
    <n v="0.35"/>
    <n v="0.5"/>
    <n v="875"/>
    <n v="306.25"/>
    <n v="437.5"/>
    <x v="7"/>
  </r>
  <r>
    <x v="0"/>
    <n v="1185732"/>
    <d v="2021-08-12T00:00:00"/>
    <x v="3"/>
    <s v="Kansas"/>
    <s v="Wichita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3T00:00:00"/>
    <x v="3"/>
    <s v="Kansas"/>
    <s v="Wichita"/>
    <x v="0"/>
    <n v="0.45"/>
    <x v="34"/>
    <n v="2137.5"/>
    <n v="748.125"/>
    <n v="0.35"/>
    <n v="0.45"/>
    <n v="2137.5"/>
    <n v="748.125"/>
    <n v="961.875"/>
    <x v="8"/>
  </r>
  <r>
    <x v="0"/>
    <n v="1185732"/>
    <d v="2021-09-13T00:00:00"/>
    <x v="3"/>
    <s v="Kansas"/>
    <s v="Wichita"/>
    <x v="1"/>
    <n v="0.40000000000000008"/>
    <x v="35"/>
    <n v="1100.0000000000002"/>
    <n v="330.00000000000006"/>
    <n v="0.3"/>
    <n v="0.4"/>
    <n v="1100"/>
    <n v="330"/>
    <n v="440.00000000000011"/>
    <x v="8"/>
  </r>
  <r>
    <x v="0"/>
    <n v="1185732"/>
    <d v="2021-09-13T00:00:00"/>
    <x v="3"/>
    <s v="Kansas"/>
    <s v="Wichita"/>
    <x v="2"/>
    <n v="0.35000000000000003"/>
    <x v="37"/>
    <n v="612.50000000000011"/>
    <n v="183.75000000000003"/>
    <n v="0.3"/>
    <n v="0.35"/>
    <n v="612.5"/>
    <n v="183.75"/>
    <n v="214.37500000000003"/>
    <x v="8"/>
  </r>
  <r>
    <x v="0"/>
    <n v="1185732"/>
    <d v="2021-09-13T00:00:00"/>
    <x v="3"/>
    <s v="Kansas"/>
    <s v="Wichita"/>
    <x v="3"/>
    <n v="0.35000000000000003"/>
    <x v="43"/>
    <n v="525"/>
    <n v="157.5"/>
    <n v="0.3"/>
    <n v="0.35"/>
    <n v="525"/>
    <n v="157.5"/>
    <n v="183.75"/>
    <x v="8"/>
  </r>
  <r>
    <x v="0"/>
    <n v="1185732"/>
    <d v="2021-09-13T00:00:00"/>
    <x v="3"/>
    <s v="Kansas"/>
    <s v="Wichita"/>
    <x v="4"/>
    <n v="0.45"/>
    <x v="43"/>
    <n v="675"/>
    <n v="236.24999999999997"/>
    <n v="0.35"/>
    <n v="0.45"/>
    <n v="675"/>
    <n v="236.25"/>
    <n v="303.75"/>
    <x v="8"/>
  </r>
  <r>
    <x v="0"/>
    <n v="1185732"/>
    <d v="2021-09-13T00:00:00"/>
    <x v="3"/>
    <s v="Kansas"/>
    <s v="Wichita"/>
    <x v="5"/>
    <n v="0.5"/>
    <x v="38"/>
    <n v="1125"/>
    <n v="450"/>
    <n v="0.4"/>
    <n v="0.5"/>
    <n v="1125"/>
    <n v="450"/>
    <n v="562.5"/>
    <x v="8"/>
  </r>
  <r>
    <x v="0"/>
    <n v="1185732"/>
    <d v="2021-10-12T00:00:00"/>
    <x v="3"/>
    <s v="Kansas"/>
    <s v="Wichita"/>
    <x v="0"/>
    <n v="0.54999999999999993"/>
    <x v="47"/>
    <n v="2199.9999999999995"/>
    <n v="769.99999999999977"/>
    <n v="0.35"/>
    <n v="0.55000000000000004"/>
    <n v="2200"/>
    <n v="770"/>
    <n v="1209.9999999999998"/>
    <x v="9"/>
  </r>
  <r>
    <x v="0"/>
    <n v="1185732"/>
    <d v="2021-10-12T00:00:00"/>
    <x v="3"/>
    <s v="Kansas"/>
    <s v="Wichita"/>
    <x v="1"/>
    <n v="0.45"/>
    <x v="44"/>
    <n v="1125"/>
    <n v="337.5"/>
    <n v="0.3"/>
    <n v="0.45"/>
    <n v="1125"/>
    <n v="337.5"/>
    <n v="506.25"/>
    <x v="9"/>
  </r>
  <r>
    <x v="0"/>
    <n v="1185732"/>
    <d v="2021-10-12T00:00:00"/>
    <x v="3"/>
    <s v="Kansas"/>
    <s v="Wichita"/>
    <x v="2"/>
    <n v="0.45"/>
    <x v="43"/>
    <n v="675"/>
    <n v="202.5"/>
    <n v="0.3"/>
    <n v="0.45"/>
    <n v="675"/>
    <n v="202.5"/>
    <n v="303.75"/>
    <x v="9"/>
  </r>
  <r>
    <x v="0"/>
    <n v="1185732"/>
    <d v="2021-10-12T00:00:00"/>
    <x v="3"/>
    <s v="Kansas"/>
    <s v="Wichita"/>
    <x v="3"/>
    <n v="0.45"/>
    <x v="36"/>
    <n v="562.5"/>
    <n v="168.75"/>
    <n v="0.3"/>
    <n v="0.45"/>
    <n v="562.5"/>
    <n v="168.75"/>
    <n v="253.125"/>
    <x v="9"/>
  </r>
  <r>
    <x v="0"/>
    <n v="1185732"/>
    <d v="2021-10-12T00:00:00"/>
    <x v="3"/>
    <s v="Kansas"/>
    <s v="Wichita"/>
    <x v="4"/>
    <n v="0.54999999999999993"/>
    <x v="36"/>
    <n v="687.49999999999989"/>
    <n v="240.62499999999994"/>
    <n v="0.35"/>
    <n v="0.55000000000000004"/>
    <n v="687.5"/>
    <n v="240.625"/>
    <n v="378.12499999999994"/>
    <x v="9"/>
  </r>
  <r>
    <x v="0"/>
    <n v="1185732"/>
    <d v="2021-10-12T00:00:00"/>
    <x v="3"/>
    <s v="Kansas"/>
    <s v="Wichita"/>
    <x v="5"/>
    <n v="0.59999999999999987"/>
    <x v="44"/>
    <n v="1499.9999999999998"/>
    <n v="599.99999999999989"/>
    <n v="0.4"/>
    <n v="0.6"/>
    <n v="1500"/>
    <n v="600"/>
    <n v="899.99999999999989"/>
    <x v="9"/>
  </r>
  <r>
    <x v="0"/>
    <n v="1185732"/>
    <d v="2021-11-12T00:00:00"/>
    <x v="3"/>
    <s v="Kansas"/>
    <s v="Wichita"/>
    <x v="0"/>
    <n v="0.54999999999999993"/>
    <x v="47"/>
    <n v="2199.9999999999995"/>
    <n v="769.99999999999977"/>
    <n v="0.35"/>
    <n v="0.55000000000000004"/>
    <n v="2200"/>
    <n v="770"/>
    <n v="1209.9999999999998"/>
    <x v="10"/>
  </r>
  <r>
    <x v="0"/>
    <n v="1185732"/>
    <d v="2021-11-12T00:00:00"/>
    <x v="3"/>
    <s v="Kansas"/>
    <s v="Wichita"/>
    <x v="1"/>
    <n v="0.45"/>
    <x v="44"/>
    <n v="1125"/>
    <n v="337.5"/>
    <n v="0.3"/>
    <n v="0.45"/>
    <n v="1125"/>
    <n v="337.5"/>
    <n v="506.25"/>
    <x v="10"/>
  </r>
  <r>
    <x v="0"/>
    <n v="1185732"/>
    <d v="2021-11-12T00:00:00"/>
    <x v="3"/>
    <s v="Kansas"/>
    <s v="Wichita"/>
    <x v="2"/>
    <n v="0.45"/>
    <x v="50"/>
    <n v="877.5"/>
    <n v="263.25"/>
    <n v="0.3"/>
    <n v="0.45"/>
    <n v="877.5"/>
    <n v="263.25"/>
    <n v="394.875"/>
    <x v="10"/>
  </r>
  <r>
    <x v="0"/>
    <n v="1185732"/>
    <d v="2021-11-12T00:00:00"/>
    <x v="3"/>
    <s v="Kansas"/>
    <s v="Wichita"/>
    <x v="3"/>
    <n v="0.45"/>
    <x v="37"/>
    <n v="787.5"/>
    <n v="236.25"/>
    <n v="0.3"/>
    <n v="0.45"/>
    <n v="787.5"/>
    <n v="236.25"/>
    <n v="354.375"/>
    <x v="10"/>
  </r>
  <r>
    <x v="0"/>
    <n v="1185732"/>
    <d v="2021-11-12T00:00:00"/>
    <x v="3"/>
    <s v="Kansas"/>
    <s v="Wichita"/>
    <x v="4"/>
    <n v="0.6"/>
    <x v="43"/>
    <n v="900"/>
    <n v="315"/>
    <n v="0.35"/>
    <n v="0.6"/>
    <n v="900"/>
    <n v="315"/>
    <n v="540"/>
    <x v="10"/>
  </r>
  <r>
    <x v="0"/>
    <n v="1185732"/>
    <d v="2021-11-12T00:00:00"/>
    <x v="3"/>
    <s v="Kansas"/>
    <s v="Wichita"/>
    <x v="5"/>
    <n v="0.64999999999999991"/>
    <x v="44"/>
    <n v="1624.9999999999998"/>
    <n v="650"/>
    <n v="0.4"/>
    <n v="0.65"/>
    <n v="1625"/>
    <n v="650"/>
    <n v="1056.25"/>
    <x v="10"/>
  </r>
  <r>
    <x v="0"/>
    <n v="1185732"/>
    <d v="2021-12-11T00:00:00"/>
    <x v="3"/>
    <s v="Kansas"/>
    <s v="Wichita"/>
    <x v="0"/>
    <n v="0.6"/>
    <x v="24"/>
    <n v="3000"/>
    <n v="1050"/>
    <n v="0.35"/>
    <n v="0.6"/>
    <n v="3000"/>
    <n v="1050"/>
    <n v="1800"/>
    <x v="11"/>
  </r>
  <r>
    <x v="0"/>
    <n v="1185732"/>
    <d v="2021-12-11T00:00:00"/>
    <x v="3"/>
    <s v="Kansas"/>
    <s v="Wichita"/>
    <x v="1"/>
    <n v="0.5"/>
    <x v="49"/>
    <n v="1500"/>
    <n v="450"/>
    <n v="0.3"/>
    <n v="0.5"/>
    <n v="1500"/>
    <n v="450"/>
    <n v="750"/>
    <x v="11"/>
  </r>
  <r>
    <x v="0"/>
    <n v="1185732"/>
    <d v="2021-12-11T00:00:00"/>
    <x v="3"/>
    <s v="Kansas"/>
    <s v="Wichita"/>
    <x v="2"/>
    <n v="0.5"/>
    <x v="44"/>
    <n v="1250"/>
    <n v="375"/>
    <n v="0.3"/>
    <n v="0.5"/>
    <n v="1250"/>
    <n v="375"/>
    <n v="625"/>
    <x v="11"/>
  </r>
  <r>
    <x v="0"/>
    <n v="1185732"/>
    <d v="2021-12-11T00:00:00"/>
    <x v="3"/>
    <s v="Kansas"/>
    <s v="Wichita"/>
    <x v="3"/>
    <n v="0.5"/>
    <x v="41"/>
    <n v="1000"/>
    <n v="300"/>
    <n v="0.3"/>
    <n v="0.5"/>
    <n v="1000"/>
    <n v="300"/>
    <n v="500"/>
    <x v="11"/>
  </r>
  <r>
    <x v="0"/>
    <n v="1185732"/>
    <d v="2021-12-11T00:00:00"/>
    <x v="3"/>
    <s v="Kansas"/>
    <s v="Wichita"/>
    <x v="4"/>
    <n v="0.6"/>
    <x v="41"/>
    <n v="1200"/>
    <n v="420"/>
    <n v="0.35"/>
    <n v="0.6"/>
    <n v="1200"/>
    <n v="420"/>
    <n v="720"/>
    <x v="11"/>
  </r>
  <r>
    <x v="0"/>
    <n v="1185732"/>
    <d v="2021-12-11T00:00:00"/>
    <x v="3"/>
    <s v="Kansas"/>
    <s v="Wichita"/>
    <x v="5"/>
    <n v="0.64999999999999991"/>
    <x v="49"/>
    <n v="1949.9999999999998"/>
    <n v="780"/>
    <n v="0.4"/>
    <n v="0.65"/>
    <n v="1950"/>
    <n v="780"/>
    <n v="1267.5"/>
    <x v="11"/>
  </r>
  <r>
    <x v="0"/>
    <n v="1185732"/>
    <d v="2021-01-09T00:00:00"/>
    <x v="3"/>
    <s v="South Dakota"/>
    <s v="Sioux Falls"/>
    <x v="0"/>
    <n v="0.35000000000000003"/>
    <x v="34"/>
    <n v="1662.5000000000002"/>
    <n v="581.875"/>
    <n v="0.35"/>
    <n v="0.35"/>
    <n v="1662.5"/>
    <n v="581.875"/>
    <n v="581.875"/>
    <x v="0"/>
  </r>
  <r>
    <x v="0"/>
    <n v="1185732"/>
    <d v="2021-01-09T00:00:00"/>
    <x v="3"/>
    <s v="South Dakota"/>
    <s v="Sioux Falls"/>
    <x v="1"/>
    <n v="0.35000000000000003"/>
    <x v="35"/>
    <n v="962.50000000000011"/>
    <n v="288.75"/>
    <n v="0.3"/>
    <n v="0.35"/>
    <n v="962.5"/>
    <n v="288.75"/>
    <n v="336.875"/>
    <x v="0"/>
  </r>
  <r>
    <x v="0"/>
    <n v="1185732"/>
    <d v="2021-01-09T00:00:00"/>
    <x v="3"/>
    <s v="South Dakota"/>
    <s v="Sioux Falls"/>
    <x v="2"/>
    <n v="0.25000000000000006"/>
    <x v="35"/>
    <n v="687.50000000000011"/>
    <n v="206.25000000000003"/>
    <n v="0.3"/>
    <n v="0.25"/>
    <n v="687.5"/>
    <n v="206.25"/>
    <n v="171.87500000000003"/>
    <x v="0"/>
  </r>
  <r>
    <x v="0"/>
    <n v="1185732"/>
    <d v="2021-01-09T00:00:00"/>
    <x v="3"/>
    <s v="South Dakota"/>
    <s v="Sioux Falls"/>
    <x v="3"/>
    <n v="0.30000000000000004"/>
    <x v="36"/>
    <n v="375.00000000000006"/>
    <n v="112.50000000000001"/>
    <n v="0.3"/>
    <n v="0.3"/>
    <n v="375"/>
    <n v="112.5"/>
    <n v="112.50000000000001"/>
    <x v="0"/>
  </r>
  <r>
    <x v="0"/>
    <n v="1185732"/>
    <d v="2021-01-09T00:00:00"/>
    <x v="3"/>
    <s v="South Dakota"/>
    <s v="Sioux Falls"/>
    <x v="4"/>
    <n v="0.44999999999999996"/>
    <x v="37"/>
    <n v="787.49999999999989"/>
    <n v="275.62499999999994"/>
    <n v="0.35"/>
    <n v="0.45"/>
    <n v="787.5"/>
    <n v="275.625"/>
    <n v="354.37499999999994"/>
    <x v="0"/>
  </r>
  <r>
    <x v="0"/>
    <n v="1185732"/>
    <d v="2021-01-09T00:00:00"/>
    <x v="3"/>
    <s v="South Dakota"/>
    <s v="Sioux Falls"/>
    <x v="5"/>
    <n v="0.35000000000000003"/>
    <x v="35"/>
    <n v="962.50000000000011"/>
    <n v="385.00000000000006"/>
    <n v="0.4"/>
    <n v="0.35"/>
    <n v="962.5"/>
    <n v="385"/>
    <n v="336.875"/>
    <x v="0"/>
  </r>
  <r>
    <x v="0"/>
    <n v="1185732"/>
    <d v="2021-02-09T00:00:00"/>
    <x v="3"/>
    <s v="South Dakota"/>
    <s v="Sioux Falls"/>
    <x v="0"/>
    <n v="0.35000000000000003"/>
    <x v="28"/>
    <n v="1837.5000000000002"/>
    <n v="643.125"/>
    <n v="0.35"/>
    <n v="0.35"/>
    <n v="1837.5"/>
    <n v="643.125"/>
    <n v="643.125"/>
    <x v="1"/>
  </r>
  <r>
    <x v="0"/>
    <n v="1185732"/>
    <d v="2021-02-09T00:00:00"/>
    <x v="3"/>
    <s v="South Dakota"/>
    <s v="Sioux Falls"/>
    <x v="1"/>
    <n v="0.35000000000000003"/>
    <x v="37"/>
    <n v="612.50000000000011"/>
    <n v="183.75000000000003"/>
    <n v="0.3"/>
    <n v="0.35"/>
    <n v="612.5"/>
    <n v="183.75"/>
    <n v="214.37500000000003"/>
    <x v="1"/>
  </r>
  <r>
    <x v="0"/>
    <n v="1185732"/>
    <d v="2021-02-09T00:00:00"/>
    <x v="3"/>
    <s v="South Dakota"/>
    <s v="Sioux Falls"/>
    <x v="2"/>
    <n v="0.25000000000000006"/>
    <x v="38"/>
    <n v="562.50000000000011"/>
    <n v="168.75000000000003"/>
    <n v="0.3"/>
    <n v="0.25"/>
    <n v="562.5"/>
    <n v="168.75"/>
    <n v="140.62500000000003"/>
    <x v="1"/>
  </r>
  <r>
    <x v="0"/>
    <n v="1185732"/>
    <d v="2021-02-09T00:00:00"/>
    <x v="3"/>
    <s v="South Dakota"/>
    <s v="Sioux Falls"/>
    <x v="3"/>
    <n v="0.30000000000000004"/>
    <x v="39"/>
    <n v="300.00000000000006"/>
    <n v="90.000000000000014"/>
    <n v="0.3"/>
    <n v="0.3"/>
    <n v="300"/>
    <n v="90"/>
    <n v="90.000000000000014"/>
    <x v="1"/>
  </r>
  <r>
    <x v="0"/>
    <n v="1185732"/>
    <d v="2021-02-09T00:00:00"/>
    <x v="3"/>
    <s v="South Dakota"/>
    <s v="Sioux Falls"/>
    <x v="4"/>
    <n v="0.44999999999999996"/>
    <x v="37"/>
    <n v="787.49999999999989"/>
    <n v="275.62499999999994"/>
    <n v="0.35"/>
    <n v="0.45"/>
    <n v="787.5"/>
    <n v="275.625"/>
    <n v="354.37499999999994"/>
    <x v="1"/>
  </r>
  <r>
    <x v="0"/>
    <n v="1185732"/>
    <d v="2021-02-09T00:00:00"/>
    <x v="3"/>
    <s v="South Dakota"/>
    <s v="Sioux Falls"/>
    <x v="5"/>
    <n v="0.24999999999999997"/>
    <x v="35"/>
    <n v="687.49999999999989"/>
    <n v="274.99999999999994"/>
    <n v="0.4"/>
    <n v="0.25"/>
    <n v="687.5"/>
    <n v="275"/>
    <n v="171.87499999999997"/>
    <x v="1"/>
  </r>
  <r>
    <x v="0"/>
    <n v="1185732"/>
    <d v="2021-03-08T00:00:00"/>
    <x v="3"/>
    <s v="South Dakota"/>
    <s v="Sioux Falls"/>
    <x v="0"/>
    <n v="0.30000000000000004"/>
    <x v="40"/>
    <n v="1485.0000000000002"/>
    <n v="519.75"/>
    <n v="0.35"/>
    <n v="0.3"/>
    <n v="1485"/>
    <n v="519.75"/>
    <n v="445.50000000000006"/>
    <x v="2"/>
  </r>
  <r>
    <x v="0"/>
    <n v="1185732"/>
    <d v="2021-03-08T00:00:00"/>
    <x v="3"/>
    <s v="South Dakota"/>
    <s v="Sioux Falls"/>
    <x v="1"/>
    <n v="0.30000000000000004"/>
    <x v="41"/>
    <n v="600.00000000000011"/>
    <n v="180.00000000000003"/>
    <n v="0.3"/>
    <n v="0.3"/>
    <n v="600"/>
    <n v="180"/>
    <n v="180.00000000000003"/>
    <x v="2"/>
  </r>
  <r>
    <x v="0"/>
    <n v="1185732"/>
    <d v="2021-03-08T00:00:00"/>
    <x v="3"/>
    <s v="South Dakota"/>
    <s v="Sioux Falls"/>
    <x v="2"/>
    <n v="0.20000000000000004"/>
    <x v="38"/>
    <n v="450.00000000000011"/>
    <n v="135.00000000000003"/>
    <n v="0.3"/>
    <n v="0.2"/>
    <n v="450"/>
    <n v="135"/>
    <n v="90.000000000000028"/>
    <x v="2"/>
  </r>
  <r>
    <x v="0"/>
    <n v="1185732"/>
    <d v="2021-03-08T00:00:00"/>
    <x v="3"/>
    <s v="South Dakota"/>
    <s v="Sioux Falls"/>
    <x v="3"/>
    <n v="0.24999999999999997"/>
    <x v="42"/>
    <n v="187.49999999999997"/>
    <n v="56.249999999999993"/>
    <n v="0.3"/>
    <n v="0.25"/>
    <n v="187.5"/>
    <n v="56.25"/>
    <n v="46.874999999999993"/>
    <x v="2"/>
  </r>
  <r>
    <x v="0"/>
    <n v="1185732"/>
    <d v="2021-03-08T00:00:00"/>
    <x v="3"/>
    <s v="South Dakota"/>
    <s v="Sioux Falls"/>
    <x v="4"/>
    <n v="0.4"/>
    <x v="36"/>
    <n v="500"/>
    <n v="175"/>
    <n v="0.35"/>
    <n v="0.4"/>
    <n v="500"/>
    <n v="175"/>
    <n v="200"/>
    <x v="2"/>
  </r>
  <r>
    <x v="0"/>
    <n v="1185732"/>
    <d v="2021-03-08T00:00:00"/>
    <x v="3"/>
    <s v="South Dakota"/>
    <s v="Sioux Falls"/>
    <x v="5"/>
    <n v="0.30000000000000004"/>
    <x v="38"/>
    <n v="675.00000000000011"/>
    <n v="270.00000000000006"/>
    <n v="0.4"/>
    <n v="0.3"/>
    <n v="675"/>
    <n v="270"/>
    <n v="202.50000000000003"/>
    <x v="2"/>
  </r>
  <r>
    <x v="0"/>
    <n v="1185732"/>
    <d v="2021-04-09T00:00:00"/>
    <x v="3"/>
    <s v="South Dakota"/>
    <s v="Sioux Falls"/>
    <x v="0"/>
    <n v="0.30000000000000004"/>
    <x v="32"/>
    <n v="1350.0000000000002"/>
    <n v="472.50000000000006"/>
    <n v="0.35"/>
    <n v="0.3"/>
    <n v="1350"/>
    <n v="472.5"/>
    <n v="405.00000000000006"/>
    <x v="3"/>
  </r>
  <r>
    <x v="0"/>
    <n v="1185732"/>
    <d v="2021-04-09T00:00:00"/>
    <x v="3"/>
    <s v="South Dakota"/>
    <s v="Sioux Falls"/>
    <x v="1"/>
    <n v="0.30000000000000004"/>
    <x v="43"/>
    <n v="450.00000000000006"/>
    <n v="135"/>
    <n v="0.3"/>
    <n v="0.3"/>
    <n v="450"/>
    <n v="135"/>
    <n v="135"/>
    <x v="3"/>
  </r>
  <r>
    <x v="0"/>
    <n v="1185732"/>
    <d v="2021-04-09T00:00:00"/>
    <x v="3"/>
    <s v="South Dakota"/>
    <s v="Sioux Falls"/>
    <x v="2"/>
    <n v="0.20000000000000004"/>
    <x v="43"/>
    <n v="300.00000000000006"/>
    <n v="90.000000000000014"/>
    <n v="0.3"/>
    <n v="0.2"/>
    <n v="300"/>
    <n v="90"/>
    <n v="60.000000000000014"/>
    <x v="3"/>
  </r>
  <r>
    <x v="0"/>
    <n v="1185732"/>
    <d v="2021-04-09T00:00:00"/>
    <x v="3"/>
    <s v="South Dakota"/>
    <s v="Sioux Falls"/>
    <x v="3"/>
    <n v="0.24999999999999997"/>
    <x v="42"/>
    <n v="187.49999999999997"/>
    <n v="56.249999999999993"/>
    <n v="0.3"/>
    <n v="0.25"/>
    <n v="187.5"/>
    <n v="56.25"/>
    <n v="46.874999999999993"/>
    <x v="3"/>
  </r>
  <r>
    <x v="0"/>
    <n v="1185732"/>
    <d v="2021-04-09T00:00:00"/>
    <x v="3"/>
    <s v="South Dakota"/>
    <s v="Sioux Falls"/>
    <x v="4"/>
    <n v="0.6"/>
    <x v="39"/>
    <n v="600"/>
    <n v="210"/>
    <n v="0.35"/>
    <n v="0.6"/>
    <n v="600"/>
    <n v="210"/>
    <n v="360"/>
    <x v="3"/>
  </r>
  <r>
    <x v="0"/>
    <n v="1185732"/>
    <d v="2021-04-09T00:00:00"/>
    <x v="3"/>
    <s v="South Dakota"/>
    <s v="Sioux Falls"/>
    <x v="5"/>
    <n v="0.5"/>
    <x v="38"/>
    <n v="1125"/>
    <n v="450"/>
    <n v="0.4"/>
    <n v="0.5"/>
    <n v="1125"/>
    <n v="450"/>
    <n v="562.5"/>
    <x v="3"/>
  </r>
  <r>
    <x v="0"/>
    <n v="1185732"/>
    <d v="2021-05-10T00:00:00"/>
    <x v="3"/>
    <s v="South Dakota"/>
    <s v="Sioux Falls"/>
    <x v="0"/>
    <n v="0.6"/>
    <x v="40"/>
    <n v="2970"/>
    <n v="1039.5"/>
    <n v="0.35"/>
    <n v="0.6"/>
    <n v="2970"/>
    <n v="1039.5"/>
    <n v="1782"/>
    <x v="4"/>
  </r>
  <r>
    <x v="0"/>
    <n v="1185732"/>
    <d v="2021-05-10T00:00:00"/>
    <x v="3"/>
    <s v="South Dakota"/>
    <s v="Sioux Falls"/>
    <x v="1"/>
    <n v="0.45"/>
    <x v="41"/>
    <n v="900"/>
    <n v="270"/>
    <n v="0.3"/>
    <n v="0.45"/>
    <n v="900"/>
    <n v="270"/>
    <n v="405"/>
    <x v="4"/>
  </r>
  <r>
    <x v="0"/>
    <n v="1185732"/>
    <d v="2021-05-10T00:00:00"/>
    <x v="3"/>
    <s v="South Dakota"/>
    <s v="Sioux Falls"/>
    <x v="2"/>
    <n v="0.4"/>
    <x v="37"/>
    <n v="700"/>
    <n v="210"/>
    <n v="0.3"/>
    <n v="0.4"/>
    <n v="700"/>
    <n v="210"/>
    <n v="280"/>
    <x v="4"/>
  </r>
  <r>
    <x v="0"/>
    <n v="1185732"/>
    <d v="2021-05-10T00:00:00"/>
    <x v="3"/>
    <s v="South Dakota"/>
    <s v="Sioux Falls"/>
    <x v="3"/>
    <n v="0.4"/>
    <x v="39"/>
    <n v="400"/>
    <n v="120"/>
    <n v="0.3"/>
    <n v="0.4"/>
    <n v="400"/>
    <n v="120"/>
    <n v="160"/>
    <x v="4"/>
  </r>
  <r>
    <x v="0"/>
    <n v="1185732"/>
    <d v="2021-05-10T00:00:00"/>
    <x v="3"/>
    <s v="South Dakota"/>
    <s v="Sioux Falls"/>
    <x v="4"/>
    <n v="0.49999999999999994"/>
    <x v="36"/>
    <n v="624.99999999999989"/>
    <n v="218.74999999999994"/>
    <n v="0.35"/>
    <n v="0.5"/>
    <n v="625"/>
    <n v="218.75"/>
    <n v="312.49999999999994"/>
    <x v="4"/>
  </r>
  <r>
    <x v="0"/>
    <n v="1185732"/>
    <d v="2021-05-10T00:00:00"/>
    <x v="3"/>
    <s v="South Dakota"/>
    <s v="Sioux Falls"/>
    <x v="5"/>
    <n v="0.54999999999999993"/>
    <x v="44"/>
    <n v="1374.9999999999998"/>
    <n v="549.99999999999989"/>
    <n v="0.4"/>
    <n v="0.55000000000000004"/>
    <n v="1375"/>
    <n v="550"/>
    <n v="756.24999999999989"/>
    <x v="4"/>
  </r>
  <r>
    <x v="0"/>
    <n v="1185732"/>
    <d v="2021-06-09T00:00:00"/>
    <x v="3"/>
    <s v="South Dakota"/>
    <s v="Sioux Falls"/>
    <x v="0"/>
    <n v="0.4"/>
    <x v="24"/>
    <n v="2000"/>
    <n v="700"/>
    <n v="0.35"/>
    <n v="0.4"/>
    <n v="2000"/>
    <n v="700"/>
    <n v="800"/>
    <x v="5"/>
  </r>
  <r>
    <x v="0"/>
    <n v="1185732"/>
    <d v="2021-06-09T00:00:00"/>
    <x v="3"/>
    <s v="South Dakota"/>
    <s v="Sioux Falls"/>
    <x v="1"/>
    <n v="0.35000000000000009"/>
    <x v="44"/>
    <n v="875.00000000000023"/>
    <n v="262.50000000000006"/>
    <n v="0.3"/>
    <n v="0.35"/>
    <n v="875"/>
    <n v="262.5"/>
    <n v="306.25000000000006"/>
    <x v="5"/>
  </r>
  <r>
    <x v="0"/>
    <n v="1185732"/>
    <d v="2021-06-09T00:00:00"/>
    <x v="3"/>
    <s v="South Dakota"/>
    <s v="Sioux Falls"/>
    <x v="2"/>
    <n v="0.30000000000000004"/>
    <x v="41"/>
    <n v="600.00000000000011"/>
    <n v="180.00000000000003"/>
    <n v="0.3"/>
    <n v="0.3"/>
    <n v="600"/>
    <n v="180"/>
    <n v="180.00000000000003"/>
    <x v="5"/>
  </r>
  <r>
    <x v="0"/>
    <n v="1185732"/>
    <d v="2021-06-09T00:00:00"/>
    <x v="3"/>
    <s v="South Dakota"/>
    <s v="Sioux Falls"/>
    <x v="3"/>
    <n v="0.30000000000000004"/>
    <x v="37"/>
    <n v="525.00000000000011"/>
    <n v="157.50000000000003"/>
    <n v="0.3"/>
    <n v="0.3"/>
    <n v="525"/>
    <n v="157.5"/>
    <n v="157.50000000000003"/>
    <x v="5"/>
  </r>
  <r>
    <x v="0"/>
    <n v="1185732"/>
    <d v="2021-06-09T00:00:00"/>
    <x v="3"/>
    <s v="South Dakota"/>
    <s v="Sioux Falls"/>
    <x v="4"/>
    <n v="0.4"/>
    <x v="37"/>
    <n v="700"/>
    <n v="244.99999999999997"/>
    <n v="0.35"/>
    <n v="0.4"/>
    <n v="700"/>
    <n v="245"/>
    <n v="280"/>
    <x v="5"/>
  </r>
  <r>
    <x v="0"/>
    <n v="1185732"/>
    <d v="2021-06-09T00:00:00"/>
    <x v="3"/>
    <s v="South Dakota"/>
    <s v="Sioux Falls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8T00:00:00"/>
    <x v="3"/>
    <s v="South Dakota"/>
    <s v="Sioux Falls"/>
    <x v="0"/>
    <n v="0.5"/>
    <x v="21"/>
    <n v="2750"/>
    <n v="962.49999999999989"/>
    <n v="0.35"/>
    <n v="0.5"/>
    <n v="2750"/>
    <n v="962.5"/>
    <n v="1375"/>
    <x v="6"/>
  </r>
  <r>
    <x v="0"/>
    <n v="1185732"/>
    <d v="2021-07-08T00:00:00"/>
    <x v="3"/>
    <s v="South Dakota"/>
    <s v="Sioux Falls"/>
    <x v="1"/>
    <n v="0.45000000000000007"/>
    <x v="49"/>
    <n v="1350.0000000000002"/>
    <n v="405.00000000000006"/>
    <n v="0.3"/>
    <n v="0.45"/>
    <n v="1350"/>
    <n v="405"/>
    <n v="607.50000000000011"/>
    <x v="6"/>
  </r>
  <r>
    <x v="0"/>
    <n v="1185732"/>
    <d v="2021-07-08T00:00:00"/>
    <x v="3"/>
    <s v="South Dakota"/>
    <s v="Sioux Falls"/>
    <x v="2"/>
    <n v="0.4"/>
    <x v="38"/>
    <n v="900"/>
    <n v="270"/>
    <n v="0.3"/>
    <n v="0.4"/>
    <n v="900"/>
    <n v="270"/>
    <n v="360"/>
    <x v="6"/>
  </r>
  <r>
    <x v="0"/>
    <n v="1185732"/>
    <d v="2021-07-08T00:00:00"/>
    <x v="3"/>
    <s v="South Dakota"/>
    <s v="Sioux Falls"/>
    <x v="3"/>
    <n v="0.4"/>
    <x v="37"/>
    <n v="700"/>
    <n v="210"/>
    <n v="0.3"/>
    <n v="0.4"/>
    <n v="700"/>
    <n v="210"/>
    <n v="280"/>
    <x v="6"/>
  </r>
  <r>
    <x v="0"/>
    <n v="1185732"/>
    <d v="2021-07-08T00:00:00"/>
    <x v="3"/>
    <s v="South Dakota"/>
    <s v="Sioux Falls"/>
    <x v="4"/>
    <n v="0.5"/>
    <x v="41"/>
    <n v="1000"/>
    <n v="350"/>
    <n v="0.35"/>
    <n v="0.5"/>
    <n v="1000"/>
    <n v="350"/>
    <n v="500"/>
    <x v="6"/>
  </r>
  <r>
    <x v="0"/>
    <n v="1185732"/>
    <d v="2021-07-08T00:00:00"/>
    <x v="3"/>
    <s v="South Dakota"/>
    <s v="Sioux Falls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9T00:00:00"/>
    <x v="3"/>
    <s v="South Dakota"/>
    <s v="Sioux Falls"/>
    <x v="0"/>
    <n v="0.5"/>
    <x v="28"/>
    <n v="2625"/>
    <n v="918.74999999999989"/>
    <n v="0.35"/>
    <n v="0.5"/>
    <n v="2625"/>
    <n v="918.75"/>
    <n v="1312.5"/>
    <x v="7"/>
  </r>
  <r>
    <x v="0"/>
    <n v="1185732"/>
    <d v="2021-08-09T00:00:00"/>
    <x v="3"/>
    <s v="South Dakota"/>
    <s v="Sioux Falls"/>
    <x v="1"/>
    <n v="0.45000000000000007"/>
    <x v="49"/>
    <n v="1350.0000000000002"/>
    <n v="405.00000000000006"/>
    <n v="0.3"/>
    <n v="0.45"/>
    <n v="1350"/>
    <n v="405"/>
    <n v="607.50000000000011"/>
    <x v="7"/>
  </r>
  <r>
    <x v="0"/>
    <n v="1185732"/>
    <d v="2021-08-09T00:00:00"/>
    <x v="3"/>
    <s v="South Dakota"/>
    <s v="Sioux Falls"/>
    <x v="2"/>
    <n v="0.4"/>
    <x v="38"/>
    <n v="900"/>
    <n v="270"/>
    <n v="0.3"/>
    <n v="0.4"/>
    <n v="900"/>
    <n v="270"/>
    <n v="360"/>
    <x v="7"/>
  </r>
  <r>
    <x v="0"/>
    <n v="1185732"/>
    <d v="2021-08-09T00:00:00"/>
    <x v="3"/>
    <s v="South Dakota"/>
    <s v="Sioux Falls"/>
    <x v="3"/>
    <n v="0.4"/>
    <x v="41"/>
    <n v="800"/>
    <n v="240"/>
    <n v="0.3"/>
    <n v="0.4"/>
    <n v="800"/>
    <n v="240"/>
    <n v="320"/>
    <x v="7"/>
  </r>
  <r>
    <x v="0"/>
    <n v="1185732"/>
    <d v="2021-08-09T00:00:00"/>
    <x v="3"/>
    <s v="South Dakota"/>
    <s v="Sioux Falls"/>
    <x v="4"/>
    <n v="0.5"/>
    <x v="37"/>
    <n v="875"/>
    <n v="306.25"/>
    <n v="0.35"/>
    <n v="0.5"/>
    <n v="875"/>
    <n v="306.25"/>
    <n v="437.5"/>
    <x v="7"/>
  </r>
  <r>
    <x v="0"/>
    <n v="1185732"/>
    <d v="2021-08-09T00:00:00"/>
    <x v="3"/>
    <s v="South Dakota"/>
    <s v="Sioux Falls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0T00:00:00"/>
    <x v="3"/>
    <s v="South Dakota"/>
    <s v="Sioux Falls"/>
    <x v="0"/>
    <n v="0.4"/>
    <x v="34"/>
    <n v="1900"/>
    <n v="665"/>
    <n v="0.35"/>
    <n v="0.4"/>
    <n v="1900"/>
    <n v="665"/>
    <n v="760"/>
    <x v="8"/>
  </r>
  <r>
    <x v="0"/>
    <n v="1185732"/>
    <d v="2021-09-10T00:00:00"/>
    <x v="3"/>
    <s v="South Dakota"/>
    <s v="Sioux Falls"/>
    <x v="1"/>
    <n v="0.35000000000000009"/>
    <x v="35"/>
    <n v="962.50000000000023"/>
    <n v="288.75000000000006"/>
    <n v="0.3"/>
    <n v="0.35"/>
    <n v="962.5"/>
    <n v="288.75"/>
    <n v="336.87500000000006"/>
    <x v="8"/>
  </r>
  <r>
    <x v="0"/>
    <n v="1185732"/>
    <d v="2021-09-10T00:00:00"/>
    <x v="3"/>
    <s v="South Dakota"/>
    <s v="Sioux Falls"/>
    <x v="2"/>
    <n v="0.30000000000000004"/>
    <x v="37"/>
    <n v="525.00000000000011"/>
    <n v="157.50000000000003"/>
    <n v="0.3"/>
    <n v="0.3"/>
    <n v="525"/>
    <n v="157.5"/>
    <n v="157.50000000000003"/>
    <x v="8"/>
  </r>
  <r>
    <x v="0"/>
    <n v="1185732"/>
    <d v="2021-09-10T00:00:00"/>
    <x v="3"/>
    <s v="South Dakota"/>
    <s v="Sioux Falls"/>
    <x v="3"/>
    <n v="0.30000000000000004"/>
    <x v="43"/>
    <n v="450.00000000000006"/>
    <n v="135"/>
    <n v="0.3"/>
    <n v="0.3"/>
    <n v="450"/>
    <n v="135"/>
    <n v="135"/>
    <x v="8"/>
  </r>
  <r>
    <x v="0"/>
    <n v="1185732"/>
    <d v="2021-09-10T00:00:00"/>
    <x v="3"/>
    <s v="South Dakota"/>
    <s v="Sioux Falls"/>
    <x v="4"/>
    <n v="0.4"/>
    <x v="43"/>
    <n v="600"/>
    <n v="210"/>
    <n v="0.35"/>
    <n v="0.4"/>
    <n v="600"/>
    <n v="210"/>
    <n v="240"/>
    <x v="8"/>
  </r>
  <r>
    <x v="0"/>
    <n v="1185732"/>
    <d v="2021-09-10T00:00:00"/>
    <x v="3"/>
    <s v="South Dakota"/>
    <s v="Sioux Falls"/>
    <x v="5"/>
    <n v="0.45"/>
    <x v="38"/>
    <n v="1012.5"/>
    <n v="405"/>
    <n v="0.4"/>
    <n v="0.45"/>
    <n v="1012.5"/>
    <n v="405"/>
    <n v="455.625"/>
    <x v="8"/>
  </r>
  <r>
    <x v="0"/>
    <n v="1185732"/>
    <d v="2021-10-09T00:00:00"/>
    <x v="3"/>
    <s v="South Dakota"/>
    <s v="Sioux Falls"/>
    <x v="0"/>
    <n v="0.49999999999999994"/>
    <x v="47"/>
    <n v="1999.9999999999998"/>
    <n v="699.99999999999989"/>
    <n v="0.35"/>
    <n v="0.5"/>
    <n v="2000"/>
    <n v="700"/>
    <n v="999.99999999999989"/>
    <x v="9"/>
  </r>
  <r>
    <x v="0"/>
    <n v="1185732"/>
    <d v="2021-10-09T00:00:00"/>
    <x v="3"/>
    <s v="South Dakota"/>
    <s v="Sioux Falls"/>
    <x v="1"/>
    <n v="0.4"/>
    <x v="44"/>
    <n v="1000"/>
    <n v="300"/>
    <n v="0.3"/>
    <n v="0.4"/>
    <n v="1000"/>
    <n v="300"/>
    <n v="400"/>
    <x v="9"/>
  </r>
  <r>
    <x v="0"/>
    <n v="1185732"/>
    <d v="2021-10-09T00:00:00"/>
    <x v="3"/>
    <s v="South Dakota"/>
    <s v="Sioux Falls"/>
    <x v="2"/>
    <n v="0.4"/>
    <x v="43"/>
    <n v="600"/>
    <n v="180"/>
    <n v="0.3"/>
    <n v="0.4"/>
    <n v="600"/>
    <n v="180"/>
    <n v="240"/>
    <x v="9"/>
  </r>
  <r>
    <x v="0"/>
    <n v="1185732"/>
    <d v="2021-10-09T00:00:00"/>
    <x v="3"/>
    <s v="South Dakota"/>
    <s v="Sioux Falls"/>
    <x v="3"/>
    <n v="0.4"/>
    <x v="36"/>
    <n v="500"/>
    <n v="150"/>
    <n v="0.3"/>
    <n v="0.4"/>
    <n v="500"/>
    <n v="150"/>
    <n v="200"/>
    <x v="9"/>
  </r>
  <r>
    <x v="0"/>
    <n v="1185732"/>
    <d v="2021-10-09T00:00:00"/>
    <x v="3"/>
    <s v="South Dakota"/>
    <s v="Sioux Falls"/>
    <x v="4"/>
    <n v="0.49999999999999994"/>
    <x v="36"/>
    <n v="624.99999999999989"/>
    <n v="218.74999999999994"/>
    <n v="0.35"/>
    <n v="0.5"/>
    <n v="625"/>
    <n v="218.75"/>
    <n v="312.49999999999994"/>
    <x v="9"/>
  </r>
  <r>
    <x v="0"/>
    <n v="1185732"/>
    <d v="2021-10-09T00:00:00"/>
    <x v="3"/>
    <s v="South Dakota"/>
    <s v="Sioux Falls"/>
    <x v="5"/>
    <n v="0.54999999999999982"/>
    <x v="44"/>
    <n v="1374.9999999999995"/>
    <n v="549.99999999999989"/>
    <n v="0.4"/>
    <n v="0.55000000000000004"/>
    <n v="1375"/>
    <n v="550"/>
    <n v="756.24999999999977"/>
    <x v="9"/>
  </r>
  <r>
    <x v="0"/>
    <n v="1185732"/>
    <d v="2021-11-09T00:00:00"/>
    <x v="3"/>
    <s v="South Dakota"/>
    <s v="Sioux Falls"/>
    <x v="0"/>
    <n v="0.49999999999999994"/>
    <x v="47"/>
    <n v="1999.9999999999998"/>
    <n v="699.99999999999989"/>
    <n v="0.35"/>
    <n v="0.5"/>
    <n v="2000"/>
    <n v="700"/>
    <n v="999.99999999999989"/>
    <x v="10"/>
  </r>
  <r>
    <x v="0"/>
    <n v="1185732"/>
    <d v="2021-11-09T00:00:00"/>
    <x v="3"/>
    <s v="South Dakota"/>
    <s v="Sioux Falls"/>
    <x v="1"/>
    <n v="0.4"/>
    <x v="44"/>
    <n v="1000"/>
    <n v="300"/>
    <n v="0.3"/>
    <n v="0.4"/>
    <n v="1000"/>
    <n v="300"/>
    <n v="400"/>
    <x v="10"/>
  </r>
  <r>
    <x v="0"/>
    <n v="1185732"/>
    <d v="2021-11-09T00:00:00"/>
    <x v="3"/>
    <s v="South Dakota"/>
    <s v="Sioux Falls"/>
    <x v="2"/>
    <n v="0.4"/>
    <x v="50"/>
    <n v="780"/>
    <n v="234"/>
    <n v="0.3"/>
    <n v="0.4"/>
    <n v="780"/>
    <n v="234"/>
    <n v="312"/>
    <x v="10"/>
  </r>
  <r>
    <x v="0"/>
    <n v="1185732"/>
    <d v="2021-11-09T00:00:00"/>
    <x v="3"/>
    <s v="South Dakota"/>
    <s v="Sioux Falls"/>
    <x v="3"/>
    <n v="0.4"/>
    <x v="37"/>
    <n v="700"/>
    <n v="210"/>
    <n v="0.3"/>
    <n v="0.4"/>
    <n v="700"/>
    <n v="210"/>
    <n v="280"/>
    <x v="10"/>
  </r>
  <r>
    <x v="0"/>
    <n v="1185732"/>
    <d v="2021-11-09T00:00:00"/>
    <x v="3"/>
    <s v="South Dakota"/>
    <s v="Sioux Falls"/>
    <x v="4"/>
    <n v="0.6"/>
    <x v="43"/>
    <n v="900"/>
    <n v="315"/>
    <n v="0.35"/>
    <n v="0.6"/>
    <n v="900"/>
    <n v="315"/>
    <n v="540"/>
    <x v="10"/>
  </r>
  <r>
    <x v="0"/>
    <n v="1185732"/>
    <d v="2021-11-09T00:00:00"/>
    <x v="3"/>
    <s v="South Dakota"/>
    <s v="Sioux Falls"/>
    <x v="5"/>
    <n v="0.64999999999999991"/>
    <x v="44"/>
    <n v="1624.9999999999998"/>
    <n v="650"/>
    <n v="0.4"/>
    <n v="0.65"/>
    <n v="1625"/>
    <n v="650"/>
    <n v="1056.25"/>
    <x v="10"/>
  </r>
  <r>
    <x v="0"/>
    <n v="1185732"/>
    <d v="2021-12-08T00:00:00"/>
    <x v="3"/>
    <s v="South Dakota"/>
    <s v="Sioux Falls"/>
    <x v="0"/>
    <n v="0.6"/>
    <x v="24"/>
    <n v="3000"/>
    <n v="1050"/>
    <n v="0.35"/>
    <n v="0.6"/>
    <n v="3000"/>
    <n v="1050"/>
    <n v="1800"/>
    <x v="11"/>
  </r>
  <r>
    <x v="0"/>
    <n v="1185732"/>
    <d v="2021-12-08T00:00:00"/>
    <x v="3"/>
    <s v="South Dakota"/>
    <s v="Sioux Falls"/>
    <x v="1"/>
    <n v="0.5"/>
    <x v="49"/>
    <n v="1500"/>
    <n v="450"/>
    <n v="0.3"/>
    <n v="0.5"/>
    <n v="1500"/>
    <n v="450"/>
    <n v="750"/>
    <x v="11"/>
  </r>
  <r>
    <x v="0"/>
    <n v="1185732"/>
    <d v="2021-12-08T00:00:00"/>
    <x v="3"/>
    <s v="South Dakota"/>
    <s v="Sioux Falls"/>
    <x v="2"/>
    <n v="0.5"/>
    <x v="44"/>
    <n v="1250"/>
    <n v="375"/>
    <n v="0.3"/>
    <n v="0.5"/>
    <n v="1250"/>
    <n v="375"/>
    <n v="625"/>
    <x v="11"/>
  </r>
  <r>
    <x v="0"/>
    <n v="1185732"/>
    <d v="2021-12-08T00:00:00"/>
    <x v="3"/>
    <s v="South Dakota"/>
    <s v="Sioux Falls"/>
    <x v="3"/>
    <n v="0.5"/>
    <x v="41"/>
    <n v="1000"/>
    <n v="300"/>
    <n v="0.3"/>
    <n v="0.5"/>
    <n v="1000"/>
    <n v="300"/>
    <n v="500"/>
    <x v="11"/>
  </r>
  <r>
    <x v="0"/>
    <n v="1185732"/>
    <d v="2021-12-08T00:00:00"/>
    <x v="3"/>
    <s v="South Dakota"/>
    <s v="Sioux Falls"/>
    <x v="4"/>
    <n v="0.6"/>
    <x v="41"/>
    <n v="1200"/>
    <n v="420"/>
    <n v="0.35"/>
    <n v="0.6"/>
    <n v="1200"/>
    <n v="420"/>
    <n v="720"/>
    <x v="11"/>
  </r>
  <r>
    <x v="0"/>
    <n v="1185732"/>
    <d v="2021-12-08T00:00:00"/>
    <x v="3"/>
    <s v="South Dakota"/>
    <s v="Sioux Falls"/>
    <x v="5"/>
    <n v="0.64999999999999991"/>
    <x v="49"/>
    <n v="1949.9999999999998"/>
    <n v="780"/>
    <n v="0.4"/>
    <n v="0.65"/>
    <n v="1950"/>
    <n v="780"/>
    <n v="1267.5"/>
    <x v="11"/>
  </r>
  <r>
    <x v="0"/>
    <n v="1185732"/>
    <d v="2021-01-06T00:00:00"/>
    <x v="3"/>
    <s v="North Dakota"/>
    <s v="Fargo"/>
    <x v="0"/>
    <n v="0.30000000000000004"/>
    <x v="32"/>
    <n v="1350.0000000000002"/>
    <n v="405.00000000000006"/>
    <n v="0.3"/>
    <n v="0.3"/>
    <n v="1350"/>
    <n v="405"/>
    <n v="405.00000000000006"/>
    <x v="0"/>
  </r>
  <r>
    <x v="0"/>
    <n v="1185732"/>
    <d v="2021-01-06T00:00:00"/>
    <x v="3"/>
    <s v="North Dakota"/>
    <s v="Fargo"/>
    <x v="1"/>
    <n v="0.30000000000000004"/>
    <x v="44"/>
    <n v="750.00000000000011"/>
    <n v="262.5"/>
    <n v="0.35"/>
    <n v="0.3"/>
    <n v="750"/>
    <n v="262.5"/>
    <n v="225.00000000000003"/>
    <x v="0"/>
  </r>
  <r>
    <x v="0"/>
    <n v="1185732"/>
    <d v="2021-01-06T00:00:00"/>
    <x v="3"/>
    <s v="North Dakota"/>
    <s v="Fargo"/>
    <x v="2"/>
    <n v="0.20000000000000007"/>
    <x v="44"/>
    <n v="500.00000000000017"/>
    <n v="150.00000000000006"/>
    <n v="0.3"/>
    <n v="0.2"/>
    <n v="500"/>
    <n v="150"/>
    <n v="100.00000000000004"/>
    <x v="0"/>
  </r>
  <r>
    <x v="0"/>
    <n v="1185732"/>
    <d v="2021-01-06T00:00:00"/>
    <x v="3"/>
    <s v="North Dakota"/>
    <s v="Fargo"/>
    <x v="3"/>
    <n v="0.25000000000000006"/>
    <x v="39"/>
    <n v="250.00000000000006"/>
    <n v="75.000000000000014"/>
    <n v="0.3"/>
    <n v="0.25"/>
    <n v="250"/>
    <n v="75"/>
    <n v="62.500000000000014"/>
    <x v="0"/>
  </r>
  <r>
    <x v="0"/>
    <n v="1185732"/>
    <d v="2021-01-06T00:00:00"/>
    <x v="3"/>
    <s v="North Dakota"/>
    <s v="Fargo"/>
    <x v="4"/>
    <n v="0.39999999999999997"/>
    <x v="43"/>
    <n v="600"/>
    <n v="300"/>
    <n v="0.5"/>
    <n v="0.4"/>
    <n v="600"/>
    <n v="300"/>
    <n v="240"/>
    <x v="0"/>
  </r>
  <r>
    <x v="0"/>
    <n v="1185732"/>
    <d v="2021-01-06T00:00:00"/>
    <x v="3"/>
    <s v="North Dakota"/>
    <s v="Fargo"/>
    <x v="5"/>
    <n v="0.30000000000000004"/>
    <x v="44"/>
    <n v="750.00000000000011"/>
    <n v="300.00000000000006"/>
    <n v="0.4"/>
    <n v="0.3"/>
    <n v="750"/>
    <n v="300"/>
    <n v="225.00000000000003"/>
    <x v="0"/>
  </r>
  <r>
    <x v="0"/>
    <n v="1185732"/>
    <d v="2021-02-06T00:00:00"/>
    <x v="3"/>
    <s v="North Dakota"/>
    <s v="Fargo"/>
    <x v="0"/>
    <n v="0.30000000000000004"/>
    <x v="24"/>
    <n v="1500.0000000000002"/>
    <n v="450.00000000000006"/>
    <n v="0.3"/>
    <n v="0.3"/>
    <n v="1500"/>
    <n v="450"/>
    <n v="450.00000000000006"/>
    <x v="1"/>
  </r>
  <r>
    <x v="0"/>
    <n v="1185732"/>
    <d v="2021-02-06T00:00:00"/>
    <x v="3"/>
    <s v="North Dakota"/>
    <s v="Fargo"/>
    <x v="1"/>
    <n v="0.30000000000000004"/>
    <x v="43"/>
    <n v="450.00000000000006"/>
    <n v="157.5"/>
    <n v="0.35"/>
    <n v="0.3"/>
    <n v="450"/>
    <n v="157.5"/>
    <n v="135"/>
    <x v="1"/>
  </r>
  <r>
    <x v="0"/>
    <n v="1185732"/>
    <d v="2021-02-06T00:00:00"/>
    <x v="3"/>
    <s v="North Dakota"/>
    <s v="Fargo"/>
    <x v="2"/>
    <n v="0.20000000000000007"/>
    <x v="41"/>
    <n v="400.00000000000011"/>
    <n v="120.00000000000003"/>
    <n v="0.3"/>
    <n v="0.2"/>
    <n v="400"/>
    <n v="120"/>
    <n v="80.000000000000028"/>
    <x v="1"/>
  </r>
  <r>
    <x v="0"/>
    <n v="1185732"/>
    <d v="2021-02-06T00:00:00"/>
    <x v="3"/>
    <s v="North Dakota"/>
    <s v="Fargo"/>
    <x v="3"/>
    <n v="0.25000000000000006"/>
    <x v="42"/>
    <n v="187.50000000000003"/>
    <n v="56.250000000000007"/>
    <n v="0.3"/>
    <n v="0.25"/>
    <n v="187.5"/>
    <n v="56.25"/>
    <n v="46.875000000000007"/>
    <x v="1"/>
  </r>
  <r>
    <x v="0"/>
    <n v="1185732"/>
    <d v="2021-02-06T00:00:00"/>
    <x v="3"/>
    <s v="North Dakota"/>
    <s v="Fargo"/>
    <x v="4"/>
    <n v="0.39999999999999997"/>
    <x v="43"/>
    <n v="600"/>
    <n v="300"/>
    <n v="0.5"/>
    <n v="0.4"/>
    <n v="600"/>
    <n v="300"/>
    <n v="240"/>
    <x v="1"/>
  </r>
  <r>
    <x v="0"/>
    <n v="1185732"/>
    <d v="2021-02-06T00:00:00"/>
    <x v="3"/>
    <s v="North Dakota"/>
    <s v="Fargo"/>
    <x v="5"/>
    <n v="0.14999999999999997"/>
    <x v="44"/>
    <n v="374.99999999999994"/>
    <n v="149.99999999999997"/>
    <n v="0.4"/>
    <n v="0.15"/>
    <n v="375"/>
    <n v="150"/>
    <n v="56.249999999999993"/>
    <x v="1"/>
  </r>
  <r>
    <x v="0"/>
    <n v="1185732"/>
    <d v="2021-03-05T00:00:00"/>
    <x v="3"/>
    <s v="North Dakota"/>
    <s v="Fargo"/>
    <x v="0"/>
    <n v="0.20000000000000004"/>
    <x v="54"/>
    <n v="940.00000000000023"/>
    <n v="282.00000000000006"/>
    <n v="0.3"/>
    <n v="0.2"/>
    <n v="940"/>
    <n v="282"/>
    <n v="188.00000000000006"/>
    <x v="2"/>
  </r>
  <r>
    <x v="0"/>
    <n v="1185732"/>
    <d v="2021-03-05T00:00:00"/>
    <x v="3"/>
    <s v="North Dakota"/>
    <s v="Fargo"/>
    <x v="1"/>
    <n v="0.20000000000000004"/>
    <x v="37"/>
    <n v="350.00000000000006"/>
    <n v="122.50000000000001"/>
    <n v="0.35"/>
    <n v="0.2"/>
    <n v="350"/>
    <n v="122.5"/>
    <n v="70.000000000000014"/>
    <x v="2"/>
  </r>
  <r>
    <x v="0"/>
    <n v="1185732"/>
    <d v="2021-03-05T00:00:00"/>
    <x v="3"/>
    <s v="North Dakota"/>
    <s v="Fargo"/>
    <x v="2"/>
    <n v="0.10000000000000003"/>
    <x v="38"/>
    <n v="225.00000000000009"/>
    <n v="67.500000000000028"/>
    <n v="0.3"/>
    <n v="0.1"/>
    <n v="225"/>
    <n v="67.5"/>
    <n v="22.500000000000011"/>
    <x v="2"/>
  </r>
  <r>
    <x v="0"/>
    <n v="1185732"/>
    <d v="2021-03-05T00:00:00"/>
    <x v="3"/>
    <s v="North Dakota"/>
    <s v="Fargo"/>
    <x v="3"/>
    <n v="0.14999999999999997"/>
    <x v="39"/>
    <n v="149.99999999999997"/>
    <n v="44.999999999999993"/>
    <n v="0.3"/>
    <n v="0.15"/>
    <n v="150"/>
    <n v="45"/>
    <n v="22.499999999999996"/>
    <x v="2"/>
  </r>
  <r>
    <x v="0"/>
    <n v="1185732"/>
    <d v="2021-03-05T00:00:00"/>
    <x v="3"/>
    <s v="North Dakota"/>
    <s v="Fargo"/>
    <x v="4"/>
    <n v="0.30000000000000004"/>
    <x v="43"/>
    <n v="450.00000000000006"/>
    <n v="225.00000000000003"/>
    <n v="0.5"/>
    <n v="0.3"/>
    <n v="450"/>
    <n v="225"/>
    <n v="135"/>
    <x v="2"/>
  </r>
  <r>
    <x v="0"/>
    <n v="1185732"/>
    <d v="2021-03-05T00:00:00"/>
    <x v="3"/>
    <s v="North Dakota"/>
    <s v="Fargo"/>
    <x v="5"/>
    <n v="0.20000000000000004"/>
    <x v="44"/>
    <n v="500.00000000000011"/>
    <n v="200.00000000000006"/>
    <n v="0.4"/>
    <n v="0.2"/>
    <n v="500"/>
    <n v="200"/>
    <n v="100.00000000000003"/>
    <x v="2"/>
  </r>
  <r>
    <x v="0"/>
    <n v="1185732"/>
    <d v="2021-04-06T00:00:00"/>
    <x v="3"/>
    <s v="North Dakota"/>
    <s v="Fargo"/>
    <x v="0"/>
    <n v="0.20000000000000004"/>
    <x v="34"/>
    <n v="950.00000000000023"/>
    <n v="285.00000000000006"/>
    <n v="0.3"/>
    <n v="0.2"/>
    <n v="950"/>
    <n v="285"/>
    <n v="190.00000000000006"/>
    <x v="3"/>
  </r>
  <r>
    <x v="0"/>
    <n v="1185732"/>
    <d v="2021-04-06T00:00:00"/>
    <x v="3"/>
    <s v="North Dakota"/>
    <s v="Fargo"/>
    <x v="1"/>
    <n v="0.20000000000000004"/>
    <x v="37"/>
    <n v="350.00000000000006"/>
    <n v="122.50000000000001"/>
    <n v="0.35"/>
    <n v="0.2"/>
    <n v="350"/>
    <n v="122.5"/>
    <n v="70.000000000000014"/>
    <x v="3"/>
  </r>
  <r>
    <x v="0"/>
    <n v="1185732"/>
    <d v="2021-04-06T00:00:00"/>
    <x v="3"/>
    <s v="North Dakota"/>
    <s v="Fargo"/>
    <x v="2"/>
    <n v="0.10000000000000003"/>
    <x v="37"/>
    <n v="175.00000000000006"/>
    <n v="52.500000000000014"/>
    <n v="0.3"/>
    <n v="0.1"/>
    <n v="175"/>
    <n v="52.5"/>
    <n v="17.500000000000007"/>
    <x v="3"/>
  </r>
  <r>
    <x v="0"/>
    <n v="1185732"/>
    <d v="2021-04-06T00:00:00"/>
    <x v="3"/>
    <s v="North Dakota"/>
    <s v="Fargo"/>
    <x v="3"/>
    <n v="0.14999999999999997"/>
    <x v="39"/>
    <n v="149.99999999999997"/>
    <n v="44.999999999999993"/>
    <n v="0.3"/>
    <n v="0.15"/>
    <n v="150"/>
    <n v="45"/>
    <n v="22.499999999999996"/>
    <x v="3"/>
  </r>
  <r>
    <x v="0"/>
    <n v="1185732"/>
    <d v="2021-04-06T00:00:00"/>
    <x v="3"/>
    <s v="North Dakota"/>
    <s v="Fargo"/>
    <x v="4"/>
    <n v="0.6"/>
    <x v="36"/>
    <n v="750"/>
    <n v="375"/>
    <n v="0.5"/>
    <n v="0.6"/>
    <n v="750"/>
    <n v="375"/>
    <n v="450"/>
    <x v="3"/>
  </r>
  <r>
    <x v="0"/>
    <n v="1185732"/>
    <d v="2021-04-06T00:00:00"/>
    <x v="3"/>
    <s v="North Dakota"/>
    <s v="Fargo"/>
    <x v="5"/>
    <n v="0.5"/>
    <x v="44"/>
    <n v="1250"/>
    <n v="500"/>
    <n v="0.4"/>
    <n v="0.5"/>
    <n v="1250"/>
    <n v="500"/>
    <n v="625"/>
    <x v="3"/>
  </r>
  <r>
    <x v="0"/>
    <n v="1185732"/>
    <d v="2021-05-07T00:00:00"/>
    <x v="3"/>
    <s v="North Dakota"/>
    <s v="Fargo"/>
    <x v="0"/>
    <n v="0.6"/>
    <x v="65"/>
    <n v="3120"/>
    <n v="936"/>
    <n v="0.3"/>
    <n v="0.6"/>
    <n v="3120"/>
    <n v="936"/>
    <n v="1872"/>
    <x v="4"/>
  </r>
  <r>
    <x v="0"/>
    <n v="1185732"/>
    <d v="2021-05-07T00:00:00"/>
    <x v="3"/>
    <s v="North Dakota"/>
    <s v="Fargo"/>
    <x v="1"/>
    <n v="0.4"/>
    <x v="38"/>
    <n v="900"/>
    <n v="315"/>
    <n v="0.35"/>
    <n v="0.4"/>
    <n v="900"/>
    <n v="315"/>
    <n v="360"/>
    <x v="4"/>
  </r>
  <r>
    <x v="0"/>
    <n v="1185732"/>
    <d v="2021-05-07T00:00:00"/>
    <x v="3"/>
    <s v="North Dakota"/>
    <s v="Fargo"/>
    <x v="2"/>
    <n v="0.35000000000000003"/>
    <x v="41"/>
    <n v="700.00000000000011"/>
    <n v="210.00000000000003"/>
    <n v="0.3"/>
    <n v="0.35"/>
    <n v="700"/>
    <n v="210"/>
    <n v="245.00000000000003"/>
    <x v="4"/>
  </r>
  <r>
    <x v="0"/>
    <n v="1185732"/>
    <d v="2021-05-07T00:00:00"/>
    <x v="3"/>
    <s v="North Dakota"/>
    <s v="Fargo"/>
    <x v="3"/>
    <n v="0.35000000000000003"/>
    <x v="36"/>
    <n v="437.50000000000006"/>
    <n v="131.25"/>
    <n v="0.3"/>
    <n v="0.35"/>
    <n v="437.5"/>
    <n v="131.25"/>
    <n v="153.125"/>
    <x v="4"/>
  </r>
  <r>
    <x v="0"/>
    <n v="1185732"/>
    <d v="2021-05-07T00:00:00"/>
    <x v="3"/>
    <s v="North Dakota"/>
    <s v="Fargo"/>
    <x v="4"/>
    <n v="0.44999999999999996"/>
    <x v="43"/>
    <n v="674.99999999999989"/>
    <n v="337.49999999999994"/>
    <n v="0.5"/>
    <n v="0.45"/>
    <n v="675"/>
    <n v="337.5"/>
    <n v="303.74999999999994"/>
    <x v="4"/>
  </r>
  <r>
    <x v="0"/>
    <n v="1185732"/>
    <d v="2021-05-07T00:00:00"/>
    <x v="3"/>
    <s v="North Dakota"/>
    <s v="Fargo"/>
    <x v="5"/>
    <n v="0.49999999999999994"/>
    <x v="35"/>
    <n v="1374.9999999999998"/>
    <n v="549.99999999999989"/>
    <n v="0.4"/>
    <n v="0.5"/>
    <n v="1375"/>
    <n v="550"/>
    <n v="687.49999999999989"/>
    <x v="4"/>
  </r>
  <r>
    <x v="0"/>
    <n v="1185732"/>
    <d v="2021-06-06T00:00:00"/>
    <x v="3"/>
    <s v="North Dakota"/>
    <s v="Fargo"/>
    <x v="0"/>
    <n v="0.35000000000000003"/>
    <x v="28"/>
    <n v="1837.5000000000002"/>
    <n v="551.25"/>
    <n v="0.3"/>
    <n v="0.35"/>
    <n v="1837.5"/>
    <n v="551.25"/>
    <n v="643.125"/>
    <x v="5"/>
  </r>
  <r>
    <x v="0"/>
    <n v="1185732"/>
    <d v="2021-06-06T00:00:00"/>
    <x v="3"/>
    <s v="North Dakota"/>
    <s v="Fargo"/>
    <x v="1"/>
    <n v="0.3000000000000001"/>
    <x v="35"/>
    <n v="825.00000000000023"/>
    <n v="288.75000000000006"/>
    <n v="0.35"/>
    <n v="0.3"/>
    <n v="825"/>
    <n v="288.75"/>
    <n v="247.50000000000006"/>
    <x v="5"/>
  </r>
  <r>
    <x v="0"/>
    <n v="1185732"/>
    <d v="2021-06-06T00:00:00"/>
    <x v="3"/>
    <s v="North Dakota"/>
    <s v="Fargo"/>
    <x v="2"/>
    <n v="0.25000000000000006"/>
    <x v="41"/>
    <n v="500.00000000000011"/>
    <n v="150.00000000000003"/>
    <n v="0.3"/>
    <n v="0.25"/>
    <n v="500"/>
    <n v="150"/>
    <n v="125.00000000000003"/>
    <x v="5"/>
  </r>
  <r>
    <x v="0"/>
    <n v="1185732"/>
    <d v="2021-06-06T00:00:00"/>
    <x v="3"/>
    <s v="North Dakota"/>
    <s v="Fargo"/>
    <x v="3"/>
    <n v="0.25000000000000006"/>
    <x v="37"/>
    <n v="437.50000000000011"/>
    <n v="131.25000000000003"/>
    <n v="0.3"/>
    <n v="0.25"/>
    <n v="437.5"/>
    <n v="131.25"/>
    <n v="109.37500000000003"/>
    <x v="5"/>
  </r>
  <r>
    <x v="0"/>
    <n v="1185732"/>
    <d v="2021-06-06T00:00:00"/>
    <x v="3"/>
    <s v="North Dakota"/>
    <s v="Fargo"/>
    <x v="4"/>
    <n v="0.35000000000000003"/>
    <x v="37"/>
    <n v="612.50000000000011"/>
    <n v="306.25000000000006"/>
    <n v="0.5"/>
    <n v="0.35"/>
    <n v="612.5"/>
    <n v="306.25"/>
    <n v="214.37500000000003"/>
    <x v="5"/>
  </r>
  <r>
    <x v="0"/>
    <n v="1185732"/>
    <d v="2021-06-06T00:00:00"/>
    <x v="3"/>
    <s v="North Dakota"/>
    <s v="Fargo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5T00:00:00"/>
    <x v="3"/>
    <s v="North Dakota"/>
    <s v="Fargo"/>
    <x v="0"/>
    <n v="0.5"/>
    <x v="21"/>
    <n v="2750"/>
    <n v="825"/>
    <n v="0.3"/>
    <n v="0.5"/>
    <n v="2750"/>
    <n v="825"/>
    <n v="1375"/>
    <x v="6"/>
  </r>
  <r>
    <x v="0"/>
    <n v="1185732"/>
    <d v="2021-07-05T00:00:00"/>
    <x v="3"/>
    <s v="North Dakota"/>
    <s v="Fargo"/>
    <x v="1"/>
    <n v="0.45000000000000007"/>
    <x v="49"/>
    <n v="1350.0000000000002"/>
    <n v="472.50000000000006"/>
    <n v="0.35"/>
    <n v="0.45"/>
    <n v="1350"/>
    <n v="472.5"/>
    <n v="607.50000000000011"/>
    <x v="6"/>
  </r>
  <r>
    <x v="0"/>
    <n v="1185732"/>
    <d v="2021-07-05T00:00:00"/>
    <x v="3"/>
    <s v="North Dakota"/>
    <s v="Fargo"/>
    <x v="2"/>
    <n v="0.4"/>
    <x v="38"/>
    <n v="900"/>
    <n v="270"/>
    <n v="0.3"/>
    <n v="0.4"/>
    <n v="900"/>
    <n v="270"/>
    <n v="360"/>
    <x v="6"/>
  </r>
  <r>
    <x v="0"/>
    <n v="1185732"/>
    <d v="2021-07-05T00:00:00"/>
    <x v="3"/>
    <s v="North Dakota"/>
    <s v="Fargo"/>
    <x v="3"/>
    <n v="0.4"/>
    <x v="37"/>
    <n v="700"/>
    <n v="210"/>
    <n v="0.3"/>
    <n v="0.4"/>
    <n v="700"/>
    <n v="210"/>
    <n v="280"/>
    <x v="6"/>
  </r>
  <r>
    <x v="0"/>
    <n v="1185732"/>
    <d v="2021-07-05T00:00:00"/>
    <x v="3"/>
    <s v="North Dakota"/>
    <s v="Fargo"/>
    <x v="4"/>
    <n v="0.5"/>
    <x v="41"/>
    <n v="1000"/>
    <n v="500"/>
    <n v="0.5"/>
    <n v="0.5"/>
    <n v="1000"/>
    <n v="500"/>
    <n v="500"/>
    <x v="6"/>
  </r>
  <r>
    <x v="0"/>
    <n v="1185732"/>
    <d v="2021-07-05T00:00:00"/>
    <x v="3"/>
    <s v="North Dakota"/>
    <s v="Fargo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6T00:00:00"/>
    <x v="3"/>
    <s v="North Dakota"/>
    <s v="Fargo"/>
    <x v="0"/>
    <n v="0.5"/>
    <x v="28"/>
    <n v="2625"/>
    <n v="787.5"/>
    <n v="0.3"/>
    <n v="0.5"/>
    <n v="2625"/>
    <n v="787.5"/>
    <n v="1312.5"/>
    <x v="7"/>
  </r>
  <r>
    <x v="0"/>
    <n v="1185732"/>
    <d v="2021-08-06T00:00:00"/>
    <x v="3"/>
    <s v="North Dakota"/>
    <s v="Fargo"/>
    <x v="1"/>
    <n v="0.45000000000000007"/>
    <x v="49"/>
    <n v="1350.0000000000002"/>
    <n v="472.50000000000006"/>
    <n v="0.35"/>
    <n v="0.45"/>
    <n v="1350"/>
    <n v="472.5"/>
    <n v="607.50000000000011"/>
    <x v="7"/>
  </r>
  <r>
    <x v="0"/>
    <n v="1185732"/>
    <d v="2021-08-06T00:00:00"/>
    <x v="3"/>
    <s v="North Dakota"/>
    <s v="Fargo"/>
    <x v="2"/>
    <n v="0.4"/>
    <x v="38"/>
    <n v="900"/>
    <n v="270"/>
    <n v="0.3"/>
    <n v="0.4"/>
    <n v="900"/>
    <n v="270"/>
    <n v="360"/>
    <x v="7"/>
  </r>
  <r>
    <x v="0"/>
    <n v="1185732"/>
    <d v="2021-08-06T00:00:00"/>
    <x v="3"/>
    <s v="North Dakota"/>
    <s v="Fargo"/>
    <x v="3"/>
    <n v="0.4"/>
    <x v="41"/>
    <n v="800"/>
    <n v="240"/>
    <n v="0.3"/>
    <n v="0.4"/>
    <n v="800"/>
    <n v="240"/>
    <n v="320"/>
    <x v="7"/>
  </r>
  <r>
    <x v="0"/>
    <n v="1185732"/>
    <d v="2021-08-06T00:00:00"/>
    <x v="3"/>
    <s v="North Dakota"/>
    <s v="Fargo"/>
    <x v="4"/>
    <n v="0.5"/>
    <x v="37"/>
    <n v="875"/>
    <n v="437.5"/>
    <n v="0.5"/>
    <n v="0.5"/>
    <n v="875"/>
    <n v="437.5"/>
    <n v="437.5"/>
    <x v="7"/>
  </r>
  <r>
    <x v="0"/>
    <n v="1185732"/>
    <d v="2021-08-06T00:00:00"/>
    <x v="3"/>
    <s v="North Dakota"/>
    <s v="Fargo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07T00:00:00"/>
    <x v="3"/>
    <s v="North Dakota"/>
    <s v="Fargo"/>
    <x v="0"/>
    <n v="0.35000000000000003"/>
    <x v="34"/>
    <n v="1662.5000000000002"/>
    <n v="498.75000000000006"/>
    <n v="0.3"/>
    <n v="0.35"/>
    <n v="1662.5"/>
    <n v="498.75"/>
    <n v="581.875"/>
    <x v="8"/>
  </r>
  <r>
    <x v="0"/>
    <n v="1185732"/>
    <d v="2021-09-07T00:00:00"/>
    <x v="3"/>
    <s v="North Dakota"/>
    <s v="Fargo"/>
    <x v="1"/>
    <n v="0.3000000000000001"/>
    <x v="35"/>
    <n v="825.00000000000023"/>
    <n v="288.75000000000006"/>
    <n v="0.35"/>
    <n v="0.3"/>
    <n v="825"/>
    <n v="288.75"/>
    <n v="247.50000000000006"/>
    <x v="8"/>
  </r>
  <r>
    <x v="0"/>
    <n v="1185732"/>
    <d v="2021-09-07T00:00:00"/>
    <x v="3"/>
    <s v="North Dakota"/>
    <s v="Fargo"/>
    <x v="2"/>
    <n v="0.25000000000000006"/>
    <x v="37"/>
    <n v="437.50000000000011"/>
    <n v="131.25000000000003"/>
    <n v="0.3"/>
    <n v="0.25"/>
    <n v="437.5"/>
    <n v="131.25"/>
    <n v="109.37500000000003"/>
    <x v="8"/>
  </r>
  <r>
    <x v="0"/>
    <n v="1185732"/>
    <d v="2021-09-07T00:00:00"/>
    <x v="3"/>
    <s v="North Dakota"/>
    <s v="Fargo"/>
    <x v="3"/>
    <n v="0.25000000000000006"/>
    <x v="43"/>
    <n v="375.00000000000006"/>
    <n v="112.50000000000001"/>
    <n v="0.3"/>
    <n v="0.25"/>
    <n v="375"/>
    <n v="112.5"/>
    <n v="93.750000000000014"/>
    <x v="8"/>
  </r>
  <r>
    <x v="0"/>
    <n v="1185732"/>
    <d v="2021-09-07T00:00:00"/>
    <x v="3"/>
    <s v="North Dakota"/>
    <s v="Fargo"/>
    <x v="4"/>
    <n v="0.35000000000000003"/>
    <x v="43"/>
    <n v="525"/>
    <n v="262.5"/>
    <n v="0.5"/>
    <n v="0.35"/>
    <n v="525"/>
    <n v="262.5"/>
    <n v="183.75"/>
    <x v="8"/>
  </r>
  <r>
    <x v="0"/>
    <n v="1185732"/>
    <d v="2021-09-07T00:00:00"/>
    <x v="3"/>
    <s v="North Dakota"/>
    <s v="Fargo"/>
    <x v="5"/>
    <n v="0.4"/>
    <x v="38"/>
    <n v="900"/>
    <n v="360"/>
    <n v="0.4"/>
    <n v="0.4"/>
    <n v="900"/>
    <n v="360"/>
    <n v="360"/>
    <x v="8"/>
  </r>
  <r>
    <x v="0"/>
    <n v="1185732"/>
    <d v="2021-10-06T00:00:00"/>
    <x v="3"/>
    <s v="North Dakota"/>
    <s v="Fargo"/>
    <x v="0"/>
    <n v="0.44999999999999996"/>
    <x v="47"/>
    <n v="1799.9999999999998"/>
    <n v="539.99999999999989"/>
    <n v="0.3"/>
    <n v="0.45"/>
    <n v="1800"/>
    <n v="540"/>
    <n v="809.99999999999989"/>
    <x v="9"/>
  </r>
  <r>
    <x v="0"/>
    <n v="1185732"/>
    <d v="2021-10-06T00:00:00"/>
    <x v="3"/>
    <s v="North Dakota"/>
    <s v="Fargo"/>
    <x v="1"/>
    <n v="0.35000000000000003"/>
    <x v="44"/>
    <n v="875.00000000000011"/>
    <n v="306.25"/>
    <n v="0.35"/>
    <n v="0.35"/>
    <n v="875"/>
    <n v="306.25"/>
    <n v="306.25"/>
    <x v="9"/>
  </r>
  <r>
    <x v="0"/>
    <n v="1185732"/>
    <d v="2021-10-06T00:00:00"/>
    <x v="3"/>
    <s v="North Dakota"/>
    <s v="Fargo"/>
    <x v="2"/>
    <n v="0.35000000000000003"/>
    <x v="43"/>
    <n v="525"/>
    <n v="157.5"/>
    <n v="0.3"/>
    <n v="0.35"/>
    <n v="525"/>
    <n v="157.5"/>
    <n v="183.75"/>
    <x v="9"/>
  </r>
  <r>
    <x v="0"/>
    <n v="1185732"/>
    <d v="2021-10-06T00:00:00"/>
    <x v="3"/>
    <s v="North Dakota"/>
    <s v="Fargo"/>
    <x v="3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6T00:00:00"/>
    <x v="3"/>
    <s v="North Dakota"/>
    <s v="Fargo"/>
    <x v="4"/>
    <n v="0.44999999999999996"/>
    <x v="36"/>
    <n v="562.5"/>
    <n v="281.25"/>
    <n v="0.5"/>
    <n v="0.45"/>
    <n v="562.5"/>
    <n v="281.25"/>
    <n v="253.125"/>
    <x v="9"/>
  </r>
  <r>
    <x v="0"/>
    <n v="1185732"/>
    <d v="2021-10-06T00:00:00"/>
    <x v="3"/>
    <s v="North Dakota"/>
    <s v="Fargo"/>
    <x v="5"/>
    <n v="0.49999999999999983"/>
    <x v="44"/>
    <n v="1249.9999999999995"/>
    <n v="499.99999999999983"/>
    <n v="0.4"/>
    <n v="0.5"/>
    <n v="1250"/>
    <n v="500"/>
    <n v="624.99999999999977"/>
    <x v="9"/>
  </r>
  <r>
    <x v="0"/>
    <n v="1185732"/>
    <d v="2021-11-06T00:00:00"/>
    <x v="3"/>
    <s v="North Dakota"/>
    <s v="Fargo"/>
    <x v="0"/>
    <n v="0.44999999999999996"/>
    <x v="47"/>
    <n v="1799.9999999999998"/>
    <n v="539.99999999999989"/>
    <n v="0.3"/>
    <n v="0.45"/>
    <n v="1800"/>
    <n v="540"/>
    <n v="809.99999999999989"/>
    <x v="10"/>
  </r>
  <r>
    <x v="0"/>
    <n v="1185732"/>
    <d v="2021-11-06T00:00:00"/>
    <x v="3"/>
    <s v="North Dakota"/>
    <s v="Fargo"/>
    <x v="1"/>
    <n v="0.35000000000000003"/>
    <x v="35"/>
    <n v="962.50000000000011"/>
    <n v="336.875"/>
    <n v="0.35"/>
    <n v="0.35"/>
    <n v="962.5"/>
    <n v="336.875"/>
    <n v="336.875"/>
    <x v="10"/>
  </r>
  <r>
    <x v="0"/>
    <n v="1185732"/>
    <d v="2021-11-06T00:00:00"/>
    <x v="3"/>
    <s v="North Dakota"/>
    <s v="Fargo"/>
    <x v="2"/>
    <n v="0.35000000000000003"/>
    <x v="77"/>
    <n v="770.00000000000011"/>
    <n v="231.00000000000003"/>
    <n v="0.3"/>
    <n v="0.35"/>
    <n v="770"/>
    <n v="231"/>
    <n v="269.5"/>
    <x v="10"/>
  </r>
  <r>
    <x v="0"/>
    <n v="1185732"/>
    <d v="2021-11-06T00:00:00"/>
    <x v="3"/>
    <s v="North Dakota"/>
    <s v="Fargo"/>
    <x v="3"/>
    <n v="0.35000000000000003"/>
    <x v="41"/>
    <n v="700.00000000000011"/>
    <n v="210.00000000000003"/>
    <n v="0.3"/>
    <n v="0.35"/>
    <n v="700"/>
    <n v="210"/>
    <n v="245.00000000000003"/>
    <x v="10"/>
  </r>
  <r>
    <x v="0"/>
    <n v="1185732"/>
    <d v="2021-11-06T00:00:00"/>
    <x v="3"/>
    <s v="North Dakota"/>
    <s v="Fargo"/>
    <x v="4"/>
    <n v="0.6"/>
    <x v="37"/>
    <n v="1050"/>
    <n v="525"/>
    <n v="0.5"/>
    <n v="0.6"/>
    <n v="1050"/>
    <n v="525"/>
    <n v="630"/>
    <x v="10"/>
  </r>
  <r>
    <x v="0"/>
    <n v="1185732"/>
    <d v="2021-11-06T00:00:00"/>
    <x v="3"/>
    <s v="North Dakota"/>
    <s v="Fargo"/>
    <x v="5"/>
    <n v="0.64999999999999991"/>
    <x v="35"/>
    <n v="1787.4999999999998"/>
    <n v="715"/>
    <n v="0.4"/>
    <n v="0.65"/>
    <n v="1787.5"/>
    <n v="715"/>
    <n v="1161.875"/>
    <x v="10"/>
  </r>
  <r>
    <x v="0"/>
    <n v="1185732"/>
    <d v="2021-12-05T00:00:00"/>
    <x v="3"/>
    <s v="North Dakota"/>
    <s v="Fargo"/>
    <x v="0"/>
    <n v="0.6"/>
    <x v="28"/>
    <n v="3150"/>
    <n v="945"/>
    <n v="0.3"/>
    <n v="0.6"/>
    <n v="3150"/>
    <n v="945"/>
    <n v="1890"/>
    <x v="11"/>
  </r>
  <r>
    <x v="0"/>
    <n v="1185732"/>
    <d v="2021-12-05T00:00:00"/>
    <x v="3"/>
    <s v="North Dakota"/>
    <s v="Fargo"/>
    <x v="1"/>
    <n v="0.5"/>
    <x v="46"/>
    <n v="1625"/>
    <n v="568.75"/>
    <n v="0.35"/>
    <n v="0.5"/>
    <n v="1625"/>
    <n v="568.75"/>
    <n v="812.5"/>
    <x v="11"/>
  </r>
  <r>
    <x v="0"/>
    <n v="1185732"/>
    <d v="2021-12-05T00:00:00"/>
    <x v="3"/>
    <s v="North Dakota"/>
    <s v="Fargo"/>
    <x v="2"/>
    <n v="0.5"/>
    <x v="35"/>
    <n v="1375"/>
    <n v="412.5"/>
    <n v="0.3"/>
    <n v="0.5"/>
    <n v="1375"/>
    <n v="412.5"/>
    <n v="687.5"/>
    <x v="11"/>
  </r>
  <r>
    <x v="0"/>
    <n v="1185732"/>
    <d v="2021-12-05T00:00:00"/>
    <x v="3"/>
    <s v="North Dakota"/>
    <s v="Fargo"/>
    <x v="3"/>
    <n v="0.5"/>
    <x v="38"/>
    <n v="1125"/>
    <n v="337.5"/>
    <n v="0.3"/>
    <n v="0.5"/>
    <n v="1125"/>
    <n v="337.5"/>
    <n v="562.5"/>
    <x v="11"/>
  </r>
  <r>
    <x v="0"/>
    <n v="1185732"/>
    <d v="2021-12-05T00:00:00"/>
    <x v="3"/>
    <s v="North Dakota"/>
    <s v="Fargo"/>
    <x v="4"/>
    <n v="0.6"/>
    <x v="38"/>
    <n v="1350"/>
    <n v="675"/>
    <n v="0.5"/>
    <n v="0.6"/>
    <n v="1350"/>
    <n v="675"/>
    <n v="810"/>
    <x v="11"/>
  </r>
  <r>
    <x v="0"/>
    <n v="1185732"/>
    <d v="2021-12-05T00:00:00"/>
    <x v="3"/>
    <s v="North Dakota"/>
    <s v="Fargo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03T00:00:00"/>
    <x v="3"/>
    <s v="Iowa"/>
    <s v="Des Moines"/>
    <x v="0"/>
    <n v="0.30000000000000004"/>
    <x v="32"/>
    <n v="1350.0000000000002"/>
    <n v="405.00000000000006"/>
    <n v="0.3"/>
    <n v="0.3"/>
    <n v="1350"/>
    <n v="405"/>
    <n v="405.00000000000006"/>
    <x v="0"/>
  </r>
  <r>
    <x v="0"/>
    <n v="1185732"/>
    <d v="2021-01-03T00:00:00"/>
    <x v="3"/>
    <s v="Iowa"/>
    <s v="Des Moines"/>
    <x v="1"/>
    <n v="0.30000000000000004"/>
    <x v="44"/>
    <n v="750.00000000000011"/>
    <n v="262.5"/>
    <n v="0.35"/>
    <n v="0.3"/>
    <n v="750"/>
    <n v="262.5"/>
    <n v="225.00000000000003"/>
    <x v="0"/>
  </r>
  <r>
    <x v="0"/>
    <n v="1185732"/>
    <d v="2021-01-03T00:00:00"/>
    <x v="3"/>
    <s v="Iowa"/>
    <s v="Des Moines"/>
    <x v="2"/>
    <n v="0.20000000000000007"/>
    <x v="44"/>
    <n v="500.00000000000017"/>
    <n v="150.00000000000006"/>
    <n v="0.3"/>
    <n v="0.2"/>
    <n v="500"/>
    <n v="150"/>
    <n v="100.00000000000004"/>
    <x v="0"/>
  </r>
  <r>
    <x v="0"/>
    <n v="1185732"/>
    <d v="2021-01-03T00:00:00"/>
    <x v="3"/>
    <s v="Iowa"/>
    <s v="Des Moines"/>
    <x v="3"/>
    <n v="0.25000000000000006"/>
    <x v="39"/>
    <n v="250.00000000000006"/>
    <n v="75.000000000000014"/>
    <n v="0.3"/>
    <n v="0.25"/>
    <n v="250"/>
    <n v="75"/>
    <n v="62.500000000000014"/>
    <x v="0"/>
  </r>
  <r>
    <x v="0"/>
    <n v="1185732"/>
    <d v="2021-01-03T00:00:00"/>
    <x v="3"/>
    <s v="Iowa"/>
    <s v="Des Moines"/>
    <x v="4"/>
    <n v="0.39999999999999997"/>
    <x v="43"/>
    <n v="600"/>
    <n v="300"/>
    <n v="0.5"/>
    <n v="0.4"/>
    <n v="600"/>
    <n v="300"/>
    <n v="240"/>
    <x v="0"/>
  </r>
  <r>
    <x v="0"/>
    <n v="1185732"/>
    <d v="2021-01-03T00:00:00"/>
    <x v="3"/>
    <s v="Iowa"/>
    <s v="Des Moines"/>
    <x v="5"/>
    <n v="0.30000000000000004"/>
    <x v="44"/>
    <n v="750.00000000000011"/>
    <n v="300.00000000000006"/>
    <n v="0.4"/>
    <n v="0.3"/>
    <n v="750"/>
    <n v="300"/>
    <n v="225.00000000000003"/>
    <x v="0"/>
  </r>
  <r>
    <x v="0"/>
    <n v="1185732"/>
    <d v="2021-02-03T00:00:00"/>
    <x v="3"/>
    <s v="Iowa"/>
    <s v="Des Moines"/>
    <x v="0"/>
    <n v="0.30000000000000004"/>
    <x v="24"/>
    <n v="1500.0000000000002"/>
    <n v="450.00000000000006"/>
    <n v="0.3"/>
    <n v="0.3"/>
    <n v="1500"/>
    <n v="450"/>
    <n v="450.00000000000006"/>
    <x v="1"/>
  </r>
  <r>
    <x v="0"/>
    <n v="1185732"/>
    <d v="2021-02-03T00:00:00"/>
    <x v="3"/>
    <s v="Iowa"/>
    <s v="Des Moines"/>
    <x v="1"/>
    <n v="0.30000000000000004"/>
    <x v="43"/>
    <n v="450.00000000000006"/>
    <n v="157.5"/>
    <n v="0.35"/>
    <n v="0.3"/>
    <n v="450"/>
    <n v="157.5"/>
    <n v="135"/>
    <x v="1"/>
  </r>
  <r>
    <x v="0"/>
    <n v="1185732"/>
    <d v="2021-02-03T00:00:00"/>
    <x v="3"/>
    <s v="Iowa"/>
    <s v="Des Moines"/>
    <x v="2"/>
    <n v="0.20000000000000007"/>
    <x v="41"/>
    <n v="400.00000000000011"/>
    <n v="120.00000000000003"/>
    <n v="0.3"/>
    <n v="0.2"/>
    <n v="400"/>
    <n v="120"/>
    <n v="80.000000000000028"/>
    <x v="1"/>
  </r>
  <r>
    <x v="0"/>
    <n v="1185732"/>
    <d v="2021-02-03T00:00:00"/>
    <x v="3"/>
    <s v="Iowa"/>
    <s v="Des Moines"/>
    <x v="3"/>
    <n v="0.25000000000000006"/>
    <x v="42"/>
    <n v="187.50000000000003"/>
    <n v="56.250000000000007"/>
    <n v="0.3"/>
    <n v="0.25"/>
    <n v="187.5"/>
    <n v="56.25"/>
    <n v="46.875000000000007"/>
    <x v="1"/>
  </r>
  <r>
    <x v="0"/>
    <n v="1185732"/>
    <d v="2021-02-03T00:00:00"/>
    <x v="3"/>
    <s v="Iowa"/>
    <s v="Des Moines"/>
    <x v="4"/>
    <n v="0.39999999999999997"/>
    <x v="43"/>
    <n v="600"/>
    <n v="300"/>
    <n v="0.5"/>
    <n v="0.4"/>
    <n v="600"/>
    <n v="300"/>
    <n v="240"/>
    <x v="1"/>
  </r>
  <r>
    <x v="0"/>
    <n v="1185732"/>
    <d v="2021-02-03T00:00:00"/>
    <x v="3"/>
    <s v="Iowa"/>
    <s v="Des Moines"/>
    <x v="5"/>
    <n v="0.14999999999999997"/>
    <x v="44"/>
    <n v="374.99999999999994"/>
    <n v="149.99999999999997"/>
    <n v="0.4"/>
    <n v="0.15"/>
    <n v="375"/>
    <n v="150"/>
    <n v="56.249999999999993"/>
    <x v="1"/>
  </r>
  <r>
    <x v="0"/>
    <n v="1185732"/>
    <d v="2021-03-02T00:00:00"/>
    <x v="3"/>
    <s v="Iowa"/>
    <s v="Des Moines"/>
    <x v="0"/>
    <n v="0.20000000000000004"/>
    <x v="54"/>
    <n v="940.00000000000023"/>
    <n v="282.00000000000006"/>
    <n v="0.3"/>
    <n v="0.2"/>
    <n v="940"/>
    <n v="282"/>
    <n v="188.00000000000006"/>
    <x v="2"/>
  </r>
  <r>
    <x v="0"/>
    <n v="1185732"/>
    <d v="2021-03-02T00:00:00"/>
    <x v="3"/>
    <s v="Iowa"/>
    <s v="Des Moines"/>
    <x v="1"/>
    <n v="0.20000000000000004"/>
    <x v="37"/>
    <n v="350.00000000000006"/>
    <n v="122.50000000000001"/>
    <n v="0.35"/>
    <n v="0.2"/>
    <n v="350"/>
    <n v="122.5"/>
    <n v="70.000000000000014"/>
    <x v="2"/>
  </r>
  <r>
    <x v="0"/>
    <n v="1185732"/>
    <d v="2021-03-02T00:00:00"/>
    <x v="3"/>
    <s v="Iowa"/>
    <s v="Des Moines"/>
    <x v="2"/>
    <n v="0.10000000000000003"/>
    <x v="38"/>
    <n v="225.00000000000009"/>
    <n v="67.500000000000028"/>
    <n v="0.3"/>
    <n v="0.1"/>
    <n v="225"/>
    <n v="67.5"/>
    <n v="22.500000000000011"/>
    <x v="2"/>
  </r>
  <r>
    <x v="0"/>
    <n v="1185732"/>
    <d v="2021-03-02T00:00:00"/>
    <x v="3"/>
    <s v="Iowa"/>
    <s v="Des Moines"/>
    <x v="3"/>
    <n v="0.14999999999999997"/>
    <x v="42"/>
    <n v="112.49999999999997"/>
    <n v="33.749999999999993"/>
    <n v="0.3"/>
    <n v="0.15"/>
    <n v="112.5"/>
    <n v="33.75"/>
    <n v="16.874999999999996"/>
    <x v="2"/>
  </r>
  <r>
    <x v="0"/>
    <n v="1185732"/>
    <d v="2021-03-02T00:00:00"/>
    <x v="3"/>
    <s v="Iowa"/>
    <s v="Des Moines"/>
    <x v="4"/>
    <n v="0.30000000000000004"/>
    <x v="36"/>
    <n v="375.00000000000006"/>
    <n v="187.50000000000003"/>
    <n v="0.5"/>
    <n v="0.3"/>
    <n v="375"/>
    <n v="187.5"/>
    <n v="112.50000000000001"/>
    <x v="2"/>
  </r>
  <r>
    <x v="0"/>
    <n v="1185732"/>
    <d v="2021-03-02T00:00:00"/>
    <x v="3"/>
    <s v="Iowa"/>
    <s v="Des Moines"/>
    <x v="5"/>
    <n v="0.20000000000000004"/>
    <x v="38"/>
    <n v="450.00000000000011"/>
    <n v="180.00000000000006"/>
    <n v="0.4"/>
    <n v="0.2"/>
    <n v="450"/>
    <n v="180"/>
    <n v="90.000000000000028"/>
    <x v="2"/>
  </r>
  <r>
    <x v="0"/>
    <n v="1185732"/>
    <d v="2021-04-03T00:00:00"/>
    <x v="3"/>
    <s v="Iowa"/>
    <s v="Des Moines"/>
    <x v="0"/>
    <n v="0.20000000000000004"/>
    <x v="32"/>
    <n v="900.00000000000023"/>
    <n v="270.00000000000006"/>
    <n v="0.3"/>
    <n v="0.2"/>
    <n v="900"/>
    <n v="270"/>
    <n v="180.00000000000006"/>
    <x v="3"/>
  </r>
  <r>
    <x v="0"/>
    <n v="1185732"/>
    <d v="2021-04-03T00:00:00"/>
    <x v="3"/>
    <s v="Iowa"/>
    <s v="Des Moines"/>
    <x v="1"/>
    <n v="0.20000000000000004"/>
    <x v="43"/>
    <n v="300.00000000000006"/>
    <n v="105.00000000000001"/>
    <n v="0.35"/>
    <n v="0.2"/>
    <n v="300"/>
    <n v="105"/>
    <n v="60.000000000000014"/>
    <x v="3"/>
  </r>
  <r>
    <x v="0"/>
    <n v="1185732"/>
    <d v="2021-04-03T00:00:00"/>
    <x v="3"/>
    <s v="Iowa"/>
    <s v="Des Moines"/>
    <x v="2"/>
    <n v="0.10000000000000003"/>
    <x v="43"/>
    <n v="150.00000000000006"/>
    <n v="45.000000000000014"/>
    <n v="0.3"/>
    <n v="0.1"/>
    <n v="150"/>
    <n v="45"/>
    <n v="15.000000000000007"/>
    <x v="3"/>
  </r>
  <r>
    <x v="0"/>
    <n v="1185732"/>
    <d v="2021-04-03T00:00:00"/>
    <x v="3"/>
    <s v="Iowa"/>
    <s v="Des Moines"/>
    <x v="3"/>
    <n v="0.14999999999999997"/>
    <x v="42"/>
    <n v="112.49999999999997"/>
    <n v="33.749999999999993"/>
    <n v="0.3"/>
    <n v="0.15"/>
    <n v="112.5"/>
    <n v="33.75"/>
    <n v="16.874999999999996"/>
    <x v="3"/>
  </r>
  <r>
    <x v="0"/>
    <n v="1185732"/>
    <d v="2021-04-03T00:00:00"/>
    <x v="3"/>
    <s v="Iowa"/>
    <s v="Des Moines"/>
    <x v="4"/>
    <n v="0.6"/>
    <x v="39"/>
    <n v="600"/>
    <n v="300"/>
    <n v="0.5"/>
    <n v="0.6"/>
    <n v="600"/>
    <n v="300"/>
    <n v="360"/>
    <x v="3"/>
  </r>
  <r>
    <x v="0"/>
    <n v="1185732"/>
    <d v="2021-04-03T00:00:00"/>
    <x v="3"/>
    <s v="Iowa"/>
    <s v="Des Moines"/>
    <x v="5"/>
    <n v="0.5"/>
    <x v="38"/>
    <n v="1125"/>
    <n v="450"/>
    <n v="0.4"/>
    <n v="0.5"/>
    <n v="1125"/>
    <n v="450"/>
    <n v="562.5"/>
    <x v="3"/>
  </r>
  <r>
    <x v="0"/>
    <n v="1185732"/>
    <d v="2021-05-04T00:00:00"/>
    <x v="3"/>
    <s v="Iowa"/>
    <s v="Des Moines"/>
    <x v="0"/>
    <n v="0.6"/>
    <x v="40"/>
    <n v="2970"/>
    <n v="891"/>
    <n v="0.3"/>
    <n v="0.6"/>
    <n v="2970"/>
    <n v="891"/>
    <n v="1782"/>
    <x v="4"/>
  </r>
  <r>
    <x v="0"/>
    <n v="1185732"/>
    <d v="2021-05-04T00:00:00"/>
    <x v="3"/>
    <s v="Iowa"/>
    <s v="Des Moines"/>
    <x v="1"/>
    <n v="0.4"/>
    <x v="41"/>
    <n v="800"/>
    <n v="280"/>
    <n v="0.35"/>
    <n v="0.4"/>
    <n v="800"/>
    <n v="280"/>
    <n v="320"/>
    <x v="4"/>
  </r>
  <r>
    <x v="0"/>
    <n v="1185732"/>
    <d v="2021-05-04T00:00:00"/>
    <x v="3"/>
    <s v="Iowa"/>
    <s v="Des Moines"/>
    <x v="2"/>
    <n v="0.35000000000000003"/>
    <x v="37"/>
    <n v="612.50000000000011"/>
    <n v="183.75000000000003"/>
    <n v="0.3"/>
    <n v="0.35"/>
    <n v="612.5"/>
    <n v="183.75"/>
    <n v="214.37500000000003"/>
    <x v="4"/>
  </r>
  <r>
    <x v="0"/>
    <n v="1185732"/>
    <d v="2021-05-04T00:00:00"/>
    <x v="3"/>
    <s v="Iowa"/>
    <s v="Des Moines"/>
    <x v="3"/>
    <n v="0.35000000000000003"/>
    <x v="43"/>
    <n v="525"/>
    <n v="157.5"/>
    <n v="0.3"/>
    <n v="0.35"/>
    <n v="525"/>
    <n v="157.5"/>
    <n v="183.75"/>
    <x v="4"/>
  </r>
  <r>
    <x v="0"/>
    <n v="1185732"/>
    <d v="2021-05-04T00:00:00"/>
    <x v="3"/>
    <s v="Iowa"/>
    <s v="Des Moines"/>
    <x v="4"/>
    <n v="0.44999999999999996"/>
    <x v="37"/>
    <n v="787.49999999999989"/>
    <n v="393.74999999999994"/>
    <n v="0.5"/>
    <n v="0.45"/>
    <n v="787.5"/>
    <n v="393.75"/>
    <n v="354.37499999999994"/>
    <x v="4"/>
  </r>
  <r>
    <x v="0"/>
    <n v="1185732"/>
    <d v="2021-05-04T00:00:00"/>
    <x v="3"/>
    <s v="Iowa"/>
    <s v="Des Moines"/>
    <x v="5"/>
    <n v="0.49999999999999994"/>
    <x v="49"/>
    <n v="1499.9999999999998"/>
    <n v="599.99999999999989"/>
    <n v="0.4"/>
    <n v="0.5"/>
    <n v="1500"/>
    <n v="600"/>
    <n v="749.99999999999989"/>
    <x v="4"/>
  </r>
  <r>
    <x v="0"/>
    <n v="1185732"/>
    <d v="2021-06-03T00:00:00"/>
    <x v="3"/>
    <s v="Iowa"/>
    <s v="Des Moines"/>
    <x v="0"/>
    <n v="0.35000000000000003"/>
    <x v="21"/>
    <n v="1925.0000000000002"/>
    <n v="577.5"/>
    <n v="0.3"/>
    <n v="0.35"/>
    <n v="1925"/>
    <n v="577.5"/>
    <n v="673.75"/>
    <x v="5"/>
  </r>
  <r>
    <x v="0"/>
    <n v="1185732"/>
    <d v="2021-06-03T00:00:00"/>
    <x v="3"/>
    <s v="Iowa"/>
    <s v="Des Moines"/>
    <x v="1"/>
    <n v="0.3000000000000001"/>
    <x v="49"/>
    <n v="900.00000000000034"/>
    <n v="315.00000000000011"/>
    <n v="0.35"/>
    <n v="0.3"/>
    <n v="900"/>
    <n v="315"/>
    <n v="270.00000000000011"/>
    <x v="5"/>
  </r>
  <r>
    <x v="0"/>
    <n v="1185732"/>
    <d v="2021-06-03T00:00:00"/>
    <x v="3"/>
    <s v="Iowa"/>
    <s v="Des Moines"/>
    <x v="2"/>
    <n v="0.25000000000000006"/>
    <x v="41"/>
    <n v="500.00000000000011"/>
    <n v="150.00000000000003"/>
    <n v="0.3"/>
    <n v="0.25"/>
    <n v="500"/>
    <n v="150"/>
    <n v="125.00000000000003"/>
    <x v="5"/>
  </r>
  <r>
    <x v="0"/>
    <n v="1185732"/>
    <d v="2021-06-03T00:00:00"/>
    <x v="3"/>
    <s v="Iowa"/>
    <s v="Des Moines"/>
    <x v="3"/>
    <n v="0.25000000000000006"/>
    <x v="37"/>
    <n v="437.50000000000011"/>
    <n v="131.25000000000003"/>
    <n v="0.3"/>
    <n v="0.25"/>
    <n v="437.5"/>
    <n v="131.25"/>
    <n v="109.37500000000003"/>
    <x v="5"/>
  </r>
  <r>
    <x v="0"/>
    <n v="1185732"/>
    <d v="2021-06-03T00:00:00"/>
    <x v="3"/>
    <s v="Iowa"/>
    <s v="Des Moines"/>
    <x v="4"/>
    <n v="0.35000000000000003"/>
    <x v="37"/>
    <n v="612.50000000000011"/>
    <n v="306.25000000000006"/>
    <n v="0.5"/>
    <n v="0.35"/>
    <n v="612.5"/>
    <n v="306.25"/>
    <n v="214.37500000000003"/>
    <x v="5"/>
  </r>
  <r>
    <x v="0"/>
    <n v="1185732"/>
    <d v="2021-06-03T00:00:00"/>
    <x v="3"/>
    <s v="Iowa"/>
    <s v="Des Moines"/>
    <x v="5"/>
    <n v="0.55000000000000004"/>
    <x v="46"/>
    <n v="1787.5000000000002"/>
    <n v="715.00000000000011"/>
    <n v="0.4"/>
    <n v="0.55000000000000004"/>
    <n v="1787.5"/>
    <n v="715"/>
    <n v="983.12500000000023"/>
    <x v="5"/>
  </r>
  <r>
    <x v="0"/>
    <n v="1185732"/>
    <d v="2021-07-02T00:00:00"/>
    <x v="3"/>
    <s v="Iowa"/>
    <s v="Des Moines"/>
    <x v="0"/>
    <n v="0.5"/>
    <x v="21"/>
    <n v="2750"/>
    <n v="825"/>
    <n v="0.3"/>
    <n v="0.5"/>
    <n v="2750"/>
    <n v="825"/>
    <n v="1375"/>
    <x v="6"/>
  </r>
  <r>
    <x v="0"/>
    <n v="1185732"/>
    <d v="2021-07-02T00:00:00"/>
    <x v="3"/>
    <s v="Iowa"/>
    <s v="Des Moines"/>
    <x v="1"/>
    <n v="0.45000000000000007"/>
    <x v="49"/>
    <n v="1350.0000000000002"/>
    <n v="472.50000000000006"/>
    <n v="0.35"/>
    <n v="0.45"/>
    <n v="1350"/>
    <n v="472.5"/>
    <n v="607.50000000000011"/>
    <x v="6"/>
  </r>
  <r>
    <x v="0"/>
    <n v="1185732"/>
    <d v="2021-07-02T00:00:00"/>
    <x v="3"/>
    <s v="Iowa"/>
    <s v="Des Moines"/>
    <x v="2"/>
    <n v="0.4"/>
    <x v="38"/>
    <n v="900"/>
    <n v="270"/>
    <n v="0.3"/>
    <n v="0.4"/>
    <n v="900"/>
    <n v="270"/>
    <n v="360"/>
    <x v="6"/>
  </r>
  <r>
    <x v="0"/>
    <n v="1185732"/>
    <d v="2021-07-02T00:00:00"/>
    <x v="3"/>
    <s v="Iowa"/>
    <s v="Des Moines"/>
    <x v="3"/>
    <n v="0.4"/>
    <x v="37"/>
    <n v="700"/>
    <n v="210"/>
    <n v="0.3"/>
    <n v="0.4"/>
    <n v="700"/>
    <n v="210"/>
    <n v="280"/>
    <x v="6"/>
  </r>
  <r>
    <x v="0"/>
    <n v="1185732"/>
    <d v="2021-07-02T00:00:00"/>
    <x v="3"/>
    <s v="Iowa"/>
    <s v="Des Moines"/>
    <x v="4"/>
    <n v="0.5"/>
    <x v="41"/>
    <n v="1000"/>
    <n v="500"/>
    <n v="0.5"/>
    <n v="0.5"/>
    <n v="1000"/>
    <n v="500"/>
    <n v="500"/>
    <x v="6"/>
  </r>
  <r>
    <x v="0"/>
    <n v="1185732"/>
    <d v="2021-07-02T00:00:00"/>
    <x v="3"/>
    <s v="Iowa"/>
    <s v="Des Moines"/>
    <x v="5"/>
    <n v="0.55000000000000004"/>
    <x v="48"/>
    <n v="2062.5"/>
    <n v="825"/>
    <n v="0.4"/>
    <n v="0.55000000000000004"/>
    <n v="2062.5"/>
    <n v="825"/>
    <n v="1134.375"/>
    <x v="6"/>
  </r>
  <r>
    <x v="0"/>
    <n v="1185732"/>
    <d v="2021-08-03T00:00:00"/>
    <x v="3"/>
    <s v="Iowa"/>
    <s v="Des Moines"/>
    <x v="0"/>
    <n v="0.5"/>
    <x v="28"/>
    <n v="2625"/>
    <n v="787.5"/>
    <n v="0.3"/>
    <n v="0.5"/>
    <n v="2625"/>
    <n v="787.5"/>
    <n v="1312.5"/>
    <x v="7"/>
  </r>
  <r>
    <x v="0"/>
    <n v="1185732"/>
    <d v="2021-08-03T00:00:00"/>
    <x v="3"/>
    <s v="Iowa"/>
    <s v="Des Moines"/>
    <x v="1"/>
    <n v="0.45000000000000007"/>
    <x v="49"/>
    <n v="1350.0000000000002"/>
    <n v="472.50000000000006"/>
    <n v="0.35"/>
    <n v="0.45"/>
    <n v="1350"/>
    <n v="472.5"/>
    <n v="607.50000000000011"/>
    <x v="7"/>
  </r>
  <r>
    <x v="0"/>
    <n v="1185732"/>
    <d v="2021-08-03T00:00:00"/>
    <x v="3"/>
    <s v="Iowa"/>
    <s v="Des Moines"/>
    <x v="2"/>
    <n v="0.4"/>
    <x v="38"/>
    <n v="900"/>
    <n v="270"/>
    <n v="0.3"/>
    <n v="0.4"/>
    <n v="900"/>
    <n v="270"/>
    <n v="360"/>
    <x v="7"/>
  </r>
  <r>
    <x v="0"/>
    <n v="1185732"/>
    <d v="2021-08-03T00:00:00"/>
    <x v="3"/>
    <s v="Iowa"/>
    <s v="Des Moines"/>
    <x v="3"/>
    <n v="0.4"/>
    <x v="41"/>
    <n v="800"/>
    <n v="240"/>
    <n v="0.3"/>
    <n v="0.4"/>
    <n v="800"/>
    <n v="240"/>
    <n v="320"/>
    <x v="7"/>
  </r>
  <r>
    <x v="0"/>
    <n v="1185732"/>
    <d v="2021-08-03T00:00:00"/>
    <x v="3"/>
    <s v="Iowa"/>
    <s v="Des Moines"/>
    <x v="4"/>
    <n v="0.5"/>
    <x v="37"/>
    <n v="875"/>
    <n v="437.5"/>
    <n v="0.5"/>
    <n v="0.5"/>
    <n v="875"/>
    <n v="437.5"/>
    <n v="437.5"/>
    <x v="7"/>
  </r>
  <r>
    <x v="0"/>
    <n v="1185732"/>
    <d v="2021-08-03T00:00:00"/>
    <x v="3"/>
    <s v="Iowa"/>
    <s v="Des Moines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04T00:00:00"/>
    <x v="3"/>
    <s v="Iowa"/>
    <s v="Des Moines"/>
    <x v="0"/>
    <n v="0.35000000000000003"/>
    <x v="34"/>
    <n v="1662.5000000000002"/>
    <n v="498.75000000000006"/>
    <n v="0.3"/>
    <n v="0.35"/>
    <n v="1662.5"/>
    <n v="498.75"/>
    <n v="581.875"/>
    <x v="8"/>
  </r>
  <r>
    <x v="0"/>
    <n v="1185732"/>
    <d v="2021-09-04T00:00:00"/>
    <x v="3"/>
    <s v="Iowa"/>
    <s v="Des Moines"/>
    <x v="1"/>
    <n v="0.3000000000000001"/>
    <x v="44"/>
    <n v="750.00000000000023"/>
    <n v="262.50000000000006"/>
    <n v="0.35"/>
    <n v="0.3"/>
    <n v="750"/>
    <n v="262.5"/>
    <n v="225.00000000000006"/>
    <x v="8"/>
  </r>
  <r>
    <x v="0"/>
    <n v="1185732"/>
    <d v="2021-09-04T00:00:00"/>
    <x v="3"/>
    <s v="Iowa"/>
    <s v="Des Moines"/>
    <x v="2"/>
    <n v="0.25000000000000006"/>
    <x v="43"/>
    <n v="375.00000000000006"/>
    <n v="112.50000000000001"/>
    <n v="0.3"/>
    <n v="0.25"/>
    <n v="375"/>
    <n v="112.5"/>
    <n v="93.750000000000014"/>
    <x v="8"/>
  </r>
  <r>
    <x v="0"/>
    <n v="1185732"/>
    <d v="2021-09-04T00:00:00"/>
    <x v="3"/>
    <s v="Iowa"/>
    <s v="Des Moines"/>
    <x v="3"/>
    <n v="0.25000000000000006"/>
    <x v="36"/>
    <n v="312.50000000000006"/>
    <n v="93.750000000000014"/>
    <n v="0.3"/>
    <n v="0.25"/>
    <n v="312.5"/>
    <n v="93.75"/>
    <n v="78.125000000000014"/>
    <x v="8"/>
  </r>
  <r>
    <x v="0"/>
    <n v="1185732"/>
    <d v="2021-09-04T00:00:00"/>
    <x v="3"/>
    <s v="Iowa"/>
    <s v="Des Moines"/>
    <x v="4"/>
    <n v="0.35000000000000003"/>
    <x v="36"/>
    <n v="437.50000000000006"/>
    <n v="218.75000000000003"/>
    <n v="0.5"/>
    <n v="0.35"/>
    <n v="437.5"/>
    <n v="218.75"/>
    <n v="153.125"/>
    <x v="8"/>
  </r>
  <r>
    <x v="0"/>
    <n v="1185732"/>
    <d v="2021-09-04T00:00:00"/>
    <x v="3"/>
    <s v="Iowa"/>
    <s v="Des Moines"/>
    <x v="5"/>
    <n v="0.4"/>
    <x v="41"/>
    <n v="800"/>
    <n v="320"/>
    <n v="0.4"/>
    <n v="0.4"/>
    <n v="800"/>
    <n v="320"/>
    <n v="320"/>
    <x v="8"/>
  </r>
  <r>
    <x v="0"/>
    <n v="1185732"/>
    <d v="2021-10-03T00:00:00"/>
    <x v="3"/>
    <s v="Iowa"/>
    <s v="Des Moines"/>
    <x v="0"/>
    <n v="0.44999999999999996"/>
    <x v="48"/>
    <n v="1687.4999999999998"/>
    <n v="506.24999999999989"/>
    <n v="0.3"/>
    <n v="0.45"/>
    <n v="1687.5"/>
    <n v="506.25"/>
    <n v="759.37499999999989"/>
    <x v="9"/>
  </r>
  <r>
    <x v="0"/>
    <n v="1185732"/>
    <d v="2021-10-03T00:00:00"/>
    <x v="3"/>
    <s v="Iowa"/>
    <s v="Des Moines"/>
    <x v="1"/>
    <n v="0.35000000000000003"/>
    <x v="38"/>
    <n v="787.50000000000011"/>
    <n v="275.625"/>
    <n v="0.35"/>
    <n v="0.35"/>
    <n v="787.5"/>
    <n v="275.625"/>
    <n v="275.625"/>
    <x v="9"/>
  </r>
  <r>
    <x v="0"/>
    <n v="1185732"/>
    <d v="2021-10-03T00:00:00"/>
    <x v="3"/>
    <s v="Iowa"/>
    <s v="Des Moines"/>
    <x v="2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3T00:00:00"/>
    <x v="3"/>
    <s v="Iowa"/>
    <s v="Des Moines"/>
    <x v="3"/>
    <n v="0.35000000000000003"/>
    <x v="36"/>
    <n v="437.50000000000006"/>
    <n v="131.25"/>
    <n v="0.3"/>
    <n v="0.35"/>
    <n v="437.5"/>
    <n v="131.25"/>
    <n v="153.125"/>
    <x v="9"/>
  </r>
  <r>
    <x v="0"/>
    <n v="1185732"/>
    <d v="2021-10-03T00:00:00"/>
    <x v="3"/>
    <s v="Iowa"/>
    <s v="Des Moines"/>
    <x v="4"/>
    <n v="0.44999999999999996"/>
    <x v="36"/>
    <n v="562.5"/>
    <n v="281.25"/>
    <n v="0.5"/>
    <n v="0.45"/>
    <n v="562.5"/>
    <n v="281.25"/>
    <n v="253.125"/>
    <x v="9"/>
  </r>
  <r>
    <x v="0"/>
    <n v="1185732"/>
    <d v="2021-10-03T00:00:00"/>
    <x v="3"/>
    <s v="Iowa"/>
    <s v="Des Moines"/>
    <x v="5"/>
    <n v="0.49999999999999983"/>
    <x v="44"/>
    <n v="1249.9999999999995"/>
    <n v="499.99999999999983"/>
    <n v="0.4"/>
    <n v="0.5"/>
    <n v="1250"/>
    <n v="500"/>
    <n v="624.99999999999977"/>
    <x v="9"/>
  </r>
  <r>
    <x v="0"/>
    <n v="1185732"/>
    <d v="2021-11-03T00:00:00"/>
    <x v="3"/>
    <s v="Iowa"/>
    <s v="Des Moines"/>
    <x v="0"/>
    <n v="0.44999999999999996"/>
    <x v="47"/>
    <n v="1799.9999999999998"/>
    <n v="539.99999999999989"/>
    <n v="0.3"/>
    <n v="0.45"/>
    <n v="1800"/>
    <n v="540"/>
    <n v="809.99999999999989"/>
    <x v="10"/>
  </r>
  <r>
    <x v="0"/>
    <n v="1185732"/>
    <d v="2021-11-03T00:00:00"/>
    <x v="3"/>
    <s v="Iowa"/>
    <s v="Des Moines"/>
    <x v="1"/>
    <n v="0.35000000000000003"/>
    <x v="49"/>
    <n v="1050"/>
    <n v="367.5"/>
    <n v="0.35"/>
    <n v="0.35"/>
    <n v="1050"/>
    <n v="367.5"/>
    <n v="367.5"/>
    <x v="10"/>
  </r>
  <r>
    <x v="0"/>
    <n v="1185732"/>
    <d v="2021-11-03T00:00:00"/>
    <x v="3"/>
    <s v="Iowa"/>
    <s v="Des Moines"/>
    <x v="2"/>
    <n v="0.35000000000000003"/>
    <x v="83"/>
    <n v="857.50000000000011"/>
    <n v="257.25"/>
    <n v="0.3"/>
    <n v="0.35"/>
    <n v="857.5"/>
    <n v="257.25"/>
    <n v="300.125"/>
    <x v="10"/>
  </r>
  <r>
    <x v="0"/>
    <n v="1185732"/>
    <d v="2021-11-03T00:00:00"/>
    <x v="3"/>
    <s v="Iowa"/>
    <s v="Des Moines"/>
    <x v="3"/>
    <n v="0.35000000000000003"/>
    <x v="38"/>
    <n v="787.50000000000011"/>
    <n v="236.25000000000003"/>
    <n v="0.3"/>
    <n v="0.35"/>
    <n v="787.5"/>
    <n v="236.25"/>
    <n v="275.625"/>
    <x v="10"/>
  </r>
  <r>
    <x v="0"/>
    <n v="1185732"/>
    <d v="2021-11-03T00:00:00"/>
    <x v="3"/>
    <s v="Iowa"/>
    <s v="Des Moines"/>
    <x v="4"/>
    <n v="0.6"/>
    <x v="41"/>
    <n v="1200"/>
    <n v="600"/>
    <n v="0.5"/>
    <n v="0.6"/>
    <n v="1200"/>
    <n v="600"/>
    <n v="720"/>
    <x v="10"/>
  </r>
  <r>
    <x v="0"/>
    <n v="1185732"/>
    <d v="2021-11-03T00:00:00"/>
    <x v="3"/>
    <s v="Iowa"/>
    <s v="Des Moines"/>
    <x v="5"/>
    <n v="0.64999999999999991"/>
    <x v="49"/>
    <n v="1949.9999999999998"/>
    <n v="780"/>
    <n v="0.4"/>
    <n v="0.65"/>
    <n v="1950"/>
    <n v="780"/>
    <n v="1267.5"/>
    <x v="10"/>
  </r>
  <r>
    <x v="0"/>
    <n v="1185732"/>
    <d v="2021-12-02T00:00:00"/>
    <x v="3"/>
    <s v="Iowa"/>
    <s v="Des Moines"/>
    <x v="0"/>
    <n v="0.6"/>
    <x v="21"/>
    <n v="3300"/>
    <n v="990"/>
    <n v="0.3"/>
    <n v="0.6"/>
    <n v="3300"/>
    <n v="990"/>
    <n v="1980"/>
    <x v="11"/>
  </r>
  <r>
    <x v="0"/>
    <n v="1185732"/>
    <d v="2021-12-02T00:00:00"/>
    <x v="3"/>
    <s v="Iowa"/>
    <s v="Des Moines"/>
    <x v="1"/>
    <n v="0.5"/>
    <x v="45"/>
    <n v="1750"/>
    <n v="612.5"/>
    <n v="0.35"/>
    <n v="0.5"/>
    <n v="1750"/>
    <n v="612.5"/>
    <n v="875"/>
    <x v="11"/>
  </r>
  <r>
    <x v="0"/>
    <n v="1185732"/>
    <d v="2021-12-02T00:00:00"/>
    <x v="3"/>
    <s v="Iowa"/>
    <s v="Des Moines"/>
    <x v="2"/>
    <n v="0.5"/>
    <x v="49"/>
    <n v="1500"/>
    <n v="450"/>
    <n v="0.3"/>
    <n v="0.5"/>
    <n v="1500"/>
    <n v="450"/>
    <n v="750"/>
    <x v="11"/>
  </r>
  <r>
    <x v="0"/>
    <n v="1185732"/>
    <d v="2021-12-02T00:00:00"/>
    <x v="3"/>
    <s v="Iowa"/>
    <s v="Des Moines"/>
    <x v="3"/>
    <n v="0.5"/>
    <x v="44"/>
    <n v="1250"/>
    <n v="375"/>
    <n v="0.3"/>
    <n v="0.5"/>
    <n v="1250"/>
    <n v="375"/>
    <n v="625"/>
    <x v="11"/>
  </r>
  <r>
    <x v="0"/>
    <n v="1185732"/>
    <d v="2021-12-02T00:00:00"/>
    <x v="3"/>
    <s v="Iowa"/>
    <s v="Des Moines"/>
    <x v="4"/>
    <n v="0.6"/>
    <x v="44"/>
    <n v="1500"/>
    <n v="750"/>
    <n v="0.5"/>
    <n v="0.6"/>
    <n v="1500"/>
    <n v="750"/>
    <n v="900"/>
    <x v="11"/>
  </r>
  <r>
    <x v="0"/>
    <n v="1185732"/>
    <d v="2021-12-02T00:00:00"/>
    <x v="3"/>
    <s v="Iowa"/>
    <s v="Des Moines"/>
    <x v="5"/>
    <n v="0.64999999999999991"/>
    <x v="45"/>
    <n v="2274.9999999999995"/>
    <n v="909.99999999999989"/>
    <n v="0.4"/>
    <n v="0.65"/>
    <n v="2275"/>
    <n v="910"/>
    <n v="1478.7499999999998"/>
    <x v="11"/>
  </r>
  <r>
    <x v="0"/>
    <n v="1185732"/>
    <d v="2021-01-10T00:00:00"/>
    <x v="3"/>
    <s v="Wisconsin"/>
    <s v="Milwaukee"/>
    <x v="0"/>
    <n v="0.35000000000000003"/>
    <x v="24"/>
    <n v="1750.0000000000002"/>
    <n v="700.00000000000011"/>
    <n v="0.4"/>
    <n v="0.35"/>
    <n v="1750"/>
    <n v="700"/>
    <n v="612.5"/>
    <x v="0"/>
  </r>
  <r>
    <x v="0"/>
    <n v="1185732"/>
    <d v="2021-01-10T00:00:00"/>
    <x v="3"/>
    <s v="Wisconsin"/>
    <s v="Milwaukee"/>
    <x v="1"/>
    <n v="0.35000000000000003"/>
    <x v="49"/>
    <n v="1050"/>
    <n v="420"/>
    <n v="0.4"/>
    <n v="0.35"/>
    <n v="1050"/>
    <n v="420"/>
    <n v="367.5"/>
    <x v="0"/>
  </r>
  <r>
    <x v="0"/>
    <n v="1185732"/>
    <d v="2021-01-10T00:00:00"/>
    <x v="3"/>
    <s v="Wisconsin"/>
    <s v="Milwaukee"/>
    <x v="2"/>
    <n v="0.25000000000000006"/>
    <x v="49"/>
    <n v="750.00000000000011"/>
    <n v="262.5"/>
    <n v="0.35"/>
    <n v="0.25"/>
    <n v="750"/>
    <n v="262.5"/>
    <n v="187.50000000000003"/>
    <x v="0"/>
  </r>
  <r>
    <x v="0"/>
    <n v="1185732"/>
    <d v="2021-01-10T00:00:00"/>
    <x v="3"/>
    <s v="Wisconsin"/>
    <s v="Milwaukee"/>
    <x v="3"/>
    <n v="0.30000000000000004"/>
    <x v="43"/>
    <n v="450.00000000000006"/>
    <n v="157.5"/>
    <n v="0.35"/>
    <n v="0.3"/>
    <n v="450"/>
    <n v="157.5"/>
    <n v="135"/>
    <x v="0"/>
  </r>
  <r>
    <x v="0"/>
    <n v="1185732"/>
    <d v="2021-01-10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0"/>
  </r>
  <r>
    <x v="0"/>
    <n v="1185732"/>
    <d v="2021-01-10T00:00:00"/>
    <x v="3"/>
    <s v="Wisconsin"/>
    <s v="Milwaukee"/>
    <x v="5"/>
    <n v="0.35000000000000003"/>
    <x v="49"/>
    <n v="1050"/>
    <n v="420"/>
    <n v="0.4"/>
    <n v="0.35"/>
    <n v="1050"/>
    <n v="420"/>
    <n v="367.5"/>
    <x v="0"/>
  </r>
  <r>
    <x v="0"/>
    <n v="1185732"/>
    <d v="2021-02-10T00:00:00"/>
    <x v="3"/>
    <s v="Wisconsin"/>
    <s v="Milwaukee"/>
    <x v="0"/>
    <n v="0.35000000000000003"/>
    <x v="21"/>
    <n v="1925.0000000000002"/>
    <n v="770.00000000000011"/>
    <n v="0.4"/>
    <n v="0.35"/>
    <n v="1925"/>
    <n v="770"/>
    <n v="673.75"/>
    <x v="1"/>
  </r>
  <r>
    <x v="0"/>
    <n v="1185732"/>
    <d v="2021-02-10T00:00:00"/>
    <x v="3"/>
    <s v="Wisconsin"/>
    <s v="Milwaukee"/>
    <x v="1"/>
    <n v="0.35000000000000003"/>
    <x v="41"/>
    <n v="700.00000000000011"/>
    <n v="280.00000000000006"/>
    <n v="0.4"/>
    <n v="0.35"/>
    <n v="700"/>
    <n v="280"/>
    <n v="245.00000000000003"/>
    <x v="1"/>
  </r>
  <r>
    <x v="0"/>
    <n v="1185732"/>
    <d v="2021-02-10T00:00:00"/>
    <x v="3"/>
    <s v="Wisconsin"/>
    <s v="Milwaukee"/>
    <x v="2"/>
    <n v="0.25000000000000006"/>
    <x v="44"/>
    <n v="625.00000000000011"/>
    <n v="218.75000000000003"/>
    <n v="0.35"/>
    <n v="0.25"/>
    <n v="625"/>
    <n v="218.75"/>
    <n v="156.25000000000003"/>
    <x v="1"/>
  </r>
  <r>
    <x v="0"/>
    <n v="1185732"/>
    <d v="2021-02-10T00:00:00"/>
    <x v="3"/>
    <s v="Wisconsin"/>
    <s v="Milwaukee"/>
    <x v="3"/>
    <n v="0.30000000000000004"/>
    <x v="36"/>
    <n v="375.00000000000006"/>
    <n v="131.25"/>
    <n v="0.35"/>
    <n v="0.3"/>
    <n v="375"/>
    <n v="131.25"/>
    <n v="112.50000000000001"/>
    <x v="1"/>
  </r>
  <r>
    <x v="0"/>
    <n v="1185732"/>
    <d v="2021-02-10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1"/>
  </r>
  <r>
    <x v="0"/>
    <n v="1185732"/>
    <d v="2021-02-10T00:00:00"/>
    <x v="3"/>
    <s v="Wisconsin"/>
    <s v="Milwaukee"/>
    <x v="5"/>
    <n v="0.19999999999999996"/>
    <x v="49"/>
    <n v="599.99999999999989"/>
    <n v="239.99999999999997"/>
    <n v="0.4"/>
    <n v="0.2"/>
    <n v="600"/>
    <n v="240"/>
    <n v="119.99999999999999"/>
    <x v="1"/>
  </r>
  <r>
    <x v="0"/>
    <n v="1185732"/>
    <d v="2021-03-09T00:00:00"/>
    <x v="3"/>
    <s v="Wisconsin"/>
    <s v="Milwaukee"/>
    <x v="0"/>
    <n v="0.25000000000000006"/>
    <x v="65"/>
    <n v="1300.0000000000002"/>
    <n v="520.00000000000011"/>
    <n v="0.4"/>
    <n v="0.25"/>
    <n v="1300"/>
    <n v="520"/>
    <n v="325.00000000000006"/>
    <x v="2"/>
  </r>
  <r>
    <x v="0"/>
    <n v="1185732"/>
    <d v="2021-03-09T00:00:00"/>
    <x v="3"/>
    <s v="Wisconsin"/>
    <s v="Milwaukee"/>
    <x v="1"/>
    <n v="0.25000000000000006"/>
    <x v="38"/>
    <n v="562.50000000000011"/>
    <n v="225.00000000000006"/>
    <n v="0.4"/>
    <n v="0.25"/>
    <n v="562.5"/>
    <n v="225"/>
    <n v="140.62500000000003"/>
    <x v="2"/>
  </r>
  <r>
    <x v="0"/>
    <n v="1185732"/>
    <d v="2021-03-09T00:00:00"/>
    <x v="3"/>
    <s v="Wisconsin"/>
    <s v="Milwaukee"/>
    <x v="2"/>
    <n v="0.15000000000000002"/>
    <x v="35"/>
    <n v="412.50000000000006"/>
    <n v="144.375"/>
    <n v="0.35"/>
    <n v="0.15"/>
    <n v="412.5"/>
    <n v="144.375"/>
    <n v="61.875000000000007"/>
    <x v="2"/>
  </r>
  <r>
    <x v="0"/>
    <n v="1185732"/>
    <d v="2021-03-09T00:00:00"/>
    <x v="3"/>
    <s v="Wisconsin"/>
    <s v="Milwaukee"/>
    <x v="3"/>
    <n v="0.19999999999999996"/>
    <x v="36"/>
    <n v="249.99999999999994"/>
    <n v="87.499999999999972"/>
    <n v="0.35"/>
    <n v="0.2"/>
    <n v="250"/>
    <n v="87.5"/>
    <n v="49.999999999999993"/>
    <x v="2"/>
  </r>
  <r>
    <x v="0"/>
    <n v="1185732"/>
    <d v="2021-03-09T00:00:00"/>
    <x v="3"/>
    <s v="Wisconsin"/>
    <s v="Milwaukee"/>
    <x v="4"/>
    <n v="0.35000000000000003"/>
    <x v="37"/>
    <n v="612.50000000000011"/>
    <n v="183.75000000000003"/>
    <n v="0.3"/>
    <n v="0.35"/>
    <n v="612.5"/>
    <n v="183.75"/>
    <n v="214.37500000000003"/>
    <x v="2"/>
  </r>
  <r>
    <x v="0"/>
    <n v="1185732"/>
    <d v="2021-03-09T00:00:00"/>
    <x v="3"/>
    <s v="Wisconsin"/>
    <s v="Milwaukee"/>
    <x v="5"/>
    <n v="0.25000000000000006"/>
    <x v="35"/>
    <n v="687.50000000000011"/>
    <n v="275.00000000000006"/>
    <n v="0.4"/>
    <n v="0.25"/>
    <n v="687.5"/>
    <n v="275"/>
    <n v="171.87500000000003"/>
    <x v="2"/>
  </r>
  <r>
    <x v="0"/>
    <n v="1185732"/>
    <d v="2021-04-10T00:00:00"/>
    <x v="3"/>
    <s v="Wisconsin"/>
    <s v="Milwaukee"/>
    <x v="0"/>
    <n v="0.25000000000000006"/>
    <x v="24"/>
    <n v="1250.0000000000002"/>
    <n v="500.00000000000011"/>
    <n v="0.4"/>
    <n v="0.25"/>
    <n v="1250"/>
    <n v="500"/>
    <n v="312.50000000000006"/>
    <x v="3"/>
  </r>
  <r>
    <x v="0"/>
    <n v="1185732"/>
    <d v="2021-04-10T00:00:00"/>
    <x v="3"/>
    <s v="Wisconsin"/>
    <s v="Milwaukee"/>
    <x v="1"/>
    <n v="0.25000000000000006"/>
    <x v="41"/>
    <n v="500.00000000000011"/>
    <n v="200.00000000000006"/>
    <n v="0.4"/>
    <n v="0.25"/>
    <n v="500"/>
    <n v="200"/>
    <n v="125.00000000000003"/>
    <x v="3"/>
  </r>
  <r>
    <x v="0"/>
    <n v="1185732"/>
    <d v="2021-04-10T00:00:00"/>
    <x v="3"/>
    <s v="Wisconsin"/>
    <s v="Milwaukee"/>
    <x v="2"/>
    <n v="0.15000000000000002"/>
    <x v="41"/>
    <n v="300.00000000000006"/>
    <n v="105.00000000000001"/>
    <n v="0.35"/>
    <n v="0.15"/>
    <n v="300"/>
    <n v="105"/>
    <n v="45.000000000000007"/>
    <x v="3"/>
  </r>
  <r>
    <x v="0"/>
    <n v="1185732"/>
    <d v="2021-04-10T00:00:00"/>
    <x v="3"/>
    <s v="Wisconsin"/>
    <s v="Milwaukee"/>
    <x v="3"/>
    <n v="0.19999999999999996"/>
    <x v="36"/>
    <n v="249.99999999999994"/>
    <n v="87.499999999999972"/>
    <n v="0.35"/>
    <n v="0.2"/>
    <n v="250"/>
    <n v="87.5"/>
    <n v="49.999999999999993"/>
    <x v="3"/>
  </r>
  <r>
    <x v="0"/>
    <n v="1185732"/>
    <d v="2021-04-10T00:00:00"/>
    <x v="3"/>
    <s v="Wisconsin"/>
    <s v="Milwaukee"/>
    <x v="4"/>
    <n v="0.65"/>
    <x v="43"/>
    <n v="975"/>
    <n v="292.5"/>
    <n v="0.3"/>
    <n v="0.65"/>
    <n v="975"/>
    <n v="292.5"/>
    <n v="633.75"/>
    <x v="3"/>
  </r>
  <r>
    <x v="0"/>
    <n v="1185732"/>
    <d v="2021-04-10T00:00:00"/>
    <x v="3"/>
    <s v="Wisconsin"/>
    <s v="Milwaukee"/>
    <x v="5"/>
    <n v="0.5"/>
    <x v="35"/>
    <n v="1375"/>
    <n v="550"/>
    <n v="0.4"/>
    <n v="0.5"/>
    <n v="1375"/>
    <n v="550"/>
    <n v="687.5"/>
    <x v="3"/>
  </r>
  <r>
    <x v="0"/>
    <n v="1185732"/>
    <d v="2021-05-11T00:00:00"/>
    <x v="3"/>
    <s v="Wisconsin"/>
    <s v="Milwaukee"/>
    <x v="0"/>
    <n v="0.6"/>
    <x v="63"/>
    <n v="3270"/>
    <n v="1308"/>
    <n v="0.4"/>
    <n v="0.6"/>
    <n v="3270"/>
    <n v="1308"/>
    <n v="1962"/>
    <x v="4"/>
  </r>
  <r>
    <x v="0"/>
    <n v="1185732"/>
    <d v="2021-05-11T00:00:00"/>
    <x v="3"/>
    <s v="Wisconsin"/>
    <s v="Milwaukee"/>
    <x v="1"/>
    <n v="0.4"/>
    <x v="44"/>
    <n v="1000"/>
    <n v="400"/>
    <n v="0.4"/>
    <n v="0.4"/>
    <n v="1000"/>
    <n v="400"/>
    <n v="400"/>
    <x v="4"/>
  </r>
  <r>
    <x v="0"/>
    <n v="1185732"/>
    <d v="2021-05-11T00:00:00"/>
    <x v="3"/>
    <s v="Wisconsin"/>
    <s v="Milwaukee"/>
    <x v="2"/>
    <n v="0.35000000000000003"/>
    <x v="38"/>
    <n v="787.50000000000011"/>
    <n v="275.625"/>
    <n v="0.35"/>
    <n v="0.35"/>
    <n v="787.5"/>
    <n v="275.625"/>
    <n v="275.625"/>
    <x v="4"/>
  </r>
  <r>
    <x v="0"/>
    <n v="1185732"/>
    <d v="2021-05-11T00:00:00"/>
    <x v="3"/>
    <s v="Wisconsin"/>
    <s v="Milwaukee"/>
    <x v="3"/>
    <n v="0.35000000000000003"/>
    <x v="37"/>
    <n v="612.50000000000011"/>
    <n v="214.37500000000003"/>
    <n v="0.35"/>
    <n v="0.35"/>
    <n v="612.5"/>
    <n v="214.375"/>
    <n v="214.37500000000003"/>
    <x v="4"/>
  </r>
  <r>
    <x v="0"/>
    <n v="1185732"/>
    <d v="2021-05-11T00:00:00"/>
    <x v="3"/>
    <s v="Wisconsin"/>
    <s v="Milwaukee"/>
    <x v="4"/>
    <n v="0.44999999999999996"/>
    <x v="41"/>
    <n v="899.99999999999989"/>
    <n v="269.99999999999994"/>
    <n v="0.3"/>
    <n v="0.45"/>
    <n v="900"/>
    <n v="270"/>
    <n v="404.99999999999994"/>
    <x v="4"/>
  </r>
  <r>
    <x v="0"/>
    <n v="1185732"/>
    <d v="2021-05-11T00:00:00"/>
    <x v="3"/>
    <s v="Wisconsin"/>
    <s v="Milwaukee"/>
    <x v="5"/>
    <n v="0.54999999999999993"/>
    <x v="46"/>
    <n v="1787.4999999999998"/>
    <n v="715"/>
    <n v="0.4"/>
    <n v="0.55000000000000004"/>
    <n v="1787.5"/>
    <n v="715"/>
    <n v="983.125"/>
    <x v="4"/>
  </r>
  <r>
    <x v="0"/>
    <n v="1185732"/>
    <d v="2021-06-10T00:00:00"/>
    <x v="3"/>
    <s v="Wisconsin"/>
    <s v="Milwaukee"/>
    <x v="0"/>
    <n v="0.4"/>
    <x v="31"/>
    <n v="2300"/>
    <n v="920"/>
    <n v="0.4"/>
    <n v="0.4"/>
    <n v="2300"/>
    <n v="920"/>
    <n v="920"/>
    <x v="5"/>
  </r>
  <r>
    <x v="0"/>
    <n v="1185732"/>
    <d v="2021-06-10T00:00:00"/>
    <x v="3"/>
    <s v="Wisconsin"/>
    <s v="Milwaukee"/>
    <x v="1"/>
    <n v="0.35000000000000009"/>
    <x v="46"/>
    <n v="1137.5000000000002"/>
    <n v="455.00000000000011"/>
    <n v="0.4"/>
    <n v="0.35"/>
    <n v="1137.5"/>
    <n v="455"/>
    <n v="398.12500000000006"/>
    <x v="5"/>
  </r>
  <r>
    <x v="0"/>
    <n v="1185732"/>
    <d v="2021-06-10T00:00:00"/>
    <x v="3"/>
    <s v="Wisconsin"/>
    <s v="Milwaukee"/>
    <x v="2"/>
    <n v="0.30000000000000004"/>
    <x v="41"/>
    <n v="600.00000000000011"/>
    <n v="210.00000000000003"/>
    <n v="0.35"/>
    <n v="0.3"/>
    <n v="600"/>
    <n v="210"/>
    <n v="180.00000000000003"/>
    <x v="5"/>
  </r>
  <r>
    <x v="0"/>
    <n v="1185732"/>
    <d v="2021-06-10T00:00:00"/>
    <x v="3"/>
    <s v="Wisconsin"/>
    <s v="Milwaukee"/>
    <x v="3"/>
    <n v="0.30000000000000004"/>
    <x v="37"/>
    <n v="525.00000000000011"/>
    <n v="183.75000000000003"/>
    <n v="0.35"/>
    <n v="0.3"/>
    <n v="525"/>
    <n v="183.75"/>
    <n v="157.50000000000003"/>
    <x v="5"/>
  </r>
  <r>
    <x v="0"/>
    <n v="1185732"/>
    <d v="2021-06-10T00:00:00"/>
    <x v="3"/>
    <s v="Wisconsin"/>
    <s v="Milwaukee"/>
    <x v="4"/>
    <n v="0.4"/>
    <x v="37"/>
    <n v="700"/>
    <n v="210"/>
    <n v="0.3"/>
    <n v="0.4"/>
    <n v="700"/>
    <n v="210"/>
    <n v="280"/>
    <x v="5"/>
  </r>
  <r>
    <x v="0"/>
    <n v="1185732"/>
    <d v="2021-06-10T00:00:00"/>
    <x v="3"/>
    <s v="Wisconsin"/>
    <s v="Milwaukee"/>
    <x v="5"/>
    <n v="0.60000000000000009"/>
    <x v="46"/>
    <n v="1950.0000000000002"/>
    <n v="780.00000000000011"/>
    <n v="0.4"/>
    <n v="0.6"/>
    <n v="1950"/>
    <n v="780"/>
    <n v="1170"/>
    <x v="5"/>
  </r>
  <r>
    <x v="0"/>
    <n v="1185732"/>
    <d v="2021-07-09T00:00:00"/>
    <x v="3"/>
    <s v="Wisconsin"/>
    <s v="Milwaukee"/>
    <x v="0"/>
    <n v="0.55000000000000004"/>
    <x v="21"/>
    <n v="3025.0000000000005"/>
    <n v="1210.0000000000002"/>
    <n v="0.4"/>
    <n v="0.55000000000000004"/>
    <n v="3025"/>
    <n v="1210"/>
    <n v="1663.7500000000005"/>
    <x v="6"/>
  </r>
  <r>
    <x v="0"/>
    <n v="1185732"/>
    <d v="2021-07-09T00:00:00"/>
    <x v="3"/>
    <s v="Wisconsin"/>
    <s v="Milwaukee"/>
    <x v="1"/>
    <n v="0.50000000000000011"/>
    <x v="49"/>
    <n v="1500.0000000000002"/>
    <n v="600.00000000000011"/>
    <n v="0.4"/>
    <n v="0.5"/>
    <n v="1500"/>
    <n v="600"/>
    <n v="750.00000000000011"/>
    <x v="6"/>
  </r>
  <r>
    <x v="0"/>
    <n v="1185732"/>
    <d v="2021-07-09T00:00:00"/>
    <x v="3"/>
    <s v="Wisconsin"/>
    <s v="Milwaukee"/>
    <x v="2"/>
    <n v="0.45"/>
    <x v="38"/>
    <n v="1012.5"/>
    <n v="354.375"/>
    <n v="0.35"/>
    <n v="0.45"/>
    <n v="1012.5"/>
    <n v="354.375"/>
    <n v="455.625"/>
    <x v="6"/>
  </r>
  <r>
    <x v="0"/>
    <n v="1185732"/>
    <d v="2021-07-09T00:00:00"/>
    <x v="3"/>
    <s v="Wisconsin"/>
    <s v="Milwaukee"/>
    <x v="3"/>
    <n v="0.45"/>
    <x v="37"/>
    <n v="787.5"/>
    <n v="275.625"/>
    <n v="0.35"/>
    <n v="0.45"/>
    <n v="787.5"/>
    <n v="275.625"/>
    <n v="354.375"/>
    <x v="6"/>
  </r>
  <r>
    <x v="0"/>
    <n v="1185732"/>
    <d v="2021-07-09T00:00:00"/>
    <x v="3"/>
    <s v="Wisconsin"/>
    <s v="Milwaukee"/>
    <x v="4"/>
    <n v="0.55000000000000004"/>
    <x v="41"/>
    <n v="1100"/>
    <n v="330"/>
    <n v="0.3"/>
    <n v="0.55000000000000004"/>
    <n v="1100"/>
    <n v="330"/>
    <n v="605"/>
    <x v="6"/>
  </r>
  <r>
    <x v="0"/>
    <n v="1185732"/>
    <d v="2021-07-09T00:00:00"/>
    <x v="3"/>
    <s v="Wisconsin"/>
    <s v="Milwaukee"/>
    <x v="5"/>
    <n v="0.60000000000000009"/>
    <x v="48"/>
    <n v="2250.0000000000005"/>
    <n v="900.00000000000023"/>
    <n v="0.4"/>
    <n v="0.6"/>
    <n v="2250"/>
    <n v="900"/>
    <n v="1350.0000000000002"/>
    <x v="6"/>
  </r>
  <r>
    <x v="0"/>
    <n v="1185732"/>
    <d v="2021-08-10T00:00:00"/>
    <x v="3"/>
    <s v="Wisconsin"/>
    <s v="Milwaukee"/>
    <x v="0"/>
    <n v="0.5"/>
    <x v="28"/>
    <n v="2625"/>
    <n v="1050"/>
    <n v="0.4"/>
    <n v="0.5"/>
    <n v="2625"/>
    <n v="1050"/>
    <n v="1312.5"/>
    <x v="7"/>
  </r>
  <r>
    <x v="0"/>
    <n v="1185732"/>
    <d v="2021-08-10T00:00:00"/>
    <x v="3"/>
    <s v="Wisconsin"/>
    <s v="Milwaukee"/>
    <x v="1"/>
    <n v="0.45000000000000007"/>
    <x v="49"/>
    <n v="1350.0000000000002"/>
    <n v="540.00000000000011"/>
    <n v="0.4"/>
    <n v="0.45"/>
    <n v="1350"/>
    <n v="540"/>
    <n v="607.50000000000011"/>
    <x v="7"/>
  </r>
  <r>
    <x v="0"/>
    <n v="1185732"/>
    <d v="2021-08-10T00:00:00"/>
    <x v="3"/>
    <s v="Wisconsin"/>
    <s v="Milwaukee"/>
    <x v="2"/>
    <n v="0.4"/>
    <x v="38"/>
    <n v="900"/>
    <n v="315"/>
    <n v="0.35"/>
    <n v="0.4"/>
    <n v="900"/>
    <n v="315"/>
    <n v="360"/>
    <x v="7"/>
  </r>
  <r>
    <x v="0"/>
    <n v="1185732"/>
    <d v="2021-08-10T00:00:00"/>
    <x v="3"/>
    <s v="Wisconsin"/>
    <s v="Milwaukee"/>
    <x v="3"/>
    <n v="0.4"/>
    <x v="41"/>
    <n v="800"/>
    <n v="280"/>
    <n v="0.35"/>
    <n v="0.4"/>
    <n v="800"/>
    <n v="280"/>
    <n v="320"/>
    <x v="7"/>
  </r>
  <r>
    <x v="0"/>
    <n v="1185732"/>
    <d v="2021-08-10T00:00:00"/>
    <x v="3"/>
    <s v="Wisconsin"/>
    <s v="Milwaukee"/>
    <x v="4"/>
    <n v="0.5"/>
    <x v="37"/>
    <n v="875"/>
    <n v="262.5"/>
    <n v="0.3"/>
    <n v="0.5"/>
    <n v="875"/>
    <n v="262.5"/>
    <n v="437.5"/>
    <x v="7"/>
  </r>
  <r>
    <x v="0"/>
    <n v="1185732"/>
    <d v="2021-08-10T00:00:00"/>
    <x v="3"/>
    <s v="Wisconsin"/>
    <s v="Milwaukee"/>
    <x v="5"/>
    <n v="0.55000000000000004"/>
    <x v="45"/>
    <n v="1925.0000000000002"/>
    <n v="770.00000000000011"/>
    <n v="0.4"/>
    <n v="0.55000000000000004"/>
    <n v="1925"/>
    <n v="770"/>
    <n v="1058.7500000000002"/>
    <x v="7"/>
  </r>
  <r>
    <x v="0"/>
    <n v="1185732"/>
    <d v="2021-09-11T00:00:00"/>
    <x v="3"/>
    <s v="Wisconsin"/>
    <s v="Milwaukee"/>
    <x v="0"/>
    <n v="0.35000000000000003"/>
    <x v="34"/>
    <n v="1662.5000000000002"/>
    <n v="665.00000000000011"/>
    <n v="0.4"/>
    <n v="0.35"/>
    <n v="1662.5"/>
    <n v="665"/>
    <n v="581.875"/>
    <x v="8"/>
  </r>
  <r>
    <x v="0"/>
    <n v="1185732"/>
    <d v="2021-09-11T00:00:00"/>
    <x v="3"/>
    <s v="Wisconsin"/>
    <s v="Milwaukee"/>
    <x v="1"/>
    <n v="0.3000000000000001"/>
    <x v="35"/>
    <n v="825.00000000000023"/>
    <n v="330.00000000000011"/>
    <n v="0.4"/>
    <n v="0.3"/>
    <n v="825"/>
    <n v="330"/>
    <n v="247.50000000000006"/>
    <x v="8"/>
  </r>
  <r>
    <x v="0"/>
    <n v="1185732"/>
    <d v="2021-09-11T00:00:00"/>
    <x v="3"/>
    <s v="Wisconsin"/>
    <s v="Milwaukee"/>
    <x v="2"/>
    <n v="0.25000000000000006"/>
    <x v="37"/>
    <n v="437.50000000000011"/>
    <n v="153.12500000000003"/>
    <n v="0.35"/>
    <n v="0.25"/>
    <n v="437.5"/>
    <n v="153.125"/>
    <n v="109.37500000000003"/>
    <x v="8"/>
  </r>
  <r>
    <x v="0"/>
    <n v="1185732"/>
    <d v="2021-09-11T00:00:00"/>
    <x v="3"/>
    <s v="Wisconsin"/>
    <s v="Milwaukee"/>
    <x v="3"/>
    <n v="0.25000000000000006"/>
    <x v="43"/>
    <n v="375.00000000000006"/>
    <n v="131.25"/>
    <n v="0.35"/>
    <n v="0.25"/>
    <n v="375"/>
    <n v="131.25"/>
    <n v="93.750000000000014"/>
    <x v="8"/>
  </r>
  <r>
    <x v="0"/>
    <n v="1185732"/>
    <d v="2021-09-11T00:00:00"/>
    <x v="3"/>
    <s v="Wisconsin"/>
    <s v="Milwaukee"/>
    <x v="4"/>
    <n v="0.35000000000000003"/>
    <x v="43"/>
    <n v="525"/>
    <n v="157.5"/>
    <n v="0.3"/>
    <n v="0.35"/>
    <n v="525"/>
    <n v="157.5"/>
    <n v="183.75"/>
    <x v="8"/>
  </r>
  <r>
    <x v="0"/>
    <n v="1185732"/>
    <d v="2021-09-11T00:00:00"/>
    <x v="3"/>
    <s v="Wisconsin"/>
    <s v="Milwaukee"/>
    <x v="5"/>
    <n v="0.4"/>
    <x v="38"/>
    <n v="900"/>
    <n v="360"/>
    <n v="0.4"/>
    <n v="0.4"/>
    <n v="900"/>
    <n v="360"/>
    <n v="360"/>
    <x v="8"/>
  </r>
  <r>
    <x v="0"/>
    <n v="1185732"/>
    <d v="2021-10-10T00:00:00"/>
    <x v="3"/>
    <s v="Wisconsin"/>
    <s v="Milwaukee"/>
    <x v="0"/>
    <n v="0.44999999999999996"/>
    <x v="47"/>
    <n v="1799.9999999999998"/>
    <n v="720"/>
    <n v="0.4"/>
    <n v="0.45"/>
    <n v="1800"/>
    <n v="720"/>
    <n v="809.99999999999989"/>
    <x v="9"/>
  </r>
  <r>
    <x v="0"/>
    <n v="1185732"/>
    <d v="2021-10-10T00:00:00"/>
    <x v="3"/>
    <s v="Wisconsin"/>
    <s v="Milwaukee"/>
    <x v="1"/>
    <n v="0.35000000000000003"/>
    <x v="44"/>
    <n v="875.00000000000011"/>
    <n v="350.00000000000006"/>
    <n v="0.4"/>
    <n v="0.35"/>
    <n v="875"/>
    <n v="350"/>
    <n v="306.25"/>
    <x v="9"/>
  </r>
  <r>
    <x v="0"/>
    <n v="1185732"/>
    <d v="2021-10-10T00:00:00"/>
    <x v="3"/>
    <s v="Wisconsin"/>
    <s v="Milwaukee"/>
    <x v="2"/>
    <n v="0.35000000000000003"/>
    <x v="43"/>
    <n v="525"/>
    <n v="183.75"/>
    <n v="0.35"/>
    <n v="0.35"/>
    <n v="525"/>
    <n v="183.75"/>
    <n v="183.75"/>
    <x v="9"/>
  </r>
  <r>
    <x v="0"/>
    <n v="1185732"/>
    <d v="2021-10-10T00:00:00"/>
    <x v="3"/>
    <s v="Wisconsin"/>
    <s v="Milwaukee"/>
    <x v="3"/>
    <n v="0.35000000000000003"/>
    <x v="43"/>
    <n v="525"/>
    <n v="183.75"/>
    <n v="0.35"/>
    <n v="0.35"/>
    <n v="525"/>
    <n v="183.75"/>
    <n v="183.75"/>
    <x v="9"/>
  </r>
  <r>
    <x v="0"/>
    <n v="1185732"/>
    <d v="2021-10-10T00:00:00"/>
    <x v="3"/>
    <s v="Wisconsin"/>
    <s v="Milwaukee"/>
    <x v="4"/>
    <n v="0.44999999999999996"/>
    <x v="43"/>
    <n v="674.99999999999989"/>
    <n v="202.49999999999997"/>
    <n v="0.3"/>
    <n v="0.45"/>
    <n v="675"/>
    <n v="202.5"/>
    <n v="303.74999999999994"/>
    <x v="9"/>
  </r>
  <r>
    <x v="0"/>
    <n v="1185732"/>
    <d v="2021-10-10T00:00:00"/>
    <x v="3"/>
    <s v="Wisconsin"/>
    <s v="Milwaukee"/>
    <x v="5"/>
    <n v="0.49999999999999983"/>
    <x v="35"/>
    <n v="1374.9999999999995"/>
    <n v="549.99999999999989"/>
    <n v="0.4"/>
    <n v="0.5"/>
    <n v="1375"/>
    <n v="550"/>
    <n v="687.49999999999977"/>
    <x v="9"/>
  </r>
  <r>
    <x v="0"/>
    <n v="1185732"/>
    <d v="2021-11-10T00:00:00"/>
    <x v="3"/>
    <s v="Wisconsin"/>
    <s v="Milwaukee"/>
    <x v="0"/>
    <n v="0.44999999999999996"/>
    <x v="33"/>
    <n v="1912.4999999999998"/>
    <n v="765"/>
    <n v="0.4"/>
    <n v="0.45"/>
    <n v="1912.5"/>
    <n v="765"/>
    <n v="860.62499999999989"/>
    <x v="10"/>
  </r>
  <r>
    <x v="0"/>
    <n v="1185732"/>
    <d v="2021-11-10T00:00:00"/>
    <x v="3"/>
    <s v="Wisconsin"/>
    <s v="Milwaukee"/>
    <x v="1"/>
    <n v="0.35000000000000003"/>
    <x v="46"/>
    <n v="1137.5"/>
    <n v="455"/>
    <n v="0.4"/>
    <n v="0.35"/>
    <n v="1137.5"/>
    <n v="455"/>
    <n v="398.125"/>
    <x v="10"/>
  </r>
  <r>
    <x v="0"/>
    <n v="1185732"/>
    <d v="2021-11-10T00:00:00"/>
    <x v="3"/>
    <s v="Wisconsin"/>
    <s v="Milwaukee"/>
    <x v="2"/>
    <n v="0.35000000000000003"/>
    <x v="84"/>
    <n v="945.00000000000011"/>
    <n v="330.75"/>
    <n v="0.35"/>
    <n v="0.35"/>
    <n v="945"/>
    <n v="330.75"/>
    <n v="330.75"/>
    <x v="10"/>
  </r>
  <r>
    <x v="0"/>
    <n v="1185732"/>
    <d v="2021-11-10T00:00:00"/>
    <x v="3"/>
    <s v="Wisconsin"/>
    <s v="Milwaukee"/>
    <x v="3"/>
    <n v="0.35000000000000003"/>
    <x v="35"/>
    <n v="962.50000000000011"/>
    <n v="336.875"/>
    <n v="0.35"/>
    <n v="0.35"/>
    <n v="962.5"/>
    <n v="336.875"/>
    <n v="336.875"/>
    <x v="10"/>
  </r>
  <r>
    <x v="0"/>
    <n v="1185732"/>
    <d v="2021-11-10T00:00:00"/>
    <x v="3"/>
    <s v="Wisconsin"/>
    <s v="Milwaukee"/>
    <x v="4"/>
    <n v="0.6"/>
    <x v="44"/>
    <n v="1500"/>
    <n v="450"/>
    <n v="0.3"/>
    <n v="0.6"/>
    <n v="1500"/>
    <n v="450"/>
    <n v="900"/>
    <x v="10"/>
  </r>
  <r>
    <x v="0"/>
    <n v="1185732"/>
    <d v="2021-11-10T00:00:00"/>
    <x v="3"/>
    <s v="Wisconsin"/>
    <s v="Milwaukee"/>
    <x v="5"/>
    <n v="0.64999999999999991"/>
    <x v="45"/>
    <n v="2274.9999999999995"/>
    <n v="909.99999999999989"/>
    <n v="0.4"/>
    <n v="0.65"/>
    <n v="2275"/>
    <n v="910"/>
    <n v="1478.7499999999998"/>
    <x v="10"/>
  </r>
  <r>
    <x v="0"/>
    <n v="1185732"/>
    <d v="2021-12-09T00:00:00"/>
    <x v="3"/>
    <s v="Wisconsin"/>
    <s v="Milwaukee"/>
    <x v="0"/>
    <n v="0.6"/>
    <x v="25"/>
    <n v="3600"/>
    <n v="1440"/>
    <n v="0.4"/>
    <n v="0.6"/>
    <n v="3600"/>
    <n v="1440"/>
    <n v="2160"/>
    <x v="11"/>
  </r>
  <r>
    <x v="0"/>
    <n v="1185732"/>
    <d v="2021-12-09T00:00:00"/>
    <x v="3"/>
    <s v="Wisconsin"/>
    <s v="Milwaukee"/>
    <x v="1"/>
    <n v="0.5"/>
    <x v="47"/>
    <n v="2000"/>
    <n v="800"/>
    <n v="0.4"/>
    <n v="0.5"/>
    <n v="2000"/>
    <n v="800"/>
    <n v="1000"/>
    <x v="11"/>
  </r>
  <r>
    <x v="0"/>
    <n v="1185732"/>
    <d v="2021-12-09T00:00:00"/>
    <x v="3"/>
    <s v="Wisconsin"/>
    <s v="Milwaukee"/>
    <x v="2"/>
    <n v="0.5"/>
    <x v="45"/>
    <n v="1750"/>
    <n v="612.5"/>
    <n v="0.35"/>
    <n v="0.5"/>
    <n v="1750"/>
    <n v="612.5"/>
    <n v="875"/>
    <x v="11"/>
  </r>
  <r>
    <x v="0"/>
    <n v="1185732"/>
    <d v="2021-12-09T00:00:00"/>
    <x v="3"/>
    <s v="Wisconsin"/>
    <s v="Milwaukee"/>
    <x v="3"/>
    <n v="0.5"/>
    <x v="49"/>
    <n v="1500"/>
    <n v="525"/>
    <n v="0.35"/>
    <n v="0.5"/>
    <n v="1500"/>
    <n v="525"/>
    <n v="750"/>
    <x v="11"/>
  </r>
  <r>
    <x v="0"/>
    <n v="1185732"/>
    <d v="2021-12-09T00:00:00"/>
    <x v="3"/>
    <s v="Wisconsin"/>
    <s v="Milwaukee"/>
    <x v="4"/>
    <n v="0.6"/>
    <x v="49"/>
    <n v="1800"/>
    <n v="540"/>
    <n v="0.3"/>
    <n v="0.6"/>
    <n v="1800"/>
    <n v="540"/>
    <n v="1080"/>
    <x v="11"/>
  </r>
  <r>
    <x v="0"/>
    <n v="1185732"/>
    <d v="2021-12-09T00:00:00"/>
    <x v="3"/>
    <s v="Wisconsin"/>
    <s v="Milwaukee"/>
    <x v="5"/>
    <n v="0.64999999999999991"/>
    <x v="47"/>
    <n v="2599.9999999999995"/>
    <n v="1039.9999999999998"/>
    <n v="0.4"/>
    <n v="0.65"/>
    <n v="2600"/>
    <n v="1040"/>
    <n v="1689.9999999999998"/>
    <x v="11"/>
  </r>
  <r>
    <x v="0"/>
    <n v="1185732"/>
    <d v="2021-01-17T00:00:00"/>
    <x v="3"/>
    <s v="Indiana"/>
    <s v="Indianapolis"/>
    <x v="0"/>
    <n v="0.35000000000000003"/>
    <x v="24"/>
    <n v="1750.0000000000002"/>
    <n v="700.00000000000011"/>
    <n v="0.4"/>
    <n v="0.35"/>
    <n v="1750"/>
    <n v="700"/>
    <n v="612.5"/>
    <x v="0"/>
  </r>
  <r>
    <x v="0"/>
    <n v="1185732"/>
    <d v="2021-01-17T00:00:00"/>
    <x v="3"/>
    <s v="Indiana"/>
    <s v="Indianapolis"/>
    <x v="1"/>
    <n v="0.35000000000000003"/>
    <x v="49"/>
    <n v="1050"/>
    <n v="420"/>
    <n v="0.4"/>
    <n v="0.35"/>
    <n v="1050"/>
    <n v="420"/>
    <n v="367.5"/>
    <x v="0"/>
  </r>
  <r>
    <x v="0"/>
    <n v="1185732"/>
    <d v="2021-01-17T00:00:00"/>
    <x v="3"/>
    <s v="Indiana"/>
    <s v="Indianapolis"/>
    <x v="2"/>
    <n v="0.25000000000000006"/>
    <x v="49"/>
    <n v="750.00000000000011"/>
    <n v="300.00000000000006"/>
    <n v="0.4"/>
    <n v="0.25"/>
    <n v="750"/>
    <n v="300"/>
    <n v="187.50000000000003"/>
    <x v="0"/>
  </r>
  <r>
    <x v="0"/>
    <n v="1185732"/>
    <d v="2021-01-17T00:00:00"/>
    <x v="3"/>
    <s v="Indiana"/>
    <s v="Indianapolis"/>
    <x v="3"/>
    <n v="0.30000000000000004"/>
    <x v="43"/>
    <n v="450.00000000000006"/>
    <n v="180.00000000000003"/>
    <n v="0.4"/>
    <n v="0.3"/>
    <n v="450"/>
    <n v="180"/>
    <n v="135"/>
    <x v="0"/>
  </r>
  <r>
    <x v="0"/>
    <n v="1185732"/>
    <d v="2021-01-17T00:00:00"/>
    <x v="3"/>
    <s v="Indiana"/>
    <s v="Indianapolis"/>
    <x v="4"/>
    <n v="0.44999999999999996"/>
    <x v="41"/>
    <n v="899.99999999999989"/>
    <n v="360"/>
    <n v="0.4"/>
    <n v="0.45"/>
    <n v="900"/>
    <n v="360"/>
    <n v="404.99999999999994"/>
    <x v="0"/>
  </r>
  <r>
    <x v="0"/>
    <n v="1185732"/>
    <d v="2021-01-17T00:00:00"/>
    <x v="3"/>
    <s v="Indiana"/>
    <s v="Indianapolis"/>
    <x v="5"/>
    <n v="0.35000000000000003"/>
    <x v="49"/>
    <n v="1050"/>
    <n v="420"/>
    <n v="0.4"/>
    <n v="0.35"/>
    <n v="1050"/>
    <n v="420"/>
    <n v="367.5"/>
    <x v="0"/>
  </r>
  <r>
    <x v="0"/>
    <n v="1185732"/>
    <d v="2021-02-17T00:00:00"/>
    <x v="3"/>
    <s v="Indiana"/>
    <s v="Indianapolis"/>
    <x v="0"/>
    <n v="0.35000000000000003"/>
    <x v="21"/>
    <n v="1925.0000000000002"/>
    <n v="770.00000000000011"/>
    <n v="0.4"/>
    <n v="0.35"/>
    <n v="1925"/>
    <n v="770"/>
    <n v="673.75"/>
    <x v="1"/>
  </r>
  <r>
    <x v="0"/>
    <n v="1185732"/>
    <d v="2021-02-17T00:00:00"/>
    <x v="3"/>
    <s v="Indiana"/>
    <s v="Indianapolis"/>
    <x v="1"/>
    <n v="0.4"/>
    <x v="41"/>
    <n v="800"/>
    <n v="320"/>
    <n v="0.4"/>
    <n v="0.4"/>
    <n v="800"/>
    <n v="320"/>
    <n v="320"/>
    <x v="1"/>
  </r>
  <r>
    <x v="0"/>
    <n v="1185732"/>
    <d v="2021-02-17T00:00:00"/>
    <x v="3"/>
    <s v="Indiana"/>
    <s v="Indianapolis"/>
    <x v="2"/>
    <n v="0.30000000000000004"/>
    <x v="49"/>
    <n v="900.00000000000011"/>
    <n v="360.00000000000006"/>
    <n v="0.4"/>
    <n v="0.3"/>
    <n v="900"/>
    <n v="360"/>
    <n v="270"/>
    <x v="1"/>
  </r>
  <r>
    <x v="0"/>
    <n v="1185732"/>
    <d v="2021-02-17T00:00:00"/>
    <x v="3"/>
    <s v="Indiana"/>
    <s v="Indianapolis"/>
    <x v="3"/>
    <n v="0.35000000000000003"/>
    <x v="37"/>
    <n v="612.50000000000011"/>
    <n v="245.00000000000006"/>
    <n v="0.4"/>
    <n v="0.35"/>
    <n v="612.5"/>
    <n v="245"/>
    <n v="214.37500000000003"/>
    <x v="1"/>
  </r>
  <r>
    <x v="0"/>
    <n v="1185732"/>
    <d v="2021-02-17T00:00:00"/>
    <x v="3"/>
    <s v="Indiana"/>
    <s v="Indianapolis"/>
    <x v="4"/>
    <n v="0.49999999999999994"/>
    <x v="44"/>
    <n v="1249.9999999999998"/>
    <n v="499.99999999999994"/>
    <n v="0.4"/>
    <n v="0.5"/>
    <n v="1250"/>
    <n v="500"/>
    <n v="624.99999999999989"/>
    <x v="1"/>
  </r>
  <r>
    <x v="0"/>
    <n v="1185732"/>
    <d v="2021-02-17T00:00:00"/>
    <x v="3"/>
    <s v="Indiana"/>
    <s v="Indianapolis"/>
    <x v="5"/>
    <n v="0.24999999999999994"/>
    <x v="45"/>
    <n v="874.99999999999977"/>
    <n v="349.99999999999994"/>
    <n v="0.4"/>
    <n v="0.25"/>
    <n v="875"/>
    <n v="350"/>
    <n v="218.74999999999994"/>
    <x v="1"/>
  </r>
  <r>
    <x v="0"/>
    <n v="1185732"/>
    <d v="2021-03-16T00:00:00"/>
    <x v="3"/>
    <s v="Indiana"/>
    <s v="Indianapolis"/>
    <x v="0"/>
    <n v="0.30000000000000004"/>
    <x v="82"/>
    <n v="1710.0000000000002"/>
    <n v="684.00000000000011"/>
    <n v="0.4"/>
    <n v="0.3"/>
    <n v="1710"/>
    <n v="684"/>
    <n v="513"/>
    <x v="2"/>
  </r>
  <r>
    <x v="0"/>
    <n v="1185732"/>
    <d v="2021-03-16T00:00:00"/>
    <x v="3"/>
    <s v="Indiana"/>
    <s v="Indianapolis"/>
    <x v="1"/>
    <n v="0.30000000000000004"/>
    <x v="35"/>
    <n v="825.00000000000011"/>
    <n v="330.00000000000006"/>
    <n v="0.4"/>
    <n v="0.3"/>
    <n v="825"/>
    <n v="330"/>
    <n v="247.50000000000003"/>
    <x v="2"/>
  </r>
  <r>
    <x v="0"/>
    <n v="1185732"/>
    <d v="2021-03-16T00:00:00"/>
    <x v="3"/>
    <s v="Indiana"/>
    <s v="Indianapolis"/>
    <x v="2"/>
    <n v="0.2"/>
    <x v="46"/>
    <n v="650"/>
    <n v="260"/>
    <n v="0.4"/>
    <n v="0.2"/>
    <n v="650"/>
    <n v="260"/>
    <n v="130"/>
    <x v="2"/>
  </r>
  <r>
    <x v="0"/>
    <n v="1185732"/>
    <d v="2021-03-16T00:00:00"/>
    <x v="3"/>
    <s v="Indiana"/>
    <s v="Indianapolis"/>
    <x v="3"/>
    <n v="0.24999999999999994"/>
    <x v="37"/>
    <n v="437.49999999999989"/>
    <n v="174.99999999999997"/>
    <n v="0.4"/>
    <n v="0.25"/>
    <n v="437.5"/>
    <n v="175"/>
    <n v="109.37499999999997"/>
    <x v="2"/>
  </r>
  <r>
    <x v="0"/>
    <n v="1185732"/>
    <d v="2021-03-16T00:00:00"/>
    <x v="3"/>
    <s v="Indiana"/>
    <s v="Indianapolis"/>
    <x v="4"/>
    <n v="0.4"/>
    <x v="38"/>
    <n v="900"/>
    <n v="360"/>
    <n v="0.4"/>
    <n v="0.4"/>
    <n v="900"/>
    <n v="360"/>
    <n v="360"/>
    <x v="2"/>
  </r>
  <r>
    <x v="0"/>
    <n v="1185732"/>
    <d v="2021-03-16T00:00:00"/>
    <x v="3"/>
    <s v="Indiana"/>
    <s v="Indianapolis"/>
    <x v="5"/>
    <n v="0.30000000000000004"/>
    <x v="46"/>
    <n v="975.00000000000011"/>
    <n v="390.00000000000006"/>
    <n v="0.4"/>
    <n v="0.3"/>
    <n v="975"/>
    <n v="390"/>
    <n v="292.5"/>
    <x v="2"/>
  </r>
  <r>
    <x v="0"/>
    <n v="1185732"/>
    <d v="2021-04-17T00:00:00"/>
    <x v="3"/>
    <s v="Indiana"/>
    <s v="Indianapolis"/>
    <x v="0"/>
    <n v="0.30000000000000004"/>
    <x v="21"/>
    <n v="1650.0000000000002"/>
    <n v="660.00000000000011"/>
    <n v="0.4"/>
    <n v="0.3"/>
    <n v="1650"/>
    <n v="660"/>
    <n v="495.00000000000006"/>
    <x v="3"/>
  </r>
  <r>
    <x v="0"/>
    <n v="1185732"/>
    <d v="2021-04-17T00:00:00"/>
    <x v="3"/>
    <s v="Indiana"/>
    <s v="Indianapolis"/>
    <x v="1"/>
    <n v="0.30000000000000004"/>
    <x v="44"/>
    <n v="750.00000000000011"/>
    <n v="300.00000000000006"/>
    <n v="0.4"/>
    <n v="0.3"/>
    <n v="750"/>
    <n v="300"/>
    <n v="225.00000000000003"/>
    <x v="3"/>
  </r>
  <r>
    <x v="0"/>
    <n v="1185732"/>
    <d v="2021-04-17T00:00:00"/>
    <x v="3"/>
    <s v="Indiana"/>
    <s v="Indianapolis"/>
    <x v="2"/>
    <n v="0.2"/>
    <x v="44"/>
    <n v="500"/>
    <n v="200"/>
    <n v="0.4"/>
    <n v="0.2"/>
    <n v="500"/>
    <n v="200"/>
    <n v="100"/>
    <x v="3"/>
  </r>
  <r>
    <x v="0"/>
    <n v="1185732"/>
    <d v="2021-04-17T00:00:00"/>
    <x v="3"/>
    <s v="Indiana"/>
    <s v="Indianapolis"/>
    <x v="3"/>
    <n v="0.24999999999999994"/>
    <x v="37"/>
    <n v="437.49999999999989"/>
    <n v="174.99999999999997"/>
    <n v="0.4"/>
    <n v="0.25"/>
    <n v="437.5"/>
    <n v="175"/>
    <n v="109.37499999999997"/>
    <x v="3"/>
  </r>
  <r>
    <x v="0"/>
    <n v="1185732"/>
    <d v="2021-04-17T00:00:00"/>
    <x v="3"/>
    <s v="Indiana"/>
    <s v="Indianapolis"/>
    <x v="4"/>
    <n v="0.65"/>
    <x v="41"/>
    <n v="1300"/>
    <n v="520"/>
    <n v="0.4"/>
    <n v="0.65"/>
    <n v="1300"/>
    <n v="520"/>
    <n v="845"/>
    <x v="3"/>
  </r>
  <r>
    <x v="0"/>
    <n v="1185732"/>
    <d v="2021-04-17T00:00:00"/>
    <x v="3"/>
    <s v="Indiana"/>
    <s v="Indianapolis"/>
    <x v="5"/>
    <n v="0.5"/>
    <x v="46"/>
    <n v="1625"/>
    <n v="650"/>
    <n v="0.4"/>
    <n v="0.5"/>
    <n v="1625"/>
    <n v="650"/>
    <n v="812.5"/>
    <x v="3"/>
  </r>
  <r>
    <x v="0"/>
    <n v="1185732"/>
    <d v="2021-05-18T00:00:00"/>
    <x v="3"/>
    <s v="Indiana"/>
    <s v="Indianapolis"/>
    <x v="0"/>
    <n v="0.6"/>
    <x v="76"/>
    <n v="3570"/>
    <n v="1428"/>
    <n v="0.4"/>
    <n v="0.6"/>
    <n v="3570"/>
    <n v="1428"/>
    <n v="2142"/>
    <x v="4"/>
  </r>
  <r>
    <x v="0"/>
    <n v="1185732"/>
    <d v="2021-05-18T00:00:00"/>
    <x v="3"/>
    <s v="Indiana"/>
    <s v="Indianapolis"/>
    <x v="1"/>
    <n v="0.4"/>
    <x v="49"/>
    <n v="1200"/>
    <n v="480"/>
    <n v="0.4"/>
    <n v="0.4"/>
    <n v="1200"/>
    <n v="480"/>
    <n v="480"/>
    <x v="4"/>
  </r>
  <r>
    <x v="0"/>
    <n v="1185732"/>
    <d v="2021-05-18T00:00:00"/>
    <x v="3"/>
    <s v="Indiana"/>
    <s v="Indianapolis"/>
    <x v="2"/>
    <n v="0.35000000000000003"/>
    <x v="35"/>
    <n v="962.50000000000011"/>
    <n v="385.00000000000006"/>
    <n v="0.4"/>
    <n v="0.35"/>
    <n v="962.5"/>
    <n v="385"/>
    <n v="336.875"/>
    <x v="4"/>
  </r>
  <r>
    <x v="0"/>
    <n v="1185732"/>
    <d v="2021-05-18T00:00:00"/>
    <x v="3"/>
    <s v="Indiana"/>
    <s v="Indianapolis"/>
    <x v="3"/>
    <n v="0.35000000000000003"/>
    <x v="41"/>
    <n v="700.00000000000011"/>
    <n v="280.00000000000006"/>
    <n v="0.4"/>
    <n v="0.35"/>
    <n v="700"/>
    <n v="280"/>
    <n v="245.00000000000003"/>
    <x v="4"/>
  </r>
  <r>
    <x v="0"/>
    <n v="1185732"/>
    <d v="2021-05-18T00:00:00"/>
    <x v="3"/>
    <s v="Indiana"/>
    <s v="Indianapolis"/>
    <x v="4"/>
    <n v="0.44999999999999996"/>
    <x v="38"/>
    <n v="1012.4999999999999"/>
    <n v="405"/>
    <n v="0.4"/>
    <n v="0.45"/>
    <n v="1012.5"/>
    <n v="405"/>
    <n v="455.62499999999994"/>
    <x v="4"/>
  </r>
  <r>
    <x v="0"/>
    <n v="1185732"/>
    <d v="2021-05-18T00:00:00"/>
    <x v="3"/>
    <s v="Indiana"/>
    <s v="Indianapolis"/>
    <x v="5"/>
    <n v="0.54999999999999993"/>
    <x v="45"/>
    <n v="1924.9999999999998"/>
    <n v="770"/>
    <n v="0.4"/>
    <n v="0.55000000000000004"/>
    <n v="1925"/>
    <n v="770"/>
    <n v="1058.75"/>
    <x v="4"/>
  </r>
  <r>
    <x v="0"/>
    <n v="1185732"/>
    <d v="2021-06-17T00:00:00"/>
    <x v="3"/>
    <s v="Indiana"/>
    <s v="Indianapolis"/>
    <x v="0"/>
    <n v="0.45"/>
    <x v="25"/>
    <n v="2700"/>
    <n v="1080"/>
    <n v="0.4"/>
    <n v="0.45"/>
    <n v="2700"/>
    <n v="1080"/>
    <n v="1215"/>
    <x v="5"/>
  </r>
  <r>
    <x v="0"/>
    <n v="1185732"/>
    <d v="2021-06-17T00:00:00"/>
    <x v="3"/>
    <s v="Indiana"/>
    <s v="Indianapolis"/>
    <x v="1"/>
    <n v="0.40000000000000008"/>
    <x v="33"/>
    <n v="1700.0000000000002"/>
    <n v="680.00000000000011"/>
    <n v="0.4"/>
    <n v="0.4"/>
    <n v="1700"/>
    <n v="680"/>
    <n v="680.00000000000011"/>
    <x v="5"/>
  </r>
  <r>
    <x v="0"/>
    <n v="1185732"/>
    <d v="2021-06-17T00:00:00"/>
    <x v="3"/>
    <s v="Indiana"/>
    <s v="Indianapolis"/>
    <x v="2"/>
    <n v="0.35000000000000003"/>
    <x v="49"/>
    <n v="1050"/>
    <n v="420"/>
    <n v="0.4"/>
    <n v="0.35"/>
    <n v="1050"/>
    <n v="420"/>
    <n v="367.5"/>
    <x v="5"/>
  </r>
  <r>
    <x v="0"/>
    <n v="1185732"/>
    <d v="2021-06-17T00:00:00"/>
    <x v="3"/>
    <s v="Indiana"/>
    <s v="Indianapolis"/>
    <x v="3"/>
    <n v="0.35000000000000003"/>
    <x v="35"/>
    <n v="962.50000000000011"/>
    <n v="385.00000000000006"/>
    <n v="0.4"/>
    <n v="0.35"/>
    <n v="962.5"/>
    <n v="385"/>
    <n v="336.875"/>
    <x v="5"/>
  </r>
  <r>
    <x v="0"/>
    <n v="1185732"/>
    <d v="2021-06-17T00:00:00"/>
    <x v="3"/>
    <s v="Indiana"/>
    <s v="Indianapolis"/>
    <x v="4"/>
    <n v="0.45"/>
    <x v="35"/>
    <n v="1237.5"/>
    <n v="495"/>
    <n v="0.4"/>
    <n v="0.45"/>
    <n v="1237.5"/>
    <n v="495"/>
    <n v="556.875"/>
    <x v="5"/>
  </r>
  <r>
    <x v="0"/>
    <n v="1185732"/>
    <d v="2021-06-17T00:00:00"/>
    <x v="3"/>
    <s v="Indiana"/>
    <s v="Indianapolis"/>
    <x v="5"/>
    <n v="0.65000000000000013"/>
    <x v="33"/>
    <n v="2762.5000000000005"/>
    <n v="1105.0000000000002"/>
    <n v="0.4"/>
    <n v="0.65"/>
    <n v="2762.5"/>
    <n v="1105"/>
    <n v="1795.6250000000005"/>
    <x v="5"/>
  </r>
  <r>
    <x v="0"/>
    <n v="1185732"/>
    <d v="2021-07-16T00:00:00"/>
    <x v="3"/>
    <s v="Indiana"/>
    <s v="Indianapolis"/>
    <x v="0"/>
    <n v="0.60000000000000009"/>
    <x v="26"/>
    <n v="3900.0000000000005"/>
    <n v="1560.0000000000002"/>
    <n v="0.4"/>
    <n v="0.6"/>
    <n v="3900"/>
    <n v="1560"/>
    <n v="2340"/>
    <x v="6"/>
  </r>
  <r>
    <x v="0"/>
    <n v="1185732"/>
    <d v="2021-07-16T00:00:00"/>
    <x v="3"/>
    <s v="Indiana"/>
    <s v="Indianapolis"/>
    <x v="1"/>
    <n v="0.55000000000000016"/>
    <x v="47"/>
    <n v="2200.0000000000005"/>
    <n v="880.00000000000023"/>
    <n v="0.4"/>
    <n v="0.55000000000000004"/>
    <n v="2200"/>
    <n v="880"/>
    <n v="1210.0000000000005"/>
    <x v="6"/>
  </r>
  <r>
    <x v="0"/>
    <n v="1185732"/>
    <d v="2021-07-16T00:00:00"/>
    <x v="3"/>
    <s v="Indiana"/>
    <s v="Indianapolis"/>
    <x v="2"/>
    <n v="0.5"/>
    <x v="46"/>
    <n v="1625"/>
    <n v="650"/>
    <n v="0.4"/>
    <n v="0.5"/>
    <n v="1625"/>
    <n v="650"/>
    <n v="812.5"/>
    <x v="6"/>
  </r>
  <r>
    <x v="0"/>
    <n v="1185732"/>
    <d v="2021-07-16T00:00:00"/>
    <x v="3"/>
    <s v="Indiana"/>
    <s v="Indianapolis"/>
    <x v="3"/>
    <n v="0.5"/>
    <x v="35"/>
    <n v="1375"/>
    <n v="550"/>
    <n v="0.4"/>
    <n v="0.5"/>
    <n v="1375"/>
    <n v="550"/>
    <n v="687.5"/>
    <x v="6"/>
  </r>
  <r>
    <x v="0"/>
    <n v="1185732"/>
    <d v="2021-07-16T00:00:00"/>
    <x v="3"/>
    <s v="Indiana"/>
    <s v="Indianapolis"/>
    <x v="4"/>
    <n v="0.60000000000000009"/>
    <x v="49"/>
    <n v="1800.0000000000002"/>
    <n v="720.00000000000011"/>
    <n v="0.4"/>
    <n v="0.6"/>
    <n v="1800"/>
    <n v="720"/>
    <n v="1080"/>
    <x v="6"/>
  </r>
  <r>
    <x v="0"/>
    <n v="1185732"/>
    <d v="2021-07-16T00:00:00"/>
    <x v="3"/>
    <s v="Indiana"/>
    <s v="Indianapolis"/>
    <x v="5"/>
    <n v="0.65000000000000013"/>
    <x v="34"/>
    <n v="3087.5000000000005"/>
    <n v="1235.0000000000002"/>
    <n v="0.4"/>
    <n v="0.65"/>
    <n v="3087.5"/>
    <n v="1235"/>
    <n v="2006.8750000000005"/>
    <x v="6"/>
  </r>
  <r>
    <x v="0"/>
    <n v="1185732"/>
    <d v="2021-08-17T00:00:00"/>
    <x v="3"/>
    <s v="Indiana"/>
    <s v="Indianapolis"/>
    <x v="0"/>
    <n v="0.5"/>
    <x v="28"/>
    <n v="2625"/>
    <n v="1050"/>
    <n v="0.4"/>
    <n v="0.5"/>
    <n v="2625"/>
    <n v="1050"/>
    <n v="1312.5"/>
    <x v="7"/>
  </r>
  <r>
    <x v="0"/>
    <n v="1185732"/>
    <d v="2021-08-17T00:00:00"/>
    <x v="3"/>
    <s v="Indiana"/>
    <s v="Indianapolis"/>
    <x v="1"/>
    <n v="0.45000000000000007"/>
    <x v="49"/>
    <n v="1350.0000000000002"/>
    <n v="540.00000000000011"/>
    <n v="0.4"/>
    <n v="0.45"/>
    <n v="1350"/>
    <n v="540"/>
    <n v="607.50000000000011"/>
    <x v="7"/>
  </r>
  <r>
    <x v="0"/>
    <n v="1185732"/>
    <d v="2021-08-17T00:00:00"/>
    <x v="3"/>
    <s v="Indiana"/>
    <s v="Indianapolis"/>
    <x v="2"/>
    <n v="0.4"/>
    <x v="49"/>
    <n v="1200"/>
    <n v="480"/>
    <n v="0.4"/>
    <n v="0.4"/>
    <n v="1200"/>
    <n v="480"/>
    <n v="480"/>
    <x v="7"/>
  </r>
  <r>
    <x v="0"/>
    <n v="1185732"/>
    <d v="2021-08-17T00:00:00"/>
    <x v="3"/>
    <s v="Indiana"/>
    <s v="Indianapolis"/>
    <x v="3"/>
    <n v="0.4"/>
    <x v="35"/>
    <n v="1100"/>
    <n v="440"/>
    <n v="0.4"/>
    <n v="0.4"/>
    <n v="1100"/>
    <n v="440"/>
    <n v="440"/>
    <x v="7"/>
  </r>
  <r>
    <x v="0"/>
    <n v="1185732"/>
    <d v="2021-08-17T00:00:00"/>
    <x v="3"/>
    <s v="Indiana"/>
    <s v="Indianapolis"/>
    <x v="4"/>
    <n v="0.5"/>
    <x v="44"/>
    <n v="1250"/>
    <n v="500"/>
    <n v="0.4"/>
    <n v="0.5"/>
    <n v="1250"/>
    <n v="500"/>
    <n v="625"/>
    <x v="7"/>
  </r>
  <r>
    <x v="0"/>
    <n v="1185732"/>
    <d v="2021-08-17T00:00:00"/>
    <x v="3"/>
    <s v="Indiana"/>
    <s v="Indianapolis"/>
    <x v="5"/>
    <n v="0.55000000000000004"/>
    <x v="33"/>
    <n v="2337.5"/>
    <n v="935"/>
    <n v="0.4"/>
    <n v="0.55000000000000004"/>
    <n v="2337.5"/>
    <n v="935"/>
    <n v="1285.625"/>
    <x v="7"/>
  </r>
  <r>
    <x v="0"/>
    <n v="1185732"/>
    <d v="2021-09-18T00:00:00"/>
    <x v="3"/>
    <s v="Indiana"/>
    <s v="Indianapolis"/>
    <x v="0"/>
    <n v="0.35000000000000003"/>
    <x v="21"/>
    <n v="1925.0000000000002"/>
    <n v="770.00000000000011"/>
    <n v="0.4"/>
    <n v="0.35"/>
    <n v="1925"/>
    <n v="770"/>
    <n v="673.75"/>
    <x v="8"/>
  </r>
  <r>
    <x v="0"/>
    <n v="1185732"/>
    <d v="2021-09-18T00:00:00"/>
    <x v="3"/>
    <s v="Indiana"/>
    <s v="Indianapolis"/>
    <x v="1"/>
    <n v="0.3000000000000001"/>
    <x v="45"/>
    <n v="1050.0000000000005"/>
    <n v="420.00000000000023"/>
    <n v="0.4"/>
    <n v="0.3"/>
    <n v="1050"/>
    <n v="420"/>
    <n v="315.00000000000011"/>
    <x v="8"/>
  </r>
  <r>
    <x v="0"/>
    <n v="1185732"/>
    <d v="2021-09-18T00:00:00"/>
    <x v="3"/>
    <s v="Indiana"/>
    <s v="Indianapolis"/>
    <x v="2"/>
    <n v="0.25000000000000006"/>
    <x v="44"/>
    <n v="625.00000000000011"/>
    <n v="250.00000000000006"/>
    <n v="0.4"/>
    <n v="0.25"/>
    <n v="625"/>
    <n v="250"/>
    <n v="156.25000000000003"/>
    <x v="8"/>
  </r>
  <r>
    <x v="0"/>
    <n v="1185732"/>
    <d v="2021-09-18T00:00:00"/>
    <x v="3"/>
    <s v="Indiana"/>
    <s v="Indianapolis"/>
    <x v="3"/>
    <n v="0.25000000000000006"/>
    <x v="38"/>
    <n v="562.50000000000011"/>
    <n v="225.00000000000006"/>
    <n v="0.4"/>
    <n v="0.25"/>
    <n v="562.5"/>
    <n v="225"/>
    <n v="140.62500000000003"/>
    <x v="8"/>
  </r>
  <r>
    <x v="0"/>
    <n v="1185732"/>
    <d v="2021-09-18T00:00:00"/>
    <x v="3"/>
    <s v="Indiana"/>
    <s v="Indianapolis"/>
    <x v="4"/>
    <n v="0.35000000000000003"/>
    <x v="38"/>
    <n v="787.50000000000011"/>
    <n v="315.00000000000006"/>
    <n v="0.4"/>
    <n v="0.35"/>
    <n v="787.5"/>
    <n v="315"/>
    <n v="275.625"/>
    <x v="8"/>
  </r>
  <r>
    <x v="0"/>
    <n v="1185732"/>
    <d v="2021-09-18T00:00:00"/>
    <x v="3"/>
    <s v="Indiana"/>
    <s v="Indianapolis"/>
    <x v="5"/>
    <n v="0.4"/>
    <x v="49"/>
    <n v="1200"/>
    <n v="480"/>
    <n v="0.4"/>
    <n v="0.4"/>
    <n v="1200"/>
    <n v="480"/>
    <n v="480"/>
    <x v="8"/>
  </r>
  <r>
    <x v="0"/>
    <n v="1185732"/>
    <d v="2021-10-17T00:00:00"/>
    <x v="3"/>
    <s v="Indiana"/>
    <s v="Indianapolis"/>
    <x v="0"/>
    <n v="0.44999999999999996"/>
    <x v="33"/>
    <n v="1912.4999999999998"/>
    <n v="765"/>
    <n v="0.4"/>
    <n v="0.45"/>
    <n v="1912.5"/>
    <n v="765"/>
    <n v="860.62499999999989"/>
    <x v="9"/>
  </r>
  <r>
    <x v="0"/>
    <n v="1185732"/>
    <d v="2021-10-17T00:00:00"/>
    <x v="3"/>
    <s v="Indiana"/>
    <s v="Indianapolis"/>
    <x v="1"/>
    <n v="0.35000000000000003"/>
    <x v="35"/>
    <n v="962.50000000000011"/>
    <n v="385.00000000000006"/>
    <n v="0.4"/>
    <n v="0.35"/>
    <n v="962.5"/>
    <n v="385"/>
    <n v="336.875"/>
    <x v="9"/>
  </r>
  <r>
    <x v="0"/>
    <n v="1185732"/>
    <d v="2021-10-17T00:00:00"/>
    <x v="3"/>
    <s v="Indiana"/>
    <s v="Indianapolis"/>
    <x v="2"/>
    <n v="0.35000000000000003"/>
    <x v="37"/>
    <n v="612.50000000000011"/>
    <n v="245.00000000000006"/>
    <n v="0.4"/>
    <n v="0.35"/>
    <n v="612.5"/>
    <n v="245"/>
    <n v="214.37500000000003"/>
    <x v="9"/>
  </r>
  <r>
    <x v="0"/>
    <n v="1185732"/>
    <d v="2021-10-17T00:00:00"/>
    <x v="3"/>
    <s v="Indiana"/>
    <s v="Indianapolis"/>
    <x v="3"/>
    <n v="0.35000000000000003"/>
    <x v="37"/>
    <n v="612.50000000000011"/>
    <n v="245.00000000000006"/>
    <n v="0.4"/>
    <n v="0.35"/>
    <n v="612.5"/>
    <n v="245"/>
    <n v="214.37500000000003"/>
    <x v="9"/>
  </r>
  <r>
    <x v="0"/>
    <n v="1185732"/>
    <d v="2021-10-17T00:00:00"/>
    <x v="3"/>
    <s v="Indiana"/>
    <s v="Indianapolis"/>
    <x v="4"/>
    <n v="0.44999999999999996"/>
    <x v="37"/>
    <n v="787.49999999999989"/>
    <n v="315"/>
    <n v="0.4"/>
    <n v="0.45"/>
    <n v="787.5"/>
    <n v="315"/>
    <n v="354.37499999999994"/>
    <x v="9"/>
  </r>
  <r>
    <x v="0"/>
    <n v="1185732"/>
    <d v="2021-10-17T00:00:00"/>
    <x v="3"/>
    <s v="Indiana"/>
    <s v="Indianapolis"/>
    <x v="5"/>
    <n v="0.49999999999999983"/>
    <x v="49"/>
    <n v="1499.9999999999995"/>
    <n v="599.99999999999989"/>
    <n v="0.4"/>
    <n v="0.5"/>
    <n v="1500"/>
    <n v="600"/>
    <n v="749.99999999999977"/>
    <x v="9"/>
  </r>
  <r>
    <x v="0"/>
    <n v="1185732"/>
    <d v="2021-11-17T00:00:00"/>
    <x v="3"/>
    <s v="Indiana"/>
    <s v="Indianapolis"/>
    <x v="0"/>
    <n v="0.44999999999999996"/>
    <x v="32"/>
    <n v="2024.9999999999998"/>
    <n v="810"/>
    <n v="0.4"/>
    <n v="0.45"/>
    <n v="2025"/>
    <n v="810"/>
    <n v="911.24999999999989"/>
    <x v="10"/>
  </r>
  <r>
    <x v="0"/>
    <n v="1185732"/>
    <d v="2021-11-17T00:00:00"/>
    <x v="3"/>
    <s v="Indiana"/>
    <s v="Indianapolis"/>
    <x v="1"/>
    <n v="0.35000000000000003"/>
    <x v="45"/>
    <n v="1225.0000000000002"/>
    <n v="490.00000000000011"/>
    <n v="0.4"/>
    <n v="0.35"/>
    <n v="1225"/>
    <n v="490"/>
    <n v="428.75000000000006"/>
    <x v="10"/>
  </r>
  <r>
    <x v="0"/>
    <n v="1185732"/>
    <d v="2021-11-17T00:00:00"/>
    <x v="3"/>
    <s v="Indiana"/>
    <s v="Indianapolis"/>
    <x v="2"/>
    <n v="0.35000000000000003"/>
    <x v="69"/>
    <n v="1032.5"/>
    <n v="413"/>
    <n v="0.4"/>
    <n v="0.35"/>
    <n v="1032.5"/>
    <n v="413"/>
    <n v="361.375"/>
    <x v="10"/>
  </r>
  <r>
    <x v="0"/>
    <n v="1185732"/>
    <d v="2021-11-17T00:00:00"/>
    <x v="3"/>
    <s v="Indiana"/>
    <s v="Indianapolis"/>
    <x v="3"/>
    <n v="0.4"/>
    <x v="46"/>
    <n v="1300"/>
    <n v="520"/>
    <n v="0.4"/>
    <n v="0.4"/>
    <n v="1300"/>
    <n v="520"/>
    <n v="520"/>
    <x v="10"/>
  </r>
  <r>
    <x v="0"/>
    <n v="1185732"/>
    <d v="2021-11-17T00:00:00"/>
    <x v="3"/>
    <s v="Indiana"/>
    <s v="Indianapolis"/>
    <x v="4"/>
    <n v="0.65"/>
    <x v="49"/>
    <n v="1950"/>
    <n v="780"/>
    <n v="0.4"/>
    <n v="0.65"/>
    <n v="1950"/>
    <n v="780"/>
    <n v="1267.5"/>
    <x v="10"/>
  </r>
  <r>
    <x v="0"/>
    <n v="1185732"/>
    <d v="2021-11-17T00:00:00"/>
    <x v="3"/>
    <s v="Indiana"/>
    <s v="Indianapolis"/>
    <x v="5"/>
    <n v="0.7"/>
    <x v="47"/>
    <n v="2800"/>
    <n v="1120"/>
    <n v="0.4"/>
    <n v="0.7"/>
    <n v="2800"/>
    <n v="1120"/>
    <n v="1959.9999999999998"/>
    <x v="10"/>
  </r>
  <r>
    <x v="0"/>
    <n v="1185732"/>
    <d v="2021-12-16T00:00:00"/>
    <x v="3"/>
    <s v="Indiana"/>
    <s v="Indianapolis"/>
    <x v="0"/>
    <n v="0.65"/>
    <x v="26"/>
    <n v="4225"/>
    <n v="1690"/>
    <n v="0.4"/>
    <n v="0.65"/>
    <n v="4225"/>
    <n v="1690"/>
    <n v="2746.25"/>
    <x v="11"/>
  </r>
  <r>
    <x v="0"/>
    <n v="1185732"/>
    <d v="2021-12-16T00:00:00"/>
    <x v="3"/>
    <s v="Indiana"/>
    <s v="Indianapolis"/>
    <x v="1"/>
    <n v="0.55000000000000004"/>
    <x v="32"/>
    <n v="2475"/>
    <n v="990"/>
    <n v="0.4"/>
    <n v="0.55000000000000004"/>
    <n v="2475"/>
    <n v="990"/>
    <n v="1361.25"/>
    <x v="11"/>
  </r>
  <r>
    <x v="0"/>
    <n v="1185732"/>
    <d v="2021-12-16T00:00:00"/>
    <x v="3"/>
    <s v="Indiana"/>
    <s v="Indianapolis"/>
    <x v="2"/>
    <n v="0.55000000000000004"/>
    <x v="47"/>
    <n v="2200"/>
    <n v="880"/>
    <n v="0.4"/>
    <n v="0.55000000000000004"/>
    <n v="2200"/>
    <n v="880"/>
    <n v="1210"/>
    <x v="11"/>
  </r>
  <r>
    <x v="0"/>
    <n v="1185732"/>
    <d v="2021-12-16T00:00:00"/>
    <x v="3"/>
    <s v="Indiana"/>
    <s v="Indianapolis"/>
    <x v="3"/>
    <n v="0.55000000000000004"/>
    <x v="45"/>
    <n v="1925.0000000000002"/>
    <n v="770.00000000000011"/>
    <n v="0.4"/>
    <n v="0.55000000000000004"/>
    <n v="1925"/>
    <n v="770"/>
    <n v="1058.7500000000002"/>
    <x v="11"/>
  </r>
  <r>
    <x v="0"/>
    <n v="1185732"/>
    <d v="2021-12-16T00:00:00"/>
    <x v="3"/>
    <s v="Indiana"/>
    <s v="Indianapolis"/>
    <x v="4"/>
    <n v="0.65"/>
    <x v="45"/>
    <n v="2275"/>
    <n v="910"/>
    <n v="0.4"/>
    <n v="0.65"/>
    <n v="2275"/>
    <n v="910"/>
    <n v="1478.75"/>
    <x v="11"/>
  </r>
  <r>
    <x v="0"/>
    <n v="1185732"/>
    <d v="2021-12-16T00:00:00"/>
    <x v="3"/>
    <s v="Indiana"/>
    <s v="Indianapolis"/>
    <x v="5"/>
    <n v="0.7"/>
    <x v="32"/>
    <n v="3150"/>
    <n v="1260"/>
    <n v="0.4"/>
    <n v="0.7"/>
    <n v="3150"/>
    <n v="1260"/>
    <n v="2205"/>
    <x v="11"/>
  </r>
  <r>
    <x v="0"/>
    <n v="1185732"/>
    <d v="2021-01-24T00:00:00"/>
    <x v="0"/>
    <s v="West Virginia"/>
    <s v="Charleston"/>
    <x v="0"/>
    <n v="0.35000000000000003"/>
    <x v="33"/>
    <n v="1487.5000000000002"/>
    <n v="595.00000000000011"/>
    <n v="0.4"/>
    <n v="0.35"/>
    <n v="1487.5"/>
    <n v="595"/>
    <n v="520.625"/>
    <x v="0"/>
  </r>
  <r>
    <x v="0"/>
    <n v="1185732"/>
    <d v="2021-01-24T00:00:00"/>
    <x v="0"/>
    <s v="West Virginia"/>
    <s v="Charleston"/>
    <x v="1"/>
    <n v="0.35000000000000003"/>
    <x v="38"/>
    <n v="787.50000000000011"/>
    <n v="275.625"/>
    <n v="0.35"/>
    <n v="0.35"/>
    <n v="787.5"/>
    <n v="275.625"/>
    <n v="275.625"/>
    <x v="0"/>
  </r>
  <r>
    <x v="0"/>
    <n v="1185732"/>
    <d v="2021-01-24T00:00:00"/>
    <x v="0"/>
    <s v="West Virginia"/>
    <s v="Charleston"/>
    <x v="2"/>
    <n v="0.25000000000000006"/>
    <x v="38"/>
    <n v="562.50000000000011"/>
    <n v="196.87500000000003"/>
    <n v="0.35"/>
    <n v="0.25"/>
    <n v="562.5"/>
    <n v="196.875"/>
    <n v="140.62500000000003"/>
    <x v="0"/>
  </r>
  <r>
    <x v="0"/>
    <n v="1185732"/>
    <d v="2021-01-24T00:00:00"/>
    <x v="0"/>
    <s v="West Virginia"/>
    <s v="Charleston"/>
    <x v="3"/>
    <n v="0.3"/>
    <x v="42"/>
    <n v="225"/>
    <n v="78.75"/>
    <n v="0.35"/>
    <n v="0.3"/>
    <n v="225"/>
    <n v="78.75"/>
    <n v="67.5"/>
    <x v="0"/>
  </r>
  <r>
    <x v="0"/>
    <n v="1185732"/>
    <d v="2021-01-24T00:00:00"/>
    <x v="0"/>
    <s v="West Virginia"/>
    <s v="Charleston"/>
    <x v="4"/>
    <n v="0.45"/>
    <x v="36"/>
    <n v="562.5"/>
    <n v="168.75"/>
    <n v="0.3"/>
    <n v="0.45"/>
    <n v="562.5"/>
    <n v="168.75"/>
    <n v="253.125"/>
    <x v="0"/>
  </r>
  <r>
    <x v="0"/>
    <n v="1185732"/>
    <d v="2021-01-24T00:00:00"/>
    <x v="0"/>
    <s v="West Virginia"/>
    <s v="Charleston"/>
    <x v="5"/>
    <n v="0.35000000000000003"/>
    <x v="38"/>
    <n v="787.50000000000011"/>
    <n v="236.25000000000003"/>
    <n v="0.3"/>
    <n v="0.35"/>
    <n v="787.5"/>
    <n v="236.25"/>
    <n v="275.625"/>
    <x v="0"/>
  </r>
  <r>
    <x v="0"/>
    <n v="1185732"/>
    <d v="2021-02-22T00:00:00"/>
    <x v="0"/>
    <s v="West Virginia"/>
    <s v="Charleston"/>
    <x v="0"/>
    <n v="0.35000000000000003"/>
    <x v="34"/>
    <n v="1662.5000000000002"/>
    <n v="665.00000000000011"/>
    <n v="0.4"/>
    <n v="0.35"/>
    <n v="1662.5"/>
    <n v="665"/>
    <n v="581.875"/>
    <x v="1"/>
  </r>
  <r>
    <x v="0"/>
    <n v="1185732"/>
    <d v="2021-02-22T00:00:00"/>
    <x v="0"/>
    <s v="West Virginia"/>
    <s v="Charleston"/>
    <x v="1"/>
    <n v="0.35000000000000003"/>
    <x v="36"/>
    <n v="437.50000000000006"/>
    <n v="153.125"/>
    <n v="0.35"/>
    <n v="0.35"/>
    <n v="437.5"/>
    <n v="153.125"/>
    <n v="153.125"/>
    <x v="1"/>
  </r>
  <r>
    <x v="0"/>
    <n v="1185732"/>
    <d v="2021-02-22T00:00:00"/>
    <x v="0"/>
    <s v="West Virginia"/>
    <s v="Charleston"/>
    <x v="2"/>
    <n v="0.25000000000000006"/>
    <x v="37"/>
    <n v="437.50000000000011"/>
    <n v="153.12500000000003"/>
    <n v="0.35"/>
    <n v="0.25"/>
    <n v="437.5"/>
    <n v="153.125"/>
    <n v="109.37500000000003"/>
    <x v="1"/>
  </r>
  <r>
    <x v="0"/>
    <n v="1185732"/>
    <d v="2021-02-22T00:00:00"/>
    <x v="0"/>
    <s v="West Virginia"/>
    <s v="Charleston"/>
    <x v="3"/>
    <n v="0.3"/>
    <x v="51"/>
    <n v="150"/>
    <n v="52.5"/>
    <n v="0.35"/>
    <n v="0.3"/>
    <n v="150"/>
    <n v="52.5"/>
    <n v="45"/>
    <x v="1"/>
  </r>
  <r>
    <x v="0"/>
    <n v="1185732"/>
    <d v="2021-02-22T00:00:00"/>
    <x v="0"/>
    <s v="West Virginia"/>
    <s v="Charleston"/>
    <x v="4"/>
    <n v="0.45"/>
    <x v="36"/>
    <n v="562.5"/>
    <n v="168.75"/>
    <n v="0.3"/>
    <n v="0.45"/>
    <n v="562.5"/>
    <n v="168.75"/>
    <n v="253.125"/>
    <x v="1"/>
  </r>
  <r>
    <x v="0"/>
    <n v="1185732"/>
    <d v="2021-02-22T00:00:00"/>
    <x v="0"/>
    <s v="West Virginia"/>
    <s v="Charleston"/>
    <x v="5"/>
    <n v="0.35000000000000003"/>
    <x v="38"/>
    <n v="787.50000000000011"/>
    <n v="236.25000000000003"/>
    <n v="0.3"/>
    <n v="0.35"/>
    <n v="787.5"/>
    <n v="236.25"/>
    <n v="275.625"/>
    <x v="1"/>
  </r>
  <r>
    <x v="0"/>
    <n v="1185732"/>
    <d v="2021-03-20T00:00:00"/>
    <x v="0"/>
    <s v="West Virginia"/>
    <s v="Charleston"/>
    <x v="0"/>
    <n v="0.35000000000000003"/>
    <x v="52"/>
    <n v="1557.5000000000002"/>
    <n v="623.00000000000011"/>
    <n v="0.4"/>
    <n v="0.35"/>
    <n v="1557.5"/>
    <n v="623"/>
    <n v="545.125"/>
    <x v="2"/>
  </r>
  <r>
    <x v="0"/>
    <n v="1185732"/>
    <d v="2021-03-20T00:00:00"/>
    <x v="0"/>
    <s v="West Virginia"/>
    <s v="Charleston"/>
    <x v="1"/>
    <n v="0.35000000000000003"/>
    <x v="43"/>
    <n v="525"/>
    <n v="183.75"/>
    <n v="0.35"/>
    <n v="0.35"/>
    <n v="525"/>
    <n v="183.75"/>
    <n v="183.75"/>
    <x v="2"/>
  </r>
  <r>
    <x v="0"/>
    <n v="1185732"/>
    <d v="2021-03-20T00:00:00"/>
    <x v="0"/>
    <s v="West Virginia"/>
    <s v="Charleston"/>
    <x v="2"/>
    <n v="0.25000000000000006"/>
    <x v="37"/>
    <n v="437.50000000000011"/>
    <n v="153.12500000000003"/>
    <n v="0.35"/>
    <n v="0.25"/>
    <n v="437.5"/>
    <n v="153.125"/>
    <n v="109.37500000000003"/>
    <x v="2"/>
  </r>
  <r>
    <x v="0"/>
    <n v="1185732"/>
    <d v="2021-03-20T00:00:00"/>
    <x v="0"/>
    <s v="West Virginia"/>
    <s v="Charleston"/>
    <x v="3"/>
    <n v="0.3"/>
    <x v="53"/>
    <n v="75"/>
    <n v="26.25"/>
    <n v="0.35"/>
    <n v="0.3"/>
    <n v="75"/>
    <n v="26.25"/>
    <n v="22.5"/>
    <x v="2"/>
  </r>
  <r>
    <x v="0"/>
    <n v="1185732"/>
    <d v="2021-03-20T00:00:00"/>
    <x v="0"/>
    <s v="West Virginia"/>
    <s v="Charleston"/>
    <x v="4"/>
    <n v="0.45"/>
    <x v="42"/>
    <n v="337.5"/>
    <n v="101.25"/>
    <n v="0.3"/>
    <n v="0.45"/>
    <n v="337.5"/>
    <n v="101.25"/>
    <n v="151.875"/>
    <x v="2"/>
  </r>
  <r>
    <x v="0"/>
    <n v="1185732"/>
    <d v="2021-03-20T00:00:00"/>
    <x v="0"/>
    <s v="West Virginia"/>
    <s v="Charleston"/>
    <x v="5"/>
    <n v="0.35000000000000003"/>
    <x v="37"/>
    <n v="612.50000000000011"/>
    <n v="183.75000000000003"/>
    <n v="0.3"/>
    <n v="0.35"/>
    <n v="612.5"/>
    <n v="183.75"/>
    <n v="214.37500000000003"/>
    <x v="2"/>
  </r>
  <r>
    <x v="0"/>
    <n v="1185732"/>
    <d v="2021-04-21T00:00:00"/>
    <x v="0"/>
    <s v="West Virginia"/>
    <s v="Charleston"/>
    <x v="0"/>
    <n v="0.35000000000000003"/>
    <x v="33"/>
    <n v="1487.5000000000002"/>
    <n v="595.00000000000011"/>
    <n v="0.4"/>
    <n v="0.35"/>
    <n v="1487.5"/>
    <n v="595"/>
    <n v="520.625"/>
    <x v="3"/>
  </r>
  <r>
    <x v="0"/>
    <n v="1185732"/>
    <d v="2021-04-21T00:00:00"/>
    <x v="0"/>
    <s v="West Virginia"/>
    <s v="Charleston"/>
    <x v="1"/>
    <n v="0.35000000000000003"/>
    <x v="36"/>
    <n v="437.50000000000006"/>
    <n v="153.125"/>
    <n v="0.35"/>
    <n v="0.35"/>
    <n v="437.5"/>
    <n v="153.125"/>
    <n v="153.125"/>
    <x v="3"/>
  </r>
  <r>
    <x v="0"/>
    <n v="1185732"/>
    <d v="2021-04-21T00:00:00"/>
    <x v="0"/>
    <s v="West Virginia"/>
    <s v="Charleston"/>
    <x v="2"/>
    <n v="0.25000000000000006"/>
    <x v="36"/>
    <n v="312.50000000000006"/>
    <n v="109.37500000000001"/>
    <n v="0.35"/>
    <n v="0.25"/>
    <n v="312.5"/>
    <n v="109.375"/>
    <n v="78.125000000000014"/>
    <x v="3"/>
  </r>
  <r>
    <x v="0"/>
    <n v="1185732"/>
    <d v="2021-04-21T00:00:00"/>
    <x v="0"/>
    <s v="West Virginia"/>
    <s v="Charleston"/>
    <x v="3"/>
    <n v="0.3"/>
    <x v="51"/>
    <n v="150"/>
    <n v="52.5"/>
    <n v="0.35"/>
    <n v="0.3"/>
    <n v="150"/>
    <n v="52.5"/>
    <n v="45"/>
    <x v="3"/>
  </r>
  <r>
    <x v="0"/>
    <n v="1185732"/>
    <d v="2021-04-21T00:00:00"/>
    <x v="0"/>
    <s v="West Virginia"/>
    <s v="Charleston"/>
    <x v="4"/>
    <n v="0.45"/>
    <x v="51"/>
    <n v="225"/>
    <n v="67.5"/>
    <n v="0.3"/>
    <n v="0.45"/>
    <n v="225"/>
    <n v="67.5"/>
    <n v="101.25"/>
    <x v="3"/>
  </r>
  <r>
    <x v="0"/>
    <n v="1185732"/>
    <d v="2021-04-21T00:00:00"/>
    <x v="0"/>
    <s v="West Virginia"/>
    <s v="Charleston"/>
    <x v="5"/>
    <n v="0.35000000000000003"/>
    <x v="41"/>
    <n v="700.00000000000011"/>
    <n v="210.00000000000003"/>
    <n v="0.3"/>
    <n v="0.35"/>
    <n v="700"/>
    <n v="210"/>
    <n v="245.00000000000003"/>
    <x v="3"/>
  </r>
  <r>
    <x v="0"/>
    <n v="1185732"/>
    <d v="2021-05-20T00:00:00"/>
    <x v="0"/>
    <s v="West Virginia"/>
    <s v="Charleston"/>
    <x v="0"/>
    <n v="0.49999999999999994"/>
    <x v="54"/>
    <n v="2349.9999999999995"/>
    <n v="939.99999999999989"/>
    <n v="0.4"/>
    <n v="0.5"/>
    <n v="2350"/>
    <n v="940"/>
    <n v="1174.9999999999998"/>
    <x v="4"/>
  </r>
  <r>
    <x v="0"/>
    <n v="1185732"/>
    <d v="2021-05-20T00:00:00"/>
    <x v="0"/>
    <s v="West Virginia"/>
    <s v="Charleston"/>
    <x v="1"/>
    <n v="0.45"/>
    <x v="37"/>
    <n v="787.5"/>
    <n v="275.625"/>
    <n v="0.35"/>
    <n v="0.45"/>
    <n v="787.5"/>
    <n v="275.625"/>
    <n v="354.375"/>
    <x v="4"/>
  </r>
  <r>
    <x v="0"/>
    <n v="1185732"/>
    <d v="2021-05-20T00:00:00"/>
    <x v="0"/>
    <s v="West Virginia"/>
    <s v="Charleston"/>
    <x v="2"/>
    <n v="0.4"/>
    <x v="43"/>
    <n v="600"/>
    <n v="210"/>
    <n v="0.35"/>
    <n v="0.4"/>
    <n v="600"/>
    <n v="210"/>
    <n v="240"/>
    <x v="4"/>
  </r>
  <r>
    <x v="0"/>
    <n v="1185732"/>
    <d v="2021-05-20T00:00:00"/>
    <x v="0"/>
    <s v="West Virginia"/>
    <s v="Charleston"/>
    <x v="3"/>
    <n v="0.4"/>
    <x v="39"/>
    <n v="400"/>
    <n v="140"/>
    <n v="0.35"/>
    <n v="0.4"/>
    <n v="400"/>
    <n v="140"/>
    <n v="160"/>
    <x v="4"/>
  </r>
  <r>
    <x v="0"/>
    <n v="1185732"/>
    <d v="2021-05-20T00:00:00"/>
    <x v="0"/>
    <s v="West Virginia"/>
    <s v="Charleston"/>
    <x v="4"/>
    <n v="0.49999999999999994"/>
    <x v="36"/>
    <n v="624.99999999999989"/>
    <n v="187.49999999999997"/>
    <n v="0.3"/>
    <n v="0.5"/>
    <n v="625"/>
    <n v="187.5"/>
    <n v="312.49999999999994"/>
    <x v="4"/>
  </r>
  <r>
    <x v="0"/>
    <n v="1185732"/>
    <d v="2021-05-20T00:00:00"/>
    <x v="0"/>
    <s v="West Virginia"/>
    <s v="Charleston"/>
    <x v="5"/>
    <n v="0.54999999999999993"/>
    <x v="44"/>
    <n v="1374.9999999999998"/>
    <n v="412.49999999999994"/>
    <n v="0.3"/>
    <n v="0.55000000000000004"/>
    <n v="1375"/>
    <n v="412.5"/>
    <n v="756.24999999999989"/>
    <x v="4"/>
  </r>
  <r>
    <x v="0"/>
    <n v="1185732"/>
    <d v="2021-06-22T00:00:00"/>
    <x v="0"/>
    <s v="West Virginia"/>
    <s v="Charleston"/>
    <x v="0"/>
    <n v="0.49999999999999994"/>
    <x v="24"/>
    <n v="2499.9999999999995"/>
    <n v="999.99999999999989"/>
    <n v="0.4"/>
    <n v="0.5"/>
    <n v="2500"/>
    <n v="1000"/>
    <n v="1249.9999999999998"/>
    <x v="5"/>
  </r>
  <r>
    <x v="0"/>
    <n v="1185732"/>
    <d v="2021-06-22T00:00:00"/>
    <x v="0"/>
    <s v="West Virginia"/>
    <s v="Charleston"/>
    <x v="1"/>
    <n v="0.45"/>
    <x v="44"/>
    <n v="1125"/>
    <n v="393.75"/>
    <n v="0.35"/>
    <n v="0.45"/>
    <n v="1125"/>
    <n v="393.75"/>
    <n v="506.25"/>
    <x v="5"/>
  </r>
  <r>
    <x v="0"/>
    <n v="1185732"/>
    <d v="2021-06-22T00:00:00"/>
    <x v="0"/>
    <s v="West Virginia"/>
    <s v="Charleston"/>
    <x v="2"/>
    <n v="0.4"/>
    <x v="37"/>
    <n v="700"/>
    <n v="244.99999999999997"/>
    <n v="0.35"/>
    <n v="0.4"/>
    <n v="700"/>
    <n v="245"/>
    <n v="280"/>
    <x v="5"/>
  </r>
  <r>
    <x v="0"/>
    <n v="1185732"/>
    <d v="2021-06-22T00:00:00"/>
    <x v="0"/>
    <s v="West Virginia"/>
    <s v="Charleston"/>
    <x v="3"/>
    <n v="0.4"/>
    <x v="43"/>
    <n v="600"/>
    <n v="210"/>
    <n v="0.35"/>
    <n v="0.4"/>
    <n v="600"/>
    <n v="210"/>
    <n v="240"/>
    <x v="5"/>
  </r>
  <r>
    <x v="0"/>
    <n v="1185732"/>
    <d v="2021-06-22T00:00:00"/>
    <x v="0"/>
    <s v="West Virginia"/>
    <s v="Charleston"/>
    <x v="4"/>
    <n v="0.49999999999999994"/>
    <x v="43"/>
    <n v="749.99999999999989"/>
    <n v="224.99999999999997"/>
    <n v="0.3"/>
    <n v="0.5"/>
    <n v="750"/>
    <n v="225"/>
    <n v="374.99999999999994"/>
    <x v="5"/>
  </r>
  <r>
    <x v="0"/>
    <n v="1185732"/>
    <d v="2021-06-22T00:00:00"/>
    <x v="0"/>
    <s v="West Virginia"/>
    <s v="Charleston"/>
    <x v="5"/>
    <n v="0.54999999999999993"/>
    <x v="49"/>
    <n v="1649.9999999999998"/>
    <n v="494.99999999999989"/>
    <n v="0.3"/>
    <n v="0.55000000000000004"/>
    <n v="1650"/>
    <n v="495"/>
    <n v="907.5"/>
    <x v="5"/>
  </r>
  <r>
    <x v="0"/>
    <n v="1185732"/>
    <d v="2021-07-20T00:00:00"/>
    <x v="0"/>
    <s v="West Virginia"/>
    <s v="Charleston"/>
    <x v="0"/>
    <n v="0.49999999999999994"/>
    <x v="28"/>
    <n v="2624.9999999999995"/>
    <n v="1049.9999999999998"/>
    <n v="0.4"/>
    <n v="0.5"/>
    <n v="2625"/>
    <n v="1050"/>
    <n v="1312.4999999999998"/>
    <x v="6"/>
  </r>
  <r>
    <x v="0"/>
    <n v="1185732"/>
    <d v="2021-07-20T00:00:00"/>
    <x v="0"/>
    <s v="West Virginia"/>
    <s v="Charleston"/>
    <x v="1"/>
    <n v="0.45"/>
    <x v="35"/>
    <n v="1237.5"/>
    <n v="433.125"/>
    <n v="0.35"/>
    <n v="0.45"/>
    <n v="1237.5"/>
    <n v="433.125"/>
    <n v="556.875"/>
    <x v="6"/>
  </r>
  <r>
    <x v="0"/>
    <n v="1185732"/>
    <d v="2021-07-20T00:00:00"/>
    <x v="0"/>
    <s v="West Virginia"/>
    <s v="Charleston"/>
    <x v="2"/>
    <n v="0.4"/>
    <x v="41"/>
    <n v="800"/>
    <n v="280"/>
    <n v="0.35"/>
    <n v="0.4"/>
    <n v="800"/>
    <n v="280"/>
    <n v="320"/>
    <x v="6"/>
  </r>
  <r>
    <x v="0"/>
    <n v="1185732"/>
    <d v="2021-07-20T00:00:00"/>
    <x v="0"/>
    <s v="West Virginia"/>
    <s v="Charleston"/>
    <x v="3"/>
    <n v="0.4"/>
    <x v="43"/>
    <n v="600"/>
    <n v="210"/>
    <n v="0.35"/>
    <n v="0.4"/>
    <n v="600"/>
    <n v="210"/>
    <n v="240"/>
    <x v="6"/>
  </r>
  <r>
    <x v="0"/>
    <n v="1185732"/>
    <d v="2021-07-20T00:00:00"/>
    <x v="0"/>
    <s v="West Virginia"/>
    <s v="Charleston"/>
    <x v="4"/>
    <n v="0.49999999999999994"/>
    <x v="37"/>
    <n v="874.99999999999989"/>
    <n v="262.49999999999994"/>
    <n v="0.3"/>
    <n v="0.5"/>
    <n v="875"/>
    <n v="262.5"/>
    <n v="437.49999999999994"/>
    <x v="6"/>
  </r>
  <r>
    <x v="0"/>
    <n v="1185732"/>
    <d v="2021-07-20T00:00:00"/>
    <x v="0"/>
    <s v="West Virginia"/>
    <s v="Charleston"/>
    <x v="5"/>
    <n v="0.54999999999999993"/>
    <x v="45"/>
    <n v="1924.9999999999998"/>
    <n v="577.49999999999989"/>
    <n v="0.3"/>
    <n v="0.55000000000000004"/>
    <n v="1925"/>
    <n v="577.5"/>
    <n v="1058.75"/>
    <x v="6"/>
  </r>
  <r>
    <x v="0"/>
    <n v="1185732"/>
    <d v="2021-08-21T00:00:00"/>
    <x v="0"/>
    <s v="West Virginia"/>
    <s v="Charleston"/>
    <x v="0"/>
    <n v="0.49999999999999994"/>
    <x v="24"/>
    <n v="2499.9999999999995"/>
    <n v="999.99999999999989"/>
    <n v="0.4"/>
    <n v="0.5"/>
    <n v="2500"/>
    <n v="1000"/>
    <n v="1249.9999999999998"/>
    <x v="7"/>
  </r>
  <r>
    <x v="0"/>
    <n v="1185732"/>
    <d v="2021-08-21T00:00:00"/>
    <x v="0"/>
    <s v="West Virginia"/>
    <s v="Charleston"/>
    <x v="1"/>
    <n v="0.45"/>
    <x v="35"/>
    <n v="1237.5"/>
    <n v="433.125"/>
    <n v="0.35"/>
    <n v="0.45"/>
    <n v="1237.5"/>
    <n v="433.125"/>
    <n v="556.875"/>
    <x v="7"/>
  </r>
  <r>
    <x v="0"/>
    <n v="1185732"/>
    <d v="2021-08-21T00:00:00"/>
    <x v="0"/>
    <s v="West Virginia"/>
    <s v="Charleston"/>
    <x v="2"/>
    <n v="0.4"/>
    <x v="41"/>
    <n v="800"/>
    <n v="280"/>
    <n v="0.35"/>
    <n v="0.4"/>
    <n v="800"/>
    <n v="280"/>
    <n v="320"/>
    <x v="7"/>
  </r>
  <r>
    <x v="0"/>
    <n v="1185732"/>
    <d v="2021-08-21T00:00:00"/>
    <x v="0"/>
    <s v="West Virginia"/>
    <s v="Charleston"/>
    <x v="3"/>
    <n v="0.4"/>
    <x v="43"/>
    <n v="600"/>
    <n v="210"/>
    <n v="0.35"/>
    <n v="0.4"/>
    <n v="600"/>
    <n v="210"/>
    <n v="240"/>
    <x v="7"/>
  </r>
  <r>
    <x v="0"/>
    <n v="1185732"/>
    <d v="2021-08-21T00:00:00"/>
    <x v="0"/>
    <s v="West Virginia"/>
    <s v="Charleston"/>
    <x v="4"/>
    <n v="0.49999999999999994"/>
    <x v="36"/>
    <n v="624.99999999999989"/>
    <n v="187.49999999999997"/>
    <n v="0.3"/>
    <n v="0.5"/>
    <n v="625"/>
    <n v="187.5"/>
    <n v="312.49999999999994"/>
    <x v="7"/>
  </r>
  <r>
    <x v="0"/>
    <n v="1185732"/>
    <d v="2021-08-21T00:00:00"/>
    <x v="0"/>
    <s v="West Virginia"/>
    <s v="Charleston"/>
    <x v="5"/>
    <n v="0.54999999999999993"/>
    <x v="49"/>
    <n v="1649.9999999999998"/>
    <n v="494.99999999999989"/>
    <n v="0.3"/>
    <n v="0.55000000000000004"/>
    <n v="1650"/>
    <n v="495"/>
    <n v="907.5"/>
    <x v="7"/>
  </r>
  <r>
    <x v="0"/>
    <n v="1185732"/>
    <d v="2021-09-20T00:00:00"/>
    <x v="0"/>
    <s v="West Virginia"/>
    <s v="Charleston"/>
    <x v="0"/>
    <n v="0.49999999999999994"/>
    <x v="33"/>
    <n v="2124.9999999999995"/>
    <n v="849.99999999999989"/>
    <n v="0.4"/>
    <n v="0.5"/>
    <n v="2125"/>
    <n v="850"/>
    <n v="1062.4999999999998"/>
    <x v="8"/>
  </r>
  <r>
    <x v="0"/>
    <n v="1185732"/>
    <d v="2021-09-20T00:00:00"/>
    <x v="0"/>
    <s v="West Virginia"/>
    <s v="Charleston"/>
    <x v="1"/>
    <n v="0.45"/>
    <x v="38"/>
    <n v="1012.5"/>
    <n v="354.375"/>
    <n v="0.35"/>
    <n v="0.45"/>
    <n v="1012.5"/>
    <n v="354.375"/>
    <n v="455.625"/>
    <x v="8"/>
  </r>
  <r>
    <x v="0"/>
    <n v="1185732"/>
    <d v="2021-09-20T00:00:00"/>
    <x v="0"/>
    <s v="West Virginia"/>
    <s v="Charleston"/>
    <x v="2"/>
    <n v="0.4"/>
    <x v="36"/>
    <n v="500"/>
    <n v="175"/>
    <n v="0.35"/>
    <n v="0.4"/>
    <n v="500"/>
    <n v="175"/>
    <n v="200"/>
    <x v="8"/>
  </r>
  <r>
    <x v="0"/>
    <n v="1185732"/>
    <d v="2021-09-20T00:00:00"/>
    <x v="0"/>
    <s v="West Virginia"/>
    <s v="Charleston"/>
    <x v="3"/>
    <n v="0.4"/>
    <x v="39"/>
    <n v="400"/>
    <n v="140"/>
    <n v="0.35"/>
    <n v="0.4"/>
    <n v="400"/>
    <n v="140"/>
    <n v="160"/>
    <x v="8"/>
  </r>
  <r>
    <x v="0"/>
    <n v="1185732"/>
    <d v="2021-09-20T00:00:00"/>
    <x v="0"/>
    <s v="West Virginia"/>
    <s v="Charleston"/>
    <x v="4"/>
    <n v="0.49999999999999994"/>
    <x v="39"/>
    <n v="499.99999999999994"/>
    <n v="149.99999999999997"/>
    <n v="0.3"/>
    <n v="0.5"/>
    <n v="500"/>
    <n v="150"/>
    <n v="249.99999999999997"/>
    <x v="8"/>
  </r>
  <r>
    <x v="0"/>
    <n v="1185732"/>
    <d v="2021-09-20T00:00:00"/>
    <x v="0"/>
    <s v="West Virginia"/>
    <s v="Charleston"/>
    <x v="5"/>
    <n v="0.54999999999999993"/>
    <x v="41"/>
    <n v="1099.9999999999998"/>
    <n v="329.99999999999994"/>
    <n v="0.3"/>
    <n v="0.55000000000000004"/>
    <n v="1100"/>
    <n v="330"/>
    <n v="604.99999999999989"/>
    <x v="8"/>
  </r>
  <r>
    <x v="0"/>
    <n v="1185732"/>
    <d v="2021-10-22T00:00:00"/>
    <x v="0"/>
    <s v="West Virginia"/>
    <s v="Charleston"/>
    <x v="0"/>
    <n v="0.54999999999999993"/>
    <x v="48"/>
    <n v="2062.4999999999995"/>
    <n v="824.99999999999989"/>
    <n v="0.4"/>
    <n v="0.55000000000000004"/>
    <n v="2062.5"/>
    <n v="825"/>
    <n v="1134.3749999999998"/>
    <x v="9"/>
  </r>
  <r>
    <x v="0"/>
    <n v="1185732"/>
    <d v="2021-10-22T00:00:00"/>
    <x v="0"/>
    <s v="West Virginia"/>
    <s v="Charleston"/>
    <x v="1"/>
    <n v="0.5"/>
    <x v="41"/>
    <n v="1000"/>
    <n v="350"/>
    <n v="0.35"/>
    <n v="0.5"/>
    <n v="1000"/>
    <n v="350"/>
    <n v="500"/>
    <x v="9"/>
  </r>
  <r>
    <x v="0"/>
    <n v="1185732"/>
    <d v="2021-10-22T00:00:00"/>
    <x v="0"/>
    <s v="West Virginia"/>
    <s v="Charleston"/>
    <x v="2"/>
    <n v="0.5"/>
    <x v="39"/>
    <n v="500"/>
    <n v="175"/>
    <n v="0.35"/>
    <n v="0.5"/>
    <n v="500"/>
    <n v="175"/>
    <n v="250"/>
    <x v="9"/>
  </r>
  <r>
    <x v="0"/>
    <n v="1185732"/>
    <d v="2021-10-22T00:00:00"/>
    <x v="0"/>
    <s v="West Virginia"/>
    <s v="Charleston"/>
    <x v="3"/>
    <n v="0.5"/>
    <x v="42"/>
    <n v="375"/>
    <n v="131.25"/>
    <n v="0.35"/>
    <n v="0.5"/>
    <n v="375"/>
    <n v="131.25"/>
    <n v="187.5"/>
    <x v="9"/>
  </r>
  <r>
    <x v="0"/>
    <n v="1185732"/>
    <d v="2021-10-22T00:00:00"/>
    <x v="0"/>
    <s v="West Virginia"/>
    <s v="Charleston"/>
    <x v="4"/>
    <n v="0.6"/>
    <x v="42"/>
    <n v="450"/>
    <n v="135"/>
    <n v="0.3"/>
    <n v="0.6"/>
    <n v="450"/>
    <n v="135"/>
    <n v="270"/>
    <x v="9"/>
  </r>
  <r>
    <x v="0"/>
    <n v="1185732"/>
    <d v="2021-10-22T00:00:00"/>
    <x v="0"/>
    <s v="West Virginia"/>
    <s v="Charleston"/>
    <x v="5"/>
    <n v="0.64999999999999991"/>
    <x v="41"/>
    <n v="1299.9999999999998"/>
    <n v="389.99999999999994"/>
    <n v="0.3"/>
    <n v="0.65"/>
    <n v="1300"/>
    <n v="390"/>
    <n v="844.99999999999989"/>
    <x v="9"/>
  </r>
  <r>
    <x v="0"/>
    <n v="1185732"/>
    <d v="2021-11-21T00:00:00"/>
    <x v="0"/>
    <s v="West Virginia"/>
    <s v="Charleston"/>
    <x v="0"/>
    <n v="0.6"/>
    <x v="45"/>
    <n v="2100"/>
    <n v="840"/>
    <n v="0.4"/>
    <n v="0.6"/>
    <n v="2100"/>
    <n v="840"/>
    <n v="1260"/>
    <x v="10"/>
  </r>
  <r>
    <x v="0"/>
    <n v="1185732"/>
    <d v="2021-11-21T00:00:00"/>
    <x v="0"/>
    <s v="West Virginia"/>
    <s v="Charleston"/>
    <x v="1"/>
    <n v="0.5"/>
    <x v="37"/>
    <n v="875"/>
    <n v="306.25"/>
    <n v="0.35"/>
    <n v="0.5"/>
    <n v="875"/>
    <n v="306.25"/>
    <n v="437.5"/>
    <x v="10"/>
  </r>
  <r>
    <x v="0"/>
    <n v="1185732"/>
    <d v="2021-11-21T00:00:00"/>
    <x v="0"/>
    <s v="West Virginia"/>
    <s v="Charleston"/>
    <x v="2"/>
    <n v="0.5"/>
    <x v="85"/>
    <n v="850"/>
    <n v="297.5"/>
    <n v="0.35"/>
    <n v="0.5"/>
    <n v="850"/>
    <n v="297.5"/>
    <n v="425"/>
    <x v="10"/>
  </r>
  <r>
    <x v="0"/>
    <n v="1185732"/>
    <d v="2021-11-21T00:00:00"/>
    <x v="0"/>
    <s v="West Virginia"/>
    <s v="Charleston"/>
    <x v="3"/>
    <n v="0.5"/>
    <x v="43"/>
    <n v="750"/>
    <n v="262.5"/>
    <n v="0.35"/>
    <n v="0.5"/>
    <n v="750"/>
    <n v="262.5"/>
    <n v="375"/>
    <x v="10"/>
  </r>
  <r>
    <x v="0"/>
    <n v="1185732"/>
    <d v="2021-11-21T00:00:00"/>
    <x v="0"/>
    <s v="West Virginia"/>
    <s v="Charleston"/>
    <x v="4"/>
    <n v="0.6"/>
    <x v="36"/>
    <n v="750"/>
    <n v="225"/>
    <n v="0.3"/>
    <n v="0.6"/>
    <n v="750"/>
    <n v="225"/>
    <n v="450"/>
    <x v="10"/>
  </r>
  <r>
    <x v="0"/>
    <n v="1185732"/>
    <d v="2021-11-21T00:00:00"/>
    <x v="0"/>
    <s v="West Virginia"/>
    <s v="Charleston"/>
    <x v="5"/>
    <n v="0.64999999999999991"/>
    <x v="38"/>
    <n v="1462.4999999999998"/>
    <n v="438.74999999999994"/>
    <n v="0.3"/>
    <n v="0.65"/>
    <n v="1462.5"/>
    <n v="438.75"/>
    <n v="950.62499999999989"/>
    <x v="10"/>
  </r>
  <r>
    <x v="0"/>
    <n v="1185732"/>
    <d v="2021-12-20T00:00:00"/>
    <x v="0"/>
    <s v="West Virginia"/>
    <s v="Charleston"/>
    <x v="0"/>
    <n v="0.6"/>
    <x v="32"/>
    <n v="2700"/>
    <n v="1080"/>
    <n v="0.4"/>
    <n v="0.6"/>
    <n v="2700"/>
    <n v="1080"/>
    <n v="1620"/>
    <x v="11"/>
  </r>
  <r>
    <x v="0"/>
    <n v="1185732"/>
    <d v="2021-12-20T00:00:00"/>
    <x v="0"/>
    <s v="West Virginia"/>
    <s v="Charleston"/>
    <x v="1"/>
    <n v="0.5"/>
    <x v="44"/>
    <n v="1250"/>
    <n v="437.5"/>
    <n v="0.35"/>
    <n v="0.5"/>
    <n v="1250"/>
    <n v="437.5"/>
    <n v="625"/>
    <x v="11"/>
  </r>
  <r>
    <x v="0"/>
    <n v="1185732"/>
    <d v="2021-12-20T00:00:00"/>
    <x v="0"/>
    <s v="West Virginia"/>
    <s v="Charleston"/>
    <x v="2"/>
    <n v="0.5"/>
    <x v="38"/>
    <n v="1125"/>
    <n v="393.75"/>
    <n v="0.35"/>
    <n v="0.5"/>
    <n v="1125"/>
    <n v="393.75"/>
    <n v="562.5"/>
    <x v="11"/>
  </r>
  <r>
    <x v="0"/>
    <n v="1185732"/>
    <d v="2021-12-20T00:00:00"/>
    <x v="0"/>
    <s v="West Virginia"/>
    <s v="Charleston"/>
    <x v="3"/>
    <n v="0.5"/>
    <x v="37"/>
    <n v="875"/>
    <n v="306.25"/>
    <n v="0.35"/>
    <n v="0.5"/>
    <n v="875"/>
    <n v="306.25"/>
    <n v="437.5"/>
    <x v="11"/>
  </r>
  <r>
    <x v="0"/>
    <n v="1185732"/>
    <d v="2021-12-20T00:00:00"/>
    <x v="0"/>
    <s v="West Virginia"/>
    <s v="Charleston"/>
    <x v="4"/>
    <n v="0.6"/>
    <x v="37"/>
    <n v="1050"/>
    <n v="315"/>
    <n v="0.3"/>
    <n v="0.6"/>
    <n v="1050"/>
    <n v="315"/>
    <n v="630"/>
    <x v="11"/>
  </r>
  <r>
    <x v="0"/>
    <n v="1185732"/>
    <d v="2021-12-20T00:00:00"/>
    <x v="0"/>
    <s v="West Virginia"/>
    <s v="Charleston"/>
    <x v="5"/>
    <n v="0.64999999999999991"/>
    <x v="35"/>
    <n v="1787.4999999999998"/>
    <n v="536.24999999999989"/>
    <n v="0.3"/>
    <n v="0.65"/>
    <n v="1787.5"/>
    <n v="536.25"/>
    <n v="1161.875"/>
    <x v="11"/>
  </r>
  <r>
    <x v="0"/>
    <n v="1185732"/>
    <d v="2021-01-17T00:00:00"/>
    <x v="0"/>
    <s v="Maryland"/>
    <s v="Baltimore"/>
    <x v="0"/>
    <n v="0.4"/>
    <x v="28"/>
    <n v="2100"/>
    <n v="735"/>
    <n v="0.35"/>
    <n v="0.4"/>
    <n v="2100"/>
    <n v="735"/>
    <n v="840"/>
    <x v="0"/>
  </r>
  <r>
    <x v="0"/>
    <n v="1185732"/>
    <d v="2021-01-17T00:00:00"/>
    <x v="0"/>
    <s v="Maryland"/>
    <s v="Baltimore"/>
    <x v="1"/>
    <n v="0.4"/>
    <x v="46"/>
    <n v="1300"/>
    <n v="454.99999999999994"/>
    <n v="0.35"/>
    <n v="0.4"/>
    <n v="1300"/>
    <n v="455"/>
    <n v="520"/>
    <x v="0"/>
  </r>
  <r>
    <x v="0"/>
    <n v="1185732"/>
    <d v="2021-01-17T00:00:00"/>
    <x v="0"/>
    <s v="Maryland"/>
    <s v="Baltimore"/>
    <x v="2"/>
    <n v="0.30000000000000004"/>
    <x v="46"/>
    <n v="975.00000000000011"/>
    <n v="390.00000000000006"/>
    <n v="0.4"/>
    <n v="0.3"/>
    <n v="975"/>
    <n v="390"/>
    <n v="292.5"/>
    <x v="0"/>
  </r>
  <r>
    <x v="0"/>
    <n v="1185732"/>
    <d v="2021-01-17T00:00:00"/>
    <x v="0"/>
    <s v="Maryland"/>
    <s v="Baltimore"/>
    <x v="3"/>
    <n v="0.35"/>
    <x v="37"/>
    <n v="612.5"/>
    <n v="245"/>
    <n v="0.4"/>
    <n v="0.35"/>
    <n v="612.5"/>
    <n v="245"/>
    <n v="214.375"/>
    <x v="0"/>
  </r>
  <r>
    <x v="0"/>
    <n v="1185732"/>
    <d v="2021-01-17T00:00:00"/>
    <x v="0"/>
    <s v="Maryland"/>
    <s v="Baltimore"/>
    <x v="4"/>
    <n v="0.5"/>
    <x v="38"/>
    <n v="1125"/>
    <n v="337.5"/>
    <n v="0.3"/>
    <n v="0.5"/>
    <n v="1125"/>
    <n v="337.5"/>
    <n v="562.5"/>
    <x v="0"/>
  </r>
  <r>
    <x v="0"/>
    <n v="1185732"/>
    <d v="2021-01-17T00:00:00"/>
    <x v="0"/>
    <s v="Maryland"/>
    <s v="Baltimore"/>
    <x v="5"/>
    <n v="0.4"/>
    <x v="46"/>
    <n v="1300"/>
    <n v="520"/>
    <n v="0.4"/>
    <n v="0.4"/>
    <n v="1300"/>
    <n v="520"/>
    <n v="520"/>
    <x v="0"/>
  </r>
  <r>
    <x v="0"/>
    <n v="1185732"/>
    <d v="2021-02-15T00:00:00"/>
    <x v="0"/>
    <s v="Maryland"/>
    <s v="Baltimore"/>
    <x v="0"/>
    <n v="0.4"/>
    <x v="31"/>
    <n v="2300"/>
    <n v="805"/>
    <n v="0.35"/>
    <n v="0.4"/>
    <n v="2300"/>
    <n v="805"/>
    <n v="920"/>
    <x v="1"/>
  </r>
  <r>
    <x v="0"/>
    <n v="1185732"/>
    <d v="2021-02-15T00:00:00"/>
    <x v="0"/>
    <s v="Maryland"/>
    <s v="Baltimore"/>
    <x v="1"/>
    <n v="0.4"/>
    <x v="38"/>
    <n v="900"/>
    <n v="315"/>
    <n v="0.35"/>
    <n v="0.4"/>
    <n v="900"/>
    <n v="315"/>
    <n v="360"/>
    <x v="1"/>
  </r>
  <r>
    <x v="0"/>
    <n v="1185732"/>
    <d v="2021-02-15T00:00:00"/>
    <x v="0"/>
    <s v="Maryland"/>
    <s v="Baltimore"/>
    <x v="2"/>
    <n v="0.30000000000000004"/>
    <x v="35"/>
    <n v="825.00000000000011"/>
    <n v="330.00000000000006"/>
    <n v="0.4"/>
    <n v="0.3"/>
    <n v="825"/>
    <n v="330"/>
    <n v="247.50000000000003"/>
    <x v="1"/>
  </r>
  <r>
    <x v="0"/>
    <n v="1185732"/>
    <d v="2021-02-15T00:00:00"/>
    <x v="0"/>
    <s v="Maryland"/>
    <s v="Baltimore"/>
    <x v="3"/>
    <n v="0.35"/>
    <x v="43"/>
    <n v="525"/>
    <n v="210"/>
    <n v="0.4"/>
    <n v="0.35"/>
    <n v="525"/>
    <n v="210"/>
    <n v="183.75"/>
    <x v="1"/>
  </r>
  <r>
    <x v="0"/>
    <n v="1185732"/>
    <d v="2021-02-15T00:00:00"/>
    <x v="0"/>
    <s v="Maryland"/>
    <s v="Baltimore"/>
    <x v="4"/>
    <n v="0.5"/>
    <x v="38"/>
    <n v="1125"/>
    <n v="337.5"/>
    <n v="0.3"/>
    <n v="0.5"/>
    <n v="1125"/>
    <n v="337.5"/>
    <n v="562.5"/>
    <x v="1"/>
  </r>
  <r>
    <x v="0"/>
    <n v="1185732"/>
    <d v="2021-02-15T00:00:00"/>
    <x v="0"/>
    <s v="Maryland"/>
    <s v="Baltimore"/>
    <x v="5"/>
    <n v="0.4"/>
    <x v="46"/>
    <n v="1300"/>
    <n v="520"/>
    <n v="0.4"/>
    <n v="0.4"/>
    <n v="1300"/>
    <n v="520"/>
    <n v="520"/>
    <x v="1"/>
  </r>
  <r>
    <x v="0"/>
    <n v="1185732"/>
    <d v="2021-03-13T00:00:00"/>
    <x v="0"/>
    <s v="Maryland"/>
    <s v="Baltimore"/>
    <x v="0"/>
    <n v="0.4"/>
    <x v="63"/>
    <n v="2180"/>
    <n v="763"/>
    <n v="0.35"/>
    <n v="0.4"/>
    <n v="2180"/>
    <n v="763"/>
    <n v="872"/>
    <x v="2"/>
  </r>
  <r>
    <x v="0"/>
    <n v="1185732"/>
    <d v="2021-03-13T00:00:00"/>
    <x v="0"/>
    <s v="Maryland"/>
    <s v="Baltimore"/>
    <x v="1"/>
    <n v="0.4"/>
    <x v="44"/>
    <n v="1000"/>
    <n v="350"/>
    <n v="0.35"/>
    <n v="0.4"/>
    <n v="1000"/>
    <n v="350"/>
    <n v="400"/>
    <x v="2"/>
  </r>
  <r>
    <x v="0"/>
    <n v="1185732"/>
    <d v="2021-03-13T00:00:00"/>
    <x v="0"/>
    <s v="Maryland"/>
    <s v="Baltimore"/>
    <x v="2"/>
    <n v="0.30000000000000004"/>
    <x v="35"/>
    <n v="825.00000000000011"/>
    <n v="330.00000000000006"/>
    <n v="0.4"/>
    <n v="0.3"/>
    <n v="825"/>
    <n v="330"/>
    <n v="247.50000000000003"/>
    <x v="2"/>
  </r>
  <r>
    <x v="0"/>
    <n v="1185732"/>
    <d v="2021-03-13T00:00:00"/>
    <x v="0"/>
    <s v="Maryland"/>
    <s v="Baltimore"/>
    <x v="3"/>
    <n v="0.35"/>
    <x v="36"/>
    <n v="437.5"/>
    <n v="175"/>
    <n v="0.4"/>
    <n v="0.35"/>
    <n v="437.5"/>
    <n v="175"/>
    <n v="153.125"/>
    <x v="2"/>
  </r>
  <r>
    <x v="0"/>
    <n v="1185732"/>
    <d v="2021-03-13T00:00:00"/>
    <x v="0"/>
    <s v="Maryland"/>
    <s v="Baltimore"/>
    <x v="4"/>
    <n v="0.5"/>
    <x v="37"/>
    <n v="875"/>
    <n v="262.5"/>
    <n v="0.3"/>
    <n v="0.5"/>
    <n v="875"/>
    <n v="262.5"/>
    <n v="437.5"/>
    <x v="2"/>
  </r>
  <r>
    <x v="0"/>
    <n v="1185732"/>
    <d v="2021-03-13T00:00:00"/>
    <x v="0"/>
    <s v="Maryland"/>
    <s v="Baltimore"/>
    <x v="5"/>
    <n v="0.4"/>
    <x v="35"/>
    <n v="1100"/>
    <n v="440"/>
    <n v="0.4"/>
    <n v="0.4"/>
    <n v="1100"/>
    <n v="440"/>
    <n v="440"/>
    <x v="2"/>
  </r>
  <r>
    <x v="0"/>
    <n v="1185732"/>
    <d v="2021-04-14T00:00:00"/>
    <x v="0"/>
    <s v="Maryland"/>
    <s v="Baltimore"/>
    <x v="0"/>
    <n v="0.4"/>
    <x v="28"/>
    <n v="2100"/>
    <n v="735"/>
    <n v="0.35"/>
    <n v="0.4"/>
    <n v="2100"/>
    <n v="735"/>
    <n v="840"/>
    <x v="3"/>
  </r>
  <r>
    <x v="0"/>
    <n v="1185732"/>
    <d v="2021-04-14T00:00:00"/>
    <x v="0"/>
    <s v="Maryland"/>
    <s v="Baltimore"/>
    <x v="1"/>
    <n v="0.4"/>
    <x v="38"/>
    <n v="900"/>
    <n v="315"/>
    <n v="0.35"/>
    <n v="0.4"/>
    <n v="900"/>
    <n v="315"/>
    <n v="360"/>
    <x v="3"/>
  </r>
  <r>
    <x v="0"/>
    <n v="1185732"/>
    <d v="2021-04-14T00:00:00"/>
    <x v="0"/>
    <s v="Maryland"/>
    <s v="Baltimore"/>
    <x v="2"/>
    <n v="0.30000000000000004"/>
    <x v="38"/>
    <n v="675.00000000000011"/>
    <n v="270.00000000000006"/>
    <n v="0.4"/>
    <n v="0.3"/>
    <n v="675"/>
    <n v="270"/>
    <n v="202.50000000000003"/>
    <x v="3"/>
  </r>
  <r>
    <x v="0"/>
    <n v="1185732"/>
    <d v="2021-04-14T00:00:00"/>
    <x v="0"/>
    <s v="Maryland"/>
    <s v="Baltimore"/>
    <x v="3"/>
    <n v="0.35"/>
    <x v="43"/>
    <n v="525"/>
    <n v="210"/>
    <n v="0.4"/>
    <n v="0.35"/>
    <n v="525"/>
    <n v="210"/>
    <n v="183.75"/>
    <x v="3"/>
  </r>
  <r>
    <x v="0"/>
    <n v="1185732"/>
    <d v="2021-04-14T00:00:00"/>
    <x v="0"/>
    <s v="Maryland"/>
    <s v="Baltimore"/>
    <x v="4"/>
    <n v="0.5"/>
    <x v="43"/>
    <n v="750"/>
    <n v="225"/>
    <n v="0.3"/>
    <n v="0.5"/>
    <n v="750"/>
    <n v="225"/>
    <n v="375"/>
    <x v="3"/>
  </r>
  <r>
    <x v="0"/>
    <n v="1185732"/>
    <d v="2021-04-14T00:00:00"/>
    <x v="0"/>
    <s v="Maryland"/>
    <s v="Baltimore"/>
    <x v="5"/>
    <n v="0.4"/>
    <x v="49"/>
    <n v="1200"/>
    <n v="480"/>
    <n v="0.4"/>
    <n v="0.4"/>
    <n v="1200"/>
    <n v="480"/>
    <n v="480"/>
    <x v="3"/>
  </r>
  <r>
    <x v="0"/>
    <n v="1185732"/>
    <d v="2021-05-13T00:00:00"/>
    <x v="0"/>
    <s v="Maryland"/>
    <s v="Baltimore"/>
    <x v="0"/>
    <n v="0.54999999999999993"/>
    <x v="82"/>
    <n v="3134.9999999999995"/>
    <n v="1097.2499999999998"/>
    <n v="0.35"/>
    <n v="0.55000000000000004"/>
    <n v="3135"/>
    <n v="1097.25"/>
    <n v="1724.25"/>
    <x v="4"/>
  </r>
  <r>
    <x v="0"/>
    <n v="1185732"/>
    <d v="2021-05-13T00:00:00"/>
    <x v="0"/>
    <s v="Maryland"/>
    <s v="Baltimore"/>
    <x v="1"/>
    <n v="0.5"/>
    <x v="35"/>
    <n v="1375"/>
    <n v="481.24999999999994"/>
    <n v="0.35"/>
    <n v="0.5"/>
    <n v="1375"/>
    <n v="481.25"/>
    <n v="687.5"/>
    <x v="4"/>
  </r>
  <r>
    <x v="0"/>
    <n v="1185732"/>
    <d v="2021-05-13T00:00:00"/>
    <x v="0"/>
    <s v="Maryland"/>
    <s v="Baltimore"/>
    <x v="2"/>
    <n v="0.45"/>
    <x v="49"/>
    <n v="1350"/>
    <n v="540"/>
    <n v="0.4"/>
    <n v="0.45"/>
    <n v="1350"/>
    <n v="540"/>
    <n v="607.5"/>
    <x v="4"/>
  </r>
  <r>
    <x v="0"/>
    <n v="1185732"/>
    <d v="2021-05-13T00:00:00"/>
    <x v="0"/>
    <s v="Maryland"/>
    <s v="Baltimore"/>
    <x v="3"/>
    <n v="0.45"/>
    <x v="44"/>
    <n v="1125"/>
    <n v="450"/>
    <n v="0.4"/>
    <n v="0.45"/>
    <n v="1125"/>
    <n v="450"/>
    <n v="506.25"/>
    <x v="4"/>
  </r>
  <r>
    <x v="0"/>
    <n v="1185732"/>
    <d v="2021-05-13T00:00:00"/>
    <x v="0"/>
    <s v="Maryland"/>
    <s v="Baltimore"/>
    <x v="4"/>
    <n v="0.54999999999999993"/>
    <x v="35"/>
    <n v="1512.4999999999998"/>
    <n v="453.74999999999994"/>
    <n v="0.3"/>
    <n v="0.55000000000000004"/>
    <n v="1512.5"/>
    <n v="453.75"/>
    <n v="831.87499999999989"/>
    <x v="4"/>
  </r>
  <r>
    <x v="0"/>
    <n v="1185732"/>
    <d v="2021-05-13T00:00:00"/>
    <x v="0"/>
    <s v="Maryland"/>
    <s v="Baltimore"/>
    <x v="5"/>
    <n v="0.6"/>
    <x v="47"/>
    <n v="2400"/>
    <n v="960"/>
    <n v="0.4"/>
    <n v="0.6"/>
    <n v="2400"/>
    <n v="960"/>
    <n v="1440"/>
    <x v="4"/>
  </r>
  <r>
    <x v="0"/>
    <n v="1185732"/>
    <d v="2021-06-15T00:00:00"/>
    <x v="0"/>
    <s v="Maryland"/>
    <s v="Baltimore"/>
    <x v="0"/>
    <n v="0.54999999999999993"/>
    <x v="26"/>
    <n v="3574.9999999999995"/>
    <n v="1251.2499999999998"/>
    <n v="0.35"/>
    <n v="0.55000000000000004"/>
    <n v="3575"/>
    <n v="1251.25"/>
    <n v="1966.25"/>
    <x v="5"/>
  </r>
  <r>
    <x v="0"/>
    <n v="1185732"/>
    <d v="2021-06-15T00:00:00"/>
    <x v="0"/>
    <s v="Maryland"/>
    <s v="Baltimore"/>
    <x v="1"/>
    <n v="0.5"/>
    <x v="47"/>
    <n v="2000"/>
    <n v="700"/>
    <n v="0.35"/>
    <n v="0.5"/>
    <n v="2000"/>
    <n v="700"/>
    <n v="1000"/>
    <x v="5"/>
  </r>
  <r>
    <x v="0"/>
    <n v="1185732"/>
    <d v="2021-06-15T00:00:00"/>
    <x v="0"/>
    <s v="Maryland"/>
    <s v="Baltimore"/>
    <x v="2"/>
    <n v="0.45"/>
    <x v="46"/>
    <n v="1462.5"/>
    <n v="585"/>
    <n v="0.4"/>
    <n v="0.45"/>
    <n v="1462.5"/>
    <n v="585"/>
    <n v="658.125"/>
    <x v="5"/>
  </r>
  <r>
    <x v="0"/>
    <n v="1185732"/>
    <d v="2021-06-15T00:00:00"/>
    <x v="0"/>
    <s v="Maryland"/>
    <s v="Baltimore"/>
    <x v="3"/>
    <n v="0.45"/>
    <x v="49"/>
    <n v="1350"/>
    <n v="540"/>
    <n v="0.4"/>
    <n v="0.45"/>
    <n v="1350"/>
    <n v="540"/>
    <n v="607.5"/>
    <x v="5"/>
  </r>
  <r>
    <x v="0"/>
    <n v="1185732"/>
    <d v="2021-06-15T00:00:00"/>
    <x v="0"/>
    <s v="Maryland"/>
    <s v="Baltimore"/>
    <x v="4"/>
    <n v="0.54999999999999993"/>
    <x v="49"/>
    <n v="1649.9999999999998"/>
    <n v="494.99999999999989"/>
    <n v="0.3"/>
    <n v="0.55000000000000004"/>
    <n v="1650"/>
    <n v="495"/>
    <n v="907.5"/>
    <x v="5"/>
  </r>
  <r>
    <x v="0"/>
    <n v="1185732"/>
    <d v="2021-06-15T00:00:00"/>
    <x v="0"/>
    <s v="Maryland"/>
    <s v="Baltimore"/>
    <x v="5"/>
    <n v="0.6"/>
    <x v="32"/>
    <n v="2700"/>
    <n v="1080"/>
    <n v="0.4"/>
    <n v="0.6"/>
    <n v="2700"/>
    <n v="1080"/>
    <n v="1620"/>
    <x v="5"/>
  </r>
  <r>
    <x v="0"/>
    <n v="1185732"/>
    <d v="2021-07-13T00:00:00"/>
    <x v="0"/>
    <s v="Maryland"/>
    <s v="Baltimore"/>
    <x v="0"/>
    <n v="0.54999999999999993"/>
    <x v="22"/>
    <n v="3712.4999999999995"/>
    <n v="1299.3749999999998"/>
    <n v="0.35"/>
    <n v="0.55000000000000004"/>
    <n v="3712.5"/>
    <n v="1299.375"/>
    <n v="2041.875"/>
    <x v="6"/>
  </r>
  <r>
    <x v="0"/>
    <n v="1185732"/>
    <d v="2021-07-13T00:00:00"/>
    <x v="0"/>
    <s v="Maryland"/>
    <s v="Baltimore"/>
    <x v="1"/>
    <n v="0.5"/>
    <x v="33"/>
    <n v="2125"/>
    <n v="743.75"/>
    <n v="0.35"/>
    <n v="0.5"/>
    <n v="2125"/>
    <n v="743.75"/>
    <n v="1062.5"/>
    <x v="6"/>
  </r>
  <r>
    <x v="0"/>
    <n v="1185732"/>
    <d v="2021-07-13T00:00:00"/>
    <x v="0"/>
    <s v="Maryland"/>
    <s v="Baltimore"/>
    <x v="2"/>
    <n v="0.45"/>
    <x v="45"/>
    <n v="1575"/>
    <n v="630"/>
    <n v="0.4"/>
    <n v="0.45"/>
    <n v="1575"/>
    <n v="630"/>
    <n v="708.75"/>
    <x v="6"/>
  </r>
  <r>
    <x v="0"/>
    <n v="1185732"/>
    <d v="2021-07-13T00:00:00"/>
    <x v="0"/>
    <s v="Maryland"/>
    <s v="Baltimore"/>
    <x v="3"/>
    <n v="0.45"/>
    <x v="49"/>
    <n v="1350"/>
    <n v="540"/>
    <n v="0.4"/>
    <n v="0.45"/>
    <n v="1350"/>
    <n v="540"/>
    <n v="607.5"/>
    <x v="6"/>
  </r>
  <r>
    <x v="0"/>
    <n v="1185732"/>
    <d v="2021-07-13T00:00:00"/>
    <x v="0"/>
    <s v="Maryland"/>
    <s v="Baltimore"/>
    <x v="4"/>
    <n v="0.54999999999999993"/>
    <x v="46"/>
    <n v="1787.4999999999998"/>
    <n v="536.24999999999989"/>
    <n v="0.3"/>
    <n v="0.55000000000000004"/>
    <n v="1787.5"/>
    <n v="536.25"/>
    <n v="983.125"/>
    <x v="6"/>
  </r>
  <r>
    <x v="0"/>
    <n v="1185732"/>
    <d v="2021-07-13T00:00:00"/>
    <x v="0"/>
    <s v="Maryland"/>
    <s v="Baltimore"/>
    <x v="5"/>
    <n v="0.6"/>
    <x v="24"/>
    <n v="3000"/>
    <n v="1200"/>
    <n v="0.4"/>
    <n v="0.6"/>
    <n v="3000"/>
    <n v="1200"/>
    <n v="1800"/>
    <x v="6"/>
  </r>
  <r>
    <x v="0"/>
    <n v="1185732"/>
    <d v="2021-08-14T00:00:00"/>
    <x v="0"/>
    <s v="Maryland"/>
    <s v="Baltimore"/>
    <x v="0"/>
    <n v="0.54999999999999993"/>
    <x v="26"/>
    <n v="3574.9999999999995"/>
    <n v="1251.2499999999998"/>
    <n v="0.35"/>
    <n v="0.55000000000000004"/>
    <n v="3575"/>
    <n v="1251.25"/>
    <n v="1966.25"/>
    <x v="7"/>
  </r>
  <r>
    <x v="0"/>
    <n v="1185732"/>
    <d v="2021-08-14T00:00:00"/>
    <x v="0"/>
    <s v="Maryland"/>
    <s v="Baltimore"/>
    <x v="1"/>
    <n v="0.5"/>
    <x v="33"/>
    <n v="2125"/>
    <n v="743.75"/>
    <n v="0.35"/>
    <n v="0.5"/>
    <n v="2125"/>
    <n v="743.75"/>
    <n v="1062.5"/>
    <x v="7"/>
  </r>
  <r>
    <x v="0"/>
    <n v="1185732"/>
    <d v="2021-08-14T00:00:00"/>
    <x v="0"/>
    <s v="Maryland"/>
    <s v="Baltimore"/>
    <x v="2"/>
    <n v="0.45"/>
    <x v="45"/>
    <n v="1575"/>
    <n v="630"/>
    <n v="0.4"/>
    <n v="0.45"/>
    <n v="1575"/>
    <n v="630"/>
    <n v="708.75"/>
    <x v="7"/>
  </r>
  <r>
    <x v="0"/>
    <n v="1185732"/>
    <d v="2021-08-14T00:00:00"/>
    <x v="0"/>
    <s v="Maryland"/>
    <s v="Baltimore"/>
    <x v="3"/>
    <n v="0.45"/>
    <x v="44"/>
    <n v="1125"/>
    <n v="450"/>
    <n v="0.4"/>
    <n v="0.45"/>
    <n v="1125"/>
    <n v="450"/>
    <n v="506.25"/>
    <x v="7"/>
  </r>
  <r>
    <x v="0"/>
    <n v="1185732"/>
    <d v="2021-08-14T00:00:00"/>
    <x v="0"/>
    <s v="Maryland"/>
    <s v="Baltimore"/>
    <x v="4"/>
    <n v="0.54999999999999993"/>
    <x v="38"/>
    <n v="1237.4999999999998"/>
    <n v="371.24999999999994"/>
    <n v="0.3"/>
    <n v="0.55000000000000004"/>
    <n v="1237.5"/>
    <n v="371.25"/>
    <n v="680.62499999999989"/>
    <x v="7"/>
  </r>
  <r>
    <x v="0"/>
    <n v="1185732"/>
    <d v="2021-08-14T00:00:00"/>
    <x v="0"/>
    <s v="Maryland"/>
    <s v="Baltimore"/>
    <x v="5"/>
    <n v="0.6"/>
    <x v="47"/>
    <n v="2400"/>
    <n v="960"/>
    <n v="0.4"/>
    <n v="0.6"/>
    <n v="2400"/>
    <n v="960"/>
    <n v="1440"/>
    <x v="7"/>
  </r>
  <r>
    <x v="0"/>
    <n v="1185732"/>
    <d v="2021-09-13T00:00:00"/>
    <x v="0"/>
    <s v="Maryland"/>
    <s v="Baltimore"/>
    <x v="0"/>
    <n v="0.54999999999999993"/>
    <x v="28"/>
    <n v="2887.4999999999995"/>
    <n v="1010.6249999999998"/>
    <n v="0.35"/>
    <n v="0.55000000000000004"/>
    <n v="2887.5"/>
    <n v="1010.625"/>
    <n v="1588.1249999999998"/>
    <x v="8"/>
  </r>
  <r>
    <x v="0"/>
    <n v="1185732"/>
    <d v="2021-09-13T00:00:00"/>
    <x v="0"/>
    <s v="Maryland"/>
    <s v="Baltimore"/>
    <x v="1"/>
    <n v="0.5"/>
    <x v="46"/>
    <n v="1625"/>
    <n v="568.75"/>
    <n v="0.35"/>
    <n v="0.5"/>
    <n v="1625"/>
    <n v="568.75"/>
    <n v="812.5"/>
    <x v="8"/>
  </r>
  <r>
    <x v="0"/>
    <n v="1185732"/>
    <d v="2021-09-13T00:00:00"/>
    <x v="0"/>
    <s v="Maryland"/>
    <s v="Baltimore"/>
    <x v="2"/>
    <n v="0.45"/>
    <x v="38"/>
    <n v="1012.5"/>
    <n v="405"/>
    <n v="0.4"/>
    <n v="0.45"/>
    <n v="1012.5"/>
    <n v="405"/>
    <n v="455.625"/>
    <x v="8"/>
  </r>
  <r>
    <x v="0"/>
    <n v="1185732"/>
    <d v="2021-09-13T00:00:00"/>
    <x v="0"/>
    <s v="Maryland"/>
    <s v="Baltimore"/>
    <x v="3"/>
    <n v="0.45"/>
    <x v="41"/>
    <n v="900"/>
    <n v="360"/>
    <n v="0.4"/>
    <n v="0.45"/>
    <n v="900"/>
    <n v="360"/>
    <n v="405"/>
    <x v="8"/>
  </r>
  <r>
    <x v="0"/>
    <n v="1185732"/>
    <d v="2021-09-13T00:00:00"/>
    <x v="0"/>
    <s v="Maryland"/>
    <s v="Baltimore"/>
    <x v="4"/>
    <n v="0.54999999999999993"/>
    <x v="41"/>
    <n v="1099.9999999999998"/>
    <n v="329.99999999999994"/>
    <n v="0.3"/>
    <n v="0.55000000000000004"/>
    <n v="1100"/>
    <n v="330"/>
    <n v="604.99999999999989"/>
    <x v="8"/>
  </r>
  <r>
    <x v="0"/>
    <n v="1185732"/>
    <d v="2021-09-13T00:00:00"/>
    <x v="0"/>
    <s v="Maryland"/>
    <s v="Baltimore"/>
    <x v="5"/>
    <n v="0.6"/>
    <x v="49"/>
    <n v="1800"/>
    <n v="720"/>
    <n v="0.4"/>
    <n v="0.6"/>
    <n v="1800"/>
    <n v="720"/>
    <n v="1080"/>
    <x v="8"/>
  </r>
  <r>
    <x v="0"/>
    <n v="1185732"/>
    <d v="2021-10-15T00:00:00"/>
    <x v="0"/>
    <s v="Maryland"/>
    <s v="Baltimore"/>
    <x v="0"/>
    <n v="0.6"/>
    <x v="34"/>
    <n v="2850"/>
    <n v="997.49999999999989"/>
    <n v="0.35"/>
    <n v="0.6"/>
    <n v="2850"/>
    <n v="997.5"/>
    <n v="1710"/>
    <x v="9"/>
  </r>
  <r>
    <x v="0"/>
    <n v="1185732"/>
    <d v="2021-10-15T00:00:00"/>
    <x v="0"/>
    <s v="Maryland"/>
    <s v="Baltimore"/>
    <x v="1"/>
    <n v="0.55000000000000004"/>
    <x v="49"/>
    <n v="1650.0000000000002"/>
    <n v="577.5"/>
    <n v="0.35"/>
    <n v="0.55000000000000004"/>
    <n v="1650"/>
    <n v="577.5"/>
    <n v="907.50000000000023"/>
    <x v="9"/>
  </r>
  <r>
    <x v="0"/>
    <n v="1185732"/>
    <d v="2021-10-15T00:00:00"/>
    <x v="0"/>
    <s v="Maryland"/>
    <s v="Baltimore"/>
    <x v="2"/>
    <n v="0.55000000000000004"/>
    <x v="41"/>
    <n v="1100"/>
    <n v="440"/>
    <n v="0.4"/>
    <n v="0.55000000000000004"/>
    <n v="1100"/>
    <n v="440"/>
    <n v="605"/>
    <x v="9"/>
  </r>
  <r>
    <x v="0"/>
    <n v="1185732"/>
    <d v="2021-10-15T00:00:00"/>
    <x v="0"/>
    <s v="Maryland"/>
    <s v="Baltimore"/>
    <x v="3"/>
    <n v="0.55000000000000004"/>
    <x v="37"/>
    <n v="962.50000000000011"/>
    <n v="385.00000000000006"/>
    <n v="0.4"/>
    <n v="0.55000000000000004"/>
    <n v="962.5"/>
    <n v="385"/>
    <n v="529.37500000000011"/>
    <x v="9"/>
  </r>
  <r>
    <x v="0"/>
    <n v="1185732"/>
    <d v="2021-10-15T00:00:00"/>
    <x v="0"/>
    <s v="Maryland"/>
    <s v="Baltimore"/>
    <x v="4"/>
    <n v="0.65"/>
    <x v="37"/>
    <n v="1137.5"/>
    <n v="341.25"/>
    <n v="0.3"/>
    <n v="0.65"/>
    <n v="1137.5"/>
    <n v="341.25"/>
    <n v="739.375"/>
    <x v="9"/>
  </r>
  <r>
    <x v="0"/>
    <n v="1185732"/>
    <d v="2021-10-15T00:00:00"/>
    <x v="0"/>
    <s v="Maryland"/>
    <s v="Baltimore"/>
    <x v="5"/>
    <n v="0.7"/>
    <x v="49"/>
    <n v="2100"/>
    <n v="840"/>
    <n v="0.4"/>
    <n v="0.7"/>
    <n v="2100"/>
    <n v="840"/>
    <n v="1470"/>
    <x v="9"/>
  </r>
  <r>
    <x v="0"/>
    <n v="1185732"/>
    <d v="2021-11-14T00:00:00"/>
    <x v="0"/>
    <s v="Maryland"/>
    <s v="Baltimore"/>
    <x v="0"/>
    <n v="0.65"/>
    <x v="32"/>
    <n v="2925"/>
    <n v="1023.7499999999999"/>
    <n v="0.35"/>
    <n v="0.65"/>
    <n v="2925"/>
    <n v="1023.75"/>
    <n v="1901.25"/>
    <x v="10"/>
  </r>
  <r>
    <x v="0"/>
    <n v="1185732"/>
    <d v="2021-11-14T00:00:00"/>
    <x v="0"/>
    <s v="Maryland"/>
    <s v="Baltimore"/>
    <x v="1"/>
    <n v="0.55000000000000004"/>
    <x v="46"/>
    <n v="1787.5000000000002"/>
    <n v="625.625"/>
    <n v="0.35"/>
    <n v="0.55000000000000004"/>
    <n v="1787.5"/>
    <n v="625.625"/>
    <n v="983.12500000000023"/>
    <x v="10"/>
  </r>
  <r>
    <x v="0"/>
    <n v="1185732"/>
    <d v="2021-11-14T00:00:00"/>
    <x v="0"/>
    <s v="Maryland"/>
    <s v="Baltimore"/>
    <x v="2"/>
    <n v="0.55000000000000004"/>
    <x v="81"/>
    <n v="1760.0000000000002"/>
    <n v="704.00000000000011"/>
    <n v="0.4"/>
    <n v="0.55000000000000004"/>
    <n v="1760"/>
    <n v="704"/>
    <n v="968.00000000000023"/>
    <x v="10"/>
  </r>
  <r>
    <x v="0"/>
    <n v="1185732"/>
    <d v="2021-11-14T00:00:00"/>
    <x v="0"/>
    <s v="Maryland"/>
    <s v="Baltimore"/>
    <x v="3"/>
    <n v="0.55000000000000004"/>
    <x v="49"/>
    <n v="1650.0000000000002"/>
    <n v="660.00000000000011"/>
    <n v="0.4"/>
    <n v="0.55000000000000004"/>
    <n v="1650"/>
    <n v="660"/>
    <n v="907.50000000000023"/>
    <x v="10"/>
  </r>
  <r>
    <x v="0"/>
    <n v="1185732"/>
    <d v="2021-11-14T00:00:00"/>
    <x v="0"/>
    <s v="Maryland"/>
    <s v="Baltimore"/>
    <x v="4"/>
    <n v="0.65"/>
    <x v="35"/>
    <n v="1787.5"/>
    <n v="536.25"/>
    <n v="0.3"/>
    <n v="0.65"/>
    <n v="1787.5"/>
    <n v="536.25"/>
    <n v="1161.875"/>
    <x v="10"/>
  </r>
  <r>
    <x v="0"/>
    <n v="1185732"/>
    <d v="2021-11-14T00:00:00"/>
    <x v="0"/>
    <s v="Maryland"/>
    <s v="Baltimore"/>
    <x v="5"/>
    <n v="0.7"/>
    <x v="48"/>
    <n v="2625"/>
    <n v="1050"/>
    <n v="0.4"/>
    <n v="0.7"/>
    <n v="2625"/>
    <n v="1050"/>
    <n v="1837.4999999999998"/>
    <x v="10"/>
  </r>
  <r>
    <x v="0"/>
    <n v="1185732"/>
    <d v="2021-12-13T00:00:00"/>
    <x v="0"/>
    <s v="Maryland"/>
    <s v="Baltimore"/>
    <x v="0"/>
    <n v="0.65"/>
    <x v="25"/>
    <n v="3900"/>
    <n v="1365"/>
    <n v="0.35"/>
    <n v="0.65"/>
    <n v="3900"/>
    <n v="1365"/>
    <n v="2535"/>
    <x v="11"/>
  </r>
  <r>
    <x v="0"/>
    <n v="1185732"/>
    <d v="2021-12-13T00:00:00"/>
    <x v="0"/>
    <s v="Maryland"/>
    <s v="Baltimore"/>
    <x v="1"/>
    <n v="0.55000000000000004"/>
    <x v="47"/>
    <n v="2200"/>
    <n v="770"/>
    <n v="0.35"/>
    <n v="0.55000000000000004"/>
    <n v="2200"/>
    <n v="770"/>
    <n v="1210"/>
    <x v="11"/>
  </r>
  <r>
    <x v="0"/>
    <n v="1185732"/>
    <d v="2021-12-13T00:00:00"/>
    <x v="0"/>
    <s v="Maryland"/>
    <s v="Baltimore"/>
    <x v="2"/>
    <n v="0.55000000000000004"/>
    <x v="48"/>
    <n v="2062.5"/>
    <n v="825"/>
    <n v="0.4"/>
    <n v="0.55000000000000004"/>
    <n v="2062.5"/>
    <n v="825"/>
    <n v="1134.375"/>
    <x v="11"/>
  </r>
  <r>
    <x v="0"/>
    <n v="1185732"/>
    <d v="2021-12-13T00:00:00"/>
    <x v="0"/>
    <s v="Maryland"/>
    <s v="Baltimore"/>
    <x v="3"/>
    <n v="0.55000000000000004"/>
    <x v="46"/>
    <n v="1787.5000000000002"/>
    <n v="715.00000000000011"/>
    <n v="0.4"/>
    <n v="0.55000000000000004"/>
    <n v="1787.5"/>
    <n v="715"/>
    <n v="983.12500000000023"/>
    <x v="11"/>
  </r>
  <r>
    <x v="0"/>
    <n v="1185732"/>
    <d v="2021-12-13T00:00:00"/>
    <x v="0"/>
    <s v="Maryland"/>
    <s v="Baltimore"/>
    <x v="4"/>
    <n v="0.65"/>
    <x v="46"/>
    <n v="2112.5"/>
    <n v="633.75"/>
    <n v="0.3"/>
    <n v="0.65"/>
    <n v="2112.5"/>
    <n v="633.75"/>
    <n v="1373.125"/>
    <x v="11"/>
  </r>
  <r>
    <x v="0"/>
    <n v="1185732"/>
    <d v="2021-12-13T00:00:00"/>
    <x v="0"/>
    <s v="Maryland"/>
    <s v="Baltimore"/>
    <x v="5"/>
    <n v="0.7"/>
    <x v="33"/>
    <n v="2975"/>
    <n v="1190"/>
    <n v="0.4"/>
    <n v="0.7"/>
    <n v="2975"/>
    <n v="1190"/>
    <n v="2082.5"/>
    <x v="11"/>
  </r>
  <r>
    <x v="0"/>
    <n v="1185732"/>
    <d v="2021-01-10T00:00:00"/>
    <x v="0"/>
    <s v="Delaware"/>
    <s v="Wilmington"/>
    <x v="0"/>
    <n v="0.35000000000000003"/>
    <x v="34"/>
    <n v="1662.5000000000002"/>
    <n v="581.875"/>
    <n v="0.35"/>
    <n v="0.35"/>
    <n v="1662.5"/>
    <n v="581.875"/>
    <n v="581.875"/>
    <x v="0"/>
  </r>
  <r>
    <x v="0"/>
    <n v="1185732"/>
    <d v="2021-01-10T00:00:00"/>
    <x v="0"/>
    <s v="Delaware"/>
    <s v="Wilmington"/>
    <x v="1"/>
    <n v="0.35000000000000003"/>
    <x v="35"/>
    <n v="962.50000000000011"/>
    <n v="336.875"/>
    <n v="0.35"/>
    <n v="0.35"/>
    <n v="962.5"/>
    <n v="336.875"/>
    <n v="336.875"/>
    <x v="0"/>
  </r>
  <r>
    <x v="0"/>
    <n v="1185732"/>
    <d v="2021-01-10T00:00:00"/>
    <x v="0"/>
    <s v="Delaware"/>
    <s v="Wilmington"/>
    <x v="2"/>
    <n v="0.25000000000000006"/>
    <x v="35"/>
    <n v="687.50000000000011"/>
    <n v="275.00000000000006"/>
    <n v="0.4"/>
    <n v="0.25"/>
    <n v="687.5"/>
    <n v="275"/>
    <n v="171.87500000000003"/>
    <x v="0"/>
  </r>
  <r>
    <x v="0"/>
    <n v="1185732"/>
    <d v="2021-01-10T00:00:00"/>
    <x v="0"/>
    <s v="Delaware"/>
    <s v="Wilmington"/>
    <x v="3"/>
    <n v="0.3"/>
    <x v="36"/>
    <n v="375"/>
    <n v="150"/>
    <n v="0.4"/>
    <n v="0.3"/>
    <n v="375"/>
    <n v="150"/>
    <n v="112.5"/>
    <x v="0"/>
  </r>
  <r>
    <x v="0"/>
    <n v="1185732"/>
    <d v="2021-01-10T00:00:00"/>
    <x v="0"/>
    <s v="Delaware"/>
    <s v="Wilmington"/>
    <x v="4"/>
    <n v="0.45"/>
    <x v="37"/>
    <n v="787.5"/>
    <n v="236.25"/>
    <n v="0.3"/>
    <n v="0.45"/>
    <n v="787.5"/>
    <n v="236.25"/>
    <n v="354.375"/>
    <x v="0"/>
  </r>
  <r>
    <x v="0"/>
    <n v="1185732"/>
    <d v="2021-01-10T00:00:00"/>
    <x v="0"/>
    <s v="Delaware"/>
    <s v="Wilmington"/>
    <x v="5"/>
    <n v="0.35000000000000003"/>
    <x v="35"/>
    <n v="962.50000000000011"/>
    <n v="385.00000000000006"/>
    <n v="0.4"/>
    <n v="0.35"/>
    <n v="962.5"/>
    <n v="385"/>
    <n v="336.875"/>
    <x v="0"/>
  </r>
  <r>
    <x v="0"/>
    <n v="1185732"/>
    <d v="2021-02-08T00:00:00"/>
    <x v="0"/>
    <s v="Delaware"/>
    <s v="Wilmington"/>
    <x v="0"/>
    <n v="0.35000000000000003"/>
    <x v="28"/>
    <n v="1837.5000000000002"/>
    <n v="643.125"/>
    <n v="0.35"/>
    <n v="0.35"/>
    <n v="1837.5"/>
    <n v="643.125"/>
    <n v="643.125"/>
    <x v="1"/>
  </r>
  <r>
    <x v="0"/>
    <n v="1185732"/>
    <d v="2021-02-08T00:00:00"/>
    <x v="0"/>
    <s v="Delaware"/>
    <s v="Wilmington"/>
    <x v="1"/>
    <n v="0.35000000000000003"/>
    <x v="37"/>
    <n v="612.50000000000011"/>
    <n v="214.37500000000003"/>
    <n v="0.35"/>
    <n v="0.35"/>
    <n v="612.5"/>
    <n v="214.375"/>
    <n v="214.37500000000003"/>
    <x v="1"/>
  </r>
  <r>
    <x v="0"/>
    <n v="1185732"/>
    <d v="2021-02-08T00:00:00"/>
    <x v="0"/>
    <s v="Delaware"/>
    <s v="Wilmington"/>
    <x v="2"/>
    <n v="0.25000000000000006"/>
    <x v="38"/>
    <n v="562.50000000000011"/>
    <n v="225.00000000000006"/>
    <n v="0.4"/>
    <n v="0.25"/>
    <n v="562.5"/>
    <n v="225"/>
    <n v="140.62500000000003"/>
    <x v="1"/>
  </r>
  <r>
    <x v="0"/>
    <n v="1185732"/>
    <d v="2021-02-08T00:00:00"/>
    <x v="0"/>
    <s v="Delaware"/>
    <s v="Wilmington"/>
    <x v="3"/>
    <n v="0.3"/>
    <x v="39"/>
    <n v="300"/>
    <n v="120"/>
    <n v="0.4"/>
    <n v="0.3"/>
    <n v="300"/>
    <n v="120"/>
    <n v="90"/>
    <x v="1"/>
  </r>
  <r>
    <x v="0"/>
    <n v="1185732"/>
    <d v="2021-02-08T00:00:00"/>
    <x v="0"/>
    <s v="Delaware"/>
    <s v="Wilmington"/>
    <x v="4"/>
    <n v="0.45"/>
    <x v="37"/>
    <n v="787.5"/>
    <n v="236.25"/>
    <n v="0.3"/>
    <n v="0.45"/>
    <n v="787.5"/>
    <n v="236.25"/>
    <n v="354.375"/>
    <x v="1"/>
  </r>
  <r>
    <x v="0"/>
    <n v="1185732"/>
    <d v="2021-02-08T00:00:00"/>
    <x v="0"/>
    <s v="Delaware"/>
    <s v="Wilmington"/>
    <x v="5"/>
    <n v="0.35000000000000003"/>
    <x v="35"/>
    <n v="962.50000000000011"/>
    <n v="385.00000000000006"/>
    <n v="0.4"/>
    <n v="0.35"/>
    <n v="962.5"/>
    <n v="385"/>
    <n v="336.875"/>
    <x v="1"/>
  </r>
  <r>
    <x v="0"/>
    <n v="1185732"/>
    <d v="2021-03-06T00:00:00"/>
    <x v="0"/>
    <s v="Delaware"/>
    <s v="Wilmington"/>
    <x v="0"/>
    <n v="0.35000000000000003"/>
    <x v="40"/>
    <n v="1732.5000000000002"/>
    <n v="606.375"/>
    <n v="0.35"/>
    <n v="0.35"/>
    <n v="1732.5"/>
    <n v="606.375"/>
    <n v="606.375"/>
    <x v="2"/>
  </r>
  <r>
    <x v="0"/>
    <n v="1185732"/>
    <d v="2021-03-06T00:00:00"/>
    <x v="0"/>
    <s v="Delaware"/>
    <s v="Wilmington"/>
    <x v="1"/>
    <n v="0.35000000000000003"/>
    <x v="41"/>
    <n v="700.00000000000011"/>
    <n v="245.00000000000003"/>
    <n v="0.35"/>
    <n v="0.35"/>
    <n v="700"/>
    <n v="245"/>
    <n v="245.00000000000003"/>
    <x v="2"/>
  </r>
  <r>
    <x v="0"/>
    <n v="1185732"/>
    <d v="2021-03-06T00:00:00"/>
    <x v="0"/>
    <s v="Delaware"/>
    <s v="Wilmington"/>
    <x v="2"/>
    <n v="0.25000000000000006"/>
    <x v="38"/>
    <n v="562.50000000000011"/>
    <n v="225.00000000000006"/>
    <n v="0.4"/>
    <n v="0.25"/>
    <n v="562.5"/>
    <n v="225"/>
    <n v="140.62500000000003"/>
    <x v="2"/>
  </r>
  <r>
    <x v="0"/>
    <n v="1185732"/>
    <d v="2021-03-06T00:00:00"/>
    <x v="0"/>
    <s v="Delaware"/>
    <s v="Wilmington"/>
    <x v="3"/>
    <n v="0.3"/>
    <x v="42"/>
    <n v="225"/>
    <n v="90"/>
    <n v="0.4"/>
    <n v="0.3"/>
    <n v="225"/>
    <n v="90"/>
    <n v="67.5"/>
    <x v="2"/>
  </r>
  <r>
    <x v="0"/>
    <n v="1185732"/>
    <d v="2021-03-06T00:00:00"/>
    <x v="0"/>
    <s v="Delaware"/>
    <s v="Wilmington"/>
    <x v="4"/>
    <n v="0.45"/>
    <x v="36"/>
    <n v="562.5"/>
    <n v="168.75"/>
    <n v="0.3"/>
    <n v="0.45"/>
    <n v="562.5"/>
    <n v="168.75"/>
    <n v="253.125"/>
    <x v="2"/>
  </r>
  <r>
    <x v="0"/>
    <n v="1185732"/>
    <d v="2021-03-06T00:00:00"/>
    <x v="0"/>
    <s v="Delaware"/>
    <s v="Wilmington"/>
    <x v="5"/>
    <n v="0.35000000000000003"/>
    <x v="38"/>
    <n v="787.50000000000011"/>
    <n v="315.00000000000006"/>
    <n v="0.4"/>
    <n v="0.35"/>
    <n v="787.5"/>
    <n v="315"/>
    <n v="275.625"/>
    <x v="2"/>
  </r>
  <r>
    <x v="0"/>
    <n v="1185732"/>
    <d v="2021-04-07T00:00:00"/>
    <x v="0"/>
    <s v="Delaware"/>
    <s v="Wilmington"/>
    <x v="0"/>
    <n v="0.35000000000000003"/>
    <x v="34"/>
    <n v="1662.5000000000002"/>
    <n v="581.875"/>
    <n v="0.35"/>
    <n v="0.35"/>
    <n v="1662.5"/>
    <n v="581.875"/>
    <n v="581.875"/>
    <x v="3"/>
  </r>
  <r>
    <x v="0"/>
    <n v="1185732"/>
    <d v="2021-04-07T00:00:00"/>
    <x v="0"/>
    <s v="Delaware"/>
    <s v="Wilmington"/>
    <x v="1"/>
    <n v="0.35000000000000003"/>
    <x v="37"/>
    <n v="612.50000000000011"/>
    <n v="214.37500000000003"/>
    <n v="0.35"/>
    <n v="0.35"/>
    <n v="612.5"/>
    <n v="214.375"/>
    <n v="214.37500000000003"/>
    <x v="3"/>
  </r>
  <r>
    <x v="0"/>
    <n v="1185732"/>
    <d v="2021-04-07T00:00:00"/>
    <x v="0"/>
    <s v="Delaware"/>
    <s v="Wilmington"/>
    <x v="2"/>
    <n v="0.25000000000000006"/>
    <x v="37"/>
    <n v="437.50000000000011"/>
    <n v="175.00000000000006"/>
    <n v="0.4"/>
    <n v="0.25"/>
    <n v="437.5"/>
    <n v="175"/>
    <n v="109.37500000000003"/>
    <x v="3"/>
  </r>
  <r>
    <x v="0"/>
    <n v="1185732"/>
    <d v="2021-04-07T00:00:00"/>
    <x v="0"/>
    <s v="Delaware"/>
    <s v="Wilmington"/>
    <x v="3"/>
    <n v="0.3"/>
    <x v="39"/>
    <n v="300"/>
    <n v="120"/>
    <n v="0.4"/>
    <n v="0.3"/>
    <n v="300"/>
    <n v="120"/>
    <n v="90"/>
    <x v="3"/>
  </r>
  <r>
    <x v="0"/>
    <n v="1185732"/>
    <d v="2021-04-07T00:00:00"/>
    <x v="0"/>
    <s v="Delaware"/>
    <s v="Wilmington"/>
    <x v="4"/>
    <n v="0.45"/>
    <x v="39"/>
    <n v="450"/>
    <n v="135"/>
    <n v="0.3"/>
    <n v="0.45"/>
    <n v="450"/>
    <n v="135"/>
    <n v="202.5"/>
    <x v="3"/>
  </r>
  <r>
    <x v="0"/>
    <n v="1185732"/>
    <d v="2021-04-07T00:00:00"/>
    <x v="0"/>
    <s v="Delaware"/>
    <s v="Wilmington"/>
    <x v="5"/>
    <n v="0.35000000000000003"/>
    <x v="44"/>
    <n v="875.00000000000011"/>
    <n v="350.00000000000006"/>
    <n v="0.4"/>
    <n v="0.35"/>
    <n v="875"/>
    <n v="350"/>
    <n v="306.25"/>
    <x v="3"/>
  </r>
  <r>
    <x v="0"/>
    <n v="1185732"/>
    <d v="2021-05-06T00:00:00"/>
    <x v="0"/>
    <s v="Delaware"/>
    <s v="Wilmington"/>
    <x v="0"/>
    <n v="0.49999999999999994"/>
    <x v="65"/>
    <n v="2599.9999999999995"/>
    <n v="909.99999999999977"/>
    <n v="0.35"/>
    <n v="0.5"/>
    <n v="2600"/>
    <n v="910"/>
    <n v="1299.9999999999998"/>
    <x v="4"/>
  </r>
  <r>
    <x v="0"/>
    <n v="1185732"/>
    <d v="2021-05-06T00:00:00"/>
    <x v="0"/>
    <s v="Delaware"/>
    <s v="Wilmington"/>
    <x v="1"/>
    <n v="0.45"/>
    <x v="38"/>
    <n v="1012.5"/>
    <n v="354.375"/>
    <n v="0.35"/>
    <n v="0.45"/>
    <n v="1012.5"/>
    <n v="354.375"/>
    <n v="455.625"/>
    <x v="4"/>
  </r>
  <r>
    <x v="0"/>
    <n v="1185732"/>
    <d v="2021-05-06T00:00:00"/>
    <x v="0"/>
    <s v="Delaware"/>
    <s v="Wilmington"/>
    <x v="2"/>
    <n v="0.4"/>
    <x v="44"/>
    <n v="1000"/>
    <n v="400"/>
    <n v="0.4"/>
    <n v="0.4"/>
    <n v="1000"/>
    <n v="400"/>
    <n v="400"/>
    <x v="4"/>
  </r>
  <r>
    <x v="0"/>
    <n v="1185732"/>
    <d v="2021-05-06T00:00:00"/>
    <x v="0"/>
    <s v="Delaware"/>
    <s v="Wilmington"/>
    <x v="3"/>
    <n v="0.4"/>
    <x v="41"/>
    <n v="800"/>
    <n v="320"/>
    <n v="0.4"/>
    <n v="0.4"/>
    <n v="800"/>
    <n v="320"/>
    <n v="320"/>
    <x v="4"/>
  </r>
  <r>
    <x v="0"/>
    <n v="1185732"/>
    <d v="2021-05-06T00:00:00"/>
    <x v="0"/>
    <s v="Delaware"/>
    <s v="Wilmington"/>
    <x v="4"/>
    <n v="0.49999999999999994"/>
    <x v="38"/>
    <n v="1124.9999999999998"/>
    <n v="337.49999999999994"/>
    <n v="0.3"/>
    <n v="0.5"/>
    <n v="1125"/>
    <n v="337.5"/>
    <n v="562.49999999999989"/>
    <x v="4"/>
  </r>
  <r>
    <x v="0"/>
    <n v="1185732"/>
    <d v="2021-05-06T00:00:00"/>
    <x v="0"/>
    <s v="Delaware"/>
    <s v="Wilmington"/>
    <x v="5"/>
    <n v="0.54999999999999993"/>
    <x v="45"/>
    <n v="1924.9999999999998"/>
    <n v="770"/>
    <n v="0.4"/>
    <n v="0.55000000000000004"/>
    <n v="1925"/>
    <n v="770"/>
    <n v="1058.75"/>
    <x v="4"/>
  </r>
  <r>
    <x v="0"/>
    <n v="1185732"/>
    <d v="2021-06-08T00:00:00"/>
    <x v="0"/>
    <s v="Delaware"/>
    <s v="Wilmington"/>
    <x v="0"/>
    <n v="0.49999999999999994"/>
    <x v="25"/>
    <n v="2999.9999999999995"/>
    <n v="1049.9999999999998"/>
    <n v="0.35"/>
    <n v="0.5"/>
    <n v="3000"/>
    <n v="1050"/>
    <n v="1499.9999999999998"/>
    <x v="5"/>
  </r>
  <r>
    <x v="0"/>
    <n v="1185732"/>
    <d v="2021-06-08T00:00:00"/>
    <x v="0"/>
    <s v="Delaware"/>
    <s v="Wilmington"/>
    <x v="1"/>
    <n v="0.45"/>
    <x v="45"/>
    <n v="1575"/>
    <n v="551.25"/>
    <n v="0.35"/>
    <n v="0.45"/>
    <n v="1575"/>
    <n v="551.25"/>
    <n v="708.75"/>
    <x v="5"/>
  </r>
  <r>
    <x v="0"/>
    <n v="1185732"/>
    <d v="2021-06-08T00:00:00"/>
    <x v="0"/>
    <s v="Delaware"/>
    <s v="Wilmington"/>
    <x v="2"/>
    <n v="0.4"/>
    <x v="35"/>
    <n v="1100"/>
    <n v="440"/>
    <n v="0.4"/>
    <n v="0.4"/>
    <n v="1100"/>
    <n v="440"/>
    <n v="440"/>
    <x v="5"/>
  </r>
  <r>
    <x v="0"/>
    <n v="1185732"/>
    <d v="2021-06-08T00:00:00"/>
    <x v="0"/>
    <s v="Delaware"/>
    <s v="Wilmington"/>
    <x v="3"/>
    <n v="0.4"/>
    <x v="44"/>
    <n v="1000"/>
    <n v="400"/>
    <n v="0.4"/>
    <n v="0.4"/>
    <n v="1000"/>
    <n v="400"/>
    <n v="400"/>
    <x v="5"/>
  </r>
  <r>
    <x v="0"/>
    <n v="1185732"/>
    <d v="2021-06-08T00:00:00"/>
    <x v="0"/>
    <s v="Delaware"/>
    <s v="Wilmington"/>
    <x v="4"/>
    <n v="0.49999999999999994"/>
    <x v="44"/>
    <n v="1249.9999999999998"/>
    <n v="374.99999999999994"/>
    <n v="0.3"/>
    <n v="0.5"/>
    <n v="1250"/>
    <n v="375"/>
    <n v="624.99999999999989"/>
    <x v="5"/>
  </r>
  <r>
    <x v="0"/>
    <n v="1185732"/>
    <d v="2021-06-08T00:00:00"/>
    <x v="0"/>
    <s v="Delaware"/>
    <s v="Wilmington"/>
    <x v="5"/>
    <n v="0.54999999999999993"/>
    <x v="47"/>
    <n v="2199.9999999999995"/>
    <n v="879.99999999999989"/>
    <n v="0.4"/>
    <n v="0.55000000000000004"/>
    <n v="2200"/>
    <n v="880"/>
    <n v="1209.9999999999998"/>
    <x v="5"/>
  </r>
  <r>
    <x v="0"/>
    <n v="1185732"/>
    <d v="2021-07-06T00:00:00"/>
    <x v="0"/>
    <s v="Delaware"/>
    <s v="Wilmington"/>
    <x v="0"/>
    <n v="0.49999999999999994"/>
    <x v="23"/>
    <n v="3124.9999999999995"/>
    <n v="1093.7499999999998"/>
    <n v="0.35"/>
    <n v="0.5"/>
    <n v="3125"/>
    <n v="1093.75"/>
    <n v="1562.4999999999998"/>
    <x v="6"/>
  </r>
  <r>
    <x v="0"/>
    <n v="1185732"/>
    <d v="2021-07-06T00:00:00"/>
    <x v="0"/>
    <s v="Delaware"/>
    <s v="Wilmington"/>
    <x v="1"/>
    <n v="0.45"/>
    <x v="48"/>
    <n v="1687.5"/>
    <n v="590.625"/>
    <n v="0.35"/>
    <n v="0.45"/>
    <n v="1687.5"/>
    <n v="590.625"/>
    <n v="759.375"/>
    <x v="6"/>
  </r>
  <r>
    <x v="0"/>
    <n v="1185732"/>
    <d v="2021-07-06T00:00:00"/>
    <x v="0"/>
    <s v="Delaware"/>
    <s v="Wilmington"/>
    <x v="2"/>
    <n v="0.4"/>
    <x v="49"/>
    <n v="1200"/>
    <n v="480"/>
    <n v="0.4"/>
    <n v="0.4"/>
    <n v="1200"/>
    <n v="480"/>
    <n v="480"/>
    <x v="6"/>
  </r>
  <r>
    <x v="0"/>
    <n v="1185732"/>
    <d v="2021-07-06T00:00:00"/>
    <x v="0"/>
    <s v="Delaware"/>
    <s v="Wilmington"/>
    <x v="3"/>
    <n v="0.4"/>
    <x v="44"/>
    <n v="1000"/>
    <n v="400"/>
    <n v="0.4"/>
    <n v="0.4"/>
    <n v="1000"/>
    <n v="400"/>
    <n v="400"/>
    <x v="6"/>
  </r>
  <r>
    <x v="0"/>
    <n v="1185732"/>
    <d v="2021-07-06T00:00:00"/>
    <x v="0"/>
    <s v="Delaware"/>
    <s v="Wilmington"/>
    <x v="4"/>
    <n v="0.49999999999999994"/>
    <x v="35"/>
    <n v="1374.9999999999998"/>
    <n v="412.49999999999994"/>
    <n v="0.3"/>
    <n v="0.5"/>
    <n v="1375"/>
    <n v="412.5"/>
    <n v="687.49999999999989"/>
    <x v="6"/>
  </r>
  <r>
    <x v="0"/>
    <n v="1185732"/>
    <d v="2021-07-06T00:00:00"/>
    <x v="0"/>
    <s v="Delaware"/>
    <s v="Wilmington"/>
    <x v="5"/>
    <n v="0.54999999999999993"/>
    <x v="32"/>
    <n v="2474.9999999999995"/>
    <n v="989.99999999999989"/>
    <n v="0.4"/>
    <n v="0.55000000000000004"/>
    <n v="2475"/>
    <n v="990"/>
    <n v="1361.2499999999998"/>
    <x v="6"/>
  </r>
  <r>
    <x v="0"/>
    <n v="1185732"/>
    <d v="2021-08-07T00:00:00"/>
    <x v="0"/>
    <s v="Delaware"/>
    <s v="Wilmington"/>
    <x v="0"/>
    <n v="0.49999999999999994"/>
    <x v="25"/>
    <n v="2999.9999999999995"/>
    <n v="1049.9999999999998"/>
    <n v="0.35"/>
    <n v="0.5"/>
    <n v="3000"/>
    <n v="1050"/>
    <n v="1499.9999999999998"/>
    <x v="7"/>
  </r>
  <r>
    <x v="0"/>
    <n v="1185732"/>
    <d v="2021-08-07T00:00:00"/>
    <x v="0"/>
    <s v="Delaware"/>
    <s v="Wilmington"/>
    <x v="1"/>
    <n v="0.45"/>
    <x v="48"/>
    <n v="1687.5"/>
    <n v="590.625"/>
    <n v="0.35"/>
    <n v="0.45"/>
    <n v="1687.5"/>
    <n v="590.625"/>
    <n v="759.375"/>
    <x v="7"/>
  </r>
  <r>
    <x v="0"/>
    <n v="1185732"/>
    <d v="2021-08-07T00:00:00"/>
    <x v="0"/>
    <s v="Delaware"/>
    <s v="Wilmington"/>
    <x v="2"/>
    <n v="0.4"/>
    <x v="49"/>
    <n v="1200"/>
    <n v="480"/>
    <n v="0.4"/>
    <n v="0.4"/>
    <n v="1200"/>
    <n v="480"/>
    <n v="480"/>
    <x v="7"/>
  </r>
  <r>
    <x v="0"/>
    <n v="1185732"/>
    <d v="2021-08-07T00:00:00"/>
    <x v="0"/>
    <s v="Delaware"/>
    <s v="Wilmington"/>
    <x v="3"/>
    <n v="0.4"/>
    <x v="41"/>
    <n v="800"/>
    <n v="320"/>
    <n v="0.4"/>
    <n v="0.4"/>
    <n v="800"/>
    <n v="320"/>
    <n v="320"/>
    <x v="7"/>
  </r>
  <r>
    <x v="0"/>
    <n v="1185732"/>
    <d v="2021-08-07T00:00:00"/>
    <x v="0"/>
    <s v="Delaware"/>
    <s v="Wilmington"/>
    <x v="4"/>
    <n v="0.49999999999999994"/>
    <x v="37"/>
    <n v="874.99999999999989"/>
    <n v="262.49999999999994"/>
    <n v="0.3"/>
    <n v="0.5"/>
    <n v="875"/>
    <n v="262.5"/>
    <n v="437.49999999999994"/>
    <x v="7"/>
  </r>
  <r>
    <x v="0"/>
    <n v="1185732"/>
    <d v="2021-08-07T00:00:00"/>
    <x v="0"/>
    <s v="Delaware"/>
    <s v="Wilmington"/>
    <x v="5"/>
    <n v="0.54999999999999993"/>
    <x v="45"/>
    <n v="1924.9999999999998"/>
    <n v="770"/>
    <n v="0.4"/>
    <n v="0.55000000000000004"/>
    <n v="1925"/>
    <n v="770"/>
    <n v="1058.75"/>
    <x v="7"/>
  </r>
  <r>
    <x v="0"/>
    <n v="1185732"/>
    <d v="2021-09-06T00:00:00"/>
    <x v="0"/>
    <s v="Delaware"/>
    <s v="Wilmington"/>
    <x v="0"/>
    <n v="0.49999999999999994"/>
    <x v="34"/>
    <n v="2374.9999999999995"/>
    <n v="831.24999999999977"/>
    <n v="0.35"/>
    <n v="0.5"/>
    <n v="2375"/>
    <n v="831.25"/>
    <n v="1187.4999999999998"/>
    <x v="8"/>
  </r>
  <r>
    <x v="0"/>
    <n v="1185732"/>
    <d v="2021-09-06T00:00:00"/>
    <x v="0"/>
    <s v="Delaware"/>
    <s v="Wilmington"/>
    <x v="1"/>
    <n v="0.45"/>
    <x v="35"/>
    <n v="1237.5"/>
    <n v="433.125"/>
    <n v="0.35"/>
    <n v="0.45"/>
    <n v="1237.5"/>
    <n v="433.125"/>
    <n v="556.875"/>
    <x v="8"/>
  </r>
  <r>
    <x v="0"/>
    <n v="1185732"/>
    <d v="2021-09-06T00:00:00"/>
    <x v="0"/>
    <s v="Delaware"/>
    <s v="Wilmington"/>
    <x v="2"/>
    <n v="0.4"/>
    <x v="37"/>
    <n v="700"/>
    <n v="280"/>
    <n v="0.4"/>
    <n v="0.4"/>
    <n v="700"/>
    <n v="280"/>
    <n v="280"/>
    <x v="8"/>
  </r>
  <r>
    <x v="0"/>
    <n v="1185732"/>
    <d v="2021-09-06T00:00:00"/>
    <x v="0"/>
    <s v="Delaware"/>
    <s v="Wilmington"/>
    <x v="3"/>
    <n v="0.4"/>
    <x v="43"/>
    <n v="600"/>
    <n v="240"/>
    <n v="0.4"/>
    <n v="0.4"/>
    <n v="600"/>
    <n v="240"/>
    <n v="240"/>
    <x v="8"/>
  </r>
  <r>
    <x v="0"/>
    <n v="1185732"/>
    <d v="2021-09-06T00:00:00"/>
    <x v="0"/>
    <s v="Delaware"/>
    <s v="Wilmington"/>
    <x v="4"/>
    <n v="0.49999999999999994"/>
    <x v="43"/>
    <n v="749.99999999999989"/>
    <n v="224.99999999999997"/>
    <n v="0.3"/>
    <n v="0.5"/>
    <n v="750"/>
    <n v="225"/>
    <n v="374.99999999999994"/>
    <x v="8"/>
  </r>
  <r>
    <x v="0"/>
    <n v="1185732"/>
    <d v="2021-09-06T00:00:00"/>
    <x v="0"/>
    <s v="Delaware"/>
    <s v="Wilmington"/>
    <x v="5"/>
    <n v="0.54999999999999993"/>
    <x v="44"/>
    <n v="1374.9999999999998"/>
    <n v="549.99999999999989"/>
    <n v="0.4"/>
    <n v="0.55000000000000004"/>
    <n v="1375"/>
    <n v="550"/>
    <n v="756.24999999999989"/>
    <x v="8"/>
  </r>
  <r>
    <x v="0"/>
    <n v="1185732"/>
    <d v="2021-10-08T00:00:00"/>
    <x v="0"/>
    <s v="Delaware"/>
    <s v="Wilmington"/>
    <x v="0"/>
    <n v="0.54999999999999993"/>
    <x v="33"/>
    <n v="2337.4999999999995"/>
    <n v="818.12499999999977"/>
    <n v="0.35"/>
    <n v="0.55000000000000004"/>
    <n v="2337.5"/>
    <n v="818.125"/>
    <n v="1285.6249999999998"/>
    <x v="9"/>
  </r>
  <r>
    <x v="0"/>
    <n v="1185732"/>
    <d v="2021-10-08T00:00:00"/>
    <x v="0"/>
    <s v="Delaware"/>
    <s v="Wilmington"/>
    <x v="1"/>
    <n v="0.5"/>
    <x v="44"/>
    <n v="1250"/>
    <n v="437.5"/>
    <n v="0.35"/>
    <n v="0.5"/>
    <n v="1250"/>
    <n v="437.5"/>
    <n v="625"/>
    <x v="9"/>
  </r>
  <r>
    <x v="0"/>
    <n v="1185732"/>
    <d v="2021-10-08T00:00:00"/>
    <x v="0"/>
    <s v="Delaware"/>
    <s v="Wilmington"/>
    <x v="2"/>
    <n v="0.5"/>
    <x v="43"/>
    <n v="750"/>
    <n v="300"/>
    <n v="0.4"/>
    <n v="0.5"/>
    <n v="750"/>
    <n v="300"/>
    <n v="375"/>
    <x v="9"/>
  </r>
  <r>
    <x v="0"/>
    <n v="1185732"/>
    <d v="2021-10-08T00:00:00"/>
    <x v="0"/>
    <s v="Delaware"/>
    <s v="Wilmington"/>
    <x v="3"/>
    <n v="0.5"/>
    <x v="36"/>
    <n v="625"/>
    <n v="250"/>
    <n v="0.4"/>
    <n v="0.5"/>
    <n v="625"/>
    <n v="250"/>
    <n v="312.5"/>
    <x v="9"/>
  </r>
  <r>
    <x v="0"/>
    <n v="1185732"/>
    <d v="2021-10-08T00:00:00"/>
    <x v="0"/>
    <s v="Delaware"/>
    <s v="Wilmington"/>
    <x v="4"/>
    <n v="0.6"/>
    <x v="36"/>
    <n v="750"/>
    <n v="225"/>
    <n v="0.3"/>
    <n v="0.6"/>
    <n v="750"/>
    <n v="225"/>
    <n v="450"/>
    <x v="9"/>
  </r>
  <r>
    <x v="0"/>
    <n v="1185732"/>
    <d v="2021-10-08T00:00:00"/>
    <x v="0"/>
    <s v="Delaware"/>
    <s v="Wilmington"/>
    <x v="5"/>
    <n v="0.64999999999999991"/>
    <x v="44"/>
    <n v="1624.9999999999998"/>
    <n v="650"/>
    <n v="0.4"/>
    <n v="0.65"/>
    <n v="1625"/>
    <n v="650"/>
    <n v="1056.25"/>
    <x v="9"/>
  </r>
  <r>
    <x v="0"/>
    <n v="1185732"/>
    <d v="2021-11-07T00:00:00"/>
    <x v="0"/>
    <s v="Delaware"/>
    <s v="Wilmington"/>
    <x v="0"/>
    <n v="0.6"/>
    <x v="47"/>
    <n v="2400"/>
    <n v="840"/>
    <n v="0.35"/>
    <n v="0.6"/>
    <n v="2400"/>
    <n v="840"/>
    <n v="1440"/>
    <x v="10"/>
  </r>
  <r>
    <x v="0"/>
    <n v="1185732"/>
    <d v="2021-11-07T00:00:00"/>
    <x v="0"/>
    <s v="Delaware"/>
    <s v="Wilmington"/>
    <x v="1"/>
    <n v="0.5"/>
    <x v="35"/>
    <n v="1375"/>
    <n v="481.24999999999994"/>
    <n v="0.35"/>
    <n v="0.5"/>
    <n v="1375"/>
    <n v="481.25"/>
    <n v="687.5"/>
    <x v="10"/>
  </r>
  <r>
    <x v="0"/>
    <n v="1185732"/>
    <d v="2021-11-07T00:00:00"/>
    <x v="0"/>
    <s v="Delaware"/>
    <s v="Wilmington"/>
    <x v="2"/>
    <n v="0.5"/>
    <x v="84"/>
    <n v="1350"/>
    <n v="540"/>
    <n v="0.4"/>
    <n v="0.5"/>
    <n v="1350"/>
    <n v="540"/>
    <n v="675"/>
    <x v="10"/>
  </r>
  <r>
    <x v="0"/>
    <n v="1185732"/>
    <d v="2021-11-07T00:00:00"/>
    <x v="0"/>
    <s v="Delaware"/>
    <s v="Wilmington"/>
    <x v="3"/>
    <n v="0.5"/>
    <x v="44"/>
    <n v="1250"/>
    <n v="500"/>
    <n v="0.4"/>
    <n v="0.5"/>
    <n v="1250"/>
    <n v="500"/>
    <n v="625"/>
    <x v="10"/>
  </r>
  <r>
    <x v="0"/>
    <n v="1185732"/>
    <d v="2021-11-07T00:00:00"/>
    <x v="0"/>
    <s v="Delaware"/>
    <s v="Wilmington"/>
    <x v="4"/>
    <n v="0.6"/>
    <x v="38"/>
    <n v="1350"/>
    <n v="405"/>
    <n v="0.3"/>
    <n v="0.6"/>
    <n v="1350"/>
    <n v="405"/>
    <n v="810"/>
    <x v="10"/>
  </r>
  <r>
    <x v="0"/>
    <n v="1185732"/>
    <d v="2021-11-07T00:00:00"/>
    <x v="0"/>
    <s v="Delaware"/>
    <s v="Wilmington"/>
    <x v="5"/>
    <n v="0.64999999999999991"/>
    <x v="46"/>
    <n v="2112.4999999999995"/>
    <n v="844.99999999999989"/>
    <n v="0.4"/>
    <n v="0.65"/>
    <n v="2112.5"/>
    <n v="845"/>
    <n v="1373.1249999999998"/>
    <x v="10"/>
  </r>
  <r>
    <x v="0"/>
    <n v="1185732"/>
    <d v="2021-12-06T00:00:00"/>
    <x v="0"/>
    <s v="Delaware"/>
    <s v="Wilmington"/>
    <x v="0"/>
    <n v="0.6"/>
    <x v="21"/>
    <n v="3300"/>
    <n v="1155"/>
    <n v="0.35"/>
    <n v="0.6"/>
    <n v="3300"/>
    <n v="1155"/>
    <n v="1980"/>
    <x v="11"/>
  </r>
  <r>
    <x v="0"/>
    <n v="1185732"/>
    <d v="2021-12-06T00:00:00"/>
    <x v="0"/>
    <s v="Delaware"/>
    <s v="Wilmington"/>
    <x v="1"/>
    <n v="0.5"/>
    <x v="45"/>
    <n v="1750"/>
    <n v="612.5"/>
    <n v="0.35"/>
    <n v="0.5"/>
    <n v="1750"/>
    <n v="612.5"/>
    <n v="875"/>
    <x v="11"/>
  </r>
  <r>
    <x v="0"/>
    <n v="1185732"/>
    <d v="2021-12-06T00:00:00"/>
    <x v="0"/>
    <s v="Delaware"/>
    <s v="Wilmington"/>
    <x v="2"/>
    <n v="0.5"/>
    <x v="46"/>
    <n v="1625"/>
    <n v="650"/>
    <n v="0.4"/>
    <n v="0.5"/>
    <n v="1625"/>
    <n v="650"/>
    <n v="812.5"/>
    <x v="11"/>
  </r>
  <r>
    <x v="0"/>
    <n v="1185732"/>
    <d v="2021-12-06T00:00:00"/>
    <x v="0"/>
    <s v="Delaware"/>
    <s v="Wilmington"/>
    <x v="3"/>
    <n v="0.5"/>
    <x v="35"/>
    <n v="1375"/>
    <n v="550"/>
    <n v="0.4"/>
    <n v="0.5"/>
    <n v="1375"/>
    <n v="550"/>
    <n v="687.5"/>
    <x v="11"/>
  </r>
  <r>
    <x v="0"/>
    <n v="1185732"/>
    <d v="2021-12-06T00:00:00"/>
    <x v="0"/>
    <s v="Delaware"/>
    <s v="Wilmington"/>
    <x v="4"/>
    <n v="0.6"/>
    <x v="35"/>
    <n v="1650"/>
    <n v="495"/>
    <n v="0.3"/>
    <n v="0.6"/>
    <n v="1650"/>
    <n v="495"/>
    <n v="990"/>
    <x v="11"/>
  </r>
  <r>
    <x v="0"/>
    <n v="1185732"/>
    <d v="2021-12-06T00:00:00"/>
    <x v="0"/>
    <s v="Delaware"/>
    <s v="Wilmington"/>
    <x v="5"/>
    <n v="0.64999999999999991"/>
    <x v="48"/>
    <n v="2437.4999999999995"/>
    <n v="974.99999999999989"/>
    <n v="0.4"/>
    <n v="0.65"/>
    <n v="2437.5"/>
    <n v="975"/>
    <n v="1584.3749999999998"/>
    <x v="11"/>
  </r>
  <r>
    <x v="0"/>
    <n v="1185732"/>
    <d v="2021-01-07T00:00:00"/>
    <x v="0"/>
    <s v="New Jersey"/>
    <s v="Newark"/>
    <x v="0"/>
    <n v="0.4"/>
    <x v="24"/>
    <n v="2000"/>
    <n v="800"/>
    <n v="0.4"/>
    <n v="0.4"/>
    <n v="2000"/>
    <n v="800"/>
    <n v="800"/>
    <x v="0"/>
  </r>
  <r>
    <x v="0"/>
    <n v="1185732"/>
    <d v="2021-01-07T00:00:00"/>
    <x v="0"/>
    <s v="New Jersey"/>
    <s v="Newark"/>
    <x v="1"/>
    <n v="0.4"/>
    <x v="49"/>
    <n v="1200"/>
    <n v="480"/>
    <n v="0.4"/>
    <n v="0.4"/>
    <n v="1200"/>
    <n v="480"/>
    <n v="480"/>
    <x v="0"/>
  </r>
  <r>
    <x v="0"/>
    <n v="1185732"/>
    <d v="2021-01-07T00:00:00"/>
    <x v="0"/>
    <s v="New Jersey"/>
    <s v="Newark"/>
    <x v="2"/>
    <n v="0.30000000000000004"/>
    <x v="49"/>
    <n v="900.00000000000011"/>
    <n v="270"/>
    <n v="0.3"/>
    <n v="0.3"/>
    <n v="900"/>
    <n v="270"/>
    <n v="270"/>
    <x v="0"/>
  </r>
  <r>
    <x v="0"/>
    <n v="1185732"/>
    <d v="2021-01-07T00:00:00"/>
    <x v="0"/>
    <s v="New Jersey"/>
    <s v="Newark"/>
    <x v="3"/>
    <n v="0.35"/>
    <x v="43"/>
    <n v="525"/>
    <n v="157.5"/>
    <n v="0.3"/>
    <n v="0.35"/>
    <n v="525"/>
    <n v="157.5"/>
    <n v="183.75"/>
    <x v="0"/>
  </r>
  <r>
    <x v="0"/>
    <n v="1185732"/>
    <d v="2021-01-07T00:00:00"/>
    <x v="0"/>
    <s v="New Jersey"/>
    <s v="Newark"/>
    <x v="4"/>
    <n v="0.5"/>
    <x v="41"/>
    <n v="1000"/>
    <n v="300"/>
    <n v="0.3"/>
    <n v="0.5"/>
    <n v="1000"/>
    <n v="300"/>
    <n v="500"/>
    <x v="0"/>
  </r>
  <r>
    <x v="0"/>
    <n v="1185732"/>
    <d v="2021-01-07T00:00:00"/>
    <x v="0"/>
    <s v="New Jersey"/>
    <s v="Newark"/>
    <x v="5"/>
    <n v="0.4"/>
    <x v="49"/>
    <n v="1200"/>
    <n v="420"/>
    <n v="0.35"/>
    <n v="0.4"/>
    <n v="1200"/>
    <n v="420"/>
    <n v="480"/>
    <x v="0"/>
  </r>
  <r>
    <x v="0"/>
    <n v="1185732"/>
    <d v="2021-02-05T00:00:00"/>
    <x v="0"/>
    <s v="New Jersey"/>
    <s v="Newark"/>
    <x v="0"/>
    <n v="0.4"/>
    <x v="21"/>
    <n v="2200"/>
    <n v="880"/>
    <n v="0.4"/>
    <n v="0.4"/>
    <n v="2200"/>
    <n v="880"/>
    <n v="880"/>
    <x v="1"/>
  </r>
  <r>
    <x v="0"/>
    <n v="1185732"/>
    <d v="2021-02-05T00:00:00"/>
    <x v="0"/>
    <s v="New Jersey"/>
    <s v="Newark"/>
    <x v="1"/>
    <n v="0.4"/>
    <x v="41"/>
    <n v="800"/>
    <n v="320"/>
    <n v="0.4"/>
    <n v="0.4"/>
    <n v="800"/>
    <n v="320"/>
    <n v="320"/>
    <x v="1"/>
  </r>
  <r>
    <x v="0"/>
    <n v="1185732"/>
    <d v="2021-02-05T00:00:00"/>
    <x v="0"/>
    <s v="New Jersey"/>
    <s v="Newark"/>
    <x v="2"/>
    <n v="0.30000000000000004"/>
    <x v="44"/>
    <n v="750.00000000000011"/>
    <n v="225.00000000000003"/>
    <n v="0.3"/>
    <n v="0.3"/>
    <n v="750"/>
    <n v="225"/>
    <n v="225.00000000000003"/>
    <x v="1"/>
  </r>
  <r>
    <x v="0"/>
    <n v="1185732"/>
    <d v="2021-02-05T00:00:00"/>
    <x v="0"/>
    <s v="New Jersey"/>
    <s v="Newark"/>
    <x v="3"/>
    <n v="0.35"/>
    <x v="36"/>
    <n v="437.5"/>
    <n v="131.25"/>
    <n v="0.3"/>
    <n v="0.35"/>
    <n v="437.5"/>
    <n v="131.25"/>
    <n v="153.125"/>
    <x v="1"/>
  </r>
  <r>
    <x v="0"/>
    <n v="1185732"/>
    <d v="2021-02-05T00:00:00"/>
    <x v="0"/>
    <s v="New Jersey"/>
    <s v="Newark"/>
    <x v="4"/>
    <n v="0.5"/>
    <x v="41"/>
    <n v="1000"/>
    <n v="300"/>
    <n v="0.3"/>
    <n v="0.5"/>
    <n v="1000"/>
    <n v="300"/>
    <n v="500"/>
    <x v="1"/>
  </r>
  <r>
    <x v="0"/>
    <n v="1185732"/>
    <d v="2021-02-05T00:00:00"/>
    <x v="0"/>
    <s v="New Jersey"/>
    <s v="Newark"/>
    <x v="5"/>
    <n v="0.4"/>
    <x v="49"/>
    <n v="1200"/>
    <n v="420"/>
    <n v="0.35"/>
    <n v="0.4"/>
    <n v="1200"/>
    <n v="420"/>
    <n v="480"/>
    <x v="1"/>
  </r>
  <r>
    <x v="0"/>
    <n v="1185732"/>
    <d v="2021-03-03T00:00:00"/>
    <x v="0"/>
    <s v="New Jersey"/>
    <s v="Newark"/>
    <x v="0"/>
    <n v="0.4"/>
    <x v="65"/>
    <n v="2080"/>
    <n v="832"/>
    <n v="0.4"/>
    <n v="0.4"/>
    <n v="2080"/>
    <n v="832"/>
    <n v="832"/>
    <x v="2"/>
  </r>
  <r>
    <x v="0"/>
    <n v="1185732"/>
    <d v="2021-03-03T00:00:00"/>
    <x v="0"/>
    <s v="New Jersey"/>
    <s v="Newark"/>
    <x v="1"/>
    <n v="0.4"/>
    <x v="38"/>
    <n v="900"/>
    <n v="360"/>
    <n v="0.4"/>
    <n v="0.4"/>
    <n v="900"/>
    <n v="360"/>
    <n v="360"/>
    <x v="2"/>
  </r>
  <r>
    <x v="0"/>
    <n v="1185732"/>
    <d v="2021-03-03T00:00:00"/>
    <x v="0"/>
    <s v="New Jersey"/>
    <s v="Newark"/>
    <x v="2"/>
    <n v="0.30000000000000004"/>
    <x v="44"/>
    <n v="750.00000000000011"/>
    <n v="225.00000000000003"/>
    <n v="0.3"/>
    <n v="0.3"/>
    <n v="750"/>
    <n v="225"/>
    <n v="225.00000000000003"/>
    <x v="2"/>
  </r>
  <r>
    <x v="0"/>
    <n v="1185732"/>
    <d v="2021-03-03T00:00:00"/>
    <x v="0"/>
    <s v="New Jersey"/>
    <s v="Newark"/>
    <x v="3"/>
    <n v="0.35"/>
    <x v="39"/>
    <n v="350"/>
    <n v="105"/>
    <n v="0.3"/>
    <n v="0.35"/>
    <n v="350"/>
    <n v="105"/>
    <n v="122.49999999999999"/>
    <x v="2"/>
  </r>
  <r>
    <x v="0"/>
    <n v="1185732"/>
    <d v="2021-03-03T00:00:00"/>
    <x v="0"/>
    <s v="New Jersey"/>
    <s v="Newark"/>
    <x v="4"/>
    <n v="0.5"/>
    <x v="43"/>
    <n v="750"/>
    <n v="225"/>
    <n v="0.3"/>
    <n v="0.5"/>
    <n v="750"/>
    <n v="225"/>
    <n v="375"/>
    <x v="2"/>
  </r>
  <r>
    <x v="0"/>
    <n v="1185732"/>
    <d v="2021-03-03T00:00:00"/>
    <x v="0"/>
    <s v="New Jersey"/>
    <s v="Newark"/>
    <x v="5"/>
    <n v="0.4"/>
    <x v="44"/>
    <n v="1000"/>
    <n v="350"/>
    <n v="0.35"/>
    <n v="0.4"/>
    <n v="1000"/>
    <n v="350"/>
    <n v="400"/>
    <x v="2"/>
  </r>
  <r>
    <x v="0"/>
    <n v="1185732"/>
    <d v="2021-04-04T00:00:00"/>
    <x v="0"/>
    <s v="New Jersey"/>
    <s v="Newark"/>
    <x v="0"/>
    <n v="0.4"/>
    <x v="24"/>
    <n v="2000"/>
    <n v="800"/>
    <n v="0.4"/>
    <n v="0.4"/>
    <n v="2000"/>
    <n v="800"/>
    <n v="800"/>
    <x v="3"/>
  </r>
  <r>
    <x v="0"/>
    <n v="1185732"/>
    <d v="2021-04-04T00:00:00"/>
    <x v="0"/>
    <s v="New Jersey"/>
    <s v="Newark"/>
    <x v="1"/>
    <n v="0.4"/>
    <x v="41"/>
    <n v="800"/>
    <n v="320"/>
    <n v="0.4"/>
    <n v="0.4"/>
    <n v="800"/>
    <n v="320"/>
    <n v="320"/>
    <x v="3"/>
  </r>
  <r>
    <x v="0"/>
    <n v="1185732"/>
    <d v="2021-04-04T00:00:00"/>
    <x v="0"/>
    <s v="New Jersey"/>
    <s v="Newark"/>
    <x v="2"/>
    <n v="0.30000000000000004"/>
    <x v="41"/>
    <n v="600.00000000000011"/>
    <n v="180.00000000000003"/>
    <n v="0.3"/>
    <n v="0.3"/>
    <n v="600"/>
    <n v="180"/>
    <n v="180.00000000000003"/>
    <x v="3"/>
  </r>
  <r>
    <x v="0"/>
    <n v="1185732"/>
    <d v="2021-04-04T00:00:00"/>
    <x v="0"/>
    <s v="New Jersey"/>
    <s v="Newark"/>
    <x v="3"/>
    <n v="0.35"/>
    <x v="36"/>
    <n v="437.5"/>
    <n v="131.25"/>
    <n v="0.3"/>
    <n v="0.35"/>
    <n v="437.5"/>
    <n v="131.25"/>
    <n v="153.125"/>
    <x v="3"/>
  </r>
  <r>
    <x v="0"/>
    <n v="1185732"/>
    <d v="2021-04-04T00:00:00"/>
    <x v="0"/>
    <s v="New Jersey"/>
    <s v="Newark"/>
    <x v="4"/>
    <n v="0.5"/>
    <x v="36"/>
    <n v="625"/>
    <n v="187.5"/>
    <n v="0.3"/>
    <n v="0.5"/>
    <n v="625"/>
    <n v="187.5"/>
    <n v="312.5"/>
    <x v="3"/>
  </r>
  <r>
    <x v="0"/>
    <n v="1185732"/>
    <d v="2021-04-04T00:00:00"/>
    <x v="0"/>
    <s v="New Jersey"/>
    <s v="Newark"/>
    <x v="5"/>
    <n v="0.4"/>
    <x v="35"/>
    <n v="1100"/>
    <n v="385"/>
    <n v="0.35"/>
    <n v="0.4"/>
    <n v="1100"/>
    <n v="385"/>
    <n v="440"/>
    <x v="3"/>
  </r>
  <r>
    <x v="0"/>
    <n v="1185732"/>
    <d v="2021-05-03T00:00:00"/>
    <x v="0"/>
    <s v="New Jersey"/>
    <s v="Newark"/>
    <x v="0"/>
    <n v="0.54999999999999993"/>
    <x v="63"/>
    <n v="2997.4999999999995"/>
    <n v="1198.9999999999998"/>
    <n v="0.4"/>
    <n v="0.55000000000000004"/>
    <n v="2997.5"/>
    <n v="1199"/>
    <n v="1648.6249999999998"/>
    <x v="4"/>
  </r>
  <r>
    <x v="0"/>
    <n v="1185732"/>
    <d v="2021-05-03T00:00:00"/>
    <x v="0"/>
    <s v="New Jersey"/>
    <s v="Newark"/>
    <x v="1"/>
    <n v="0.5"/>
    <x v="44"/>
    <n v="1250"/>
    <n v="500"/>
    <n v="0.4"/>
    <n v="0.5"/>
    <n v="1250"/>
    <n v="500"/>
    <n v="625"/>
    <x v="4"/>
  </r>
  <r>
    <x v="0"/>
    <n v="1185732"/>
    <d v="2021-05-03T00:00:00"/>
    <x v="0"/>
    <s v="New Jersey"/>
    <s v="Newark"/>
    <x v="2"/>
    <n v="0.45"/>
    <x v="35"/>
    <n v="1237.5"/>
    <n v="371.25"/>
    <n v="0.3"/>
    <n v="0.45"/>
    <n v="1237.5"/>
    <n v="371.25"/>
    <n v="556.875"/>
    <x v="4"/>
  </r>
  <r>
    <x v="0"/>
    <n v="1185732"/>
    <d v="2021-05-03T00:00:00"/>
    <x v="0"/>
    <s v="New Jersey"/>
    <s v="Newark"/>
    <x v="3"/>
    <n v="0.45"/>
    <x v="38"/>
    <n v="1012.5"/>
    <n v="303.75"/>
    <n v="0.3"/>
    <n v="0.45"/>
    <n v="1012.5"/>
    <n v="303.75"/>
    <n v="455.625"/>
    <x v="4"/>
  </r>
  <r>
    <x v="0"/>
    <n v="1185732"/>
    <d v="2021-05-03T00:00:00"/>
    <x v="0"/>
    <s v="New Jersey"/>
    <s v="Newark"/>
    <x v="4"/>
    <n v="0.54999999999999993"/>
    <x v="44"/>
    <n v="1374.9999999999998"/>
    <n v="412.49999999999994"/>
    <n v="0.3"/>
    <n v="0.55000000000000004"/>
    <n v="1375"/>
    <n v="412.5"/>
    <n v="756.24999999999989"/>
    <x v="4"/>
  </r>
  <r>
    <x v="0"/>
    <n v="1185732"/>
    <d v="2021-05-03T00:00:00"/>
    <x v="0"/>
    <s v="New Jersey"/>
    <s v="Newark"/>
    <x v="5"/>
    <n v="0.6"/>
    <x v="48"/>
    <n v="2250"/>
    <n v="787.5"/>
    <n v="0.35"/>
    <n v="0.6"/>
    <n v="2250"/>
    <n v="787.5"/>
    <n v="1350"/>
    <x v="4"/>
  </r>
  <r>
    <x v="0"/>
    <n v="1185732"/>
    <d v="2021-06-05T00:00:00"/>
    <x v="0"/>
    <s v="New Jersey"/>
    <s v="Newark"/>
    <x v="0"/>
    <n v="0.54999999999999993"/>
    <x v="23"/>
    <n v="3437.4999999999995"/>
    <n v="1375"/>
    <n v="0.4"/>
    <n v="0.55000000000000004"/>
    <n v="3437.5"/>
    <n v="1375"/>
    <n v="1890.625"/>
    <x v="5"/>
  </r>
  <r>
    <x v="0"/>
    <n v="1185732"/>
    <d v="2021-06-05T00:00:00"/>
    <x v="0"/>
    <s v="New Jersey"/>
    <s v="Newark"/>
    <x v="1"/>
    <n v="0.5"/>
    <x v="48"/>
    <n v="1875"/>
    <n v="750"/>
    <n v="0.4"/>
    <n v="0.5"/>
    <n v="1875"/>
    <n v="750"/>
    <n v="937.5"/>
    <x v="5"/>
  </r>
  <r>
    <x v="0"/>
    <n v="1185732"/>
    <d v="2021-06-05T00:00:00"/>
    <x v="0"/>
    <s v="New Jersey"/>
    <s v="Newark"/>
    <x v="2"/>
    <n v="0.45"/>
    <x v="49"/>
    <n v="1350"/>
    <n v="405"/>
    <n v="0.3"/>
    <n v="0.45"/>
    <n v="1350"/>
    <n v="405"/>
    <n v="607.5"/>
    <x v="5"/>
  </r>
  <r>
    <x v="0"/>
    <n v="1185732"/>
    <d v="2021-06-05T00:00:00"/>
    <x v="0"/>
    <s v="New Jersey"/>
    <s v="Newark"/>
    <x v="3"/>
    <n v="0.45"/>
    <x v="35"/>
    <n v="1237.5"/>
    <n v="371.25"/>
    <n v="0.3"/>
    <n v="0.45"/>
    <n v="1237.5"/>
    <n v="371.25"/>
    <n v="556.875"/>
    <x v="5"/>
  </r>
  <r>
    <x v="0"/>
    <n v="1185732"/>
    <d v="2021-06-05T00:00:00"/>
    <x v="0"/>
    <s v="New Jersey"/>
    <s v="Newark"/>
    <x v="4"/>
    <n v="0.54999999999999993"/>
    <x v="35"/>
    <n v="1512.4999999999998"/>
    <n v="453.74999999999994"/>
    <n v="0.3"/>
    <n v="0.55000000000000004"/>
    <n v="1512.5"/>
    <n v="453.75"/>
    <n v="831.87499999999989"/>
    <x v="5"/>
  </r>
  <r>
    <x v="0"/>
    <n v="1185732"/>
    <d v="2021-06-05T00:00:00"/>
    <x v="0"/>
    <s v="New Jersey"/>
    <s v="Newark"/>
    <x v="5"/>
    <n v="0.6"/>
    <x v="33"/>
    <n v="2550"/>
    <n v="892.5"/>
    <n v="0.35"/>
    <n v="0.6"/>
    <n v="2550"/>
    <n v="892.5"/>
    <n v="1530"/>
    <x v="5"/>
  </r>
  <r>
    <x v="0"/>
    <n v="1185732"/>
    <d v="2021-07-03T00:00:00"/>
    <x v="0"/>
    <s v="New Jersey"/>
    <s v="Newark"/>
    <x v="0"/>
    <n v="0.54999999999999993"/>
    <x v="26"/>
    <n v="3574.9999999999995"/>
    <n v="1430"/>
    <n v="0.4"/>
    <n v="0.55000000000000004"/>
    <n v="3575"/>
    <n v="1430"/>
    <n v="1966.25"/>
    <x v="6"/>
  </r>
  <r>
    <x v="0"/>
    <n v="1185732"/>
    <d v="2021-07-03T00:00:00"/>
    <x v="0"/>
    <s v="New Jersey"/>
    <s v="Newark"/>
    <x v="1"/>
    <n v="0.5"/>
    <x v="47"/>
    <n v="2000"/>
    <n v="800"/>
    <n v="0.4"/>
    <n v="0.5"/>
    <n v="2000"/>
    <n v="800"/>
    <n v="1000"/>
    <x v="6"/>
  </r>
  <r>
    <x v="0"/>
    <n v="1185732"/>
    <d v="2021-07-03T00:00:00"/>
    <x v="0"/>
    <s v="New Jersey"/>
    <s v="Newark"/>
    <x v="2"/>
    <n v="0.45"/>
    <x v="46"/>
    <n v="1462.5"/>
    <n v="438.75"/>
    <n v="0.3"/>
    <n v="0.45"/>
    <n v="1462.5"/>
    <n v="438.75"/>
    <n v="658.125"/>
    <x v="6"/>
  </r>
  <r>
    <x v="0"/>
    <n v="1185732"/>
    <d v="2021-07-03T00:00:00"/>
    <x v="0"/>
    <s v="New Jersey"/>
    <s v="Newark"/>
    <x v="3"/>
    <n v="0.45"/>
    <x v="35"/>
    <n v="1237.5"/>
    <n v="371.25"/>
    <n v="0.3"/>
    <n v="0.45"/>
    <n v="1237.5"/>
    <n v="371.25"/>
    <n v="556.875"/>
    <x v="6"/>
  </r>
  <r>
    <x v="0"/>
    <n v="1185732"/>
    <d v="2021-07-03T00:00:00"/>
    <x v="0"/>
    <s v="New Jersey"/>
    <s v="Newark"/>
    <x v="4"/>
    <n v="0.54999999999999993"/>
    <x v="49"/>
    <n v="1649.9999999999998"/>
    <n v="494.99999999999989"/>
    <n v="0.3"/>
    <n v="0.55000000000000004"/>
    <n v="1650"/>
    <n v="495"/>
    <n v="907.5"/>
    <x v="6"/>
  </r>
  <r>
    <x v="0"/>
    <n v="1185732"/>
    <d v="2021-07-03T00:00:00"/>
    <x v="0"/>
    <s v="New Jersey"/>
    <s v="Newark"/>
    <x v="5"/>
    <n v="0.6"/>
    <x v="34"/>
    <n v="2850"/>
    <n v="997.49999999999989"/>
    <n v="0.35"/>
    <n v="0.6"/>
    <n v="2850"/>
    <n v="997.5"/>
    <n v="1710"/>
    <x v="6"/>
  </r>
  <r>
    <x v="0"/>
    <n v="1185732"/>
    <d v="2021-08-04T00:00:00"/>
    <x v="0"/>
    <s v="New Jersey"/>
    <s v="Newark"/>
    <x v="0"/>
    <n v="0.54999999999999993"/>
    <x v="23"/>
    <n v="3437.4999999999995"/>
    <n v="1375"/>
    <n v="0.4"/>
    <n v="0.55000000000000004"/>
    <n v="3437.5"/>
    <n v="1375"/>
    <n v="1890.625"/>
    <x v="7"/>
  </r>
  <r>
    <x v="0"/>
    <n v="1185732"/>
    <d v="2021-08-04T00:00:00"/>
    <x v="0"/>
    <s v="New Jersey"/>
    <s v="Newark"/>
    <x v="1"/>
    <n v="0.5"/>
    <x v="47"/>
    <n v="2000"/>
    <n v="800"/>
    <n v="0.4"/>
    <n v="0.5"/>
    <n v="2000"/>
    <n v="800"/>
    <n v="1000"/>
    <x v="7"/>
  </r>
  <r>
    <x v="0"/>
    <n v="1185732"/>
    <d v="2021-08-04T00:00:00"/>
    <x v="0"/>
    <s v="New Jersey"/>
    <s v="Newark"/>
    <x v="2"/>
    <n v="0.45"/>
    <x v="46"/>
    <n v="1462.5"/>
    <n v="438.75"/>
    <n v="0.3"/>
    <n v="0.45"/>
    <n v="1462.5"/>
    <n v="438.75"/>
    <n v="658.125"/>
    <x v="7"/>
  </r>
  <r>
    <x v="0"/>
    <n v="1185732"/>
    <d v="2021-08-04T00:00:00"/>
    <x v="0"/>
    <s v="New Jersey"/>
    <s v="Newark"/>
    <x v="3"/>
    <n v="0.45"/>
    <x v="38"/>
    <n v="1012.5"/>
    <n v="303.75"/>
    <n v="0.3"/>
    <n v="0.45"/>
    <n v="1012.5"/>
    <n v="303.75"/>
    <n v="455.625"/>
    <x v="7"/>
  </r>
  <r>
    <x v="0"/>
    <n v="1185732"/>
    <d v="2021-08-04T00:00:00"/>
    <x v="0"/>
    <s v="New Jersey"/>
    <s v="Newark"/>
    <x v="4"/>
    <n v="0.54999999999999993"/>
    <x v="41"/>
    <n v="1099.9999999999998"/>
    <n v="329.99999999999994"/>
    <n v="0.3"/>
    <n v="0.55000000000000004"/>
    <n v="1100"/>
    <n v="330"/>
    <n v="604.99999999999989"/>
    <x v="7"/>
  </r>
  <r>
    <x v="0"/>
    <n v="1185732"/>
    <d v="2021-08-04T00:00:00"/>
    <x v="0"/>
    <s v="New Jersey"/>
    <s v="Newark"/>
    <x v="5"/>
    <n v="0.6"/>
    <x v="48"/>
    <n v="2250"/>
    <n v="787.5"/>
    <n v="0.35"/>
    <n v="0.6"/>
    <n v="2250"/>
    <n v="787.5"/>
    <n v="1350"/>
    <x v="7"/>
  </r>
  <r>
    <x v="0"/>
    <n v="1185732"/>
    <d v="2021-09-03T00:00:00"/>
    <x v="0"/>
    <s v="New Jersey"/>
    <s v="Newark"/>
    <x v="0"/>
    <n v="0.54999999999999993"/>
    <x v="24"/>
    <n v="2749.9999999999995"/>
    <n v="1099.9999999999998"/>
    <n v="0.4"/>
    <n v="0.55000000000000004"/>
    <n v="2750"/>
    <n v="1100"/>
    <n v="1512.4999999999998"/>
    <x v="8"/>
  </r>
  <r>
    <x v="0"/>
    <n v="1185732"/>
    <d v="2021-09-03T00:00:00"/>
    <x v="0"/>
    <s v="New Jersey"/>
    <s v="Newark"/>
    <x v="1"/>
    <n v="0.5"/>
    <x v="49"/>
    <n v="1500"/>
    <n v="600"/>
    <n v="0.4"/>
    <n v="0.5"/>
    <n v="1500"/>
    <n v="600"/>
    <n v="750"/>
    <x v="8"/>
  </r>
  <r>
    <x v="0"/>
    <n v="1185732"/>
    <d v="2021-09-03T00:00:00"/>
    <x v="0"/>
    <s v="New Jersey"/>
    <s v="Newark"/>
    <x v="2"/>
    <n v="0.45"/>
    <x v="41"/>
    <n v="900"/>
    <n v="270"/>
    <n v="0.3"/>
    <n v="0.45"/>
    <n v="900"/>
    <n v="270"/>
    <n v="405"/>
    <x v="8"/>
  </r>
  <r>
    <x v="0"/>
    <n v="1185732"/>
    <d v="2021-09-03T00:00:00"/>
    <x v="0"/>
    <s v="New Jersey"/>
    <s v="Newark"/>
    <x v="3"/>
    <n v="0.45"/>
    <x v="37"/>
    <n v="787.5"/>
    <n v="236.25"/>
    <n v="0.3"/>
    <n v="0.45"/>
    <n v="787.5"/>
    <n v="236.25"/>
    <n v="354.375"/>
    <x v="8"/>
  </r>
  <r>
    <x v="0"/>
    <n v="1185732"/>
    <d v="2021-09-03T00:00:00"/>
    <x v="0"/>
    <s v="New Jersey"/>
    <s v="Newark"/>
    <x v="4"/>
    <n v="0.54999999999999993"/>
    <x v="37"/>
    <n v="962.49999999999989"/>
    <n v="288.74999999999994"/>
    <n v="0.3"/>
    <n v="0.55000000000000004"/>
    <n v="962.5"/>
    <n v="288.75"/>
    <n v="529.375"/>
    <x v="8"/>
  </r>
  <r>
    <x v="0"/>
    <n v="1185732"/>
    <d v="2021-09-03T00:00:00"/>
    <x v="0"/>
    <s v="New Jersey"/>
    <s v="Newark"/>
    <x v="5"/>
    <n v="0.6"/>
    <x v="35"/>
    <n v="1650"/>
    <n v="577.5"/>
    <n v="0.35"/>
    <n v="0.6"/>
    <n v="1650"/>
    <n v="577.5"/>
    <n v="990"/>
    <x v="8"/>
  </r>
  <r>
    <x v="0"/>
    <n v="1185732"/>
    <d v="2021-10-05T00:00:00"/>
    <x v="0"/>
    <s v="New Jersey"/>
    <s v="Newark"/>
    <x v="0"/>
    <n v="0.6"/>
    <x v="32"/>
    <n v="2700"/>
    <n v="1080"/>
    <n v="0.4"/>
    <n v="0.6"/>
    <n v="2700"/>
    <n v="1080"/>
    <n v="1620"/>
    <x v="9"/>
  </r>
  <r>
    <x v="0"/>
    <n v="1185732"/>
    <d v="2021-10-05T00:00:00"/>
    <x v="0"/>
    <s v="New Jersey"/>
    <s v="Newark"/>
    <x v="1"/>
    <n v="0.55000000000000004"/>
    <x v="35"/>
    <n v="1512.5000000000002"/>
    <n v="605.00000000000011"/>
    <n v="0.4"/>
    <n v="0.55000000000000004"/>
    <n v="1512.5"/>
    <n v="605"/>
    <n v="831.87500000000023"/>
    <x v="9"/>
  </r>
  <r>
    <x v="0"/>
    <n v="1185732"/>
    <d v="2021-10-05T00:00:00"/>
    <x v="0"/>
    <s v="New Jersey"/>
    <s v="Newark"/>
    <x v="2"/>
    <n v="0.55000000000000004"/>
    <x v="37"/>
    <n v="962.50000000000011"/>
    <n v="288.75"/>
    <n v="0.3"/>
    <n v="0.55000000000000004"/>
    <n v="962.5"/>
    <n v="288.75"/>
    <n v="529.37500000000011"/>
    <x v="9"/>
  </r>
  <r>
    <x v="0"/>
    <n v="1185732"/>
    <d v="2021-10-05T00:00:00"/>
    <x v="0"/>
    <s v="New Jersey"/>
    <s v="Newark"/>
    <x v="3"/>
    <n v="0.55000000000000004"/>
    <x v="43"/>
    <n v="825.00000000000011"/>
    <n v="247.50000000000003"/>
    <n v="0.3"/>
    <n v="0.55000000000000004"/>
    <n v="825"/>
    <n v="247.5"/>
    <n v="453.75000000000011"/>
    <x v="9"/>
  </r>
  <r>
    <x v="0"/>
    <n v="1185732"/>
    <d v="2021-10-05T00:00:00"/>
    <x v="0"/>
    <s v="New Jersey"/>
    <s v="Newark"/>
    <x v="4"/>
    <n v="0.65"/>
    <x v="43"/>
    <n v="975"/>
    <n v="292.5"/>
    <n v="0.3"/>
    <n v="0.65"/>
    <n v="975"/>
    <n v="292.5"/>
    <n v="633.75"/>
    <x v="9"/>
  </r>
  <r>
    <x v="0"/>
    <n v="1185732"/>
    <d v="2021-10-05T00:00:00"/>
    <x v="0"/>
    <s v="New Jersey"/>
    <s v="Newark"/>
    <x v="5"/>
    <n v="0.7"/>
    <x v="35"/>
    <n v="1924.9999999999998"/>
    <n v="673.74999999999989"/>
    <n v="0.35"/>
    <n v="0.7"/>
    <n v="1925"/>
    <n v="673.75"/>
    <n v="1347.4999999999998"/>
    <x v="9"/>
  </r>
  <r>
    <x v="0"/>
    <n v="1185732"/>
    <d v="2021-11-04T00:00:00"/>
    <x v="0"/>
    <s v="New Jersey"/>
    <s v="Newark"/>
    <x v="0"/>
    <n v="0.65"/>
    <x v="33"/>
    <n v="2762.5"/>
    <n v="1105"/>
    <n v="0.4"/>
    <n v="0.65"/>
    <n v="2762.5"/>
    <n v="1105"/>
    <n v="1795.625"/>
    <x v="10"/>
  </r>
  <r>
    <x v="0"/>
    <n v="1185732"/>
    <d v="2021-11-04T00:00:00"/>
    <x v="0"/>
    <s v="New Jersey"/>
    <s v="Newark"/>
    <x v="1"/>
    <n v="0.55000000000000004"/>
    <x v="49"/>
    <n v="1650.0000000000002"/>
    <n v="660.00000000000011"/>
    <n v="0.4"/>
    <n v="0.55000000000000004"/>
    <n v="1650"/>
    <n v="660"/>
    <n v="907.50000000000023"/>
    <x v="10"/>
  </r>
  <r>
    <x v="0"/>
    <n v="1185732"/>
    <d v="2021-11-04T00:00:00"/>
    <x v="0"/>
    <s v="New Jersey"/>
    <s v="Newark"/>
    <x v="2"/>
    <n v="0.55000000000000004"/>
    <x v="69"/>
    <n v="1622.5000000000002"/>
    <n v="486.75000000000006"/>
    <n v="0.3"/>
    <n v="0.55000000000000004"/>
    <n v="1622.5"/>
    <n v="486.75"/>
    <n v="892.37500000000023"/>
    <x v="10"/>
  </r>
  <r>
    <x v="0"/>
    <n v="1185732"/>
    <d v="2021-11-04T00:00:00"/>
    <x v="0"/>
    <s v="New Jersey"/>
    <s v="Newark"/>
    <x v="3"/>
    <n v="0.55000000000000004"/>
    <x v="35"/>
    <n v="1512.5000000000002"/>
    <n v="453.75000000000006"/>
    <n v="0.3"/>
    <n v="0.55000000000000004"/>
    <n v="1512.5"/>
    <n v="453.75"/>
    <n v="831.87500000000023"/>
    <x v="10"/>
  </r>
  <r>
    <x v="0"/>
    <n v="1185732"/>
    <d v="2021-11-04T00:00:00"/>
    <x v="0"/>
    <s v="New Jersey"/>
    <s v="Newark"/>
    <x v="4"/>
    <n v="0.65"/>
    <x v="44"/>
    <n v="1625"/>
    <n v="487.5"/>
    <n v="0.3"/>
    <n v="0.65"/>
    <n v="1625"/>
    <n v="487.5"/>
    <n v="1056.25"/>
    <x v="10"/>
  </r>
  <r>
    <x v="0"/>
    <n v="1185732"/>
    <d v="2021-11-04T00:00:00"/>
    <x v="0"/>
    <s v="New Jersey"/>
    <s v="Newark"/>
    <x v="5"/>
    <n v="0.7"/>
    <x v="45"/>
    <n v="2450"/>
    <n v="857.5"/>
    <n v="0.35"/>
    <n v="0.7"/>
    <n v="2450"/>
    <n v="857.5"/>
    <n v="1715"/>
    <x v="10"/>
  </r>
  <r>
    <x v="0"/>
    <n v="1185732"/>
    <d v="2021-12-03T00:00:00"/>
    <x v="0"/>
    <s v="New Jersey"/>
    <s v="Newark"/>
    <x v="0"/>
    <n v="0.65"/>
    <x v="31"/>
    <n v="3737.5"/>
    <n v="1495"/>
    <n v="0.4"/>
    <n v="0.65"/>
    <n v="3737.5"/>
    <n v="1495"/>
    <n v="2429.375"/>
    <x v="11"/>
  </r>
  <r>
    <x v="0"/>
    <n v="1185732"/>
    <d v="2021-12-03T00:00:00"/>
    <x v="0"/>
    <s v="New Jersey"/>
    <s v="Newark"/>
    <x v="1"/>
    <n v="0.55000000000000004"/>
    <x v="48"/>
    <n v="2062.5"/>
    <n v="825"/>
    <n v="0.4"/>
    <n v="0.55000000000000004"/>
    <n v="2062.5"/>
    <n v="825"/>
    <n v="1134.375"/>
    <x v="11"/>
  </r>
  <r>
    <x v="0"/>
    <n v="1185732"/>
    <d v="2021-12-03T00:00:00"/>
    <x v="0"/>
    <s v="New Jersey"/>
    <s v="Newark"/>
    <x v="2"/>
    <n v="0.55000000000000004"/>
    <x v="45"/>
    <n v="1925.0000000000002"/>
    <n v="577.5"/>
    <n v="0.3"/>
    <n v="0.55000000000000004"/>
    <n v="1925"/>
    <n v="577.5"/>
    <n v="1058.7500000000002"/>
    <x v="11"/>
  </r>
  <r>
    <x v="0"/>
    <n v="1185732"/>
    <d v="2021-12-03T00:00:00"/>
    <x v="0"/>
    <s v="New Jersey"/>
    <s v="Newark"/>
    <x v="3"/>
    <n v="0.55000000000000004"/>
    <x v="49"/>
    <n v="1650.0000000000002"/>
    <n v="495.00000000000006"/>
    <n v="0.3"/>
    <n v="0.55000000000000004"/>
    <n v="1650"/>
    <n v="495"/>
    <n v="907.50000000000023"/>
    <x v="11"/>
  </r>
  <r>
    <x v="0"/>
    <n v="1185732"/>
    <d v="2021-12-03T00:00:00"/>
    <x v="0"/>
    <s v="New Jersey"/>
    <s v="Newark"/>
    <x v="4"/>
    <n v="0.65"/>
    <x v="49"/>
    <n v="1950"/>
    <n v="585"/>
    <n v="0.3"/>
    <n v="0.65"/>
    <n v="1950"/>
    <n v="585"/>
    <n v="1267.5"/>
    <x v="11"/>
  </r>
  <r>
    <x v="0"/>
    <n v="1185732"/>
    <d v="2021-12-03T00:00:00"/>
    <x v="0"/>
    <s v="New Jersey"/>
    <s v="Newark"/>
    <x v="5"/>
    <n v="0.7"/>
    <x v="47"/>
    <n v="2800"/>
    <n v="979.99999999999989"/>
    <n v="0.35"/>
    <n v="0.7"/>
    <n v="2800"/>
    <n v="980"/>
    <n v="1959.9999999999998"/>
    <x v="11"/>
  </r>
  <r>
    <x v="0"/>
    <n v="1185732"/>
    <d v="2021-01-10T00:00:00"/>
    <x v="0"/>
    <s v="Connecticut"/>
    <s v="Hartford"/>
    <x v="0"/>
    <n v="0.35000000000000003"/>
    <x v="33"/>
    <n v="1487.5000000000002"/>
    <n v="520.625"/>
    <n v="0.35"/>
    <n v="0.35"/>
    <n v="1487.5"/>
    <n v="520.625"/>
    <n v="520.625"/>
    <x v="0"/>
  </r>
  <r>
    <x v="0"/>
    <n v="1185732"/>
    <d v="2021-01-10T00:00:00"/>
    <x v="0"/>
    <s v="Connecticut"/>
    <s v="Hartford"/>
    <x v="1"/>
    <n v="0.35000000000000003"/>
    <x v="38"/>
    <n v="787.50000000000011"/>
    <n v="275.625"/>
    <n v="0.35"/>
    <n v="0.35"/>
    <n v="787.5"/>
    <n v="275.625"/>
    <n v="275.625"/>
    <x v="0"/>
  </r>
  <r>
    <x v="0"/>
    <n v="1185732"/>
    <d v="2021-01-10T00:00:00"/>
    <x v="0"/>
    <s v="Connecticut"/>
    <s v="Hartford"/>
    <x v="2"/>
    <n v="0.25000000000000006"/>
    <x v="38"/>
    <n v="562.50000000000011"/>
    <n v="225.00000000000006"/>
    <n v="0.4"/>
    <n v="0.25"/>
    <n v="562.5"/>
    <n v="225"/>
    <n v="140.62500000000003"/>
    <x v="0"/>
  </r>
  <r>
    <x v="0"/>
    <n v="1185732"/>
    <d v="2021-01-10T00:00:00"/>
    <x v="0"/>
    <s v="Connecticut"/>
    <s v="Hartford"/>
    <x v="3"/>
    <n v="0.3"/>
    <x v="42"/>
    <n v="225"/>
    <n v="90"/>
    <n v="0.4"/>
    <n v="0.3"/>
    <n v="225"/>
    <n v="90"/>
    <n v="67.5"/>
    <x v="0"/>
  </r>
  <r>
    <x v="0"/>
    <n v="1185732"/>
    <d v="2021-01-10T00:00:00"/>
    <x v="0"/>
    <s v="Connecticut"/>
    <s v="Hartford"/>
    <x v="4"/>
    <n v="0.45"/>
    <x v="36"/>
    <n v="562.5"/>
    <n v="168.75"/>
    <n v="0.3"/>
    <n v="0.45"/>
    <n v="562.5"/>
    <n v="168.75"/>
    <n v="253.125"/>
    <x v="0"/>
  </r>
  <r>
    <x v="0"/>
    <n v="1185732"/>
    <d v="2021-01-10T00:00:00"/>
    <x v="0"/>
    <s v="Connecticut"/>
    <s v="Hartford"/>
    <x v="5"/>
    <n v="0.35000000000000003"/>
    <x v="38"/>
    <n v="787.50000000000011"/>
    <n v="315.00000000000006"/>
    <n v="0.4"/>
    <n v="0.35"/>
    <n v="787.5"/>
    <n v="315"/>
    <n v="275.625"/>
    <x v="0"/>
  </r>
  <r>
    <x v="0"/>
    <n v="1185732"/>
    <d v="2021-02-08T00:00:00"/>
    <x v="0"/>
    <s v="Connecticut"/>
    <s v="Hartford"/>
    <x v="0"/>
    <n v="0.35000000000000003"/>
    <x v="34"/>
    <n v="1662.5000000000002"/>
    <n v="581.875"/>
    <n v="0.35"/>
    <n v="0.35"/>
    <n v="1662.5"/>
    <n v="581.875"/>
    <n v="581.875"/>
    <x v="1"/>
  </r>
  <r>
    <x v="0"/>
    <n v="1185732"/>
    <d v="2021-02-08T00:00:00"/>
    <x v="0"/>
    <s v="Connecticut"/>
    <s v="Hartford"/>
    <x v="1"/>
    <n v="0.35000000000000003"/>
    <x v="36"/>
    <n v="437.50000000000006"/>
    <n v="153.125"/>
    <n v="0.35"/>
    <n v="0.35"/>
    <n v="437.5"/>
    <n v="153.125"/>
    <n v="153.125"/>
    <x v="1"/>
  </r>
  <r>
    <x v="0"/>
    <n v="1185732"/>
    <d v="2021-02-08T00:00:00"/>
    <x v="0"/>
    <s v="Connecticut"/>
    <s v="Hartford"/>
    <x v="2"/>
    <n v="0.25000000000000006"/>
    <x v="37"/>
    <n v="437.50000000000011"/>
    <n v="175.00000000000006"/>
    <n v="0.4"/>
    <n v="0.25"/>
    <n v="437.5"/>
    <n v="175"/>
    <n v="109.37500000000003"/>
    <x v="1"/>
  </r>
  <r>
    <x v="0"/>
    <n v="1185732"/>
    <d v="2021-02-08T00:00:00"/>
    <x v="0"/>
    <s v="Connecticut"/>
    <s v="Hartford"/>
    <x v="3"/>
    <n v="0.3"/>
    <x v="51"/>
    <n v="150"/>
    <n v="60"/>
    <n v="0.4"/>
    <n v="0.3"/>
    <n v="150"/>
    <n v="60"/>
    <n v="45"/>
    <x v="1"/>
  </r>
  <r>
    <x v="0"/>
    <n v="1185732"/>
    <d v="2021-02-08T00:00:00"/>
    <x v="0"/>
    <s v="Connecticut"/>
    <s v="Hartford"/>
    <x v="4"/>
    <n v="0.45"/>
    <x v="36"/>
    <n v="562.5"/>
    <n v="168.75"/>
    <n v="0.3"/>
    <n v="0.45"/>
    <n v="562.5"/>
    <n v="168.75"/>
    <n v="253.125"/>
    <x v="1"/>
  </r>
  <r>
    <x v="0"/>
    <n v="1185732"/>
    <d v="2021-02-08T00:00:00"/>
    <x v="0"/>
    <s v="Connecticut"/>
    <s v="Hartford"/>
    <x v="5"/>
    <n v="0.35000000000000003"/>
    <x v="38"/>
    <n v="787.50000000000011"/>
    <n v="315.00000000000006"/>
    <n v="0.4"/>
    <n v="0.35"/>
    <n v="787.5"/>
    <n v="315"/>
    <n v="275.625"/>
    <x v="1"/>
  </r>
  <r>
    <x v="0"/>
    <n v="1185732"/>
    <d v="2021-03-06T00:00:00"/>
    <x v="0"/>
    <s v="Connecticut"/>
    <s v="Hartford"/>
    <x v="0"/>
    <n v="0.35000000000000003"/>
    <x v="52"/>
    <n v="1557.5000000000002"/>
    <n v="545.125"/>
    <n v="0.35"/>
    <n v="0.35"/>
    <n v="1557.5"/>
    <n v="545.125"/>
    <n v="545.125"/>
    <x v="2"/>
  </r>
  <r>
    <x v="0"/>
    <n v="1185732"/>
    <d v="2021-03-06T00:00:00"/>
    <x v="0"/>
    <s v="Connecticut"/>
    <s v="Hartford"/>
    <x v="1"/>
    <n v="0.35000000000000003"/>
    <x v="43"/>
    <n v="525"/>
    <n v="183.75"/>
    <n v="0.35"/>
    <n v="0.35"/>
    <n v="525"/>
    <n v="183.75"/>
    <n v="183.75"/>
    <x v="2"/>
  </r>
  <r>
    <x v="0"/>
    <n v="1185732"/>
    <d v="2021-03-06T00:00:00"/>
    <x v="0"/>
    <s v="Connecticut"/>
    <s v="Hartford"/>
    <x v="2"/>
    <n v="0.25000000000000006"/>
    <x v="37"/>
    <n v="437.50000000000011"/>
    <n v="175.00000000000006"/>
    <n v="0.4"/>
    <n v="0.25"/>
    <n v="437.5"/>
    <n v="175"/>
    <n v="109.37500000000003"/>
    <x v="2"/>
  </r>
  <r>
    <x v="0"/>
    <n v="1185732"/>
    <d v="2021-03-06T00:00:00"/>
    <x v="0"/>
    <s v="Connecticut"/>
    <s v="Hartford"/>
    <x v="3"/>
    <n v="0.3"/>
    <x v="53"/>
    <n v="75"/>
    <n v="30"/>
    <n v="0.4"/>
    <n v="0.3"/>
    <n v="75"/>
    <n v="30"/>
    <n v="22.5"/>
    <x v="2"/>
  </r>
  <r>
    <x v="0"/>
    <n v="1185732"/>
    <d v="2021-03-06T00:00:00"/>
    <x v="0"/>
    <s v="Connecticut"/>
    <s v="Hartford"/>
    <x v="4"/>
    <n v="0.45"/>
    <x v="42"/>
    <n v="337.5"/>
    <n v="101.25"/>
    <n v="0.3"/>
    <n v="0.45"/>
    <n v="337.5"/>
    <n v="101.25"/>
    <n v="151.875"/>
    <x v="2"/>
  </r>
  <r>
    <x v="0"/>
    <n v="1185732"/>
    <d v="2021-03-06T00:00:00"/>
    <x v="0"/>
    <s v="Connecticut"/>
    <s v="Hartford"/>
    <x v="5"/>
    <n v="0.35000000000000003"/>
    <x v="37"/>
    <n v="612.50000000000011"/>
    <n v="245.00000000000006"/>
    <n v="0.4"/>
    <n v="0.35"/>
    <n v="612.5"/>
    <n v="245"/>
    <n v="214.37500000000003"/>
    <x v="2"/>
  </r>
  <r>
    <x v="0"/>
    <n v="1185732"/>
    <d v="2021-04-07T00:00:00"/>
    <x v="0"/>
    <s v="Connecticut"/>
    <s v="Hartford"/>
    <x v="0"/>
    <n v="0.35000000000000003"/>
    <x v="33"/>
    <n v="1487.5000000000002"/>
    <n v="520.625"/>
    <n v="0.35"/>
    <n v="0.35"/>
    <n v="1487.5"/>
    <n v="520.625"/>
    <n v="520.625"/>
    <x v="3"/>
  </r>
  <r>
    <x v="0"/>
    <n v="1185732"/>
    <d v="2021-04-07T00:00:00"/>
    <x v="0"/>
    <s v="Connecticut"/>
    <s v="Hartford"/>
    <x v="1"/>
    <n v="0.35000000000000003"/>
    <x v="36"/>
    <n v="437.50000000000006"/>
    <n v="153.125"/>
    <n v="0.35"/>
    <n v="0.35"/>
    <n v="437.5"/>
    <n v="153.125"/>
    <n v="153.125"/>
    <x v="3"/>
  </r>
  <r>
    <x v="0"/>
    <n v="1185732"/>
    <d v="2021-04-07T00:00:00"/>
    <x v="0"/>
    <s v="Connecticut"/>
    <s v="Hartford"/>
    <x v="2"/>
    <n v="0.25000000000000006"/>
    <x v="36"/>
    <n v="312.50000000000006"/>
    <n v="125.00000000000003"/>
    <n v="0.4"/>
    <n v="0.25"/>
    <n v="312.5"/>
    <n v="125"/>
    <n v="78.125000000000014"/>
    <x v="3"/>
  </r>
  <r>
    <x v="0"/>
    <n v="1185732"/>
    <d v="2021-04-07T00:00:00"/>
    <x v="0"/>
    <s v="Connecticut"/>
    <s v="Hartford"/>
    <x v="3"/>
    <n v="0.3"/>
    <x v="51"/>
    <n v="150"/>
    <n v="60"/>
    <n v="0.4"/>
    <n v="0.3"/>
    <n v="150"/>
    <n v="60"/>
    <n v="45"/>
    <x v="3"/>
  </r>
  <r>
    <x v="0"/>
    <n v="1185732"/>
    <d v="2021-04-07T00:00:00"/>
    <x v="0"/>
    <s v="Connecticut"/>
    <s v="Hartford"/>
    <x v="4"/>
    <n v="0.45"/>
    <x v="51"/>
    <n v="225"/>
    <n v="67.5"/>
    <n v="0.3"/>
    <n v="0.45"/>
    <n v="225"/>
    <n v="67.5"/>
    <n v="101.25"/>
    <x v="3"/>
  </r>
  <r>
    <x v="0"/>
    <n v="1185732"/>
    <d v="2021-04-07T00:00:00"/>
    <x v="0"/>
    <s v="Connecticut"/>
    <s v="Hartford"/>
    <x v="5"/>
    <n v="0.35000000000000003"/>
    <x v="41"/>
    <n v="700.00000000000011"/>
    <n v="280.00000000000006"/>
    <n v="0.4"/>
    <n v="0.35"/>
    <n v="700"/>
    <n v="280"/>
    <n v="245.00000000000003"/>
    <x v="3"/>
  </r>
  <r>
    <x v="0"/>
    <n v="1185732"/>
    <d v="2021-05-06T00:00:00"/>
    <x v="0"/>
    <s v="Connecticut"/>
    <s v="Hartford"/>
    <x v="0"/>
    <n v="0.49999999999999994"/>
    <x v="54"/>
    <n v="2349.9999999999995"/>
    <n v="822.49999999999977"/>
    <n v="0.35"/>
    <n v="0.5"/>
    <n v="2350"/>
    <n v="822.5"/>
    <n v="1174.9999999999998"/>
    <x v="4"/>
  </r>
  <r>
    <x v="0"/>
    <n v="1185732"/>
    <d v="2021-05-06T00:00:00"/>
    <x v="0"/>
    <s v="Connecticut"/>
    <s v="Hartford"/>
    <x v="1"/>
    <n v="0.45"/>
    <x v="37"/>
    <n v="787.5"/>
    <n v="275.625"/>
    <n v="0.35"/>
    <n v="0.45"/>
    <n v="787.5"/>
    <n v="275.625"/>
    <n v="354.375"/>
    <x v="4"/>
  </r>
  <r>
    <x v="0"/>
    <n v="1185732"/>
    <d v="2021-05-06T00:00:00"/>
    <x v="0"/>
    <s v="Connecticut"/>
    <s v="Hartford"/>
    <x v="2"/>
    <n v="0.4"/>
    <x v="41"/>
    <n v="800"/>
    <n v="320"/>
    <n v="0.4"/>
    <n v="0.4"/>
    <n v="800"/>
    <n v="320"/>
    <n v="320"/>
    <x v="4"/>
  </r>
  <r>
    <x v="0"/>
    <n v="1185732"/>
    <d v="2021-05-06T00:00:00"/>
    <x v="0"/>
    <s v="Connecticut"/>
    <s v="Hartford"/>
    <x v="3"/>
    <n v="0.4"/>
    <x v="43"/>
    <n v="600"/>
    <n v="240"/>
    <n v="0.4"/>
    <n v="0.4"/>
    <n v="600"/>
    <n v="240"/>
    <n v="240"/>
    <x v="4"/>
  </r>
  <r>
    <x v="0"/>
    <n v="1185732"/>
    <d v="2021-05-06T00:00:00"/>
    <x v="0"/>
    <s v="Connecticut"/>
    <s v="Hartford"/>
    <x v="4"/>
    <n v="0.49999999999999994"/>
    <x v="37"/>
    <n v="874.99999999999989"/>
    <n v="262.49999999999994"/>
    <n v="0.3"/>
    <n v="0.5"/>
    <n v="875"/>
    <n v="262.5"/>
    <n v="437.49999999999994"/>
    <x v="4"/>
  </r>
  <r>
    <x v="0"/>
    <n v="1185732"/>
    <d v="2021-05-06T00:00:00"/>
    <x v="0"/>
    <s v="Connecticut"/>
    <s v="Hartford"/>
    <x v="5"/>
    <n v="0.54999999999999993"/>
    <x v="49"/>
    <n v="1649.9999999999998"/>
    <n v="660"/>
    <n v="0.4"/>
    <n v="0.55000000000000004"/>
    <n v="1650"/>
    <n v="660"/>
    <n v="907.5"/>
    <x v="4"/>
  </r>
  <r>
    <x v="0"/>
    <n v="1185732"/>
    <d v="2021-06-08T00:00:00"/>
    <x v="0"/>
    <s v="Connecticut"/>
    <s v="Hartford"/>
    <x v="0"/>
    <n v="0.49999999999999994"/>
    <x v="21"/>
    <n v="2749.9999999999995"/>
    <n v="962.49999999999977"/>
    <n v="0.35"/>
    <n v="0.5"/>
    <n v="2750"/>
    <n v="962.5"/>
    <n v="1374.9999999999998"/>
    <x v="5"/>
  </r>
  <r>
    <x v="0"/>
    <n v="1185732"/>
    <d v="2021-06-08T00:00:00"/>
    <x v="0"/>
    <s v="Connecticut"/>
    <s v="Hartford"/>
    <x v="1"/>
    <n v="0.45"/>
    <x v="49"/>
    <n v="1350"/>
    <n v="472.49999999999994"/>
    <n v="0.35"/>
    <n v="0.45"/>
    <n v="1350"/>
    <n v="472.5"/>
    <n v="607.5"/>
    <x v="5"/>
  </r>
  <r>
    <x v="0"/>
    <n v="1185732"/>
    <d v="2021-06-08T00:00:00"/>
    <x v="0"/>
    <s v="Connecticut"/>
    <s v="Hartford"/>
    <x v="2"/>
    <n v="0.4"/>
    <x v="38"/>
    <n v="900"/>
    <n v="360"/>
    <n v="0.4"/>
    <n v="0.4"/>
    <n v="900"/>
    <n v="360"/>
    <n v="360"/>
    <x v="5"/>
  </r>
  <r>
    <x v="0"/>
    <n v="1185732"/>
    <d v="2021-06-08T00:00:00"/>
    <x v="0"/>
    <s v="Connecticut"/>
    <s v="Hartford"/>
    <x v="3"/>
    <n v="0.4"/>
    <x v="41"/>
    <n v="800"/>
    <n v="320"/>
    <n v="0.4"/>
    <n v="0.4"/>
    <n v="800"/>
    <n v="320"/>
    <n v="320"/>
    <x v="5"/>
  </r>
  <r>
    <x v="0"/>
    <n v="1185732"/>
    <d v="2021-06-08T00:00:00"/>
    <x v="0"/>
    <s v="Connecticut"/>
    <s v="Hartford"/>
    <x v="4"/>
    <n v="0.49999999999999994"/>
    <x v="41"/>
    <n v="999.99999999999989"/>
    <n v="299.99999999999994"/>
    <n v="0.3"/>
    <n v="0.5"/>
    <n v="1000"/>
    <n v="300"/>
    <n v="499.99999999999994"/>
    <x v="5"/>
  </r>
  <r>
    <x v="0"/>
    <n v="1185732"/>
    <d v="2021-06-08T00:00:00"/>
    <x v="0"/>
    <s v="Connecticut"/>
    <s v="Hartford"/>
    <x v="5"/>
    <n v="0.54999999999999993"/>
    <x v="45"/>
    <n v="1924.9999999999998"/>
    <n v="770"/>
    <n v="0.4"/>
    <n v="0.55000000000000004"/>
    <n v="1925"/>
    <n v="770"/>
    <n v="1058.75"/>
    <x v="5"/>
  </r>
  <r>
    <x v="0"/>
    <n v="1185732"/>
    <d v="2021-07-06T00:00:00"/>
    <x v="0"/>
    <s v="Connecticut"/>
    <s v="Hartford"/>
    <x v="0"/>
    <n v="0.49999999999999994"/>
    <x v="31"/>
    <n v="2874.9999999999995"/>
    <n v="1006.2499999999998"/>
    <n v="0.35"/>
    <n v="0.5"/>
    <n v="2875"/>
    <n v="1006.25"/>
    <n v="1437.4999999999998"/>
    <x v="6"/>
  </r>
  <r>
    <x v="0"/>
    <n v="1185732"/>
    <d v="2021-07-06T00:00:00"/>
    <x v="0"/>
    <s v="Connecticut"/>
    <s v="Hartford"/>
    <x v="1"/>
    <n v="0.45"/>
    <x v="46"/>
    <n v="1462.5"/>
    <n v="511.87499999999994"/>
    <n v="0.35"/>
    <n v="0.45"/>
    <n v="1462.5"/>
    <n v="511.875"/>
    <n v="658.125"/>
    <x v="6"/>
  </r>
  <r>
    <x v="0"/>
    <n v="1185732"/>
    <d v="2021-07-06T00:00:00"/>
    <x v="0"/>
    <s v="Connecticut"/>
    <s v="Hartford"/>
    <x v="2"/>
    <n v="0.4"/>
    <x v="44"/>
    <n v="1000"/>
    <n v="400"/>
    <n v="0.4"/>
    <n v="0.4"/>
    <n v="1000"/>
    <n v="400"/>
    <n v="400"/>
    <x v="6"/>
  </r>
  <r>
    <x v="0"/>
    <n v="1185732"/>
    <d v="2021-07-06T00:00:00"/>
    <x v="0"/>
    <s v="Connecticut"/>
    <s v="Hartford"/>
    <x v="3"/>
    <n v="0.4"/>
    <x v="41"/>
    <n v="800"/>
    <n v="320"/>
    <n v="0.4"/>
    <n v="0.4"/>
    <n v="800"/>
    <n v="320"/>
    <n v="320"/>
    <x v="6"/>
  </r>
  <r>
    <x v="0"/>
    <n v="1185732"/>
    <d v="2021-07-06T00:00:00"/>
    <x v="0"/>
    <s v="Connecticut"/>
    <s v="Hartford"/>
    <x v="4"/>
    <n v="0.49999999999999994"/>
    <x v="38"/>
    <n v="1124.9999999999998"/>
    <n v="337.49999999999994"/>
    <n v="0.3"/>
    <n v="0.5"/>
    <n v="1125"/>
    <n v="337.5"/>
    <n v="562.49999999999989"/>
    <x v="6"/>
  </r>
  <r>
    <x v="0"/>
    <n v="1185732"/>
    <d v="2021-07-06T00:00:00"/>
    <x v="0"/>
    <s v="Connecticut"/>
    <s v="Hartford"/>
    <x v="5"/>
    <n v="0.54999999999999993"/>
    <x v="47"/>
    <n v="2199.9999999999995"/>
    <n v="879.99999999999989"/>
    <n v="0.4"/>
    <n v="0.55000000000000004"/>
    <n v="2200"/>
    <n v="880"/>
    <n v="1209.9999999999998"/>
    <x v="6"/>
  </r>
  <r>
    <x v="0"/>
    <n v="1185732"/>
    <d v="2021-08-07T00:00:00"/>
    <x v="0"/>
    <s v="Connecticut"/>
    <s v="Hartford"/>
    <x v="0"/>
    <n v="0.49999999999999994"/>
    <x v="21"/>
    <n v="2749.9999999999995"/>
    <n v="962.49999999999977"/>
    <n v="0.35"/>
    <n v="0.5"/>
    <n v="2750"/>
    <n v="962.5"/>
    <n v="1374.9999999999998"/>
    <x v="7"/>
  </r>
  <r>
    <x v="0"/>
    <n v="1185732"/>
    <d v="2021-08-07T00:00:00"/>
    <x v="0"/>
    <s v="Connecticut"/>
    <s v="Hartford"/>
    <x v="1"/>
    <n v="0.45"/>
    <x v="46"/>
    <n v="1462.5"/>
    <n v="511.87499999999994"/>
    <n v="0.35"/>
    <n v="0.45"/>
    <n v="1462.5"/>
    <n v="511.875"/>
    <n v="658.125"/>
    <x v="7"/>
  </r>
  <r>
    <x v="0"/>
    <n v="1185732"/>
    <d v="2021-08-07T00:00:00"/>
    <x v="0"/>
    <s v="Connecticut"/>
    <s v="Hartford"/>
    <x v="2"/>
    <n v="0.4"/>
    <x v="44"/>
    <n v="1000"/>
    <n v="400"/>
    <n v="0.4"/>
    <n v="0.4"/>
    <n v="1000"/>
    <n v="400"/>
    <n v="400"/>
    <x v="7"/>
  </r>
  <r>
    <x v="0"/>
    <n v="1185732"/>
    <d v="2021-08-07T00:00:00"/>
    <x v="0"/>
    <s v="Connecticut"/>
    <s v="Hartford"/>
    <x v="3"/>
    <n v="0.4"/>
    <x v="43"/>
    <n v="600"/>
    <n v="240"/>
    <n v="0.4"/>
    <n v="0.4"/>
    <n v="600"/>
    <n v="240"/>
    <n v="240"/>
    <x v="7"/>
  </r>
  <r>
    <x v="0"/>
    <n v="1185732"/>
    <d v="2021-08-07T00:00:00"/>
    <x v="0"/>
    <s v="Connecticut"/>
    <s v="Hartford"/>
    <x v="4"/>
    <n v="0.49999999999999994"/>
    <x v="36"/>
    <n v="624.99999999999989"/>
    <n v="187.49999999999997"/>
    <n v="0.3"/>
    <n v="0.5"/>
    <n v="625"/>
    <n v="187.5"/>
    <n v="312.49999999999994"/>
    <x v="7"/>
  </r>
  <r>
    <x v="0"/>
    <n v="1185732"/>
    <d v="2021-08-07T00:00:00"/>
    <x v="0"/>
    <s v="Connecticut"/>
    <s v="Hartford"/>
    <x v="5"/>
    <n v="0.54999999999999993"/>
    <x v="49"/>
    <n v="1649.9999999999998"/>
    <n v="660"/>
    <n v="0.4"/>
    <n v="0.55000000000000004"/>
    <n v="1650"/>
    <n v="660"/>
    <n v="907.5"/>
    <x v="7"/>
  </r>
  <r>
    <x v="0"/>
    <n v="1185732"/>
    <d v="2021-09-06T00:00:00"/>
    <x v="0"/>
    <s v="Connecticut"/>
    <s v="Hartford"/>
    <x v="0"/>
    <n v="0.49999999999999994"/>
    <x v="33"/>
    <n v="2124.9999999999995"/>
    <n v="743.74999999999977"/>
    <n v="0.35"/>
    <n v="0.5"/>
    <n v="2125"/>
    <n v="743.75"/>
    <n v="1062.4999999999998"/>
    <x v="8"/>
  </r>
  <r>
    <x v="0"/>
    <n v="1185732"/>
    <d v="2021-09-06T00:00:00"/>
    <x v="0"/>
    <s v="Connecticut"/>
    <s v="Hartford"/>
    <x v="1"/>
    <n v="0.45"/>
    <x v="38"/>
    <n v="1012.5"/>
    <n v="354.375"/>
    <n v="0.35"/>
    <n v="0.45"/>
    <n v="1012.5"/>
    <n v="354.375"/>
    <n v="455.625"/>
    <x v="8"/>
  </r>
  <r>
    <x v="0"/>
    <n v="1185732"/>
    <d v="2021-09-06T00:00:00"/>
    <x v="0"/>
    <s v="Connecticut"/>
    <s v="Hartford"/>
    <x v="2"/>
    <n v="0.4"/>
    <x v="36"/>
    <n v="500"/>
    <n v="200"/>
    <n v="0.4"/>
    <n v="0.4"/>
    <n v="500"/>
    <n v="200"/>
    <n v="200"/>
    <x v="8"/>
  </r>
  <r>
    <x v="0"/>
    <n v="1185732"/>
    <d v="2021-09-06T00:00:00"/>
    <x v="0"/>
    <s v="Connecticut"/>
    <s v="Hartford"/>
    <x v="3"/>
    <n v="0.4"/>
    <x v="39"/>
    <n v="400"/>
    <n v="160"/>
    <n v="0.4"/>
    <n v="0.4"/>
    <n v="400"/>
    <n v="160"/>
    <n v="160"/>
    <x v="8"/>
  </r>
  <r>
    <x v="0"/>
    <n v="1185732"/>
    <d v="2021-09-06T00:00:00"/>
    <x v="0"/>
    <s v="Connecticut"/>
    <s v="Hartford"/>
    <x v="4"/>
    <n v="0.49999999999999994"/>
    <x v="39"/>
    <n v="499.99999999999994"/>
    <n v="149.99999999999997"/>
    <n v="0.3"/>
    <n v="0.5"/>
    <n v="500"/>
    <n v="150"/>
    <n v="249.99999999999997"/>
    <x v="8"/>
  </r>
  <r>
    <x v="0"/>
    <n v="1185732"/>
    <d v="2021-09-06T00:00:00"/>
    <x v="0"/>
    <s v="Connecticut"/>
    <s v="Hartford"/>
    <x v="5"/>
    <n v="0.54999999999999993"/>
    <x v="41"/>
    <n v="1099.9999999999998"/>
    <n v="439.99999999999994"/>
    <n v="0.4"/>
    <n v="0.55000000000000004"/>
    <n v="1100"/>
    <n v="440"/>
    <n v="604.99999999999989"/>
    <x v="8"/>
  </r>
  <r>
    <x v="0"/>
    <n v="1185732"/>
    <d v="2021-10-08T00:00:00"/>
    <x v="0"/>
    <s v="Connecticut"/>
    <s v="Hartford"/>
    <x v="0"/>
    <n v="0.54999999999999993"/>
    <x v="48"/>
    <n v="2062.4999999999995"/>
    <n v="721.87499999999977"/>
    <n v="0.35"/>
    <n v="0.55000000000000004"/>
    <n v="2062.5"/>
    <n v="721.875"/>
    <n v="1134.3749999999998"/>
    <x v="9"/>
  </r>
  <r>
    <x v="0"/>
    <n v="1185732"/>
    <d v="2021-10-08T00:00:00"/>
    <x v="0"/>
    <s v="Connecticut"/>
    <s v="Hartford"/>
    <x v="1"/>
    <n v="0.5"/>
    <x v="41"/>
    <n v="1000"/>
    <n v="350"/>
    <n v="0.35"/>
    <n v="0.5"/>
    <n v="1000"/>
    <n v="350"/>
    <n v="500"/>
    <x v="9"/>
  </r>
  <r>
    <x v="0"/>
    <n v="1185732"/>
    <d v="2021-10-08T00:00:00"/>
    <x v="0"/>
    <s v="Connecticut"/>
    <s v="Hartford"/>
    <x v="2"/>
    <n v="0.5"/>
    <x v="39"/>
    <n v="500"/>
    <n v="200"/>
    <n v="0.4"/>
    <n v="0.5"/>
    <n v="500"/>
    <n v="200"/>
    <n v="250"/>
    <x v="9"/>
  </r>
  <r>
    <x v="0"/>
    <n v="1185732"/>
    <d v="2021-10-08T00:00:00"/>
    <x v="0"/>
    <s v="Connecticut"/>
    <s v="Hartford"/>
    <x v="3"/>
    <n v="0.5"/>
    <x v="42"/>
    <n v="375"/>
    <n v="150"/>
    <n v="0.4"/>
    <n v="0.5"/>
    <n v="375"/>
    <n v="150"/>
    <n v="187.5"/>
    <x v="9"/>
  </r>
  <r>
    <x v="0"/>
    <n v="1185732"/>
    <d v="2021-10-08T00:00:00"/>
    <x v="0"/>
    <s v="Connecticut"/>
    <s v="Hartford"/>
    <x v="4"/>
    <n v="0.6"/>
    <x v="42"/>
    <n v="450"/>
    <n v="135"/>
    <n v="0.3"/>
    <n v="0.6"/>
    <n v="450"/>
    <n v="135"/>
    <n v="270"/>
    <x v="9"/>
  </r>
  <r>
    <x v="0"/>
    <n v="1185732"/>
    <d v="2021-10-08T00:00:00"/>
    <x v="0"/>
    <s v="Connecticut"/>
    <s v="Hartford"/>
    <x v="5"/>
    <n v="0.64999999999999991"/>
    <x v="41"/>
    <n v="1299.9999999999998"/>
    <n v="519.99999999999989"/>
    <n v="0.4"/>
    <n v="0.65"/>
    <n v="1300"/>
    <n v="520"/>
    <n v="844.99999999999989"/>
    <x v="9"/>
  </r>
  <r>
    <x v="0"/>
    <n v="1185732"/>
    <d v="2021-11-07T00:00:00"/>
    <x v="0"/>
    <s v="Connecticut"/>
    <s v="Hartford"/>
    <x v="0"/>
    <n v="0.6"/>
    <x v="45"/>
    <n v="2100"/>
    <n v="735"/>
    <n v="0.35"/>
    <n v="0.6"/>
    <n v="2100"/>
    <n v="735"/>
    <n v="1260"/>
    <x v="10"/>
  </r>
  <r>
    <x v="0"/>
    <n v="1185732"/>
    <d v="2021-11-07T00:00:00"/>
    <x v="0"/>
    <s v="Connecticut"/>
    <s v="Hartford"/>
    <x v="1"/>
    <n v="0.5"/>
    <x v="38"/>
    <n v="1125"/>
    <n v="393.75"/>
    <n v="0.35"/>
    <n v="0.5"/>
    <n v="1125"/>
    <n v="393.75"/>
    <n v="562.5"/>
    <x v="10"/>
  </r>
  <r>
    <x v="0"/>
    <n v="1185732"/>
    <d v="2021-11-07T00:00:00"/>
    <x v="0"/>
    <s v="Connecticut"/>
    <s v="Hartford"/>
    <x v="2"/>
    <n v="0.5"/>
    <x v="77"/>
    <n v="1100"/>
    <n v="440"/>
    <n v="0.4"/>
    <n v="0.5"/>
    <n v="1100"/>
    <n v="440"/>
    <n v="550"/>
    <x v="10"/>
  </r>
  <r>
    <x v="0"/>
    <n v="1185732"/>
    <d v="2021-11-07T00:00:00"/>
    <x v="0"/>
    <s v="Connecticut"/>
    <s v="Hartford"/>
    <x v="3"/>
    <n v="0.5"/>
    <x v="41"/>
    <n v="1000"/>
    <n v="400"/>
    <n v="0.4"/>
    <n v="0.5"/>
    <n v="1000"/>
    <n v="400"/>
    <n v="500"/>
    <x v="10"/>
  </r>
  <r>
    <x v="0"/>
    <n v="1185732"/>
    <d v="2021-11-07T00:00:00"/>
    <x v="0"/>
    <s v="Connecticut"/>
    <s v="Hartford"/>
    <x v="4"/>
    <n v="0.6"/>
    <x v="37"/>
    <n v="1050"/>
    <n v="315"/>
    <n v="0.3"/>
    <n v="0.6"/>
    <n v="1050"/>
    <n v="315"/>
    <n v="630"/>
    <x v="10"/>
  </r>
  <r>
    <x v="0"/>
    <n v="1185732"/>
    <d v="2021-11-07T00:00:00"/>
    <x v="0"/>
    <s v="Connecticut"/>
    <s v="Hartford"/>
    <x v="5"/>
    <n v="0.64999999999999991"/>
    <x v="35"/>
    <n v="1787.4999999999998"/>
    <n v="715"/>
    <n v="0.4"/>
    <n v="0.65"/>
    <n v="1787.5"/>
    <n v="715"/>
    <n v="1161.875"/>
    <x v="10"/>
  </r>
  <r>
    <x v="0"/>
    <n v="1185732"/>
    <d v="2021-12-06T00:00:00"/>
    <x v="0"/>
    <s v="Connecticut"/>
    <s v="Hartford"/>
    <x v="0"/>
    <n v="0.6"/>
    <x v="24"/>
    <n v="3000"/>
    <n v="1050"/>
    <n v="0.35"/>
    <n v="0.6"/>
    <n v="3000"/>
    <n v="1050"/>
    <n v="1800"/>
    <x v="11"/>
  </r>
  <r>
    <x v="0"/>
    <n v="1185732"/>
    <d v="2021-12-06T00:00:00"/>
    <x v="0"/>
    <s v="Connecticut"/>
    <s v="Hartford"/>
    <x v="1"/>
    <n v="0.5"/>
    <x v="49"/>
    <n v="1500"/>
    <n v="525"/>
    <n v="0.35"/>
    <n v="0.5"/>
    <n v="1500"/>
    <n v="525"/>
    <n v="750"/>
    <x v="11"/>
  </r>
  <r>
    <x v="0"/>
    <n v="1185732"/>
    <d v="2021-12-06T00:00:00"/>
    <x v="0"/>
    <s v="Connecticut"/>
    <s v="Hartford"/>
    <x v="2"/>
    <n v="0.5"/>
    <x v="35"/>
    <n v="1375"/>
    <n v="550"/>
    <n v="0.4"/>
    <n v="0.5"/>
    <n v="1375"/>
    <n v="550"/>
    <n v="687.5"/>
    <x v="11"/>
  </r>
  <r>
    <x v="0"/>
    <n v="1185732"/>
    <d v="2021-12-06T00:00:00"/>
    <x v="0"/>
    <s v="Connecticut"/>
    <s v="Hartford"/>
    <x v="3"/>
    <n v="0.5"/>
    <x v="38"/>
    <n v="1125"/>
    <n v="450"/>
    <n v="0.4"/>
    <n v="0.5"/>
    <n v="1125"/>
    <n v="450"/>
    <n v="562.5"/>
    <x v="11"/>
  </r>
  <r>
    <x v="0"/>
    <n v="1185732"/>
    <d v="2021-12-06T00:00:00"/>
    <x v="0"/>
    <s v="Connecticut"/>
    <s v="Hartford"/>
    <x v="4"/>
    <n v="0.6"/>
    <x v="38"/>
    <n v="1350"/>
    <n v="405"/>
    <n v="0.3"/>
    <n v="0.6"/>
    <n v="1350"/>
    <n v="405"/>
    <n v="810"/>
    <x v="11"/>
  </r>
  <r>
    <x v="0"/>
    <n v="1185732"/>
    <d v="2021-12-06T00:00:00"/>
    <x v="0"/>
    <s v="Connecticut"/>
    <s v="Hartford"/>
    <x v="5"/>
    <n v="0.64999999999999991"/>
    <x v="46"/>
    <n v="2112.4999999999995"/>
    <n v="844.99999999999989"/>
    <n v="0.4"/>
    <n v="0.65"/>
    <n v="2112.5"/>
    <n v="845"/>
    <n v="1373.1249999999998"/>
    <x v="11"/>
  </r>
  <r>
    <x v="0"/>
    <n v="1185732"/>
    <d v="2021-01-17T00:00:00"/>
    <x v="0"/>
    <s v="Rhode Island"/>
    <s v="Providence"/>
    <x v="0"/>
    <n v="0.4"/>
    <x v="32"/>
    <n v="1800"/>
    <n v="540"/>
    <n v="0.3"/>
    <n v="0.4"/>
    <n v="1800"/>
    <n v="540"/>
    <n v="720"/>
    <x v="0"/>
  </r>
  <r>
    <x v="0"/>
    <n v="1185732"/>
    <d v="2021-01-17T00:00:00"/>
    <x v="0"/>
    <s v="Rhode Island"/>
    <s v="Providence"/>
    <x v="1"/>
    <n v="0.4"/>
    <x v="44"/>
    <n v="1000"/>
    <n v="300"/>
    <n v="0.3"/>
    <n v="0.4"/>
    <n v="1000"/>
    <n v="300"/>
    <n v="400"/>
    <x v="0"/>
  </r>
  <r>
    <x v="0"/>
    <n v="1185732"/>
    <d v="2021-01-17T00:00:00"/>
    <x v="0"/>
    <s v="Rhode Island"/>
    <s v="Providence"/>
    <x v="2"/>
    <n v="0.30000000000000004"/>
    <x v="44"/>
    <n v="750.00000000000011"/>
    <n v="187.50000000000003"/>
    <n v="0.25"/>
    <n v="0.3"/>
    <n v="750"/>
    <n v="187.5"/>
    <n v="225.00000000000003"/>
    <x v="0"/>
  </r>
  <r>
    <x v="0"/>
    <n v="1185732"/>
    <d v="2021-01-17T00:00:00"/>
    <x v="0"/>
    <s v="Rhode Island"/>
    <s v="Providence"/>
    <x v="3"/>
    <n v="0.35"/>
    <x v="39"/>
    <n v="350"/>
    <n v="87.5"/>
    <n v="0.25"/>
    <n v="0.35"/>
    <n v="350"/>
    <n v="87.5"/>
    <n v="122.49999999999999"/>
    <x v="0"/>
  </r>
  <r>
    <x v="0"/>
    <n v="1185732"/>
    <d v="2021-01-17T00:00:00"/>
    <x v="0"/>
    <s v="Rhode Island"/>
    <s v="Providence"/>
    <x v="4"/>
    <n v="0.5"/>
    <x v="43"/>
    <n v="750"/>
    <n v="187.5"/>
    <n v="0.25"/>
    <n v="0.5"/>
    <n v="750"/>
    <n v="187.5"/>
    <n v="375"/>
    <x v="0"/>
  </r>
  <r>
    <x v="0"/>
    <n v="1185732"/>
    <d v="2021-01-17T00:00:00"/>
    <x v="0"/>
    <s v="Rhode Island"/>
    <s v="Providence"/>
    <x v="5"/>
    <n v="0.4"/>
    <x v="44"/>
    <n v="1000"/>
    <n v="300"/>
    <n v="0.3"/>
    <n v="0.4"/>
    <n v="1000"/>
    <n v="300"/>
    <n v="400"/>
    <x v="0"/>
  </r>
  <r>
    <x v="0"/>
    <n v="1185732"/>
    <d v="2021-02-15T00:00:00"/>
    <x v="0"/>
    <s v="Rhode Island"/>
    <s v="Providence"/>
    <x v="0"/>
    <n v="0.4"/>
    <x v="24"/>
    <n v="2000"/>
    <n v="600"/>
    <n v="0.3"/>
    <n v="0.4"/>
    <n v="2000"/>
    <n v="600"/>
    <n v="800"/>
    <x v="1"/>
  </r>
  <r>
    <x v="0"/>
    <n v="1185732"/>
    <d v="2021-02-15T00:00:00"/>
    <x v="0"/>
    <s v="Rhode Island"/>
    <s v="Providence"/>
    <x v="1"/>
    <n v="0.4"/>
    <x v="43"/>
    <n v="600"/>
    <n v="180"/>
    <n v="0.3"/>
    <n v="0.4"/>
    <n v="600"/>
    <n v="180"/>
    <n v="240"/>
    <x v="1"/>
  </r>
  <r>
    <x v="0"/>
    <n v="1185732"/>
    <d v="2021-02-15T00:00:00"/>
    <x v="0"/>
    <s v="Rhode Island"/>
    <s v="Providence"/>
    <x v="2"/>
    <n v="0.30000000000000004"/>
    <x v="41"/>
    <n v="600.00000000000011"/>
    <n v="150.00000000000003"/>
    <n v="0.25"/>
    <n v="0.3"/>
    <n v="600"/>
    <n v="150"/>
    <n v="180.00000000000003"/>
    <x v="1"/>
  </r>
  <r>
    <x v="0"/>
    <n v="1185732"/>
    <d v="2021-02-15T00:00:00"/>
    <x v="0"/>
    <s v="Rhode Island"/>
    <s v="Providence"/>
    <x v="3"/>
    <n v="0.35"/>
    <x v="44"/>
    <n v="875"/>
    <n v="218.75"/>
    <n v="0.25"/>
    <n v="0.35"/>
    <n v="875"/>
    <n v="218.75"/>
    <n v="306.25"/>
    <x v="1"/>
  </r>
  <r>
    <x v="0"/>
    <n v="1185732"/>
    <d v="2021-02-15T00:00:00"/>
    <x v="0"/>
    <s v="Rhode Island"/>
    <s v="Providence"/>
    <x v="4"/>
    <n v="0.5"/>
    <x v="43"/>
    <n v="750"/>
    <n v="187.5"/>
    <n v="0.25"/>
    <n v="0.5"/>
    <n v="750"/>
    <n v="187.5"/>
    <n v="375"/>
    <x v="1"/>
  </r>
  <r>
    <x v="0"/>
    <n v="1185732"/>
    <d v="2021-02-15T00:00:00"/>
    <x v="0"/>
    <s v="Rhode Island"/>
    <s v="Providence"/>
    <x v="5"/>
    <n v="0.4"/>
    <x v="44"/>
    <n v="1000"/>
    <n v="300"/>
    <n v="0.3"/>
    <n v="0.4"/>
    <n v="1000"/>
    <n v="300"/>
    <n v="400"/>
    <x v="1"/>
  </r>
  <r>
    <x v="0"/>
    <n v="1185732"/>
    <d v="2021-03-13T00:00:00"/>
    <x v="0"/>
    <s v="Rhode Island"/>
    <s v="Providence"/>
    <x v="0"/>
    <n v="0.4"/>
    <x v="54"/>
    <n v="1880"/>
    <n v="564"/>
    <n v="0.3"/>
    <n v="0.4"/>
    <n v="1880"/>
    <n v="564"/>
    <n v="752"/>
    <x v="2"/>
  </r>
  <r>
    <x v="0"/>
    <n v="1185732"/>
    <d v="2021-03-13T00:00:00"/>
    <x v="0"/>
    <s v="Rhode Island"/>
    <s v="Providence"/>
    <x v="1"/>
    <n v="0.4"/>
    <x v="37"/>
    <n v="700"/>
    <n v="210"/>
    <n v="0.3"/>
    <n v="0.4"/>
    <n v="700"/>
    <n v="210"/>
    <n v="280"/>
    <x v="2"/>
  </r>
  <r>
    <x v="0"/>
    <n v="1185732"/>
    <d v="2021-03-13T00:00:00"/>
    <x v="0"/>
    <s v="Rhode Island"/>
    <s v="Providence"/>
    <x v="2"/>
    <n v="0.30000000000000004"/>
    <x v="41"/>
    <n v="600.00000000000011"/>
    <n v="150.00000000000003"/>
    <n v="0.25"/>
    <n v="0.3"/>
    <n v="600"/>
    <n v="150"/>
    <n v="180.00000000000003"/>
    <x v="2"/>
  </r>
  <r>
    <x v="0"/>
    <n v="1185732"/>
    <d v="2021-03-13T00:00:00"/>
    <x v="0"/>
    <s v="Rhode Island"/>
    <s v="Providence"/>
    <x v="3"/>
    <n v="0.35"/>
    <x v="49"/>
    <n v="1050"/>
    <n v="262.5"/>
    <n v="0.25"/>
    <n v="0.35"/>
    <n v="1050"/>
    <n v="262.5"/>
    <n v="367.5"/>
    <x v="2"/>
  </r>
  <r>
    <x v="0"/>
    <n v="1185732"/>
    <d v="2021-03-13T00:00:00"/>
    <x v="0"/>
    <s v="Rhode Island"/>
    <s v="Providence"/>
    <x v="4"/>
    <n v="0.5"/>
    <x v="39"/>
    <n v="500"/>
    <n v="125"/>
    <n v="0.25"/>
    <n v="0.5"/>
    <n v="500"/>
    <n v="125"/>
    <n v="250"/>
    <x v="2"/>
  </r>
  <r>
    <x v="0"/>
    <n v="1185732"/>
    <d v="2021-03-13T00:00:00"/>
    <x v="0"/>
    <s v="Rhode Island"/>
    <s v="Providence"/>
    <x v="5"/>
    <n v="0.4"/>
    <x v="41"/>
    <n v="800"/>
    <n v="240"/>
    <n v="0.3"/>
    <n v="0.4"/>
    <n v="800"/>
    <n v="240"/>
    <n v="320"/>
    <x v="2"/>
  </r>
  <r>
    <x v="0"/>
    <n v="1185732"/>
    <d v="2021-04-14T00:00:00"/>
    <x v="0"/>
    <s v="Rhode Island"/>
    <s v="Providence"/>
    <x v="0"/>
    <n v="0.4"/>
    <x v="32"/>
    <n v="1800"/>
    <n v="540"/>
    <n v="0.3"/>
    <n v="0.4"/>
    <n v="1800"/>
    <n v="540"/>
    <n v="720"/>
    <x v="3"/>
  </r>
  <r>
    <x v="0"/>
    <n v="1185732"/>
    <d v="2021-04-14T00:00:00"/>
    <x v="0"/>
    <s v="Rhode Island"/>
    <s v="Providence"/>
    <x v="1"/>
    <n v="0.4"/>
    <x v="43"/>
    <n v="600"/>
    <n v="180"/>
    <n v="0.3"/>
    <n v="0.4"/>
    <n v="600"/>
    <n v="180"/>
    <n v="240"/>
    <x v="3"/>
  </r>
  <r>
    <x v="0"/>
    <n v="1185732"/>
    <d v="2021-04-14T00:00:00"/>
    <x v="0"/>
    <s v="Rhode Island"/>
    <s v="Providence"/>
    <x v="2"/>
    <n v="0.30000000000000004"/>
    <x v="43"/>
    <n v="450.00000000000006"/>
    <n v="112.50000000000001"/>
    <n v="0.25"/>
    <n v="0.3"/>
    <n v="450"/>
    <n v="112.5"/>
    <n v="135"/>
    <x v="3"/>
  </r>
  <r>
    <x v="0"/>
    <n v="1185732"/>
    <d v="2021-04-14T00:00:00"/>
    <x v="0"/>
    <s v="Rhode Island"/>
    <s v="Providence"/>
    <x v="3"/>
    <n v="0.35"/>
    <x v="36"/>
    <n v="437.5"/>
    <n v="109.375"/>
    <n v="0.25"/>
    <n v="0.35"/>
    <n v="437.5"/>
    <n v="109.375"/>
    <n v="153.125"/>
    <x v="3"/>
  </r>
  <r>
    <x v="0"/>
    <n v="1185732"/>
    <d v="2021-04-14T00:00:00"/>
    <x v="0"/>
    <s v="Rhode Island"/>
    <s v="Providence"/>
    <x v="4"/>
    <n v="0.5"/>
    <x v="36"/>
    <n v="625"/>
    <n v="156.25"/>
    <n v="0.25"/>
    <n v="0.5"/>
    <n v="625"/>
    <n v="156.25"/>
    <n v="312.5"/>
    <x v="3"/>
  </r>
  <r>
    <x v="0"/>
    <n v="1185732"/>
    <d v="2021-04-14T00:00:00"/>
    <x v="0"/>
    <s v="Rhode Island"/>
    <s v="Providence"/>
    <x v="5"/>
    <n v="0.4"/>
    <x v="35"/>
    <n v="1100"/>
    <n v="330"/>
    <n v="0.3"/>
    <n v="0.4"/>
    <n v="1100"/>
    <n v="330"/>
    <n v="440"/>
    <x v="3"/>
  </r>
  <r>
    <x v="0"/>
    <n v="1185732"/>
    <d v="2021-05-13T00:00:00"/>
    <x v="0"/>
    <s v="Rhode Island"/>
    <s v="Providence"/>
    <x v="0"/>
    <n v="0.54999999999999993"/>
    <x v="40"/>
    <n v="2722.4999999999995"/>
    <n v="816.74999999999989"/>
    <n v="0.3"/>
    <n v="0.55000000000000004"/>
    <n v="2722.5"/>
    <n v="816.75"/>
    <n v="1497.3749999999998"/>
    <x v="4"/>
  </r>
  <r>
    <x v="0"/>
    <n v="1185732"/>
    <d v="2021-05-13T00:00:00"/>
    <x v="0"/>
    <s v="Rhode Island"/>
    <s v="Providence"/>
    <x v="1"/>
    <n v="0.5"/>
    <x v="41"/>
    <n v="1000"/>
    <n v="300"/>
    <n v="0.3"/>
    <n v="0.5"/>
    <n v="1000"/>
    <n v="300"/>
    <n v="500"/>
    <x v="4"/>
  </r>
  <r>
    <x v="0"/>
    <n v="1185732"/>
    <d v="2021-05-13T00:00:00"/>
    <x v="0"/>
    <s v="Rhode Island"/>
    <s v="Providence"/>
    <x v="2"/>
    <n v="0.45"/>
    <x v="38"/>
    <n v="1012.5"/>
    <n v="253.125"/>
    <n v="0.25"/>
    <n v="0.45"/>
    <n v="1012.5"/>
    <n v="253.125"/>
    <n v="455.625"/>
    <x v="4"/>
  </r>
  <r>
    <x v="0"/>
    <n v="1185732"/>
    <d v="2021-05-13T00:00:00"/>
    <x v="0"/>
    <s v="Rhode Island"/>
    <s v="Providence"/>
    <x v="3"/>
    <n v="0.45"/>
    <x v="37"/>
    <n v="787.5"/>
    <n v="196.875"/>
    <n v="0.25"/>
    <n v="0.45"/>
    <n v="787.5"/>
    <n v="196.875"/>
    <n v="354.375"/>
    <x v="4"/>
  </r>
  <r>
    <x v="0"/>
    <n v="1185732"/>
    <d v="2021-05-13T00:00:00"/>
    <x v="0"/>
    <s v="Rhode Island"/>
    <s v="Providence"/>
    <x v="4"/>
    <n v="0.54999999999999993"/>
    <x v="41"/>
    <n v="1099.9999999999998"/>
    <n v="274.99999999999994"/>
    <n v="0.25"/>
    <n v="0.55000000000000004"/>
    <n v="1100"/>
    <n v="275"/>
    <n v="604.99999999999989"/>
    <x v="4"/>
  </r>
  <r>
    <x v="0"/>
    <n v="1185732"/>
    <d v="2021-05-13T00:00:00"/>
    <x v="0"/>
    <s v="Rhode Island"/>
    <s v="Providence"/>
    <x v="5"/>
    <n v="0.6"/>
    <x v="46"/>
    <n v="1950"/>
    <n v="585"/>
    <n v="0.3"/>
    <n v="0.6"/>
    <n v="1950"/>
    <n v="585"/>
    <n v="1170"/>
    <x v="4"/>
  </r>
  <r>
    <x v="0"/>
    <n v="1185732"/>
    <d v="2021-06-15T00:00:00"/>
    <x v="0"/>
    <s v="Rhode Island"/>
    <s v="Providence"/>
    <x v="0"/>
    <n v="0.54999999999999993"/>
    <x v="31"/>
    <n v="3162.4999999999995"/>
    <n v="948.74999999999977"/>
    <n v="0.3"/>
    <n v="0.55000000000000004"/>
    <n v="3162.5"/>
    <n v="948.75"/>
    <n v="1739.375"/>
    <x v="5"/>
  </r>
  <r>
    <x v="0"/>
    <n v="1185732"/>
    <d v="2021-06-15T00:00:00"/>
    <x v="0"/>
    <s v="Rhode Island"/>
    <s v="Providence"/>
    <x v="1"/>
    <n v="0.5"/>
    <x v="46"/>
    <n v="1625"/>
    <n v="487.5"/>
    <n v="0.3"/>
    <n v="0.5"/>
    <n v="1625"/>
    <n v="487.5"/>
    <n v="812.5"/>
    <x v="5"/>
  </r>
  <r>
    <x v="0"/>
    <n v="1185732"/>
    <d v="2021-06-15T00:00:00"/>
    <x v="0"/>
    <s v="Rhode Island"/>
    <s v="Providence"/>
    <x v="2"/>
    <n v="0.45"/>
    <x v="44"/>
    <n v="1125"/>
    <n v="281.25"/>
    <n v="0.25"/>
    <n v="0.45"/>
    <n v="1125"/>
    <n v="281.25"/>
    <n v="506.25"/>
    <x v="5"/>
  </r>
  <r>
    <x v="0"/>
    <n v="1185732"/>
    <d v="2021-06-15T00:00:00"/>
    <x v="0"/>
    <s v="Rhode Island"/>
    <s v="Providence"/>
    <x v="3"/>
    <n v="0.45"/>
    <x v="38"/>
    <n v="1012.5"/>
    <n v="253.125"/>
    <n v="0.25"/>
    <n v="0.45"/>
    <n v="1012.5"/>
    <n v="253.125"/>
    <n v="455.625"/>
    <x v="5"/>
  </r>
  <r>
    <x v="0"/>
    <n v="1185732"/>
    <d v="2021-06-15T00:00:00"/>
    <x v="0"/>
    <s v="Rhode Island"/>
    <s v="Providence"/>
    <x v="4"/>
    <n v="0.54999999999999993"/>
    <x v="38"/>
    <n v="1237.4999999999998"/>
    <n v="309.37499999999994"/>
    <n v="0.25"/>
    <n v="0.55000000000000004"/>
    <n v="1237.5"/>
    <n v="309.375"/>
    <n v="680.62499999999989"/>
    <x v="5"/>
  </r>
  <r>
    <x v="0"/>
    <n v="1185732"/>
    <d v="2021-06-15T00:00:00"/>
    <x v="0"/>
    <s v="Rhode Island"/>
    <s v="Providence"/>
    <x v="5"/>
    <n v="0.6"/>
    <x v="48"/>
    <n v="2250"/>
    <n v="675"/>
    <n v="0.3"/>
    <n v="0.6"/>
    <n v="2250"/>
    <n v="675"/>
    <n v="1350"/>
    <x v="5"/>
  </r>
  <r>
    <x v="0"/>
    <n v="1185732"/>
    <d v="2021-07-13T00:00:00"/>
    <x v="0"/>
    <s v="Rhode Island"/>
    <s v="Providence"/>
    <x v="0"/>
    <n v="0.54999999999999993"/>
    <x v="25"/>
    <n v="3299.9999999999995"/>
    <n v="989.99999999999977"/>
    <n v="0.3"/>
    <n v="0.55000000000000004"/>
    <n v="3300"/>
    <n v="990"/>
    <n v="1815"/>
    <x v="6"/>
  </r>
  <r>
    <x v="0"/>
    <n v="1185732"/>
    <d v="2021-07-13T00:00:00"/>
    <x v="0"/>
    <s v="Rhode Island"/>
    <s v="Providence"/>
    <x v="1"/>
    <n v="0.5"/>
    <x v="45"/>
    <n v="1750"/>
    <n v="525"/>
    <n v="0.3"/>
    <n v="0.5"/>
    <n v="1750"/>
    <n v="525"/>
    <n v="875"/>
    <x v="6"/>
  </r>
  <r>
    <x v="0"/>
    <n v="1185732"/>
    <d v="2021-07-13T00:00:00"/>
    <x v="0"/>
    <s v="Rhode Island"/>
    <s v="Providence"/>
    <x v="2"/>
    <n v="0.45"/>
    <x v="35"/>
    <n v="1237.5"/>
    <n v="309.375"/>
    <n v="0.25"/>
    <n v="0.45"/>
    <n v="1237.5"/>
    <n v="309.375"/>
    <n v="556.875"/>
    <x v="6"/>
  </r>
  <r>
    <x v="0"/>
    <n v="1185732"/>
    <d v="2021-07-13T00:00:00"/>
    <x v="0"/>
    <s v="Rhode Island"/>
    <s v="Providence"/>
    <x v="3"/>
    <n v="0.45"/>
    <x v="38"/>
    <n v="1012.5"/>
    <n v="253.125"/>
    <n v="0.25"/>
    <n v="0.45"/>
    <n v="1012.5"/>
    <n v="253.125"/>
    <n v="455.625"/>
    <x v="6"/>
  </r>
  <r>
    <x v="0"/>
    <n v="1185732"/>
    <d v="2021-07-13T00:00:00"/>
    <x v="0"/>
    <s v="Rhode Island"/>
    <s v="Providence"/>
    <x v="4"/>
    <n v="0.54999999999999993"/>
    <x v="44"/>
    <n v="1374.9999999999998"/>
    <n v="343.74999999999994"/>
    <n v="0.25"/>
    <n v="0.55000000000000004"/>
    <n v="1375"/>
    <n v="343.75"/>
    <n v="756.24999999999989"/>
    <x v="6"/>
  </r>
  <r>
    <x v="0"/>
    <n v="1185732"/>
    <d v="2021-07-13T00:00:00"/>
    <x v="0"/>
    <s v="Rhode Island"/>
    <s v="Providence"/>
    <x v="5"/>
    <n v="0.6"/>
    <x v="33"/>
    <n v="2550"/>
    <n v="765"/>
    <n v="0.3"/>
    <n v="0.6"/>
    <n v="2550"/>
    <n v="765"/>
    <n v="1530"/>
    <x v="6"/>
  </r>
  <r>
    <x v="0"/>
    <n v="1185732"/>
    <d v="2021-08-14T00:00:00"/>
    <x v="0"/>
    <s v="Rhode Island"/>
    <s v="Providence"/>
    <x v="0"/>
    <n v="0.54999999999999993"/>
    <x v="31"/>
    <n v="3162.4999999999995"/>
    <n v="948.74999999999977"/>
    <n v="0.3"/>
    <n v="0.55000000000000004"/>
    <n v="3162.5"/>
    <n v="948.75"/>
    <n v="1739.375"/>
    <x v="7"/>
  </r>
  <r>
    <x v="0"/>
    <n v="1185732"/>
    <d v="2021-08-14T00:00:00"/>
    <x v="0"/>
    <s v="Rhode Island"/>
    <s v="Providence"/>
    <x v="1"/>
    <n v="0.5"/>
    <x v="45"/>
    <n v="1750"/>
    <n v="525"/>
    <n v="0.3"/>
    <n v="0.5"/>
    <n v="1750"/>
    <n v="525"/>
    <n v="875"/>
    <x v="7"/>
  </r>
  <r>
    <x v="0"/>
    <n v="1185732"/>
    <d v="2021-08-14T00:00:00"/>
    <x v="0"/>
    <s v="Rhode Island"/>
    <s v="Providence"/>
    <x v="2"/>
    <n v="0.45"/>
    <x v="35"/>
    <n v="1237.5"/>
    <n v="309.375"/>
    <n v="0.25"/>
    <n v="0.45"/>
    <n v="1237.5"/>
    <n v="309.375"/>
    <n v="556.875"/>
    <x v="7"/>
  </r>
  <r>
    <x v="0"/>
    <n v="1185732"/>
    <d v="2021-08-14T00:00:00"/>
    <x v="0"/>
    <s v="Rhode Island"/>
    <s v="Providence"/>
    <x v="3"/>
    <n v="0.45"/>
    <x v="37"/>
    <n v="787.5"/>
    <n v="196.875"/>
    <n v="0.25"/>
    <n v="0.45"/>
    <n v="787.5"/>
    <n v="196.875"/>
    <n v="354.375"/>
    <x v="7"/>
  </r>
  <r>
    <x v="0"/>
    <n v="1185732"/>
    <d v="2021-08-14T00:00:00"/>
    <x v="0"/>
    <s v="Rhode Island"/>
    <s v="Providence"/>
    <x v="4"/>
    <n v="0.54999999999999993"/>
    <x v="43"/>
    <n v="824.99999999999989"/>
    <n v="206.24999999999997"/>
    <n v="0.25"/>
    <n v="0.55000000000000004"/>
    <n v="825"/>
    <n v="206.25"/>
    <n v="453.75"/>
    <x v="7"/>
  </r>
  <r>
    <x v="0"/>
    <n v="1185732"/>
    <d v="2021-08-14T00:00:00"/>
    <x v="0"/>
    <s v="Rhode Island"/>
    <s v="Providence"/>
    <x v="5"/>
    <n v="0.6"/>
    <x v="46"/>
    <n v="1950"/>
    <n v="585"/>
    <n v="0.3"/>
    <n v="0.6"/>
    <n v="1950"/>
    <n v="585"/>
    <n v="1170"/>
    <x v="7"/>
  </r>
  <r>
    <x v="0"/>
    <n v="1185732"/>
    <d v="2021-09-13T00:00:00"/>
    <x v="0"/>
    <s v="Rhode Island"/>
    <s v="Providence"/>
    <x v="0"/>
    <n v="0.54999999999999993"/>
    <x v="32"/>
    <n v="2474.9999999999995"/>
    <n v="742.49999999999989"/>
    <n v="0.3"/>
    <n v="0.55000000000000004"/>
    <n v="2475"/>
    <n v="742.5"/>
    <n v="1361.2499999999998"/>
    <x v="8"/>
  </r>
  <r>
    <x v="0"/>
    <n v="1185732"/>
    <d v="2021-09-13T00:00:00"/>
    <x v="0"/>
    <s v="Rhode Island"/>
    <s v="Providence"/>
    <x v="1"/>
    <n v="0.5"/>
    <x v="44"/>
    <n v="1250"/>
    <n v="375"/>
    <n v="0.3"/>
    <n v="0.5"/>
    <n v="1250"/>
    <n v="375"/>
    <n v="625"/>
    <x v="8"/>
  </r>
  <r>
    <x v="0"/>
    <n v="1185732"/>
    <d v="2021-09-13T00:00:00"/>
    <x v="0"/>
    <s v="Rhode Island"/>
    <s v="Providence"/>
    <x v="2"/>
    <n v="0.45"/>
    <x v="43"/>
    <n v="675"/>
    <n v="168.75"/>
    <n v="0.25"/>
    <n v="0.45"/>
    <n v="675"/>
    <n v="168.75"/>
    <n v="303.75"/>
    <x v="8"/>
  </r>
  <r>
    <x v="0"/>
    <n v="1185732"/>
    <d v="2021-09-13T00:00:00"/>
    <x v="0"/>
    <s v="Rhode Island"/>
    <s v="Providence"/>
    <x v="3"/>
    <n v="0.45"/>
    <x v="36"/>
    <n v="562.5"/>
    <n v="140.625"/>
    <n v="0.25"/>
    <n v="0.45"/>
    <n v="562.5"/>
    <n v="140.625"/>
    <n v="253.125"/>
    <x v="8"/>
  </r>
  <r>
    <x v="0"/>
    <n v="1185732"/>
    <d v="2021-09-13T00:00:00"/>
    <x v="0"/>
    <s v="Rhode Island"/>
    <s v="Providence"/>
    <x v="4"/>
    <n v="0.54999999999999993"/>
    <x v="36"/>
    <n v="687.49999999999989"/>
    <n v="171.87499999999997"/>
    <n v="0.25"/>
    <n v="0.55000000000000004"/>
    <n v="687.5"/>
    <n v="171.875"/>
    <n v="378.12499999999994"/>
    <x v="8"/>
  </r>
  <r>
    <x v="0"/>
    <n v="1185732"/>
    <d v="2021-09-13T00:00:00"/>
    <x v="0"/>
    <s v="Rhode Island"/>
    <s v="Providence"/>
    <x v="5"/>
    <n v="0.6"/>
    <x v="38"/>
    <n v="1350"/>
    <n v="405"/>
    <n v="0.3"/>
    <n v="0.6"/>
    <n v="1350"/>
    <n v="405"/>
    <n v="810"/>
    <x v="8"/>
  </r>
  <r>
    <x v="0"/>
    <n v="1185732"/>
    <d v="2021-10-15T00:00:00"/>
    <x v="0"/>
    <s v="Rhode Island"/>
    <s v="Providence"/>
    <x v="0"/>
    <n v="0.6"/>
    <x v="47"/>
    <n v="2400"/>
    <n v="720"/>
    <n v="0.3"/>
    <n v="0.6"/>
    <n v="2400"/>
    <n v="720"/>
    <n v="1440"/>
    <x v="9"/>
  </r>
  <r>
    <x v="0"/>
    <n v="1185732"/>
    <d v="2021-10-15T00:00:00"/>
    <x v="0"/>
    <s v="Rhode Island"/>
    <s v="Providence"/>
    <x v="1"/>
    <n v="0.55000000000000004"/>
    <x v="38"/>
    <n v="1237.5"/>
    <n v="371.25"/>
    <n v="0.3"/>
    <n v="0.55000000000000004"/>
    <n v="1237.5"/>
    <n v="371.25"/>
    <n v="680.625"/>
    <x v="9"/>
  </r>
  <r>
    <x v="0"/>
    <n v="1185732"/>
    <d v="2021-10-15T00:00:00"/>
    <x v="0"/>
    <s v="Rhode Island"/>
    <s v="Providence"/>
    <x v="2"/>
    <n v="0.55000000000000004"/>
    <x v="36"/>
    <n v="687.5"/>
    <n v="171.875"/>
    <n v="0.25"/>
    <n v="0.55000000000000004"/>
    <n v="687.5"/>
    <n v="171.875"/>
    <n v="378.12500000000006"/>
    <x v="9"/>
  </r>
  <r>
    <x v="0"/>
    <n v="1185732"/>
    <d v="2021-10-15T00:00:00"/>
    <x v="0"/>
    <s v="Rhode Island"/>
    <s v="Providence"/>
    <x v="3"/>
    <n v="0.55000000000000004"/>
    <x v="39"/>
    <n v="550"/>
    <n v="137.5"/>
    <n v="0.25"/>
    <n v="0.55000000000000004"/>
    <n v="550"/>
    <n v="137.5"/>
    <n v="302.5"/>
    <x v="9"/>
  </r>
  <r>
    <x v="0"/>
    <n v="1185732"/>
    <d v="2021-10-15T00:00:00"/>
    <x v="0"/>
    <s v="Rhode Island"/>
    <s v="Providence"/>
    <x v="4"/>
    <n v="0.65"/>
    <x v="39"/>
    <n v="650"/>
    <n v="162.5"/>
    <n v="0.25"/>
    <n v="0.65"/>
    <n v="650"/>
    <n v="162.5"/>
    <n v="422.5"/>
    <x v="9"/>
  </r>
  <r>
    <x v="0"/>
    <n v="1185732"/>
    <d v="2021-10-15T00:00:00"/>
    <x v="0"/>
    <s v="Rhode Island"/>
    <s v="Providence"/>
    <x v="5"/>
    <n v="0.7"/>
    <x v="38"/>
    <n v="1575"/>
    <n v="472.5"/>
    <n v="0.3"/>
    <n v="0.7"/>
    <n v="1575"/>
    <n v="472.5"/>
    <n v="1102.5"/>
    <x v="9"/>
  </r>
  <r>
    <x v="0"/>
    <n v="1185732"/>
    <d v="2021-11-14T00:00:00"/>
    <x v="0"/>
    <s v="Rhode Island"/>
    <s v="Providence"/>
    <x v="0"/>
    <n v="0.65"/>
    <x v="48"/>
    <n v="2437.5"/>
    <n v="731.25"/>
    <n v="0.3"/>
    <n v="0.65"/>
    <n v="2437.5"/>
    <n v="731.25"/>
    <n v="1584.375"/>
    <x v="10"/>
  </r>
  <r>
    <x v="0"/>
    <n v="1185732"/>
    <d v="2021-11-14T00:00:00"/>
    <x v="0"/>
    <s v="Rhode Island"/>
    <s v="Providence"/>
    <x v="1"/>
    <n v="0.55000000000000004"/>
    <x v="49"/>
    <n v="1650.0000000000002"/>
    <n v="495.00000000000006"/>
    <n v="0.3"/>
    <n v="0.55000000000000004"/>
    <n v="1650"/>
    <n v="495"/>
    <n v="907.50000000000023"/>
    <x v="10"/>
  </r>
  <r>
    <x v="0"/>
    <n v="1185732"/>
    <d v="2021-11-14T00:00:00"/>
    <x v="0"/>
    <s v="Rhode Island"/>
    <s v="Providence"/>
    <x v="2"/>
    <n v="0.55000000000000004"/>
    <x v="69"/>
    <n v="1622.5000000000002"/>
    <n v="405.62500000000006"/>
    <n v="0.25"/>
    <n v="0.55000000000000004"/>
    <n v="1622.5"/>
    <n v="405.625"/>
    <n v="892.37500000000023"/>
    <x v="10"/>
  </r>
  <r>
    <x v="0"/>
    <n v="1185732"/>
    <d v="2021-11-14T00:00:00"/>
    <x v="0"/>
    <s v="Rhode Island"/>
    <s v="Providence"/>
    <x v="3"/>
    <n v="0.55000000000000004"/>
    <x v="35"/>
    <n v="1512.5000000000002"/>
    <n v="378.12500000000006"/>
    <n v="0.25"/>
    <n v="0.55000000000000004"/>
    <n v="1512.5"/>
    <n v="378.125"/>
    <n v="831.87500000000023"/>
    <x v="10"/>
  </r>
  <r>
    <x v="0"/>
    <n v="1185732"/>
    <d v="2021-11-14T00:00:00"/>
    <x v="0"/>
    <s v="Rhode Island"/>
    <s v="Providence"/>
    <x v="4"/>
    <n v="0.65"/>
    <x v="44"/>
    <n v="1625"/>
    <n v="406.25"/>
    <n v="0.25"/>
    <n v="0.65"/>
    <n v="1625"/>
    <n v="406.25"/>
    <n v="1056.25"/>
    <x v="10"/>
  </r>
  <r>
    <x v="0"/>
    <n v="1185732"/>
    <d v="2021-11-14T00:00:00"/>
    <x v="0"/>
    <s v="Rhode Island"/>
    <s v="Providence"/>
    <x v="5"/>
    <n v="0.7"/>
    <x v="45"/>
    <n v="2450"/>
    <n v="735"/>
    <n v="0.3"/>
    <n v="0.7"/>
    <n v="2450"/>
    <n v="735"/>
    <n v="1715"/>
    <x v="10"/>
  </r>
  <r>
    <x v="0"/>
    <n v="1185732"/>
    <d v="2021-12-13T00:00:00"/>
    <x v="0"/>
    <s v="Rhode Island"/>
    <s v="Providence"/>
    <x v="0"/>
    <n v="0.65"/>
    <x v="31"/>
    <n v="3737.5"/>
    <n v="1121.25"/>
    <n v="0.3"/>
    <n v="0.65"/>
    <n v="3737.5"/>
    <n v="1121.25"/>
    <n v="2429.375"/>
    <x v="11"/>
  </r>
  <r>
    <x v="0"/>
    <n v="1185732"/>
    <d v="2021-12-13T00:00:00"/>
    <x v="0"/>
    <s v="Rhode Island"/>
    <s v="Providence"/>
    <x v="1"/>
    <n v="0.55000000000000004"/>
    <x v="48"/>
    <n v="2062.5"/>
    <n v="618.75"/>
    <n v="0.3"/>
    <n v="0.55000000000000004"/>
    <n v="2062.5"/>
    <n v="618.75"/>
    <n v="1134.375"/>
    <x v="11"/>
  </r>
  <r>
    <x v="0"/>
    <n v="1185732"/>
    <d v="2021-12-13T00:00:00"/>
    <x v="0"/>
    <s v="Rhode Island"/>
    <s v="Providence"/>
    <x v="2"/>
    <n v="0.55000000000000004"/>
    <x v="45"/>
    <n v="1925.0000000000002"/>
    <n v="481.25000000000006"/>
    <n v="0.25"/>
    <n v="0.55000000000000004"/>
    <n v="1925"/>
    <n v="481.25"/>
    <n v="1058.7500000000002"/>
    <x v="11"/>
  </r>
  <r>
    <x v="0"/>
    <n v="1185732"/>
    <d v="2021-12-13T00:00:00"/>
    <x v="0"/>
    <s v="Rhode Island"/>
    <s v="Providence"/>
    <x v="3"/>
    <n v="0.55000000000000004"/>
    <x v="49"/>
    <n v="1650.0000000000002"/>
    <n v="412.50000000000006"/>
    <n v="0.25"/>
    <n v="0.55000000000000004"/>
    <n v="1650"/>
    <n v="412.5"/>
    <n v="907.50000000000023"/>
    <x v="11"/>
  </r>
  <r>
    <x v="0"/>
    <n v="1185732"/>
    <d v="2021-12-13T00:00:00"/>
    <x v="0"/>
    <s v="Rhode Island"/>
    <s v="Providence"/>
    <x v="4"/>
    <n v="0.65"/>
    <x v="49"/>
    <n v="1950"/>
    <n v="487.5"/>
    <n v="0.25"/>
    <n v="0.65"/>
    <n v="1950"/>
    <n v="487.5"/>
    <n v="1267.5"/>
    <x v="11"/>
  </r>
  <r>
    <x v="0"/>
    <n v="1185732"/>
    <d v="2021-12-13T00:00:00"/>
    <x v="0"/>
    <s v="Rhode Island"/>
    <s v="Providence"/>
    <x v="5"/>
    <n v="0.7"/>
    <x v="47"/>
    <n v="2800"/>
    <n v="840"/>
    <n v="0.3"/>
    <n v="0.7"/>
    <n v="2800"/>
    <n v="840"/>
    <n v="1959.9999999999998"/>
    <x v="11"/>
  </r>
  <r>
    <x v="0"/>
    <n v="1185732"/>
    <d v="2021-01-14T00:00:00"/>
    <x v="0"/>
    <s v="Massachusetts"/>
    <s v="Boston"/>
    <x v="0"/>
    <n v="0.45"/>
    <x v="28"/>
    <n v="2362.5"/>
    <n v="1063.125"/>
    <n v="0.45"/>
    <n v="0.45"/>
    <n v="2362.5"/>
    <n v="1063.125"/>
    <n v="1063.125"/>
    <x v="0"/>
  </r>
  <r>
    <x v="0"/>
    <n v="1185732"/>
    <d v="2021-01-14T00:00:00"/>
    <x v="0"/>
    <s v="Massachusetts"/>
    <s v="Boston"/>
    <x v="1"/>
    <n v="0.45"/>
    <x v="46"/>
    <n v="1462.5"/>
    <n v="658.125"/>
    <n v="0.45"/>
    <n v="0.45"/>
    <n v="1462.5"/>
    <n v="658.125"/>
    <n v="658.125"/>
    <x v="0"/>
  </r>
  <r>
    <x v="0"/>
    <n v="1185732"/>
    <d v="2021-01-14T00:00:00"/>
    <x v="0"/>
    <s v="Massachusetts"/>
    <s v="Boston"/>
    <x v="2"/>
    <n v="0.35000000000000003"/>
    <x v="46"/>
    <n v="1137.5"/>
    <n v="398.125"/>
    <n v="0.35"/>
    <n v="0.35"/>
    <n v="1137.5"/>
    <n v="398.125"/>
    <n v="398.125"/>
    <x v="0"/>
  </r>
  <r>
    <x v="0"/>
    <n v="1185732"/>
    <d v="2021-01-14T00:00:00"/>
    <x v="0"/>
    <s v="Massachusetts"/>
    <s v="Boston"/>
    <x v="3"/>
    <n v="0.39999999999999997"/>
    <x v="37"/>
    <n v="699.99999999999989"/>
    <n v="244.99999999999994"/>
    <n v="0.35"/>
    <n v="0.4"/>
    <n v="700"/>
    <n v="245"/>
    <n v="279.99999999999994"/>
    <x v="0"/>
  </r>
  <r>
    <x v="0"/>
    <n v="1185732"/>
    <d v="2021-01-14T00:00:00"/>
    <x v="0"/>
    <s v="Massachusetts"/>
    <s v="Boston"/>
    <x v="4"/>
    <n v="0.55000000000000004"/>
    <x v="38"/>
    <n v="1237.5"/>
    <n v="433.125"/>
    <n v="0.35"/>
    <n v="0.55000000000000004"/>
    <n v="1237.5"/>
    <n v="433.125"/>
    <n v="680.625"/>
    <x v="0"/>
  </r>
  <r>
    <x v="0"/>
    <n v="1185732"/>
    <d v="2021-01-14T00:00:00"/>
    <x v="0"/>
    <s v="Massachusetts"/>
    <s v="Boston"/>
    <x v="5"/>
    <n v="0.45"/>
    <x v="46"/>
    <n v="1462.5"/>
    <n v="585"/>
    <n v="0.39999999999999997"/>
    <n v="0.45"/>
    <n v="1462.5"/>
    <n v="585"/>
    <n v="658.125"/>
    <x v="0"/>
  </r>
  <r>
    <x v="0"/>
    <n v="1185732"/>
    <d v="2021-02-12T00:00:00"/>
    <x v="0"/>
    <s v="Massachusetts"/>
    <s v="Boston"/>
    <x v="0"/>
    <n v="0.45"/>
    <x v="31"/>
    <n v="2587.5"/>
    <n v="1164.375"/>
    <n v="0.45"/>
    <n v="0.45"/>
    <n v="2587.5"/>
    <n v="1164.375"/>
    <n v="1164.375"/>
    <x v="1"/>
  </r>
  <r>
    <x v="0"/>
    <n v="1185732"/>
    <d v="2021-02-12T00:00:00"/>
    <x v="0"/>
    <s v="Massachusetts"/>
    <s v="Boston"/>
    <x v="1"/>
    <n v="0.45"/>
    <x v="38"/>
    <n v="1012.5"/>
    <n v="455.625"/>
    <n v="0.45"/>
    <n v="0.45"/>
    <n v="1012.5"/>
    <n v="455.625"/>
    <n v="455.625"/>
    <x v="1"/>
  </r>
  <r>
    <x v="0"/>
    <n v="1185732"/>
    <d v="2021-02-12T00:00:00"/>
    <x v="0"/>
    <s v="Massachusetts"/>
    <s v="Boston"/>
    <x v="2"/>
    <n v="0.35000000000000003"/>
    <x v="35"/>
    <n v="962.50000000000011"/>
    <n v="336.875"/>
    <n v="0.35"/>
    <n v="0.35"/>
    <n v="962.5"/>
    <n v="336.875"/>
    <n v="336.875"/>
    <x v="1"/>
  </r>
  <r>
    <x v="0"/>
    <n v="1185732"/>
    <d v="2021-02-12T00:00:00"/>
    <x v="0"/>
    <s v="Massachusetts"/>
    <s v="Boston"/>
    <x v="3"/>
    <n v="0.39999999999999997"/>
    <x v="43"/>
    <n v="600"/>
    <n v="210"/>
    <n v="0.35"/>
    <n v="0.4"/>
    <n v="600"/>
    <n v="210"/>
    <n v="240"/>
    <x v="1"/>
  </r>
  <r>
    <x v="0"/>
    <n v="1185732"/>
    <d v="2021-02-12T00:00:00"/>
    <x v="0"/>
    <s v="Massachusetts"/>
    <s v="Boston"/>
    <x v="4"/>
    <n v="0.55000000000000004"/>
    <x v="38"/>
    <n v="1237.5"/>
    <n v="433.125"/>
    <n v="0.35"/>
    <n v="0.55000000000000004"/>
    <n v="1237.5"/>
    <n v="433.125"/>
    <n v="680.625"/>
    <x v="1"/>
  </r>
  <r>
    <x v="0"/>
    <n v="1185732"/>
    <d v="2021-02-12T00:00:00"/>
    <x v="0"/>
    <s v="Massachusetts"/>
    <s v="Boston"/>
    <x v="5"/>
    <n v="0.45"/>
    <x v="46"/>
    <n v="1462.5"/>
    <n v="585"/>
    <n v="0.39999999999999997"/>
    <n v="0.45"/>
    <n v="1462.5"/>
    <n v="585"/>
    <n v="658.125"/>
    <x v="1"/>
  </r>
  <r>
    <x v="0"/>
    <n v="1185732"/>
    <d v="2021-03-10T00:00:00"/>
    <x v="0"/>
    <s v="Massachusetts"/>
    <s v="Boston"/>
    <x v="0"/>
    <n v="0.45"/>
    <x v="63"/>
    <n v="2452.5"/>
    <n v="1103.625"/>
    <n v="0.45"/>
    <n v="0.45"/>
    <n v="2452.5"/>
    <n v="1103.625"/>
    <n v="1103.625"/>
    <x v="2"/>
  </r>
  <r>
    <x v="0"/>
    <n v="1185732"/>
    <d v="2021-03-10T00:00:00"/>
    <x v="0"/>
    <s v="Massachusetts"/>
    <s v="Boston"/>
    <x v="1"/>
    <n v="0.45"/>
    <x v="44"/>
    <n v="1125"/>
    <n v="506.25"/>
    <n v="0.45"/>
    <n v="0.45"/>
    <n v="1125"/>
    <n v="506.25"/>
    <n v="506.25"/>
    <x v="2"/>
  </r>
  <r>
    <x v="0"/>
    <n v="1185732"/>
    <d v="2021-03-10T00:00:00"/>
    <x v="0"/>
    <s v="Massachusetts"/>
    <s v="Boston"/>
    <x v="2"/>
    <n v="0.35000000000000003"/>
    <x v="35"/>
    <n v="962.50000000000011"/>
    <n v="336.875"/>
    <n v="0.35"/>
    <n v="0.35"/>
    <n v="962.5"/>
    <n v="336.875"/>
    <n v="336.875"/>
    <x v="2"/>
  </r>
  <r>
    <x v="0"/>
    <n v="1185732"/>
    <d v="2021-03-10T00:00:00"/>
    <x v="0"/>
    <s v="Massachusetts"/>
    <s v="Boston"/>
    <x v="3"/>
    <n v="0.39999999999999997"/>
    <x v="36"/>
    <n v="499.99999999999994"/>
    <n v="174.99999999999997"/>
    <n v="0.35"/>
    <n v="0.4"/>
    <n v="500"/>
    <n v="175"/>
    <n v="200"/>
    <x v="2"/>
  </r>
  <r>
    <x v="0"/>
    <n v="1185732"/>
    <d v="2021-03-10T00:00:00"/>
    <x v="0"/>
    <s v="Massachusetts"/>
    <s v="Boston"/>
    <x v="4"/>
    <n v="0.55000000000000004"/>
    <x v="37"/>
    <n v="962.50000000000011"/>
    <n v="336.875"/>
    <n v="0.35"/>
    <n v="0.55000000000000004"/>
    <n v="962.5"/>
    <n v="336.875"/>
    <n v="529.37500000000011"/>
    <x v="2"/>
  </r>
  <r>
    <x v="0"/>
    <n v="1185732"/>
    <d v="2021-03-10T00:00:00"/>
    <x v="0"/>
    <s v="Massachusetts"/>
    <s v="Boston"/>
    <x v="5"/>
    <n v="0.45"/>
    <x v="35"/>
    <n v="1237.5"/>
    <n v="494.99999999999994"/>
    <n v="0.39999999999999997"/>
    <n v="0.45"/>
    <n v="1237.5"/>
    <n v="495"/>
    <n v="556.875"/>
    <x v="2"/>
  </r>
  <r>
    <x v="0"/>
    <n v="1185732"/>
    <d v="2021-04-11T00:00:00"/>
    <x v="0"/>
    <s v="Massachusetts"/>
    <s v="Boston"/>
    <x v="0"/>
    <n v="0.45"/>
    <x v="28"/>
    <n v="2362.5"/>
    <n v="1063.125"/>
    <n v="0.45"/>
    <n v="0.45"/>
    <n v="2362.5"/>
    <n v="1063.125"/>
    <n v="1063.125"/>
    <x v="3"/>
  </r>
  <r>
    <x v="0"/>
    <n v="1185732"/>
    <d v="2021-04-11T00:00:00"/>
    <x v="0"/>
    <s v="Massachusetts"/>
    <s v="Boston"/>
    <x v="1"/>
    <n v="0.45"/>
    <x v="38"/>
    <n v="1012.5"/>
    <n v="455.625"/>
    <n v="0.45"/>
    <n v="0.45"/>
    <n v="1012.5"/>
    <n v="455.625"/>
    <n v="455.625"/>
    <x v="3"/>
  </r>
  <r>
    <x v="0"/>
    <n v="1185732"/>
    <d v="2021-04-11T00:00:00"/>
    <x v="0"/>
    <s v="Massachusetts"/>
    <s v="Boston"/>
    <x v="2"/>
    <n v="0.35000000000000003"/>
    <x v="38"/>
    <n v="787.50000000000011"/>
    <n v="275.625"/>
    <n v="0.35"/>
    <n v="0.35"/>
    <n v="787.5"/>
    <n v="275.625"/>
    <n v="275.625"/>
    <x v="3"/>
  </r>
  <r>
    <x v="0"/>
    <n v="1185732"/>
    <d v="2021-04-11T00:00:00"/>
    <x v="0"/>
    <s v="Massachusetts"/>
    <s v="Boston"/>
    <x v="3"/>
    <n v="0.39999999999999997"/>
    <x v="43"/>
    <n v="600"/>
    <n v="210"/>
    <n v="0.35"/>
    <n v="0.4"/>
    <n v="600"/>
    <n v="210"/>
    <n v="240"/>
    <x v="3"/>
  </r>
  <r>
    <x v="0"/>
    <n v="1185732"/>
    <d v="2021-04-11T00:00:00"/>
    <x v="0"/>
    <s v="Massachusetts"/>
    <s v="Boston"/>
    <x v="4"/>
    <n v="0.55000000000000004"/>
    <x v="43"/>
    <n v="825.00000000000011"/>
    <n v="288.75"/>
    <n v="0.35"/>
    <n v="0.55000000000000004"/>
    <n v="825"/>
    <n v="288.75"/>
    <n v="453.75000000000011"/>
    <x v="3"/>
  </r>
  <r>
    <x v="0"/>
    <n v="1185732"/>
    <d v="2021-04-11T00:00:00"/>
    <x v="0"/>
    <s v="Massachusetts"/>
    <s v="Boston"/>
    <x v="5"/>
    <n v="0.45"/>
    <x v="49"/>
    <n v="1350"/>
    <n v="540"/>
    <n v="0.39999999999999997"/>
    <n v="0.45"/>
    <n v="1350"/>
    <n v="540"/>
    <n v="607.5"/>
    <x v="3"/>
  </r>
  <r>
    <x v="0"/>
    <n v="1185732"/>
    <d v="2021-05-10T00:00:00"/>
    <x v="0"/>
    <s v="Massachusetts"/>
    <s v="Boston"/>
    <x v="0"/>
    <n v="0.6"/>
    <x v="82"/>
    <n v="3420"/>
    <n v="1539"/>
    <n v="0.45"/>
    <n v="0.6"/>
    <n v="3420"/>
    <n v="1539"/>
    <n v="2052"/>
    <x v="4"/>
  </r>
  <r>
    <x v="0"/>
    <n v="1185732"/>
    <d v="2021-05-10T00:00:00"/>
    <x v="0"/>
    <s v="Massachusetts"/>
    <s v="Boston"/>
    <x v="1"/>
    <n v="0.55000000000000004"/>
    <x v="35"/>
    <n v="1512.5000000000002"/>
    <n v="680.62500000000011"/>
    <n v="0.45"/>
    <n v="0.55000000000000004"/>
    <n v="1512.5"/>
    <n v="680.625"/>
    <n v="831.87500000000023"/>
    <x v="4"/>
  </r>
  <r>
    <x v="0"/>
    <n v="1185732"/>
    <d v="2021-05-10T00:00:00"/>
    <x v="0"/>
    <s v="Massachusetts"/>
    <s v="Boston"/>
    <x v="2"/>
    <n v="0.5"/>
    <x v="49"/>
    <n v="1500"/>
    <n v="525"/>
    <n v="0.35"/>
    <n v="0.5"/>
    <n v="1500"/>
    <n v="525"/>
    <n v="750"/>
    <x v="4"/>
  </r>
  <r>
    <x v="0"/>
    <n v="1185732"/>
    <d v="2021-05-10T00:00:00"/>
    <x v="0"/>
    <s v="Massachusetts"/>
    <s v="Boston"/>
    <x v="3"/>
    <n v="0.5"/>
    <x v="44"/>
    <n v="1250"/>
    <n v="437.5"/>
    <n v="0.35"/>
    <n v="0.5"/>
    <n v="1250"/>
    <n v="437.5"/>
    <n v="625"/>
    <x v="4"/>
  </r>
  <r>
    <x v="0"/>
    <n v="1185732"/>
    <d v="2021-05-10T00:00:00"/>
    <x v="0"/>
    <s v="Massachusetts"/>
    <s v="Boston"/>
    <x v="4"/>
    <n v="0.6"/>
    <x v="35"/>
    <n v="1650"/>
    <n v="577.5"/>
    <n v="0.35"/>
    <n v="0.6"/>
    <n v="1650"/>
    <n v="577.5"/>
    <n v="990"/>
    <x v="4"/>
  </r>
  <r>
    <x v="0"/>
    <n v="1185732"/>
    <d v="2021-05-10T00:00:00"/>
    <x v="0"/>
    <s v="Massachusetts"/>
    <s v="Boston"/>
    <x v="5"/>
    <n v="0.65"/>
    <x v="47"/>
    <n v="2600"/>
    <n v="1040"/>
    <n v="0.39999999999999997"/>
    <n v="0.65"/>
    <n v="2600"/>
    <n v="1040"/>
    <n v="1690"/>
    <x v="4"/>
  </r>
  <r>
    <x v="0"/>
    <n v="1185732"/>
    <d v="2021-06-12T00:00:00"/>
    <x v="0"/>
    <s v="Massachusetts"/>
    <s v="Boston"/>
    <x v="0"/>
    <n v="0.6"/>
    <x v="26"/>
    <n v="3900"/>
    <n v="1755"/>
    <n v="0.45"/>
    <n v="0.6"/>
    <n v="3900"/>
    <n v="1755"/>
    <n v="2340"/>
    <x v="5"/>
  </r>
  <r>
    <x v="0"/>
    <n v="1185732"/>
    <d v="2021-06-12T00:00:00"/>
    <x v="0"/>
    <s v="Massachusetts"/>
    <s v="Boston"/>
    <x v="1"/>
    <n v="0.55000000000000004"/>
    <x v="47"/>
    <n v="2200"/>
    <n v="990"/>
    <n v="0.45"/>
    <n v="0.55000000000000004"/>
    <n v="2200"/>
    <n v="990"/>
    <n v="1210"/>
    <x v="5"/>
  </r>
  <r>
    <x v="0"/>
    <n v="1185732"/>
    <d v="2021-06-12T00:00:00"/>
    <x v="0"/>
    <s v="Massachusetts"/>
    <s v="Boston"/>
    <x v="2"/>
    <n v="0.5"/>
    <x v="46"/>
    <n v="1625"/>
    <n v="568.75"/>
    <n v="0.35"/>
    <n v="0.5"/>
    <n v="1625"/>
    <n v="568.75"/>
    <n v="812.5"/>
    <x v="5"/>
  </r>
  <r>
    <x v="0"/>
    <n v="1185732"/>
    <d v="2021-06-12T00:00:00"/>
    <x v="0"/>
    <s v="Massachusetts"/>
    <s v="Boston"/>
    <x v="3"/>
    <n v="0.5"/>
    <x v="49"/>
    <n v="1500"/>
    <n v="525"/>
    <n v="0.35"/>
    <n v="0.5"/>
    <n v="1500"/>
    <n v="525"/>
    <n v="750"/>
    <x v="5"/>
  </r>
  <r>
    <x v="0"/>
    <n v="1185732"/>
    <d v="2021-06-12T00:00:00"/>
    <x v="0"/>
    <s v="Massachusetts"/>
    <s v="Boston"/>
    <x v="4"/>
    <n v="0.6"/>
    <x v="49"/>
    <n v="1800"/>
    <n v="630"/>
    <n v="0.35"/>
    <n v="0.6"/>
    <n v="1800"/>
    <n v="630"/>
    <n v="1080"/>
    <x v="5"/>
  </r>
  <r>
    <x v="0"/>
    <n v="1185732"/>
    <d v="2021-06-12T00:00:00"/>
    <x v="0"/>
    <s v="Massachusetts"/>
    <s v="Boston"/>
    <x v="5"/>
    <n v="0.65"/>
    <x v="32"/>
    <n v="2925"/>
    <n v="1170"/>
    <n v="0.39999999999999997"/>
    <n v="0.65"/>
    <n v="2925"/>
    <n v="1170"/>
    <n v="1901.25"/>
    <x v="5"/>
  </r>
  <r>
    <x v="0"/>
    <n v="1185732"/>
    <d v="2021-07-10T00:00:00"/>
    <x v="0"/>
    <s v="Massachusetts"/>
    <s v="Boston"/>
    <x v="0"/>
    <n v="0.6"/>
    <x v="22"/>
    <n v="4050"/>
    <n v="1822.5"/>
    <n v="0.45"/>
    <n v="0.6"/>
    <n v="4050"/>
    <n v="1822.5"/>
    <n v="2430"/>
    <x v="6"/>
  </r>
  <r>
    <x v="0"/>
    <n v="1185732"/>
    <d v="2021-07-10T00:00:00"/>
    <x v="0"/>
    <s v="Massachusetts"/>
    <s v="Boston"/>
    <x v="1"/>
    <n v="0.55000000000000004"/>
    <x v="33"/>
    <n v="2337.5"/>
    <n v="1051.875"/>
    <n v="0.45"/>
    <n v="0.55000000000000004"/>
    <n v="2337.5"/>
    <n v="1051.875"/>
    <n v="1285.625"/>
    <x v="6"/>
  </r>
  <r>
    <x v="0"/>
    <n v="1185732"/>
    <d v="2021-07-10T00:00:00"/>
    <x v="0"/>
    <s v="Massachusetts"/>
    <s v="Boston"/>
    <x v="2"/>
    <n v="0.5"/>
    <x v="45"/>
    <n v="1750"/>
    <n v="612.5"/>
    <n v="0.35"/>
    <n v="0.5"/>
    <n v="1750"/>
    <n v="612.5"/>
    <n v="875"/>
    <x v="6"/>
  </r>
  <r>
    <x v="0"/>
    <n v="1185732"/>
    <d v="2021-07-10T00:00:00"/>
    <x v="0"/>
    <s v="Massachusetts"/>
    <s v="Boston"/>
    <x v="3"/>
    <n v="0.5"/>
    <x v="49"/>
    <n v="1500"/>
    <n v="525"/>
    <n v="0.35"/>
    <n v="0.5"/>
    <n v="1500"/>
    <n v="525"/>
    <n v="750"/>
    <x v="6"/>
  </r>
  <r>
    <x v="0"/>
    <n v="1185732"/>
    <d v="2021-07-10T00:00:00"/>
    <x v="0"/>
    <s v="Massachusetts"/>
    <s v="Boston"/>
    <x v="4"/>
    <n v="0.6"/>
    <x v="46"/>
    <n v="1950"/>
    <n v="682.5"/>
    <n v="0.35"/>
    <n v="0.6"/>
    <n v="1950"/>
    <n v="682.5"/>
    <n v="1170"/>
    <x v="6"/>
  </r>
  <r>
    <x v="0"/>
    <n v="1185732"/>
    <d v="2021-07-10T00:00:00"/>
    <x v="0"/>
    <s v="Massachusetts"/>
    <s v="Boston"/>
    <x v="5"/>
    <n v="0.65"/>
    <x v="24"/>
    <n v="3250"/>
    <n v="1300"/>
    <n v="0.39999999999999997"/>
    <n v="0.65"/>
    <n v="3250"/>
    <n v="1300"/>
    <n v="2112.5"/>
    <x v="6"/>
  </r>
  <r>
    <x v="0"/>
    <n v="1185732"/>
    <d v="2021-08-11T00:00:00"/>
    <x v="0"/>
    <s v="Massachusetts"/>
    <s v="Boston"/>
    <x v="0"/>
    <n v="0.6"/>
    <x v="26"/>
    <n v="3900"/>
    <n v="1755"/>
    <n v="0.45"/>
    <n v="0.6"/>
    <n v="3900"/>
    <n v="1755"/>
    <n v="2340"/>
    <x v="7"/>
  </r>
  <r>
    <x v="0"/>
    <n v="1185732"/>
    <d v="2021-08-11T00:00:00"/>
    <x v="0"/>
    <s v="Massachusetts"/>
    <s v="Boston"/>
    <x v="1"/>
    <n v="0.55000000000000004"/>
    <x v="33"/>
    <n v="2337.5"/>
    <n v="1051.875"/>
    <n v="0.45"/>
    <n v="0.55000000000000004"/>
    <n v="2337.5"/>
    <n v="1051.875"/>
    <n v="1285.625"/>
    <x v="7"/>
  </r>
  <r>
    <x v="0"/>
    <n v="1185732"/>
    <d v="2021-08-11T00:00:00"/>
    <x v="0"/>
    <s v="Massachusetts"/>
    <s v="Boston"/>
    <x v="2"/>
    <n v="0.5"/>
    <x v="45"/>
    <n v="1750"/>
    <n v="612.5"/>
    <n v="0.35"/>
    <n v="0.5"/>
    <n v="1750"/>
    <n v="612.5"/>
    <n v="875"/>
    <x v="7"/>
  </r>
  <r>
    <x v="0"/>
    <n v="1185732"/>
    <d v="2021-08-11T00:00:00"/>
    <x v="0"/>
    <s v="Massachusetts"/>
    <s v="Boston"/>
    <x v="3"/>
    <n v="0.5"/>
    <x v="44"/>
    <n v="1250"/>
    <n v="437.5"/>
    <n v="0.35"/>
    <n v="0.5"/>
    <n v="1250"/>
    <n v="437.5"/>
    <n v="625"/>
    <x v="7"/>
  </r>
  <r>
    <x v="0"/>
    <n v="1185732"/>
    <d v="2021-08-11T00:00:00"/>
    <x v="0"/>
    <s v="Massachusetts"/>
    <s v="Boston"/>
    <x v="4"/>
    <n v="0.6"/>
    <x v="38"/>
    <n v="1350"/>
    <n v="472.49999999999994"/>
    <n v="0.35"/>
    <n v="0.6"/>
    <n v="1350"/>
    <n v="472.5"/>
    <n v="810"/>
    <x v="7"/>
  </r>
  <r>
    <x v="0"/>
    <n v="1185732"/>
    <d v="2021-08-11T00:00:00"/>
    <x v="0"/>
    <s v="Massachusetts"/>
    <s v="Boston"/>
    <x v="5"/>
    <n v="0.65"/>
    <x v="47"/>
    <n v="2600"/>
    <n v="1040"/>
    <n v="0.39999999999999997"/>
    <n v="0.65"/>
    <n v="2600"/>
    <n v="1040"/>
    <n v="1690"/>
    <x v="7"/>
  </r>
  <r>
    <x v="0"/>
    <n v="1185732"/>
    <d v="2021-09-10T00:00:00"/>
    <x v="0"/>
    <s v="Massachusetts"/>
    <s v="Boston"/>
    <x v="0"/>
    <n v="0.6"/>
    <x v="28"/>
    <n v="3150"/>
    <n v="1417.5"/>
    <n v="0.45"/>
    <n v="0.6"/>
    <n v="3150"/>
    <n v="1417.5"/>
    <n v="1890"/>
    <x v="8"/>
  </r>
  <r>
    <x v="0"/>
    <n v="1185732"/>
    <d v="2021-09-10T00:00:00"/>
    <x v="0"/>
    <s v="Massachusetts"/>
    <s v="Boston"/>
    <x v="1"/>
    <n v="0.55000000000000004"/>
    <x v="46"/>
    <n v="1787.5000000000002"/>
    <n v="804.37500000000011"/>
    <n v="0.45"/>
    <n v="0.55000000000000004"/>
    <n v="1787.5"/>
    <n v="804.375"/>
    <n v="983.12500000000023"/>
    <x v="8"/>
  </r>
  <r>
    <x v="0"/>
    <n v="1185732"/>
    <d v="2021-09-10T00:00:00"/>
    <x v="0"/>
    <s v="Massachusetts"/>
    <s v="Boston"/>
    <x v="2"/>
    <n v="0.5"/>
    <x v="38"/>
    <n v="1125"/>
    <n v="393.75"/>
    <n v="0.35"/>
    <n v="0.5"/>
    <n v="1125"/>
    <n v="393.75"/>
    <n v="562.5"/>
    <x v="8"/>
  </r>
  <r>
    <x v="0"/>
    <n v="1185732"/>
    <d v="2021-09-10T00:00:00"/>
    <x v="0"/>
    <s v="Massachusetts"/>
    <s v="Boston"/>
    <x v="3"/>
    <n v="0.5"/>
    <x v="41"/>
    <n v="1000"/>
    <n v="350"/>
    <n v="0.35"/>
    <n v="0.5"/>
    <n v="1000"/>
    <n v="350"/>
    <n v="500"/>
    <x v="8"/>
  </r>
  <r>
    <x v="0"/>
    <n v="1185732"/>
    <d v="2021-09-10T00:00:00"/>
    <x v="0"/>
    <s v="Massachusetts"/>
    <s v="Boston"/>
    <x v="4"/>
    <n v="0.6"/>
    <x v="41"/>
    <n v="1200"/>
    <n v="420"/>
    <n v="0.35"/>
    <n v="0.6"/>
    <n v="1200"/>
    <n v="420"/>
    <n v="720"/>
    <x v="8"/>
  </r>
  <r>
    <x v="0"/>
    <n v="1185732"/>
    <d v="2021-09-10T00:00:00"/>
    <x v="0"/>
    <s v="Massachusetts"/>
    <s v="Boston"/>
    <x v="5"/>
    <n v="0.65"/>
    <x v="49"/>
    <n v="1950"/>
    <n v="779.99999999999989"/>
    <n v="0.39999999999999997"/>
    <n v="0.65"/>
    <n v="1950"/>
    <n v="780"/>
    <n v="1267.5"/>
    <x v="8"/>
  </r>
  <r>
    <x v="0"/>
    <n v="1185732"/>
    <d v="2021-10-12T00:00:00"/>
    <x v="0"/>
    <s v="Massachusetts"/>
    <s v="Boston"/>
    <x v="0"/>
    <n v="0.65"/>
    <x v="34"/>
    <n v="3087.5"/>
    <n v="1389.375"/>
    <n v="0.45"/>
    <n v="0.65"/>
    <n v="3087.5"/>
    <n v="1389.375"/>
    <n v="2006.875"/>
    <x v="9"/>
  </r>
  <r>
    <x v="0"/>
    <n v="1185732"/>
    <d v="2021-10-12T00:00:00"/>
    <x v="0"/>
    <s v="Massachusetts"/>
    <s v="Boston"/>
    <x v="1"/>
    <n v="0.60000000000000009"/>
    <x v="49"/>
    <n v="1800.0000000000002"/>
    <n v="810.00000000000011"/>
    <n v="0.45"/>
    <n v="0.6"/>
    <n v="1800"/>
    <n v="810"/>
    <n v="1080"/>
    <x v="9"/>
  </r>
  <r>
    <x v="0"/>
    <n v="1185732"/>
    <d v="2021-10-12T00:00:00"/>
    <x v="0"/>
    <s v="Massachusetts"/>
    <s v="Boston"/>
    <x v="2"/>
    <n v="0.60000000000000009"/>
    <x v="41"/>
    <n v="1200.0000000000002"/>
    <n v="420.00000000000006"/>
    <n v="0.35"/>
    <n v="0.6"/>
    <n v="1200"/>
    <n v="420"/>
    <n v="720.00000000000011"/>
    <x v="9"/>
  </r>
  <r>
    <x v="0"/>
    <n v="1185732"/>
    <d v="2021-10-12T00:00:00"/>
    <x v="0"/>
    <s v="Massachusetts"/>
    <s v="Boston"/>
    <x v="3"/>
    <n v="0.60000000000000009"/>
    <x v="37"/>
    <n v="1050.0000000000002"/>
    <n v="367.50000000000006"/>
    <n v="0.35"/>
    <n v="0.6"/>
    <n v="1050"/>
    <n v="367.5"/>
    <n v="630.00000000000011"/>
    <x v="9"/>
  </r>
  <r>
    <x v="0"/>
    <n v="1185732"/>
    <d v="2021-10-12T00:00:00"/>
    <x v="0"/>
    <s v="Massachusetts"/>
    <s v="Boston"/>
    <x v="4"/>
    <n v="0.70000000000000007"/>
    <x v="37"/>
    <n v="1225.0000000000002"/>
    <n v="428.75000000000006"/>
    <n v="0.35"/>
    <n v="0.7"/>
    <n v="1225"/>
    <n v="428.75"/>
    <n v="857.50000000000011"/>
    <x v="9"/>
  </r>
  <r>
    <x v="0"/>
    <n v="1185732"/>
    <d v="2021-10-12T00:00:00"/>
    <x v="0"/>
    <s v="Massachusetts"/>
    <s v="Boston"/>
    <x v="5"/>
    <n v="0.75"/>
    <x v="49"/>
    <n v="2250"/>
    <n v="899.99999999999989"/>
    <n v="0.39999999999999997"/>
    <n v="0.75"/>
    <n v="2250"/>
    <n v="900"/>
    <n v="1687.5"/>
    <x v="9"/>
  </r>
  <r>
    <x v="0"/>
    <n v="1185732"/>
    <d v="2021-11-11T00:00:00"/>
    <x v="0"/>
    <s v="Massachusetts"/>
    <s v="Boston"/>
    <x v="0"/>
    <n v="0.70000000000000007"/>
    <x v="32"/>
    <n v="3150.0000000000005"/>
    <n v="1417.5000000000002"/>
    <n v="0.45"/>
    <n v="0.7"/>
    <n v="3150"/>
    <n v="1417.5"/>
    <n v="2205"/>
    <x v="10"/>
  </r>
  <r>
    <x v="0"/>
    <n v="1185732"/>
    <d v="2021-11-11T00:00:00"/>
    <x v="0"/>
    <s v="Massachusetts"/>
    <s v="Boston"/>
    <x v="1"/>
    <n v="0.60000000000000009"/>
    <x v="46"/>
    <n v="1950.0000000000002"/>
    <n v="877.50000000000011"/>
    <n v="0.45"/>
    <n v="0.6"/>
    <n v="1950"/>
    <n v="877.5"/>
    <n v="1170"/>
    <x v="10"/>
  </r>
  <r>
    <x v="0"/>
    <n v="1185732"/>
    <d v="2021-11-11T00:00:00"/>
    <x v="0"/>
    <s v="Massachusetts"/>
    <s v="Boston"/>
    <x v="2"/>
    <n v="0.60000000000000009"/>
    <x v="81"/>
    <n v="1920.0000000000002"/>
    <n v="672"/>
    <n v="0.35"/>
    <n v="0.6"/>
    <n v="1920"/>
    <n v="672"/>
    <n v="1152"/>
    <x v="10"/>
  </r>
  <r>
    <x v="0"/>
    <n v="1185732"/>
    <d v="2021-11-11T00:00:00"/>
    <x v="0"/>
    <s v="Massachusetts"/>
    <s v="Boston"/>
    <x v="3"/>
    <n v="0.60000000000000009"/>
    <x v="49"/>
    <n v="1800.0000000000002"/>
    <n v="630"/>
    <n v="0.35"/>
    <n v="0.6"/>
    <n v="1800"/>
    <n v="630"/>
    <n v="1080"/>
    <x v="10"/>
  </r>
  <r>
    <x v="0"/>
    <n v="1185732"/>
    <d v="2021-11-11T00:00:00"/>
    <x v="0"/>
    <s v="Massachusetts"/>
    <s v="Boston"/>
    <x v="4"/>
    <n v="0.70000000000000007"/>
    <x v="35"/>
    <n v="1925.0000000000002"/>
    <n v="673.75"/>
    <n v="0.35"/>
    <n v="0.7"/>
    <n v="1925"/>
    <n v="673.75"/>
    <n v="1347.5"/>
    <x v="10"/>
  </r>
  <r>
    <x v="0"/>
    <n v="1185732"/>
    <d v="2021-11-11T00:00:00"/>
    <x v="0"/>
    <s v="Massachusetts"/>
    <s v="Boston"/>
    <x v="5"/>
    <n v="0.75"/>
    <x v="48"/>
    <n v="2812.5"/>
    <n v="1125"/>
    <n v="0.39999999999999997"/>
    <n v="0.75"/>
    <n v="2812.5"/>
    <n v="1125"/>
    <n v="2109.375"/>
    <x v="10"/>
  </r>
  <r>
    <x v="0"/>
    <n v="1185732"/>
    <d v="2021-12-10T00:00:00"/>
    <x v="0"/>
    <s v="Massachusetts"/>
    <s v="Boston"/>
    <x v="0"/>
    <n v="0.70000000000000007"/>
    <x v="25"/>
    <n v="4200"/>
    <n v="1890"/>
    <n v="0.45"/>
    <n v="0.7"/>
    <n v="4200"/>
    <n v="1890"/>
    <n v="2940"/>
    <x v="11"/>
  </r>
  <r>
    <x v="0"/>
    <n v="1185732"/>
    <d v="2021-12-10T00:00:00"/>
    <x v="0"/>
    <s v="Massachusetts"/>
    <s v="Boston"/>
    <x v="1"/>
    <n v="0.60000000000000009"/>
    <x v="47"/>
    <n v="2400.0000000000005"/>
    <n v="1080.0000000000002"/>
    <n v="0.45"/>
    <n v="0.6"/>
    <n v="2400"/>
    <n v="1080"/>
    <n v="1440.0000000000002"/>
    <x v="11"/>
  </r>
  <r>
    <x v="0"/>
    <n v="1185732"/>
    <d v="2021-12-10T00:00:00"/>
    <x v="0"/>
    <s v="Massachusetts"/>
    <s v="Boston"/>
    <x v="2"/>
    <n v="0.60000000000000009"/>
    <x v="48"/>
    <n v="2250.0000000000005"/>
    <n v="787.50000000000011"/>
    <n v="0.35"/>
    <n v="0.6"/>
    <n v="2250"/>
    <n v="787.5"/>
    <n v="1350.0000000000002"/>
    <x v="11"/>
  </r>
  <r>
    <x v="0"/>
    <n v="1185732"/>
    <d v="2021-12-10T00:00:00"/>
    <x v="0"/>
    <s v="Massachusetts"/>
    <s v="Boston"/>
    <x v="3"/>
    <n v="0.60000000000000009"/>
    <x v="46"/>
    <n v="1950.0000000000002"/>
    <n v="682.5"/>
    <n v="0.35"/>
    <n v="0.6"/>
    <n v="1950"/>
    <n v="682.5"/>
    <n v="1170"/>
    <x v="11"/>
  </r>
  <r>
    <x v="0"/>
    <n v="1185732"/>
    <d v="2021-12-10T00:00:00"/>
    <x v="0"/>
    <s v="Massachusetts"/>
    <s v="Boston"/>
    <x v="4"/>
    <n v="0.70000000000000007"/>
    <x v="46"/>
    <n v="2275"/>
    <n v="796.25"/>
    <n v="0.35"/>
    <n v="0.7"/>
    <n v="2275"/>
    <n v="796.25"/>
    <n v="1592.5"/>
    <x v="11"/>
  </r>
  <r>
    <x v="0"/>
    <n v="1185732"/>
    <d v="2021-12-10T00:00:00"/>
    <x v="0"/>
    <s v="Massachusetts"/>
    <s v="Boston"/>
    <x v="5"/>
    <n v="0.75"/>
    <x v="33"/>
    <n v="3187.5"/>
    <n v="1275"/>
    <n v="0.39999999999999997"/>
    <n v="0.75"/>
    <n v="3187.5"/>
    <n v="1275"/>
    <n v="2390.625"/>
    <x v="11"/>
  </r>
  <r>
    <x v="0"/>
    <n v="1185732"/>
    <d v="2021-01-21T00:00:00"/>
    <x v="0"/>
    <s v="Vermont"/>
    <s v="Burlington"/>
    <x v="0"/>
    <n v="0.5"/>
    <x v="28"/>
    <n v="2625"/>
    <n v="1050"/>
    <n v="0.4"/>
    <n v="0.5"/>
    <n v="2625"/>
    <n v="1050"/>
    <n v="1312.5"/>
    <x v="0"/>
  </r>
  <r>
    <x v="0"/>
    <n v="1185732"/>
    <d v="2021-01-21T00:00:00"/>
    <x v="0"/>
    <s v="Vermont"/>
    <s v="Burlington"/>
    <x v="1"/>
    <n v="0.5"/>
    <x v="46"/>
    <n v="1625"/>
    <n v="650"/>
    <n v="0.4"/>
    <n v="0.5"/>
    <n v="1625"/>
    <n v="650"/>
    <n v="812.5"/>
    <x v="0"/>
  </r>
  <r>
    <x v="0"/>
    <n v="1185732"/>
    <d v="2021-01-21T00:00:00"/>
    <x v="0"/>
    <s v="Vermont"/>
    <s v="Burlington"/>
    <x v="2"/>
    <n v="0.4"/>
    <x v="46"/>
    <n v="1300"/>
    <n v="390"/>
    <n v="0.3"/>
    <n v="0.4"/>
    <n v="1300"/>
    <n v="390"/>
    <n v="520"/>
    <x v="0"/>
  </r>
  <r>
    <x v="0"/>
    <n v="1185732"/>
    <d v="2021-01-21T00:00:00"/>
    <x v="0"/>
    <s v="Vermont"/>
    <s v="Burlington"/>
    <x v="3"/>
    <n v="0.44999999999999996"/>
    <x v="37"/>
    <n v="787.49999999999989"/>
    <n v="236.24999999999994"/>
    <n v="0.3"/>
    <n v="0.45"/>
    <n v="787.5"/>
    <n v="236.25"/>
    <n v="354.37499999999994"/>
    <x v="0"/>
  </r>
  <r>
    <x v="0"/>
    <n v="1185732"/>
    <d v="2021-01-21T00:00:00"/>
    <x v="0"/>
    <s v="Vermont"/>
    <s v="Burlington"/>
    <x v="4"/>
    <n v="0.60000000000000009"/>
    <x v="38"/>
    <n v="1350.0000000000002"/>
    <n v="405.00000000000006"/>
    <n v="0.3"/>
    <n v="0.6"/>
    <n v="1350"/>
    <n v="405"/>
    <n v="810.00000000000011"/>
    <x v="0"/>
  </r>
  <r>
    <x v="0"/>
    <n v="1185732"/>
    <d v="2021-01-21T00:00:00"/>
    <x v="0"/>
    <s v="Vermont"/>
    <s v="Burlington"/>
    <x v="5"/>
    <n v="0.5"/>
    <x v="46"/>
    <n v="1625"/>
    <n v="568.75"/>
    <n v="0.35"/>
    <n v="0.5"/>
    <n v="1625"/>
    <n v="568.75"/>
    <n v="812.5"/>
    <x v="0"/>
  </r>
  <r>
    <x v="0"/>
    <n v="1185732"/>
    <d v="2021-02-19T00:00:00"/>
    <x v="0"/>
    <s v="Vermont"/>
    <s v="Burlington"/>
    <x v="0"/>
    <n v="0.5"/>
    <x v="25"/>
    <n v="3000"/>
    <n v="1200"/>
    <n v="0.4"/>
    <n v="0.5"/>
    <n v="3000"/>
    <n v="1200"/>
    <n v="1500"/>
    <x v="1"/>
  </r>
  <r>
    <x v="0"/>
    <n v="1185732"/>
    <d v="2021-02-19T00:00:00"/>
    <x v="0"/>
    <s v="Vermont"/>
    <s v="Burlington"/>
    <x v="1"/>
    <n v="0.5"/>
    <x v="44"/>
    <n v="1250"/>
    <n v="500"/>
    <n v="0.4"/>
    <n v="0.5"/>
    <n v="1250"/>
    <n v="500"/>
    <n v="625"/>
    <x v="1"/>
  </r>
  <r>
    <x v="0"/>
    <n v="1185732"/>
    <d v="2021-02-19T00:00:00"/>
    <x v="0"/>
    <s v="Vermont"/>
    <s v="Burlington"/>
    <x v="2"/>
    <n v="0.4"/>
    <x v="49"/>
    <n v="1200"/>
    <n v="360"/>
    <n v="0.3"/>
    <n v="0.4"/>
    <n v="1200"/>
    <n v="360"/>
    <n v="480"/>
    <x v="1"/>
  </r>
  <r>
    <x v="0"/>
    <n v="1185732"/>
    <d v="2021-02-19T00:00:00"/>
    <x v="0"/>
    <s v="Vermont"/>
    <s v="Burlington"/>
    <x v="3"/>
    <n v="0.44999999999999996"/>
    <x v="41"/>
    <n v="899.99999999999989"/>
    <n v="269.99999999999994"/>
    <n v="0.3"/>
    <n v="0.45"/>
    <n v="900"/>
    <n v="270"/>
    <n v="404.99999999999994"/>
    <x v="1"/>
  </r>
  <r>
    <x v="0"/>
    <n v="1185732"/>
    <d v="2021-02-19T00:00:00"/>
    <x v="0"/>
    <s v="Vermont"/>
    <s v="Burlington"/>
    <x v="4"/>
    <n v="0.60000000000000009"/>
    <x v="35"/>
    <n v="1650.0000000000002"/>
    <n v="495.00000000000006"/>
    <n v="0.3"/>
    <n v="0.6"/>
    <n v="1650"/>
    <n v="495"/>
    <n v="990.00000000000011"/>
    <x v="1"/>
  </r>
  <r>
    <x v="0"/>
    <n v="1185732"/>
    <d v="2021-02-19T00:00:00"/>
    <x v="0"/>
    <s v="Vermont"/>
    <s v="Burlington"/>
    <x v="5"/>
    <n v="0.5"/>
    <x v="48"/>
    <n v="1875"/>
    <n v="656.25"/>
    <n v="0.35"/>
    <n v="0.5"/>
    <n v="1875"/>
    <n v="656.25"/>
    <n v="937.5"/>
    <x v="1"/>
  </r>
  <r>
    <x v="0"/>
    <n v="1185732"/>
    <d v="2021-03-17T00:00:00"/>
    <x v="0"/>
    <s v="Vermont"/>
    <s v="Burlington"/>
    <x v="0"/>
    <n v="0.5"/>
    <x v="82"/>
    <n v="2850"/>
    <n v="1140"/>
    <n v="0.4"/>
    <n v="0.5"/>
    <n v="2850"/>
    <n v="1140"/>
    <n v="1425"/>
    <x v="2"/>
  </r>
  <r>
    <x v="0"/>
    <n v="1185732"/>
    <d v="2021-03-17T00:00:00"/>
    <x v="0"/>
    <s v="Vermont"/>
    <s v="Burlington"/>
    <x v="1"/>
    <n v="0.5"/>
    <x v="35"/>
    <n v="1375"/>
    <n v="550"/>
    <n v="0.4"/>
    <n v="0.5"/>
    <n v="1375"/>
    <n v="550"/>
    <n v="687.5"/>
    <x v="2"/>
  </r>
  <r>
    <x v="0"/>
    <n v="1185732"/>
    <d v="2021-03-17T00:00:00"/>
    <x v="0"/>
    <s v="Vermont"/>
    <s v="Burlington"/>
    <x v="2"/>
    <n v="0.4"/>
    <x v="49"/>
    <n v="1200"/>
    <n v="360"/>
    <n v="0.3"/>
    <n v="0.4"/>
    <n v="1200"/>
    <n v="360"/>
    <n v="480"/>
    <x v="2"/>
  </r>
  <r>
    <x v="0"/>
    <n v="1185732"/>
    <d v="2021-03-17T00:00:00"/>
    <x v="0"/>
    <s v="Vermont"/>
    <s v="Burlington"/>
    <x v="3"/>
    <n v="0.44999999999999996"/>
    <x v="43"/>
    <n v="674.99999999999989"/>
    <n v="202.49999999999997"/>
    <n v="0.3"/>
    <n v="0.45"/>
    <n v="675"/>
    <n v="202.5"/>
    <n v="303.74999999999994"/>
    <x v="2"/>
  </r>
  <r>
    <x v="0"/>
    <n v="1185732"/>
    <d v="2021-03-17T00:00:00"/>
    <x v="0"/>
    <s v="Vermont"/>
    <s v="Burlington"/>
    <x v="4"/>
    <n v="0.60000000000000009"/>
    <x v="41"/>
    <n v="1200.0000000000002"/>
    <n v="360.00000000000006"/>
    <n v="0.3"/>
    <n v="0.6"/>
    <n v="1200"/>
    <n v="360"/>
    <n v="720.00000000000011"/>
    <x v="2"/>
  </r>
  <r>
    <x v="0"/>
    <n v="1185732"/>
    <d v="2021-03-17T00:00:00"/>
    <x v="0"/>
    <s v="Vermont"/>
    <s v="Burlington"/>
    <x v="5"/>
    <n v="0.5"/>
    <x v="49"/>
    <n v="1500"/>
    <n v="525"/>
    <n v="0.35"/>
    <n v="0.5"/>
    <n v="1500"/>
    <n v="525"/>
    <n v="750"/>
    <x v="2"/>
  </r>
  <r>
    <x v="0"/>
    <n v="1185732"/>
    <d v="2021-04-18T00:00:00"/>
    <x v="0"/>
    <s v="Vermont"/>
    <s v="Burlington"/>
    <x v="0"/>
    <n v="0.5"/>
    <x v="21"/>
    <n v="2750"/>
    <n v="1100"/>
    <n v="0.4"/>
    <n v="0.5"/>
    <n v="2750"/>
    <n v="1100"/>
    <n v="1375"/>
    <x v="3"/>
  </r>
  <r>
    <x v="0"/>
    <n v="1185732"/>
    <d v="2021-04-18T00:00:00"/>
    <x v="0"/>
    <s v="Vermont"/>
    <s v="Burlington"/>
    <x v="1"/>
    <n v="0.5"/>
    <x v="44"/>
    <n v="1250"/>
    <n v="500"/>
    <n v="0.4"/>
    <n v="0.5"/>
    <n v="1250"/>
    <n v="500"/>
    <n v="625"/>
    <x v="3"/>
  </r>
  <r>
    <x v="0"/>
    <n v="1185732"/>
    <d v="2021-04-18T00:00:00"/>
    <x v="0"/>
    <s v="Vermont"/>
    <s v="Burlington"/>
    <x v="2"/>
    <n v="0.4"/>
    <x v="44"/>
    <n v="1000"/>
    <n v="300"/>
    <n v="0.3"/>
    <n v="0.4"/>
    <n v="1000"/>
    <n v="300"/>
    <n v="400"/>
    <x v="3"/>
  </r>
  <r>
    <x v="0"/>
    <n v="1185732"/>
    <d v="2021-04-18T00:00:00"/>
    <x v="0"/>
    <s v="Vermont"/>
    <s v="Burlington"/>
    <x v="3"/>
    <n v="0.44999999999999996"/>
    <x v="37"/>
    <n v="787.49999999999989"/>
    <n v="236.24999999999994"/>
    <n v="0.3"/>
    <n v="0.45"/>
    <n v="787.5"/>
    <n v="236.25"/>
    <n v="354.37499999999994"/>
    <x v="3"/>
  </r>
  <r>
    <x v="0"/>
    <n v="1185732"/>
    <d v="2021-04-18T00:00:00"/>
    <x v="0"/>
    <s v="Vermont"/>
    <s v="Burlington"/>
    <x v="4"/>
    <n v="0.60000000000000009"/>
    <x v="37"/>
    <n v="1050.0000000000002"/>
    <n v="315.00000000000006"/>
    <n v="0.3"/>
    <n v="0.6"/>
    <n v="1050"/>
    <n v="315"/>
    <n v="630.00000000000011"/>
    <x v="3"/>
  </r>
  <r>
    <x v="0"/>
    <n v="1185732"/>
    <d v="2021-04-18T00:00:00"/>
    <x v="0"/>
    <s v="Vermont"/>
    <s v="Burlington"/>
    <x v="5"/>
    <n v="0.5"/>
    <x v="46"/>
    <n v="1625"/>
    <n v="568.75"/>
    <n v="0.35"/>
    <n v="0.5"/>
    <n v="1625"/>
    <n v="568.75"/>
    <n v="812.5"/>
    <x v="3"/>
  </r>
  <r>
    <x v="0"/>
    <n v="1185732"/>
    <d v="2021-05-17T00:00:00"/>
    <x v="0"/>
    <s v="Vermont"/>
    <s v="Burlington"/>
    <x v="0"/>
    <n v="0.65"/>
    <x v="76"/>
    <n v="3867.5"/>
    <n v="1547"/>
    <n v="0.4"/>
    <n v="0.65"/>
    <n v="3867.5"/>
    <n v="1547"/>
    <n v="2513.875"/>
    <x v="4"/>
  </r>
  <r>
    <x v="0"/>
    <n v="1185732"/>
    <d v="2021-05-17T00:00:00"/>
    <x v="0"/>
    <s v="Vermont"/>
    <s v="Burlington"/>
    <x v="1"/>
    <n v="0.60000000000000009"/>
    <x v="49"/>
    <n v="1800.0000000000002"/>
    <n v="720.00000000000011"/>
    <n v="0.4"/>
    <n v="0.6"/>
    <n v="1800"/>
    <n v="720"/>
    <n v="1080"/>
    <x v="4"/>
  </r>
  <r>
    <x v="0"/>
    <n v="1185732"/>
    <d v="2021-05-17T00:00:00"/>
    <x v="0"/>
    <s v="Vermont"/>
    <s v="Burlington"/>
    <x v="2"/>
    <n v="0.55000000000000004"/>
    <x v="46"/>
    <n v="1787.5000000000002"/>
    <n v="536.25"/>
    <n v="0.3"/>
    <n v="0.55000000000000004"/>
    <n v="1787.5"/>
    <n v="536.25"/>
    <n v="983.12500000000023"/>
    <x v="4"/>
  </r>
  <r>
    <x v="0"/>
    <n v="1185732"/>
    <d v="2021-05-17T00:00:00"/>
    <x v="0"/>
    <s v="Vermont"/>
    <s v="Burlington"/>
    <x v="3"/>
    <n v="0.55000000000000004"/>
    <x v="35"/>
    <n v="1512.5000000000002"/>
    <n v="453.75000000000006"/>
    <n v="0.3"/>
    <n v="0.55000000000000004"/>
    <n v="1512.5"/>
    <n v="453.75"/>
    <n v="831.87500000000023"/>
    <x v="4"/>
  </r>
  <r>
    <x v="0"/>
    <n v="1185732"/>
    <d v="2021-05-17T00:00:00"/>
    <x v="0"/>
    <s v="Vermont"/>
    <s v="Burlington"/>
    <x v="4"/>
    <n v="0.65"/>
    <x v="49"/>
    <n v="1950"/>
    <n v="585"/>
    <n v="0.3"/>
    <n v="0.65"/>
    <n v="1950"/>
    <n v="585"/>
    <n v="1267.5"/>
    <x v="4"/>
  </r>
  <r>
    <x v="0"/>
    <n v="1185732"/>
    <d v="2021-05-17T00:00:00"/>
    <x v="0"/>
    <s v="Vermont"/>
    <s v="Burlington"/>
    <x v="5"/>
    <n v="0.70000000000000007"/>
    <x v="33"/>
    <n v="2975.0000000000005"/>
    <n v="1041.25"/>
    <n v="0.35"/>
    <n v="0.7"/>
    <n v="2975"/>
    <n v="1041.25"/>
    <n v="2082.5"/>
    <x v="4"/>
  </r>
  <r>
    <x v="0"/>
    <n v="1185732"/>
    <d v="2021-06-19T00:00:00"/>
    <x v="0"/>
    <s v="Vermont"/>
    <s v="Burlington"/>
    <x v="0"/>
    <n v="0.65"/>
    <x v="22"/>
    <n v="4387.5"/>
    <n v="1755"/>
    <n v="0.4"/>
    <n v="0.65"/>
    <n v="4387.5"/>
    <n v="1755"/>
    <n v="2851.875"/>
    <x v="5"/>
  </r>
  <r>
    <x v="0"/>
    <n v="1185732"/>
    <d v="2021-06-19T00:00:00"/>
    <x v="0"/>
    <s v="Vermont"/>
    <s v="Burlington"/>
    <x v="1"/>
    <n v="0.60000000000000009"/>
    <x v="33"/>
    <n v="2550.0000000000005"/>
    <n v="1020.0000000000002"/>
    <n v="0.4"/>
    <n v="0.6"/>
    <n v="2550"/>
    <n v="1020"/>
    <n v="1530.0000000000002"/>
    <x v="5"/>
  </r>
  <r>
    <x v="0"/>
    <n v="1185732"/>
    <d v="2021-06-19T00:00:00"/>
    <x v="0"/>
    <s v="Vermont"/>
    <s v="Burlington"/>
    <x v="2"/>
    <n v="0.55000000000000004"/>
    <x v="45"/>
    <n v="1925.0000000000002"/>
    <n v="577.5"/>
    <n v="0.3"/>
    <n v="0.55000000000000004"/>
    <n v="1925"/>
    <n v="577.5"/>
    <n v="1058.7500000000002"/>
    <x v="5"/>
  </r>
  <r>
    <x v="0"/>
    <n v="1185732"/>
    <d v="2021-06-19T00:00:00"/>
    <x v="0"/>
    <s v="Vermont"/>
    <s v="Burlington"/>
    <x v="3"/>
    <n v="0.55000000000000004"/>
    <x v="46"/>
    <n v="1787.5000000000002"/>
    <n v="536.25"/>
    <n v="0.3"/>
    <n v="0.55000000000000004"/>
    <n v="1787.5"/>
    <n v="536.25"/>
    <n v="983.12500000000023"/>
    <x v="5"/>
  </r>
  <r>
    <x v="0"/>
    <n v="1185732"/>
    <d v="2021-06-19T00:00:00"/>
    <x v="0"/>
    <s v="Vermont"/>
    <s v="Burlington"/>
    <x v="4"/>
    <n v="0.65"/>
    <x v="46"/>
    <n v="2112.5"/>
    <n v="633.75"/>
    <n v="0.3"/>
    <n v="0.65"/>
    <n v="2112.5"/>
    <n v="633.75"/>
    <n v="1373.125"/>
    <x v="5"/>
  </r>
  <r>
    <x v="0"/>
    <n v="1185732"/>
    <d v="2021-06-19T00:00:00"/>
    <x v="0"/>
    <s v="Vermont"/>
    <s v="Burlington"/>
    <x v="5"/>
    <n v="0.70000000000000007"/>
    <x v="34"/>
    <n v="3325.0000000000005"/>
    <n v="1163.75"/>
    <n v="0.35"/>
    <n v="0.7"/>
    <n v="3325"/>
    <n v="1163.75"/>
    <n v="2327.5"/>
    <x v="5"/>
  </r>
  <r>
    <x v="0"/>
    <n v="1185732"/>
    <d v="2021-07-17T00:00:00"/>
    <x v="0"/>
    <s v="Vermont"/>
    <s v="Burlington"/>
    <x v="0"/>
    <n v="0.65"/>
    <x v="20"/>
    <n v="4550"/>
    <n v="1820"/>
    <n v="0.4"/>
    <n v="0.65"/>
    <n v="4550"/>
    <n v="1820"/>
    <n v="2957.5"/>
    <x v="6"/>
  </r>
  <r>
    <x v="0"/>
    <n v="1185732"/>
    <d v="2021-07-17T00:00:00"/>
    <x v="0"/>
    <s v="Vermont"/>
    <s v="Burlington"/>
    <x v="1"/>
    <n v="0.60000000000000009"/>
    <x v="32"/>
    <n v="2700.0000000000005"/>
    <n v="1080.0000000000002"/>
    <n v="0.4"/>
    <n v="0.6"/>
    <n v="2700"/>
    <n v="1080"/>
    <n v="1620.0000000000002"/>
    <x v="6"/>
  </r>
  <r>
    <x v="0"/>
    <n v="1185732"/>
    <d v="2021-07-17T00:00:00"/>
    <x v="0"/>
    <s v="Vermont"/>
    <s v="Burlington"/>
    <x v="2"/>
    <n v="0.55000000000000004"/>
    <x v="48"/>
    <n v="2062.5"/>
    <n v="618.75"/>
    <n v="0.3"/>
    <n v="0.55000000000000004"/>
    <n v="2062.5"/>
    <n v="618.75"/>
    <n v="1134.375"/>
    <x v="6"/>
  </r>
  <r>
    <x v="0"/>
    <n v="1185732"/>
    <d v="2021-07-17T00:00:00"/>
    <x v="0"/>
    <s v="Vermont"/>
    <s v="Burlington"/>
    <x v="3"/>
    <n v="0.55000000000000004"/>
    <x v="46"/>
    <n v="1787.5000000000002"/>
    <n v="536.25"/>
    <n v="0.3"/>
    <n v="0.55000000000000004"/>
    <n v="1787.5"/>
    <n v="536.25"/>
    <n v="983.12500000000023"/>
    <x v="6"/>
  </r>
  <r>
    <x v="0"/>
    <n v="1185732"/>
    <d v="2021-07-17T00:00:00"/>
    <x v="0"/>
    <s v="Vermont"/>
    <s v="Burlington"/>
    <x v="4"/>
    <n v="0.65"/>
    <x v="45"/>
    <n v="2275"/>
    <n v="682.5"/>
    <n v="0.3"/>
    <n v="0.65"/>
    <n v="2275"/>
    <n v="682.5"/>
    <n v="1478.75"/>
    <x v="6"/>
  </r>
  <r>
    <x v="0"/>
    <n v="1185732"/>
    <d v="2021-07-17T00:00:00"/>
    <x v="0"/>
    <s v="Vermont"/>
    <s v="Burlington"/>
    <x v="5"/>
    <n v="0.70000000000000007"/>
    <x v="28"/>
    <n v="3675.0000000000005"/>
    <n v="1286.25"/>
    <n v="0.35"/>
    <n v="0.7"/>
    <n v="3675"/>
    <n v="1286.25"/>
    <n v="2572.5"/>
    <x v="6"/>
  </r>
  <r>
    <x v="0"/>
    <n v="1185732"/>
    <d v="2021-08-18T00:00:00"/>
    <x v="0"/>
    <s v="Vermont"/>
    <s v="Burlington"/>
    <x v="0"/>
    <n v="0.65"/>
    <x v="22"/>
    <n v="4387.5"/>
    <n v="1755"/>
    <n v="0.4"/>
    <n v="0.65"/>
    <n v="4387.5"/>
    <n v="1755"/>
    <n v="2851.875"/>
    <x v="7"/>
  </r>
  <r>
    <x v="0"/>
    <n v="1185732"/>
    <d v="2021-08-18T00:00:00"/>
    <x v="0"/>
    <s v="Vermont"/>
    <s v="Burlington"/>
    <x v="1"/>
    <n v="0.60000000000000009"/>
    <x v="32"/>
    <n v="2700.0000000000005"/>
    <n v="1080.0000000000002"/>
    <n v="0.4"/>
    <n v="0.6"/>
    <n v="2700"/>
    <n v="1080"/>
    <n v="1620.0000000000002"/>
    <x v="7"/>
  </r>
  <r>
    <x v="0"/>
    <n v="1185732"/>
    <d v="2021-08-18T00:00:00"/>
    <x v="0"/>
    <s v="Vermont"/>
    <s v="Burlington"/>
    <x v="2"/>
    <n v="0.55000000000000004"/>
    <x v="48"/>
    <n v="2062.5"/>
    <n v="618.75"/>
    <n v="0.3"/>
    <n v="0.55000000000000004"/>
    <n v="2062.5"/>
    <n v="618.75"/>
    <n v="1134.375"/>
    <x v="7"/>
  </r>
  <r>
    <x v="0"/>
    <n v="1185732"/>
    <d v="2021-08-18T00:00:00"/>
    <x v="0"/>
    <s v="Vermont"/>
    <s v="Burlington"/>
    <x v="3"/>
    <n v="0.55000000000000004"/>
    <x v="35"/>
    <n v="1512.5000000000002"/>
    <n v="453.75000000000006"/>
    <n v="0.3"/>
    <n v="0.55000000000000004"/>
    <n v="1512.5"/>
    <n v="453.75"/>
    <n v="831.87500000000023"/>
    <x v="7"/>
  </r>
  <r>
    <x v="0"/>
    <n v="1185732"/>
    <d v="2021-08-18T00:00:00"/>
    <x v="0"/>
    <s v="Vermont"/>
    <s v="Burlington"/>
    <x v="4"/>
    <n v="0.65"/>
    <x v="44"/>
    <n v="1625"/>
    <n v="487.5"/>
    <n v="0.3"/>
    <n v="0.65"/>
    <n v="1625"/>
    <n v="487.5"/>
    <n v="1056.25"/>
    <x v="7"/>
  </r>
  <r>
    <x v="0"/>
    <n v="1185732"/>
    <d v="2021-08-18T00:00:00"/>
    <x v="0"/>
    <s v="Vermont"/>
    <s v="Burlington"/>
    <x v="5"/>
    <n v="0.70000000000000007"/>
    <x v="33"/>
    <n v="2975.0000000000005"/>
    <n v="1041.25"/>
    <n v="0.35"/>
    <n v="0.7"/>
    <n v="2975"/>
    <n v="1041.25"/>
    <n v="2082.5"/>
    <x v="7"/>
  </r>
  <r>
    <x v="0"/>
    <n v="1185732"/>
    <d v="2021-09-17T00:00:00"/>
    <x v="0"/>
    <s v="Vermont"/>
    <s v="Burlington"/>
    <x v="0"/>
    <n v="0.65"/>
    <x v="21"/>
    <n v="3575"/>
    <n v="1430"/>
    <n v="0.4"/>
    <n v="0.65"/>
    <n v="3575"/>
    <n v="1430"/>
    <n v="2323.75"/>
    <x v="8"/>
  </r>
  <r>
    <x v="0"/>
    <n v="1185732"/>
    <d v="2021-09-17T00:00:00"/>
    <x v="0"/>
    <s v="Vermont"/>
    <s v="Burlington"/>
    <x v="1"/>
    <n v="0.60000000000000009"/>
    <x v="45"/>
    <n v="2100.0000000000005"/>
    <n v="840.00000000000023"/>
    <n v="0.4"/>
    <n v="0.6"/>
    <n v="2100"/>
    <n v="840"/>
    <n v="1260.0000000000002"/>
    <x v="8"/>
  </r>
  <r>
    <x v="0"/>
    <n v="1185732"/>
    <d v="2021-09-17T00:00:00"/>
    <x v="0"/>
    <s v="Vermont"/>
    <s v="Burlington"/>
    <x v="2"/>
    <n v="0.55000000000000004"/>
    <x v="44"/>
    <n v="1375"/>
    <n v="412.5"/>
    <n v="0.3"/>
    <n v="0.55000000000000004"/>
    <n v="1375"/>
    <n v="412.5"/>
    <n v="756.25000000000011"/>
    <x v="8"/>
  </r>
  <r>
    <x v="0"/>
    <n v="1185732"/>
    <d v="2021-09-17T00:00:00"/>
    <x v="0"/>
    <s v="Vermont"/>
    <s v="Burlington"/>
    <x v="3"/>
    <n v="0.55000000000000004"/>
    <x v="38"/>
    <n v="1237.5"/>
    <n v="371.25"/>
    <n v="0.3"/>
    <n v="0.55000000000000004"/>
    <n v="1237.5"/>
    <n v="371.25"/>
    <n v="680.625"/>
    <x v="8"/>
  </r>
  <r>
    <x v="0"/>
    <n v="1185732"/>
    <d v="2021-09-17T00:00:00"/>
    <x v="0"/>
    <s v="Vermont"/>
    <s v="Burlington"/>
    <x v="4"/>
    <n v="0.65"/>
    <x v="38"/>
    <n v="1462.5"/>
    <n v="438.75"/>
    <n v="0.3"/>
    <n v="0.65"/>
    <n v="1462.5"/>
    <n v="438.75"/>
    <n v="950.625"/>
    <x v="8"/>
  </r>
  <r>
    <x v="0"/>
    <n v="1185732"/>
    <d v="2021-09-17T00:00:00"/>
    <x v="0"/>
    <s v="Vermont"/>
    <s v="Burlington"/>
    <x v="5"/>
    <n v="0.70000000000000007"/>
    <x v="46"/>
    <n v="2275"/>
    <n v="796.25"/>
    <n v="0.35"/>
    <n v="0.7"/>
    <n v="2275"/>
    <n v="796.25"/>
    <n v="1592.5"/>
    <x v="8"/>
  </r>
  <r>
    <x v="0"/>
    <n v="1185732"/>
    <d v="2021-10-19T00:00:00"/>
    <x v="0"/>
    <s v="Vermont"/>
    <s v="Burlington"/>
    <x v="0"/>
    <n v="0.70000000000000007"/>
    <x v="34"/>
    <n v="3325.0000000000005"/>
    <n v="1330.0000000000002"/>
    <n v="0.4"/>
    <n v="0.7"/>
    <n v="3325"/>
    <n v="1330"/>
    <n v="2327.5"/>
    <x v="9"/>
  </r>
  <r>
    <x v="0"/>
    <n v="1185732"/>
    <d v="2021-10-19T00:00:00"/>
    <x v="0"/>
    <s v="Vermont"/>
    <s v="Burlington"/>
    <x v="1"/>
    <n v="0.65000000000000013"/>
    <x v="49"/>
    <n v="1950.0000000000005"/>
    <n v="780.00000000000023"/>
    <n v="0.4"/>
    <n v="0.65"/>
    <n v="1950"/>
    <n v="780"/>
    <n v="1267.5000000000002"/>
    <x v="9"/>
  </r>
  <r>
    <x v="0"/>
    <n v="1185732"/>
    <d v="2021-10-19T00:00:00"/>
    <x v="0"/>
    <s v="Vermont"/>
    <s v="Burlington"/>
    <x v="2"/>
    <n v="0.65000000000000013"/>
    <x v="41"/>
    <n v="1300.0000000000002"/>
    <n v="390.00000000000006"/>
    <n v="0.3"/>
    <n v="0.65"/>
    <n v="1300"/>
    <n v="390"/>
    <n v="845.00000000000023"/>
    <x v="9"/>
  </r>
  <r>
    <x v="0"/>
    <n v="1185732"/>
    <d v="2021-10-19T00:00:00"/>
    <x v="0"/>
    <s v="Vermont"/>
    <s v="Burlington"/>
    <x v="3"/>
    <n v="0.65000000000000013"/>
    <x v="37"/>
    <n v="1137.5000000000002"/>
    <n v="341.25000000000006"/>
    <n v="0.3"/>
    <n v="0.65"/>
    <n v="1137.5"/>
    <n v="341.25"/>
    <n v="739.37500000000023"/>
    <x v="9"/>
  </r>
  <r>
    <x v="0"/>
    <n v="1185732"/>
    <d v="2021-10-19T00:00:00"/>
    <x v="0"/>
    <s v="Vermont"/>
    <s v="Burlington"/>
    <x v="4"/>
    <n v="0.75000000000000011"/>
    <x v="37"/>
    <n v="1312.5000000000002"/>
    <n v="393.75000000000006"/>
    <n v="0.3"/>
    <n v="0.75"/>
    <n v="1312.5"/>
    <n v="393.75"/>
    <n v="984.37500000000023"/>
    <x v="9"/>
  </r>
  <r>
    <x v="0"/>
    <n v="1185732"/>
    <d v="2021-10-19T00:00:00"/>
    <x v="0"/>
    <s v="Vermont"/>
    <s v="Burlington"/>
    <x v="5"/>
    <n v="0.8"/>
    <x v="49"/>
    <n v="2400"/>
    <n v="840"/>
    <n v="0.35"/>
    <n v="0.8"/>
    <n v="2400"/>
    <n v="840"/>
    <n v="1920"/>
    <x v="9"/>
  </r>
  <r>
    <x v="0"/>
    <n v="1185732"/>
    <d v="2021-11-18T00:00:00"/>
    <x v="0"/>
    <s v="Vermont"/>
    <s v="Burlington"/>
    <x v="0"/>
    <n v="0.75000000000000011"/>
    <x v="32"/>
    <n v="3375.0000000000005"/>
    <n v="1350.0000000000002"/>
    <n v="0.4"/>
    <n v="0.75"/>
    <n v="3375"/>
    <n v="1350"/>
    <n v="2531.2500000000005"/>
    <x v="10"/>
  </r>
  <r>
    <x v="0"/>
    <n v="1185732"/>
    <d v="2021-11-18T00:00:00"/>
    <x v="0"/>
    <s v="Vermont"/>
    <s v="Burlington"/>
    <x v="1"/>
    <n v="0.65000000000000013"/>
    <x v="46"/>
    <n v="2112.5000000000005"/>
    <n v="845.00000000000023"/>
    <n v="0.4"/>
    <n v="0.65"/>
    <n v="2112.5"/>
    <n v="845"/>
    <n v="1373.1250000000005"/>
    <x v="10"/>
  </r>
  <r>
    <x v="0"/>
    <n v="1185732"/>
    <d v="2021-11-18T00:00:00"/>
    <x v="0"/>
    <s v="Vermont"/>
    <s v="Burlington"/>
    <x v="2"/>
    <n v="0.65000000000000013"/>
    <x v="71"/>
    <n v="2242.5000000000005"/>
    <n v="672.75000000000011"/>
    <n v="0.3"/>
    <n v="0.65"/>
    <n v="2242.5"/>
    <n v="672.75"/>
    <n v="1457.6250000000005"/>
    <x v="10"/>
  </r>
  <r>
    <x v="0"/>
    <n v="1185732"/>
    <d v="2021-11-18T00:00:00"/>
    <x v="0"/>
    <s v="Vermont"/>
    <s v="Burlington"/>
    <x v="3"/>
    <n v="0.65000000000000013"/>
    <x v="46"/>
    <n v="2112.5000000000005"/>
    <n v="633.75000000000011"/>
    <n v="0.3"/>
    <n v="0.65"/>
    <n v="2112.5"/>
    <n v="633.75"/>
    <n v="1373.1250000000005"/>
    <x v="10"/>
  </r>
  <r>
    <x v="0"/>
    <n v="1185732"/>
    <d v="2021-11-18T00:00:00"/>
    <x v="0"/>
    <s v="Vermont"/>
    <s v="Burlington"/>
    <x v="4"/>
    <n v="0.75000000000000011"/>
    <x v="49"/>
    <n v="2250.0000000000005"/>
    <n v="675.00000000000011"/>
    <n v="0.3"/>
    <n v="0.75"/>
    <n v="2250"/>
    <n v="675"/>
    <n v="1687.5000000000005"/>
    <x v="10"/>
  </r>
  <r>
    <x v="0"/>
    <n v="1185732"/>
    <d v="2021-11-18T00:00:00"/>
    <x v="0"/>
    <s v="Vermont"/>
    <s v="Burlington"/>
    <x v="5"/>
    <n v="0.8"/>
    <x v="47"/>
    <n v="3200"/>
    <n v="1120"/>
    <n v="0.35"/>
    <n v="0.8"/>
    <n v="3200"/>
    <n v="1120"/>
    <n v="2560"/>
    <x v="10"/>
  </r>
  <r>
    <x v="0"/>
    <n v="1185732"/>
    <d v="2021-12-17T00:00:00"/>
    <x v="0"/>
    <s v="Vermont"/>
    <s v="Burlington"/>
    <x v="0"/>
    <n v="0.75000000000000011"/>
    <x v="23"/>
    <n v="4687.5000000000009"/>
    <n v="1875.0000000000005"/>
    <n v="0.4"/>
    <n v="0.75"/>
    <n v="4687.5"/>
    <n v="1875"/>
    <n v="3515.6250000000009"/>
    <x v="11"/>
  </r>
  <r>
    <x v="0"/>
    <n v="1185732"/>
    <d v="2021-12-17T00:00:00"/>
    <x v="0"/>
    <s v="Vermont"/>
    <s v="Burlington"/>
    <x v="1"/>
    <n v="0.65000000000000013"/>
    <x v="33"/>
    <n v="2762.5000000000005"/>
    <n v="1105.0000000000002"/>
    <n v="0.4"/>
    <n v="0.65"/>
    <n v="2762.5"/>
    <n v="1105"/>
    <n v="1795.6250000000005"/>
    <x v="11"/>
  </r>
  <r>
    <x v="0"/>
    <n v="1185732"/>
    <d v="2021-12-17T00:00:00"/>
    <x v="0"/>
    <s v="Vermont"/>
    <s v="Burlington"/>
    <x v="2"/>
    <n v="0.65000000000000013"/>
    <x v="47"/>
    <n v="2600.0000000000005"/>
    <n v="780.00000000000011"/>
    <n v="0.3"/>
    <n v="0.65"/>
    <n v="2600"/>
    <n v="780"/>
    <n v="1690.0000000000005"/>
    <x v="11"/>
  </r>
  <r>
    <x v="0"/>
    <n v="1185732"/>
    <d v="2021-12-17T00:00:00"/>
    <x v="0"/>
    <s v="Vermont"/>
    <s v="Burlington"/>
    <x v="3"/>
    <n v="0.65000000000000013"/>
    <x v="45"/>
    <n v="2275.0000000000005"/>
    <n v="682.50000000000011"/>
    <n v="0.3"/>
    <n v="0.65"/>
    <n v="2275"/>
    <n v="682.5"/>
    <n v="1478.7500000000005"/>
    <x v="11"/>
  </r>
  <r>
    <x v="0"/>
    <n v="1185732"/>
    <d v="2021-12-17T00:00:00"/>
    <x v="0"/>
    <s v="Vermont"/>
    <s v="Burlington"/>
    <x v="4"/>
    <n v="0.75000000000000011"/>
    <x v="45"/>
    <n v="2625.0000000000005"/>
    <n v="787.50000000000011"/>
    <n v="0.3"/>
    <n v="0.75"/>
    <n v="2625"/>
    <n v="787.5"/>
    <n v="1968.7500000000005"/>
    <x v="11"/>
  </r>
  <r>
    <x v="0"/>
    <n v="1185732"/>
    <d v="2021-12-17T00:00:00"/>
    <x v="0"/>
    <s v="Vermont"/>
    <s v="Burlington"/>
    <x v="5"/>
    <n v="0.8"/>
    <x v="32"/>
    <n v="3600"/>
    <n v="1260"/>
    <n v="0.35"/>
    <n v="0.8"/>
    <n v="3600"/>
    <n v="1260"/>
    <n v="2880"/>
    <x v="11"/>
  </r>
  <r>
    <x v="0"/>
    <n v="1185732"/>
    <d v="2021-01-24T00:00:00"/>
    <x v="0"/>
    <s v="New Hampshire"/>
    <s v="Manchester"/>
    <x v="0"/>
    <n v="0.55000000000000004"/>
    <x v="24"/>
    <n v="2750"/>
    <n v="962.50000000000011"/>
    <n v="0.35000000000000003"/>
    <n v="0.55000000000000004"/>
    <n v="2750"/>
    <n v="962.5"/>
    <n v="1512.5000000000002"/>
    <x v="0"/>
  </r>
  <r>
    <x v="0"/>
    <n v="1185732"/>
    <d v="2021-01-24T00:00:00"/>
    <x v="0"/>
    <s v="New Hampshire"/>
    <s v="Manchester"/>
    <x v="1"/>
    <n v="0.55000000000000004"/>
    <x v="49"/>
    <n v="1650.0000000000002"/>
    <n v="577.50000000000011"/>
    <n v="0.35000000000000003"/>
    <n v="0.55000000000000004"/>
    <n v="1650"/>
    <n v="577.5"/>
    <n v="907.50000000000023"/>
    <x v="0"/>
  </r>
  <r>
    <x v="0"/>
    <n v="1185732"/>
    <d v="2021-01-24T00:00:00"/>
    <x v="0"/>
    <s v="New Hampshire"/>
    <s v="Manchester"/>
    <x v="2"/>
    <n v="0.45"/>
    <x v="49"/>
    <n v="1350"/>
    <n v="337.5"/>
    <n v="0.25"/>
    <n v="0.45"/>
    <n v="1350"/>
    <n v="337.5"/>
    <n v="607.5"/>
    <x v="0"/>
  </r>
  <r>
    <x v="0"/>
    <n v="1185732"/>
    <d v="2021-01-24T00:00:00"/>
    <x v="0"/>
    <s v="New Hampshire"/>
    <s v="Manchester"/>
    <x v="3"/>
    <n v="0.49999999999999994"/>
    <x v="43"/>
    <n v="749.99999999999989"/>
    <n v="187.49999999999997"/>
    <n v="0.25"/>
    <n v="0.5"/>
    <n v="750"/>
    <n v="187.5"/>
    <n v="374.99999999999994"/>
    <x v="0"/>
  </r>
  <r>
    <x v="0"/>
    <n v="1185732"/>
    <d v="2021-01-24T00:00:00"/>
    <x v="0"/>
    <s v="New Hampshire"/>
    <s v="Manchester"/>
    <x v="4"/>
    <n v="0.65000000000000013"/>
    <x v="41"/>
    <n v="1300.0000000000002"/>
    <n v="325.00000000000006"/>
    <n v="0.25"/>
    <n v="0.65"/>
    <n v="1300"/>
    <n v="325"/>
    <n v="845.00000000000023"/>
    <x v="0"/>
  </r>
  <r>
    <x v="0"/>
    <n v="1185732"/>
    <d v="2021-01-24T00:00:00"/>
    <x v="0"/>
    <s v="New Hampshire"/>
    <s v="Manchester"/>
    <x v="5"/>
    <n v="0.55000000000000004"/>
    <x v="49"/>
    <n v="1650.0000000000002"/>
    <n v="495.00000000000006"/>
    <n v="0.3"/>
    <n v="0.55000000000000004"/>
    <n v="1650"/>
    <n v="495"/>
    <n v="907.50000000000023"/>
    <x v="0"/>
  </r>
  <r>
    <x v="0"/>
    <n v="1185732"/>
    <d v="2021-02-22T00:00:00"/>
    <x v="0"/>
    <s v="New Hampshire"/>
    <s v="Manchester"/>
    <x v="0"/>
    <n v="0.55000000000000004"/>
    <x v="31"/>
    <n v="3162.5000000000005"/>
    <n v="1106.8750000000002"/>
    <n v="0.35000000000000003"/>
    <n v="0.55000000000000004"/>
    <n v="3162.5"/>
    <n v="1106.875"/>
    <n v="1739.3750000000005"/>
    <x v="1"/>
  </r>
  <r>
    <x v="0"/>
    <n v="1185732"/>
    <d v="2021-02-22T00:00:00"/>
    <x v="0"/>
    <s v="New Hampshire"/>
    <s v="Manchester"/>
    <x v="1"/>
    <n v="0.55000000000000004"/>
    <x v="38"/>
    <n v="1237.5"/>
    <n v="433.12500000000006"/>
    <n v="0.35000000000000003"/>
    <n v="0.55000000000000004"/>
    <n v="1237.5"/>
    <n v="433.125"/>
    <n v="680.625"/>
    <x v="1"/>
  </r>
  <r>
    <x v="0"/>
    <n v="1185732"/>
    <d v="2021-02-22T00:00:00"/>
    <x v="0"/>
    <s v="New Hampshire"/>
    <s v="Manchester"/>
    <x v="2"/>
    <n v="0.45"/>
    <x v="35"/>
    <n v="1237.5"/>
    <n v="309.375"/>
    <n v="0.25"/>
    <n v="0.45"/>
    <n v="1237.5"/>
    <n v="309.375"/>
    <n v="556.875"/>
    <x v="1"/>
  </r>
  <r>
    <x v="0"/>
    <n v="1185732"/>
    <d v="2021-02-22T00:00:00"/>
    <x v="0"/>
    <s v="New Hampshire"/>
    <s v="Manchester"/>
    <x v="3"/>
    <n v="0.49999999999999994"/>
    <x v="37"/>
    <n v="874.99999999999989"/>
    <n v="218.74999999999997"/>
    <n v="0.25"/>
    <n v="0.5"/>
    <n v="875"/>
    <n v="218.75"/>
    <n v="437.49999999999994"/>
    <x v="1"/>
  </r>
  <r>
    <x v="0"/>
    <n v="1185732"/>
    <d v="2021-02-22T00:00:00"/>
    <x v="0"/>
    <s v="New Hampshire"/>
    <s v="Manchester"/>
    <x v="4"/>
    <n v="0.65000000000000013"/>
    <x v="44"/>
    <n v="1625.0000000000002"/>
    <n v="406.25000000000006"/>
    <n v="0.25"/>
    <n v="0.65"/>
    <n v="1625"/>
    <n v="406.25"/>
    <n v="1056.2500000000002"/>
    <x v="1"/>
  </r>
  <r>
    <x v="0"/>
    <n v="1185732"/>
    <d v="2021-02-22T00:00:00"/>
    <x v="0"/>
    <s v="New Hampshire"/>
    <s v="Manchester"/>
    <x v="5"/>
    <n v="0.55000000000000004"/>
    <x v="45"/>
    <n v="1925.0000000000002"/>
    <n v="577.5"/>
    <n v="0.3"/>
    <n v="0.55000000000000004"/>
    <n v="1925"/>
    <n v="577.5"/>
    <n v="1058.7500000000002"/>
    <x v="1"/>
  </r>
  <r>
    <x v="0"/>
    <n v="1185732"/>
    <d v="2021-03-20T00:00:00"/>
    <x v="0"/>
    <s v="New Hampshire"/>
    <s v="Manchester"/>
    <x v="0"/>
    <n v="0.55000000000000004"/>
    <x v="63"/>
    <n v="2997.5000000000005"/>
    <n v="1049.1250000000002"/>
    <n v="0.35000000000000003"/>
    <n v="0.55000000000000004"/>
    <n v="2997.5"/>
    <n v="1049.125"/>
    <n v="1648.6250000000005"/>
    <x v="2"/>
  </r>
  <r>
    <x v="0"/>
    <n v="1185732"/>
    <d v="2021-03-20T00:00:00"/>
    <x v="0"/>
    <s v="New Hampshire"/>
    <s v="Manchester"/>
    <x v="1"/>
    <n v="0.55000000000000004"/>
    <x v="44"/>
    <n v="1375"/>
    <n v="481.25000000000006"/>
    <n v="0.35000000000000003"/>
    <n v="0.55000000000000004"/>
    <n v="1375"/>
    <n v="481.25"/>
    <n v="756.25000000000011"/>
    <x v="2"/>
  </r>
  <r>
    <x v="0"/>
    <n v="1185732"/>
    <d v="2021-03-20T00:00:00"/>
    <x v="0"/>
    <s v="New Hampshire"/>
    <s v="Manchester"/>
    <x v="2"/>
    <n v="0.45"/>
    <x v="35"/>
    <n v="1237.5"/>
    <n v="309.375"/>
    <n v="0.25"/>
    <n v="0.45"/>
    <n v="1237.5"/>
    <n v="309.375"/>
    <n v="556.875"/>
    <x v="2"/>
  </r>
  <r>
    <x v="0"/>
    <n v="1185732"/>
    <d v="2021-03-20T00:00:00"/>
    <x v="0"/>
    <s v="New Hampshire"/>
    <s v="Manchester"/>
    <x v="3"/>
    <n v="0.49999999999999994"/>
    <x v="36"/>
    <n v="624.99999999999989"/>
    <n v="156.24999999999997"/>
    <n v="0.25"/>
    <n v="0.5"/>
    <n v="625"/>
    <n v="156.25"/>
    <n v="312.49999999999994"/>
    <x v="2"/>
  </r>
  <r>
    <x v="0"/>
    <n v="1185732"/>
    <d v="2021-03-20T00:00:00"/>
    <x v="0"/>
    <s v="New Hampshire"/>
    <s v="Manchester"/>
    <x v="4"/>
    <n v="0.65000000000000013"/>
    <x v="37"/>
    <n v="1137.5000000000002"/>
    <n v="284.37500000000006"/>
    <n v="0.25"/>
    <n v="0.65"/>
    <n v="1137.5"/>
    <n v="284.375"/>
    <n v="739.37500000000023"/>
    <x v="2"/>
  </r>
  <r>
    <x v="0"/>
    <n v="1185732"/>
    <d v="2021-03-20T00:00:00"/>
    <x v="0"/>
    <s v="New Hampshire"/>
    <s v="Manchester"/>
    <x v="5"/>
    <n v="0.55000000000000004"/>
    <x v="35"/>
    <n v="1512.5000000000002"/>
    <n v="453.75000000000006"/>
    <n v="0.3"/>
    <n v="0.55000000000000004"/>
    <n v="1512.5"/>
    <n v="453.75"/>
    <n v="831.87500000000023"/>
    <x v="2"/>
  </r>
  <r>
    <x v="0"/>
    <n v="1185732"/>
    <d v="2021-04-21T00:00:00"/>
    <x v="0"/>
    <s v="New Hampshire"/>
    <s v="Manchester"/>
    <x v="0"/>
    <n v="0.55000000000000004"/>
    <x v="28"/>
    <n v="2887.5000000000005"/>
    <n v="1010.6250000000002"/>
    <n v="0.35000000000000003"/>
    <n v="0.55000000000000004"/>
    <n v="2887.5"/>
    <n v="1010.625"/>
    <n v="1588.1250000000005"/>
    <x v="3"/>
  </r>
  <r>
    <x v="0"/>
    <n v="1185732"/>
    <d v="2021-04-21T00:00:00"/>
    <x v="0"/>
    <s v="New Hampshire"/>
    <s v="Manchester"/>
    <x v="1"/>
    <n v="0.55000000000000004"/>
    <x v="38"/>
    <n v="1237.5"/>
    <n v="433.12500000000006"/>
    <n v="0.35000000000000003"/>
    <n v="0.55000000000000004"/>
    <n v="1237.5"/>
    <n v="433.125"/>
    <n v="680.625"/>
    <x v="3"/>
  </r>
  <r>
    <x v="0"/>
    <n v="1185732"/>
    <d v="2021-04-21T00:00:00"/>
    <x v="0"/>
    <s v="New Hampshire"/>
    <s v="Manchester"/>
    <x v="2"/>
    <n v="0.45"/>
    <x v="38"/>
    <n v="1012.5"/>
    <n v="253.125"/>
    <n v="0.25"/>
    <n v="0.45"/>
    <n v="1012.5"/>
    <n v="253.125"/>
    <n v="455.625"/>
    <x v="3"/>
  </r>
  <r>
    <x v="0"/>
    <n v="1185732"/>
    <d v="2021-04-21T00:00:00"/>
    <x v="0"/>
    <s v="New Hampshire"/>
    <s v="Manchester"/>
    <x v="3"/>
    <n v="0.49999999999999994"/>
    <x v="43"/>
    <n v="749.99999999999989"/>
    <n v="187.49999999999997"/>
    <n v="0.25"/>
    <n v="0.5"/>
    <n v="750"/>
    <n v="187.5"/>
    <n v="374.99999999999994"/>
    <x v="3"/>
  </r>
  <r>
    <x v="0"/>
    <n v="1185732"/>
    <d v="2021-04-21T00:00:00"/>
    <x v="0"/>
    <s v="New Hampshire"/>
    <s v="Manchester"/>
    <x v="4"/>
    <n v="0.60000000000000009"/>
    <x v="43"/>
    <n v="900.00000000000011"/>
    <n v="225.00000000000003"/>
    <n v="0.25"/>
    <n v="0.6"/>
    <n v="900"/>
    <n v="225"/>
    <n v="540"/>
    <x v="3"/>
  </r>
  <r>
    <x v="0"/>
    <n v="1185732"/>
    <d v="2021-04-21T00:00:00"/>
    <x v="0"/>
    <s v="New Hampshire"/>
    <s v="Manchester"/>
    <x v="5"/>
    <n v="0.5"/>
    <x v="49"/>
    <n v="1500"/>
    <n v="450"/>
    <n v="0.3"/>
    <n v="0.5"/>
    <n v="1500"/>
    <n v="450"/>
    <n v="750"/>
    <x v="3"/>
  </r>
  <r>
    <x v="0"/>
    <n v="1185732"/>
    <d v="2021-05-20T00:00:00"/>
    <x v="0"/>
    <s v="New Hampshire"/>
    <s v="Manchester"/>
    <x v="0"/>
    <n v="0.65"/>
    <x v="82"/>
    <n v="3705"/>
    <n v="1296.7500000000002"/>
    <n v="0.35000000000000003"/>
    <n v="0.65"/>
    <n v="3705"/>
    <n v="1296.75"/>
    <n v="2408.25"/>
    <x v="4"/>
  </r>
  <r>
    <x v="0"/>
    <n v="1185732"/>
    <d v="2021-05-20T00:00:00"/>
    <x v="0"/>
    <s v="New Hampshire"/>
    <s v="Manchester"/>
    <x v="1"/>
    <n v="0.60000000000000009"/>
    <x v="35"/>
    <n v="1650.0000000000002"/>
    <n v="577.50000000000011"/>
    <n v="0.35000000000000003"/>
    <n v="0.6"/>
    <n v="1650"/>
    <n v="577.5"/>
    <n v="990.00000000000011"/>
    <x v="4"/>
  </r>
  <r>
    <x v="0"/>
    <n v="1185732"/>
    <d v="2021-05-20T00:00:00"/>
    <x v="0"/>
    <s v="New Hampshire"/>
    <s v="Manchester"/>
    <x v="2"/>
    <n v="0.55000000000000004"/>
    <x v="49"/>
    <n v="1650.0000000000002"/>
    <n v="412.50000000000006"/>
    <n v="0.25"/>
    <n v="0.55000000000000004"/>
    <n v="1650"/>
    <n v="412.5"/>
    <n v="907.50000000000023"/>
    <x v="4"/>
  </r>
  <r>
    <x v="0"/>
    <n v="1185732"/>
    <d v="2021-05-20T00:00:00"/>
    <x v="0"/>
    <s v="New Hampshire"/>
    <s v="Manchester"/>
    <x v="3"/>
    <n v="0.55000000000000004"/>
    <x v="44"/>
    <n v="1375"/>
    <n v="343.75"/>
    <n v="0.25"/>
    <n v="0.55000000000000004"/>
    <n v="1375"/>
    <n v="343.75"/>
    <n v="756.25000000000011"/>
    <x v="4"/>
  </r>
  <r>
    <x v="0"/>
    <n v="1185732"/>
    <d v="2021-05-20T00:00:00"/>
    <x v="0"/>
    <s v="New Hampshire"/>
    <s v="Manchester"/>
    <x v="4"/>
    <n v="0.65"/>
    <x v="35"/>
    <n v="1787.5"/>
    <n v="446.875"/>
    <n v="0.25"/>
    <n v="0.65"/>
    <n v="1787.5"/>
    <n v="446.875"/>
    <n v="1161.875"/>
    <x v="4"/>
  </r>
  <r>
    <x v="0"/>
    <n v="1185732"/>
    <d v="2021-05-20T00:00:00"/>
    <x v="0"/>
    <s v="New Hampshire"/>
    <s v="Manchester"/>
    <x v="5"/>
    <n v="0.70000000000000007"/>
    <x v="47"/>
    <n v="2800.0000000000005"/>
    <n v="840.00000000000011"/>
    <n v="0.3"/>
    <n v="0.7"/>
    <n v="2800"/>
    <n v="840"/>
    <n v="1960.0000000000002"/>
    <x v="4"/>
  </r>
  <r>
    <x v="0"/>
    <n v="1185732"/>
    <d v="2021-06-22T00:00:00"/>
    <x v="0"/>
    <s v="New Hampshire"/>
    <s v="Manchester"/>
    <x v="0"/>
    <n v="0.65"/>
    <x v="26"/>
    <n v="4225"/>
    <n v="1478.7500000000002"/>
    <n v="0.35000000000000003"/>
    <n v="0.65"/>
    <n v="4225"/>
    <n v="1478.75"/>
    <n v="2746.25"/>
    <x v="5"/>
  </r>
  <r>
    <x v="0"/>
    <n v="1185732"/>
    <d v="2021-06-22T00:00:00"/>
    <x v="0"/>
    <s v="New Hampshire"/>
    <s v="Manchester"/>
    <x v="1"/>
    <n v="0.60000000000000009"/>
    <x v="47"/>
    <n v="2400.0000000000005"/>
    <n v="840.00000000000023"/>
    <n v="0.35000000000000003"/>
    <n v="0.6"/>
    <n v="2400"/>
    <n v="840"/>
    <n v="1440.0000000000002"/>
    <x v="5"/>
  </r>
  <r>
    <x v="0"/>
    <n v="1185732"/>
    <d v="2021-06-22T00:00:00"/>
    <x v="0"/>
    <s v="New Hampshire"/>
    <s v="Manchester"/>
    <x v="2"/>
    <n v="0.55000000000000004"/>
    <x v="46"/>
    <n v="1787.5000000000002"/>
    <n v="446.87500000000006"/>
    <n v="0.25"/>
    <n v="0.55000000000000004"/>
    <n v="1787.5"/>
    <n v="446.875"/>
    <n v="983.12500000000023"/>
    <x v="5"/>
  </r>
  <r>
    <x v="0"/>
    <n v="1185732"/>
    <d v="2021-06-22T00:00:00"/>
    <x v="0"/>
    <s v="New Hampshire"/>
    <s v="Manchester"/>
    <x v="3"/>
    <n v="0.55000000000000004"/>
    <x v="49"/>
    <n v="1650.0000000000002"/>
    <n v="412.50000000000006"/>
    <n v="0.25"/>
    <n v="0.55000000000000004"/>
    <n v="1650"/>
    <n v="412.5"/>
    <n v="907.50000000000023"/>
    <x v="5"/>
  </r>
  <r>
    <x v="0"/>
    <n v="1185732"/>
    <d v="2021-06-22T00:00:00"/>
    <x v="0"/>
    <s v="New Hampshire"/>
    <s v="Manchester"/>
    <x v="4"/>
    <n v="0.65"/>
    <x v="49"/>
    <n v="1950"/>
    <n v="487.5"/>
    <n v="0.25"/>
    <n v="0.65"/>
    <n v="1950"/>
    <n v="487.5"/>
    <n v="1267.5"/>
    <x v="5"/>
  </r>
  <r>
    <x v="0"/>
    <n v="1185732"/>
    <d v="2021-06-22T00:00:00"/>
    <x v="0"/>
    <s v="New Hampshire"/>
    <s v="Manchester"/>
    <x v="5"/>
    <n v="0.70000000000000007"/>
    <x v="32"/>
    <n v="3150.0000000000005"/>
    <n v="945.00000000000011"/>
    <n v="0.3"/>
    <n v="0.7"/>
    <n v="3150"/>
    <n v="945"/>
    <n v="2205"/>
    <x v="5"/>
  </r>
  <r>
    <x v="0"/>
    <n v="1185732"/>
    <d v="2021-07-20T00:00:00"/>
    <x v="0"/>
    <s v="New Hampshire"/>
    <s v="Manchester"/>
    <x v="0"/>
    <n v="0.65"/>
    <x v="22"/>
    <n v="4387.5"/>
    <n v="1535.6250000000002"/>
    <n v="0.35000000000000003"/>
    <n v="0.65"/>
    <n v="4387.5"/>
    <n v="1535.625"/>
    <n v="2851.875"/>
    <x v="6"/>
  </r>
  <r>
    <x v="0"/>
    <n v="1185732"/>
    <d v="2021-07-20T00:00:00"/>
    <x v="0"/>
    <s v="New Hampshire"/>
    <s v="Manchester"/>
    <x v="1"/>
    <n v="0.60000000000000009"/>
    <x v="33"/>
    <n v="2550.0000000000005"/>
    <n v="892.50000000000023"/>
    <n v="0.35000000000000003"/>
    <n v="0.6"/>
    <n v="2550"/>
    <n v="892.5"/>
    <n v="1530.0000000000002"/>
    <x v="6"/>
  </r>
  <r>
    <x v="0"/>
    <n v="1185732"/>
    <d v="2021-07-20T00:00:00"/>
    <x v="0"/>
    <s v="New Hampshire"/>
    <s v="Manchester"/>
    <x v="2"/>
    <n v="0.55000000000000004"/>
    <x v="45"/>
    <n v="1925.0000000000002"/>
    <n v="481.25000000000006"/>
    <n v="0.25"/>
    <n v="0.55000000000000004"/>
    <n v="1925"/>
    <n v="481.25"/>
    <n v="1058.7500000000002"/>
    <x v="6"/>
  </r>
  <r>
    <x v="0"/>
    <n v="1185732"/>
    <d v="2021-07-20T00:00:00"/>
    <x v="0"/>
    <s v="New Hampshire"/>
    <s v="Manchester"/>
    <x v="3"/>
    <n v="0.55000000000000004"/>
    <x v="49"/>
    <n v="1650.0000000000002"/>
    <n v="412.50000000000006"/>
    <n v="0.25"/>
    <n v="0.55000000000000004"/>
    <n v="1650"/>
    <n v="412.5"/>
    <n v="907.50000000000023"/>
    <x v="6"/>
  </r>
  <r>
    <x v="0"/>
    <n v="1185732"/>
    <d v="2021-07-20T00:00:00"/>
    <x v="0"/>
    <s v="New Hampshire"/>
    <s v="Manchester"/>
    <x v="4"/>
    <n v="0.65"/>
    <x v="46"/>
    <n v="2112.5"/>
    <n v="528.125"/>
    <n v="0.25"/>
    <n v="0.65"/>
    <n v="2112.5"/>
    <n v="528.125"/>
    <n v="1373.125"/>
    <x v="6"/>
  </r>
  <r>
    <x v="0"/>
    <n v="1185732"/>
    <d v="2021-07-20T00:00:00"/>
    <x v="0"/>
    <s v="New Hampshire"/>
    <s v="Manchester"/>
    <x v="5"/>
    <n v="0.70000000000000007"/>
    <x v="24"/>
    <n v="3500.0000000000005"/>
    <n v="1050"/>
    <n v="0.3"/>
    <n v="0.7"/>
    <n v="3500"/>
    <n v="1050"/>
    <n v="2450"/>
    <x v="6"/>
  </r>
  <r>
    <x v="0"/>
    <n v="1185732"/>
    <d v="2021-08-21T00:00:00"/>
    <x v="0"/>
    <s v="New Hampshire"/>
    <s v="Manchester"/>
    <x v="0"/>
    <n v="0.65"/>
    <x v="26"/>
    <n v="4225"/>
    <n v="1478.7500000000002"/>
    <n v="0.35000000000000003"/>
    <n v="0.65"/>
    <n v="4225"/>
    <n v="1478.75"/>
    <n v="2746.25"/>
    <x v="7"/>
  </r>
  <r>
    <x v="0"/>
    <n v="1185732"/>
    <d v="2021-08-21T00:00:00"/>
    <x v="0"/>
    <s v="New Hampshire"/>
    <s v="Manchester"/>
    <x v="1"/>
    <n v="0.60000000000000009"/>
    <x v="33"/>
    <n v="2550.0000000000005"/>
    <n v="892.50000000000023"/>
    <n v="0.35000000000000003"/>
    <n v="0.6"/>
    <n v="2550"/>
    <n v="892.5"/>
    <n v="1530.0000000000002"/>
    <x v="7"/>
  </r>
  <r>
    <x v="0"/>
    <n v="1185732"/>
    <d v="2021-08-21T00:00:00"/>
    <x v="0"/>
    <s v="New Hampshire"/>
    <s v="Manchester"/>
    <x v="2"/>
    <n v="0.55000000000000004"/>
    <x v="45"/>
    <n v="1925.0000000000002"/>
    <n v="481.25000000000006"/>
    <n v="0.25"/>
    <n v="0.55000000000000004"/>
    <n v="1925"/>
    <n v="481.25"/>
    <n v="1058.7500000000002"/>
    <x v="7"/>
  </r>
  <r>
    <x v="0"/>
    <n v="1185732"/>
    <d v="2021-08-21T00:00:00"/>
    <x v="0"/>
    <s v="New Hampshire"/>
    <s v="Manchester"/>
    <x v="3"/>
    <n v="0.55000000000000004"/>
    <x v="44"/>
    <n v="1375"/>
    <n v="343.75"/>
    <n v="0.25"/>
    <n v="0.55000000000000004"/>
    <n v="1375"/>
    <n v="343.75"/>
    <n v="756.25000000000011"/>
    <x v="7"/>
  </r>
  <r>
    <x v="0"/>
    <n v="1185732"/>
    <d v="2021-08-21T00:00:00"/>
    <x v="0"/>
    <s v="New Hampshire"/>
    <s v="Manchester"/>
    <x v="4"/>
    <n v="0.65"/>
    <x v="38"/>
    <n v="1462.5"/>
    <n v="365.625"/>
    <n v="0.25"/>
    <n v="0.65"/>
    <n v="1462.5"/>
    <n v="365.625"/>
    <n v="950.625"/>
    <x v="7"/>
  </r>
  <r>
    <x v="0"/>
    <n v="1185732"/>
    <d v="2021-08-21T00:00:00"/>
    <x v="0"/>
    <s v="New Hampshire"/>
    <s v="Manchester"/>
    <x v="5"/>
    <n v="0.70000000000000007"/>
    <x v="47"/>
    <n v="2800.0000000000005"/>
    <n v="840.00000000000011"/>
    <n v="0.3"/>
    <n v="0.7"/>
    <n v="2800"/>
    <n v="840"/>
    <n v="1960.0000000000002"/>
    <x v="7"/>
  </r>
  <r>
    <x v="0"/>
    <n v="1185732"/>
    <d v="2021-09-20T00:00:00"/>
    <x v="0"/>
    <s v="New Hampshire"/>
    <s v="Manchester"/>
    <x v="0"/>
    <n v="0.65"/>
    <x v="28"/>
    <n v="3412.5"/>
    <n v="1194.375"/>
    <n v="0.35000000000000003"/>
    <n v="0.65"/>
    <n v="3412.5"/>
    <n v="1194.375"/>
    <n v="2218.125"/>
    <x v="8"/>
  </r>
  <r>
    <x v="0"/>
    <n v="1185732"/>
    <d v="2021-09-20T00:00:00"/>
    <x v="0"/>
    <s v="New Hampshire"/>
    <s v="Manchester"/>
    <x v="1"/>
    <n v="0.60000000000000009"/>
    <x v="46"/>
    <n v="1950.0000000000002"/>
    <n v="682.50000000000011"/>
    <n v="0.35000000000000003"/>
    <n v="0.6"/>
    <n v="1950"/>
    <n v="682.5"/>
    <n v="1170"/>
    <x v="8"/>
  </r>
  <r>
    <x v="0"/>
    <n v="1185732"/>
    <d v="2021-09-20T00:00:00"/>
    <x v="0"/>
    <s v="New Hampshire"/>
    <s v="Manchester"/>
    <x v="2"/>
    <n v="0.55000000000000004"/>
    <x v="38"/>
    <n v="1237.5"/>
    <n v="309.375"/>
    <n v="0.25"/>
    <n v="0.55000000000000004"/>
    <n v="1237.5"/>
    <n v="309.375"/>
    <n v="680.625"/>
    <x v="8"/>
  </r>
  <r>
    <x v="0"/>
    <n v="1185732"/>
    <d v="2021-09-20T00:00:00"/>
    <x v="0"/>
    <s v="New Hampshire"/>
    <s v="Manchester"/>
    <x v="3"/>
    <n v="0.55000000000000004"/>
    <x v="41"/>
    <n v="1100"/>
    <n v="275"/>
    <n v="0.25"/>
    <n v="0.55000000000000004"/>
    <n v="1100"/>
    <n v="275"/>
    <n v="605"/>
    <x v="8"/>
  </r>
  <r>
    <x v="0"/>
    <n v="1185732"/>
    <d v="2021-09-20T00:00:00"/>
    <x v="0"/>
    <s v="New Hampshire"/>
    <s v="Manchester"/>
    <x v="4"/>
    <n v="0.65"/>
    <x v="41"/>
    <n v="1300"/>
    <n v="325"/>
    <n v="0.25"/>
    <n v="0.65"/>
    <n v="1300"/>
    <n v="325"/>
    <n v="845"/>
    <x v="8"/>
  </r>
  <r>
    <x v="0"/>
    <n v="1185732"/>
    <d v="2021-09-20T00:00:00"/>
    <x v="0"/>
    <s v="New Hampshire"/>
    <s v="Manchester"/>
    <x v="5"/>
    <n v="0.70000000000000007"/>
    <x v="49"/>
    <n v="2100"/>
    <n v="630"/>
    <n v="0.3"/>
    <n v="0.7"/>
    <n v="2100"/>
    <n v="630"/>
    <n v="1470"/>
    <x v="8"/>
  </r>
  <r>
    <x v="0"/>
    <n v="1185732"/>
    <d v="2021-10-22T00:00:00"/>
    <x v="0"/>
    <s v="New Hampshire"/>
    <s v="Manchester"/>
    <x v="0"/>
    <n v="0.70000000000000007"/>
    <x v="32"/>
    <n v="3150.0000000000005"/>
    <n v="1102.5000000000002"/>
    <n v="0.35000000000000003"/>
    <n v="0.7"/>
    <n v="3150"/>
    <n v="1102.5"/>
    <n v="2205"/>
    <x v="9"/>
  </r>
  <r>
    <x v="0"/>
    <n v="1185732"/>
    <d v="2021-10-22T00:00:00"/>
    <x v="0"/>
    <s v="New Hampshire"/>
    <s v="Manchester"/>
    <x v="1"/>
    <n v="0.65000000000000013"/>
    <x v="35"/>
    <n v="1787.5000000000005"/>
    <n v="625.62500000000023"/>
    <n v="0.35000000000000003"/>
    <n v="0.65"/>
    <n v="1787.5"/>
    <n v="625.625"/>
    <n v="1161.8750000000002"/>
    <x v="9"/>
  </r>
  <r>
    <x v="0"/>
    <n v="1185732"/>
    <d v="2021-10-22T00:00:00"/>
    <x v="0"/>
    <s v="New Hampshire"/>
    <s v="Manchester"/>
    <x v="2"/>
    <n v="0.65000000000000013"/>
    <x v="37"/>
    <n v="1137.5000000000002"/>
    <n v="284.37500000000006"/>
    <n v="0.25"/>
    <n v="0.65"/>
    <n v="1137.5"/>
    <n v="284.375"/>
    <n v="739.37500000000023"/>
    <x v="9"/>
  </r>
  <r>
    <x v="0"/>
    <n v="1185732"/>
    <d v="2021-10-22T00:00:00"/>
    <x v="0"/>
    <s v="New Hampshire"/>
    <s v="Manchester"/>
    <x v="3"/>
    <n v="0.65000000000000013"/>
    <x v="43"/>
    <n v="975.00000000000023"/>
    <n v="243.75000000000006"/>
    <n v="0.25"/>
    <n v="0.65"/>
    <n v="975"/>
    <n v="243.75"/>
    <n v="633.75000000000011"/>
    <x v="9"/>
  </r>
  <r>
    <x v="0"/>
    <n v="1185732"/>
    <d v="2021-10-22T00:00:00"/>
    <x v="0"/>
    <s v="New Hampshire"/>
    <s v="Manchester"/>
    <x v="4"/>
    <n v="0.75000000000000011"/>
    <x v="43"/>
    <n v="1125.0000000000002"/>
    <n v="281.25000000000006"/>
    <n v="0.25"/>
    <n v="0.75"/>
    <n v="1125"/>
    <n v="281.25"/>
    <n v="843.75000000000023"/>
    <x v="9"/>
  </r>
  <r>
    <x v="0"/>
    <n v="1185732"/>
    <d v="2021-10-22T00:00:00"/>
    <x v="0"/>
    <s v="New Hampshire"/>
    <s v="Manchester"/>
    <x v="5"/>
    <n v="0.8"/>
    <x v="35"/>
    <n v="2200"/>
    <n v="660"/>
    <n v="0.3"/>
    <n v="0.8"/>
    <n v="2200"/>
    <n v="660"/>
    <n v="1760"/>
    <x v="9"/>
  </r>
  <r>
    <x v="0"/>
    <n v="1185732"/>
    <d v="2021-11-21T00:00:00"/>
    <x v="0"/>
    <s v="New Hampshire"/>
    <s v="Manchester"/>
    <x v="0"/>
    <n v="0.75000000000000011"/>
    <x v="33"/>
    <n v="3187.5000000000005"/>
    <n v="1115.6250000000002"/>
    <n v="0.35000000000000003"/>
    <n v="0.75"/>
    <n v="3187.5"/>
    <n v="1115.625"/>
    <n v="2390.6250000000005"/>
    <x v="10"/>
  </r>
  <r>
    <x v="0"/>
    <n v="1185732"/>
    <d v="2021-11-21T00:00:00"/>
    <x v="0"/>
    <s v="New Hampshire"/>
    <s v="Manchester"/>
    <x v="1"/>
    <n v="0.65000000000000013"/>
    <x v="49"/>
    <n v="1950.0000000000005"/>
    <n v="682.50000000000023"/>
    <n v="0.35000000000000003"/>
    <n v="0.65"/>
    <n v="1950"/>
    <n v="682.5"/>
    <n v="1267.5000000000002"/>
    <x v="10"/>
  </r>
  <r>
    <x v="0"/>
    <n v="1185732"/>
    <d v="2021-11-21T00:00:00"/>
    <x v="0"/>
    <s v="New Hampshire"/>
    <s v="Manchester"/>
    <x v="2"/>
    <n v="0.65000000000000013"/>
    <x v="81"/>
    <n v="2080.0000000000005"/>
    <n v="520.00000000000011"/>
    <n v="0.25"/>
    <n v="0.65"/>
    <n v="2080"/>
    <n v="520"/>
    <n v="1352.0000000000005"/>
    <x v="10"/>
  </r>
  <r>
    <x v="0"/>
    <n v="1185732"/>
    <d v="2021-11-21T00:00:00"/>
    <x v="0"/>
    <s v="New Hampshire"/>
    <s v="Manchester"/>
    <x v="3"/>
    <n v="0.65000000000000013"/>
    <x v="49"/>
    <n v="1950.0000000000005"/>
    <n v="487.50000000000011"/>
    <n v="0.25"/>
    <n v="0.65"/>
    <n v="1950"/>
    <n v="487.5"/>
    <n v="1267.5000000000002"/>
    <x v="10"/>
  </r>
  <r>
    <x v="0"/>
    <n v="1185732"/>
    <d v="2021-11-21T00:00:00"/>
    <x v="0"/>
    <s v="New Hampshire"/>
    <s v="Manchester"/>
    <x v="4"/>
    <n v="0.75000000000000011"/>
    <x v="35"/>
    <n v="2062.5000000000005"/>
    <n v="515.62500000000011"/>
    <n v="0.25"/>
    <n v="0.75"/>
    <n v="2062.5"/>
    <n v="515.625"/>
    <n v="1546.8750000000005"/>
    <x v="10"/>
  </r>
  <r>
    <x v="0"/>
    <n v="1185732"/>
    <d v="2021-11-21T00:00:00"/>
    <x v="0"/>
    <s v="New Hampshire"/>
    <s v="Manchester"/>
    <x v="5"/>
    <n v="0.8"/>
    <x v="48"/>
    <n v="3000"/>
    <n v="900"/>
    <n v="0.3"/>
    <n v="0.8"/>
    <n v="3000"/>
    <n v="900"/>
    <n v="2400"/>
    <x v="10"/>
  </r>
  <r>
    <x v="0"/>
    <n v="1185732"/>
    <d v="2021-12-20T00:00:00"/>
    <x v="0"/>
    <s v="New Hampshire"/>
    <s v="Manchester"/>
    <x v="0"/>
    <n v="0.75000000000000011"/>
    <x v="25"/>
    <n v="4500.0000000000009"/>
    <n v="1575.0000000000005"/>
    <n v="0.35000000000000003"/>
    <n v="0.75"/>
    <n v="4500"/>
    <n v="1575"/>
    <n v="3375.0000000000009"/>
    <x v="11"/>
  </r>
  <r>
    <x v="0"/>
    <n v="1185732"/>
    <d v="2021-12-20T00:00:00"/>
    <x v="0"/>
    <s v="New Hampshire"/>
    <s v="Manchester"/>
    <x v="1"/>
    <n v="0.65000000000000013"/>
    <x v="47"/>
    <n v="2600.0000000000005"/>
    <n v="910.00000000000023"/>
    <n v="0.35000000000000003"/>
    <n v="0.65"/>
    <n v="2600"/>
    <n v="910"/>
    <n v="1690.0000000000005"/>
    <x v="11"/>
  </r>
  <r>
    <x v="0"/>
    <n v="1185732"/>
    <d v="2021-12-20T00:00:00"/>
    <x v="0"/>
    <s v="New Hampshire"/>
    <s v="Manchester"/>
    <x v="2"/>
    <n v="0.65000000000000013"/>
    <x v="48"/>
    <n v="2437.5000000000005"/>
    <n v="609.37500000000011"/>
    <n v="0.25"/>
    <n v="0.65"/>
    <n v="2437.5"/>
    <n v="609.375"/>
    <n v="1584.3750000000005"/>
    <x v="11"/>
  </r>
  <r>
    <x v="0"/>
    <n v="1185732"/>
    <d v="2021-12-20T00:00:00"/>
    <x v="0"/>
    <s v="New Hampshire"/>
    <s v="Manchester"/>
    <x v="3"/>
    <n v="0.65000000000000013"/>
    <x v="46"/>
    <n v="2112.5000000000005"/>
    <n v="528.12500000000011"/>
    <n v="0.25"/>
    <n v="0.65"/>
    <n v="2112.5"/>
    <n v="528.125"/>
    <n v="1373.1250000000005"/>
    <x v="11"/>
  </r>
  <r>
    <x v="0"/>
    <n v="1185732"/>
    <d v="2021-12-20T00:00:00"/>
    <x v="0"/>
    <s v="New Hampshire"/>
    <s v="Manchester"/>
    <x v="4"/>
    <n v="0.75000000000000011"/>
    <x v="46"/>
    <n v="2437.5000000000005"/>
    <n v="609.37500000000011"/>
    <n v="0.25"/>
    <n v="0.75"/>
    <n v="2437.5"/>
    <n v="609.375"/>
    <n v="1828.1250000000005"/>
    <x v="11"/>
  </r>
  <r>
    <x v="0"/>
    <n v="1185732"/>
    <d v="2021-12-20T00:00:00"/>
    <x v="0"/>
    <s v="New Hampshire"/>
    <s v="Manchester"/>
    <x v="5"/>
    <n v="0.8"/>
    <x v="33"/>
    <n v="3400"/>
    <n v="1020"/>
    <n v="0.3"/>
    <n v="0.8"/>
    <n v="3400"/>
    <n v="1020"/>
    <n v="272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E3206-C9C5-48FE-85C2-F377A0E87F84}" name="PivotTable1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:D16" firstHeaderRow="1" firstDataRow="1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Total Sales" fld="9" baseField="0" baseItem="0" numFmtId="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BEFEB-031E-491D-BB1E-D2BC9E9B3110}" name="PivotTable3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8:D44" firstHeaderRow="1" firstDataRow="1" firstDataCol="1"/>
  <pivotFields count="17">
    <pivotField compact="0" outline="0" showAll="0"/>
    <pivotField compact="0" outline="0" showAll="0"/>
    <pivotField compact="0" numFmtId="14" outline="0" showAll="0"/>
    <pivotField axis="axisRow"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9" baseField="0" baseItem="0" numFmtId="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F6598-6C45-46BC-BE68-6206C4B9040A}" name="PivotTable2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22:D27" firstHeaderRow="1" firstDataRow="1" firstDataCol="1"/>
  <pivotFields count="17"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 Sales" fld="9" baseField="0" baseItem="0" numFmtId="6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3F0B0-726D-478A-BC28-2624899B50A2}" name="PivotTable6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45:H59" firstHeaderRow="1" firstDataRow="2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dataField="1" compact="0" numFmtId="3" outline="0" showAll="0"/>
    <pivotField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Units Sold" fld="8" baseField="0" baseItem="0" numFmtId="3"/>
  </dataFields>
  <chartFormats count="12">
    <chartFormat chart="0" format="6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B3A81E-82BE-41BE-BF31-1DB85E80EA7D}" name="PivotTable5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7:D34" firstHeaderRow="1" firstDataRow="2" firstDataCol="1"/>
  <pivotFields count="17">
    <pivotField compact="0" outline="0" showAll="0"/>
    <pivotField compact="0" outline="0" showAll="0"/>
    <pivotField compact="0" numFmtId="14" outline="0" showAll="0"/>
    <pivotField axis="axisRow"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axis="axisCol" compact="0" outline="0" showAll="0">
      <items count="7">
        <item x="0"/>
        <item x="5"/>
        <item h="1" x="1"/>
        <item h="1" x="3"/>
        <item h="1" x="4"/>
        <item h="1"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compact="0" outline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Total Sales" fld="9" baseField="0" baseItem="0" numFmtId="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021737-2D27-47C7-8413-0D90EE408970}" name="PivotTable4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4:H18" firstHeaderRow="1" firstDataRow="2" firstDataCol="1"/>
  <pivotFields count="17"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Sales" fld="9" baseField="0" baseItem="0" numFmtId="6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9344F-08AF-4A99-B388-28F4625BEE25}" name="PivotTable2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27:E32" firstHeaderRow="1" firstDataRow="1" firstDataCol="2"/>
  <pivotFields count="17">
    <pivotField axis="axisRow" compact="0" outline="0" showAll="0" defaultSubtotal="0">
      <items count="4">
        <item sd="0" x="1"/>
        <item sd="0" x="3"/>
        <item sd="0" x="2"/>
        <item sd="0" x="0"/>
      </items>
    </pivotField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0"/>
        <item x="5"/>
        <item x="1"/>
        <item x="3"/>
        <item x="4"/>
        <item x="2"/>
      </items>
    </pivotField>
    <pivotField compact="0" numFmtId="165" outline="0" showAll="0" defaultSubtotal="0"/>
    <pivotField dataField="1" compact="0" numFmtId="3" outline="0" showAll="0" defaultSubtotal="0"/>
    <pivotField compact="0" numFmtId="6" outline="0" showAll="0" defaultSubtotal="0"/>
    <pivotField compact="0" numFmtId="6" outline="0" showAll="0" defaultSubtotal="0"/>
    <pivotField compact="0" numFmtId="9" outline="0" showAll="0" defaultSubtotal="0"/>
    <pivotField compact="0" numFmtId="2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</pivotFields>
  <rowFields count="2">
    <field x="0"/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Units Sold" fld="8" baseField="0" baseItem="0" numFmtId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BFABA-7719-4A24-AE52-252CEE22E622}" name="PivotTable1" cacheId="1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3:I18" firstHeaderRow="1" firstDataRow="3" firstDataCol="1"/>
  <pivotFields count="17">
    <pivotField compact="0" outline="0" showAll="0"/>
    <pivotField compact="0" outline="0" showAll="0"/>
    <pivotField compact="0" numFmtId="14" outline="0" showAll="0"/>
    <pivotField axis="axisCol" compact="0" outline="0" showAll="0">
      <items count="6">
        <item sd="0" x="3"/>
        <item sd="0" x="0"/>
        <item sd="0" x="1"/>
        <item sd="0" x="4"/>
        <item sd="0" x="2"/>
        <item t="default"/>
      </items>
    </pivotField>
    <pivotField compact="0" outline="0" showAll="0"/>
    <pivotField compact="0" outline="0" showAll="0"/>
    <pivotField axis="axisCol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165" outline="0" showAll="0"/>
    <pivotField compact="0" numFmtId="3" outline="0" showAll="0">
      <items count="87">
        <item x="60"/>
        <item x="53"/>
        <item x="51"/>
        <item x="42"/>
        <item x="61"/>
        <item x="39"/>
        <item x="36"/>
        <item x="58"/>
        <item x="43"/>
        <item x="85"/>
        <item x="37"/>
        <item x="50"/>
        <item x="41"/>
        <item x="77"/>
        <item x="38"/>
        <item x="83"/>
        <item x="44"/>
        <item x="84"/>
        <item x="35"/>
        <item x="69"/>
        <item x="49"/>
        <item x="81"/>
        <item x="46"/>
        <item x="71"/>
        <item x="45"/>
        <item x="48"/>
        <item x="79"/>
        <item x="47"/>
        <item x="59"/>
        <item x="33"/>
        <item x="52"/>
        <item x="32"/>
        <item x="54"/>
        <item x="34"/>
        <item x="40"/>
        <item x="24"/>
        <item x="65"/>
        <item x="28"/>
        <item x="63"/>
        <item x="21"/>
        <item x="82"/>
        <item x="31"/>
        <item x="76"/>
        <item x="25"/>
        <item x="68"/>
        <item x="23"/>
        <item x="80"/>
        <item x="26"/>
        <item x="70"/>
        <item x="22"/>
        <item x="74"/>
        <item x="20"/>
        <item x="78"/>
        <item x="27"/>
        <item x="57"/>
        <item x="30"/>
        <item x="66"/>
        <item x="29"/>
        <item x="67"/>
        <item x="9"/>
        <item x="64"/>
        <item x="6"/>
        <item x="2"/>
        <item x="62"/>
        <item x="10"/>
        <item x="3"/>
        <item x="19"/>
        <item x="8"/>
        <item x="75"/>
        <item x="5"/>
        <item x="18"/>
        <item x="1"/>
        <item x="72"/>
        <item x="13"/>
        <item x="73"/>
        <item x="11"/>
        <item x="55"/>
        <item x="15"/>
        <item x="14"/>
        <item x="56"/>
        <item x="17"/>
        <item x="16"/>
        <item x="0"/>
        <item x="7"/>
        <item x="4"/>
        <item x="12"/>
        <item t="default"/>
      </items>
    </pivotField>
    <pivotField dataField="1" compact="0" numFmtId="6" outline="0" showAll="0"/>
    <pivotField compact="0" numFmtId="6" outline="0" showAll="0"/>
    <pivotField compact="0" numFmtId="9" outline="0" showAll="0"/>
    <pivotField compact="0" numFmtId="2" outline="0" showAll="0"/>
    <pivotField compact="0" outline="0" showAll="0"/>
    <pivotField compact="0" outline="0" showAll="0"/>
    <pivotField compact="0" numFmtId="2" outline="0" showAll="0"/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3"/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Sales" fld="9" baseField="0" baseItem="0" numFmtId="6"/>
  </dataFields>
  <chartFormats count="11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93"/>
  <sheetViews>
    <sheetView showGridLines="0" workbookViewId="0">
      <selection activeCell="B6" sqref="B6"/>
    </sheetView>
  </sheetViews>
  <sheetFormatPr defaultColWidth="14.42578125" defaultRowHeight="15" customHeight="1"/>
  <cols>
    <col min="1" max="1" width="8.7109375" customWidth="1"/>
    <col min="2" max="2" width="9.28515625" customWidth="1"/>
    <col min="3" max="3" width="11.7109375" customWidth="1"/>
    <col min="4" max="4" width="13.42578125" customWidth="1"/>
    <col min="5" max="5" width="10.42578125" customWidth="1"/>
    <col min="6" max="6" width="14.28515625" customWidth="1"/>
    <col min="7" max="7" width="13.140625" customWidth="1"/>
    <col min="8" max="8" width="16.28515625" customWidth="1"/>
    <col min="9" max="9" width="14.42578125" customWidth="1"/>
    <col min="10" max="10" width="11.42578125" customWidth="1"/>
    <col min="11" max="11" width="11.85546875" customWidth="1"/>
    <col min="12" max="12" width="16.7109375" customWidth="1"/>
    <col min="13" max="13" width="18" customWidth="1"/>
    <col min="14" max="14" width="8.85546875" customWidth="1"/>
    <col min="15" max="15" width="10.85546875" customWidth="1"/>
    <col min="16" max="18" width="8.85546875" customWidth="1"/>
  </cols>
  <sheetData>
    <row r="1" spans="1:15" ht="14.45">
      <c r="A1" s="1"/>
    </row>
    <row r="2" spans="1:15" ht="23.45">
      <c r="A2" s="1"/>
      <c r="B2" s="2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5" ht="15.6">
      <c r="A3" s="1"/>
      <c r="B3" s="4" t="s">
        <v>1</v>
      </c>
    </row>
    <row r="4" spans="1:15" ht="14.45">
      <c r="A4" s="1"/>
    </row>
    <row r="5" spans="1:15" ht="14.45">
      <c r="A5" s="1"/>
      <c r="B5" s="5" t="s">
        <v>2</v>
      </c>
      <c r="C5" s="5" t="s">
        <v>3</v>
      </c>
      <c r="D5" s="5" t="s">
        <v>4</v>
      </c>
      <c r="E5" s="5" t="s">
        <v>5</v>
      </c>
      <c r="F5" s="5" t="s">
        <v>6</v>
      </c>
      <c r="G5" s="5" t="s">
        <v>7</v>
      </c>
      <c r="H5" s="5" t="s">
        <v>8</v>
      </c>
      <c r="I5" s="5" t="s">
        <v>9</v>
      </c>
      <c r="J5" s="5" t="s">
        <v>10</v>
      </c>
      <c r="K5" s="5" t="s">
        <v>11</v>
      </c>
      <c r="L5" s="5" t="s">
        <v>12</v>
      </c>
      <c r="M5" s="5" t="s">
        <v>13</v>
      </c>
    </row>
    <row r="6" spans="1:15" ht="14.45">
      <c r="A6" s="1"/>
      <c r="B6" s="6" t="s">
        <v>14</v>
      </c>
      <c r="C6" s="6">
        <v>1185732</v>
      </c>
      <c r="D6" s="7">
        <v>44210</v>
      </c>
      <c r="E6" s="6" t="s">
        <v>15</v>
      </c>
      <c r="F6" s="6" t="s">
        <v>16</v>
      </c>
      <c r="G6" s="6" t="s">
        <v>16</v>
      </c>
      <c r="H6" s="6" t="s">
        <v>17</v>
      </c>
      <c r="I6" s="8">
        <v>0.5</v>
      </c>
      <c r="J6" s="9">
        <v>12000</v>
      </c>
      <c r="K6" s="10">
        <f t="shared" ref="K6:K260" si="0">I6*J6</f>
        <v>6000</v>
      </c>
      <c r="L6" s="10">
        <f t="shared" ref="L6:L260" si="1">K6*M6</f>
        <v>3000</v>
      </c>
      <c r="M6" s="11">
        <v>0.5</v>
      </c>
      <c r="O6" s="12"/>
    </row>
    <row r="7" spans="1:15" ht="14.45">
      <c r="A7" s="1"/>
      <c r="B7" s="6" t="s">
        <v>14</v>
      </c>
      <c r="C7" s="6">
        <v>1185732</v>
      </c>
      <c r="D7" s="7">
        <v>44210</v>
      </c>
      <c r="E7" s="6" t="s">
        <v>15</v>
      </c>
      <c r="F7" s="6" t="s">
        <v>16</v>
      </c>
      <c r="G7" s="6" t="s">
        <v>16</v>
      </c>
      <c r="H7" s="6" t="s">
        <v>18</v>
      </c>
      <c r="I7" s="8">
        <v>0.5</v>
      </c>
      <c r="J7" s="9">
        <v>10000</v>
      </c>
      <c r="K7" s="10">
        <f t="shared" si="0"/>
        <v>5000</v>
      </c>
      <c r="L7" s="10">
        <f t="shared" si="1"/>
        <v>1500</v>
      </c>
      <c r="M7" s="11">
        <v>0.3</v>
      </c>
      <c r="O7" s="12"/>
    </row>
    <row r="8" spans="1:15" ht="14.45">
      <c r="A8" s="1"/>
      <c r="B8" s="6" t="s">
        <v>14</v>
      </c>
      <c r="C8" s="6">
        <v>1185732</v>
      </c>
      <c r="D8" s="7">
        <v>44210</v>
      </c>
      <c r="E8" s="6" t="s">
        <v>15</v>
      </c>
      <c r="F8" s="6" t="s">
        <v>16</v>
      </c>
      <c r="G8" s="6" t="s">
        <v>16</v>
      </c>
      <c r="H8" s="6" t="s">
        <v>19</v>
      </c>
      <c r="I8" s="8">
        <v>0.4</v>
      </c>
      <c r="J8" s="9">
        <v>10000</v>
      </c>
      <c r="K8" s="10">
        <f t="shared" si="0"/>
        <v>4000</v>
      </c>
      <c r="L8" s="10">
        <f t="shared" si="1"/>
        <v>1400</v>
      </c>
      <c r="M8" s="11">
        <v>0.35</v>
      </c>
      <c r="O8" s="12"/>
    </row>
    <row r="9" spans="1:15" ht="14.45">
      <c r="A9" s="1"/>
      <c r="B9" s="6" t="s">
        <v>14</v>
      </c>
      <c r="C9" s="6">
        <v>1185732</v>
      </c>
      <c r="D9" s="7">
        <v>44210</v>
      </c>
      <c r="E9" s="6" t="s">
        <v>15</v>
      </c>
      <c r="F9" s="6" t="s">
        <v>16</v>
      </c>
      <c r="G9" s="6" t="s">
        <v>16</v>
      </c>
      <c r="H9" s="6" t="s">
        <v>20</v>
      </c>
      <c r="I9" s="8">
        <v>0.45</v>
      </c>
      <c r="J9" s="9">
        <v>8500</v>
      </c>
      <c r="K9" s="10">
        <f t="shared" si="0"/>
        <v>3825</v>
      </c>
      <c r="L9" s="10">
        <f t="shared" si="1"/>
        <v>1338.75</v>
      </c>
      <c r="M9" s="11">
        <v>0.35</v>
      </c>
      <c r="O9" s="12"/>
    </row>
    <row r="10" spans="1:15" ht="14.45">
      <c r="A10" s="1"/>
      <c r="B10" s="6" t="s">
        <v>14</v>
      </c>
      <c r="C10" s="6">
        <v>1185732</v>
      </c>
      <c r="D10" s="7">
        <v>44210</v>
      </c>
      <c r="E10" s="6" t="s">
        <v>15</v>
      </c>
      <c r="F10" s="6" t="s">
        <v>16</v>
      </c>
      <c r="G10" s="6" t="s">
        <v>16</v>
      </c>
      <c r="H10" s="6" t="s">
        <v>21</v>
      </c>
      <c r="I10" s="8">
        <v>0.6</v>
      </c>
      <c r="J10" s="9">
        <v>9000</v>
      </c>
      <c r="K10" s="10">
        <f t="shared" si="0"/>
        <v>5400</v>
      </c>
      <c r="L10" s="10">
        <f t="shared" si="1"/>
        <v>1620</v>
      </c>
      <c r="M10" s="11">
        <v>0.3</v>
      </c>
      <c r="O10" s="12"/>
    </row>
    <row r="11" spans="1:15" ht="14.45">
      <c r="A11" s="1"/>
      <c r="B11" s="6" t="s">
        <v>14</v>
      </c>
      <c r="C11" s="6">
        <v>1185732</v>
      </c>
      <c r="D11" s="7">
        <v>44210</v>
      </c>
      <c r="E11" s="6" t="s">
        <v>15</v>
      </c>
      <c r="F11" s="6" t="s">
        <v>16</v>
      </c>
      <c r="G11" s="6" t="s">
        <v>16</v>
      </c>
      <c r="H11" s="6" t="s">
        <v>22</v>
      </c>
      <c r="I11" s="8">
        <v>0.5</v>
      </c>
      <c r="J11" s="9">
        <v>10000</v>
      </c>
      <c r="K11" s="10">
        <f t="shared" si="0"/>
        <v>5000</v>
      </c>
      <c r="L11" s="10">
        <f t="shared" si="1"/>
        <v>1250</v>
      </c>
      <c r="M11" s="11">
        <v>0.25</v>
      </c>
      <c r="O11" s="12"/>
    </row>
    <row r="12" spans="1:15" ht="14.45">
      <c r="A12" s="1"/>
      <c r="B12" s="6" t="s">
        <v>14</v>
      </c>
      <c r="C12" s="6">
        <v>1185732</v>
      </c>
      <c r="D12" s="7">
        <v>44239</v>
      </c>
      <c r="E12" s="6" t="s">
        <v>15</v>
      </c>
      <c r="F12" s="6" t="s">
        <v>16</v>
      </c>
      <c r="G12" s="6" t="s">
        <v>16</v>
      </c>
      <c r="H12" s="6" t="s">
        <v>17</v>
      </c>
      <c r="I12" s="8">
        <v>0.5</v>
      </c>
      <c r="J12" s="9">
        <v>12500</v>
      </c>
      <c r="K12" s="10">
        <f t="shared" si="0"/>
        <v>6250</v>
      </c>
      <c r="L12" s="10">
        <f t="shared" si="1"/>
        <v>3125</v>
      </c>
      <c r="M12" s="11">
        <v>0.5</v>
      </c>
      <c r="O12" s="12"/>
    </row>
    <row r="13" spans="1:15" ht="14.45">
      <c r="A13" s="1"/>
      <c r="B13" s="6" t="s">
        <v>14</v>
      </c>
      <c r="C13" s="6">
        <v>1185732</v>
      </c>
      <c r="D13" s="7">
        <v>44239</v>
      </c>
      <c r="E13" s="6" t="s">
        <v>15</v>
      </c>
      <c r="F13" s="6" t="s">
        <v>16</v>
      </c>
      <c r="G13" s="6" t="s">
        <v>16</v>
      </c>
      <c r="H13" s="6" t="s">
        <v>18</v>
      </c>
      <c r="I13" s="8">
        <v>0.5</v>
      </c>
      <c r="J13" s="9">
        <v>9000</v>
      </c>
      <c r="K13" s="10">
        <f t="shared" si="0"/>
        <v>4500</v>
      </c>
      <c r="L13" s="10">
        <f t="shared" si="1"/>
        <v>1350</v>
      </c>
      <c r="M13" s="11">
        <v>0.3</v>
      </c>
      <c r="O13" s="12"/>
    </row>
    <row r="14" spans="1:15" ht="14.45">
      <c r="A14" s="1"/>
      <c r="B14" s="6" t="s">
        <v>14</v>
      </c>
      <c r="C14" s="6">
        <v>1185732</v>
      </c>
      <c r="D14" s="7">
        <v>44239</v>
      </c>
      <c r="E14" s="6" t="s">
        <v>15</v>
      </c>
      <c r="F14" s="6" t="s">
        <v>16</v>
      </c>
      <c r="G14" s="6" t="s">
        <v>16</v>
      </c>
      <c r="H14" s="6" t="s">
        <v>19</v>
      </c>
      <c r="I14" s="8">
        <v>0.4</v>
      </c>
      <c r="J14" s="9">
        <v>9500</v>
      </c>
      <c r="K14" s="10">
        <f t="shared" si="0"/>
        <v>3800</v>
      </c>
      <c r="L14" s="10">
        <f t="shared" si="1"/>
        <v>1330</v>
      </c>
      <c r="M14" s="11">
        <v>0.35</v>
      </c>
      <c r="O14" s="12"/>
    </row>
    <row r="15" spans="1:15" ht="14.45">
      <c r="A15" s="1"/>
      <c r="B15" s="6" t="s">
        <v>14</v>
      </c>
      <c r="C15" s="6">
        <v>1185732</v>
      </c>
      <c r="D15" s="7">
        <v>44239</v>
      </c>
      <c r="E15" s="6" t="s">
        <v>15</v>
      </c>
      <c r="F15" s="6" t="s">
        <v>16</v>
      </c>
      <c r="G15" s="6" t="s">
        <v>16</v>
      </c>
      <c r="H15" s="6" t="s">
        <v>20</v>
      </c>
      <c r="I15" s="8">
        <v>0.45</v>
      </c>
      <c r="J15" s="9">
        <v>8250</v>
      </c>
      <c r="K15" s="10">
        <f t="shared" si="0"/>
        <v>3712.5</v>
      </c>
      <c r="L15" s="10">
        <f t="shared" si="1"/>
        <v>1299.375</v>
      </c>
      <c r="M15" s="11">
        <v>0.35</v>
      </c>
      <c r="O15" s="12"/>
    </row>
    <row r="16" spans="1:15" ht="14.45">
      <c r="A16" s="1"/>
      <c r="B16" s="6" t="s">
        <v>14</v>
      </c>
      <c r="C16" s="6">
        <v>1185732</v>
      </c>
      <c r="D16" s="7">
        <v>44239</v>
      </c>
      <c r="E16" s="6" t="s">
        <v>15</v>
      </c>
      <c r="F16" s="6" t="s">
        <v>16</v>
      </c>
      <c r="G16" s="6" t="s">
        <v>16</v>
      </c>
      <c r="H16" s="6" t="s">
        <v>21</v>
      </c>
      <c r="I16" s="8">
        <v>0.6</v>
      </c>
      <c r="J16" s="9">
        <v>9000</v>
      </c>
      <c r="K16" s="10">
        <f t="shared" si="0"/>
        <v>5400</v>
      </c>
      <c r="L16" s="10">
        <f t="shared" si="1"/>
        <v>1620</v>
      </c>
      <c r="M16" s="11">
        <v>0.3</v>
      </c>
      <c r="O16" s="12"/>
    </row>
    <row r="17" spans="1:15" ht="14.45">
      <c r="A17" s="1"/>
      <c r="B17" s="6" t="s">
        <v>14</v>
      </c>
      <c r="C17" s="6">
        <v>1185732</v>
      </c>
      <c r="D17" s="7">
        <v>44239</v>
      </c>
      <c r="E17" s="6" t="s">
        <v>15</v>
      </c>
      <c r="F17" s="6" t="s">
        <v>16</v>
      </c>
      <c r="G17" s="6" t="s">
        <v>16</v>
      </c>
      <c r="H17" s="6" t="s">
        <v>22</v>
      </c>
      <c r="I17" s="8">
        <v>0.5</v>
      </c>
      <c r="J17" s="9">
        <v>10000</v>
      </c>
      <c r="K17" s="10">
        <f t="shared" si="0"/>
        <v>5000</v>
      </c>
      <c r="L17" s="10">
        <f t="shared" si="1"/>
        <v>1250</v>
      </c>
      <c r="M17" s="11">
        <v>0.25</v>
      </c>
      <c r="O17" s="12"/>
    </row>
    <row r="18" spans="1:15" ht="14.45">
      <c r="A18" s="1"/>
      <c r="B18" s="6" t="s">
        <v>14</v>
      </c>
      <c r="C18" s="6">
        <v>1185732</v>
      </c>
      <c r="D18" s="7">
        <v>44265</v>
      </c>
      <c r="E18" s="6" t="s">
        <v>15</v>
      </c>
      <c r="F18" s="6" t="s">
        <v>16</v>
      </c>
      <c r="G18" s="6" t="s">
        <v>16</v>
      </c>
      <c r="H18" s="6" t="s">
        <v>17</v>
      </c>
      <c r="I18" s="8">
        <v>0.5</v>
      </c>
      <c r="J18" s="9">
        <v>12200</v>
      </c>
      <c r="K18" s="10">
        <f t="shared" si="0"/>
        <v>6100</v>
      </c>
      <c r="L18" s="10">
        <f t="shared" si="1"/>
        <v>3050</v>
      </c>
      <c r="M18" s="11">
        <v>0.5</v>
      </c>
      <c r="O18" s="12"/>
    </row>
    <row r="19" spans="1:15" ht="14.45">
      <c r="A19" s="1"/>
      <c r="B19" s="6" t="s">
        <v>14</v>
      </c>
      <c r="C19" s="6">
        <v>1185732</v>
      </c>
      <c r="D19" s="7">
        <v>44265</v>
      </c>
      <c r="E19" s="6" t="s">
        <v>15</v>
      </c>
      <c r="F19" s="6" t="s">
        <v>16</v>
      </c>
      <c r="G19" s="6" t="s">
        <v>16</v>
      </c>
      <c r="H19" s="6" t="s">
        <v>18</v>
      </c>
      <c r="I19" s="8">
        <v>0.5</v>
      </c>
      <c r="J19" s="9">
        <v>9250</v>
      </c>
      <c r="K19" s="10">
        <f t="shared" si="0"/>
        <v>4625</v>
      </c>
      <c r="L19" s="10">
        <f t="shared" si="1"/>
        <v>1387.5</v>
      </c>
      <c r="M19" s="11">
        <v>0.3</v>
      </c>
      <c r="O19" s="12"/>
    </row>
    <row r="20" spans="1:15" ht="14.45">
      <c r="A20" s="1"/>
      <c r="B20" s="6" t="s">
        <v>14</v>
      </c>
      <c r="C20" s="6">
        <v>1185732</v>
      </c>
      <c r="D20" s="7">
        <v>44265</v>
      </c>
      <c r="E20" s="6" t="s">
        <v>15</v>
      </c>
      <c r="F20" s="6" t="s">
        <v>16</v>
      </c>
      <c r="G20" s="6" t="s">
        <v>16</v>
      </c>
      <c r="H20" s="6" t="s">
        <v>19</v>
      </c>
      <c r="I20" s="8">
        <v>0.4</v>
      </c>
      <c r="J20" s="9">
        <v>9500</v>
      </c>
      <c r="K20" s="10">
        <f t="shared" si="0"/>
        <v>3800</v>
      </c>
      <c r="L20" s="10">
        <f t="shared" si="1"/>
        <v>1330</v>
      </c>
      <c r="M20" s="11">
        <v>0.35</v>
      </c>
      <c r="O20" s="12"/>
    </row>
    <row r="21" spans="1:15" ht="15.75" customHeight="1">
      <c r="A21" s="1"/>
      <c r="B21" s="6" t="s">
        <v>14</v>
      </c>
      <c r="C21" s="6">
        <v>1185732</v>
      </c>
      <c r="D21" s="7">
        <v>44265</v>
      </c>
      <c r="E21" s="6" t="s">
        <v>15</v>
      </c>
      <c r="F21" s="6" t="s">
        <v>16</v>
      </c>
      <c r="G21" s="6" t="s">
        <v>16</v>
      </c>
      <c r="H21" s="6" t="s">
        <v>20</v>
      </c>
      <c r="I21" s="8">
        <v>0.45</v>
      </c>
      <c r="J21" s="9">
        <v>8000</v>
      </c>
      <c r="K21" s="10">
        <f t="shared" si="0"/>
        <v>3600</v>
      </c>
      <c r="L21" s="10">
        <f t="shared" si="1"/>
        <v>1260</v>
      </c>
      <c r="M21" s="11">
        <v>0.35</v>
      </c>
      <c r="O21" s="12"/>
    </row>
    <row r="22" spans="1:15" ht="15.75" customHeight="1">
      <c r="A22" s="1"/>
      <c r="B22" s="6" t="s">
        <v>14</v>
      </c>
      <c r="C22" s="6">
        <v>1185732</v>
      </c>
      <c r="D22" s="7">
        <v>44265</v>
      </c>
      <c r="E22" s="6" t="s">
        <v>15</v>
      </c>
      <c r="F22" s="6" t="s">
        <v>16</v>
      </c>
      <c r="G22" s="6" t="s">
        <v>16</v>
      </c>
      <c r="H22" s="6" t="s">
        <v>21</v>
      </c>
      <c r="I22" s="8">
        <v>0.6</v>
      </c>
      <c r="J22" s="9">
        <v>8500</v>
      </c>
      <c r="K22" s="10">
        <f t="shared" si="0"/>
        <v>5100</v>
      </c>
      <c r="L22" s="10">
        <f t="shared" si="1"/>
        <v>1530</v>
      </c>
      <c r="M22" s="11">
        <v>0.3</v>
      </c>
      <c r="O22" s="12"/>
    </row>
    <row r="23" spans="1:15" ht="15.75" customHeight="1">
      <c r="A23" s="1"/>
      <c r="B23" s="6" t="s">
        <v>14</v>
      </c>
      <c r="C23" s="6">
        <v>1185732</v>
      </c>
      <c r="D23" s="7">
        <v>44265</v>
      </c>
      <c r="E23" s="6" t="s">
        <v>15</v>
      </c>
      <c r="F23" s="6" t="s">
        <v>16</v>
      </c>
      <c r="G23" s="6" t="s">
        <v>16</v>
      </c>
      <c r="H23" s="6" t="s">
        <v>22</v>
      </c>
      <c r="I23" s="8">
        <v>0.5</v>
      </c>
      <c r="J23" s="9">
        <v>9500</v>
      </c>
      <c r="K23" s="10">
        <f t="shared" si="0"/>
        <v>4750</v>
      </c>
      <c r="L23" s="10">
        <f t="shared" si="1"/>
        <v>1187.5</v>
      </c>
      <c r="M23" s="11">
        <v>0.25</v>
      </c>
      <c r="O23" s="12"/>
    </row>
    <row r="24" spans="1:15" ht="15.75" customHeight="1">
      <c r="A24" s="1"/>
      <c r="B24" s="6" t="s">
        <v>14</v>
      </c>
      <c r="C24" s="6">
        <v>1185732</v>
      </c>
      <c r="D24" s="7">
        <v>44297</v>
      </c>
      <c r="E24" s="6" t="s">
        <v>15</v>
      </c>
      <c r="F24" s="6" t="s">
        <v>16</v>
      </c>
      <c r="G24" s="6" t="s">
        <v>16</v>
      </c>
      <c r="H24" s="6" t="s">
        <v>17</v>
      </c>
      <c r="I24" s="8">
        <v>0.5</v>
      </c>
      <c r="J24" s="9">
        <v>12000</v>
      </c>
      <c r="K24" s="10">
        <f t="shared" si="0"/>
        <v>6000</v>
      </c>
      <c r="L24" s="10">
        <f t="shared" si="1"/>
        <v>3000</v>
      </c>
      <c r="M24" s="11">
        <v>0.5</v>
      </c>
      <c r="O24" s="12"/>
    </row>
    <row r="25" spans="1:15" ht="15.75" customHeight="1">
      <c r="A25" s="1"/>
      <c r="B25" s="6" t="s">
        <v>14</v>
      </c>
      <c r="C25" s="6">
        <v>1185732</v>
      </c>
      <c r="D25" s="7">
        <v>44297</v>
      </c>
      <c r="E25" s="6" t="s">
        <v>15</v>
      </c>
      <c r="F25" s="6" t="s">
        <v>16</v>
      </c>
      <c r="G25" s="6" t="s">
        <v>16</v>
      </c>
      <c r="H25" s="6" t="s">
        <v>18</v>
      </c>
      <c r="I25" s="8">
        <v>0.5</v>
      </c>
      <c r="J25" s="9">
        <v>9000</v>
      </c>
      <c r="K25" s="10">
        <f t="shared" si="0"/>
        <v>4500</v>
      </c>
      <c r="L25" s="10">
        <f t="shared" si="1"/>
        <v>1350</v>
      </c>
      <c r="M25" s="11">
        <v>0.3</v>
      </c>
      <c r="O25" s="12"/>
    </row>
    <row r="26" spans="1:15" ht="15.75" customHeight="1">
      <c r="A26" s="1"/>
      <c r="B26" s="6" t="s">
        <v>14</v>
      </c>
      <c r="C26" s="6">
        <v>1185732</v>
      </c>
      <c r="D26" s="7">
        <v>44297</v>
      </c>
      <c r="E26" s="6" t="s">
        <v>15</v>
      </c>
      <c r="F26" s="6" t="s">
        <v>16</v>
      </c>
      <c r="G26" s="6" t="s">
        <v>16</v>
      </c>
      <c r="H26" s="6" t="s">
        <v>19</v>
      </c>
      <c r="I26" s="8">
        <v>0.4</v>
      </c>
      <c r="J26" s="9">
        <v>9000</v>
      </c>
      <c r="K26" s="10">
        <f t="shared" si="0"/>
        <v>3600</v>
      </c>
      <c r="L26" s="10">
        <f t="shared" si="1"/>
        <v>1260</v>
      </c>
      <c r="M26" s="11">
        <v>0.35</v>
      </c>
      <c r="O26" s="12"/>
    </row>
    <row r="27" spans="1:15" ht="15.75" customHeight="1">
      <c r="A27" s="1"/>
      <c r="B27" s="6" t="s">
        <v>14</v>
      </c>
      <c r="C27" s="6">
        <v>1185732</v>
      </c>
      <c r="D27" s="7">
        <v>44297</v>
      </c>
      <c r="E27" s="6" t="s">
        <v>15</v>
      </c>
      <c r="F27" s="6" t="s">
        <v>16</v>
      </c>
      <c r="G27" s="6" t="s">
        <v>16</v>
      </c>
      <c r="H27" s="6" t="s">
        <v>20</v>
      </c>
      <c r="I27" s="8">
        <v>0.45</v>
      </c>
      <c r="J27" s="9">
        <v>8250</v>
      </c>
      <c r="K27" s="10">
        <f t="shared" si="0"/>
        <v>3712.5</v>
      </c>
      <c r="L27" s="10">
        <f t="shared" si="1"/>
        <v>1299.375</v>
      </c>
      <c r="M27" s="11">
        <v>0.35</v>
      </c>
      <c r="O27" s="12"/>
    </row>
    <row r="28" spans="1:15" ht="15.75" customHeight="1">
      <c r="A28" s="1"/>
      <c r="B28" s="6" t="s">
        <v>14</v>
      </c>
      <c r="C28" s="6">
        <v>1185732</v>
      </c>
      <c r="D28" s="7">
        <v>44297</v>
      </c>
      <c r="E28" s="6" t="s">
        <v>15</v>
      </c>
      <c r="F28" s="6" t="s">
        <v>16</v>
      </c>
      <c r="G28" s="6" t="s">
        <v>16</v>
      </c>
      <c r="H28" s="6" t="s">
        <v>21</v>
      </c>
      <c r="I28" s="8">
        <v>0.6</v>
      </c>
      <c r="J28" s="9">
        <v>8250</v>
      </c>
      <c r="K28" s="10">
        <f t="shared" si="0"/>
        <v>4950</v>
      </c>
      <c r="L28" s="10">
        <f t="shared" si="1"/>
        <v>1485</v>
      </c>
      <c r="M28" s="11">
        <v>0.3</v>
      </c>
      <c r="O28" s="12"/>
    </row>
    <row r="29" spans="1:15" ht="15.75" customHeight="1">
      <c r="A29" s="1"/>
      <c r="B29" s="6" t="s">
        <v>14</v>
      </c>
      <c r="C29" s="6">
        <v>1185732</v>
      </c>
      <c r="D29" s="7">
        <v>44297</v>
      </c>
      <c r="E29" s="6" t="s">
        <v>15</v>
      </c>
      <c r="F29" s="6" t="s">
        <v>16</v>
      </c>
      <c r="G29" s="6" t="s">
        <v>16</v>
      </c>
      <c r="H29" s="6" t="s">
        <v>22</v>
      </c>
      <c r="I29" s="8">
        <v>0.5</v>
      </c>
      <c r="J29" s="9">
        <v>9500</v>
      </c>
      <c r="K29" s="10">
        <f t="shared" si="0"/>
        <v>4750</v>
      </c>
      <c r="L29" s="10">
        <f t="shared" si="1"/>
        <v>1187.5</v>
      </c>
      <c r="M29" s="11">
        <v>0.25</v>
      </c>
      <c r="O29" s="12"/>
    </row>
    <row r="30" spans="1:15" ht="15.75" customHeight="1">
      <c r="A30" s="1"/>
      <c r="B30" s="6" t="s">
        <v>14</v>
      </c>
      <c r="C30" s="6">
        <v>1185732</v>
      </c>
      <c r="D30" s="7">
        <v>44326</v>
      </c>
      <c r="E30" s="6" t="s">
        <v>15</v>
      </c>
      <c r="F30" s="6" t="s">
        <v>16</v>
      </c>
      <c r="G30" s="6" t="s">
        <v>16</v>
      </c>
      <c r="H30" s="6" t="s">
        <v>17</v>
      </c>
      <c r="I30" s="8">
        <v>0.6</v>
      </c>
      <c r="J30" s="9">
        <v>12200</v>
      </c>
      <c r="K30" s="10">
        <f t="shared" si="0"/>
        <v>7320</v>
      </c>
      <c r="L30" s="10">
        <f t="shared" si="1"/>
        <v>3660</v>
      </c>
      <c r="M30" s="11">
        <v>0.5</v>
      </c>
      <c r="O30" s="12"/>
    </row>
    <row r="31" spans="1:15" ht="15.75" customHeight="1">
      <c r="A31" s="1"/>
      <c r="B31" s="6" t="s">
        <v>14</v>
      </c>
      <c r="C31" s="6">
        <v>1185732</v>
      </c>
      <c r="D31" s="7">
        <v>44326</v>
      </c>
      <c r="E31" s="6" t="s">
        <v>15</v>
      </c>
      <c r="F31" s="6" t="s">
        <v>16</v>
      </c>
      <c r="G31" s="6" t="s">
        <v>16</v>
      </c>
      <c r="H31" s="6" t="s">
        <v>18</v>
      </c>
      <c r="I31" s="8">
        <v>0.55000000000000004</v>
      </c>
      <c r="J31" s="9">
        <v>9250</v>
      </c>
      <c r="K31" s="10">
        <f t="shared" si="0"/>
        <v>5087.5</v>
      </c>
      <c r="L31" s="10">
        <f t="shared" si="1"/>
        <v>1526.25</v>
      </c>
      <c r="M31" s="11">
        <v>0.3</v>
      </c>
      <c r="O31" s="12"/>
    </row>
    <row r="32" spans="1:15" ht="15.75" customHeight="1">
      <c r="A32" s="1"/>
      <c r="B32" s="6" t="s">
        <v>14</v>
      </c>
      <c r="C32" s="6">
        <v>1185732</v>
      </c>
      <c r="D32" s="7">
        <v>44326</v>
      </c>
      <c r="E32" s="6" t="s">
        <v>15</v>
      </c>
      <c r="F32" s="6" t="s">
        <v>16</v>
      </c>
      <c r="G32" s="6" t="s">
        <v>16</v>
      </c>
      <c r="H32" s="6" t="s">
        <v>19</v>
      </c>
      <c r="I32" s="8">
        <v>0.5</v>
      </c>
      <c r="J32" s="9">
        <v>9000</v>
      </c>
      <c r="K32" s="10">
        <f t="shared" si="0"/>
        <v>4500</v>
      </c>
      <c r="L32" s="10">
        <f t="shared" si="1"/>
        <v>1575</v>
      </c>
      <c r="M32" s="11">
        <v>0.35</v>
      </c>
      <c r="O32" s="12"/>
    </row>
    <row r="33" spans="1:15" ht="15.75" customHeight="1">
      <c r="A33" s="1"/>
      <c r="B33" s="6" t="s">
        <v>14</v>
      </c>
      <c r="C33" s="6">
        <v>1185732</v>
      </c>
      <c r="D33" s="7">
        <v>44326</v>
      </c>
      <c r="E33" s="6" t="s">
        <v>15</v>
      </c>
      <c r="F33" s="6" t="s">
        <v>16</v>
      </c>
      <c r="G33" s="6" t="s">
        <v>16</v>
      </c>
      <c r="H33" s="6" t="s">
        <v>20</v>
      </c>
      <c r="I33" s="8">
        <v>0.5</v>
      </c>
      <c r="J33" s="9">
        <v>8500</v>
      </c>
      <c r="K33" s="10">
        <f t="shared" si="0"/>
        <v>4250</v>
      </c>
      <c r="L33" s="10">
        <f t="shared" si="1"/>
        <v>1487.5</v>
      </c>
      <c r="M33" s="11">
        <v>0.35</v>
      </c>
      <c r="O33" s="12"/>
    </row>
    <row r="34" spans="1:15" ht="15.75" customHeight="1">
      <c r="A34" s="1"/>
      <c r="B34" s="6" t="s">
        <v>14</v>
      </c>
      <c r="C34" s="6">
        <v>1185732</v>
      </c>
      <c r="D34" s="7">
        <v>44326</v>
      </c>
      <c r="E34" s="6" t="s">
        <v>15</v>
      </c>
      <c r="F34" s="6" t="s">
        <v>16</v>
      </c>
      <c r="G34" s="6" t="s">
        <v>16</v>
      </c>
      <c r="H34" s="6" t="s">
        <v>21</v>
      </c>
      <c r="I34" s="8">
        <v>0.6</v>
      </c>
      <c r="J34" s="9">
        <v>8750</v>
      </c>
      <c r="K34" s="10">
        <f t="shared" si="0"/>
        <v>5250</v>
      </c>
      <c r="L34" s="10">
        <f t="shared" si="1"/>
        <v>1575</v>
      </c>
      <c r="M34" s="11">
        <v>0.3</v>
      </c>
      <c r="O34" s="12"/>
    </row>
    <row r="35" spans="1:15" ht="15.75" customHeight="1">
      <c r="A35" s="1"/>
      <c r="B35" s="6" t="s">
        <v>14</v>
      </c>
      <c r="C35" s="6">
        <v>1185732</v>
      </c>
      <c r="D35" s="7">
        <v>44326</v>
      </c>
      <c r="E35" s="6" t="s">
        <v>15</v>
      </c>
      <c r="F35" s="6" t="s">
        <v>16</v>
      </c>
      <c r="G35" s="6" t="s">
        <v>16</v>
      </c>
      <c r="H35" s="6" t="s">
        <v>22</v>
      </c>
      <c r="I35" s="8">
        <v>0.65</v>
      </c>
      <c r="J35" s="9">
        <v>10000</v>
      </c>
      <c r="K35" s="10">
        <f t="shared" si="0"/>
        <v>6500</v>
      </c>
      <c r="L35" s="10">
        <f t="shared" si="1"/>
        <v>1625</v>
      </c>
      <c r="M35" s="11">
        <v>0.25</v>
      </c>
      <c r="O35" s="12"/>
    </row>
    <row r="36" spans="1:15" ht="15.75" customHeight="1">
      <c r="A36" s="1"/>
      <c r="B36" s="6" t="s">
        <v>14</v>
      </c>
      <c r="C36" s="6">
        <v>1185732</v>
      </c>
      <c r="D36" s="7">
        <v>44359</v>
      </c>
      <c r="E36" s="6" t="s">
        <v>15</v>
      </c>
      <c r="F36" s="6" t="s">
        <v>16</v>
      </c>
      <c r="G36" s="6" t="s">
        <v>16</v>
      </c>
      <c r="H36" s="6" t="s">
        <v>17</v>
      </c>
      <c r="I36" s="8">
        <v>0.6</v>
      </c>
      <c r="J36" s="9">
        <v>12500</v>
      </c>
      <c r="K36" s="10">
        <f t="shared" si="0"/>
        <v>7500</v>
      </c>
      <c r="L36" s="10">
        <f t="shared" si="1"/>
        <v>3750</v>
      </c>
      <c r="M36" s="11">
        <v>0.5</v>
      </c>
      <c r="O36" s="12"/>
    </row>
    <row r="37" spans="1:15" ht="15.75" customHeight="1">
      <c r="A37" s="1"/>
      <c r="B37" s="6" t="s">
        <v>14</v>
      </c>
      <c r="C37" s="6">
        <v>1185732</v>
      </c>
      <c r="D37" s="7">
        <v>44359</v>
      </c>
      <c r="E37" s="6" t="s">
        <v>15</v>
      </c>
      <c r="F37" s="6" t="s">
        <v>16</v>
      </c>
      <c r="G37" s="6" t="s">
        <v>16</v>
      </c>
      <c r="H37" s="6" t="s">
        <v>18</v>
      </c>
      <c r="I37" s="8">
        <v>0.55000000000000004</v>
      </c>
      <c r="J37" s="9">
        <v>10000</v>
      </c>
      <c r="K37" s="10">
        <f t="shared" si="0"/>
        <v>5500</v>
      </c>
      <c r="L37" s="10">
        <f t="shared" si="1"/>
        <v>1650</v>
      </c>
      <c r="M37" s="11">
        <v>0.3</v>
      </c>
      <c r="O37" s="12"/>
    </row>
    <row r="38" spans="1:15" ht="15.75" customHeight="1">
      <c r="A38" s="1"/>
      <c r="B38" s="6" t="s">
        <v>14</v>
      </c>
      <c r="C38" s="6">
        <v>1185732</v>
      </c>
      <c r="D38" s="7">
        <v>44359</v>
      </c>
      <c r="E38" s="6" t="s">
        <v>15</v>
      </c>
      <c r="F38" s="6" t="s">
        <v>16</v>
      </c>
      <c r="G38" s="6" t="s">
        <v>16</v>
      </c>
      <c r="H38" s="6" t="s">
        <v>19</v>
      </c>
      <c r="I38" s="8">
        <v>0.5</v>
      </c>
      <c r="J38" s="9">
        <v>9250</v>
      </c>
      <c r="K38" s="10">
        <f t="shared" si="0"/>
        <v>4625</v>
      </c>
      <c r="L38" s="10">
        <f t="shared" si="1"/>
        <v>1618.75</v>
      </c>
      <c r="M38" s="11">
        <v>0.35</v>
      </c>
      <c r="O38" s="12"/>
    </row>
    <row r="39" spans="1:15" ht="15.75" customHeight="1">
      <c r="A39" s="1"/>
      <c r="B39" s="6" t="s">
        <v>14</v>
      </c>
      <c r="C39" s="6">
        <v>1185732</v>
      </c>
      <c r="D39" s="7">
        <v>44359</v>
      </c>
      <c r="E39" s="6" t="s">
        <v>15</v>
      </c>
      <c r="F39" s="6" t="s">
        <v>16</v>
      </c>
      <c r="G39" s="6" t="s">
        <v>16</v>
      </c>
      <c r="H39" s="6" t="s">
        <v>20</v>
      </c>
      <c r="I39" s="8">
        <v>0.5</v>
      </c>
      <c r="J39" s="9">
        <v>9000</v>
      </c>
      <c r="K39" s="10">
        <f t="shared" si="0"/>
        <v>4500</v>
      </c>
      <c r="L39" s="10">
        <f t="shared" si="1"/>
        <v>1575</v>
      </c>
      <c r="M39" s="11">
        <v>0.35</v>
      </c>
      <c r="O39" s="12"/>
    </row>
    <row r="40" spans="1:15" ht="15.75" customHeight="1">
      <c r="A40" s="1"/>
      <c r="B40" s="6" t="s">
        <v>14</v>
      </c>
      <c r="C40" s="6">
        <v>1185732</v>
      </c>
      <c r="D40" s="7">
        <v>44359</v>
      </c>
      <c r="E40" s="6" t="s">
        <v>15</v>
      </c>
      <c r="F40" s="6" t="s">
        <v>16</v>
      </c>
      <c r="G40" s="6" t="s">
        <v>16</v>
      </c>
      <c r="H40" s="6" t="s">
        <v>21</v>
      </c>
      <c r="I40" s="8">
        <v>0.6</v>
      </c>
      <c r="J40" s="9">
        <v>9000</v>
      </c>
      <c r="K40" s="10">
        <f t="shared" si="0"/>
        <v>5400</v>
      </c>
      <c r="L40" s="10">
        <f t="shared" si="1"/>
        <v>1620</v>
      </c>
      <c r="M40" s="11">
        <v>0.3</v>
      </c>
      <c r="O40" s="12"/>
    </row>
    <row r="41" spans="1:15" ht="15.75" customHeight="1">
      <c r="A41" s="1"/>
      <c r="B41" s="6" t="s">
        <v>14</v>
      </c>
      <c r="C41" s="6">
        <v>1185732</v>
      </c>
      <c r="D41" s="7">
        <v>44359</v>
      </c>
      <c r="E41" s="6" t="s">
        <v>15</v>
      </c>
      <c r="F41" s="6" t="s">
        <v>16</v>
      </c>
      <c r="G41" s="6" t="s">
        <v>16</v>
      </c>
      <c r="H41" s="6" t="s">
        <v>22</v>
      </c>
      <c r="I41" s="8">
        <v>0.65</v>
      </c>
      <c r="J41" s="9">
        <v>10500</v>
      </c>
      <c r="K41" s="10">
        <f t="shared" si="0"/>
        <v>6825</v>
      </c>
      <c r="L41" s="10">
        <f t="shared" si="1"/>
        <v>1706.25</v>
      </c>
      <c r="M41" s="11">
        <v>0.25</v>
      </c>
      <c r="O41" s="12"/>
    </row>
    <row r="42" spans="1:15" ht="15.75" customHeight="1">
      <c r="A42" s="1"/>
      <c r="B42" s="6" t="s">
        <v>14</v>
      </c>
      <c r="C42" s="6">
        <v>1185732</v>
      </c>
      <c r="D42" s="7">
        <v>44387</v>
      </c>
      <c r="E42" s="6" t="s">
        <v>15</v>
      </c>
      <c r="F42" s="6" t="s">
        <v>16</v>
      </c>
      <c r="G42" s="6" t="s">
        <v>16</v>
      </c>
      <c r="H42" s="6" t="s">
        <v>17</v>
      </c>
      <c r="I42" s="8">
        <v>0.6</v>
      </c>
      <c r="J42" s="9">
        <v>12750</v>
      </c>
      <c r="K42" s="10">
        <f t="shared" si="0"/>
        <v>7650</v>
      </c>
      <c r="L42" s="10">
        <f t="shared" si="1"/>
        <v>3825</v>
      </c>
      <c r="M42" s="11">
        <v>0.5</v>
      </c>
      <c r="O42" s="12"/>
    </row>
    <row r="43" spans="1:15" ht="15.75" customHeight="1">
      <c r="A43" s="1"/>
      <c r="B43" s="6" t="s">
        <v>14</v>
      </c>
      <c r="C43" s="6">
        <v>1185732</v>
      </c>
      <c r="D43" s="7">
        <v>44387</v>
      </c>
      <c r="E43" s="6" t="s">
        <v>15</v>
      </c>
      <c r="F43" s="6" t="s">
        <v>16</v>
      </c>
      <c r="G43" s="6" t="s">
        <v>16</v>
      </c>
      <c r="H43" s="6" t="s">
        <v>18</v>
      </c>
      <c r="I43" s="8">
        <v>0.55000000000000004</v>
      </c>
      <c r="J43" s="9">
        <v>10250</v>
      </c>
      <c r="K43" s="10">
        <f t="shared" si="0"/>
        <v>5637.5000000000009</v>
      </c>
      <c r="L43" s="10">
        <f t="shared" si="1"/>
        <v>1691.2500000000002</v>
      </c>
      <c r="M43" s="11">
        <v>0.3</v>
      </c>
      <c r="O43" s="12"/>
    </row>
    <row r="44" spans="1:15" ht="15.75" customHeight="1">
      <c r="A44" s="1"/>
      <c r="B44" s="6" t="s">
        <v>14</v>
      </c>
      <c r="C44" s="6">
        <v>1185732</v>
      </c>
      <c r="D44" s="7">
        <v>44387</v>
      </c>
      <c r="E44" s="6" t="s">
        <v>15</v>
      </c>
      <c r="F44" s="6" t="s">
        <v>16</v>
      </c>
      <c r="G44" s="6" t="s">
        <v>16</v>
      </c>
      <c r="H44" s="6" t="s">
        <v>19</v>
      </c>
      <c r="I44" s="8">
        <v>0.5</v>
      </c>
      <c r="J44" s="9">
        <v>9500</v>
      </c>
      <c r="K44" s="10">
        <f t="shared" si="0"/>
        <v>4750</v>
      </c>
      <c r="L44" s="10">
        <f t="shared" si="1"/>
        <v>1662.5</v>
      </c>
      <c r="M44" s="11">
        <v>0.35</v>
      </c>
      <c r="O44" s="12"/>
    </row>
    <row r="45" spans="1:15" ht="15.75" customHeight="1">
      <c r="A45" s="1"/>
      <c r="B45" s="6" t="s">
        <v>14</v>
      </c>
      <c r="C45" s="6">
        <v>1185732</v>
      </c>
      <c r="D45" s="7">
        <v>44387</v>
      </c>
      <c r="E45" s="6" t="s">
        <v>15</v>
      </c>
      <c r="F45" s="6" t="s">
        <v>16</v>
      </c>
      <c r="G45" s="6" t="s">
        <v>16</v>
      </c>
      <c r="H45" s="6" t="s">
        <v>20</v>
      </c>
      <c r="I45" s="8">
        <v>0.5</v>
      </c>
      <c r="J45" s="9">
        <v>9000</v>
      </c>
      <c r="K45" s="10">
        <f t="shared" si="0"/>
        <v>4500</v>
      </c>
      <c r="L45" s="10">
        <f t="shared" si="1"/>
        <v>1575</v>
      </c>
      <c r="M45" s="11">
        <v>0.35</v>
      </c>
      <c r="O45" s="12"/>
    </row>
    <row r="46" spans="1:15" ht="15.75" customHeight="1">
      <c r="A46" s="1"/>
      <c r="B46" s="6" t="s">
        <v>14</v>
      </c>
      <c r="C46" s="6">
        <v>1185732</v>
      </c>
      <c r="D46" s="7">
        <v>44387</v>
      </c>
      <c r="E46" s="6" t="s">
        <v>15</v>
      </c>
      <c r="F46" s="6" t="s">
        <v>16</v>
      </c>
      <c r="G46" s="6" t="s">
        <v>16</v>
      </c>
      <c r="H46" s="6" t="s">
        <v>21</v>
      </c>
      <c r="I46" s="8">
        <v>0.6</v>
      </c>
      <c r="J46" s="9">
        <v>9250</v>
      </c>
      <c r="K46" s="10">
        <f t="shared" si="0"/>
        <v>5550</v>
      </c>
      <c r="L46" s="10">
        <f t="shared" si="1"/>
        <v>1665</v>
      </c>
      <c r="M46" s="11">
        <v>0.3</v>
      </c>
      <c r="O46" s="12"/>
    </row>
    <row r="47" spans="1:15" ht="15.75" customHeight="1">
      <c r="A47" s="1"/>
      <c r="B47" s="6" t="s">
        <v>14</v>
      </c>
      <c r="C47" s="6">
        <v>1185732</v>
      </c>
      <c r="D47" s="7">
        <v>44387</v>
      </c>
      <c r="E47" s="6" t="s">
        <v>15</v>
      </c>
      <c r="F47" s="6" t="s">
        <v>16</v>
      </c>
      <c r="G47" s="6" t="s">
        <v>16</v>
      </c>
      <c r="H47" s="6" t="s">
        <v>22</v>
      </c>
      <c r="I47" s="8">
        <v>0.65</v>
      </c>
      <c r="J47" s="9">
        <v>11000</v>
      </c>
      <c r="K47" s="10">
        <f t="shared" si="0"/>
        <v>7150</v>
      </c>
      <c r="L47" s="10">
        <f t="shared" si="1"/>
        <v>1787.5</v>
      </c>
      <c r="M47" s="11">
        <v>0.25</v>
      </c>
      <c r="O47" s="12"/>
    </row>
    <row r="48" spans="1:15" ht="15.75" customHeight="1">
      <c r="A48" s="1"/>
      <c r="B48" s="6" t="s">
        <v>14</v>
      </c>
      <c r="C48" s="6">
        <v>1185732</v>
      </c>
      <c r="D48" s="7">
        <v>44419</v>
      </c>
      <c r="E48" s="6" t="s">
        <v>15</v>
      </c>
      <c r="F48" s="6" t="s">
        <v>16</v>
      </c>
      <c r="G48" s="6" t="s">
        <v>16</v>
      </c>
      <c r="H48" s="6" t="s">
        <v>17</v>
      </c>
      <c r="I48" s="8">
        <v>0.6</v>
      </c>
      <c r="J48" s="9">
        <v>12500</v>
      </c>
      <c r="K48" s="10">
        <f t="shared" si="0"/>
        <v>7500</v>
      </c>
      <c r="L48" s="10">
        <f t="shared" si="1"/>
        <v>3750</v>
      </c>
      <c r="M48" s="11">
        <v>0.5</v>
      </c>
      <c r="O48" s="12"/>
    </row>
    <row r="49" spans="1:15" ht="15.75" customHeight="1">
      <c r="A49" s="1"/>
      <c r="B49" s="6" t="s">
        <v>14</v>
      </c>
      <c r="C49" s="6">
        <v>1185732</v>
      </c>
      <c r="D49" s="7">
        <v>44419</v>
      </c>
      <c r="E49" s="6" t="s">
        <v>15</v>
      </c>
      <c r="F49" s="6" t="s">
        <v>16</v>
      </c>
      <c r="G49" s="6" t="s">
        <v>16</v>
      </c>
      <c r="H49" s="6" t="s">
        <v>18</v>
      </c>
      <c r="I49" s="8">
        <v>0.55000000000000004</v>
      </c>
      <c r="J49" s="9">
        <v>10250</v>
      </c>
      <c r="K49" s="10">
        <f t="shared" si="0"/>
        <v>5637.5000000000009</v>
      </c>
      <c r="L49" s="10">
        <f t="shared" si="1"/>
        <v>1691.2500000000002</v>
      </c>
      <c r="M49" s="11">
        <v>0.3</v>
      </c>
      <c r="O49" s="12"/>
    </row>
    <row r="50" spans="1:15" ht="15.75" customHeight="1">
      <c r="A50" s="1"/>
      <c r="B50" s="6" t="s">
        <v>14</v>
      </c>
      <c r="C50" s="6">
        <v>1185732</v>
      </c>
      <c r="D50" s="7">
        <v>44419</v>
      </c>
      <c r="E50" s="6" t="s">
        <v>15</v>
      </c>
      <c r="F50" s="6" t="s">
        <v>16</v>
      </c>
      <c r="G50" s="6" t="s">
        <v>16</v>
      </c>
      <c r="H50" s="6" t="s">
        <v>19</v>
      </c>
      <c r="I50" s="8">
        <v>0.5</v>
      </c>
      <c r="J50" s="9">
        <v>9500</v>
      </c>
      <c r="K50" s="10">
        <f t="shared" si="0"/>
        <v>4750</v>
      </c>
      <c r="L50" s="10">
        <f t="shared" si="1"/>
        <v>1662.5</v>
      </c>
      <c r="M50" s="11">
        <v>0.35</v>
      </c>
      <c r="O50" s="12"/>
    </row>
    <row r="51" spans="1:15" ht="15.75" customHeight="1">
      <c r="A51" s="1"/>
      <c r="B51" s="6" t="s">
        <v>14</v>
      </c>
      <c r="C51" s="6">
        <v>1185732</v>
      </c>
      <c r="D51" s="7">
        <v>44419</v>
      </c>
      <c r="E51" s="6" t="s">
        <v>15</v>
      </c>
      <c r="F51" s="6" t="s">
        <v>16</v>
      </c>
      <c r="G51" s="6" t="s">
        <v>16</v>
      </c>
      <c r="H51" s="6" t="s">
        <v>20</v>
      </c>
      <c r="I51" s="8">
        <v>0.5</v>
      </c>
      <c r="J51" s="9">
        <v>9250</v>
      </c>
      <c r="K51" s="10">
        <f t="shared" si="0"/>
        <v>4625</v>
      </c>
      <c r="L51" s="10">
        <f t="shared" si="1"/>
        <v>1618.75</v>
      </c>
      <c r="M51" s="11">
        <v>0.35</v>
      </c>
      <c r="O51" s="12"/>
    </row>
    <row r="52" spans="1:15" ht="15.75" customHeight="1">
      <c r="A52" s="1"/>
      <c r="B52" s="6" t="s">
        <v>14</v>
      </c>
      <c r="C52" s="6">
        <v>1185732</v>
      </c>
      <c r="D52" s="7">
        <v>44419</v>
      </c>
      <c r="E52" s="6" t="s">
        <v>15</v>
      </c>
      <c r="F52" s="6" t="s">
        <v>16</v>
      </c>
      <c r="G52" s="6" t="s">
        <v>16</v>
      </c>
      <c r="H52" s="6" t="s">
        <v>21</v>
      </c>
      <c r="I52" s="8">
        <v>0.6</v>
      </c>
      <c r="J52" s="9">
        <v>9000</v>
      </c>
      <c r="K52" s="10">
        <f t="shared" si="0"/>
        <v>5400</v>
      </c>
      <c r="L52" s="10">
        <f t="shared" si="1"/>
        <v>1620</v>
      </c>
      <c r="M52" s="11">
        <v>0.3</v>
      </c>
      <c r="O52" s="12"/>
    </row>
    <row r="53" spans="1:15" ht="15.75" customHeight="1">
      <c r="A53" s="1"/>
      <c r="B53" s="6" t="s">
        <v>14</v>
      </c>
      <c r="C53" s="6">
        <v>1185732</v>
      </c>
      <c r="D53" s="7">
        <v>44419</v>
      </c>
      <c r="E53" s="6" t="s">
        <v>15</v>
      </c>
      <c r="F53" s="6" t="s">
        <v>16</v>
      </c>
      <c r="G53" s="6" t="s">
        <v>16</v>
      </c>
      <c r="H53" s="6" t="s">
        <v>22</v>
      </c>
      <c r="I53" s="8">
        <v>0.65</v>
      </c>
      <c r="J53" s="9">
        <v>10750</v>
      </c>
      <c r="K53" s="10">
        <f t="shared" si="0"/>
        <v>6987.5</v>
      </c>
      <c r="L53" s="10">
        <f t="shared" si="1"/>
        <v>1746.875</v>
      </c>
      <c r="M53" s="11">
        <v>0.25</v>
      </c>
      <c r="O53" s="12"/>
    </row>
    <row r="54" spans="1:15" ht="15.75" customHeight="1">
      <c r="A54" s="1"/>
      <c r="B54" s="6" t="s">
        <v>14</v>
      </c>
      <c r="C54" s="6">
        <v>1185732</v>
      </c>
      <c r="D54" s="7">
        <v>44449</v>
      </c>
      <c r="E54" s="6" t="s">
        <v>15</v>
      </c>
      <c r="F54" s="6" t="s">
        <v>16</v>
      </c>
      <c r="G54" s="6" t="s">
        <v>16</v>
      </c>
      <c r="H54" s="6" t="s">
        <v>17</v>
      </c>
      <c r="I54" s="8">
        <v>0.6</v>
      </c>
      <c r="J54" s="9">
        <v>12000</v>
      </c>
      <c r="K54" s="10">
        <f t="shared" si="0"/>
        <v>7200</v>
      </c>
      <c r="L54" s="10">
        <f t="shared" si="1"/>
        <v>3600</v>
      </c>
      <c r="M54" s="11">
        <v>0.5</v>
      </c>
      <c r="O54" s="12"/>
    </row>
    <row r="55" spans="1:15" ht="15.75" customHeight="1">
      <c r="A55" s="1"/>
      <c r="B55" s="6" t="s">
        <v>14</v>
      </c>
      <c r="C55" s="6">
        <v>1185732</v>
      </c>
      <c r="D55" s="7">
        <v>44449</v>
      </c>
      <c r="E55" s="6" t="s">
        <v>15</v>
      </c>
      <c r="F55" s="6" t="s">
        <v>16</v>
      </c>
      <c r="G55" s="6" t="s">
        <v>16</v>
      </c>
      <c r="H55" s="6" t="s">
        <v>18</v>
      </c>
      <c r="I55" s="8">
        <v>0.55000000000000004</v>
      </c>
      <c r="J55" s="9">
        <v>10000</v>
      </c>
      <c r="K55" s="10">
        <f t="shared" si="0"/>
        <v>5500</v>
      </c>
      <c r="L55" s="10">
        <f t="shared" si="1"/>
        <v>1650</v>
      </c>
      <c r="M55" s="11">
        <v>0.3</v>
      </c>
      <c r="O55" s="12"/>
    </row>
    <row r="56" spans="1:15" ht="15.75" customHeight="1">
      <c r="A56" s="1"/>
      <c r="B56" s="6" t="s">
        <v>14</v>
      </c>
      <c r="C56" s="6">
        <v>1185732</v>
      </c>
      <c r="D56" s="7">
        <v>44449</v>
      </c>
      <c r="E56" s="6" t="s">
        <v>15</v>
      </c>
      <c r="F56" s="6" t="s">
        <v>16</v>
      </c>
      <c r="G56" s="6" t="s">
        <v>16</v>
      </c>
      <c r="H56" s="6" t="s">
        <v>19</v>
      </c>
      <c r="I56" s="8">
        <v>0.5</v>
      </c>
      <c r="J56" s="9">
        <v>9250</v>
      </c>
      <c r="K56" s="10">
        <f t="shared" si="0"/>
        <v>4625</v>
      </c>
      <c r="L56" s="10">
        <f t="shared" si="1"/>
        <v>1618.75</v>
      </c>
      <c r="M56" s="11">
        <v>0.35</v>
      </c>
      <c r="O56" s="12"/>
    </row>
    <row r="57" spans="1:15" ht="15.75" customHeight="1">
      <c r="A57" s="1"/>
      <c r="B57" s="6" t="s">
        <v>14</v>
      </c>
      <c r="C57" s="6">
        <v>1185732</v>
      </c>
      <c r="D57" s="7">
        <v>44449</v>
      </c>
      <c r="E57" s="6" t="s">
        <v>15</v>
      </c>
      <c r="F57" s="6" t="s">
        <v>16</v>
      </c>
      <c r="G57" s="6" t="s">
        <v>16</v>
      </c>
      <c r="H57" s="6" t="s">
        <v>20</v>
      </c>
      <c r="I57" s="8">
        <v>0.5</v>
      </c>
      <c r="J57" s="9">
        <v>9000</v>
      </c>
      <c r="K57" s="10">
        <f t="shared" si="0"/>
        <v>4500</v>
      </c>
      <c r="L57" s="10">
        <f t="shared" si="1"/>
        <v>1575</v>
      </c>
      <c r="M57" s="11">
        <v>0.35</v>
      </c>
      <c r="O57" s="12"/>
    </row>
    <row r="58" spans="1:15" ht="15.75" customHeight="1">
      <c r="A58" s="1"/>
      <c r="B58" s="6" t="s">
        <v>14</v>
      </c>
      <c r="C58" s="6">
        <v>1185732</v>
      </c>
      <c r="D58" s="7">
        <v>44449</v>
      </c>
      <c r="E58" s="6" t="s">
        <v>15</v>
      </c>
      <c r="F58" s="6" t="s">
        <v>16</v>
      </c>
      <c r="G58" s="6" t="s">
        <v>16</v>
      </c>
      <c r="H58" s="6" t="s">
        <v>21</v>
      </c>
      <c r="I58" s="8">
        <v>0.6</v>
      </c>
      <c r="J58" s="9">
        <v>9000</v>
      </c>
      <c r="K58" s="10">
        <f t="shared" si="0"/>
        <v>5400</v>
      </c>
      <c r="L58" s="10">
        <f t="shared" si="1"/>
        <v>1620</v>
      </c>
      <c r="M58" s="11">
        <v>0.3</v>
      </c>
      <c r="O58" s="12"/>
    </row>
    <row r="59" spans="1:15" ht="15.75" customHeight="1">
      <c r="A59" s="1"/>
      <c r="B59" s="6" t="s">
        <v>14</v>
      </c>
      <c r="C59" s="6">
        <v>1185732</v>
      </c>
      <c r="D59" s="7">
        <v>44449</v>
      </c>
      <c r="E59" s="6" t="s">
        <v>15</v>
      </c>
      <c r="F59" s="6" t="s">
        <v>16</v>
      </c>
      <c r="G59" s="6" t="s">
        <v>16</v>
      </c>
      <c r="H59" s="6" t="s">
        <v>22</v>
      </c>
      <c r="I59" s="8">
        <v>0.65</v>
      </c>
      <c r="J59" s="9">
        <v>10000</v>
      </c>
      <c r="K59" s="10">
        <f t="shared" si="0"/>
        <v>6500</v>
      </c>
      <c r="L59" s="10">
        <f t="shared" si="1"/>
        <v>1625</v>
      </c>
      <c r="M59" s="11">
        <v>0.25</v>
      </c>
      <c r="O59" s="12"/>
    </row>
    <row r="60" spans="1:15" ht="15.75" customHeight="1">
      <c r="A60" s="1"/>
      <c r="B60" s="6" t="s">
        <v>14</v>
      </c>
      <c r="C60" s="6">
        <v>1185732</v>
      </c>
      <c r="D60" s="7">
        <v>44481</v>
      </c>
      <c r="E60" s="6" t="s">
        <v>15</v>
      </c>
      <c r="F60" s="6" t="s">
        <v>16</v>
      </c>
      <c r="G60" s="6" t="s">
        <v>16</v>
      </c>
      <c r="H60" s="6" t="s">
        <v>17</v>
      </c>
      <c r="I60" s="8">
        <v>0.65</v>
      </c>
      <c r="J60" s="9">
        <v>11750</v>
      </c>
      <c r="K60" s="10">
        <f t="shared" si="0"/>
        <v>7637.5</v>
      </c>
      <c r="L60" s="10">
        <f t="shared" si="1"/>
        <v>3818.75</v>
      </c>
      <c r="M60" s="11">
        <v>0.5</v>
      </c>
      <c r="O60" s="12"/>
    </row>
    <row r="61" spans="1:15" ht="15.75" customHeight="1">
      <c r="A61" s="1"/>
      <c r="B61" s="6" t="s">
        <v>14</v>
      </c>
      <c r="C61" s="6">
        <v>1185732</v>
      </c>
      <c r="D61" s="7">
        <v>44481</v>
      </c>
      <c r="E61" s="6" t="s">
        <v>15</v>
      </c>
      <c r="F61" s="6" t="s">
        <v>16</v>
      </c>
      <c r="G61" s="6" t="s">
        <v>16</v>
      </c>
      <c r="H61" s="6" t="s">
        <v>18</v>
      </c>
      <c r="I61" s="8">
        <v>0.55000000000000004</v>
      </c>
      <c r="J61" s="9">
        <v>10000</v>
      </c>
      <c r="K61" s="10">
        <f t="shared" si="0"/>
        <v>5500</v>
      </c>
      <c r="L61" s="10">
        <f t="shared" si="1"/>
        <v>1650</v>
      </c>
      <c r="M61" s="11">
        <v>0.3</v>
      </c>
      <c r="O61" s="12"/>
    </row>
    <row r="62" spans="1:15" ht="15.75" customHeight="1">
      <c r="A62" s="1"/>
      <c r="B62" s="6" t="s">
        <v>14</v>
      </c>
      <c r="C62" s="6">
        <v>1185732</v>
      </c>
      <c r="D62" s="7">
        <v>44481</v>
      </c>
      <c r="E62" s="6" t="s">
        <v>15</v>
      </c>
      <c r="F62" s="6" t="s">
        <v>16</v>
      </c>
      <c r="G62" s="6" t="s">
        <v>16</v>
      </c>
      <c r="H62" s="6" t="s">
        <v>19</v>
      </c>
      <c r="I62" s="8">
        <v>0.55000000000000004</v>
      </c>
      <c r="J62" s="9">
        <v>9000</v>
      </c>
      <c r="K62" s="10">
        <f t="shared" si="0"/>
        <v>4950</v>
      </c>
      <c r="L62" s="10">
        <f t="shared" si="1"/>
        <v>1732.5</v>
      </c>
      <c r="M62" s="11">
        <v>0.35</v>
      </c>
      <c r="O62" s="12"/>
    </row>
    <row r="63" spans="1:15" ht="15.75" customHeight="1">
      <c r="A63" s="1"/>
      <c r="B63" s="6" t="s">
        <v>14</v>
      </c>
      <c r="C63" s="6">
        <v>1185732</v>
      </c>
      <c r="D63" s="7">
        <v>44481</v>
      </c>
      <c r="E63" s="6" t="s">
        <v>15</v>
      </c>
      <c r="F63" s="6" t="s">
        <v>16</v>
      </c>
      <c r="G63" s="6" t="s">
        <v>16</v>
      </c>
      <c r="H63" s="6" t="s">
        <v>20</v>
      </c>
      <c r="I63" s="8">
        <v>0.55000000000000004</v>
      </c>
      <c r="J63" s="9">
        <v>8750</v>
      </c>
      <c r="K63" s="10">
        <f t="shared" si="0"/>
        <v>4812.5</v>
      </c>
      <c r="L63" s="10">
        <f t="shared" si="1"/>
        <v>1684.375</v>
      </c>
      <c r="M63" s="11">
        <v>0.35</v>
      </c>
      <c r="O63" s="12"/>
    </row>
    <row r="64" spans="1:15" ht="15.75" customHeight="1">
      <c r="A64" s="1"/>
      <c r="B64" s="6" t="s">
        <v>14</v>
      </c>
      <c r="C64" s="6">
        <v>1185732</v>
      </c>
      <c r="D64" s="7">
        <v>44481</v>
      </c>
      <c r="E64" s="6" t="s">
        <v>15</v>
      </c>
      <c r="F64" s="6" t="s">
        <v>16</v>
      </c>
      <c r="G64" s="6" t="s">
        <v>16</v>
      </c>
      <c r="H64" s="6" t="s">
        <v>21</v>
      </c>
      <c r="I64" s="8">
        <v>0.65</v>
      </c>
      <c r="J64" s="9">
        <v>8750</v>
      </c>
      <c r="K64" s="10">
        <f t="shared" si="0"/>
        <v>5687.5</v>
      </c>
      <c r="L64" s="10">
        <f t="shared" si="1"/>
        <v>1706.25</v>
      </c>
      <c r="M64" s="11">
        <v>0.3</v>
      </c>
      <c r="O64" s="12"/>
    </row>
    <row r="65" spans="1:15" ht="15.75" customHeight="1">
      <c r="A65" s="1"/>
      <c r="B65" s="6" t="s">
        <v>14</v>
      </c>
      <c r="C65" s="6">
        <v>1185732</v>
      </c>
      <c r="D65" s="7">
        <v>44481</v>
      </c>
      <c r="E65" s="6" t="s">
        <v>15</v>
      </c>
      <c r="F65" s="6" t="s">
        <v>16</v>
      </c>
      <c r="G65" s="6" t="s">
        <v>16</v>
      </c>
      <c r="H65" s="6" t="s">
        <v>22</v>
      </c>
      <c r="I65" s="8">
        <v>0.7</v>
      </c>
      <c r="J65" s="9">
        <v>10000</v>
      </c>
      <c r="K65" s="10">
        <f t="shared" si="0"/>
        <v>7000</v>
      </c>
      <c r="L65" s="10">
        <f t="shared" si="1"/>
        <v>1750</v>
      </c>
      <c r="M65" s="11">
        <v>0.25</v>
      </c>
      <c r="O65" s="12"/>
    </row>
    <row r="66" spans="1:15" ht="15.75" customHeight="1">
      <c r="A66" s="1"/>
      <c r="B66" s="6" t="s">
        <v>14</v>
      </c>
      <c r="C66" s="6">
        <v>1185732</v>
      </c>
      <c r="D66" s="7">
        <v>44511</v>
      </c>
      <c r="E66" s="6" t="s">
        <v>15</v>
      </c>
      <c r="F66" s="6" t="s">
        <v>16</v>
      </c>
      <c r="G66" s="6" t="s">
        <v>16</v>
      </c>
      <c r="H66" s="6" t="s">
        <v>17</v>
      </c>
      <c r="I66" s="8">
        <v>0.65</v>
      </c>
      <c r="J66" s="9">
        <v>11500</v>
      </c>
      <c r="K66" s="10">
        <f t="shared" si="0"/>
        <v>7475</v>
      </c>
      <c r="L66" s="10">
        <f t="shared" si="1"/>
        <v>3737.5</v>
      </c>
      <c r="M66" s="11">
        <v>0.5</v>
      </c>
      <c r="O66" s="12"/>
    </row>
    <row r="67" spans="1:15" ht="15.75" customHeight="1">
      <c r="A67" s="1"/>
      <c r="B67" s="6" t="s">
        <v>14</v>
      </c>
      <c r="C67" s="6">
        <v>1185732</v>
      </c>
      <c r="D67" s="7">
        <v>44511</v>
      </c>
      <c r="E67" s="6" t="s">
        <v>15</v>
      </c>
      <c r="F67" s="6" t="s">
        <v>16</v>
      </c>
      <c r="G67" s="6" t="s">
        <v>16</v>
      </c>
      <c r="H67" s="6" t="s">
        <v>18</v>
      </c>
      <c r="I67" s="8">
        <v>0.55000000000000004</v>
      </c>
      <c r="J67" s="9">
        <v>9750</v>
      </c>
      <c r="K67" s="10">
        <f t="shared" si="0"/>
        <v>5362.5</v>
      </c>
      <c r="L67" s="10">
        <f t="shared" si="1"/>
        <v>1608.75</v>
      </c>
      <c r="M67" s="11">
        <v>0.3</v>
      </c>
      <c r="O67" s="12"/>
    </row>
    <row r="68" spans="1:15" ht="15.75" customHeight="1">
      <c r="A68" s="1"/>
      <c r="B68" s="6" t="s">
        <v>14</v>
      </c>
      <c r="C68" s="6">
        <v>1185732</v>
      </c>
      <c r="D68" s="7">
        <v>44511</v>
      </c>
      <c r="E68" s="6" t="s">
        <v>15</v>
      </c>
      <c r="F68" s="6" t="s">
        <v>16</v>
      </c>
      <c r="G68" s="6" t="s">
        <v>16</v>
      </c>
      <c r="H68" s="6" t="s">
        <v>19</v>
      </c>
      <c r="I68" s="8">
        <v>0.55000000000000004</v>
      </c>
      <c r="J68" s="9">
        <v>9200</v>
      </c>
      <c r="K68" s="10">
        <f t="shared" si="0"/>
        <v>5060</v>
      </c>
      <c r="L68" s="10">
        <f t="shared" si="1"/>
        <v>1771</v>
      </c>
      <c r="M68" s="11">
        <v>0.35</v>
      </c>
      <c r="O68" s="12"/>
    </row>
    <row r="69" spans="1:15" ht="15.75" customHeight="1">
      <c r="A69" s="1"/>
      <c r="B69" s="6" t="s">
        <v>14</v>
      </c>
      <c r="C69" s="6">
        <v>1185732</v>
      </c>
      <c r="D69" s="7">
        <v>44511</v>
      </c>
      <c r="E69" s="6" t="s">
        <v>15</v>
      </c>
      <c r="F69" s="6" t="s">
        <v>16</v>
      </c>
      <c r="G69" s="6" t="s">
        <v>16</v>
      </c>
      <c r="H69" s="6" t="s">
        <v>20</v>
      </c>
      <c r="I69" s="8">
        <v>0.55000000000000004</v>
      </c>
      <c r="J69" s="9">
        <v>9000</v>
      </c>
      <c r="K69" s="10">
        <f t="shared" si="0"/>
        <v>4950</v>
      </c>
      <c r="L69" s="10">
        <f t="shared" si="1"/>
        <v>1732.5</v>
      </c>
      <c r="M69" s="11">
        <v>0.35</v>
      </c>
      <c r="O69" s="12"/>
    </row>
    <row r="70" spans="1:15" ht="15.75" customHeight="1">
      <c r="A70" s="1"/>
      <c r="B70" s="6" t="s">
        <v>14</v>
      </c>
      <c r="C70" s="6">
        <v>1185732</v>
      </c>
      <c r="D70" s="7">
        <v>44511</v>
      </c>
      <c r="E70" s="6" t="s">
        <v>15</v>
      </c>
      <c r="F70" s="6" t="s">
        <v>16</v>
      </c>
      <c r="G70" s="6" t="s">
        <v>16</v>
      </c>
      <c r="H70" s="6" t="s">
        <v>21</v>
      </c>
      <c r="I70" s="8">
        <v>0.65</v>
      </c>
      <c r="J70" s="9">
        <v>8750</v>
      </c>
      <c r="K70" s="10">
        <f t="shared" si="0"/>
        <v>5687.5</v>
      </c>
      <c r="L70" s="10">
        <f t="shared" si="1"/>
        <v>1706.25</v>
      </c>
      <c r="M70" s="11">
        <v>0.3</v>
      </c>
      <c r="O70" s="12"/>
    </row>
    <row r="71" spans="1:15" ht="15.75" customHeight="1">
      <c r="A71" s="1"/>
      <c r="B71" s="6" t="s">
        <v>14</v>
      </c>
      <c r="C71" s="6">
        <v>1185732</v>
      </c>
      <c r="D71" s="7">
        <v>44511</v>
      </c>
      <c r="E71" s="6" t="s">
        <v>15</v>
      </c>
      <c r="F71" s="6" t="s">
        <v>16</v>
      </c>
      <c r="G71" s="6" t="s">
        <v>16</v>
      </c>
      <c r="H71" s="6" t="s">
        <v>22</v>
      </c>
      <c r="I71" s="8">
        <v>0.7</v>
      </c>
      <c r="J71" s="9">
        <v>9750</v>
      </c>
      <c r="K71" s="10">
        <f t="shared" si="0"/>
        <v>6825</v>
      </c>
      <c r="L71" s="10">
        <f t="shared" si="1"/>
        <v>1706.25</v>
      </c>
      <c r="M71" s="11">
        <v>0.25</v>
      </c>
      <c r="O71" s="12"/>
    </row>
    <row r="72" spans="1:15" ht="15.75" customHeight="1">
      <c r="A72" s="1"/>
      <c r="B72" s="6" t="s">
        <v>14</v>
      </c>
      <c r="C72" s="6">
        <v>1185732</v>
      </c>
      <c r="D72" s="7">
        <v>44540</v>
      </c>
      <c r="E72" s="6" t="s">
        <v>15</v>
      </c>
      <c r="F72" s="6" t="s">
        <v>16</v>
      </c>
      <c r="G72" s="6" t="s">
        <v>16</v>
      </c>
      <c r="H72" s="6" t="s">
        <v>17</v>
      </c>
      <c r="I72" s="8">
        <v>0.65</v>
      </c>
      <c r="J72" s="9">
        <v>12000</v>
      </c>
      <c r="K72" s="10">
        <f t="shared" si="0"/>
        <v>7800</v>
      </c>
      <c r="L72" s="10">
        <f t="shared" si="1"/>
        <v>3900</v>
      </c>
      <c r="M72" s="11">
        <v>0.5</v>
      </c>
      <c r="O72" s="12"/>
    </row>
    <row r="73" spans="1:15" ht="15.75" customHeight="1">
      <c r="A73" s="1"/>
      <c r="B73" s="6" t="s">
        <v>14</v>
      </c>
      <c r="C73" s="6">
        <v>1185732</v>
      </c>
      <c r="D73" s="7">
        <v>44540</v>
      </c>
      <c r="E73" s="6" t="s">
        <v>15</v>
      </c>
      <c r="F73" s="6" t="s">
        <v>16</v>
      </c>
      <c r="G73" s="6" t="s">
        <v>16</v>
      </c>
      <c r="H73" s="6" t="s">
        <v>18</v>
      </c>
      <c r="I73" s="8">
        <v>0.55000000000000004</v>
      </c>
      <c r="J73" s="9">
        <v>10000</v>
      </c>
      <c r="K73" s="10">
        <f t="shared" si="0"/>
        <v>5500</v>
      </c>
      <c r="L73" s="10">
        <f t="shared" si="1"/>
        <v>1650</v>
      </c>
      <c r="M73" s="11">
        <v>0.3</v>
      </c>
      <c r="O73" s="12"/>
    </row>
    <row r="74" spans="1:15" ht="15.75" customHeight="1">
      <c r="A74" s="1"/>
      <c r="B74" s="6" t="s">
        <v>14</v>
      </c>
      <c r="C74" s="6">
        <v>1185732</v>
      </c>
      <c r="D74" s="7">
        <v>44540</v>
      </c>
      <c r="E74" s="6" t="s">
        <v>15</v>
      </c>
      <c r="F74" s="6" t="s">
        <v>16</v>
      </c>
      <c r="G74" s="6" t="s">
        <v>16</v>
      </c>
      <c r="H74" s="6" t="s">
        <v>19</v>
      </c>
      <c r="I74" s="8">
        <v>0.55000000000000004</v>
      </c>
      <c r="J74" s="9">
        <v>9500</v>
      </c>
      <c r="K74" s="10">
        <f t="shared" si="0"/>
        <v>5225</v>
      </c>
      <c r="L74" s="10">
        <f t="shared" si="1"/>
        <v>1828.7499999999998</v>
      </c>
      <c r="M74" s="11">
        <v>0.35</v>
      </c>
      <c r="O74" s="12"/>
    </row>
    <row r="75" spans="1:15" ht="15.75" customHeight="1">
      <c r="A75" s="1"/>
      <c r="B75" s="6" t="s">
        <v>14</v>
      </c>
      <c r="C75" s="6">
        <v>1185732</v>
      </c>
      <c r="D75" s="7">
        <v>44540</v>
      </c>
      <c r="E75" s="6" t="s">
        <v>15</v>
      </c>
      <c r="F75" s="6" t="s">
        <v>16</v>
      </c>
      <c r="G75" s="6" t="s">
        <v>16</v>
      </c>
      <c r="H75" s="6" t="s">
        <v>20</v>
      </c>
      <c r="I75" s="8">
        <v>0.55000000000000004</v>
      </c>
      <c r="J75" s="9">
        <v>9000</v>
      </c>
      <c r="K75" s="10">
        <f t="shared" si="0"/>
        <v>4950</v>
      </c>
      <c r="L75" s="10">
        <f t="shared" si="1"/>
        <v>1732.5</v>
      </c>
      <c r="M75" s="11">
        <v>0.35</v>
      </c>
      <c r="O75" s="12"/>
    </row>
    <row r="76" spans="1:15" ht="15.75" customHeight="1">
      <c r="A76" s="1"/>
      <c r="B76" s="6" t="s">
        <v>14</v>
      </c>
      <c r="C76" s="6">
        <v>1185732</v>
      </c>
      <c r="D76" s="7">
        <v>44540</v>
      </c>
      <c r="E76" s="6" t="s">
        <v>15</v>
      </c>
      <c r="F76" s="6" t="s">
        <v>16</v>
      </c>
      <c r="G76" s="6" t="s">
        <v>16</v>
      </c>
      <c r="H76" s="6" t="s">
        <v>21</v>
      </c>
      <c r="I76" s="8">
        <v>0.65</v>
      </c>
      <c r="J76" s="9">
        <v>9000</v>
      </c>
      <c r="K76" s="10">
        <f t="shared" si="0"/>
        <v>5850</v>
      </c>
      <c r="L76" s="10">
        <f t="shared" si="1"/>
        <v>1755</v>
      </c>
      <c r="M76" s="11">
        <v>0.3</v>
      </c>
      <c r="O76" s="12"/>
    </row>
    <row r="77" spans="1:15" ht="15.75" customHeight="1">
      <c r="A77" s="1"/>
      <c r="B77" s="6" t="s">
        <v>14</v>
      </c>
      <c r="C77" s="6">
        <v>1185732</v>
      </c>
      <c r="D77" s="7">
        <v>44540</v>
      </c>
      <c r="E77" s="6" t="s">
        <v>15</v>
      </c>
      <c r="F77" s="6" t="s">
        <v>16</v>
      </c>
      <c r="G77" s="6" t="s">
        <v>16</v>
      </c>
      <c r="H77" s="6" t="s">
        <v>22</v>
      </c>
      <c r="I77" s="8">
        <v>0.7</v>
      </c>
      <c r="J77" s="9">
        <v>10000</v>
      </c>
      <c r="K77" s="10">
        <f t="shared" si="0"/>
        <v>7000</v>
      </c>
      <c r="L77" s="10">
        <f t="shared" si="1"/>
        <v>1750</v>
      </c>
      <c r="M77" s="11">
        <v>0.25</v>
      </c>
      <c r="O77" s="12"/>
    </row>
    <row r="78" spans="1:15" ht="15.75" customHeight="1">
      <c r="A78" s="1"/>
      <c r="B78" s="6" t="s">
        <v>23</v>
      </c>
      <c r="C78" s="6">
        <v>1197831</v>
      </c>
      <c r="D78" s="7">
        <v>44198</v>
      </c>
      <c r="E78" s="6" t="s">
        <v>24</v>
      </c>
      <c r="F78" s="6" t="s">
        <v>25</v>
      </c>
      <c r="G78" s="6" t="s">
        <v>26</v>
      </c>
      <c r="H78" s="6" t="s">
        <v>17</v>
      </c>
      <c r="I78" s="8">
        <v>0.25</v>
      </c>
      <c r="J78" s="9">
        <v>9000</v>
      </c>
      <c r="K78" s="10">
        <f t="shared" si="0"/>
        <v>2250</v>
      </c>
      <c r="L78" s="10">
        <f t="shared" si="1"/>
        <v>787.5</v>
      </c>
      <c r="M78" s="11">
        <v>0.35</v>
      </c>
      <c r="O78" s="12"/>
    </row>
    <row r="79" spans="1:15" ht="15.75" customHeight="1">
      <c r="A79" s="1"/>
      <c r="B79" s="6" t="s">
        <v>23</v>
      </c>
      <c r="C79" s="6">
        <v>1197831</v>
      </c>
      <c r="D79" s="7">
        <v>44198</v>
      </c>
      <c r="E79" s="6" t="s">
        <v>24</v>
      </c>
      <c r="F79" s="6" t="s">
        <v>25</v>
      </c>
      <c r="G79" s="6" t="s">
        <v>26</v>
      </c>
      <c r="H79" s="6" t="s">
        <v>18</v>
      </c>
      <c r="I79" s="8">
        <v>0.35</v>
      </c>
      <c r="J79" s="9">
        <v>9000</v>
      </c>
      <c r="K79" s="10">
        <f t="shared" si="0"/>
        <v>3150</v>
      </c>
      <c r="L79" s="10">
        <f t="shared" si="1"/>
        <v>1102.5</v>
      </c>
      <c r="M79" s="11">
        <v>0.35</v>
      </c>
      <c r="O79" s="12"/>
    </row>
    <row r="80" spans="1:15" ht="15.75" customHeight="1">
      <c r="A80" s="1"/>
      <c r="B80" s="6" t="s">
        <v>23</v>
      </c>
      <c r="C80" s="6">
        <v>1197831</v>
      </c>
      <c r="D80" s="7">
        <v>44198</v>
      </c>
      <c r="E80" s="6" t="s">
        <v>24</v>
      </c>
      <c r="F80" s="6" t="s">
        <v>25</v>
      </c>
      <c r="G80" s="6" t="s">
        <v>26</v>
      </c>
      <c r="H80" s="6" t="s">
        <v>19</v>
      </c>
      <c r="I80" s="8">
        <v>0.35</v>
      </c>
      <c r="J80" s="9">
        <v>7000</v>
      </c>
      <c r="K80" s="10">
        <f t="shared" si="0"/>
        <v>2450</v>
      </c>
      <c r="L80" s="10">
        <f t="shared" si="1"/>
        <v>857.5</v>
      </c>
      <c r="M80" s="11">
        <v>0.35</v>
      </c>
      <c r="O80" s="12"/>
    </row>
    <row r="81" spans="1:15" ht="15.75" customHeight="1">
      <c r="A81" s="1"/>
      <c r="B81" s="6" t="s">
        <v>23</v>
      </c>
      <c r="C81" s="6">
        <v>1197831</v>
      </c>
      <c r="D81" s="7">
        <v>44198</v>
      </c>
      <c r="E81" s="6" t="s">
        <v>24</v>
      </c>
      <c r="F81" s="6" t="s">
        <v>25</v>
      </c>
      <c r="G81" s="6" t="s">
        <v>26</v>
      </c>
      <c r="H81" s="6" t="s">
        <v>20</v>
      </c>
      <c r="I81" s="8">
        <v>0.35</v>
      </c>
      <c r="J81" s="9">
        <v>7000</v>
      </c>
      <c r="K81" s="10">
        <f t="shared" si="0"/>
        <v>2450</v>
      </c>
      <c r="L81" s="10">
        <f t="shared" si="1"/>
        <v>1102.5</v>
      </c>
      <c r="M81" s="11">
        <v>0.45</v>
      </c>
      <c r="O81" s="12"/>
    </row>
    <row r="82" spans="1:15" ht="15.75" customHeight="1">
      <c r="A82" s="1"/>
      <c r="B82" s="6" t="s">
        <v>23</v>
      </c>
      <c r="C82" s="6">
        <v>1197831</v>
      </c>
      <c r="D82" s="7">
        <v>44198</v>
      </c>
      <c r="E82" s="6" t="s">
        <v>24</v>
      </c>
      <c r="F82" s="6" t="s">
        <v>25</v>
      </c>
      <c r="G82" s="6" t="s">
        <v>26</v>
      </c>
      <c r="H82" s="6" t="s">
        <v>21</v>
      </c>
      <c r="I82" s="8">
        <v>0.4</v>
      </c>
      <c r="J82" s="9">
        <v>5500</v>
      </c>
      <c r="K82" s="10">
        <f t="shared" si="0"/>
        <v>2200</v>
      </c>
      <c r="L82" s="10">
        <f t="shared" si="1"/>
        <v>660</v>
      </c>
      <c r="M82" s="11">
        <v>0.3</v>
      </c>
      <c r="O82" s="12"/>
    </row>
    <row r="83" spans="1:15" ht="15.75" customHeight="1">
      <c r="A83" s="1"/>
      <c r="B83" s="6" t="s">
        <v>23</v>
      </c>
      <c r="C83" s="6">
        <v>1197831</v>
      </c>
      <c r="D83" s="7">
        <v>44198</v>
      </c>
      <c r="E83" s="6" t="s">
        <v>24</v>
      </c>
      <c r="F83" s="6" t="s">
        <v>25</v>
      </c>
      <c r="G83" s="6" t="s">
        <v>26</v>
      </c>
      <c r="H83" s="6" t="s">
        <v>22</v>
      </c>
      <c r="I83" s="8">
        <v>0.35</v>
      </c>
      <c r="J83" s="9">
        <v>7000</v>
      </c>
      <c r="K83" s="10">
        <f t="shared" si="0"/>
        <v>2450</v>
      </c>
      <c r="L83" s="10">
        <f t="shared" si="1"/>
        <v>1225</v>
      </c>
      <c r="M83" s="11">
        <v>0.5</v>
      </c>
      <c r="O83" s="12"/>
    </row>
    <row r="84" spans="1:15" ht="15.75" customHeight="1">
      <c r="A84" s="1"/>
      <c r="B84" s="6" t="s">
        <v>23</v>
      </c>
      <c r="C84" s="6">
        <v>1197831</v>
      </c>
      <c r="D84" s="7">
        <v>44228</v>
      </c>
      <c r="E84" s="6" t="s">
        <v>24</v>
      </c>
      <c r="F84" s="6" t="s">
        <v>25</v>
      </c>
      <c r="G84" s="6" t="s">
        <v>26</v>
      </c>
      <c r="H84" s="6" t="s">
        <v>17</v>
      </c>
      <c r="I84" s="8">
        <v>0.25</v>
      </c>
      <c r="J84" s="9">
        <v>8500</v>
      </c>
      <c r="K84" s="10">
        <f t="shared" si="0"/>
        <v>2125</v>
      </c>
      <c r="L84" s="10">
        <f t="shared" si="1"/>
        <v>743.75</v>
      </c>
      <c r="M84" s="11">
        <v>0.35</v>
      </c>
      <c r="O84" s="12"/>
    </row>
    <row r="85" spans="1:15" ht="15.75" customHeight="1">
      <c r="A85" s="1"/>
      <c r="B85" s="6" t="s">
        <v>23</v>
      </c>
      <c r="C85" s="6">
        <v>1197831</v>
      </c>
      <c r="D85" s="7">
        <v>44228</v>
      </c>
      <c r="E85" s="6" t="s">
        <v>24</v>
      </c>
      <c r="F85" s="6" t="s">
        <v>25</v>
      </c>
      <c r="G85" s="6" t="s">
        <v>26</v>
      </c>
      <c r="H85" s="6" t="s">
        <v>18</v>
      </c>
      <c r="I85" s="8">
        <v>0.35</v>
      </c>
      <c r="J85" s="9">
        <v>8500</v>
      </c>
      <c r="K85" s="10">
        <f t="shared" si="0"/>
        <v>2975</v>
      </c>
      <c r="L85" s="10">
        <f t="shared" si="1"/>
        <v>1041.25</v>
      </c>
      <c r="M85" s="11">
        <v>0.35</v>
      </c>
      <c r="O85" s="12"/>
    </row>
    <row r="86" spans="1:15" ht="15.75" customHeight="1">
      <c r="A86" s="1"/>
      <c r="B86" s="6" t="s">
        <v>23</v>
      </c>
      <c r="C86" s="6">
        <v>1197831</v>
      </c>
      <c r="D86" s="7">
        <v>44228</v>
      </c>
      <c r="E86" s="6" t="s">
        <v>24</v>
      </c>
      <c r="F86" s="6" t="s">
        <v>25</v>
      </c>
      <c r="G86" s="6" t="s">
        <v>26</v>
      </c>
      <c r="H86" s="6" t="s">
        <v>19</v>
      </c>
      <c r="I86" s="8">
        <v>0.35</v>
      </c>
      <c r="J86" s="9">
        <v>6750</v>
      </c>
      <c r="K86" s="10">
        <f t="shared" si="0"/>
        <v>2362.5</v>
      </c>
      <c r="L86" s="10">
        <f t="shared" si="1"/>
        <v>826.875</v>
      </c>
      <c r="M86" s="11">
        <v>0.35</v>
      </c>
      <c r="O86" s="12"/>
    </row>
    <row r="87" spans="1:15" ht="15.75" customHeight="1">
      <c r="A87" s="1"/>
      <c r="B87" s="6" t="s">
        <v>23</v>
      </c>
      <c r="C87" s="6">
        <v>1197831</v>
      </c>
      <c r="D87" s="7">
        <v>44228</v>
      </c>
      <c r="E87" s="6" t="s">
        <v>24</v>
      </c>
      <c r="F87" s="6" t="s">
        <v>25</v>
      </c>
      <c r="G87" s="6" t="s">
        <v>26</v>
      </c>
      <c r="H87" s="6" t="s">
        <v>20</v>
      </c>
      <c r="I87" s="8">
        <v>0.35</v>
      </c>
      <c r="J87" s="9">
        <v>6250</v>
      </c>
      <c r="K87" s="10">
        <f t="shared" si="0"/>
        <v>2187.5</v>
      </c>
      <c r="L87" s="10">
        <f t="shared" si="1"/>
        <v>984.375</v>
      </c>
      <c r="M87" s="11">
        <v>0.45</v>
      </c>
      <c r="O87" s="12"/>
    </row>
    <row r="88" spans="1:15" ht="15.75" customHeight="1">
      <c r="A88" s="1"/>
      <c r="B88" s="6" t="s">
        <v>23</v>
      </c>
      <c r="C88" s="6">
        <v>1197831</v>
      </c>
      <c r="D88" s="7">
        <v>44228</v>
      </c>
      <c r="E88" s="6" t="s">
        <v>24</v>
      </c>
      <c r="F88" s="6" t="s">
        <v>25</v>
      </c>
      <c r="G88" s="6" t="s">
        <v>26</v>
      </c>
      <c r="H88" s="6" t="s">
        <v>21</v>
      </c>
      <c r="I88" s="8">
        <v>0.4</v>
      </c>
      <c r="J88" s="9">
        <v>5000</v>
      </c>
      <c r="K88" s="10">
        <f t="shared" si="0"/>
        <v>2000</v>
      </c>
      <c r="L88" s="10">
        <f t="shared" si="1"/>
        <v>600</v>
      </c>
      <c r="M88" s="11">
        <v>0.3</v>
      </c>
      <c r="O88" s="12"/>
    </row>
    <row r="89" spans="1:15" ht="15.75" customHeight="1">
      <c r="A89" s="1"/>
      <c r="B89" s="6" t="s">
        <v>23</v>
      </c>
      <c r="C89" s="6">
        <v>1197831</v>
      </c>
      <c r="D89" s="7">
        <v>44228</v>
      </c>
      <c r="E89" s="6" t="s">
        <v>24</v>
      </c>
      <c r="F89" s="6" t="s">
        <v>25</v>
      </c>
      <c r="G89" s="6" t="s">
        <v>26</v>
      </c>
      <c r="H89" s="6" t="s">
        <v>22</v>
      </c>
      <c r="I89" s="8">
        <v>0.35</v>
      </c>
      <c r="J89" s="9">
        <v>7000</v>
      </c>
      <c r="K89" s="10">
        <f t="shared" si="0"/>
        <v>2450</v>
      </c>
      <c r="L89" s="10">
        <f t="shared" si="1"/>
        <v>1225</v>
      </c>
      <c r="M89" s="11">
        <v>0.5</v>
      </c>
      <c r="O89" s="12"/>
    </row>
    <row r="90" spans="1:15" ht="15.75" customHeight="1">
      <c r="A90" s="1"/>
      <c r="B90" s="6" t="s">
        <v>23</v>
      </c>
      <c r="C90" s="6">
        <v>1197831</v>
      </c>
      <c r="D90" s="7">
        <v>44258</v>
      </c>
      <c r="E90" s="6" t="s">
        <v>24</v>
      </c>
      <c r="F90" s="6" t="s">
        <v>25</v>
      </c>
      <c r="G90" s="6" t="s">
        <v>26</v>
      </c>
      <c r="H90" s="6" t="s">
        <v>17</v>
      </c>
      <c r="I90" s="8">
        <v>0.3</v>
      </c>
      <c r="J90" s="9">
        <v>8750</v>
      </c>
      <c r="K90" s="10">
        <f t="shared" si="0"/>
        <v>2625</v>
      </c>
      <c r="L90" s="10">
        <f t="shared" si="1"/>
        <v>918.74999999999989</v>
      </c>
      <c r="M90" s="11">
        <v>0.35</v>
      </c>
      <c r="O90" s="12"/>
    </row>
    <row r="91" spans="1:15" ht="15.75" customHeight="1">
      <c r="A91" s="1"/>
      <c r="B91" s="6" t="s">
        <v>23</v>
      </c>
      <c r="C91" s="6">
        <v>1197831</v>
      </c>
      <c r="D91" s="7">
        <v>44258</v>
      </c>
      <c r="E91" s="6" t="s">
        <v>24</v>
      </c>
      <c r="F91" s="6" t="s">
        <v>25</v>
      </c>
      <c r="G91" s="6" t="s">
        <v>26</v>
      </c>
      <c r="H91" s="6" t="s">
        <v>18</v>
      </c>
      <c r="I91" s="8">
        <v>0.4</v>
      </c>
      <c r="J91" s="9">
        <v>8750</v>
      </c>
      <c r="K91" s="10">
        <f t="shared" si="0"/>
        <v>3500</v>
      </c>
      <c r="L91" s="10">
        <f t="shared" si="1"/>
        <v>1225</v>
      </c>
      <c r="M91" s="11">
        <v>0.35</v>
      </c>
      <c r="O91" s="12"/>
    </row>
    <row r="92" spans="1:15" ht="15.75" customHeight="1">
      <c r="A92" s="1"/>
      <c r="B92" s="6" t="s">
        <v>23</v>
      </c>
      <c r="C92" s="6">
        <v>1197831</v>
      </c>
      <c r="D92" s="7">
        <v>44258</v>
      </c>
      <c r="E92" s="6" t="s">
        <v>24</v>
      </c>
      <c r="F92" s="6" t="s">
        <v>25</v>
      </c>
      <c r="G92" s="6" t="s">
        <v>26</v>
      </c>
      <c r="H92" s="6" t="s">
        <v>19</v>
      </c>
      <c r="I92" s="8">
        <v>0.35</v>
      </c>
      <c r="J92" s="9">
        <v>7000</v>
      </c>
      <c r="K92" s="10">
        <f t="shared" si="0"/>
        <v>2450</v>
      </c>
      <c r="L92" s="10">
        <f t="shared" si="1"/>
        <v>857.5</v>
      </c>
      <c r="M92" s="11">
        <v>0.35</v>
      </c>
      <c r="O92" s="12"/>
    </row>
    <row r="93" spans="1:15" ht="15.75" customHeight="1">
      <c r="A93" s="1"/>
      <c r="B93" s="6" t="s">
        <v>23</v>
      </c>
      <c r="C93" s="6">
        <v>1197831</v>
      </c>
      <c r="D93" s="7">
        <v>44258</v>
      </c>
      <c r="E93" s="6" t="s">
        <v>24</v>
      </c>
      <c r="F93" s="6" t="s">
        <v>25</v>
      </c>
      <c r="G93" s="6" t="s">
        <v>26</v>
      </c>
      <c r="H93" s="6" t="s">
        <v>20</v>
      </c>
      <c r="I93" s="8">
        <v>0.4</v>
      </c>
      <c r="J93" s="9">
        <v>6000</v>
      </c>
      <c r="K93" s="10">
        <f t="shared" si="0"/>
        <v>2400</v>
      </c>
      <c r="L93" s="10">
        <f t="shared" si="1"/>
        <v>1080</v>
      </c>
      <c r="M93" s="11">
        <v>0.45</v>
      </c>
      <c r="O93" s="12"/>
    </row>
    <row r="94" spans="1:15" ht="15.75" customHeight="1">
      <c r="A94" s="1"/>
      <c r="B94" s="6" t="s">
        <v>23</v>
      </c>
      <c r="C94" s="6">
        <v>1197831</v>
      </c>
      <c r="D94" s="7">
        <v>44258</v>
      </c>
      <c r="E94" s="6" t="s">
        <v>24</v>
      </c>
      <c r="F94" s="6" t="s">
        <v>25</v>
      </c>
      <c r="G94" s="6" t="s">
        <v>26</v>
      </c>
      <c r="H94" s="6" t="s">
        <v>21</v>
      </c>
      <c r="I94" s="8">
        <v>0.45</v>
      </c>
      <c r="J94" s="9">
        <v>5000</v>
      </c>
      <c r="K94" s="10">
        <f t="shared" si="0"/>
        <v>2250</v>
      </c>
      <c r="L94" s="10">
        <f t="shared" si="1"/>
        <v>675</v>
      </c>
      <c r="M94" s="11">
        <v>0.3</v>
      </c>
      <c r="O94" s="12"/>
    </row>
    <row r="95" spans="1:15" ht="15.75" customHeight="1">
      <c r="A95" s="1"/>
      <c r="B95" s="6" t="s">
        <v>23</v>
      </c>
      <c r="C95" s="6">
        <v>1197831</v>
      </c>
      <c r="D95" s="7">
        <v>44258</v>
      </c>
      <c r="E95" s="6" t="s">
        <v>24</v>
      </c>
      <c r="F95" s="6" t="s">
        <v>25</v>
      </c>
      <c r="G95" s="6" t="s">
        <v>26</v>
      </c>
      <c r="H95" s="6" t="s">
        <v>22</v>
      </c>
      <c r="I95" s="8">
        <v>0.4</v>
      </c>
      <c r="J95" s="9">
        <v>6500</v>
      </c>
      <c r="K95" s="10">
        <f t="shared" si="0"/>
        <v>2600</v>
      </c>
      <c r="L95" s="10">
        <f t="shared" si="1"/>
        <v>1300</v>
      </c>
      <c r="M95" s="11">
        <v>0.5</v>
      </c>
      <c r="O95" s="12"/>
    </row>
    <row r="96" spans="1:15" ht="15.75" customHeight="1">
      <c r="A96" s="1"/>
      <c r="B96" s="6" t="s">
        <v>23</v>
      </c>
      <c r="C96" s="6">
        <v>1197831</v>
      </c>
      <c r="D96" s="7">
        <v>44288</v>
      </c>
      <c r="E96" s="6" t="s">
        <v>24</v>
      </c>
      <c r="F96" s="6" t="s">
        <v>25</v>
      </c>
      <c r="G96" s="6" t="s">
        <v>26</v>
      </c>
      <c r="H96" s="6" t="s">
        <v>17</v>
      </c>
      <c r="I96" s="8">
        <v>0.3</v>
      </c>
      <c r="J96" s="9">
        <v>9000</v>
      </c>
      <c r="K96" s="10">
        <f t="shared" si="0"/>
        <v>2700</v>
      </c>
      <c r="L96" s="10">
        <f t="shared" si="1"/>
        <v>944.99999999999989</v>
      </c>
      <c r="M96" s="11">
        <v>0.35</v>
      </c>
      <c r="O96" s="12"/>
    </row>
    <row r="97" spans="1:15" ht="15.75" customHeight="1">
      <c r="A97" s="1"/>
      <c r="B97" s="6" t="s">
        <v>23</v>
      </c>
      <c r="C97" s="6">
        <v>1197831</v>
      </c>
      <c r="D97" s="7">
        <v>44288</v>
      </c>
      <c r="E97" s="6" t="s">
        <v>24</v>
      </c>
      <c r="F97" s="6" t="s">
        <v>25</v>
      </c>
      <c r="G97" s="6" t="s">
        <v>26</v>
      </c>
      <c r="H97" s="6" t="s">
        <v>18</v>
      </c>
      <c r="I97" s="8">
        <v>0.4</v>
      </c>
      <c r="J97" s="9">
        <v>9000</v>
      </c>
      <c r="K97" s="10">
        <f t="shared" si="0"/>
        <v>3600</v>
      </c>
      <c r="L97" s="10">
        <f t="shared" si="1"/>
        <v>1260</v>
      </c>
      <c r="M97" s="11">
        <v>0.35</v>
      </c>
      <c r="O97" s="12"/>
    </row>
    <row r="98" spans="1:15" ht="15.75" customHeight="1">
      <c r="A98" s="1"/>
      <c r="B98" s="6" t="s">
        <v>23</v>
      </c>
      <c r="C98" s="6">
        <v>1197831</v>
      </c>
      <c r="D98" s="7">
        <v>44288</v>
      </c>
      <c r="E98" s="6" t="s">
        <v>24</v>
      </c>
      <c r="F98" s="6" t="s">
        <v>25</v>
      </c>
      <c r="G98" s="6" t="s">
        <v>26</v>
      </c>
      <c r="H98" s="6" t="s">
        <v>19</v>
      </c>
      <c r="I98" s="8">
        <v>0.35</v>
      </c>
      <c r="J98" s="9">
        <v>7250</v>
      </c>
      <c r="K98" s="10">
        <f t="shared" si="0"/>
        <v>2537.5</v>
      </c>
      <c r="L98" s="10">
        <f t="shared" si="1"/>
        <v>888.125</v>
      </c>
      <c r="M98" s="11">
        <v>0.35</v>
      </c>
      <c r="O98" s="12"/>
    </row>
    <row r="99" spans="1:15" ht="15.75" customHeight="1">
      <c r="A99" s="1"/>
      <c r="B99" s="6" t="s">
        <v>23</v>
      </c>
      <c r="C99" s="6">
        <v>1197831</v>
      </c>
      <c r="D99" s="7">
        <v>44288</v>
      </c>
      <c r="E99" s="6" t="s">
        <v>24</v>
      </c>
      <c r="F99" s="6" t="s">
        <v>25</v>
      </c>
      <c r="G99" s="6" t="s">
        <v>26</v>
      </c>
      <c r="H99" s="6" t="s">
        <v>20</v>
      </c>
      <c r="I99" s="8">
        <v>0.4</v>
      </c>
      <c r="J99" s="9">
        <v>6250</v>
      </c>
      <c r="K99" s="10">
        <f t="shared" si="0"/>
        <v>2500</v>
      </c>
      <c r="L99" s="10">
        <f t="shared" si="1"/>
        <v>1125</v>
      </c>
      <c r="M99" s="11">
        <v>0.45</v>
      </c>
      <c r="O99" s="12"/>
    </row>
    <row r="100" spans="1:15" ht="15.75" customHeight="1">
      <c r="A100" s="1"/>
      <c r="B100" s="6" t="s">
        <v>23</v>
      </c>
      <c r="C100" s="6">
        <v>1197831</v>
      </c>
      <c r="D100" s="7">
        <v>44288</v>
      </c>
      <c r="E100" s="6" t="s">
        <v>24</v>
      </c>
      <c r="F100" s="6" t="s">
        <v>25</v>
      </c>
      <c r="G100" s="6" t="s">
        <v>26</v>
      </c>
      <c r="H100" s="6" t="s">
        <v>21</v>
      </c>
      <c r="I100" s="8">
        <v>0.45</v>
      </c>
      <c r="J100" s="9">
        <v>5250</v>
      </c>
      <c r="K100" s="10">
        <f t="shared" si="0"/>
        <v>2362.5</v>
      </c>
      <c r="L100" s="10">
        <f t="shared" si="1"/>
        <v>708.75</v>
      </c>
      <c r="M100" s="11">
        <v>0.3</v>
      </c>
      <c r="O100" s="12"/>
    </row>
    <row r="101" spans="1:15" ht="15.75" customHeight="1">
      <c r="A101" s="1"/>
      <c r="B101" s="6" t="s">
        <v>23</v>
      </c>
      <c r="C101" s="6">
        <v>1197831</v>
      </c>
      <c r="D101" s="7">
        <v>44288</v>
      </c>
      <c r="E101" s="6" t="s">
        <v>24</v>
      </c>
      <c r="F101" s="6" t="s">
        <v>25</v>
      </c>
      <c r="G101" s="6" t="s">
        <v>26</v>
      </c>
      <c r="H101" s="6" t="s">
        <v>22</v>
      </c>
      <c r="I101" s="8">
        <v>0.4</v>
      </c>
      <c r="J101" s="9">
        <v>8000</v>
      </c>
      <c r="K101" s="10">
        <f t="shared" si="0"/>
        <v>3200</v>
      </c>
      <c r="L101" s="10">
        <f t="shared" si="1"/>
        <v>1600</v>
      </c>
      <c r="M101" s="11">
        <v>0.5</v>
      </c>
      <c r="O101" s="12"/>
    </row>
    <row r="102" spans="1:15" ht="15.75" customHeight="1">
      <c r="A102" s="1"/>
      <c r="B102" s="6" t="s">
        <v>23</v>
      </c>
      <c r="C102" s="6">
        <v>1197831</v>
      </c>
      <c r="D102" s="7">
        <v>44318</v>
      </c>
      <c r="E102" s="6" t="s">
        <v>24</v>
      </c>
      <c r="F102" s="6" t="s">
        <v>25</v>
      </c>
      <c r="G102" s="6" t="s">
        <v>26</v>
      </c>
      <c r="H102" s="6" t="s">
        <v>17</v>
      </c>
      <c r="I102" s="8">
        <v>0.3</v>
      </c>
      <c r="J102" s="9">
        <v>9250</v>
      </c>
      <c r="K102" s="10">
        <f t="shared" si="0"/>
        <v>2775</v>
      </c>
      <c r="L102" s="10">
        <f t="shared" si="1"/>
        <v>971.24999999999989</v>
      </c>
      <c r="M102" s="11">
        <v>0.35</v>
      </c>
      <c r="O102" s="12"/>
    </row>
    <row r="103" spans="1:15" ht="15.75" customHeight="1">
      <c r="A103" s="1"/>
      <c r="B103" s="6" t="s">
        <v>23</v>
      </c>
      <c r="C103" s="6">
        <v>1197831</v>
      </c>
      <c r="D103" s="7">
        <v>44318</v>
      </c>
      <c r="E103" s="6" t="s">
        <v>24</v>
      </c>
      <c r="F103" s="6" t="s">
        <v>25</v>
      </c>
      <c r="G103" s="6" t="s">
        <v>26</v>
      </c>
      <c r="H103" s="6" t="s">
        <v>18</v>
      </c>
      <c r="I103" s="8">
        <v>0.4</v>
      </c>
      <c r="J103" s="9">
        <v>9250</v>
      </c>
      <c r="K103" s="10">
        <f t="shared" si="0"/>
        <v>3700</v>
      </c>
      <c r="L103" s="10">
        <f t="shared" si="1"/>
        <v>1295</v>
      </c>
      <c r="M103" s="11">
        <v>0.35</v>
      </c>
      <c r="O103" s="12"/>
    </row>
    <row r="104" spans="1:15" ht="15.75" customHeight="1">
      <c r="A104" s="1"/>
      <c r="B104" s="6" t="s">
        <v>23</v>
      </c>
      <c r="C104" s="6">
        <v>1197831</v>
      </c>
      <c r="D104" s="7">
        <v>44318</v>
      </c>
      <c r="E104" s="6" t="s">
        <v>24</v>
      </c>
      <c r="F104" s="6" t="s">
        <v>25</v>
      </c>
      <c r="G104" s="6" t="s">
        <v>26</v>
      </c>
      <c r="H104" s="6" t="s">
        <v>19</v>
      </c>
      <c r="I104" s="8">
        <v>0.35</v>
      </c>
      <c r="J104" s="9">
        <v>7750</v>
      </c>
      <c r="K104" s="10">
        <f t="shared" si="0"/>
        <v>2712.5</v>
      </c>
      <c r="L104" s="10">
        <f t="shared" si="1"/>
        <v>949.37499999999989</v>
      </c>
      <c r="M104" s="11">
        <v>0.35</v>
      </c>
      <c r="O104" s="12"/>
    </row>
    <row r="105" spans="1:15" ht="15.75" customHeight="1">
      <c r="A105" s="1"/>
      <c r="B105" s="6" t="s">
        <v>23</v>
      </c>
      <c r="C105" s="6">
        <v>1197831</v>
      </c>
      <c r="D105" s="7">
        <v>44318</v>
      </c>
      <c r="E105" s="6" t="s">
        <v>24</v>
      </c>
      <c r="F105" s="6" t="s">
        <v>25</v>
      </c>
      <c r="G105" s="6" t="s">
        <v>26</v>
      </c>
      <c r="H105" s="6" t="s">
        <v>20</v>
      </c>
      <c r="I105" s="8">
        <v>0.4</v>
      </c>
      <c r="J105" s="9">
        <v>7000</v>
      </c>
      <c r="K105" s="10">
        <f t="shared" si="0"/>
        <v>2800</v>
      </c>
      <c r="L105" s="10">
        <f t="shared" si="1"/>
        <v>1260</v>
      </c>
      <c r="M105" s="11">
        <v>0.45</v>
      </c>
      <c r="O105" s="12"/>
    </row>
    <row r="106" spans="1:15" ht="15.75" customHeight="1">
      <c r="A106" s="1"/>
      <c r="B106" s="6" t="s">
        <v>23</v>
      </c>
      <c r="C106" s="6">
        <v>1197831</v>
      </c>
      <c r="D106" s="7">
        <v>44318</v>
      </c>
      <c r="E106" s="6" t="s">
        <v>24</v>
      </c>
      <c r="F106" s="6" t="s">
        <v>25</v>
      </c>
      <c r="G106" s="6" t="s">
        <v>26</v>
      </c>
      <c r="H106" s="6" t="s">
        <v>21</v>
      </c>
      <c r="I106" s="8">
        <v>0.45</v>
      </c>
      <c r="J106" s="9">
        <v>6000</v>
      </c>
      <c r="K106" s="10">
        <f t="shared" si="0"/>
        <v>2700</v>
      </c>
      <c r="L106" s="10">
        <f t="shared" si="1"/>
        <v>810</v>
      </c>
      <c r="M106" s="11">
        <v>0.3</v>
      </c>
      <c r="O106" s="12"/>
    </row>
    <row r="107" spans="1:15" ht="15.75" customHeight="1">
      <c r="A107" s="1"/>
      <c r="B107" s="6" t="s">
        <v>23</v>
      </c>
      <c r="C107" s="6">
        <v>1197831</v>
      </c>
      <c r="D107" s="7">
        <v>44318</v>
      </c>
      <c r="E107" s="6" t="s">
        <v>24</v>
      </c>
      <c r="F107" s="6" t="s">
        <v>25</v>
      </c>
      <c r="G107" s="6" t="s">
        <v>26</v>
      </c>
      <c r="H107" s="6" t="s">
        <v>22</v>
      </c>
      <c r="I107" s="8">
        <v>0.4</v>
      </c>
      <c r="J107" s="9">
        <v>9500</v>
      </c>
      <c r="K107" s="10">
        <f t="shared" si="0"/>
        <v>3800</v>
      </c>
      <c r="L107" s="10">
        <f t="shared" si="1"/>
        <v>1900</v>
      </c>
      <c r="M107" s="11">
        <v>0.5</v>
      </c>
      <c r="O107" s="12"/>
    </row>
    <row r="108" spans="1:15" ht="15.75" customHeight="1">
      <c r="A108" s="1"/>
      <c r="B108" s="6" t="s">
        <v>23</v>
      </c>
      <c r="C108" s="6">
        <v>1197831</v>
      </c>
      <c r="D108" s="7">
        <v>44348</v>
      </c>
      <c r="E108" s="6" t="s">
        <v>24</v>
      </c>
      <c r="F108" s="6" t="s">
        <v>25</v>
      </c>
      <c r="G108" s="6" t="s">
        <v>26</v>
      </c>
      <c r="H108" s="6" t="s">
        <v>17</v>
      </c>
      <c r="I108" s="8">
        <v>0.4</v>
      </c>
      <c r="J108" s="9">
        <v>9500</v>
      </c>
      <c r="K108" s="10">
        <f t="shared" si="0"/>
        <v>3800</v>
      </c>
      <c r="L108" s="10">
        <f t="shared" si="1"/>
        <v>1330</v>
      </c>
      <c r="M108" s="11">
        <v>0.35</v>
      </c>
      <c r="O108" s="12"/>
    </row>
    <row r="109" spans="1:15" ht="15.75" customHeight="1">
      <c r="A109" s="1"/>
      <c r="B109" s="6" t="s">
        <v>23</v>
      </c>
      <c r="C109" s="6">
        <v>1197831</v>
      </c>
      <c r="D109" s="7">
        <v>44348</v>
      </c>
      <c r="E109" s="6" t="s">
        <v>24</v>
      </c>
      <c r="F109" s="6" t="s">
        <v>25</v>
      </c>
      <c r="G109" s="6" t="s">
        <v>26</v>
      </c>
      <c r="H109" s="6" t="s">
        <v>18</v>
      </c>
      <c r="I109" s="8">
        <v>0.45</v>
      </c>
      <c r="J109" s="9">
        <v>9500</v>
      </c>
      <c r="K109" s="10">
        <f t="shared" si="0"/>
        <v>4275</v>
      </c>
      <c r="L109" s="10">
        <f t="shared" si="1"/>
        <v>1496.25</v>
      </c>
      <c r="M109" s="11">
        <v>0.35</v>
      </c>
      <c r="O109" s="12"/>
    </row>
    <row r="110" spans="1:15" ht="15.75" customHeight="1">
      <c r="A110" s="1"/>
      <c r="B110" s="6" t="s">
        <v>23</v>
      </c>
      <c r="C110" s="6">
        <v>1197831</v>
      </c>
      <c r="D110" s="7">
        <v>44348</v>
      </c>
      <c r="E110" s="6" t="s">
        <v>24</v>
      </c>
      <c r="F110" s="6" t="s">
        <v>25</v>
      </c>
      <c r="G110" s="6" t="s">
        <v>26</v>
      </c>
      <c r="H110" s="6" t="s">
        <v>19</v>
      </c>
      <c r="I110" s="8">
        <v>0.4</v>
      </c>
      <c r="J110" s="9">
        <v>8000</v>
      </c>
      <c r="K110" s="10">
        <f t="shared" si="0"/>
        <v>3200</v>
      </c>
      <c r="L110" s="10">
        <f t="shared" si="1"/>
        <v>1120</v>
      </c>
      <c r="M110" s="11">
        <v>0.35</v>
      </c>
      <c r="O110" s="12"/>
    </row>
    <row r="111" spans="1:15" ht="15.75" customHeight="1">
      <c r="A111" s="1"/>
      <c r="B111" s="6" t="s">
        <v>23</v>
      </c>
      <c r="C111" s="6">
        <v>1197831</v>
      </c>
      <c r="D111" s="7">
        <v>44348</v>
      </c>
      <c r="E111" s="6" t="s">
        <v>24</v>
      </c>
      <c r="F111" s="6" t="s">
        <v>25</v>
      </c>
      <c r="G111" s="6" t="s">
        <v>26</v>
      </c>
      <c r="H111" s="6" t="s">
        <v>20</v>
      </c>
      <c r="I111" s="8">
        <v>0.4</v>
      </c>
      <c r="J111" s="9">
        <v>7500</v>
      </c>
      <c r="K111" s="10">
        <f t="shared" si="0"/>
        <v>3000</v>
      </c>
      <c r="L111" s="10">
        <f t="shared" si="1"/>
        <v>1350</v>
      </c>
      <c r="M111" s="11">
        <v>0.45</v>
      </c>
      <c r="O111" s="12"/>
    </row>
    <row r="112" spans="1:15" ht="15.75" customHeight="1">
      <c r="A112" s="1"/>
      <c r="B112" s="6" t="s">
        <v>23</v>
      </c>
      <c r="C112" s="6">
        <v>1197831</v>
      </c>
      <c r="D112" s="7">
        <v>44348</v>
      </c>
      <c r="E112" s="6" t="s">
        <v>24</v>
      </c>
      <c r="F112" s="6" t="s">
        <v>25</v>
      </c>
      <c r="G112" s="6" t="s">
        <v>26</v>
      </c>
      <c r="H112" s="6" t="s">
        <v>21</v>
      </c>
      <c r="I112" s="8">
        <v>0.45</v>
      </c>
      <c r="J112" s="9">
        <v>6500</v>
      </c>
      <c r="K112" s="10">
        <f t="shared" si="0"/>
        <v>2925</v>
      </c>
      <c r="L112" s="10">
        <f t="shared" si="1"/>
        <v>877.5</v>
      </c>
      <c r="M112" s="11">
        <v>0.3</v>
      </c>
      <c r="O112" s="12"/>
    </row>
    <row r="113" spans="1:15" ht="15.75" customHeight="1">
      <c r="A113" s="1"/>
      <c r="B113" s="6" t="s">
        <v>23</v>
      </c>
      <c r="C113" s="6">
        <v>1197831</v>
      </c>
      <c r="D113" s="7">
        <v>44348</v>
      </c>
      <c r="E113" s="6" t="s">
        <v>24</v>
      </c>
      <c r="F113" s="6" t="s">
        <v>25</v>
      </c>
      <c r="G113" s="6" t="s">
        <v>26</v>
      </c>
      <c r="H113" s="6" t="s">
        <v>22</v>
      </c>
      <c r="I113" s="8">
        <v>0.5</v>
      </c>
      <c r="J113" s="9">
        <v>10000</v>
      </c>
      <c r="K113" s="10">
        <f t="shared" si="0"/>
        <v>5000</v>
      </c>
      <c r="L113" s="10">
        <f t="shared" si="1"/>
        <v>2500</v>
      </c>
      <c r="M113" s="11">
        <v>0.5</v>
      </c>
      <c r="O113" s="12"/>
    </row>
    <row r="114" spans="1:15" ht="15.75" customHeight="1">
      <c r="A114" s="1"/>
      <c r="B114" s="6" t="s">
        <v>23</v>
      </c>
      <c r="C114" s="6">
        <v>1197831</v>
      </c>
      <c r="D114" s="7">
        <v>44380</v>
      </c>
      <c r="E114" s="6" t="s">
        <v>24</v>
      </c>
      <c r="F114" s="6" t="s">
        <v>25</v>
      </c>
      <c r="G114" s="6" t="s">
        <v>26</v>
      </c>
      <c r="H114" s="6" t="s">
        <v>17</v>
      </c>
      <c r="I114" s="8">
        <v>0.4</v>
      </c>
      <c r="J114" s="9">
        <v>9500</v>
      </c>
      <c r="K114" s="10">
        <f t="shared" si="0"/>
        <v>3800</v>
      </c>
      <c r="L114" s="10">
        <f t="shared" si="1"/>
        <v>1330</v>
      </c>
      <c r="M114" s="11">
        <v>0.35</v>
      </c>
      <c r="O114" s="12"/>
    </row>
    <row r="115" spans="1:15" ht="15.75" customHeight="1">
      <c r="A115" s="1"/>
      <c r="B115" s="6" t="s">
        <v>23</v>
      </c>
      <c r="C115" s="6">
        <v>1197831</v>
      </c>
      <c r="D115" s="7">
        <v>44380</v>
      </c>
      <c r="E115" s="6" t="s">
        <v>24</v>
      </c>
      <c r="F115" s="6" t="s">
        <v>25</v>
      </c>
      <c r="G115" s="6" t="s">
        <v>26</v>
      </c>
      <c r="H115" s="6" t="s">
        <v>18</v>
      </c>
      <c r="I115" s="8">
        <v>0.45</v>
      </c>
      <c r="J115" s="9">
        <v>9500</v>
      </c>
      <c r="K115" s="10">
        <f t="shared" si="0"/>
        <v>4275</v>
      </c>
      <c r="L115" s="10">
        <f t="shared" si="1"/>
        <v>1496.25</v>
      </c>
      <c r="M115" s="11">
        <v>0.35</v>
      </c>
      <c r="O115" s="12"/>
    </row>
    <row r="116" spans="1:15" ht="15.75" customHeight="1">
      <c r="A116" s="1"/>
      <c r="B116" s="6" t="s">
        <v>23</v>
      </c>
      <c r="C116" s="6">
        <v>1197831</v>
      </c>
      <c r="D116" s="7">
        <v>44380</v>
      </c>
      <c r="E116" s="6" t="s">
        <v>24</v>
      </c>
      <c r="F116" s="6" t="s">
        <v>25</v>
      </c>
      <c r="G116" s="6" t="s">
        <v>26</v>
      </c>
      <c r="H116" s="6" t="s">
        <v>19</v>
      </c>
      <c r="I116" s="8">
        <v>0.4</v>
      </c>
      <c r="J116" s="9">
        <v>11000</v>
      </c>
      <c r="K116" s="10">
        <f t="shared" si="0"/>
        <v>4400</v>
      </c>
      <c r="L116" s="10">
        <f t="shared" si="1"/>
        <v>1540</v>
      </c>
      <c r="M116" s="11">
        <v>0.35</v>
      </c>
      <c r="O116" s="12"/>
    </row>
    <row r="117" spans="1:15" ht="15.75" customHeight="1">
      <c r="A117" s="1"/>
      <c r="B117" s="6" t="s">
        <v>23</v>
      </c>
      <c r="C117" s="6">
        <v>1197831</v>
      </c>
      <c r="D117" s="7">
        <v>44380</v>
      </c>
      <c r="E117" s="6" t="s">
        <v>24</v>
      </c>
      <c r="F117" s="6" t="s">
        <v>25</v>
      </c>
      <c r="G117" s="6" t="s">
        <v>26</v>
      </c>
      <c r="H117" s="6" t="s">
        <v>20</v>
      </c>
      <c r="I117" s="8">
        <v>0.4</v>
      </c>
      <c r="J117" s="9">
        <v>7000</v>
      </c>
      <c r="K117" s="10">
        <f t="shared" si="0"/>
        <v>2800</v>
      </c>
      <c r="L117" s="10">
        <f t="shared" si="1"/>
        <v>1260</v>
      </c>
      <c r="M117" s="11">
        <v>0.45</v>
      </c>
      <c r="O117" s="12"/>
    </row>
    <row r="118" spans="1:15" ht="15.75" customHeight="1">
      <c r="A118" s="1"/>
      <c r="B118" s="6" t="s">
        <v>23</v>
      </c>
      <c r="C118" s="6">
        <v>1197831</v>
      </c>
      <c r="D118" s="7">
        <v>44380</v>
      </c>
      <c r="E118" s="6" t="s">
        <v>24</v>
      </c>
      <c r="F118" s="6" t="s">
        <v>25</v>
      </c>
      <c r="G118" s="6" t="s">
        <v>26</v>
      </c>
      <c r="H118" s="6" t="s">
        <v>21</v>
      </c>
      <c r="I118" s="8">
        <v>0.45</v>
      </c>
      <c r="J118" s="9">
        <v>7000</v>
      </c>
      <c r="K118" s="10">
        <f t="shared" si="0"/>
        <v>3150</v>
      </c>
      <c r="L118" s="10">
        <f t="shared" si="1"/>
        <v>945</v>
      </c>
      <c r="M118" s="11">
        <v>0.3</v>
      </c>
      <c r="O118" s="12"/>
    </row>
    <row r="119" spans="1:15" ht="15.75" customHeight="1">
      <c r="A119" s="1"/>
      <c r="B119" s="6" t="s">
        <v>23</v>
      </c>
      <c r="C119" s="6">
        <v>1197831</v>
      </c>
      <c r="D119" s="7">
        <v>44380</v>
      </c>
      <c r="E119" s="6" t="s">
        <v>24</v>
      </c>
      <c r="F119" s="6" t="s">
        <v>25</v>
      </c>
      <c r="G119" s="6" t="s">
        <v>26</v>
      </c>
      <c r="H119" s="6" t="s">
        <v>22</v>
      </c>
      <c r="I119" s="8">
        <v>0.5</v>
      </c>
      <c r="J119" s="9">
        <v>9750</v>
      </c>
      <c r="K119" s="10">
        <f t="shared" si="0"/>
        <v>4875</v>
      </c>
      <c r="L119" s="10">
        <f t="shared" si="1"/>
        <v>2437.5</v>
      </c>
      <c r="M119" s="11">
        <v>0.5</v>
      </c>
      <c r="O119" s="12"/>
    </row>
    <row r="120" spans="1:15" ht="15.75" customHeight="1">
      <c r="A120" s="1"/>
      <c r="B120" s="6" t="s">
        <v>23</v>
      </c>
      <c r="C120" s="6">
        <v>1197831</v>
      </c>
      <c r="D120" s="7">
        <v>44413</v>
      </c>
      <c r="E120" s="6" t="s">
        <v>24</v>
      </c>
      <c r="F120" s="6" t="s">
        <v>25</v>
      </c>
      <c r="G120" s="6" t="s">
        <v>26</v>
      </c>
      <c r="H120" s="6" t="s">
        <v>17</v>
      </c>
      <c r="I120" s="8">
        <v>0.4</v>
      </c>
      <c r="J120" s="9">
        <v>9250</v>
      </c>
      <c r="K120" s="10">
        <f t="shared" si="0"/>
        <v>3700</v>
      </c>
      <c r="L120" s="10">
        <f t="shared" si="1"/>
        <v>1295</v>
      </c>
      <c r="M120" s="11">
        <v>0.35</v>
      </c>
      <c r="O120" s="12"/>
    </row>
    <row r="121" spans="1:15" ht="15.75" customHeight="1">
      <c r="A121" s="1"/>
      <c r="B121" s="6" t="s">
        <v>23</v>
      </c>
      <c r="C121" s="6">
        <v>1197831</v>
      </c>
      <c r="D121" s="7">
        <v>44413</v>
      </c>
      <c r="E121" s="6" t="s">
        <v>24</v>
      </c>
      <c r="F121" s="6" t="s">
        <v>25</v>
      </c>
      <c r="G121" s="6" t="s">
        <v>26</v>
      </c>
      <c r="H121" s="6" t="s">
        <v>18</v>
      </c>
      <c r="I121" s="8">
        <v>0.45</v>
      </c>
      <c r="J121" s="9">
        <v>9250</v>
      </c>
      <c r="K121" s="10">
        <f t="shared" si="0"/>
        <v>4162.5</v>
      </c>
      <c r="L121" s="10">
        <f t="shared" si="1"/>
        <v>1456.875</v>
      </c>
      <c r="M121" s="11">
        <v>0.35</v>
      </c>
      <c r="O121" s="12"/>
    </row>
    <row r="122" spans="1:15" ht="15.75" customHeight="1">
      <c r="A122" s="1"/>
      <c r="B122" s="6" t="s">
        <v>23</v>
      </c>
      <c r="C122" s="6">
        <v>1197831</v>
      </c>
      <c r="D122" s="7">
        <v>44413</v>
      </c>
      <c r="E122" s="6" t="s">
        <v>24</v>
      </c>
      <c r="F122" s="6" t="s">
        <v>25</v>
      </c>
      <c r="G122" s="6" t="s">
        <v>26</v>
      </c>
      <c r="H122" s="6" t="s">
        <v>19</v>
      </c>
      <c r="I122" s="8">
        <v>0.4</v>
      </c>
      <c r="J122" s="9">
        <v>11000</v>
      </c>
      <c r="K122" s="10">
        <f t="shared" si="0"/>
        <v>4400</v>
      </c>
      <c r="L122" s="10">
        <f t="shared" si="1"/>
        <v>1540</v>
      </c>
      <c r="M122" s="11">
        <v>0.35</v>
      </c>
      <c r="O122" s="12"/>
    </row>
    <row r="123" spans="1:15" ht="15.75" customHeight="1">
      <c r="A123" s="1"/>
      <c r="B123" s="6" t="s">
        <v>23</v>
      </c>
      <c r="C123" s="6">
        <v>1197831</v>
      </c>
      <c r="D123" s="7">
        <v>44413</v>
      </c>
      <c r="E123" s="6" t="s">
        <v>24</v>
      </c>
      <c r="F123" s="6" t="s">
        <v>25</v>
      </c>
      <c r="G123" s="6" t="s">
        <v>26</v>
      </c>
      <c r="H123" s="6" t="s">
        <v>20</v>
      </c>
      <c r="I123" s="8">
        <v>0.4</v>
      </c>
      <c r="J123" s="9">
        <v>6500</v>
      </c>
      <c r="K123" s="10">
        <f t="shared" si="0"/>
        <v>2600</v>
      </c>
      <c r="L123" s="10">
        <f t="shared" si="1"/>
        <v>1170</v>
      </c>
      <c r="M123" s="11">
        <v>0.45</v>
      </c>
      <c r="O123" s="12"/>
    </row>
    <row r="124" spans="1:15" ht="15.75" customHeight="1">
      <c r="A124" s="1"/>
      <c r="B124" s="6" t="s">
        <v>23</v>
      </c>
      <c r="C124" s="6">
        <v>1197831</v>
      </c>
      <c r="D124" s="7">
        <v>44413</v>
      </c>
      <c r="E124" s="6" t="s">
        <v>24</v>
      </c>
      <c r="F124" s="6" t="s">
        <v>25</v>
      </c>
      <c r="G124" s="6" t="s">
        <v>26</v>
      </c>
      <c r="H124" s="6" t="s">
        <v>21</v>
      </c>
      <c r="I124" s="8">
        <v>0.45</v>
      </c>
      <c r="J124" s="9">
        <v>6500</v>
      </c>
      <c r="K124" s="10">
        <f t="shared" si="0"/>
        <v>2925</v>
      </c>
      <c r="L124" s="10">
        <f t="shared" si="1"/>
        <v>877.5</v>
      </c>
      <c r="M124" s="11">
        <v>0.3</v>
      </c>
      <c r="O124" s="12"/>
    </row>
    <row r="125" spans="1:15" ht="15.75" customHeight="1">
      <c r="A125" s="1"/>
      <c r="B125" s="6" t="s">
        <v>23</v>
      </c>
      <c r="C125" s="6">
        <v>1197831</v>
      </c>
      <c r="D125" s="7">
        <v>44413</v>
      </c>
      <c r="E125" s="6" t="s">
        <v>24</v>
      </c>
      <c r="F125" s="6" t="s">
        <v>25</v>
      </c>
      <c r="G125" s="6" t="s">
        <v>26</v>
      </c>
      <c r="H125" s="6" t="s">
        <v>22</v>
      </c>
      <c r="I125" s="8">
        <v>0.5</v>
      </c>
      <c r="J125" s="9">
        <v>9000</v>
      </c>
      <c r="K125" s="10">
        <f t="shared" si="0"/>
        <v>4500</v>
      </c>
      <c r="L125" s="10">
        <f t="shared" si="1"/>
        <v>2250</v>
      </c>
      <c r="M125" s="11">
        <v>0.5</v>
      </c>
      <c r="O125" s="12"/>
    </row>
    <row r="126" spans="1:15" ht="15.75" customHeight="1">
      <c r="A126" s="1"/>
      <c r="B126" s="6" t="s">
        <v>23</v>
      </c>
      <c r="C126" s="6">
        <v>1197831</v>
      </c>
      <c r="D126" s="7">
        <v>44441</v>
      </c>
      <c r="E126" s="6" t="s">
        <v>24</v>
      </c>
      <c r="F126" s="6" t="s">
        <v>25</v>
      </c>
      <c r="G126" s="6" t="s">
        <v>26</v>
      </c>
      <c r="H126" s="6" t="s">
        <v>17</v>
      </c>
      <c r="I126" s="8">
        <v>0.45</v>
      </c>
      <c r="J126" s="9">
        <v>8500</v>
      </c>
      <c r="K126" s="10">
        <f t="shared" si="0"/>
        <v>3825</v>
      </c>
      <c r="L126" s="10">
        <f t="shared" si="1"/>
        <v>1338.75</v>
      </c>
      <c r="M126" s="11">
        <v>0.35</v>
      </c>
      <c r="O126" s="12"/>
    </row>
    <row r="127" spans="1:15" ht="15.75" customHeight="1">
      <c r="A127" s="1"/>
      <c r="B127" s="6" t="s">
        <v>23</v>
      </c>
      <c r="C127" s="6">
        <v>1197831</v>
      </c>
      <c r="D127" s="7">
        <v>44441</v>
      </c>
      <c r="E127" s="6" t="s">
        <v>24</v>
      </c>
      <c r="F127" s="6" t="s">
        <v>25</v>
      </c>
      <c r="G127" s="6" t="s">
        <v>26</v>
      </c>
      <c r="H127" s="6" t="s">
        <v>18</v>
      </c>
      <c r="I127" s="8">
        <v>0.45</v>
      </c>
      <c r="J127" s="9">
        <v>8500</v>
      </c>
      <c r="K127" s="10">
        <f t="shared" si="0"/>
        <v>3825</v>
      </c>
      <c r="L127" s="10">
        <f t="shared" si="1"/>
        <v>1338.75</v>
      </c>
      <c r="M127" s="11">
        <v>0.35</v>
      </c>
      <c r="O127" s="12"/>
    </row>
    <row r="128" spans="1:15" ht="15.75" customHeight="1">
      <c r="A128" s="1"/>
      <c r="B128" s="6" t="s">
        <v>23</v>
      </c>
      <c r="C128" s="6">
        <v>1197831</v>
      </c>
      <c r="D128" s="7">
        <v>44441</v>
      </c>
      <c r="E128" s="6" t="s">
        <v>24</v>
      </c>
      <c r="F128" s="6" t="s">
        <v>25</v>
      </c>
      <c r="G128" s="6" t="s">
        <v>26</v>
      </c>
      <c r="H128" s="6" t="s">
        <v>19</v>
      </c>
      <c r="I128" s="8">
        <v>0.5</v>
      </c>
      <c r="J128" s="9">
        <v>9000</v>
      </c>
      <c r="K128" s="10">
        <f t="shared" si="0"/>
        <v>4500</v>
      </c>
      <c r="L128" s="10">
        <f t="shared" si="1"/>
        <v>1575</v>
      </c>
      <c r="M128" s="11">
        <v>0.35</v>
      </c>
      <c r="O128" s="12"/>
    </row>
    <row r="129" spans="1:15" ht="15.75" customHeight="1">
      <c r="A129" s="1"/>
      <c r="B129" s="6" t="s">
        <v>23</v>
      </c>
      <c r="C129" s="6">
        <v>1197831</v>
      </c>
      <c r="D129" s="7">
        <v>44441</v>
      </c>
      <c r="E129" s="6" t="s">
        <v>24</v>
      </c>
      <c r="F129" s="6" t="s">
        <v>25</v>
      </c>
      <c r="G129" s="6" t="s">
        <v>26</v>
      </c>
      <c r="H129" s="6" t="s">
        <v>20</v>
      </c>
      <c r="I129" s="8">
        <v>0.5</v>
      </c>
      <c r="J129" s="9">
        <v>6250</v>
      </c>
      <c r="K129" s="10">
        <f t="shared" si="0"/>
        <v>3125</v>
      </c>
      <c r="L129" s="10">
        <f t="shared" si="1"/>
        <v>1406.25</v>
      </c>
      <c r="M129" s="11">
        <v>0.45</v>
      </c>
      <c r="O129" s="12"/>
    </row>
    <row r="130" spans="1:15" ht="15.75" customHeight="1">
      <c r="A130" s="1"/>
      <c r="B130" s="6" t="s">
        <v>23</v>
      </c>
      <c r="C130" s="6">
        <v>1197831</v>
      </c>
      <c r="D130" s="7">
        <v>44441</v>
      </c>
      <c r="E130" s="6" t="s">
        <v>24</v>
      </c>
      <c r="F130" s="6" t="s">
        <v>25</v>
      </c>
      <c r="G130" s="6" t="s">
        <v>26</v>
      </c>
      <c r="H130" s="6" t="s">
        <v>21</v>
      </c>
      <c r="I130" s="8">
        <v>0.45</v>
      </c>
      <c r="J130" s="9">
        <v>6250</v>
      </c>
      <c r="K130" s="10">
        <f t="shared" si="0"/>
        <v>2812.5</v>
      </c>
      <c r="L130" s="10">
        <f t="shared" si="1"/>
        <v>843.75</v>
      </c>
      <c r="M130" s="11">
        <v>0.3</v>
      </c>
      <c r="O130" s="12"/>
    </row>
    <row r="131" spans="1:15" ht="15.75" customHeight="1">
      <c r="A131" s="1"/>
      <c r="B131" s="6" t="s">
        <v>23</v>
      </c>
      <c r="C131" s="6">
        <v>1197831</v>
      </c>
      <c r="D131" s="7">
        <v>44441</v>
      </c>
      <c r="E131" s="6" t="s">
        <v>24</v>
      </c>
      <c r="F131" s="6" t="s">
        <v>25</v>
      </c>
      <c r="G131" s="6" t="s">
        <v>26</v>
      </c>
      <c r="H131" s="6" t="s">
        <v>22</v>
      </c>
      <c r="I131" s="8">
        <v>0.55000000000000004</v>
      </c>
      <c r="J131" s="9">
        <v>8500</v>
      </c>
      <c r="K131" s="10">
        <f t="shared" si="0"/>
        <v>4675</v>
      </c>
      <c r="L131" s="10">
        <f t="shared" si="1"/>
        <v>2337.5</v>
      </c>
      <c r="M131" s="11">
        <v>0.5</v>
      </c>
      <c r="O131" s="12"/>
    </row>
    <row r="132" spans="1:15" ht="15.75" customHeight="1">
      <c r="A132" s="1"/>
      <c r="B132" s="6" t="s">
        <v>23</v>
      </c>
      <c r="C132" s="6">
        <v>1197831</v>
      </c>
      <c r="D132" s="7">
        <v>44470</v>
      </c>
      <c r="E132" s="6" t="s">
        <v>24</v>
      </c>
      <c r="F132" s="6" t="s">
        <v>25</v>
      </c>
      <c r="G132" s="6" t="s">
        <v>26</v>
      </c>
      <c r="H132" s="6" t="s">
        <v>17</v>
      </c>
      <c r="I132" s="8">
        <v>0.45</v>
      </c>
      <c r="J132" s="9">
        <v>8000</v>
      </c>
      <c r="K132" s="10">
        <f t="shared" si="0"/>
        <v>3600</v>
      </c>
      <c r="L132" s="10">
        <f t="shared" si="1"/>
        <v>1260</v>
      </c>
      <c r="M132" s="11">
        <v>0.35</v>
      </c>
      <c r="O132" s="12"/>
    </row>
    <row r="133" spans="1:15" ht="15.75" customHeight="1">
      <c r="A133" s="1"/>
      <c r="B133" s="6" t="s">
        <v>23</v>
      </c>
      <c r="C133" s="6">
        <v>1197831</v>
      </c>
      <c r="D133" s="7">
        <v>44470</v>
      </c>
      <c r="E133" s="6" t="s">
        <v>24</v>
      </c>
      <c r="F133" s="6" t="s">
        <v>25</v>
      </c>
      <c r="G133" s="6" t="s">
        <v>26</v>
      </c>
      <c r="H133" s="6" t="s">
        <v>18</v>
      </c>
      <c r="I133" s="8">
        <v>0.45</v>
      </c>
      <c r="J133" s="9">
        <v>8000</v>
      </c>
      <c r="K133" s="10">
        <f t="shared" si="0"/>
        <v>3600</v>
      </c>
      <c r="L133" s="10">
        <f t="shared" si="1"/>
        <v>1260</v>
      </c>
      <c r="M133" s="11">
        <v>0.35</v>
      </c>
      <c r="O133" s="12"/>
    </row>
    <row r="134" spans="1:15" ht="15.75" customHeight="1">
      <c r="A134" s="1"/>
      <c r="B134" s="6" t="s">
        <v>23</v>
      </c>
      <c r="C134" s="6">
        <v>1197831</v>
      </c>
      <c r="D134" s="7">
        <v>44470</v>
      </c>
      <c r="E134" s="6" t="s">
        <v>24</v>
      </c>
      <c r="F134" s="6" t="s">
        <v>25</v>
      </c>
      <c r="G134" s="6" t="s">
        <v>26</v>
      </c>
      <c r="H134" s="6" t="s">
        <v>19</v>
      </c>
      <c r="I134" s="8">
        <v>0.5</v>
      </c>
      <c r="J134" s="9">
        <v>7500</v>
      </c>
      <c r="K134" s="10">
        <f t="shared" si="0"/>
        <v>3750</v>
      </c>
      <c r="L134" s="10">
        <f t="shared" si="1"/>
        <v>1312.5</v>
      </c>
      <c r="M134" s="11">
        <v>0.35</v>
      </c>
      <c r="O134" s="12"/>
    </row>
    <row r="135" spans="1:15" ht="15.75" customHeight="1">
      <c r="A135" s="1"/>
      <c r="B135" s="6" t="s">
        <v>23</v>
      </c>
      <c r="C135" s="6">
        <v>1197831</v>
      </c>
      <c r="D135" s="7">
        <v>44470</v>
      </c>
      <c r="E135" s="6" t="s">
        <v>24</v>
      </c>
      <c r="F135" s="6" t="s">
        <v>25</v>
      </c>
      <c r="G135" s="6" t="s">
        <v>26</v>
      </c>
      <c r="H135" s="6" t="s">
        <v>20</v>
      </c>
      <c r="I135" s="8">
        <v>0.5</v>
      </c>
      <c r="J135" s="9">
        <v>6000</v>
      </c>
      <c r="K135" s="10">
        <f t="shared" si="0"/>
        <v>3000</v>
      </c>
      <c r="L135" s="10">
        <f t="shared" si="1"/>
        <v>1350</v>
      </c>
      <c r="M135" s="11">
        <v>0.45</v>
      </c>
      <c r="O135" s="12"/>
    </row>
    <row r="136" spans="1:15" ht="15.75" customHeight="1">
      <c r="A136" s="1"/>
      <c r="B136" s="6" t="s">
        <v>23</v>
      </c>
      <c r="C136" s="6">
        <v>1197831</v>
      </c>
      <c r="D136" s="7">
        <v>44470</v>
      </c>
      <c r="E136" s="6" t="s">
        <v>24</v>
      </c>
      <c r="F136" s="6" t="s">
        <v>25</v>
      </c>
      <c r="G136" s="6" t="s">
        <v>26</v>
      </c>
      <c r="H136" s="6" t="s">
        <v>21</v>
      </c>
      <c r="I136" s="8">
        <v>0.45</v>
      </c>
      <c r="J136" s="9">
        <v>5750</v>
      </c>
      <c r="K136" s="10">
        <f t="shared" si="0"/>
        <v>2587.5</v>
      </c>
      <c r="L136" s="10">
        <f t="shared" si="1"/>
        <v>776.25</v>
      </c>
      <c r="M136" s="11">
        <v>0.3</v>
      </c>
      <c r="O136" s="12"/>
    </row>
    <row r="137" spans="1:15" ht="15.75" customHeight="1">
      <c r="A137" s="1"/>
      <c r="B137" s="6" t="s">
        <v>23</v>
      </c>
      <c r="C137" s="6">
        <v>1197831</v>
      </c>
      <c r="D137" s="7">
        <v>44470</v>
      </c>
      <c r="E137" s="6" t="s">
        <v>24</v>
      </c>
      <c r="F137" s="6" t="s">
        <v>25</v>
      </c>
      <c r="G137" s="6" t="s">
        <v>26</v>
      </c>
      <c r="H137" s="6" t="s">
        <v>22</v>
      </c>
      <c r="I137" s="8">
        <v>0.55000000000000004</v>
      </c>
      <c r="J137" s="9">
        <v>7500</v>
      </c>
      <c r="K137" s="10">
        <f t="shared" si="0"/>
        <v>4125</v>
      </c>
      <c r="L137" s="10">
        <f t="shared" si="1"/>
        <v>2062.5</v>
      </c>
      <c r="M137" s="11">
        <v>0.5</v>
      </c>
      <c r="O137" s="12"/>
    </row>
    <row r="138" spans="1:15" ht="15.75" customHeight="1">
      <c r="A138" s="1"/>
      <c r="B138" s="6" t="s">
        <v>23</v>
      </c>
      <c r="C138" s="6">
        <v>1197831</v>
      </c>
      <c r="D138" s="7">
        <v>44502</v>
      </c>
      <c r="E138" s="6" t="s">
        <v>24</v>
      </c>
      <c r="F138" s="6" t="s">
        <v>25</v>
      </c>
      <c r="G138" s="6" t="s">
        <v>26</v>
      </c>
      <c r="H138" s="6" t="s">
        <v>17</v>
      </c>
      <c r="I138" s="8">
        <v>0.45</v>
      </c>
      <c r="J138" s="9">
        <v>9000</v>
      </c>
      <c r="K138" s="10">
        <f t="shared" si="0"/>
        <v>4050</v>
      </c>
      <c r="L138" s="10">
        <f t="shared" si="1"/>
        <v>1417.5</v>
      </c>
      <c r="M138" s="11">
        <v>0.35</v>
      </c>
      <c r="O138" s="12"/>
    </row>
    <row r="139" spans="1:15" ht="15.75" customHeight="1">
      <c r="A139" s="1"/>
      <c r="B139" s="6" t="s">
        <v>23</v>
      </c>
      <c r="C139" s="6">
        <v>1197831</v>
      </c>
      <c r="D139" s="7">
        <v>44502</v>
      </c>
      <c r="E139" s="6" t="s">
        <v>24</v>
      </c>
      <c r="F139" s="6" t="s">
        <v>25</v>
      </c>
      <c r="G139" s="6" t="s">
        <v>26</v>
      </c>
      <c r="H139" s="6" t="s">
        <v>18</v>
      </c>
      <c r="I139" s="8">
        <v>0.45</v>
      </c>
      <c r="J139" s="9">
        <v>9000</v>
      </c>
      <c r="K139" s="10">
        <f t="shared" si="0"/>
        <v>4050</v>
      </c>
      <c r="L139" s="10">
        <f t="shared" si="1"/>
        <v>1417.5</v>
      </c>
      <c r="M139" s="11">
        <v>0.35</v>
      </c>
      <c r="O139" s="12"/>
    </row>
    <row r="140" spans="1:15" ht="15.75" customHeight="1">
      <c r="A140" s="1"/>
      <c r="B140" s="6" t="s">
        <v>23</v>
      </c>
      <c r="C140" s="6">
        <v>1197831</v>
      </c>
      <c r="D140" s="7">
        <v>44502</v>
      </c>
      <c r="E140" s="6" t="s">
        <v>24</v>
      </c>
      <c r="F140" s="6" t="s">
        <v>25</v>
      </c>
      <c r="G140" s="6" t="s">
        <v>26</v>
      </c>
      <c r="H140" s="6" t="s">
        <v>19</v>
      </c>
      <c r="I140" s="8">
        <v>0.5</v>
      </c>
      <c r="J140" s="9">
        <v>8250</v>
      </c>
      <c r="K140" s="10">
        <f t="shared" si="0"/>
        <v>4125</v>
      </c>
      <c r="L140" s="10">
        <f t="shared" si="1"/>
        <v>1443.75</v>
      </c>
      <c r="M140" s="11">
        <v>0.35</v>
      </c>
      <c r="O140" s="12"/>
    </row>
    <row r="141" spans="1:15" ht="15.75" customHeight="1">
      <c r="A141" s="1"/>
      <c r="B141" s="6" t="s">
        <v>23</v>
      </c>
      <c r="C141" s="6">
        <v>1197831</v>
      </c>
      <c r="D141" s="7">
        <v>44502</v>
      </c>
      <c r="E141" s="6" t="s">
        <v>24</v>
      </c>
      <c r="F141" s="6" t="s">
        <v>25</v>
      </c>
      <c r="G141" s="6" t="s">
        <v>26</v>
      </c>
      <c r="H141" s="6" t="s">
        <v>20</v>
      </c>
      <c r="I141" s="8">
        <v>0.5</v>
      </c>
      <c r="J141" s="9">
        <v>6750</v>
      </c>
      <c r="K141" s="10">
        <f t="shared" si="0"/>
        <v>3375</v>
      </c>
      <c r="L141" s="10">
        <f t="shared" si="1"/>
        <v>1518.75</v>
      </c>
      <c r="M141" s="11">
        <v>0.45</v>
      </c>
      <c r="O141" s="12"/>
    </row>
    <row r="142" spans="1:15" ht="15.75" customHeight="1">
      <c r="A142" s="1"/>
      <c r="B142" s="6" t="s">
        <v>23</v>
      </c>
      <c r="C142" s="6">
        <v>1197831</v>
      </c>
      <c r="D142" s="7">
        <v>44502</v>
      </c>
      <c r="E142" s="6" t="s">
        <v>24</v>
      </c>
      <c r="F142" s="6" t="s">
        <v>25</v>
      </c>
      <c r="G142" s="6" t="s">
        <v>26</v>
      </c>
      <c r="H142" s="6" t="s">
        <v>21</v>
      </c>
      <c r="I142" s="8">
        <v>0.45</v>
      </c>
      <c r="J142" s="9">
        <v>6500</v>
      </c>
      <c r="K142" s="10">
        <f t="shared" si="0"/>
        <v>2925</v>
      </c>
      <c r="L142" s="10">
        <f t="shared" si="1"/>
        <v>877.5</v>
      </c>
      <c r="M142" s="11">
        <v>0.3</v>
      </c>
      <c r="O142" s="12"/>
    </row>
    <row r="143" spans="1:15" ht="15.75" customHeight="1">
      <c r="A143" s="1"/>
      <c r="B143" s="6" t="s">
        <v>23</v>
      </c>
      <c r="C143" s="6">
        <v>1197831</v>
      </c>
      <c r="D143" s="7">
        <v>44502</v>
      </c>
      <c r="E143" s="6" t="s">
        <v>24</v>
      </c>
      <c r="F143" s="6" t="s">
        <v>25</v>
      </c>
      <c r="G143" s="6" t="s">
        <v>26</v>
      </c>
      <c r="H143" s="6" t="s">
        <v>22</v>
      </c>
      <c r="I143" s="8">
        <v>0.55000000000000004</v>
      </c>
      <c r="J143" s="9">
        <v>8500</v>
      </c>
      <c r="K143" s="10">
        <f t="shared" si="0"/>
        <v>4675</v>
      </c>
      <c r="L143" s="10">
        <f t="shared" si="1"/>
        <v>2337.5</v>
      </c>
      <c r="M143" s="11">
        <v>0.5</v>
      </c>
      <c r="O143" s="12"/>
    </row>
    <row r="144" spans="1:15" ht="15.75" customHeight="1">
      <c r="A144" s="1"/>
      <c r="B144" s="6" t="s">
        <v>23</v>
      </c>
      <c r="C144" s="6">
        <v>1197831</v>
      </c>
      <c r="D144" s="7">
        <v>44531</v>
      </c>
      <c r="E144" s="6" t="s">
        <v>24</v>
      </c>
      <c r="F144" s="6" t="s">
        <v>25</v>
      </c>
      <c r="G144" s="6" t="s">
        <v>26</v>
      </c>
      <c r="H144" s="6" t="s">
        <v>17</v>
      </c>
      <c r="I144" s="8">
        <v>0.45</v>
      </c>
      <c r="J144" s="9">
        <v>9500</v>
      </c>
      <c r="K144" s="10">
        <f t="shared" si="0"/>
        <v>4275</v>
      </c>
      <c r="L144" s="10">
        <f t="shared" si="1"/>
        <v>1496.25</v>
      </c>
      <c r="M144" s="11">
        <v>0.35</v>
      </c>
      <c r="O144" s="12"/>
    </row>
    <row r="145" spans="1:15" ht="15.75" customHeight="1">
      <c r="A145" s="1"/>
      <c r="B145" s="6" t="s">
        <v>23</v>
      </c>
      <c r="C145" s="6">
        <v>1197831</v>
      </c>
      <c r="D145" s="7">
        <v>44531</v>
      </c>
      <c r="E145" s="6" t="s">
        <v>24</v>
      </c>
      <c r="F145" s="6" t="s">
        <v>25</v>
      </c>
      <c r="G145" s="6" t="s">
        <v>26</v>
      </c>
      <c r="H145" s="6" t="s">
        <v>18</v>
      </c>
      <c r="I145" s="8">
        <v>0.45</v>
      </c>
      <c r="J145" s="9">
        <v>9500</v>
      </c>
      <c r="K145" s="10">
        <f t="shared" si="0"/>
        <v>4275</v>
      </c>
      <c r="L145" s="10">
        <f t="shared" si="1"/>
        <v>1496.25</v>
      </c>
      <c r="M145" s="11">
        <v>0.35</v>
      </c>
      <c r="O145" s="12"/>
    </row>
    <row r="146" spans="1:15" ht="15.75" customHeight="1">
      <c r="A146" s="1"/>
      <c r="B146" s="6" t="s">
        <v>23</v>
      </c>
      <c r="C146" s="6">
        <v>1197831</v>
      </c>
      <c r="D146" s="7">
        <v>44531</v>
      </c>
      <c r="E146" s="6" t="s">
        <v>24</v>
      </c>
      <c r="F146" s="6" t="s">
        <v>25</v>
      </c>
      <c r="G146" s="6" t="s">
        <v>26</v>
      </c>
      <c r="H146" s="6" t="s">
        <v>19</v>
      </c>
      <c r="I146" s="8">
        <v>0.5</v>
      </c>
      <c r="J146" s="9">
        <v>8500</v>
      </c>
      <c r="K146" s="10">
        <f t="shared" si="0"/>
        <v>4250</v>
      </c>
      <c r="L146" s="10">
        <f t="shared" si="1"/>
        <v>1487.5</v>
      </c>
      <c r="M146" s="11">
        <v>0.35</v>
      </c>
      <c r="O146" s="12"/>
    </row>
    <row r="147" spans="1:15" ht="15.75" customHeight="1">
      <c r="A147" s="1"/>
      <c r="B147" s="6" t="s">
        <v>23</v>
      </c>
      <c r="C147" s="6">
        <v>1197831</v>
      </c>
      <c r="D147" s="7">
        <v>44531</v>
      </c>
      <c r="E147" s="6" t="s">
        <v>24</v>
      </c>
      <c r="F147" s="6" t="s">
        <v>25</v>
      </c>
      <c r="G147" s="6" t="s">
        <v>26</v>
      </c>
      <c r="H147" s="6" t="s">
        <v>20</v>
      </c>
      <c r="I147" s="8">
        <v>0.5</v>
      </c>
      <c r="J147" s="9">
        <v>7000</v>
      </c>
      <c r="K147" s="10">
        <f t="shared" si="0"/>
        <v>3500</v>
      </c>
      <c r="L147" s="10">
        <f t="shared" si="1"/>
        <v>1575</v>
      </c>
      <c r="M147" s="11">
        <v>0.45</v>
      </c>
      <c r="O147" s="12"/>
    </row>
    <row r="148" spans="1:15" ht="15.75" customHeight="1">
      <c r="A148" s="1"/>
      <c r="B148" s="6" t="s">
        <v>23</v>
      </c>
      <c r="C148" s="6">
        <v>1197831</v>
      </c>
      <c r="D148" s="7">
        <v>44531</v>
      </c>
      <c r="E148" s="6" t="s">
        <v>24</v>
      </c>
      <c r="F148" s="6" t="s">
        <v>25</v>
      </c>
      <c r="G148" s="6" t="s">
        <v>26</v>
      </c>
      <c r="H148" s="6" t="s">
        <v>21</v>
      </c>
      <c r="I148" s="8">
        <v>0.45</v>
      </c>
      <c r="J148" s="9">
        <v>6500</v>
      </c>
      <c r="K148" s="10">
        <f t="shared" si="0"/>
        <v>2925</v>
      </c>
      <c r="L148" s="10">
        <f t="shared" si="1"/>
        <v>877.5</v>
      </c>
      <c r="M148" s="11">
        <v>0.3</v>
      </c>
      <c r="O148" s="12"/>
    </row>
    <row r="149" spans="1:15" ht="15.75" customHeight="1">
      <c r="A149" s="1"/>
      <c r="B149" s="6" t="s">
        <v>23</v>
      </c>
      <c r="C149" s="6">
        <v>1197831</v>
      </c>
      <c r="D149" s="7">
        <v>44531</v>
      </c>
      <c r="E149" s="6" t="s">
        <v>24</v>
      </c>
      <c r="F149" s="6" t="s">
        <v>25</v>
      </c>
      <c r="G149" s="6" t="s">
        <v>26</v>
      </c>
      <c r="H149" s="6" t="s">
        <v>22</v>
      </c>
      <c r="I149" s="8">
        <v>0.55000000000000004</v>
      </c>
      <c r="J149" s="9">
        <v>9000</v>
      </c>
      <c r="K149" s="10">
        <f t="shared" si="0"/>
        <v>4950</v>
      </c>
      <c r="L149" s="10">
        <f t="shared" si="1"/>
        <v>2475</v>
      </c>
      <c r="M149" s="11">
        <v>0.5</v>
      </c>
      <c r="O149" s="12"/>
    </row>
    <row r="150" spans="1:15" ht="15.75" customHeight="1">
      <c r="A150" s="1"/>
      <c r="B150" s="6" t="s">
        <v>27</v>
      </c>
      <c r="C150" s="6">
        <v>1128299</v>
      </c>
      <c r="D150" s="7">
        <v>44216</v>
      </c>
      <c r="E150" s="6" t="s">
        <v>28</v>
      </c>
      <c r="F150" s="6" t="s">
        <v>29</v>
      </c>
      <c r="G150" s="6" t="s">
        <v>30</v>
      </c>
      <c r="H150" s="6" t="s">
        <v>17</v>
      </c>
      <c r="I150" s="8">
        <v>0.39999999999999997</v>
      </c>
      <c r="J150" s="9">
        <v>7750</v>
      </c>
      <c r="K150" s="10">
        <f t="shared" si="0"/>
        <v>3099.9999999999995</v>
      </c>
      <c r="L150" s="10">
        <f t="shared" si="1"/>
        <v>1085</v>
      </c>
      <c r="M150" s="11">
        <v>0.35000000000000003</v>
      </c>
      <c r="O150" s="1"/>
    </row>
    <row r="151" spans="1:15" ht="15.75" customHeight="1">
      <c r="A151" s="1"/>
      <c r="B151" s="6" t="s">
        <v>27</v>
      </c>
      <c r="C151" s="6">
        <v>1128299</v>
      </c>
      <c r="D151" s="7">
        <v>44216</v>
      </c>
      <c r="E151" s="6" t="s">
        <v>28</v>
      </c>
      <c r="F151" s="6" t="s">
        <v>29</v>
      </c>
      <c r="G151" s="6" t="s">
        <v>30</v>
      </c>
      <c r="H151" s="6" t="s">
        <v>18</v>
      </c>
      <c r="I151" s="8">
        <v>0.5</v>
      </c>
      <c r="J151" s="9">
        <v>7750</v>
      </c>
      <c r="K151" s="10">
        <f t="shared" si="0"/>
        <v>3875</v>
      </c>
      <c r="L151" s="10">
        <f t="shared" si="1"/>
        <v>775</v>
      </c>
      <c r="M151" s="11">
        <v>0.2</v>
      </c>
      <c r="O151" s="1"/>
    </row>
    <row r="152" spans="1:15" ht="15.75" customHeight="1">
      <c r="A152" s="1"/>
      <c r="B152" s="6" t="s">
        <v>27</v>
      </c>
      <c r="C152" s="6">
        <v>1128299</v>
      </c>
      <c r="D152" s="7">
        <v>44216</v>
      </c>
      <c r="E152" s="6" t="s">
        <v>28</v>
      </c>
      <c r="F152" s="6" t="s">
        <v>29</v>
      </c>
      <c r="G152" s="6" t="s">
        <v>30</v>
      </c>
      <c r="H152" s="6" t="s">
        <v>19</v>
      </c>
      <c r="I152" s="8">
        <v>0.5</v>
      </c>
      <c r="J152" s="9">
        <v>7750</v>
      </c>
      <c r="K152" s="10">
        <f t="shared" si="0"/>
        <v>3875</v>
      </c>
      <c r="L152" s="10">
        <f t="shared" si="1"/>
        <v>1356.2500000000002</v>
      </c>
      <c r="M152" s="11">
        <v>0.35000000000000003</v>
      </c>
      <c r="O152" s="1"/>
    </row>
    <row r="153" spans="1:15" ht="15.75" customHeight="1">
      <c r="A153" s="1"/>
      <c r="B153" s="6" t="s">
        <v>27</v>
      </c>
      <c r="C153" s="6">
        <v>1128299</v>
      </c>
      <c r="D153" s="7">
        <v>44216</v>
      </c>
      <c r="E153" s="6" t="s">
        <v>28</v>
      </c>
      <c r="F153" s="6" t="s">
        <v>29</v>
      </c>
      <c r="G153" s="6" t="s">
        <v>30</v>
      </c>
      <c r="H153" s="6" t="s">
        <v>20</v>
      </c>
      <c r="I153" s="8">
        <v>0.5</v>
      </c>
      <c r="J153" s="9">
        <v>6250</v>
      </c>
      <c r="K153" s="10">
        <f t="shared" si="0"/>
        <v>3125</v>
      </c>
      <c r="L153" s="10">
        <f t="shared" si="1"/>
        <v>937.5</v>
      </c>
      <c r="M153" s="11">
        <v>0.3</v>
      </c>
      <c r="O153" s="1"/>
    </row>
    <row r="154" spans="1:15" ht="15.75" customHeight="1">
      <c r="A154" s="1"/>
      <c r="B154" s="6" t="s">
        <v>27</v>
      </c>
      <c r="C154" s="6">
        <v>1128299</v>
      </c>
      <c r="D154" s="7">
        <v>44216</v>
      </c>
      <c r="E154" s="6" t="s">
        <v>28</v>
      </c>
      <c r="F154" s="6" t="s">
        <v>29</v>
      </c>
      <c r="G154" s="6" t="s">
        <v>30</v>
      </c>
      <c r="H154" s="6" t="s">
        <v>21</v>
      </c>
      <c r="I154" s="8">
        <v>0.55000000000000004</v>
      </c>
      <c r="J154" s="9">
        <v>5750</v>
      </c>
      <c r="K154" s="10">
        <f t="shared" si="0"/>
        <v>3162.5000000000005</v>
      </c>
      <c r="L154" s="10">
        <f t="shared" si="1"/>
        <v>1581.2500000000002</v>
      </c>
      <c r="M154" s="11">
        <v>0.5</v>
      </c>
      <c r="O154" s="1"/>
    </row>
    <row r="155" spans="1:15" ht="15.75" customHeight="1">
      <c r="A155" s="1"/>
      <c r="B155" s="6" t="s">
        <v>27</v>
      </c>
      <c r="C155" s="6">
        <v>1128299</v>
      </c>
      <c r="D155" s="7">
        <v>44216</v>
      </c>
      <c r="E155" s="6" t="s">
        <v>28</v>
      </c>
      <c r="F155" s="6" t="s">
        <v>29</v>
      </c>
      <c r="G155" s="6" t="s">
        <v>30</v>
      </c>
      <c r="H155" s="6" t="s">
        <v>22</v>
      </c>
      <c r="I155" s="8">
        <v>0.5</v>
      </c>
      <c r="J155" s="9">
        <v>7750</v>
      </c>
      <c r="K155" s="10">
        <f t="shared" si="0"/>
        <v>3875</v>
      </c>
      <c r="L155" s="10">
        <f t="shared" si="1"/>
        <v>581.25000000000011</v>
      </c>
      <c r="M155" s="11">
        <v>0.15000000000000002</v>
      </c>
      <c r="O155" s="1"/>
    </row>
    <row r="156" spans="1:15" ht="15.75" customHeight="1">
      <c r="A156" s="1"/>
      <c r="B156" s="6" t="s">
        <v>27</v>
      </c>
      <c r="C156" s="6">
        <v>1128299</v>
      </c>
      <c r="D156" s="7">
        <v>44247</v>
      </c>
      <c r="E156" s="6" t="s">
        <v>28</v>
      </c>
      <c r="F156" s="6" t="s">
        <v>29</v>
      </c>
      <c r="G156" s="6" t="s">
        <v>30</v>
      </c>
      <c r="H156" s="6" t="s">
        <v>17</v>
      </c>
      <c r="I156" s="8">
        <v>0.39999999999999997</v>
      </c>
      <c r="J156" s="9">
        <v>8250</v>
      </c>
      <c r="K156" s="10">
        <f t="shared" si="0"/>
        <v>3299.9999999999995</v>
      </c>
      <c r="L156" s="10">
        <f t="shared" si="1"/>
        <v>1155</v>
      </c>
      <c r="M156" s="11">
        <v>0.35000000000000003</v>
      </c>
      <c r="O156" s="1"/>
    </row>
    <row r="157" spans="1:15" ht="15.75" customHeight="1">
      <c r="A157" s="1"/>
      <c r="B157" s="6" t="s">
        <v>27</v>
      </c>
      <c r="C157" s="6">
        <v>1128299</v>
      </c>
      <c r="D157" s="7">
        <v>44247</v>
      </c>
      <c r="E157" s="6" t="s">
        <v>28</v>
      </c>
      <c r="F157" s="6" t="s">
        <v>29</v>
      </c>
      <c r="G157" s="6" t="s">
        <v>30</v>
      </c>
      <c r="H157" s="6" t="s">
        <v>18</v>
      </c>
      <c r="I157" s="8">
        <v>0.5</v>
      </c>
      <c r="J157" s="9">
        <v>7250</v>
      </c>
      <c r="K157" s="10">
        <f t="shared" si="0"/>
        <v>3625</v>
      </c>
      <c r="L157" s="10">
        <f t="shared" si="1"/>
        <v>725</v>
      </c>
      <c r="M157" s="11">
        <v>0.2</v>
      </c>
      <c r="O157" s="1"/>
    </row>
    <row r="158" spans="1:15" ht="15.75" customHeight="1">
      <c r="A158" s="1"/>
      <c r="B158" s="6" t="s">
        <v>27</v>
      </c>
      <c r="C158" s="6">
        <v>1128299</v>
      </c>
      <c r="D158" s="7">
        <v>44247</v>
      </c>
      <c r="E158" s="6" t="s">
        <v>28</v>
      </c>
      <c r="F158" s="6" t="s">
        <v>29</v>
      </c>
      <c r="G158" s="6" t="s">
        <v>30</v>
      </c>
      <c r="H158" s="6" t="s">
        <v>19</v>
      </c>
      <c r="I158" s="8">
        <v>0.5</v>
      </c>
      <c r="J158" s="9">
        <v>7250</v>
      </c>
      <c r="K158" s="10">
        <f t="shared" si="0"/>
        <v>3625</v>
      </c>
      <c r="L158" s="10">
        <f t="shared" si="1"/>
        <v>1268.7500000000002</v>
      </c>
      <c r="M158" s="11">
        <v>0.35000000000000003</v>
      </c>
      <c r="O158" s="1"/>
    </row>
    <row r="159" spans="1:15" ht="15.75" customHeight="1">
      <c r="A159" s="1"/>
      <c r="B159" s="6" t="s">
        <v>27</v>
      </c>
      <c r="C159" s="6">
        <v>1128299</v>
      </c>
      <c r="D159" s="7">
        <v>44247</v>
      </c>
      <c r="E159" s="6" t="s">
        <v>28</v>
      </c>
      <c r="F159" s="6" t="s">
        <v>29</v>
      </c>
      <c r="G159" s="6" t="s">
        <v>30</v>
      </c>
      <c r="H159" s="6" t="s">
        <v>20</v>
      </c>
      <c r="I159" s="8">
        <v>0.5</v>
      </c>
      <c r="J159" s="9">
        <v>5750</v>
      </c>
      <c r="K159" s="10">
        <f t="shared" si="0"/>
        <v>2875</v>
      </c>
      <c r="L159" s="10">
        <f t="shared" si="1"/>
        <v>862.5</v>
      </c>
      <c r="M159" s="11">
        <v>0.3</v>
      </c>
      <c r="O159" s="1"/>
    </row>
    <row r="160" spans="1:15" ht="15.75" customHeight="1">
      <c r="A160" s="1"/>
      <c r="B160" s="6" t="s">
        <v>27</v>
      </c>
      <c r="C160" s="6">
        <v>1128299</v>
      </c>
      <c r="D160" s="7">
        <v>44247</v>
      </c>
      <c r="E160" s="6" t="s">
        <v>28</v>
      </c>
      <c r="F160" s="6" t="s">
        <v>29</v>
      </c>
      <c r="G160" s="6" t="s">
        <v>30</v>
      </c>
      <c r="H160" s="6" t="s">
        <v>21</v>
      </c>
      <c r="I160" s="8">
        <v>0.55000000000000004</v>
      </c>
      <c r="J160" s="9">
        <v>5000</v>
      </c>
      <c r="K160" s="10">
        <f t="shared" si="0"/>
        <v>2750</v>
      </c>
      <c r="L160" s="10">
        <f t="shared" si="1"/>
        <v>1375</v>
      </c>
      <c r="M160" s="11">
        <v>0.5</v>
      </c>
      <c r="O160" s="1"/>
    </row>
    <row r="161" spans="1:15" ht="15.75" customHeight="1">
      <c r="A161" s="1"/>
      <c r="B161" s="6" t="s">
        <v>27</v>
      </c>
      <c r="C161" s="6">
        <v>1128299</v>
      </c>
      <c r="D161" s="7">
        <v>44247</v>
      </c>
      <c r="E161" s="6" t="s">
        <v>28</v>
      </c>
      <c r="F161" s="6" t="s">
        <v>29</v>
      </c>
      <c r="G161" s="6" t="s">
        <v>30</v>
      </c>
      <c r="H161" s="6" t="s">
        <v>22</v>
      </c>
      <c r="I161" s="8">
        <v>0.5</v>
      </c>
      <c r="J161" s="9">
        <v>7000</v>
      </c>
      <c r="K161" s="10">
        <f t="shared" si="0"/>
        <v>3500</v>
      </c>
      <c r="L161" s="10">
        <f t="shared" si="1"/>
        <v>525.00000000000011</v>
      </c>
      <c r="M161" s="11">
        <v>0.15000000000000002</v>
      </c>
      <c r="O161" s="1"/>
    </row>
    <row r="162" spans="1:15" ht="15.75" customHeight="1">
      <c r="A162" s="1"/>
      <c r="B162" s="6" t="s">
        <v>27</v>
      </c>
      <c r="C162" s="6">
        <v>1128299</v>
      </c>
      <c r="D162" s="7">
        <v>44274</v>
      </c>
      <c r="E162" s="6" t="s">
        <v>28</v>
      </c>
      <c r="F162" s="6" t="s">
        <v>29</v>
      </c>
      <c r="G162" s="6" t="s">
        <v>30</v>
      </c>
      <c r="H162" s="6" t="s">
        <v>17</v>
      </c>
      <c r="I162" s="8">
        <v>0.5</v>
      </c>
      <c r="J162" s="9">
        <v>8500</v>
      </c>
      <c r="K162" s="10">
        <f t="shared" si="0"/>
        <v>4250</v>
      </c>
      <c r="L162" s="10">
        <f t="shared" si="1"/>
        <v>1487.5000000000002</v>
      </c>
      <c r="M162" s="11">
        <v>0.35000000000000003</v>
      </c>
      <c r="O162" s="1"/>
    </row>
    <row r="163" spans="1:15" ht="15.75" customHeight="1">
      <c r="A163" s="1"/>
      <c r="B163" s="6" t="s">
        <v>27</v>
      </c>
      <c r="C163" s="6">
        <v>1128299</v>
      </c>
      <c r="D163" s="7">
        <v>44274</v>
      </c>
      <c r="E163" s="6" t="s">
        <v>28</v>
      </c>
      <c r="F163" s="6" t="s">
        <v>29</v>
      </c>
      <c r="G163" s="6" t="s">
        <v>30</v>
      </c>
      <c r="H163" s="6" t="s">
        <v>18</v>
      </c>
      <c r="I163" s="8">
        <v>0.6</v>
      </c>
      <c r="J163" s="9">
        <v>7000</v>
      </c>
      <c r="K163" s="10">
        <f t="shared" si="0"/>
        <v>4200</v>
      </c>
      <c r="L163" s="10">
        <f t="shared" si="1"/>
        <v>840</v>
      </c>
      <c r="M163" s="11">
        <v>0.2</v>
      </c>
      <c r="O163" s="1"/>
    </row>
    <row r="164" spans="1:15" ht="15.75" customHeight="1">
      <c r="A164" s="1"/>
      <c r="B164" s="6" t="s">
        <v>27</v>
      </c>
      <c r="C164" s="6">
        <v>1128299</v>
      </c>
      <c r="D164" s="7">
        <v>44274</v>
      </c>
      <c r="E164" s="6" t="s">
        <v>28</v>
      </c>
      <c r="F164" s="6" t="s">
        <v>29</v>
      </c>
      <c r="G164" s="6" t="s">
        <v>30</v>
      </c>
      <c r="H164" s="6" t="s">
        <v>19</v>
      </c>
      <c r="I164" s="8">
        <v>0.6</v>
      </c>
      <c r="J164" s="9">
        <v>7000</v>
      </c>
      <c r="K164" s="10">
        <f t="shared" si="0"/>
        <v>4200</v>
      </c>
      <c r="L164" s="10">
        <f t="shared" si="1"/>
        <v>1470.0000000000002</v>
      </c>
      <c r="M164" s="11">
        <v>0.35000000000000003</v>
      </c>
      <c r="O164" s="1"/>
    </row>
    <row r="165" spans="1:15" ht="15.75" customHeight="1">
      <c r="A165" s="1"/>
      <c r="B165" s="6" t="s">
        <v>27</v>
      </c>
      <c r="C165" s="6">
        <v>1128299</v>
      </c>
      <c r="D165" s="7">
        <v>44274</v>
      </c>
      <c r="E165" s="6" t="s">
        <v>28</v>
      </c>
      <c r="F165" s="6" t="s">
        <v>29</v>
      </c>
      <c r="G165" s="6" t="s">
        <v>30</v>
      </c>
      <c r="H165" s="6" t="s">
        <v>20</v>
      </c>
      <c r="I165" s="8">
        <v>0.6</v>
      </c>
      <c r="J165" s="9">
        <v>6000</v>
      </c>
      <c r="K165" s="10">
        <f t="shared" si="0"/>
        <v>3600</v>
      </c>
      <c r="L165" s="10">
        <f t="shared" si="1"/>
        <v>1080</v>
      </c>
      <c r="M165" s="11">
        <v>0.3</v>
      </c>
      <c r="O165" s="1"/>
    </row>
    <row r="166" spans="1:15" ht="15.75" customHeight="1">
      <c r="A166" s="1"/>
      <c r="B166" s="6" t="s">
        <v>27</v>
      </c>
      <c r="C166" s="6">
        <v>1128299</v>
      </c>
      <c r="D166" s="7">
        <v>44274</v>
      </c>
      <c r="E166" s="6" t="s">
        <v>28</v>
      </c>
      <c r="F166" s="6" t="s">
        <v>29</v>
      </c>
      <c r="G166" s="6" t="s">
        <v>30</v>
      </c>
      <c r="H166" s="6" t="s">
        <v>21</v>
      </c>
      <c r="I166" s="8">
        <v>0.65</v>
      </c>
      <c r="J166" s="9">
        <v>5000</v>
      </c>
      <c r="K166" s="10">
        <f t="shared" si="0"/>
        <v>3250</v>
      </c>
      <c r="L166" s="10">
        <f t="shared" si="1"/>
        <v>1625</v>
      </c>
      <c r="M166" s="11">
        <v>0.5</v>
      </c>
      <c r="O166" s="1"/>
    </row>
    <row r="167" spans="1:15" ht="15.75" customHeight="1">
      <c r="A167" s="1"/>
      <c r="B167" s="6" t="s">
        <v>27</v>
      </c>
      <c r="C167" s="6">
        <v>1128299</v>
      </c>
      <c r="D167" s="7">
        <v>44274</v>
      </c>
      <c r="E167" s="6" t="s">
        <v>28</v>
      </c>
      <c r="F167" s="6" t="s">
        <v>29</v>
      </c>
      <c r="G167" s="6" t="s">
        <v>30</v>
      </c>
      <c r="H167" s="6" t="s">
        <v>22</v>
      </c>
      <c r="I167" s="8">
        <v>0.6</v>
      </c>
      <c r="J167" s="9">
        <v>7000</v>
      </c>
      <c r="K167" s="10">
        <f t="shared" si="0"/>
        <v>4200</v>
      </c>
      <c r="L167" s="10">
        <f t="shared" si="1"/>
        <v>630.00000000000011</v>
      </c>
      <c r="M167" s="11">
        <v>0.15000000000000002</v>
      </c>
      <c r="O167" s="1"/>
    </row>
    <row r="168" spans="1:15" ht="15.75" customHeight="1">
      <c r="A168" s="1"/>
      <c r="B168" s="6" t="s">
        <v>27</v>
      </c>
      <c r="C168" s="6">
        <v>1128299</v>
      </c>
      <c r="D168" s="7">
        <v>44306</v>
      </c>
      <c r="E168" s="6" t="s">
        <v>28</v>
      </c>
      <c r="F168" s="6" t="s">
        <v>29</v>
      </c>
      <c r="G168" s="6" t="s">
        <v>30</v>
      </c>
      <c r="H168" s="6" t="s">
        <v>17</v>
      </c>
      <c r="I168" s="8">
        <v>0.6</v>
      </c>
      <c r="J168" s="9">
        <v>8750</v>
      </c>
      <c r="K168" s="10">
        <f t="shared" si="0"/>
        <v>5250</v>
      </c>
      <c r="L168" s="10">
        <f t="shared" si="1"/>
        <v>1837.5000000000002</v>
      </c>
      <c r="M168" s="11">
        <v>0.35000000000000003</v>
      </c>
      <c r="O168" s="1"/>
    </row>
    <row r="169" spans="1:15" ht="15.75" customHeight="1">
      <c r="A169" s="1"/>
      <c r="B169" s="6" t="s">
        <v>27</v>
      </c>
      <c r="C169" s="6">
        <v>1128299</v>
      </c>
      <c r="D169" s="7">
        <v>44306</v>
      </c>
      <c r="E169" s="6" t="s">
        <v>28</v>
      </c>
      <c r="F169" s="6" t="s">
        <v>29</v>
      </c>
      <c r="G169" s="6" t="s">
        <v>30</v>
      </c>
      <c r="H169" s="6" t="s">
        <v>18</v>
      </c>
      <c r="I169" s="8">
        <v>0.65</v>
      </c>
      <c r="J169" s="9">
        <v>6750</v>
      </c>
      <c r="K169" s="10">
        <f t="shared" si="0"/>
        <v>4387.5</v>
      </c>
      <c r="L169" s="10">
        <f t="shared" si="1"/>
        <v>877.5</v>
      </c>
      <c r="M169" s="11">
        <v>0.2</v>
      </c>
      <c r="O169" s="1"/>
    </row>
    <row r="170" spans="1:15" ht="15.75" customHeight="1">
      <c r="A170" s="1"/>
      <c r="B170" s="6" t="s">
        <v>27</v>
      </c>
      <c r="C170" s="6">
        <v>1128299</v>
      </c>
      <c r="D170" s="7">
        <v>44306</v>
      </c>
      <c r="E170" s="6" t="s">
        <v>28</v>
      </c>
      <c r="F170" s="6" t="s">
        <v>29</v>
      </c>
      <c r="G170" s="6" t="s">
        <v>30</v>
      </c>
      <c r="H170" s="6" t="s">
        <v>19</v>
      </c>
      <c r="I170" s="8">
        <v>0.65</v>
      </c>
      <c r="J170" s="9">
        <v>7250</v>
      </c>
      <c r="K170" s="10">
        <f t="shared" si="0"/>
        <v>4712.5</v>
      </c>
      <c r="L170" s="10">
        <f t="shared" si="1"/>
        <v>1649.3750000000002</v>
      </c>
      <c r="M170" s="11">
        <v>0.35000000000000003</v>
      </c>
      <c r="O170" s="1"/>
    </row>
    <row r="171" spans="1:15" ht="15.75" customHeight="1">
      <c r="A171" s="1"/>
      <c r="B171" s="6" t="s">
        <v>27</v>
      </c>
      <c r="C171" s="6">
        <v>1128299</v>
      </c>
      <c r="D171" s="7">
        <v>44306</v>
      </c>
      <c r="E171" s="6" t="s">
        <v>28</v>
      </c>
      <c r="F171" s="6" t="s">
        <v>29</v>
      </c>
      <c r="G171" s="6" t="s">
        <v>30</v>
      </c>
      <c r="H171" s="6" t="s">
        <v>20</v>
      </c>
      <c r="I171" s="8">
        <v>0.6</v>
      </c>
      <c r="J171" s="9">
        <v>6250</v>
      </c>
      <c r="K171" s="10">
        <f t="shared" si="0"/>
        <v>3750</v>
      </c>
      <c r="L171" s="10">
        <f t="shared" si="1"/>
        <v>1125</v>
      </c>
      <c r="M171" s="11">
        <v>0.3</v>
      </c>
      <c r="O171" s="1"/>
    </row>
    <row r="172" spans="1:15" ht="15.75" customHeight="1">
      <c r="A172" s="1"/>
      <c r="B172" s="6" t="s">
        <v>27</v>
      </c>
      <c r="C172" s="6">
        <v>1128299</v>
      </c>
      <c r="D172" s="7">
        <v>44306</v>
      </c>
      <c r="E172" s="6" t="s">
        <v>28</v>
      </c>
      <c r="F172" s="6" t="s">
        <v>29</v>
      </c>
      <c r="G172" s="6" t="s">
        <v>30</v>
      </c>
      <c r="H172" s="6" t="s">
        <v>21</v>
      </c>
      <c r="I172" s="8">
        <v>0.65</v>
      </c>
      <c r="J172" s="9">
        <v>5250</v>
      </c>
      <c r="K172" s="10">
        <f t="shared" si="0"/>
        <v>3412.5</v>
      </c>
      <c r="L172" s="10">
        <f t="shared" si="1"/>
        <v>1706.25</v>
      </c>
      <c r="M172" s="11">
        <v>0.5</v>
      </c>
      <c r="O172" s="1"/>
    </row>
    <row r="173" spans="1:15" ht="15.75" customHeight="1">
      <c r="A173" s="1"/>
      <c r="B173" s="6" t="s">
        <v>27</v>
      </c>
      <c r="C173" s="6">
        <v>1128299</v>
      </c>
      <c r="D173" s="7">
        <v>44306</v>
      </c>
      <c r="E173" s="6" t="s">
        <v>28</v>
      </c>
      <c r="F173" s="6" t="s">
        <v>29</v>
      </c>
      <c r="G173" s="6" t="s">
        <v>30</v>
      </c>
      <c r="H173" s="6" t="s">
        <v>22</v>
      </c>
      <c r="I173" s="8">
        <v>0.8</v>
      </c>
      <c r="J173" s="9">
        <v>7000</v>
      </c>
      <c r="K173" s="10">
        <f t="shared" si="0"/>
        <v>5600</v>
      </c>
      <c r="L173" s="10">
        <f t="shared" si="1"/>
        <v>840.00000000000011</v>
      </c>
      <c r="M173" s="11">
        <v>0.15000000000000002</v>
      </c>
      <c r="O173" s="1"/>
    </row>
    <row r="174" spans="1:15" ht="15.75" customHeight="1">
      <c r="A174" s="1"/>
      <c r="B174" s="6" t="s">
        <v>27</v>
      </c>
      <c r="C174" s="6">
        <v>1128299</v>
      </c>
      <c r="D174" s="7">
        <v>44337</v>
      </c>
      <c r="E174" s="6" t="s">
        <v>28</v>
      </c>
      <c r="F174" s="6" t="s">
        <v>29</v>
      </c>
      <c r="G174" s="6" t="s">
        <v>30</v>
      </c>
      <c r="H174" s="6" t="s">
        <v>17</v>
      </c>
      <c r="I174" s="8">
        <v>0.6</v>
      </c>
      <c r="J174" s="9">
        <v>9000</v>
      </c>
      <c r="K174" s="10">
        <f t="shared" si="0"/>
        <v>5400</v>
      </c>
      <c r="L174" s="10">
        <f t="shared" si="1"/>
        <v>2160</v>
      </c>
      <c r="M174" s="11">
        <v>0.4</v>
      </c>
      <c r="O174" s="1"/>
    </row>
    <row r="175" spans="1:15" ht="15.75" customHeight="1">
      <c r="A175" s="1"/>
      <c r="B175" s="6" t="s">
        <v>27</v>
      </c>
      <c r="C175" s="6">
        <v>1128299</v>
      </c>
      <c r="D175" s="7">
        <v>44337</v>
      </c>
      <c r="E175" s="6" t="s">
        <v>28</v>
      </c>
      <c r="F175" s="6" t="s">
        <v>29</v>
      </c>
      <c r="G175" s="6" t="s">
        <v>30</v>
      </c>
      <c r="H175" s="6" t="s">
        <v>18</v>
      </c>
      <c r="I175" s="8">
        <v>0.65</v>
      </c>
      <c r="J175" s="9">
        <v>7500</v>
      </c>
      <c r="K175" s="10">
        <f t="shared" si="0"/>
        <v>4875</v>
      </c>
      <c r="L175" s="10">
        <f t="shared" si="1"/>
        <v>1218.75</v>
      </c>
      <c r="M175" s="11">
        <v>0.25</v>
      </c>
      <c r="O175" s="1"/>
    </row>
    <row r="176" spans="1:15" ht="15.75" customHeight="1">
      <c r="A176" s="1"/>
      <c r="B176" s="6" t="s">
        <v>27</v>
      </c>
      <c r="C176" s="6">
        <v>1128299</v>
      </c>
      <c r="D176" s="7">
        <v>44337</v>
      </c>
      <c r="E176" s="6" t="s">
        <v>28</v>
      </c>
      <c r="F176" s="6" t="s">
        <v>29</v>
      </c>
      <c r="G176" s="6" t="s">
        <v>30</v>
      </c>
      <c r="H176" s="6" t="s">
        <v>19</v>
      </c>
      <c r="I176" s="8">
        <v>0.65</v>
      </c>
      <c r="J176" s="9">
        <v>7500</v>
      </c>
      <c r="K176" s="10">
        <f t="shared" si="0"/>
        <v>4875</v>
      </c>
      <c r="L176" s="10">
        <f t="shared" si="1"/>
        <v>1950</v>
      </c>
      <c r="M176" s="11">
        <v>0.4</v>
      </c>
      <c r="O176" s="1"/>
    </row>
    <row r="177" spans="1:15" ht="15.75" customHeight="1">
      <c r="A177" s="1"/>
      <c r="B177" s="6" t="s">
        <v>27</v>
      </c>
      <c r="C177" s="6">
        <v>1128299</v>
      </c>
      <c r="D177" s="7">
        <v>44337</v>
      </c>
      <c r="E177" s="6" t="s">
        <v>28</v>
      </c>
      <c r="F177" s="6" t="s">
        <v>29</v>
      </c>
      <c r="G177" s="6" t="s">
        <v>30</v>
      </c>
      <c r="H177" s="6" t="s">
        <v>20</v>
      </c>
      <c r="I177" s="8">
        <v>0.6</v>
      </c>
      <c r="J177" s="9">
        <v>6500</v>
      </c>
      <c r="K177" s="10">
        <f t="shared" si="0"/>
        <v>3900</v>
      </c>
      <c r="L177" s="10">
        <f t="shared" si="1"/>
        <v>1365</v>
      </c>
      <c r="M177" s="11">
        <v>0.35</v>
      </c>
      <c r="O177" s="1"/>
    </row>
    <row r="178" spans="1:15" ht="15.75" customHeight="1">
      <c r="A178" s="1"/>
      <c r="B178" s="6" t="s">
        <v>27</v>
      </c>
      <c r="C178" s="6">
        <v>1128299</v>
      </c>
      <c r="D178" s="7">
        <v>44337</v>
      </c>
      <c r="E178" s="6" t="s">
        <v>28</v>
      </c>
      <c r="F178" s="6" t="s">
        <v>29</v>
      </c>
      <c r="G178" s="6" t="s">
        <v>30</v>
      </c>
      <c r="H178" s="6" t="s">
        <v>21</v>
      </c>
      <c r="I178" s="8">
        <v>0.65</v>
      </c>
      <c r="J178" s="9">
        <v>5500</v>
      </c>
      <c r="K178" s="10">
        <f t="shared" si="0"/>
        <v>3575</v>
      </c>
      <c r="L178" s="10">
        <f t="shared" si="1"/>
        <v>1966.2500000000002</v>
      </c>
      <c r="M178" s="11">
        <v>0.55000000000000004</v>
      </c>
      <c r="O178" s="1"/>
    </row>
    <row r="179" spans="1:15" ht="15.75" customHeight="1">
      <c r="A179" s="1"/>
      <c r="B179" s="6" t="s">
        <v>27</v>
      </c>
      <c r="C179" s="6">
        <v>1128299</v>
      </c>
      <c r="D179" s="7">
        <v>44337</v>
      </c>
      <c r="E179" s="6" t="s">
        <v>28</v>
      </c>
      <c r="F179" s="6" t="s">
        <v>29</v>
      </c>
      <c r="G179" s="6" t="s">
        <v>30</v>
      </c>
      <c r="H179" s="6" t="s">
        <v>22</v>
      </c>
      <c r="I179" s="8">
        <v>0.8</v>
      </c>
      <c r="J179" s="9">
        <v>7250</v>
      </c>
      <c r="K179" s="10">
        <f t="shared" si="0"/>
        <v>5800</v>
      </c>
      <c r="L179" s="10">
        <f t="shared" si="1"/>
        <v>1160</v>
      </c>
      <c r="M179" s="11">
        <v>0.2</v>
      </c>
      <c r="O179" s="1"/>
    </row>
    <row r="180" spans="1:15" ht="15.75" customHeight="1">
      <c r="A180" s="1"/>
      <c r="B180" s="6" t="s">
        <v>27</v>
      </c>
      <c r="C180" s="6">
        <v>1128299</v>
      </c>
      <c r="D180" s="7">
        <v>44367</v>
      </c>
      <c r="E180" s="6" t="s">
        <v>28</v>
      </c>
      <c r="F180" s="6" t="s">
        <v>29</v>
      </c>
      <c r="G180" s="6" t="s">
        <v>30</v>
      </c>
      <c r="H180" s="6" t="s">
        <v>17</v>
      </c>
      <c r="I180" s="8">
        <v>0.6</v>
      </c>
      <c r="J180" s="9">
        <v>9750</v>
      </c>
      <c r="K180" s="10">
        <f t="shared" si="0"/>
        <v>5850</v>
      </c>
      <c r="L180" s="10">
        <f t="shared" si="1"/>
        <v>2340</v>
      </c>
      <c r="M180" s="11">
        <v>0.4</v>
      </c>
      <c r="O180" s="1"/>
    </row>
    <row r="181" spans="1:15" ht="15.75" customHeight="1">
      <c r="A181" s="1"/>
      <c r="B181" s="6" t="s">
        <v>27</v>
      </c>
      <c r="C181" s="6">
        <v>1128299</v>
      </c>
      <c r="D181" s="7">
        <v>44367</v>
      </c>
      <c r="E181" s="6" t="s">
        <v>28</v>
      </c>
      <c r="F181" s="6" t="s">
        <v>29</v>
      </c>
      <c r="G181" s="6" t="s">
        <v>30</v>
      </c>
      <c r="H181" s="6" t="s">
        <v>18</v>
      </c>
      <c r="I181" s="8">
        <v>0.65</v>
      </c>
      <c r="J181" s="9">
        <v>8250</v>
      </c>
      <c r="K181" s="10">
        <f t="shared" si="0"/>
        <v>5362.5</v>
      </c>
      <c r="L181" s="10">
        <f t="shared" si="1"/>
        <v>1340.625</v>
      </c>
      <c r="M181" s="11">
        <v>0.25</v>
      </c>
      <c r="O181" s="1"/>
    </row>
    <row r="182" spans="1:15" ht="15.75" customHeight="1">
      <c r="A182" s="1"/>
      <c r="B182" s="6" t="s">
        <v>27</v>
      </c>
      <c r="C182" s="6">
        <v>1128299</v>
      </c>
      <c r="D182" s="7">
        <v>44367</v>
      </c>
      <c r="E182" s="6" t="s">
        <v>28</v>
      </c>
      <c r="F182" s="6" t="s">
        <v>29</v>
      </c>
      <c r="G182" s="6" t="s">
        <v>30</v>
      </c>
      <c r="H182" s="6" t="s">
        <v>19</v>
      </c>
      <c r="I182" s="8">
        <v>0.65</v>
      </c>
      <c r="J182" s="9">
        <v>8250</v>
      </c>
      <c r="K182" s="10">
        <f t="shared" si="0"/>
        <v>5362.5</v>
      </c>
      <c r="L182" s="10">
        <f t="shared" si="1"/>
        <v>2145</v>
      </c>
      <c r="M182" s="11">
        <v>0.4</v>
      </c>
      <c r="O182" s="1"/>
    </row>
    <row r="183" spans="1:15" ht="15.75" customHeight="1">
      <c r="A183" s="1"/>
      <c r="B183" s="6" t="s">
        <v>27</v>
      </c>
      <c r="C183" s="6">
        <v>1128299</v>
      </c>
      <c r="D183" s="7">
        <v>44367</v>
      </c>
      <c r="E183" s="6" t="s">
        <v>28</v>
      </c>
      <c r="F183" s="6" t="s">
        <v>29</v>
      </c>
      <c r="G183" s="6" t="s">
        <v>30</v>
      </c>
      <c r="H183" s="6" t="s">
        <v>20</v>
      </c>
      <c r="I183" s="8">
        <v>0.6</v>
      </c>
      <c r="J183" s="9">
        <v>7000</v>
      </c>
      <c r="K183" s="10">
        <f t="shared" si="0"/>
        <v>4200</v>
      </c>
      <c r="L183" s="10">
        <f t="shared" si="1"/>
        <v>1470</v>
      </c>
      <c r="M183" s="11">
        <v>0.35</v>
      </c>
      <c r="O183" s="1"/>
    </row>
    <row r="184" spans="1:15" ht="15.75" customHeight="1">
      <c r="A184" s="1"/>
      <c r="B184" s="6" t="s">
        <v>27</v>
      </c>
      <c r="C184" s="6">
        <v>1128299</v>
      </c>
      <c r="D184" s="7">
        <v>44367</v>
      </c>
      <c r="E184" s="6" t="s">
        <v>28</v>
      </c>
      <c r="F184" s="6" t="s">
        <v>29</v>
      </c>
      <c r="G184" s="6" t="s">
        <v>30</v>
      </c>
      <c r="H184" s="6" t="s">
        <v>21</v>
      </c>
      <c r="I184" s="8">
        <v>0.65</v>
      </c>
      <c r="J184" s="9">
        <v>5750</v>
      </c>
      <c r="K184" s="10">
        <f t="shared" si="0"/>
        <v>3737.5</v>
      </c>
      <c r="L184" s="10">
        <f t="shared" si="1"/>
        <v>2055.625</v>
      </c>
      <c r="M184" s="11">
        <v>0.55000000000000004</v>
      </c>
      <c r="O184" s="1"/>
    </row>
    <row r="185" spans="1:15" ht="15.75" customHeight="1">
      <c r="A185" s="1"/>
      <c r="B185" s="6" t="s">
        <v>27</v>
      </c>
      <c r="C185" s="6">
        <v>1128299</v>
      </c>
      <c r="D185" s="7">
        <v>44367</v>
      </c>
      <c r="E185" s="6" t="s">
        <v>28</v>
      </c>
      <c r="F185" s="6" t="s">
        <v>29</v>
      </c>
      <c r="G185" s="6" t="s">
        <v>30</v>
      </c>
      <c r="H185" s="6" t="s">
        <v>22</v>
      </c>
      <c r="I185" s="8">
        <v>0.8</v>
      </c>
      <c r="J185" s="9">
        <v>8750</v>
      </c>
      <c r="K185" s="10">
        <f t="shared" si="0"/>
        <v>7000</v>
      </c>
      <c r="L185" s="10">
        <f t="shared" si="1"/>
        <v>1400</v>
      </c>
      <c r="M185" s="11">
        <v>0.2</v>
      </c>
      <c r="O185" s="1"/>
    </row>
    <row r="186" spans="1:15" ht="15.75" customHeight="1">
      <c r="A186" s="1"/>
      <c r="B186" s="6" t="s">
        <v>27</v>
      </c>
      <c r="C186" s="6">
        <v>1128299</v>
      </c>
      <c r="D186" s="7">
        <v>44396</v>
      </c>
      <c r="E186" s="6" t="s">
        <v>28</v>
      </c>
      <c r="F186" s="6" t="s">
        <v>29</v>
      </c>
      <c r="G186" s="6" t="s">
        <v>30</v>
      </c>
      <c r="H186" s="6" t="s">
        <v>17</v>
      </c>
      <c r="I186" s="8">
        <v>0.6</v>
      </c>
      <c r="J186" s="9">
        <v>10250</v>
      </c>
      <c r="K186" s="10">
        <f t="shared" si="0"/>
        <v>6150</v>
      </c>
      <c r="L186" s="10">
        <f t="shared" si="1"/>
        <v>2152.5</v>
      </c>
      <c r="M186" s="11">
        <v>0.35000000000000003</v>
      </c>
      <c r="O186" s="1"/>
    </row>
    <row r="187" spans="1:15" ht="15.75" customHeight="1">
      <c r="A187" s="1"/>
      <c r="B187" s="6" t="s">
        <v>27</v>
      </c>
      <c r="C187" s="6">
        <v>1128299</v>
      </c>
      <c r="D187" s="7">
        <v>44396</v>
      </c>
      <c r="E187" s="6" t="s">
        <v>28</v>
      </c>
      <c r="F187" s="6" t="s">
        <v>29</v>
      </c>
      <c r="G187" s="6" t="s">
        <v>30</v>
      </c>
      <c r="H187" s="6" t="s">
        <v>18</v>
      </c>
      <c r="I187" s="8">
        <v>0.65</v>
      </c>
      <c r="J187" s="9">
        <v>8750</v>
      </c>
      <c r="K187" s="10">
        <f t="shared" si="0"/>
        <v>5687.5</v>
      </c>
      <c r="L187" s="10">
        <f t="shared" si="1"/>
        <v>1137.5</v>
      </c>
      <c r="M187" s="11">
        <v>0.2</v>
      </c>
      <c r="O187" s="1"/>
    </row>
    <row r="188" spans="1:15" ht="15.75" customHeight="1">
      <c r="A188" s="1"/>
      <c r="B188" s="6" t="s">
        <v>27</v>
      </c>
      <c r="C188" s="6">
        <v>1128299</v>
      </c>
      <c r="D188" s="7">
        <v>44396</v>
      </c>
      <c r="E188" s="6" t="s">
        <v>28</v>
      </c>
      <c r="F188" s="6" t="s">
        <v>29</v>
      </c>
      <c r="G188" s="6" t="s">
        <v>30</v>
      </c>
      <c r="H188" s="6" t="s">
        <v>19</v>
      </c>
      <c r="I188" s="8">
        <v>0.65</v>
      </c>
      <c r="J188" s="9">
        <v>8250</v>
      </c>
      <c r="K188" s="10">
        <f t="shared" si="0"/>
        <v>5362.5</v>
      </c>
      <c r="L188" s="10">
        <f t="shared" si="1"/>
        <v>1876.8750000000002</v>
      </c>
      <c r="M188" s="11">
        <v>0.35000000000000003</v>
      </c>
      <c r="O188" s="1"/>
    </row>
    <row r="189" spans="1:15" ht="15.75" customHeight="1">
      <c r="A189" s="1"/>
      <c r="B189" s="6" t="s">
        <v>27</v>
      </c>
      <c r="C189" s="6">
        <v>1128299</v>
      </c>
      <c r="D189" s="7">
        <v>44396</v>
      </c>
      <c r="E189" s="6" t="s">
        <v>28</v>
      </c>
      <c r="F189" s="6" t="s">
        <v>29</v>
      </c>
      <c r="G189" s="6" t="s">
        <v>30</v>
      </c>
      <c r="H189" s="6" t="s">
        <v>20</v>
      </c>
      <c r="I189" s="8">
        <v>0.6</v>
      </c>
      <c r="J189" s="9">
        <v>7250</v>
      </c>
      <c r="K189" s="10">
        <f t="shared" si="0"/>
        <v>4350</v>
      </c>
      <c r="L189" s="10">
        <f t="shared" si="1"/>
        <v>1305</v>
      </c>
      <c r="M189" s="11">
        <v>0.3</v>
      </c>
      <c r="O189" s="1"/>
    </row>
    <row r="190" spans="1:15" ht="15.75" customHeight="1">
      <c r="A190" s="1"/>
      <c r="B190" s="6" t="s">
        <v>27</v>
      </c>
      <c r="C190" s="6">
        <v>1128299</v>
      </c>
      <c r="D190" s="7">
        <v>44396</v>
      </c>
      <c r="E190" s="6" t="s">
        <v>28</v>
      </c>
      <c r="F190" s="6" t="s">
        <v>29</v>
      </c>
      <c r="G190" s="6" t="s">
        <v>30</v>
      </c>
      <c r="H190" s="6" t="s">
        <v>21</v>
      </c>
      <c r="I190" s="8">
        <v>0.65</v>
      </c>
      <c r="J190" s="9">
        <v>7750</v>
      </c>
      <c r="K190" s="10">
        <f t="shared" si="0"/>
        <v>5037.5</v>
      </c>
      <c r="L190" s="10">
        <f t="shared" si="1"/>
        <v>2518.75</v>
      </c>
      <c r="M190" s="11">
        <v>0.5</v>
      </c>
      <c r="O190" s="1"/>
    </row>
    <row r="191" spans="1:15" ht="15.75" customHeight="1">
      <c r="A191" s="1"/>
      <c r="B191" s="6" t="s">
        <v>27</v>
      </c>
      <c r="C191" s="6">
        <v>1128299</v>
      </c>
      <c r="D191" s="7">
        <v>44396</v>
      </c>
      <c r="E191" s="6" t="s">
        <v>28</v>
      </c>
      <c r="F191" s="6" t="s">
        <v>29</v>
      </c>
      <c r="G191" s="6" t="s">
        <v>30</v>
      </c>
      <c r="H191" s="6" t="s">
        <v>22</v>
      </c>
      <c r="I191" s="8">
        <v>0.8</v>
      </c>
      <c r="J191" s="9">
        <v>7750</v>
      </c>
      <c r="K191" s="10">
        <f t="shared" si="0"/>
        <v>6200</v>
      </c>
      <c r="L191" s="10">
        <f t="shared" si="1"/>
        <v>930.00000000000011</v>
      </c>
      <c r="M191" s="11">
        <v>0.15000000000000002</v>
      </c>
      <c r="O191" s="1"/>
    </row>
    <row r="192" spans="1:15" ht="15.75" customHeight="1">
      <c r="A192" s="1"/>
      <c r="B192" s="6" t="s">
        <v>27</v>
      </c>
      <c r="C192" s="6">
        <v>1128299</v>
      </c>
      <c r="D192" s="7">
        <v>44428</v>
      </c>
      <c r="E192" s="6" t="s">
        <v>28</v>
      </c>
      <c r="F192" s="6" t="s">
        <v>29</v>
      </c>
      <c r="G192" s="6" t="s">
        <v>30</v>
      </c>
      <c r="H192" s="6" t="s">
        <v>17</v>
      </c>
      <c r="I192" s="8">
        <v>0.65</v>
      </c>
      <c r="J192" s="9">
        <v>9750</v>
      </c>
      <c r="K192" s="10">
        <f t="shared" si="0"/>
        <v>6337.5</v>
      </c>
      <c r="L192" s="10">
        <f t="shared" si="1"/>
        <v>2218.125</v>
      </c>
      <c r="M192" s="11">
        <v>0.35000000000000003</v>
      </c>
      <c r="O192" s="1"/>
    </row>
    <row r="193" spans="1:15" ht="15.75" customHeight="1">
      <c r="A193" s="1"/>
      <c r="B193" s="6" t="s">
        <v>27</v>
      </c>
      <c r="C193" s="6">
        <v>1128299</v>
      </c>
      <c r="D193" s="7">
        <v>44428</v>
      </c>
      <c r="E193" s="6" t="s">
        <v>28</v>
      </c>
      <c r="F193" s="6" t="s">
        <v>29</v>
      </c>
      <c r="G193" s="6" t="s">
        <v>30</v>
      </c>
      <c r="H193" s="6" t="s">
        <v>18</v>
      </c>
      <c r="I193" s="8">
        <v>0.70000000000000007</v>
      </c>
      <c r="J193" s="9">
        <v>9250</v>
      </c>
      <c r="K193" s="10">
        <f t="shared" si="0"/>
        <v>6475.0000000000009</v>
      </c>
      <c r="L193" s="10">
        <f t="shared" si="1"/>
        <v>1295.0000000000002</v>
      </c>
      <c r="M193" s="11">
        <v>0.2</v>
      </c>
      <c r="O193" s="1"/>
    </row>
    <row r="194" spans="1:15" ht="15.75" customHeight="1">
      <c r="A194" s="1"/>
      <c r="B194" s="6" t="s">
        <v>27</v>
      </c>
      <c r="C194" s="6">
        <v>1128299</v>
      </c>
      <c r="D194" s="7">
        <v>44428</v>
      </c>
      <c r="E194" s="6" t="s">
        <v>28</v>
      </c>
      <c r="F194" s="6" t="s">
        <v>29</v>
      </c>
      <c r="G194" s="6" t="s">
        <v>30</v>
      </c>
      <c r="H194" s="6" t="s">
        <v>19</v>
      </c>
      <c r="I194" s="8">
        <v>0.65</v>
      </c>
      <c r="J194" s="9">
        <v>8000</v>
      </c>
      <c r="K194" s="10">
        <f t="shared" si="0"/>
        <v>5200</v>
      </c>
      <c r="L194" s="10">
        <f t="shared" si="1"/>
        <v>1820.0000000000002</v>
      </c>
      <c r="M194" s="11">
        <v>0.35000000000000003</v>
      </c>
      <c r="O194" s="1"/>
    </row>
    <row r="195" spans="1:15" ht="15.75" customHeight="1">
      <c r="A195" s="1"/>
      <c r="B195" s="6" t="s">
        <v>27</v>
      </c>
      <c r="C195" s="6">
        <v>1128299</v>
      </c>
      <c r="D195" s="7">
        <v>44428</v>
      </c>
      <c r="E195" s="6" t="s">
        <v>28</v>
      </c>
      <c r="F195" s="6" t="s">
        <v>29</v>
      </c>
      <c r="G195" s="6" t="s">
        <v>30</v>
      </c>
      <c r="H195" s="6" t="s">
        <v>20</v>
      </c>
      <c r="I195" s="8">
        <v>0.65</v>
      </c>
      <c r="J195" s="9">
        <v>7500</v>
      </c>
      <c r="K195" s="10">
        <f t="shared" si="0"/>
        <v>4875</v>
      </c>
      <c r="L195" s="10">
        <f t="shared" si="1"/>
        <v>1462.5</v>
      </c>
      <c r="M195" s="11">
        <v>0.3</v>
      </c>
      <c r="O195" s="1"/>
    </row>
    <row r="196" spans="1:15" ht="15.75" customHeight="1">
      <c r="A196" s="1"/>
      <c r="B196" s="6" t="s">
        <v>27</v>
      </c>
      <c r="C196" s="6">
        <v>1128299</v>
      </c>
      <c r="D196" s="7">
        <v>44428</v>
      </c>
      <c r="E196" s="6" t="s">
        <v>28</v>
      </c>
      <c r="F196" s="6" t="s">
        <v>29</v>
      </c>
      <c r="G196" s="6" t="s">
        <v>30</v>
      </c>
      <c r="H196" s="6" t="s">
        <v>21</v>
      </c>
      <c r="I196" s="8">
        <v>0.75</v>
      </c>
      <c r="J196" s="9">
        <v>7500</v>
      </c>
      <c r="K196" s="10">
        <f t="shared" si="0"/>
        <v>5625</v>
      </c>
      <c r="L196" s="10">
        <f t="shared" si="1"/>
        <v>2812.5</v>
      </c>
      <c r="M196" s="11">
        <v>0.5</v>
      </c>
      <c r="O196" s="1"/>
    </row>
    <row r="197" spans="1:15" ht="15.75" customHeight="1">
      <c r="A197" s="1"/>
      <c r="B197" s="6" t="s">
        <v>27</v>
      </c>
      <c r="C197" s="6">
        <v>1128299</v>
      </c>
      <c r="D197" s="7">
        <v>44428</v>
      </c>
      <c r="E197" s="6" t="s">
        <v>28</v>
      </c>
      <c r="F197" s="6" t="s">
        <v>29</v>
      </c>
      <c r="G197" s="6" t="s">
        <v>30</v>
      </c>
      <c r="H197" s="6" t="s">
        <v>22</v>
      </c>
      <c r="I197" s="8">
        <v>0.8</v>
      </c>
      <c r="J197" s="9">
        <v>7250</v>
      </c>
      <c r="K197" s="10">
        <f t="shared" si="0"/>
        <v>5800</v>
      </c>
      <c r="L197" s="10">
        <f t="shared" si="1"/>
        <v>870.00000000000011</v>
      </c>
      <c r="M197" s="11">
        <v>0.15000000000000002</v>
      </c>
      <c r="O197" s="1"/>
    </row>
    <row r="198" spans="1:15" ht="15.75" customHeight="1">
      <c r="A198" s="1"/>
      <c r="B198" s="6" t="s">
        <v>27</v>
      </c>
      <c r="C198" s="6">
        <v>1128299</v>
      </c>
      <c r="D198" s="7">
        <v>44460</v>
      </c>
      <c r="E198" s="6" t="s">
        <v>28</v>
      </c>
      <c r="F198" s="6" t="s">
        <v>29</v>
      </c>
      <c r="G198" s="6" t="s">
        <v>30</v>
      </c>
      <c r="H198" s="6" t="s">
        <v>17</v>
      </c>
      <c r="I198" s="8">
        <v>0.55000000000000004</v>
      </c>
      <c r="J198" s="9">
        <v>9250</v>
      </c>
      <c r="K198" s="10">
        <f t="shared" si="0"/>
        <v>5087.5</v>
      </c>
      <c r="L198" s="10">
        <f t="shared" si="1"/>
        <v>1526.2500000000002</v>
      </c>
      <c r="M198" s="11">
        <v>0.30000000000000004</v>
      </c>
      <c r="O198" s="1"/>
    </row>
    <row r="199" spans="1:15" ht="15.75" customHeight="1">
      <c r="A199" s="1"/>
      <c r="B199" s="6" t="s">
        <v>27</v>
      </c>
      <c r="C199" s="6">
        <v>1128299</v>
      </c>
      <c r="D199" s="7">
        <v>44460</v>
      </c>
      <c r="E199" s="6" t="s">
        <v>28</v>
      </c>
      <c r="F199" s="6" t="s">
        <v>29</v>
      </c>
      <c r="G199" s="6" t="s">
        <v>30</v>
      </c>
      <c r="H199" s="6" t="s">
        <v>18</v>
      </c>
      <c r="I199" s="8">
        <v>0.60000000000000009</v>
      </c>
      <c r="J199" s="9">
        <v>9250</v>
      </c>
      <c r="K199" s="10">
        <f t="shared" si="0"/>
        <v>5550.0000000000009</v>
      </c>
      <c r="L199" s="10">
        <f t="shared" si="1"/>
        <v>832.50000000000011</v>
      </c>
      <c r="M199" s="11">
        <v>0.15</v>
      </c>
      <c r="O199" s="1"/>
    </row>
    <row r="200" spans="1:15" ht="15.75" customHeight="1">
      <c r="A200" s="1"/>
      <c r="B200" s="6" t="s">
        <v>27</v>
      </c>
      <c r="C200" s="6">
        <v>1128299</v>
      </c>
      <c r="D200" s="7">
        <v>44460</v>
      </c>
      <c r="E200" s="6" t="s">
        <v>28</v>
      </c>
      <c r="F200" s="6" t="s">
        <v>29</v>
      </c>
      <c r="G200" s="6" t="s">
        <v>30</v>
      </c>
      <c r="H200" s="6" t="s">
        <v>19</v>
      </c>
      <c r="I200" s="8">
        <v>0.55000000000000004</v>
      </c>
      <c r="J200" s="9">
        <v>7750</v>
      </c>
      <c r="K200" s="10">
        <f t="shared" si="0"/>
        <v>4262.5</v>
      </c>
      <c r="L200" s="10">
        <f t="shared" si="1"/>
        <v>1278.7500000000002</v>
      </c>
      <c r="M200" s="11">
        <v>0.30000000000000004</v>
      </c>
      <c r="O200" s="1"/>
    </row>
    <row r="201" spans="1:15" ht="15.75" customHeight="1">
      <c r="A201" s="1"/>
      <c r="B201" s="6" t="s">
        <v>27</v>
      </c>
      <c r="C201" s="6">
        <v>1128299</v>
      </c>
      <c r="D201" s="7">
        <v>44460</v>
      </c>
      <c r="E201" s="6" t="s">
        <v>28</v>
      </c>
      <c r="F201" s="6" t="s">
        <v>29</v>
      </c>
      <c r="G201" s="6" t="s">
        <v>30</v>
      </c>
      <c r="H201" s="6" t="s">
        <v>20</v>
      </c>
      <c r="I201" s="8">
        <v>0.55000000000000004</v>
      </c>
      <c r="J201" s="9">
        <v>7250</v>
      </c>
      <c r="K201" s="10">
        <f t="shared" si="0"/>
        <v>3987.5000000000005</v>
      </c>
      <c r="L201" s="10">
        <f t="shared" si="1"/>
        <v>996.875</v>
      </c>
      <c r="M201" s="11">
        <v>0.24999999999999997</v>
      </c>
      <c r="O201" s="1"/>
    </row>
    <row r="202" spans="1:15" ht="15.75" customHeight="1">
      <c r="A202" s="1"/>
      <c r="B202" s="6" t="s">
        <v>27</v>
      </c>
      <c r="C202" s="6">
        <v>1128299</v>
      </c>
      <c r="D202" s="7">
        <v>44460</v>
      </c>
      <c r="E202" s="6" t="s">
        <v>28</v>
      </c>
      <c r="F202" s="6" t="s">
        <v>29</v>
      </c>
      <c r="G202" s="6" t="s">
        <v>30</v>
      </c>
      <c r="H202" s="6" t="s">
        <v>21</v>
      </c>
      <c r="I202" s="8">
        <v>0.65</v>
      </c>
      <c r="J202" s="9">
        <v>7250</v>
      </c>
      <c r="K202" s="10">
        <f t="shared" si="0"/>
        <v>4712.5</v>
      </c>
      <c r="L202" s="10">
        <f t="shared" si="1"/>
        <v>2120.6250000000005</v>
      </c>
      <c r="M202" s="11">
        <v>0.45000000000000007</v>
      </c>
      <c r="O202" s="1"/>
    </row>
    <row r="203" spans="1:15" ht="15.75" customHeight="1">
      <c r="A203" s="1"/>
      <c r="B203" s="6" t="s">
        <v>27</v>
      </c>
      <c r="C203" s="6">
        <v>1128299</v>
      </c>
      <c r="D203" s="7">
        <v>44460</v>
      </c>
      <c r="E203" s="6" t="s">
        <v>28</v>
      </c>
      <c r="F203" s="6" t="s">
        <v>29</v>
      </c>
      <c r="G203" s="6" t="s">
        <v>30</v>
      </c>
      <c r="H203" s="6" t="s">
        <v>22</v>
      </c>
      <c r="I203" s="8">
        <v>0.70000000000000007</v>
      </c>
      <c r="J203" s="9">
        <v>7750</v>
      </c>
      <c r="K203" s="10">
        <f t="shared" si="0"/>
        <v>5425.0000000000009</v>
      </c>
      <c r="L203" s="10">
        <f t="shared" si="1"/>
        <v>542.50000000000011</v>
      </c>
      <c r="M203" s="11">
        <v>0.1</v>
      </c>
      <c r="O203" s="1"/>
    </row>
    <row r="204" spans="1:15" ht="15.75" customHeight="1">
      <c r="A204" s="1"/>
      <c r="B204" s="6" t="s">
        <v>27</v>
      </c>
      <c r="C204" s="6">
        <v>1128299</v>
      </c>
      <c r="D204" s="7">
        <v>44489</v>
      </c>
      <c r="E204" s="6" t="s">
        <v>28</v>
      </c>
      <c r="F204" s="6" t="s">
        <v>29</v>
      </c>
      <c r="G204" s="6" t="s">
        <v>30</v>
      </c>
      <c r="H204" s="6" t="s">
        <v>17</v>
      </c>
      <c r="I204" s="8">
        <v>0.55000000000000004</v>
      </c>
      <c r="J204" s="9">
        <v>8750</v>
      </c>
      <c r="K204" s="10">
        <f t="shared" si="0"/>
        <v>4812.5</v>
      </c>
      <c r="L204" s="10">
        <f t="shared" si="1"/>
        <v>1443.7500000000002</v>
      </c>
      <c r="M204" s="11">
        <v>0.30000000000000004</v>
      </c>
      <c r="O204" s="1"/>
    </row>
    <row r="205" spans="1:15" ht="15.75" customHeight="1">
      <c r="A205" s="1"/>
      <c r="B205" s="6" t="s">
        <v>27</v>
      </c>
      <c r="C205" s="6">
        <v>1128299</v>
      </c>
      <c r="D205" s="7">
        <v>44489</v>
      </c>
      <c r="E205" s="6" t="s">
        <v>28</v>
      </c>
      <c r="F205" s="6" t="s">
        <v>29</v>
      </c>
      <c r="G205" s="6" t="s">
        <v>30</v>
      </c>
      <c r="H205" s="6" t="s">
        <v>18</v>
      </c>
      <c r="I205" s="8">
        <v>0.60000000000000009</v>
      </c>
      <c r="J205" s="9">
        <v>8750</v>
      </c>
      <c r="K205" s="10">
        <f t="shared" si="0"/>
        <v>5250.0000000000009</v>
      </c>
      <c r="L205" s="10">
        <f t="shared" si="1"/>
        <v>787.50000000000011</v>
      </c>
      <c r="M205" s="11">
        <v>0.15</v>
      </c>
      <c r="O205" s="1"/>
    </row>
    <row r="206" spans="1:15" ht="15.75" customHeight="1">
      <c r="A206" s="1"/>
      <c r="B206" s="6" t="s">
        <v>27</v>
      </c>
      <c r="C206" s="6">
        <v>1128299</v>
      </c>
      <c r="D206" s="7">
        <v>44489</v>
      </c>
      <c r="E206" s="6" t="s">
        <v>28</v>
      </c>
      <c r="F206" s="6" t="s">
        <v>29</v>
      </c>
      <c r="G206" s="6" t="s">
        <v>30</v>
      </c>
      <c r="H206" s="6" t="s">
        <v>19</v>
      </c>
      <c r="I206" s="8">
        <v>0.55000000000000004</v>
      </c>
      <c r="J206" s="9">
        <v>7000</v>
      </c>
      <c r="K206" s="10">
        <f t="shared" si="0"/>
        <v>3850.0000000000005</v>
      </c>
      <c r="L206" s="10">
        <f t="shared" si="1"/>
        <v>1155.0000000000002</v>
      </c>
      <c r="M206" s="11">
        <v>0.30000000000000004</v>
      </c>
      <c r="O206" s="1"/>
    </row>
    <row r="207" spans="1:15" ht="15.75" customHeight="1">
      <c r="A207" s="1"/>
      <c r="B207" s="6" t="s">
        <v>27</v>
      </c>
      <c r="C207" s="6">
        <v>1128299</v>
      </c>
      <c r="D207" s="7">
        <v>44489</v>
      </c>
      <c r="E207" s="6" t="s">
        <v>28</v>
      </c>
      <c r="F207" s="6" t="s">
        <v>29</v>
      </c>
      <c r="G207" s="6" t="s">
        <v>30</v>
      </c>
      <c r="H207" s="6" t="s">
        <v>20</v>
      </c>
      <c r="I207" s="8">
        <v>0.55000000000000004</v>
      </c>
      <c r="J207" s="9">
        <v>6750</v>
      </c>
      <c r="K207" s="10">
        <f t="shared" si="0"/>
        <v>3712.5000000000005</v>
      </c>
      <c r="L207" s="10">
        <f t="shared" si="1"/>
        <v>928.125</v>
      </c>
      <c r="M207" s="11">
        <v>0.24999999999999997</v>
      </c>
      <c r="O207" s="1"/>
    </row>
    <row r="208" spans="1:15" ht="15.75" customHeight="1">
      <c r="A208" s="1"/>
      <c r="B208" s="6" t="s">
        <v>27</v>
      </c>
      <c r="C208" s="6">
        <v>1128299</v>
      </c>
      <c r="D208" s="7">
        <v>44489</v>
      </c>
      <c r="E208" s="6" t="s">
        <v>28</v>
      </c>
      <c r="F208" s="6" t="s">
        <v>29</v>
      </c>
      <c r="G208" s="6" t="s">
        <v>30</v>
      </c>
      <c r="H208" s="6" t="s">
        <v>21</v>
      </c>
      <c r="I208" s="8">
        <v>0.65</v>
      </c>
      <c r="J208" s="9">
        <v>6500</v>
      </c>
      <c r="K208" s="10">
        <f t="shared" si="0"/>
        <v>4225</v>
      </c>
      <c r="L208" s="10">
        <f t="shared" si="1"/>
        <v>1901.2500000000002</v>
      </c>
      <c r="M208" s="11">
        <v>0.45000000000000007</v>
      </c>
      <c r="O208" s="1"/>
    </row>
    <row r="209" spans="1:15" ht="15.75" customHeight="1">
      <c r="A209" s="1"/>
      <c r="B209" s="6" t="s">
        <v>27</v>
      </c>
      <c r="C209" s="6">
        <v>1128299</v>
      </c>
      <c r="D209" s="7">
        <v>44489</v>
      </c>
      <c r="E209" s="6" t="s">
        <v>28</v>
      </c>
      <c r="F209" s="6" t="s">
        <v>29</v>
      </c>
      <c r="G209" s="6" t="s">
        <v>30</v>
      </c>
      <c r="H209" s="6" t="s">
        <v>22</v>
      </c>
      <c r="I209" s="8">
        <v>0.70000000000000007</v>
      </c>
      <c r="J209" s="9">
        <v>7000</v>
      </c>
      <c r="K209" s="10">
        <f t="shared" si="0"/>
        <v>4900.0000000000009</v>
      </c>
      <c r="L209" s="10">
        <f t="shared" si="1"/>
        <v>490.00000000000011</v>
      </c>
      <c r="M209" s="11">
        <v>0.1</v>
      </c>
      <c r="O209" s="1"/>
    </row>
    <row r="210" spans="1:15" ht="15.75" customHeight="1">
      <c r="A210" s="1"/>
      <c r="B210" s="6" t="s">
        <v>27</v>
      </c>
      <c r="C210" s="6">
        <v>1128299</v>
      </c>
      <c r="D210" s="7">
        <v>44520</v>
      </c>
      <c r="E210" s="6" t="s">
        <v>28</v>
      </c>
      <c r="F210" s="6" t="s">
        <v>29</v>
      </c>
      <c r="G210" s="6" t="s">
        <v>30</v>
      </c>
      <c r="H210" s="6" t="s">
        <v>17</v>
      </c>
      <c r="I210" s="8">
        <v>0.55000000000000004</v>
      </c>
      <c r="J210" s="9">
        <v>8750</v>
      </c>
      <c r="K210" s="10">
        <f t="shared" si="0"/>
        <v>4812.5</v>
      </c>
      <c r="L210" s="10">
        <f t="shared" si="1"/>
        <v>1443.7500000000002</v>
      </c>
      <c r="M210" s="11">
        <v>0.30000000000000004</v>
      </c>
      <c r="O210" s="1"/>
    </row>
    <row r="211" spans="1:15" ht="15.75" customHeight="1">
      <c r="A211" s="1"/>
      <c r="B211" s="6" t="s">
        <v>27</v>
      </c>
      <c r="C211" s="6">
        <v>1128299</v>
      </c>
      <c r="D211" s="7">
        <v>44520</v>
      </c>
      <c r="E211" s="6" t="s">
        <v>28</v>
      </c>
      <c r="F211" s="6" t="s">
        <v>29</v>
      </c>
      <c r="G211" s="6" t="s">
        <v>30</v>
      </c>
      <c r="H211" s="6" t="s">
        <v>18</v>
      </c>
      <c r="I211" s="8">
        <v>0.60000000000000009</v>
      </c>
      <c r="J211" s="9">
        <v>8750</v>
      </c>
      <c r="K211" s="10">
        <f t="shared" si="0"/>
        <v>5250.0000000000009</v>
      </c>
      <c r="L211" s="10">
        <f t="shared" si="1"/>
        <v>787.50000000000011</v>
      </c>
      <c r="M211" s="11">
        <v>0.15</v>
      </c>
      <c r="O211" s="1"/>
    </row>
    <row r="212" spans="1:15" ht="15.75" customHeight="1">
      <c r="A212" s="1"/>
      <c r="B212" s="6" t="s">
        <v>27</v>
      </c>
      <c r="C212" s="6">
        <v>1128299</v>
      </c>
      <c r="D212" s="7">
        <v>44520</v>
      </c>
      <c r="E212" s="6" t="s">
        <v>28</v>
      </c>
      <c r="F212" s="6" t="s">
        <v>29</v>
      </c>
      <c r="G212" s="6" t="s">
        <v>30</v>
      </c>
      <c r="H212" s="6" t="s">
        <v>19</v>
      </c>
      <c r="I212" s="8">
        <v>0.55000000000000004</v>
      </c>
      <c r="J212" s="9">
        <v>7250</v>
      </c>
      <c r="K212" s="10">
        <f t="shared" si="0"/>
        <v>3987.5000000000005</v>
      </c>
      <c r="L212" s="10">
        <f t="shared" si="1"/>
        <v>1196.2500000000002</v>
      </c>
      <c r="M212" s="11">
        <v>0.30000000000000004</v>
      </c>
      <c r="O212" s="1"/>
    </row>
    <row r="213" spans="1:15" ht="15.75" customHeight="1">
      <c r="A213" s="1"/>
      <c r="B213" s="6" t="s">
        <v>27</v>
      </c>
      <c r="C213" s="6">
        <v>1128299</v>
      </c>
      <c r="D213" s="7">
        <v>44520</v>
      </c>
      <c r="E213" s="6" t="s">
        <v>28</v>
      </c>
      <c r="F213" s="6" t="s">
        <v>29</v>
      </c>
      <c r="G213" s="6" t="s">
        <v>30</v>
      </c>
      <c r="H213" s="6" t="s">
        <v>20</v>
      </c>
      <c r="I213" s="8">
        <v>0.55000000000000004</v>
      </c>
      <c r="J213" s="9">
        <v>7000</v>
      </c>
      <c r="K213" s="10">
        <f t="shared" si="0"/>
        <v>3850.0000000000005</v>
      </c>
      <c r="L213" s="10">
        <f t="shared" si="1"/>
        <v>962.5</v>
      </c>
      <c r="M213" s="11">
        <v>0.24999999999999997</v>
      </c>
      <c r="O213" s="1"/>
    </row>
    <row r="214" spans="1:15" ht="15.75" customHeight="1">
      <c r="A214" s="1"/>
      <c r="B214" s="6" t="s">
        <v>27</v>
      </c>
      <c r="C214" s="6">
        <v>1128299</v>
      </c>
      <c r="D214" s="7">
        <v>44520</v>
      </c>
      <c r="E214" s="6" t="s">
        <v>28</v>
      </c>
      <c r="F214" s="6" t="s">
        <v>29</v>
      </c>
      <c r="G214" s="6" t="s">
        <v>30</v>
      </c>
      <c r="H214" s="6" t="s">
        <v>21</v>
      </c>
      <c r="I214" s="8">
        <v>0.65</v>
      </c>
      <c r="J214" s="9">
        <v>6500</v>
      </c>
      <c r="K214" s="10">
        <f t="shared" si="0"/>
        <v>4225</v>
      </c>
      <c r="L214" s="10">
        <f t="shared" si="1"/>
        <v>1901.2500000000002</v>
      </c>
      <c r="M214" s="11">
        <v>0.45000000000000007</v>
      </c>
      <c r="O214" s="1"/>
    </row>
    <row r="215" spans="1:15" ht="15.75" customHeight="1">
      <c r="A215" s="1"/>
      <c r="B215" s="6" t="s">
        <v>27</v>
      </c>
      <c r="C215" s="6">
        <v>1128299</v>
      </c>
      <c r="D215" s="7">
        <v>44520</v>
      </c>
      <c r="E215" s="6" t="s">
        <v>28</v>
      </c>
      <c r="F215" s="6" t="s">
        <v>29</v>
      </c>
      <c r="G215" s="6" t="s">
        <v>30</v>
      </c>
      <c r="H215" s="6" t="s">
        <v>22</v>
      </c>
      <c r="I215" s="8">
        <v>0.70000000000000007</v>
      </c>
      <c r="J215" s="9">
        <v>7750</v>
      </c>
      <c r="K215" s="10">
        <f t="shared" si="0"/>
        <v>5425.0000000000009</v>
      </c>
      <c r="L215" s="10">
        <f t="shared" si="1"/>
        <v>542.50000000000011</v>
      </c>
      <c r="M215" s="11">
        <v>0.1</v>
      </c>
      <c r="O215" s="1"/>
    </row>
    <row r="216" spans="1:15" ht="15.75" customHeight="1">
      <c r="A216" s="1"/>
      <c r="B216" s="6" t="s">
        <v>27</v>
      </c>
      <c r="C216" s="6">
        <v>1128299</v>
      </c>
      <c r="D216" s="7">
        <v>44549</v>
      </c>
      <c r="E216" s="6" t="s">
        <v>28</v>
      </c>
      <c r="F216" s="6" t="s">
        <v>29</v>
      </c>
      <c r="G216" s="6" t="s">
        <v>30</v>
      </c>
      <c r="H216" s="6" t="s">
        <v>17</v>
      </c>
      <c r="I216" s="8">
        <v>0.55000000000000004</v>
      </c>
      <c r="J216" s="9">
        <v>9750</v>
      </c>
      <c r="K216" s="10">
        <f t="shared" si="0"/>
        <v>5362.5</v>
      </c>
      <c r="L216" s="10">
        <f t="shared" si="1"/>
        <v>1608.7500000000002</v>
      </c>
      <c r="M216" s="11">
        <v>0.30000000000000004</v>
      </c>
      <c r="O216" s="1"/>
    </row>
    <row r="217" spans="1:15" ht="15.75" customHeight="1">
      <c r="A217" s="1"/>
      <c r="B217" s="6" t="s">
        <v>27</v>
      </c>
      <c r="C217" s="6">
        <v>1128299</v>
      </c>
      <c r="D217" s="7">
        <v>44549</v>
      </c>
      <c r="E217" s="6" t="s">
        <v>28</v>
      </c>
      <c r="F217" s="6" t="s">
        <v>29</v>
      </c>
      <c r="G217" s="6" t="s">
        <v>30</v>
      </c>
      <c r="H217" s="6" t="s">
        <v>18</v>
      </c>
      <c r="I217" s="8">
        <v>0.60000000000000009</v>
      </c>
      <c r="J217" s="9">
        <v>9750</v>
      </c>
      <c r="K217" s="10">
        <f t="shared" si="0"/>
        <v>5850.0000000000009</v>
      </c>
      <c r="L217" s="10">
        <f t="shared" si="1"/>
        <v>877.50000000000011</v>
      </c>
      <c r="M217" s="11">
        <v>0.15</v>
      </c>
      <c r="O217" s="1"/>
    </row>
    <row r="218" spans="1:15" ht="15.75" customHeight="1">
      <c r="A218" s="1"/>
      <c r="B218" s="6" t="s">
        <v>27</v>
      </c>
      <c r="C218" s="6">
        <v>1128299</v>
      </c>
      <c r="D218" s="7">
        <v>44549</v>
      </c>
      <c r="E218" s="6" t="s">
        <v>28</v>
      </c>
      <c r="F218" s="6" t="s">
        <v>29</v>
      </c>
      <c r="G218" s="6" t="s">
        <v>30</v>
      </c>
      <c r="H218" s="6" t="s">
        <v>19</v>
      </c>
      <c r="I218" s="8">
        <v>0.55000000000000004</v>
      </c>
      <c r="J218" s="9">
        <v>7750</v>
      </c>
      <c r="K218" s="10">
        <f t="shared" si="0"/>
        <v>4262.5</v>
      </c>
      <c r="L218" s="10">
        <f t="shared" si="1"/>
        <v>1278.7500000000002</v>
      </c>
      <c r="M218" s="11">
        <v>0.30000000000000004</v>
      </c>
      <c r="O218" s="1"/>
    </row>
    <row r="219" spans="1:15" ht="15.75" customHeight="1">
      <c r="A219" s="1"/>
      <c r="B219" s="6" t="s">
        <v>27</v>
      </c>
      <c r="C219" s="6">
        <v>1128299</v>
      </c>
      <c r="D219" s="7">
        <v>44549</v>
      </c>
      <c r="E219" s="6" t="s">
        <v>28</v>
      </c>
      <c r="F219" s="6" t="s">
        <v>29</v>
      </c>
      <c r="G219" s="6" t="s">
        <v>30</v>
      </c>
      <c r="H219" s="6" t="s">
        <v>20</v>
      </c>
      <c r="I219" s="8">
        <v>0.55000000000000004</v>
      </c>
      <c r="J219" s="9">
        <v>7750</v>
      </c>
      <c r="K219" s="10">
        <f t="shared" si="0"/>
        <v>4262.5</v>
      </c>
      <c r="L219" s="10">
        <f t="shared" si="1"/>
        <v>1065.6249999999998</v>
      </c>
      <c r="M219" s="11">
        <v>0.24999999999999997</v>
      </c>
      <c r="O219" s="1"/>
    </row>
    <row r="220" spans="1:15" ht="15.75" customHeight="1">
      <c r="A220" s="1"/>
      <c r="B220" s="6" t="s">
        <v>27</v>
      </c>
      <c r="C220" s="6">
        <v>1128299</v>
      </c>
      <c r="D220" s="7">
        <v>44549</v>
      </c>
      <c r="E220" s="6" t="s">
        <v>28</v>
      </c>
      <c r="F220" s="6" t="s">
        <v>29</v>
      </c>
      <c r="G220" s="6" t="s">
        <v>30</v>
      </c>
      <c r="H220" s="6" t="s">
        <v>21</v>
      </c>
      <c r="I220" s="8">
        <v>0.65</v>
      </c>
      <c r="J220" s="9">
        <v>7000</v>
      </c>
      <c r="K220" s="10">
        <f t="shared" si="0"/>
        <v>4550</v>
      </c>
      <c r="L220" s="10">
        <f t="shared" si="1"/>
        <v>2047.5000000000002</v>
      </c>
      <c r="M220" s="11">
        <v>0.45000000000000007</v>
      </c>
      <c r="O220" s="1"/>
    </row>
    <row r="221" spans="1:15" ht="15.75" customHeight="1">
      <c r="A221" s="1"/>
      <c r="B221" s="6" t="s">
        <v>27</v>
      </c>
      <c r="C221" s="6">
        <v>1128299</v>
      </c>
      <c r="D221" s="7">
        <v>44549</v>
      </c>
      <c r="E221" s="6" t="s">
        <v>28</v>
      </c>
      <c r="F221" s="6" t="s">
        <v>29</v>
      </c>
      <c r="G221" s="6" t="s">
        <v>30</v>
      </c>
      <c r="H221" s="6" t="s">
        <v>22</v>
      </c>
      <c r="I221" s="8">
        <v>0.70000000000000007</v>
      </c>
      <c r="J221" s="9">
        <v>8000</v>
      </c>
      <c r="K221" s="10">
        <f t="shared" si="0"/>
        <v>5600.0000000000009</v>
      </c>
      <c r="L221" s="10">
        <f t="shared" si="1"/>
        <v>560.00000000000011</v>
      </c>
      <c r="M221" s="11">
        <v>0.1</v>
      </c>
      <c r="O221" s="1"/>
    </row>
    <row r="222" spans="1:15" ht="15.75" customHeight="1">
      <c r="A222" s="1"/>
      <c r="B222" s="6" t="s">
        <v>31</v>
      </c>
      <c r="C222" s="6">
        <v>1189833</v>
      </c>
      <c r="D222" s="7">
        <v>44211</v>
      </c>
      <c r="E222" s="6" t="s">
        <v>28</v>
      </c>
      <c r="F222" s="6" t="s">
        <v>29</v>
      </c>
      <c r="G222" s="6" t="s">
        <v>32</v>
      </c>
      <c r="H222" s="6" t="s">
        <v>17</v>
      </c>
      <c r="I222" s="8">
        <v>0.35</v>
      </c>
      <c r="J222" s="9">
        <v>7000</v>
      </c>
      <c r="K222" s="10">
        <f t="shared" si="0"/>
        <v>2450</v>
      </c>
      <c r="L222" s="10">
        <f t="shared" si="1"/>
        <v>980</v>
      </c>
      <c r="M222" s="11">
        <v>0.4</v>
      </c>
      <c r="O222" s="1"/>
    </row>
    <row r="223" spans="1:15" ht="15.75" customHeight="1">
      <c r="A223" s="1"/>
      <c r="B223" s="6" t="s">
        <v>31</v>
      </c>
      <c r="C223" s="6">
        <v>1189833</v>
      </c>
      <c r="D223" s="7">
        <v>44211</v>
      </c>
      <c r="E223" s="6" t="s">
        <v>28</v>
      </c>
      <c r="F223" s="6" t="s">
        <v>29</v>
      </c>
      <c r="G223" s="6" t="s">
        <v>32</v>
      </c>
      <c r="H223" s="6" t="s">
        <v>18</v>
      </c>
      <c r="I223" s="8">
        <v>0.45</v>
      </c>
      <c r="J223" s="9">
        <v>7000</v>
      </c>
      <c r="K223" s="10">
        <f t="shared" si="0"/>
        <v>3150</v>
      </c>
      <c r="L223" s="10">
        <f t="shared" si="1"/>
        <v>787.5</v>
      </c>
      <c r="M223" s="11">
        <v>0.25</v>
      </c>
      <c r="O223" s="1"/>
    </row>
    <row r="224" spans="1:15" ht="15.75" customHeight="1">
      <c r="A224" s="1"/>
      <c r="B224" s="6" t="s">
        <v>31</v>
      </c>
      <c r="C224" s="6">
        <v>1189833</v>
      </c>
      <c r="D224" s="7">
        <v>44211</v>
      </c>
      <c r="E224" s="6" t="s">
        <v>28</v>
      </c>
      <c r="F224" s="6" t="s">
        <v>29</v>
      </c>
      <c r="G224" s="6" t="s">
        <v>32</v>
      </c>
      <c r="H224" s="6" t="s">
        <v>19</v>
      </c>
      <c r="I224" s="8">
        <v>0.45</v>
      </c>
      <c r="J224" s="9">
        <v>7000</v>
      </c>
      <c r="K224" s="10">
        <f t="shared" si="0"/>
        <v>3150</v>
      </c>
      <c r="L224" s="10">
        <f t="shared" si="1"/>
        <v>1260</v>
      </c>
      <c r="M224" s="11">
        <v>0.4</v>
      </c>
      <c r="O224" s="1"/>
    </row>
    <row r="225" spans="1:15" ht="15.75" customHeight="1">
      <c r="A225" s="1"/>
      <c r="B225" s="6" t="s">
        <v>31</v>
      </c>
      <c r="C225" s="6">
        <v>1189833</v>
      </c>
      <c r="D225" s="7">
        <v>44211</v>
      </c>
      <c r="E225" s="6" t="s">
        <v>28</v>
      </c>
      <c r="F225" s="6" t="s">
        <v>29</v>
      </c>
      <c r="G225" s="6" t="s">
        <v>32</v>
      </c>
      <c r="H225" s="6" t="s">
        <v>20</v>
      </c>
      <c r="I225" s="8">
        <v>0.45</v>
      </c>
      <c r="J225" s="9">
        <v>5500</v>
      </c>
      <c r="K225" s="10">
        <f t="shared" si="0"/>
        <v>2475</v>
      </c>
      <c r="L225" s="10">
        <f t="shared" si="1"/>
        <v>866.25</v>
      </c>
      <c r="M225" s="11">
        <v>0.35</v>
      </c>
      <c r="O225" s="1"/>
    </row>
    <row r="226" spans="1:15" ht="15.75" customHeight="1">
      <c r="A226" s="1"/>
      <c r="B226" s="6" t="s">
        <v>31</v>
      </c>
      <c r="C226" s="6">
        <v>1189833</v>
      </c>
      <c r="D226" s="7">
        <v>44211</v>
      </c>
      <c r="E226" s="6" t="s">
        <v>28</v>
      </c>
      <c r="F226" s="6" t="s">
        <v>29</v>
      </c>
      <c r="G226" s="6" t="s">
        <v>32</v>
      </c>
      <c r="H226" s="6" t="s">
        <v>21</v>
      </c>
      <c r="I226" s="8">
        <v>0.5</v>
      </c>
      <c r="J226" s="9">
        <v>5000</v>
      </c>
      <c r="K226" s="10">
        <f t="shared" si="0"/>
        <v>2500</v>
      </c>
      <c r="L226" s="10">
        <f t="shared" si="1"/>
        <v>1375</v>
      </c>
      <c r="M226" s="11">
        <v>0.55000000000000004</v>
      </c>
      <c r="O226" s="1"/>
    </row>
    <row r="227" spans="1:15" ht="15.75" customHeight="1">
      <c r="A227" s="1"/>
      <c r="B227" s="6" t="s">
        <v>31</v>
      </c>
      <c r="C227" s="6">
        <v>1189833</v>
      </c>
      <c r="D227" s="7">
        <v>44211</v>
      </c>
      <c r="E227" s="6" t="s">
        <v>28</v>
      </c>
      <c r="F227" s="6" t="s">
        <v>29</v>
      </c>
      <c r="G227" s="6" t="s">
        <v>32</v>
      </c>
      <c r="H227" s="6" t="s">
        <v>22</v>
      </c>
      <c r="I227" s="8">
        <v>0.45</v>
      </c>
      <c r="J227" s="9">
        <v>7000</v>
      </c>
      <c r="K227" s="10">
        <f t="shared" si="0"/>
        <v>3150</v>
      </c>
      <c r="L227" s="10">
        <f t="shared" si="1"/>
        <v>630</v>
      </c>
      <c r="M227" s="11">
        <v>0.2</v>
      </c>
      <c r="O227" s="1"/>
    </row>
    <row r="228" spans="1:15" ht="15.75" customHeight="1">
      <c r="A228" s="1"/>
      <c r="B228" s="6" t="s">
        <v>31</v>
      </c>
      <c r="C228" s="6">
        <v>1189833</v>
      </c>
      <c r="D228" s="7">
        <v>44242</v>
      </c>
      <c r="E228" s="6" t="s">
        <v>28</v>
      </c>
      <c r="F228" s="6" t="s">
        <v>29</v>
      </c>
      <c r="G228" s="6" t="s">
        <v>32</v>
      </c>
      <c r="H228" s="6" t="s">
        <v>17</v>
      </c>
      <c r="I228" s="8">
        <v>0.35</v>
      </c>
      <c r="J228" s="9">
        <v>7500</v>
      </c>
      <c r="K228" s="10">
        <f t="shared" si="0"/>
        <v>2625</v>
      </c>
      <c r="L228" s="10">
        <f t="shared" si="1"/>
        <v>1050</v>
      </c>
      <c r="M228" s="11">
        <v>0.4</v>
      </c>
      <c r="O228" s="1"/>
    </row>
    <row r="229" spans="1:15" ht="15.75" customHeight="1">
      <c r="A229" s="1"/>
      <c r="B229" s="6" t="s">
        <v>31</v>
      </c>
      <c r="C229" s="6">
        <v>1189833</v>
      </c>
      <c r="D229" s="7">
        <v>44242</v>
      </c>
      <c r="E229" s="6" t="s">
        <v>28</v>
      </c>
      <c r="F229" s="6" t="s">
        <v>29</v>
      </c>
      <c r="G229" s="6" t="s">
        <v>32</v>
      </c>
      <c r="H229" s="6" t="s">
        <v>18</v>
      </c>
      <c r="I229" s="8">
        <v>0.45</v>
      </c>
      <c r="J229" s="9">
        <v>6500</v>
      </c>
      <c r="K229" s="10">
        <f t="shared" si="0"/>
        <v>2925</v>
      </c>
      <c r="L229" s="10">
        <f t="shared" si="1"/>
        <v>731.25</v>
      </c>
      <c r="M229" s="11">
        <v>0.25</v>
      </c>
      <c r="O229" s="1"/>
    </row>
    <row r="230" spans="1:15" ht="15.75" customHeight="1">
      <c r="A230" s="1"/>
      <c r="B230" s="6" t="s">
        <v>31</v>
      </c>
      <c r="C230" s="6">
        <v>1189833</v>
      </c>
      <c r="D230" s="7">
        <v>44242</v>
      </c>
      <c r="E230" s="6" t="s">
        <v>28</v>
      </c>
      <c r="F230" s="6" t="s">
        <v>29</v>
      </c>
      <c r="G230" s="6" t="s">
        <v>32</v>
      </c>
      <c r="H230" s="6" t="s">
        <v>19</v>
      </c>
      <c r="I230" s="8">
        <v>0.45</v>
      </c>
      <c r="J230" s="9">
        <v>6750</v>
      </c>
      <c r="K230" s="10">
        <f t="shared" si="0"/>
        <v>3037.5</v>
      </c>
      <c r="L230" s="10">
        <f t="shared" si="1"/>
        <v>1215</v>
      </c>
      <c r="M230" s="11">
        <v>0.4</v>
      </c>
      <c r="O230" s="1"/>
    </row>
    <row r="231" spans="1:15" ht="15.75" customHeight="1">
      <c r="A231" s="1"/>
      <c r="B231" s="6" t="s">
        <v>31</v>
      </c>
      <c r="C231" s="6">
        <v>1189833</v>
      </c>
      <c r="D231" s="7">
        <v>44242</v>
      </c>
      <c r="E231" s="6" t="s">
        <v>28</v>
      </c>
      <c r="F231" s="6" t="s">
        <v>29</v>
      </c>
      <c r="G231" s="6" t="s">
        <v>32</v>
      </c>
      <c r="H231" s="6" t="s">
        <v>20</v>
      </c>
      <c r="I231" s="8">
        <v>0.45</v>
      </c>
      <c r="J231" s="9">
        <v>5250</v>
      </c>
      <c r="K231" s="10">
        <f t="shared" si="0"/>
        <v>2362.5</v>
      </c>
      <c r="L231" s="10">
        <f t="shared" si="1"/>
        <v>826.875</v>
      </c>
      <c r="M231" s="11">
        <v>0.35</v>
      </c>
      <c r="O231" s="1"/>
    </row>
    <row r="232" spans="1:15" ht="15.75" customHeight="1">
      <c r="A232" s="1"/>
      <c r="B232" s="6" t="s">
        <v>31</v>
      </c>
      <c r="C232" s="6">
        <v>1189833</v>
      </c>
      <c r="D232" s="7">
        <v>44242</v>
      </c>
      <c r="E232" s="6" t="s">
        <v>28</v>
      </c>
      <c r="F232" s="6" t="s">
        <v>29</v>
      </c>
      <c r="G232" s="6" t="s">
        <v>32</v>
      </c>
      <c r="H232" s="6" t="s">
        <v>21</v>
      </c>
      <c r="I232" s="8">
        <v>0.5</v>
      </c>
      <c r="J232" s="9">
        <v>4500</v>
      </c>
      <c r="K232" s="10">
        <f t="shared" si="0"/>
        <v>2250</v>
      </c>
      <c r="L232" s="10">
        <f t="shared" si="1"/>
        <v>1237.5</v>
      </c>
      <c r="M232" s="11">
        <v>0.55000000000000004</v>
      </c>
      <c r="O232" s="1"/>
    </row>
    <row r="233" spans="1:15" ht="15.75" customHeight="1">
      <c r="A233" s="1"/>
      <c r="B233" s="6" t="s">
        <v>31</v>
      </c>
      <c r="C233" s="6">
        <v>1189833</v>
      </c>
      <c r="D233" s="7">
        <v>44242</v>
      </c>
      <c r="E233" s="6" t="s">
        <v>28</v>
      </c>
      <c r="F233" s="6" t="s">
        <v>29</v>
      </c>
      <c r="G233" s="6" t="s">
        <v>32</v>
      </c>
      <c r="H233" s="6" t="s">
        <v>22</v>
      </c>
      <c r="I233" s="8">
        <v>0.45</v>
      </c>
      <c r="J233" s="9">
        <v>6500</v>
      </c>
      <c r="K233" s="10">
        <f t="shared" si="0"/>
        <v>2925</v>
      </c>
      <c r="L233" s="10">
        <f t="shared" si="1"/>
        <v>585</v>
      </c>
      <c r="M233" s="11">
        <v>0.2</v>
      </c>
      <c r="O233" s="1"/>
    </row>
    <row r="234" spans="1:15" ht="15.75" customHeight="1">
      <c r="A234" s="1"/>
      <c r="B234" s="6" t="s">
        <v>31</v>
      </c>
      <c r="C234" s="6">
        <v>1189833</v>
      </c>
      <c r="D234" s="7">
        <v>44269</v>
      </c>
      <c r="E234" s="6" t="s">
        <v>28</v>
      </c>
      <c r="F234" s="6" t="s">
        <v>29</v>
      </c>
      <c r="G234" s="6" t="s">
        <v>32</v>
      </c>
      <c r="H234" s="6" t="s">
        <v>17</v>
      </c>
      <c r="I234" s="8">
        <v>0.35</v>
      </c>
      <c r="J234" s="9">
        <v>8000</v>
      </c>
      <c r="K234" s="10">
        <f t="shared" si="0"/>
        <v>2800</v>
      </c>
      <c r="L234" s="10">
        <f t="shared" si="1"/>
        <v>1120</v>
      </c>
      <c r="M234" s="11">
        <v>0.4</v>
      </c>
      <c r="O234" s="1"/>
    </row>
    <row r="235" spans="1:15" ht="15.75" customHeight="1">
      <c r="A235" s="1"/>
      <c r="B235" s="6" t="s">
        <v>31</v>
      </c>
      <c r="C235" s="6">
        <v>1189833</v>
      </c>
      <c r="D235" s="7">
        <v>44269</v>
      </c>
      <c r="E235" s="6" t="s">
        <v>28</v>
      </c>
      <c r="F235" s="6" t="s">
        <v>29</v>
      </c>
      <c r="G235" s="6" t="s">
        <v>32</v>
      </c>
      <c r="H235" s="6" t="s">
        <v>18</v>
      </c>
      <c r="I235" s="8">
        <v>0.45</v>
      </c>
      <c r="J235" s="9">
        <v>6500</v>
      </c>
      <c r="K235" s="10">
        <f t="shared" si="0"/>
        <v>2925</v>
      </c>
      <c r="L235" s="10">
        <f t="shared" si="1"/>
        <v>731.25</v>
      </c>
      <c r="M235" s="11">
        <v>0.25</v>
      </c>
      <c r="O235" s="1"/>
    </row>
    <row r="236" spans="1:15" ht="15.75" customHeight="1">
      <c r="A236" s="1"/>
      <c r="B236" s="6" t="s">
        <v>31</v>
      </c>
      <c r="C236" s="6">
        <v>1189833</v>
      </c>
      <c r="D236" s="7">
        <v>44269</v>
      </c>
      <c r="E236" s="6" t="s">
        <v>28</v>
      </c>
      <c r="F236" s="6" t="s">
        <v>29</v>
      </c>
      <c r="G236" s="6" t="s">
        <v>32</v>
      </c>
      <c r="H236" s="6" t="s">
        <v>19</v>
      </c>
      <c r="I236" s="8">
        <v>0.45</v>
      </c>
      <c r="J236" s="9">
        <v>6500</v>
      </c>
      <c r="K236" s="10">
        <f t="shared" si="0"/>
        <v>2925</v>
      </c>
      <c r="L236" s="10">
        <f t="shared" si="1"/>
        <v>1170</v>
      </c>
      <c r="M236" s="11">
        <v>0.4</v>
      </c>
      <c r="O236" s="1"/>
    </row>
    <row r="237" spans="1:15" ht="15.75" customHeight="1">
      <c r="A237" s="1"/>
      <c r="B237" s="6" t="s">
        <v>31</v>
      </c>
      <c r="C237" s="6">
        <v>1189833</v>
      </c>
      <c r="D237" s="7">
        <v>44269</v>
      </c>
      <c r="E237" s="6" t="s">
        <v>28</v>
      </c>
      <c r="F237" s="6" t="s">
        <v>29</v>
      </c>
      <c r="G237" s="6" t="s">
        <v>32</v>
      </c>
      <c r="H237" s="6" t="s">
        <v>20</v>
      </c>
      <c r="I237" s="8">
        <v>0.45</v>
      </c>
      <c r="J237" s="9">
        <v>5500</v>
      </c>
      <c r="K237" s="10">
        <f t="shared" si="0"/>
        <v>2475</v>
      </c>
      <c r="L237" s="10">
        <f t="shared" si="1"/>
        <v>866.25</v>
      </c>
      <c r="M237" s="11">
        <v>0.35</v>
      </c>
      <c r="O237" s="1"/>
    </row>
    <row r="238" spans="1:15" ht="15.75" customHeight="1">
      <c r="A238" s="1"/>
      <c r="B238" s="6" t="s">
        <v>31</v>
      </c>
      <c r="C238" s="6">
        <v>1189833</v>
      </c>
      <c r="D238" s="7">
        <v>44269</v>
      </c>
      <c r="E238" s="6" t="s">
        <v>28</v>
      </c>
      <c r="F238" s="6" t="s">
        <v>29</v>
      </c>
      <c r="G238" s="6" t="s">
        <v>32</v>
      </c>
      <c r="H238" s="6" t="s">
        <v>21</v>
      </c>
      <c r="I238" s="8">
        <v>0.5</v>
      </c>
      <c r="J238" s="9">
        <v>4250</v>
      </c>
      <c r="K238" s="10">
        <f t="shared" si="0"/>
        <v>2125</v>
      </c>
      <c r="L238" s="10">
        <f t="shared" si="1"/>
        <v>1168.75</v>
      </c>
      <c r="M238" s="11">
        <v>0.55000000000000004</v>
      </c>
      <c r="O238" s="1"/>
    </row>
    <row r="239" spans="1:15" ht="15.75" customHeight="1">
      <c r="A239" s="1"/>
      <c r="B239" s="6" t="s">
        <v>31</v>
      </c>
      <c r="C239" s="6">
        <v>1189833</v>
      </c>
      <c r="D239" s="7">
        <v>44269</v>
      </c>
      <c r="E239" s="6" t="s">
        <v>28</v>
      </c>
      <c r="F239" s="6" t="s">
        <v>29</v>
      </c>
      <c r="G239" s="6" t="s">
        <v>32</v>
      </c>
      <c r="H239" s="6" t="s">
        <v>22</v>
      </c>
      <c r="I239" s="8">
        <v>0.45</v>
      </c>
      <c r="J239" s="9">
        <v>6250</v>
      </c>
      <c r="K239" s="10">
        <f t="shared" si="0"/>
        <v>2812.5</v>
      </c>
      <c r="L239" s="10">
        <f t="shared" si="1"/>
        <v>562.5</v>
      </c>
      <c r="M239" s="11">
        <v>0.2</v>
      </c>
      <c r="O239" s="1"/>
    </row>
    <row r="240" spans="1:15" ht="15.75" customHeight="1">
      <c r="A240" s="1"/>
      <c r="B240" s="6" t="s">
        <v>31</v>
      </c>
      <c r="C240" s="6">
        <v>1189833</v>
      </c>
      <c r="D240" s="7">
        <v>44301</v>
      </c>
      <c r="E240" s="6" t="s">
        <v>28</v>
      </c>
      <c r="F240" s="6" t="s">
        <v>29</v>
      </c>
      <c r="G240" s="6" t="s">
        <v>32</v>
      </c>
      <c r="H240" s="6" t="s">
        <v>17</v>
      </c>
      <c r="I240" s="8">
        <v>0.45</v>
      </c>
      <c r="J240" s="9">
        <v>8000</v>
      </c>
      <c r="K240" s="10">
        <f t="shared" si="0"/>
        <v>3600</v>
      </c>
      <c r="L240" s="10">
        <f t="shared" si="1"/>
        <v>1440</v>
      </c>
      <c r="M240" s="11">
        <v>0.4</v>
      </c>
      <c r="O240" s="1"/>
    </row>
    <row r="241" spans="1:15" ht="15.75" customHeight="1">
      <c r="A241" s="1"/>
      <c r="B241" s="6" t="s">
        <v>31</v>
      </c>
      <c r="C241" s="6">
        <v>1189833</v>
      </c>
      <c r="D241" s="7">
        <v>44301</v>
      </c>
      <c r="E241" s="6" t="s">
        <v>28</v>
      </c>
      <c r="F241" s="6" t="s">
        <v>29</v>
      </c>
      <c r="G241" s="6" t="s">
        <v>32</v>
      </c>
      <c r="H241" s="6" t="s">
        <v>18</v>
      </c>
      <c r="I241" s="8">
        <v>0.5</v>
      </c>
      <c r="J241" s="9">
        <v>6000</v>
      </c>
      <c r="K241" s="10">
        <f t="shared" si="0"/>
        <v>3000</v>
      </c>
      <c r="L241" s="10">
        <f t="shared" si="1"/>
        <v>750</v>
      </c>
      <c r="M241" s="11">
        <v>0.25</v>
      </c>
      <c r="O241" s="1"/>
    </row>
    <row r="242" spans="1:15" ht="15.75" customHeight="1">
      <c r="A242" s="1"/>
      <c r="B242" s="6" t="s">
        <v>31</v>
      </c>
      <c r="C242" s="6">
        <v>1189833</v>
      </c>
      <c r="D242" s="7">
        <v>44301</v>
      </c>
      <c r="E242" s="6" t="s">
        <v>28</v>
      </c>
      <c r="F242" s="6" t="s">
        <v>29</v>
      </c>
      <c r="G242" s="6" t="s">
        <v>32</v>
      </c>
      <c r="H242" s="6" t="s">
        <v>19</v>
      </c>
      <c r="I242" s="8">
        <v>0.5</v>
      </c>
      <c r="J242" s="9">
        <v>6250</v>
      </c>
      <c r="K242" s="10">
        <f t="shared" si="0"/>
        <v>3125</v>
      </c>
      <c r="L242" s="10">
        <f t="shared" si="1"/>
        <v>1250</v>
      </c>
      <c r="M242" s="11">
        <v>0.4</v>
      </c>
      <c r="O242" s="1"/>
    </row>
    <row r="243" spans="1:15" ht="15.75" customHeight="1">
      <c r="A243" s="1"/>
      <c r="B243" s="6" t="s">
        <v>31</v>
      </c>
      <c r="C243" s="6">
        <v>1189833</v>
      </c>
      <c r="D243" s="7">
        <v>44301</v>
      </c>
      <c r="E243" s="6" t="s">
        <v>28</v>
      </c>
      <c r="F243" s="6" t="s">
        <v>29</v>
      </c>
      <c r="G243" s="6" t="s">
        <v>32</v>
      </c>
      <c r="H243" s="6" t="s">
        <v>20</v>
      </c>
      <c r="I243" s="8">
        <v>0.45</v>
      </c>
      <c r="J243" s="9">
        <v>5250</v>
      </c>
      <c r="K243" s="10">
        <f t="shared" si="0"/>
        <v>2362.5</v>
      </c>
      <c r="L243" s="10">
        <f t="shared" si="1"/>
        <v>826.875</v>
      </c>
      <c r="M243" s="11">
        <v>0.35</v>
      </c>
      <c r="O243" s="1"/>
    </row>
    <row r="244" spans="1:15" ht="15.75" customHeight="1">
      <c r="A244" s="1"/>
      <c r="B244" s="6" t="s">
        <v>31</v>
      </c>
      <c r="C244" s="6">
        <v>1189833</v>
      </c>
      <c r="D244" s="7">
        <v>44301</v>
      </c>
      <c r="E244" s="6" t="s">
        <v>28</v>
      </c>
      <c r="F244" s="6" t="s">
        <v>29</v>
      </c>
      <c r="G244" s="6" t="s">
        <v>32</v>
      </c>
      <c r="H244" s="6" t="s">
        <v>21</v>
      </c>
      <c r="I244" s="8">
        <v>0.5</v>
      </c>
      <c r="J244" s="9">
        <v>4250</v>
      </c>
      <c r="K244" s="10">
        <f t="shared" si="0"/>
        <v>2125</v>
      </c>
      <c r="L244" s="10">
        <f t="shared" si="1"/>
        <v>1168.75</v>
      </c>
      <c r="M244" s="11">
        <v>0.55000000000000004</v>
      </c>
      <c r="O244" s="1"/>
    </row>
    <row r="245" spans="1:15" ht="15.75" customHeight="1">
      <c r="A245" s="1"/>
      <c r="B245" s="6" t="s">
        <v>31</v>
      </c>
      <c r="C245" s="6">
        <v>1189833</v>
      </c>
      <c r="D245" s="7">
        <v>44301</v>
      </c>
      <c r="E245" s="6" t="s">
        <v>28</v>
      </c>
      <c r="F245" s="6" t="s">
        <v>29</v>
      </c>
      <c r="G245" s="6" t="s">
        <v>32</v>
      </c>
      <c r="H245" s="6" t="s">
        <v>22</v>
      </c>
      <c r="I245" s="8">
        <v>0.65</v>
      </c>
      <c r="J245" s="9">
        <v>6000</v>
      </c>
      <c r="K245" s="10">
        <f t="shared" si="0"/>
        <v>3900</v>
      </c>
      <c r="L245" s="10">
        <f t="shared" si="1"/>
        <v>780</v>
      </c>
      <c r="M245" s="11">
        <v>0.2</v>
      </c>
      <c r="O245" s="1"/>
    </row>
    <row r="246" spans="1:15" ht="15.75" customHeight="1">
      <c r="A246" s="1"/>
      <c r="B246" s="6" t="s">
        <v>31</v>
      </c>
      <c r="C246" s="6">
        <v>1189833</v>
      </c>
      <c r="D246" s="7">
        <v>44332</v>
      </c>
      <c r="E246" s="6" t="s">
        <v>28</v>
      </c>
      <c r="F246" s="6" t="s">
        <v>29</v>
      </c>
      <c r="G246" s="6" t="s">
        <v>32</v>
      </c>
      <c r="H246" s="6" t="s">
        <v>17</v>
      </c>
      <c r="I246" s="8">
        <v>0.45</v>
      </c>
      <c r="J246" s="9">
        <v>8000</v>
      </c>
      <c r="K246" s="10">
        <f t="shared" si="0"/>
        <v>3600</v>
      </c>
      <c r="L246" s="10">
        <f t="shared" si="1"/>
        <v>1440</v>
      </c>
      <c r="M246" s="11">
        <v>0.4</v>
      </c>
      <c r="O246" s="1"/>
    </row>
    <row r="247" spans="1:15" ht="15.75" customHeight="1">
      <c r="A247" s="1"/>
      <c r="B247" s="6" t="s">
        <v>31</v>
      </c>
      <c r="C247" s="6">
        <v>1189833</v>
      </c>
      <c r="D247" s="7">
        <v>44332</v>
      </c>
      <c r="E247" s="6" t="s">
        <v>28</v>
      </c>
      <c r="F247" s="6" t="s">
        <v>29</v>
      </c>
      <c r="G247" s="6" t="s">
        <v>32</v>
      </c>
      <c r="H247" s="6" t="s">
        <v>18</v>
      </c>
      <c r="I247" s="8">
        <v>0.5</v>
      </c>
      <c r="J247" s="9">
        <v>6500</v>
      </c>
      <c r="K247" s="10">
        <f t="shared" si="0"/>
        <v>3250</v>
      </c>
      <c r="L247" s="10">
        <f t="shared" si="1"/>
        <v>812.5</v>
      </c>
      <c r="M247" s="11">
        <v>0.25</v>
      </c>
      <c r="O247" s="1"/>
    </row>
    <row r="248" spans="1:15" ht="15.75" customHeight="1">
      <c r="A248" s="1"/>
      <c r="B248" s="6" t="s">
        <v>31</v>
      </c>
      <c r="C248" s="6">
        <v>1189833</v>
      </c>
      <c r="D248" s="7">
        <v>44332</v>
      </c>
      <c r="E248" s="6" t="s">
        <v>28</v>
      </c>
      <c r="F248" s="6" t="s">
        <v>29</v>
      </c>
      <c r="G248" s="6" t="s">
        <v>32</v>
      </c>
      <c r="H248" s="6" t="s">
        <v>19</v>
      </c>
      <c r="I248" s="8">
        <v>0.5</v>
      </c>
      <c r="J248" s="9">
        <v>6500</v>
      </c>
      <c r="K248" s="10">
        <f t="shared" si="0"/>
        <v>3250</v>
      </c>
      <c r="L248" s="10">
        <f t="shared" si="1"/>
        <v>1300</v>
      </c>
      <c r="M248" s="11">
        <v>0.4</v>
      </c>
      <c r="O248" s="1"/>
    </row>
    <row r="249" spans="1:15" ht="15.75" customHeight="1">
      <c r="A249" s="1"/>
      <c r="B249" s="6" t="s">
        <v>31</v>
      </c>
      <c r="C249" s="6">
        <v>1189833</v>
      </c>
      <c r="D249" s="7">
        <v>44332</v>
      </c>
      <c r="E249" s="6" t="s">
        <v>28</v>
      </c>
      <c r="F249" s="6" t="s">
        <v>29</v>
      </c>
      <c r="G249" s="6" t="s">
        <v>32</v>
      </c>
      <c r="H249" s="6" t="s">
        <v>20</v>
      </c>
      <c r="I249" s="8">
        <v>0.45</v>
      </c>
      <c r="J249" s="9">
        <v>5500</v>
      </c>
      <c r="K249" s="10">
        <f t="shared" si="0"/>
        <v>2475</v>
      </c>
      <c r="L249" s="10">
        <f t="shared" si="1"/>
        <v>866.25</v>
      </c>
      <c r="M249" s="11">
        <v>0.35</v>
      </c>
      <c r="O249" s="1"/>
    </row>
    <row r="250" spans="1:15" ht="15.75" customHeight="1">
      <c r="A250" s="1"/>
      <c r="B250" s="6" t="s">
        <v>31</v>
      </c>
      <c r="C250" s="6">
        <v>1189833</v>
      </c>
      <c r="D250" s="7">
        <v>44332</v>
      </c>
      <c r="E250" s="6" t="s">
        <v>28</v>
      </c>
      <c r="F250" s="6" t="s">
        <v>29</v>
      </c>
      <c r="G250" s="6" t="s">
        <v>32</v>
      </c>
      <c r="H250" s="6" t="s">
        <v>21</v>
      </c>
      <c r="I250" s="8">
        <v>0.5</v>
      </c>
      <c r="J250" s="9">
        <v>4500</v>
      </c>
      <c r="K250" s="10">
        <f t="shared" si="0"/>
        <v>2250</v>
      </c>
      <c r="L250" s="10">
        <f t="shared" si="1"/>
        <v>1237.5</v>
      </c>
      <c r="M250" s="11">
        <v>0.55000000000000004</v>
      </c>
      <c r="O250" s="1"/>
    </row>
    <row r="251" spans="1:15" ht="15.75" customHeight="1">
      <c r="A251" s="1"/>
      <c r="B251" s="6" t="s">
        <v>31</v>
      </c>
      <c r="C251" s="6">
        <v>1189833</v>
      </c>
      <c r="D251" s="7">
        <v>44332</v>
      </c>
      <c r="E251" s="6" t="s">
        <v>28</v>
      </c>
      <c r="F251" s="6" t="s">
        <v>29</v>
      </c>
      <c r="G251" s="6" t="s">
        <v>32</v>
      </c>
      <c r="H251" s="6" t="s">
        <v>22</v>
      </c>
      <c r="I251" s="8">
        <v>0.65</v>
      </c>
      <c r="J251" s="9">
        <v>6250</v>
      </c>
      <c r="K251" s="10">
        <f t="shared" si="0"/>
        <v>4062.5</v>
      </c>
      <c r="L251" s="10">
        <f t="shared" si="1"/>
        <v>812.5</v>
      </c>
      <c r="M251" s="11">
        <v>0.2</v>
      </c>
      <c r="O251" s="1"/>
    </row>
    <row r="252" spans="1:15" ht="15.75" customHeight="1">
      <c r="A252" s="1"/>
      <c r="B252" s="6" t="s">
        <v>31</v>
      </c>
      <c r="C252" s="6">
        <v>1189833</v>
      </c>
      <c r="D252" s="7">
        <v>44362</v>
      </c>
      <c r="E252" s="6" t="s">
        <v>28</v>
      </c>
      <c r="F252" s="6" t="s">
        <v>29</v>
      </c>
      <c r="G252" s="6" t="s">
        <v>32</v>
      </c>
      <c r="H252" s="6" t="s">
        <v>17</v>
      </c>
      <c r="I252" s="8">
        <v>0.45</v>
      </c>
      <c r="J252" s="9">
        <v>9000</v>
      </c>
      <c r="K252" s="10">
        <f t="shared" si="0"/>
        <v>4050</v>
      </c>
      <c r="L252" s="10">
        <f t="shared" si="1"/>
        <v>1620</v>
      </c>
      <c r="M252" s="11">
        <v>0.4</v>
      </c>
      <c r="O252" s="1"/>
    </row>
    <row r="253" spans="1:15" ht="15.75" customHeight="1">
      <c r="A253" s="1"/>
      <c r="B253" s="6" t="s">
        <v>31</v>
      </c>
      <c r="C253" s="6">
        <v>1189833</v>
      </c>
      <c r="D253" s="7">
        <v>44362</v>
      </c>
      <c r="E253" s="6" t="s">
        <v>28</v>
      </c>
      <c r="F253" s="6" t="s">
        <v>29</v>
      </c>
      <c r="G253" s="6" t="s">
        <v>32</v>
      </c>
      <c r="H253" s="6" t="s">
        <v>18</v>
      </c>
      <c r="I253" s="8">
        <v>0.5</v>
      </c>
      <c r="J253" s="9">
        <v>7500</v>
      </c>
      <c r="K253" s="10">
        <f t="shared" si="0"/>
        <v>3750</v>
      </c>
      <c r="L253" s="10">
        <f t="shared" si="1"/>
        <v>937.5</v>
      </c>
      <c r="M253" s="11">
        <v>0.25</v>
      </c>
      <c r="O253" s="1"/>
    </row>
    <row r="254" spans="1:15" ht="15.75" customHeight="1">
      <c r="A254" s="1"/>
      <c r="B254" s="6" t="s">
        <v>31</v>
      </c>
      <c r="C254" s="6">
        <v>1189833</v>
      </c>
      <c r="D254" s="7">
        <v>44362</v>
      </c>
      <c r="E254" s="6" t="s">
        <v>28</v>
      </c>
      <c r="F254" s="6" t="s">
        <v>29</v>
      </c>
      <c r="G254" s="6" t="s">
        <v>32</v>
      </c>
      <c r="H254" s="6" t="s">
        <v>19</v>
      </c>
      <c r="I254" s="8">
        <v>0.5</v>
      </c>
      <c r="J254" s="9">
        <v>7500</v>
      </c>
      <c r="K254" s="10">
        <f t="shared" si="0"/>
        <v>3750</v>
      </c>
      <c r="L254" s="10">
        <f t="shared" si="1"/>
        <v>1500</v>
      </c>
      <c r="M254" s="11">
        <v>0.4</v>
      </c>
      <c r="O254" s="1"/>
    </row>
    <row r="255" spans="1:15" ht="15.75" customHeight="1">
      <c r="A255" s="1"/>
      <c r="B255" s="6" t="s">
        <v>31</v>
      </c>
      <c r="C255" s="6">
        <v>1189833</v>
      </c>
      <c r="D255" s="7">
        <v>44362</v>
      </c>
      <c r="E255" s="6" t="s">
        <v>28</v>
      </c>
      <c r="F255" s="6" t="s">
        <v>29</v>
      </c>
      <c r="G255" s="6" t="s">
        <v>32</v>
      </c>
      <c r="H255" s="6" t="s">
        <v>20</v>
      </c>
      <c r="I255" s="8">
        <v>0.45</v>
      </c>
      <c r="J255" s="9">
        <v>6250</v>
      </c>
      <c r="K255" s="10">
        <f t="shared" si="0"/>
        <v>2812.5</v>
      </c>
      <c r="L255" s="10">
        <f t="shared" si="1"/>
        <v>984.37499999999989</v>
      </c>
      <c r="M255" s="11">
        <v>0.35</v>
      </c>
      <c r="O255" s="1"/>
    </row>
    <row r="256" spans="1:15" ht="15.75" customHeight="1">
      <c r="A256" s="1"/>
      <c r="B256" s="6" t="s">
        <v>31</v>
      </c>
      <c r="C256" s="6">
        <v>1189833</v>
      </c>
      <c r="D256" s="7">
        <v>44362</v>
      </c>
      <c r="E256" s="6" t="s">
        <v>28</v>
      </c>
      <c r="F256" s="6" t="s">
        <v>29</v>
      </c>
      <c r="G256" s="6" t="s">
        <v>32</v>
      </c>
      <c r="H256" s="6" t="s">
        <v>21</v>
      </c>
      <c r="I256" s="8">
        <v>0.5</v>
      </c>
      <c r="J256" s="9">
        <v>5000</v>
      </c>
      <c r="K256" s="10">
        <f t="shared" si="0"/>
        <v>2500</v>
      </c>
      <c r="L256" s="10">
        <f t="shared" si="1"/>
        <v>1375</v>
      </c>
      <c r="M256" s="11">
        <v>0.55000000000000004</v>
      </c>
      <c r="O256" s="1"/>
    </row>
    <row r="257" spans="1:15" ht="15.75" customHeight="1">
      <c r="A257" s="1"/>
      <c r="B257" s="6" t="s">
        <v>31</v>
      </c>
      <c r="C257" s="6">
        <v>1189833</v>
      </c>
      <c r="D257" s="7">
        <v>44362</v>
      </c>
      <c r="E257" s="6" t="s">
        <v>28</v>
      </c>
      <c r="F257" s="6" t="s">
        <v>29</v>
      </c>
      <c r="G257" s="6" t="s">
        <v>32</v>
      </c>
      <c r="H257" s="6" t="s">
        <v>22</v>
      </c>
      <c r="I257" s="8">
        <v>0.65</v>
      </c>
      <c r="J257" s="9">
        <v>8000</v>
      </c>
      <c r="K257" s="10">
        <f t="shared" si="0"/>
        <v>5200</v>
      </c>
      <c r="L257" s="10">
        <f t="shared" si="1"/>
        <v>1040</v>
      </c>
      <c r="M257" s="11">
        <v>0.2</v>
      </c>
      <c r="O257" s="1"/>
    </row>
    <row r="258" spans="1:15" ht="15.75" customHeight="1">
      <c r="A258" s="1"/>
      <c r="B258" s="6" t="s">
        <v>31</v>
      </c>
      <c r="C258" s="6">
        <v>1189833</v>
      </c>
      <c r="D258" s="7">
        <v>44391</v>
      </c>
      <c r="E258" s="6" t="s">
        <v>28</v>
      </c>
      <c r="F258" s="6" t="s">
        <v>29</v>
      </c>
      <c r="G258" s="6" t="s">
        <v>32</v>
      </c>
      <c r="H258" s="6" t="s">
        <v>17</v>
      </c>
      <c r="I258" s="8">
        <v>0.45</v>
      </c>
      <c r="J258" s="9">
        <v>9500</v>
      </c>
      <c r="K258" s="10">
        <f t="shared" si="0"/>
        <v>4275</v>
      </c>
      <c r="L258" s="10">
        <f t="shared" si="1"/>
        <v>1710</v>
      </c>
      <c r="M258" s="11">
        <v>0.4</v>
      </c>
      <c r="O258" s="1"/>
    </row>
    <row r="259" spans="1:15" ht="15.75" customHeight="1">
      <c r="A259" s="1"/>
      <c r="B259" s="6" t="s">
        <v>31</v>
      </c>
      <c r="C259" s="6">
        <v>1189833</v>
      </c>
      <c r="D259" s="7">
        <v>44391</v>
      </c>
      <c r="E259" s="6" t="s">
        <v>28</v>
      </c>
      <c r="F259" s="6" t="s">
        <v>29</v>
      </c>
      <c r="G259" s="6" t="s">
        <v>32</v>
      </c>
      <c r="H259" s="6" t="s">
        <v>18</v>
      </c>
      <c r="I259" s="8">
        <v>0.5</v>
      </c>
      <c r="J259" s="9">
        <v>8000</v>
      </c>
      <c r="K259" s="10">
        <f t="shared" si="0"/>
        <v>4000</v>
      </c>
      <c r="L259" s="10">
        <f t="shared" si="1"/>
        <v>1000</v>
      </c>
      <c r="M259" s="11">
        <v>0.25</v>
      </c>
      <c r="O259" s="1"/>
    </row>
    <row r="260" spans="1:15" ht="15.75" customHeight="1">
      <c r="A260" s="1"/>
      <c r="B260" s="6" t="s">
        <v>31</v>
      </c>
      <c r="C260" s="6">
        <v>1189833</v>
      </c>
      <c r="D260" s="7">
        <v>44391</v>
      </c>
      <c r="E260" s="6" t="s">
        <v>28</v>
      </c>
      <c r="F260" s="6" t="s">
        <v>29</v>
      </c>
      <c r="G260" s="6" t="s">
        <v>32</v>
      </c>
      <c r="H260" s="6" t="s">
        <v>19</v>
      </c>
      <c r="I260" s="8">
        <v>0.5</v>
      </c>
      <c r="J260" s="9">
        <v>7500</v>
      </c>
      <c r="K260" s="10">
        <f t="shared" si="0"/>
        <v>3750</v>
      </c>
      <c r="L260" s="10">
        <f t="shared" si="1"/>
        <v>1500</v>
      </c>
      <c r="M260" s="11">
        <v>0.4</v>
      </c>
      <c r="O260" s="1"/>
    </row>
    <row r="261" spans="1:15" ht="15.75" customHeight="1">
      <c r="A261" s="1"/>
      <c r="B261" s="6" t="s">
        <v>31</v>
      </c>
      <c r="C261" s="6">
        <v>1189833</v>
      </c>
      <c r="D261" s="7">
        <v>44391</v>
      </c>
      <c r="E261" s="6" t="s">
        <v>28</v>
      </c>
      <c r="F261" s="6" t="s">
        <v>29</v>
      </c>
      <c r="G261" s="6" t="s">
        <v>32</v>
      </c>
      <c r="H261" s="6" t="s">
        <v>20</v>
      </c>
      <c r="I261" s="8">
        <v>0.45</v>
      </c>
      <c r="J261" s="9">
        <v>6500</v>
      </c>
      <c r="K261" s="10">
        <f t="shared" ref="K261:K515" si="2">I261*J261</f>
        <v>2925</v>
      </c>
      <c r="L261" s="10">
        <f t="shared" ref="L261:L515" si="3">K261*M261</f>
        <v>1023.7499999999999</v>
      </c>
      <c r="M261" s="11">
        <v>0.35</v>
      </c>
      <c r="O261" s="1"/>
    </row>
    <row r="262" spans="1:15" ht="15.75" customHeight="1">
      <c r="A262" s="1"/>
      <c r="B262" s="6" t="s">
        <v>31</v>
      </c>
      <c r="C262" s="6">
        <v>1189833</v>
      </c>
      <c r="D262" s="7">
        <v>44391</v>
      </c>
      <c r="E262" s="6" t="s">
        <v>28</v>
      </c>
      <c r="F262" s="6" t="s">
        <v>29</v>
      </c>
      <c r="G262" s="6" t="s">
        <v>32</v>
      </c>
      <c r="H262" s="6" t="s">
        <v>21</v>
      </c>
      <c r="I262" s="8">
        <v>0.5</v>
      </c>
      <c r="J262" s="9">
        <v>7000</v>
      </c>
      <c r="K262" s="10">
        <f t="shared" si="2"/>
        <v>3500</v>
      </c>
      <c r="L262" s="10">
        <f t="shared" si="3"/>
        <v>1925.0000000000002</v>
      </c>
      <c r="M262" s="11">
        <v>0.55000000000000004</v>
      </c>
      <c r="O262" s="1"/>
    </row>
    <row r="263" spans="1:15" ht="15.75" customHeight="1">
      <c r="A263" s="1"/>
      <c r="B263" s="6" t="s">
        <v>31</v>
      </c>
      <c r="C263" s="6">
        <v>1189833</v>
      </c>
      <c r="D263" s="7">
        <v>44391</v>
      </c>
      <c r="E263" s="6" t="s">
        <v>28</v>
      </c>
      <c r="F263" s="6" t="s">
        <v>29</v>
      </c>
      <c r="G263" s="6" t="s">
        <v>32</v>
      </c>
      <c r="H263" s="6" t="s">
        <v>22</v>
      </c>
      <c r="I263" s="8">
        <v>0.65</v>
      </c>
      <c r="J263" s="9">
        <v>7000</v>
      </c>
      <c r="K263" s="10">
        <f t="shared" si="2"/>
        <v>4550</v>
      </c>
      <c r="L263" s="10">
        <f t="shared" si="3"/>
        <v>910</v>
      </c>
      <c r="M263" s="11">
        <v>0.2</v>
      </c>
      <c r="O263" s="1"/>
    </row>
    <row r="264" spans="1:15" ht="15.75" customHeight="1">
      <c r="A264" s="1"/>
      <c r="B264" s="6" t="s">
        <v>31</v>
      </c>
      <c r="C264" s="6">
        <v>1189833</v>
      </c>
      <c r="D264" s="7">
        <v>44423</v>
      </c>
      <c r="E264" s="6" t="s">
        <v>28</v>
      </c>
      <c r="F264" s="6" t="s">
        <v>29</v>
      </c>
      <c r="G264" s="6" t="s">
        <v>32</v>
      </c>
      <c r="H264" s="6" t="s">
        <v>17</v>
      </c>
      <c r="I264" s="8">
        <v>0.5</v>
      </c>
      <c r="J264" s="9">
        <v>9000</v>
      </c>
      <c r="K264" s="10">
        <f t="shared" si="2"/>
        <v>4500</v>
      </c>
      <c r="L264" s="10">
        <f t="shared" si="3"/>
        <v>1800</v>
      </c>
      <c r="M264" s="11">
        <v>0.4</v>
      </c>
      <c r="O264" s="1"/>
    </row>
    <row r="265" spans="1:15" ht="15.75" customHeight="1">
      <c r="A265" s="1"/>
      <c r="B265" s="6" t="s">
        <v>31</v>
      </c>
      <c r="C265" s="6">
        <v>1189833</v>
      </c>
      <c r="D265" s="7">
        <v>44423</v>
      </c>
      <c r="E265" s="6" t="s">
        <v>28</v>
      </c>
      <c r="F265" s="6" t="s">
        <v>29</v>
      </c>
      <c r="G265" s="6" t="s">
        <v>32</v>
      </c>
      <c r="H265" s="6" t="s">
        <v>18</v>
      </c>
      <c r="I265" s="8">
        <v>0.55000000000000004</v>
      </c>
      <c r="J265" s="9">
        <v>8500</v>
      </c>
      <c r="K265" s="10">
        <f t="shared" si="2"/>
        <v>4675</v>
      </c>
      <c r="L265" s="10">
        <f t="shared" si="3"/>
        <v>1168.75</v>
      </c>
      <c r="M265" s="11">
        <v>0.25</v>
      </c>
      <c r="O265" s="1"/>
    </row>
    <row r="266" spans="1:15" ht="15.75" customHeight="1">
      <c r="A266" s="1"/>
      <c r="B266" s="6" t="s">
        <v>31</v>
      </c>
      <c r="C266" s="6">
        <v>1189833</v>
      </c>
      <c r="D266" s="7">
        <v>44423</v>
      </c>
      <c r="E266" s="6" t="s">
        <v>28</v>
      </c>
      <c r="F266" s="6" t="s">
        <v>29</v>
      </c>
      <c r="G266" s="6" t="s">
        <v>32</v>
      </c>
      <c r="H266" s="6" t="s">
        <v>19</v>
      </c>
      <c r="I266" s="8">
        <v>0.5</v>
      </c>
      <c r="J266" s="9">
        <v>7250</v>
      </c>
      <c r="K266" s="10">
        <f t="shared" si="2"/>
        <v>3625</v>
      </c>
      <c r="L266" s="10">
        <f t="shared" si="3"/>
        <v>1450</v>
      </c>
      <c r="M266" s="11">
        <v>0.4</v>
      </c>
      <c r="O266" s="1"/>
    </row>
    <row r="267" spans="1:15" ht="15.75" customHeight="1">
      <c r="A267" s="1"/>
      <c r="B267" s="6" t="s">
        <v>31</v>
      </c>
      <c r="C267" s="6">
        <v>1189833</v>
      </c>
      <c r="D267" s="7">
        <v>44423</v>
      </c>
      <c r="E267" s="6" t="s">
        <v>28</v>
      </c>
      <c r="F267" s="6" t="s">
        <v>29</v>
      </c>
      <c r="G267" s="6" t="s">
        <v>32</v>
      </c>
      <c r="H267" s="6" t="s">
        <v>20</v>
      </c>
      <c r="I267" s="8">
        <v>0.5</v>
      </c>
      <c r="J267" s="9">
        <v>6750</v>
      </c>
      <c r="K267" s="10">
        <f t="shared" si="2"/>
        <v>3375</v>
      </c>
      <c r="L267" s="10">
        <f t="shared" si="3"/>
        <v>1181.25</v>
      </c>
      <c r="M267" s="11">
        <v>0.35</v>
      </c>
      <c r="O267" s="1"/>
    </row>
    <row r="268" spans="1:15" ht="15.75" customHeight="1">
      <c r="A268" s="1"/>
      <c r="B268" s="6" t="s">
        <v>31</v>
      </c>
      <c r="C268" s="6">
        <v>1189833</v>
      </c>
      <c r="D268" s="7">
        <v>44423</v>
      </c>
      <c r="E268" s="6" t="s">
        <v>28</v>
      </c>
      <c r="F268" s="6" t="s">
        <v>29</v>
      </c>
      <c r="G268" s="6" t="s">
        <v>32</v>
      </c>
      <c r="H268" s="6" t="s">
        <v>21</v>
      </c>
      <c r="I268" s="8">
        <v>0.6</v>
      </c>
      <c r="J268" s="9">
        <v>6750</v>
      </c>
      <c r="K268" s="10">
        <f t="shared" si="2"/>
        <v>4050</v>
      </c>
      <c r="L268" s="10">
        <f t="shared" si="3"/>
        <v>2227.5</v>
      </c>
      <c r="M268" s="11">
        <v>0.55000000000000004</v>
      </c>
      <c r="O268" s="1"/>
    </row>
    <row r="269" spans="1:15" ht="15.75" customHeight="1">
      <c r="A269" s="1"/>
      <c r="B269" s="6" t="s">
        <v>31</v>
      </c>
      <c r="C269" s="6">
        <v>1189833</v>
      </c>
      <c r="D269" s="7">
        <v>44423</v>
      </c>
      <c r="E269" s="6" t="s">
        <v>28</v>
      </c>
      <c r="F269" s="6" t="s">
        <v>29</v>
      </c>
      <c r="G269" s="6" t="s">
        <v>32</v>
      </c>
      <c r="H269" s="6" t="s">
        <v>22</v>
      </c>
      <c r="I269" s="8">
        <v>0.65</v>
      </c>
      <c r="J269" s="9">
        <v>6500</v>
      </c>
      <c r="K269" s="10">
        <f t="shared" si="2"/>
        <v>4225</v>
      </c>
      <c r="L269" s="10">
        <f t="shared" si="3"/>
        <v>845</v>
      </c>
      <c r="M269" s="11">
        <v>0.2</v>
      </c>
      <c r="O269" s="1"/>
    </row>
    <row r="270" spans="1:15" ht="15.75" customHeight="1">
      <c r="A270" s="1"/>
      <c r="B270" s="6" t="s">
        <v>31</v>
      </c>
      <c r="C270" s="6">
        <v>1189833</v>
      </c>
      <c r="D270" s="7">
        <v>44455</v>
      </c>
      <c r="E270" s="6" t="s">
        <v>28</v>
      </c>
      <c r="F270" s="6" t="s">
        <v>29</v>
      </c>
      <c r="G270" s="6" t="s">
        <v>32</v>
      </c>
      <c r="H270" s="6" t="s">
        <v>17</v>
      </c>
      <c r="I270" s="8">
        <v>0.5</v>
      </c>
      <c r="J270" s="9">
        <v>8500</v>
      </c>
      <c r="K270" s="10">
        <f t="shared" si="2"/>
        <v>4250</v>
      </c>
      <c r="L270" s="10">
        <f t="shared" si="3"/>
        <v>1700</v>
      </c>
      <c r="M270" s="11">
        <v>0.4</v>
      </c>
      <c r="O270" s="1"/>
    </row>
    <row r="271" spans="1:15" ht="15.75" customHeight="1">
      <c r="A271" s="1"/>
      <c r="B271" s="6" t="s">
        <v>31</v>
      </c>
      <c r="C271" s="6">
        <v>1189833</v>
      </c>
      <c r="D271" s="7">
        <v>44455</v>
      </c>
      <c r="E271" s="6" t="s">
        <v>28</v>
      </c>
      <c r="F271" s="6" t="s">
        <v>29</v>
      </c>
      <c r="G271" s="6" t="s">
        <v>32</v>
      </c>
      <c r="H271" s="6" t="s">
        <v>18</v>
      </c>
      <c r="I271" s="8">
        <v>0.55000000000000004</v>
      </c>
      <c r="J271" s="9">
        <v>8500</v>
      </c>
      <c r="K271" s="10">
        <f t="shared" si="2"/>
        <v>4675</v>
      </c>
      <c r="L271" s="10">
        <f t="shared" si="3"/>
        <v>1168.75</v>
      </c>
      <c r="M271" s="11">
        <v>0.25</v>
      </c>
      <c r="O271" s="1"/>
    </row>
    <row r="272" spans="1:15" ht="15.75" customHeight="1">
      <c r="A272" s="1"/>
      <c r="B272" s="6" t="s">
        <v>31</v>
      </c>
      <c r="C272" s="6">
        <v>1189833</v>
      </c>
      <c r="D272" s="7">
        <v>44455</v>
      </c>
      <c r="E272" s="6" t="s">
        <v>28</v>
      </c>
      <c r="F272" s="6" t="s">
        <v>29</v>
      </c>
      <c r="G272" s="6" t="s">
        <v>32</v>
      </c>
      <c r="H272" s="6" t="s">
        <v>19</v>
      </c>
      <c r="I272" s="8">
        <v>0.5</v>
      </c>
      <c r="J272" s="9">
        <v>7000</v>
      </c>
      <c r="K272" s="10">
        <f t="shared" si="2"/>
        <v>3500</v>
      </c>
      <c r="L272" s="10">
        <f t="shared" si="3"/>
        <v>1400</v>
      </c>
      <c r="M272" s="11">
        <v>0.4</v>
      </c>
      <c r="O272" s="1"/>
    </row>
    <row r="273" spans="1:15" ht="15.75" customHeight="1">
      <c r="A273" s="1"/>
      <c r="B273" s="6" t="s">
        <v>31</v>
      </c>
      <c r="C273" s="6">
        <v>1189833</v>
      </c>
      <c r="D273" s="7">
        <v>44455</v>
      </c>
      <c r="E273" s="6" t="s">
        <v>28</v>
      </c>
      <c r="F273" s="6" t="s">
        <v>29</v>
      </c>
      <c r="G273" s="6" t="s">
        <v>32</v>
      </c>
      <c r="H273" s="6" t="s">
        <v>20</v>
      </c>
      <c r="I273" s="8">
        <v>0.5</v>
      </c>
      <c r="J273" s="9">
        <v>6500</v>
      </c>
      <c r="K273" s="10">
        <f t="shared" si="2"/>
        <v>3250</v>
      </c>
      <c r="L273" s="10">
        <f t="shared" si="3"/>
        <v>1137.5</v>
      </c>
      <c r="M273" s="11">
        <v>0.35</v>
      </c>
      <c r="O273" s="1"/>
    </row>
    <row r="274" spans="1:15" ht="15.75" customHeight="1">
      <c r="A274" s="1"/>
      <c r="B274" s="6" t="s">
        <v>31</v>
      </c>
      <c r="C274" s="6">
        <v>1189833</v>
      </c>
      <c r="D274" s="7">
        <v>44455</v>
      </c>
      <c r="E274" s="6" t="s">
        <v>28</v>
      </c>
      <c r="F274" s="6" t="s">
        <v>29</v>
      </c>
      <c r="G274" s="6" t="s">
        <v>32</v>
      </c>
      <c r="H274" s="6" t="s">
        <v>21</v>
      </c>
      <c r="I274" s="8">
        <v>0.6</v>
      </c>
      <c r="J274" s="9">
        <v>6500</v>
      </c>
      <c r="K274" s="10">
        <f t="shared" si="2"/>
        <v>3900</v>
      </c>
      <c r="L274" s="10">
        <f t="shared" si="3"/>
        <v>2145</v>
      </c>
      <c r="M274" s="11">
        <v>0.55000000000000004</v>
      </c>
      <c r="O274" s="1"/>
    </row>
    <row r="275" spans="1:15" ht="15.75" customHeight="1">
      <c r="A275" s="1"/>
      <c r="B275" s="6" t="s">
        <v>31</v>
      </c>
      <c r="C275" s="6">
        <v>1189833</v>
      </c>
      <c r="D275" s="7">
        <v>44455</v>
      </c>
      <c r="E275" s="6" t="s">
        <v>28</v>
      </c>
      <c r="F275" s="6" t="s">
        <v>29</v>
      </c>
      <c r="G275" s="6" t="s">
        <v>32</v>
      </c>
      <c r="H275" s="6" t="s">
        <v>22</v>
      </c>
      <c r="I275" s="8">
        <v>0.65</v>
      </c>
      <c r="J275" s="9">
        <v>7000</v>
      </c>
      <c r="K275" s="10">
        <f t="shared" si="2"/>
        <v>4550</v>
      </c>
      <c r="L275" s="10">
        <f t="shared" si="3"/>
        <v>910</v>
      </c>
      <c r="M275" s="11">
        <v>0.2</v>
      </c>
      <c r="O275" s="1"/>
    </row>
    <row r="276" spans="1:15" ht="15.75" customHeight="1">
      <c r="A276" s="1"/>
      <c r="B276" s="6" t="s">
        <v>31</v>
      </c>
      <c r="C276" s="6">
        <v>1189833</v>
      </c>
      <c r="D276" s="7">
        <v>44484</v>
      </c>
      <c r="E276" s="6" t="s">
        <v>28</v>
      </c>
      <c r="F276" s="6" t="s">
        <v>29</v>
      </c>
      <c r="G276" s="6" t="s">
        <v>32</v>
      </c>
      <c r="H276" s="6" t="s">
        <v>17</v>
      </c>
      <c r="I276" s="8">
        <v>0.5</v>
      </c>
      <c r="J276" s="9">
        <v>8000</v>
      </c>
      <c r="K276" s="10">
        <f t="shared" si="2"/>
        <v>4000</v>
      </c>
      <c r="L276" s="10">
        <f t="shared" si="3"/>
        <v>1600</v>
      </c>
      <c r="M276" s="11">
        <v>0.4</v>
      </c>
      <c r="O276" s="1"/>
    </row>
    <row r="277" spans="1:15" ht="15.75" customHeight="1">
      <c r="A277" s="1"/>
      <c r="B277" s="6" t="s">
        <v>31</v>
      </c>
      <c r="C277" s="6">
        <v>1189833</v>
      </c>
      <c r="D277" s="7">
        <v>44484</v>
      </c>
      <c r="E277" s="6" t="s">
        <v>28</v>
      </c>
      <c r="F277" s="6" t="s">
        <v>29</v>
      </c>
      <c r="G277" s="6" t="s">
        <v>32</v>
      </c>
      <c r="H277" s="6" t="s">
        <v>18</v>
      </c>
      <c r="I277" s="8">
        <v>0.55000000000000004</v>
      </c>
      <c r="J277" s="9">
        <v>8000</v>
      </c>
      <c r="K277" s="10">
        <f t="shared" si="2"/>
        <v>4400</v>
      </c>
      <c r="L277" s="10">
        <f t="shared" si="3"/>
        <v>1100</v>
      </c>
      <c r="M277" s="11">
        <v>0.25</v>
      </c>
      <c r="O277" s="1"/>
    </row>
    <row r="278" spans="1:15" ht="15.75" customHeight="1">
      <c r="A278" s="1"/>
      <c r="B278" s="6" t="s">
        <v>31</v>
      </c>
      <c r="C278" s="6">
        <v>1189833</v>
      </c>
      <c r="D278" s="7">
        <v>44484</v>
      </c>
      <c r="E278" s="6" t="s">
        <v>28</v>
      </c>
      <c r="F278" s="6" t="s">
        <v>29</v>
      </c>
      <c r="G278" s="6" t="s">
        <v>32</v>
      </c>
      <c r="H278" s="6" t="s">
        <v>19</v>
      </c>
      <c r="I278" s="8">
        <v>0.5</v>
      </c>
      <c r="J278" s="9">
        <v>6500</v>
      </c>
      <c r="K278" s="10">
        <f t="shared" si="2"/>
        <v>3250</v>
      </c>
      <c r="L278" s="10">
        <f t="shared" si="3"/>
        <v>1300</v>
      </c>
      <c r="M278" s="11">
        <v>0.4</v>
      </c>
      <c r="O278" s="1"/>
    </row>
    <row r="279" spans="1:15" ht="15.75" customHeight="1">
      <c r="A279" s="1"/>
      <c r="B279" s="6" t="s">
        <v>31</v>
      </c>
      <c r="C279" s="6">
        <v>1189833</v>
      </c>
      <c r="D279" s="7">
        <v>44484</v>
      </c>
      <c r="E279" s="6" t="s">
        <v>28</v>
      </c>
      <c r="F279" s="6" t="s">
        <v>29</v>
      </c>
      <c r="G279" s="6" t="s">
        <v>32</v>
      </c>
      <c r="H279" s="6" t="s">
        <v>20</v>
      </c>
      <c r="I279" s="8">
        <v>0.5</v>
      </c>
      <c r="J279" s="9">
        <v>6250</v>
      </c>
      <c r="K279" s="10">
        <f t="shared" si="2"/>
        <v>3125</v>
      </c>
      <c r="L279" s="10">
        <f t="shared" si="3"/>
        <v>1093.75</v>
      </c>
      <c r="M279" s="11">
        <v>0.35</v>
      </c>
      <c r="O279" s="1"/>
    </row>
    <row r="280" spans="1:15" ht="15.75" customHeight="1">
      <c r="A280" s="1"/>
      <c r="B280" s="6" t="s">
        <v>31</v>
      </c>
      <c r="C280" s="6">
        <v>1189833</v>
      </c>
      <c r="D280" s="7">
        <v>44484</v>
      </c>
      <c r="E280" s="6" t="s">
        <v>28</v>
      </c>
      <c r="F280" s="6" t="s">
        <v>29</v>
      </c>
      <c r="G280" s="6" t="s">
        <v>32</v>
      </c>
      <c r="H280" s="6" t="s">
        <v>21</v>
      </c>
      <c r="I280" s="8">
        <v>0.6</v>
      </c>
      <c r="J280" s="9">
        <v>6000</v>
      </c>
      <c r="K280" s="10">
        <f t="shared" si="2"/>
        <v>3600</v>
      </c>
      <c r="L280" s="10">
        <f t="shared" si="3"/>
        <v>1980.0000000000002</v>
      </c>
      <c r="M280" s="11">
        <v>0.55000000000000004</v>
      </c>
      <c r="O280" s="1"/>
    </row>
    <row r="281" spans="1:15" ht="15.75" customHeight="1">
      <c r="A281" s="1"/>
      <c r="B281" s="6" t="s">
        <v>31</v>
      </c>
      <c r="C281" s="6">
        <v>1189833</v>
      </c>
      <c r="D281" s="7">
        <v>44484</v>
      </c>
      <c r="E281" s="6" t="s">
        <v>28</v>
      </c>
      <c r="F281" s="6" t="s">
        <v>29</v>
      </c>
      <c r="G281" s="6" t="s">
        <v>32</v>
      </c>
      <c r="H281" s="6" t="s">
        <v>22</v>
      </c>
      <c r="I281" s="8">
        <v>0.65</v>
      </c>
      <c r="J281" s="9">
        <v>6500</v>
      </c>
      <c r="K281" s="10">
        <f t="shared" si="2"/>
        <v>4225</v>
      </c>
      <c r="L281" s="10">
        <f t="shared" si="3"/>
        <v>845</v>
      </c>
      <c r="M281" s="11">
        <v>0.2</v>
      </c>
      <c r="O281" s="1"/>
    </row>
    <row r="282" spans="1:15" ht="15.75" customHeight="1">
      <c r="A282" s="1"/>
      <c r="B282" s="6" t="s">
        <v>31</v>
      </c>
      <c r="C282" s="6">
        <v>1189833</v>
      </c>
      <c r="D282" s="7">
        <v>44515</v>
      </c>
      <c r="E282" s="6" t="s">
        <v>28</v>
      </c>
      <c r="F282" s="6" t="s">
        <v>29</v>
      </c>
      <c r="G282" s="6" t="s">
        <v>32</v>
      </c>
      <c r="H282" s="6" t="s">
        <v>17</v>
      </c>
      <c r="I282" s="8">
        <v>0.5</v>
      </c>
      <c r="J282" s="9">
        <v>8250</v>
      </c>
      <c r="K282" s="10">
        <f t="shared" si="2"/>
        <v>4125</v>
      </c>
      <c r="L282" s="10">
        <f t="shared" si="3"/>
        <v>1650</v>
      </c>
      <c r="M282" s="11">
        <v>0.4</v>
      </c>
      <c r="O282" s="1"/>
    </row>
    <row r="283" spans="1:15" ht="15.75" customHeight="1">
      <c r="A283" s="1"/>
      <c r="B283" s="6" t="s">
        <v>31</v>
      </c>
      <c r="C283" s="6">
        <v>1189833</v>
      </c>
      <c r="D283" s="7">
        <v>44515</v>
      </c>
      <c r="E283" s="6" t="s">
        <v>28</v>
      </c>
      <c r="F283" s="6" t="s">
        <v>29</v>
      </c>
      <c r="G283" s="6" t="s">
        <v>32</v>
      </c>
      <c r="H283" s="6" t="s">
        <v>18</v>
      </c>
      <c r="I283" s="8">
        <v>0.55000000000000004</v>
      </c>
      <c r="J283" s="9">
        <v>8250</v>
      </c>
      <c r="K283" s="10">
        <f t="shared" si="2"/>
        <v>4537.5</v>
      </c>
      <c r="L283" s="10">
        <f t="shared" si="3"/>
        <v>1134.375</v>
      </c>
      <c r="M283" s="11">
        <v>0.25</v>
      </c>
      <c r="O283" s="1"/>
    </row>
    <row r="284" spans="1:15" ht="15.75" customHeight="1">
      <c r="A284" s="1"/>
      <c r="B284" s="6" t="s">
        <v>31</v>
      </c>
      <c r="C284" s="6">
        <v>1189833</v>
      </c>
      <c r="D284" s="7">
        <v>44515</v>
      </c>
      <c r="E284" s="6" t="s">
        <v>28</v>
      </c>
      <c r="F284" s="6" t="s">
        <v>29</v>
      </c>
      <c r="G284" s="6" t="s">
        <v>32</v>
      </c>
      <c r="H284" s="6" t="s">
        <v>19</v>
      </c>
      <c r="I284" s="8">
        <v>0.5</v>
      </c>
      <c r="J284" s="9">
        <v>6750</v>
      </c>
      <c r="K284" s="10">
        <f t="shared" si="2"/>
        <v>3375</v>
      </c>
      <c r="L284" s="10">
        <f t="shared" si="3"/>
        <v>1350</v>
      </c>
      <c r="M284" s="11">
        <v>0.4</v>
      </c>
      <c r="O284" s="1"/>
    </row>
    <row r="285" spans="1:15" ht="15.75" customHeight="1">
      <c r="A285" s="1"/>
      <c r="B285" s="6" t="s">
        <v>31</v>
      </c>
      <c r="C285" s="6">
        <v>1189833</v>
      </c>
      <c r="D285" s="7">
        <v>44515</v>
      </c>
      <c r="E285" s="6" t="s">
        <v>28</v>
      </c>
      <c r="F285" s="6" t="s">
        <v>29</v>
      </c>
      <c r="G285" s="6" t="s">
        <v>32</v>
      </c>
      <c r="H285" s="6" t="s">
        <v>20</v>
      </c>
      <c r="I285" s="8">
        <v>0.5</v>
      </c>
      <c r="J285" s="9">
        <v>6500</v>
      </c>
      <c r="K285" s="10">
        <f t="shared" si="2"/>
        <v>3250</v>
      </c>
      <c r="L285" s="10">
        <f t="shared" si="3"/>
        <v>1137.5</v>
      </c>
      <c r="M285" s="11">
        <v>0.35</v>
      </c>
      <c r="O285" s="1"/>
    </row>
    <row r="286" spans="1:15" ht="15.75" customHeight="1">
      <c r="A286" s="1"/>
      <c r="B286" s="6" t="s">
        <v>31</v>
      </c>
      <c r="C286" s="6">
        <v>1189833</v>
      </c>
      <c r="D286" s="7">
        <v>44515</v>
      </c>
      <c r="E286" s="6" t="s">
        <v>28</v>
      </c>
      <c r="F286" s="6" t="s">
        <v>29</v>
      </c>
      <c r="G286" s="6" t="s">
        <v>32</v>
      </c>
      <c r="H286" s="6" t="s">
        <v>21</v>
      </c>
      <c r="I286" s="8">
        <v>0.6</v>
      </c>
      <c r="J286" s="9">
        <v>6000</v>
      </c>
      <c r="K286" s="10">
        <f t="shared" si="2"/>
        <v>3600</v>
      </c>
      <c r="L286" s="10">
        <f t="shared" si="3"/>
        <v>1980.0000000000002</v>
      </c>
      <c r="M286" s="11">
        <v>0.55000000000000004</v>
      </c>
      <c r="O286" s="1"/>
    </row>
    <row r="287" spans="1:15" ht="15.75" customHeight="1">
      <c r="A287" s="1"/>
      <c r="B287" s="6" t="s">
        <v>31</v>
      </c>
      <c r="C287" s="6">
        <v>1189833</v>
      </c>
      <c r="D287" s="7">
        <v>44515</v>
      </c>
      <c r="E287" s="6" t="s">
        <v>28</v>
      </c>
      <c r="F287" s="6" t="s">
        <v>29</v>
      </c>
      <c r="G287" s="6" t="s">
        <v>32</v>
      </c>
      <c r="H287" s="6" t="s">
        <v>22</v>
      </c>
      <c r="I287" s="8">
        <v>0.65</v>
      </c>
      <c r="J287" s="9">
        <v>7000</v>
      </c>
      <c r="K287" s="10">
        <f t="shared" si="2"/>
        <v>4550</v>
      </c>
      <c r="L287" s="10">
        <f t="shared" si="3"/>
        <v>910</v>
      </c>
      <c r="M287" s="11">
        <v>0.2</v>
      </c>
      <c r="O287" s="1"/>
    </row>
    <row r="288" spans="1:15" ht="15.75" customHeight="1">
      <c r="A288" s="1"/>
      <c r="B288" s="6" t="s">
        <v>31</v>
      </c>
      <c r="C288" s="6">
        <v>1189833</v>
      </c>
      <c r="D288" s="7">
        <v>44544</v>
      </c>
      <c r="E288" s="6" t="s">
        <v>28</v>
      </c>
      <c r="F288" s="6" t="s">
        <v>29</v>
      </c>
      <c r="G288" s="6" t="s">
        <v>32</v>
      </c>
      <c r="H288" s="6" t="s">
        <v>17</v>
      </c>
      <c r="I288" s="8">
        <v>0.5</v>
      </c>
      <c r="J288" s="9">
        <v>9000</v>
      </c>
      <c r="K288" s="10">
        <f t="shared" si="2"/>
        <v>4500</v>
      </c>
      <c r="L288" s="10">
        <f t="shared" si="3"/>
        <v>1800</v>
      </c>
      <c r="M288" s="11">
        <v>0.4</v>
      </c>
      <c r="O288" s="1"/>
    </row>
    <row r="289" spans="1:16" ht="15.75" customHeight="1">
      <c r="A289" s="1"/>
      <c r="B289" s="6" t="s">
        <v>31</v>
      </c>
      <c r="C289" s="6">
        <v>1189833</v>
      </c>
      <c r="D289" s="7">
        <v>44544</v>
      </c>
      <c r="E289" s="6" t="s">
        <v>28</v>
      </c>
      <c r="F289" s="6" t="s">
        <v>29</v>
      </c>
      <c r="G289" s="6" t="s">
        <v>32</v>
      </c>
      <c r="H289" s="6" t="s">
        <v>18</v>
      </c>
      <c r="I289" s="8">
        <v>0.55000000000000004</v>
      </c>
      <c r="J289" s="9">
        <v>9000</v>
      </c>
      <c r="K289" s="10">
        <f t="shared" si="2"/>
        <v>4950</v>
      </c>
      <c r="L289" s="10">
        <f t="shared" si="3"/>
        <v>1237.5</v>
      </c>
      <c r="M289" s="11">
        <v>0.25</v>
      </c>
      <c r="O289" s="1"/>
    </row>
    <row r="290" spans="1:16" ht="15.75" customHeight="1">
      <c r="A290" s="1"/>
      <c r="B290" s="6" t="s">
        <v>31</v>
      </c>
      <c r="C290" s="6">
        <v>1189833</v>
      </c>
      <c r="D290" s="7">
        <v>44544</v>
      </c>
      <c r="E290" s="6" t="s">
        <v>28</v>
      </c>
      <c r="F290" s="6" t="s">
        <v>29</v>
      </c>
      <c r="G290" s="6" t="s">
        <v>32</v>
      </c>
      <c r="H290" s="6" t="s">
        <v>19</v>
      </c>
      <c r="I290" s="8">
        <v>0.5</v>
      </c>
      <c r="J290" s="9">
        <v>7000</v>
      </c>
      <c r="K290" s="10">
        <f t="shared" si="2"/>
        <v>3500</v>
      </c>
      <c r="L290" s="10">
        <f t="shared" si="3"/>
        <v>1400</v>
      </c>
      <c r="M290" s="11">
        <v>0.4</v>
      </c>
      <c r="O290" s="1"/>
    </row>
    <row r="291" spans="1:16" ht="15.75" customHeight="1">
      <c r="A291" s="1"/>
      <c r="B291" s="6" t="s">
        <v>31</v>
      </c>
      <c r="C291" s="6">
        <v>1189833</v>
      </c>
      <c r="D291" s="7">
        <v>44544</v>
      </c>
      <c r="E291" s="6" t="s">
        <v>28</v>
      </c>
      <c r="F291" s="6" t="s">
        <v>29</v>
      </c>
      <c r="G291" s="6" t="s">
        <v>32</v>
      </c>
      <c r="H291" s="6" t="s">
        <v>20</v>
      </c>
      <c r="I291" s="8">
        <v>0.5</v>
      </c>
      <c r="J291" s="9">
        <v>7000</v>
      </c>
      <c r="K291" s="10">
        <f t="shared" si="2"/>
        <v>3500</v>
      </c>
      <c r="L291" s="10">
        <f t="shared" si="3"/>
        <v>1225</v>
      </c>
      <c r="M291" s="11">
        <v>0.35</v>
      </c>
      <c r="O291" s="1"/>
    </row>
    <row r="292" spans="1:16" ht="15.75" customHeight="1">
      <c r="A292" s="1"/>
      <c r="B292" s="6" t="s">
        <v>31</v>
      </c>
      <c r="C292" s="6">
        <v>1189833</v>
      </c>
      <c r="D292" s="7">
        <v>44544</v>
      </c>
      <c r="E292" s="6" t="s">
        <v>28</v>
      </c>
      <c r="F292" s="6" t="s">
        <v>29</v>
      </c>
      <c r="G292" s="6" t="s">
        <v>32</v>
      </c>
      <c r="H292" s="6" t="s">
        <v>21</v>
      </c>
      <c r="I292" s="8">
        <v>0.6</v>
      </c>
      <c r="J292" s="9">
        <v>6250</v>
      </c>
      <c r="K292" s="10">
        <f t="shared" si="2"/>
        <v>3750</v>
      </c>
      <c r="L292" s="10">
        <f t="shared" si="3"/>
        <v>2062.5</v>
      </c>
      <c r="M292" s="11">
        <v>0.55000000000000004</v>
      </c>
      <c r="O292" s="1"/>
    </row>
    <row r="293" spans="1:16" ht="15.75" customHeight="1">
      <c r="A293" s="1"/>
      <c r="B293" s="6" t="s">
        <v>31</v>
      </c>
      <c r="C293" s="6">
        <v>1189833</v>
      </c>
      <c r="D293" s="7">
        <v>44544</v>
      </c>
      <c r="E293" s="6" t="s">
        <v>28</v>
      </c>
      <c r="F293" s="6" t="s">
        <v>29</v>
      </c>
      <c r="G293" s="6" t="s">
        <v>32</v>
      </c>
      <c r="H293" s="6" t="s">
        <v>22</v>
      </c>
      <c r="I293" s="8">
        <v>0.65</v>
      </c>
      <c r="J293" s="9">
        <v>7250</v>
      </c>
      <c r="K293" s="10">
        <f t="shared" si="2"/>
        <v>4712.5</v>
      </c>
      <c r="L293" s="10">
        <f t="shared" si="3"/>
        <v>942.5</v>
      </c>
      <c r="M293" s="11">
        <v>0.2</v>
      </c>
      <c r="O293" s="1"/>
    </row>
    <row r="294" spans="1:16" ht="15.75" customHeight="1">
      <c r="A294" s="1"/>
      <c r="B294" s="6" t="s">
        <v>14</v>
      </c>
      <c r="C294" s="6">
        <v>1185732</v>
      </c>
      <c r="D294" s="7">
        <v>44211</v>
      </c>
      <c r="E294" s="6" t="s">
        <v>33</v>
      </c>
      <c r="F294" s="6" t="s">
        <v>34</v>
      </c>
      <c r="G294" s="6" t="s">
        <v>35</v>
      </c>
      <c r="H294" s="6" t="s">
        <v>17</v>
      </c>
      <c r="I294" s="8">
        <v>0.45</v>
      </c>
      <c r="J294" s="9">
        <v>4750</v>
      </c>
      <c r="K294" s="10">
        <f t="shared" si="2"/>
        <v>2137.5</v>
      </c>
      <c r="L294" s="10">
        <f t="shared" si="3"/>
        <v>855</v>
      </c>
      <c r="M294" s="11">
        <v>0.4</v>
      </c>
      <c r="O294" s="13"/>
      <c r="P294" s="12"/>
    </row>
    <row r="295" spans="1:16" ht="15.75" customHeight="1">
      <c r="A295" s="1"/>
      <c r="B295" s="6" t="s">
        <v>14</v>
      </c>
      <c r="C295" s="6">
        <v>1185732</v>
      </c>
      <c r="D295" s="7">
        <v>44211</v>
      </c>
      <c r="E295" s="6" t="s">
        <v>33</v>
      </c>
      <c r="F295" s="6" t="s">
        <v>34</v>
      </c>
      <c r="G295" s="6" t="s">
        <v>35</v>
      </c>
      <c r="H295" s="6" t="s">
        <v>18</v>
      </c>
      <c r="I295" s="8">
        <v>0.45</v>
      </c>
      <c r="J295" s="9">
        <v>2750</v>
      </c>
      <c r="K295" s="10">
        <f t="shared" si="2"/>
        <v>1237.5</v>
      </c>
      <c r="L295" s="10">
        <f t="shared" si="3"/>
        <v>433.125</v>
      </c>
      <c r="M295" s="11">
        <v>0.35</v>
      </c>
      <c r="O295" s="13"/>
      <c r="P295" s="12"/>
    </row>
    <row r="296" spans="1:16" ht="15.75" customHeight="1">
      <c r="A296" s="1"/>
      <c r="B296" s="6" t="s">
        <v>14</v>
      </c>
      <c r="C296" s="6">
        <v>1185732</v>
      </c>
      <c r="D296" s="7">
        <v>44211</v>
      </c>
      <c r="E296" s="6" t="s">
        <v>33</v>
      </c>
      <c r="F296" s="6" t="s">
        <v>34</v>
      </c>
      <c r="G296" s="6" t="s">
        <v>35</v>
      </c>
      <c r="H296" s="6" t="s">
        <v>19</v>
      </c>
      <c r="I296" s="8">
        <v>0.35000000000000003</v>
      </c>
      <c r="J296" s="9">
        <v>2750</v>
      </c>
      <c r="K296" s="10">
        <f t="shared" si="2"/>
        <v>962.50000000000011</v>
      </c>
      <c r="L296" s="10">
        <f t="shared" si="3"/>
        <v>336.875</v>
      </c>
      <c r="M296" s="11">
        <v>0.35</v>
      </c>
      <c r="O296" s="13"/>
      <c r="P296" s="12"/>
    </row>
    <row r="297" spans="1:16" ht="15.75" customHeight="1">
      <c r="A297" s="1"/>
      <c r="B297" s="6" t="s">
        <v>14</v>
      </c>
      <c r="C297" s="6">
        <v>1185732</v>
      </c>
      <c r="D297" s="7">
        <v>44211</v>
      </c>
      <c r="E297" s="6" t="s">
        <v>33</v>
      </c>
      <c r="F297" s="6" t="s">
        <v>34</v>
      </c>
      <c r="G297" s="6" t="s">
        <v>35</v>
      </c>
      <c r="H297" s="6" t="s">
        <v>20</v>
      </c>
      <c r="I297" s="8">
        <v>0.4</v>
      </c>
      <c r="J297" s="9">
        <v>1250</v>
      </c>
      <c r="K297" s="10">
        <f t="shared" si="2"/>
        <v>500</v>
      </c>
      <c r="L297" s="10">
        <f t="shared" si="3"/>
        <v>200</v>
      </c>
      <c r="M297" s="11">
        <v>0.4</v>
      </c>
      <c r="O297" s="14"/>
      <c r="P297" s="12"/>
    </row>
    <row r="298" spans="1:16" ht="15.75" customHeight="1">
      <c r="A298" s="1"/>
      <c r="B298" s="6" t="s">
        <v>14</v>
      </c>
      <c r="C298" s="6">
        <v>1185732</v>
      </c>
      <c r="D298" s="7">
        <v>44211</v>
      </c>
      <c r="E298" s="6" t="s">
        <v>33</v>
      </c>
      <c r="F298" s="6" t="s">
        <v>34</v>
      </c>
      <c r="G298" s="6" t="s">
        <v>35</v>
      </c>
      <c r="H298" s="6" t="s">
        <v>21</v>
      </c>
      <c r="I298" s="8">
        <v>0.54999999999999993</v>
      </c>
      <c r="J298" s="9">
        <v>1750</v>
      </c>
      <c r="K298" s="10">
        <f t="shared" si="2"/>
        <v>962.49999999999989</v>
      </c>
      <c r="L298" s="10">
        <f t="shared" si="3"/>
        <v>336.87499999999994</v>
      </c>
      <c r="M298" s="11">
        <v>0.35</v>
      </c>
      <c r="O298" s="14"/>
      <c r="P298" s="12"/>
    </row>
    <row r="299" spans="1:16" ht="15.75" customHeight="1">
      <c r="A299" s="1"/>
      <c r="B299" s="6" t="s">
        <v>14</v>
      </c>
      <c r="C299" s="6">
        <v>1185732</v>
      </c>
      <c r="D299" s="7">
        <v>44211</v>
      </c>
      <c r="E299" s="6" t="s">
        <v>33</v>
      </c>
      <c r="F299" s="6" t="s">
        <v>34</v>
      </c>
      <c r="G299" s="6" t="s">
        <v>35</v>
      </c>
      <c r="H299" s="6" t="s">
        <v>22</v>
      </c>
      <c r="I299" s="8">
        <v>0.45</v>
      </c>
      <c r="J299" s="9">
        <v>2750</v>
      </c>
      <c r="K299" s="10">
        <f t="shared" si="2"/>
        <v>1237.5</v>
      </c>
      <c r="L299" s="10">
        <f t="shared" si="3"/>
        <v>618.75</v>
      </c>
      <c r="M299" s="11">
        <v>0.5</v>
      </c>
      <c r="O299" s="14"/>
      <c r="P299" s="12"/>
    </row>
    <row r="300" spans="1:16" ht="15.75" customHeight="1">
      <c r="A300" s="1"/>
      <c r="B300" s="6" t="s">
        <v>14</v>
      </c>
      <c r="C300" s="6">
        <v>1185732</v>
      </c>
      <c r="D300" s="7">
        <v>44242</v>
      </c>
      <c r="E300" s="6" t="s">
        <v>33</v>
      </c>
      <c r="F300" s="6" t="s">
        <v>34</v>
      </c>
      <c r="G300" s="6" t="s">
        <v>35</v>
      </c>
      <c r="H300" s="6" t="s">
        <v>17</v>
      </c>
      <c r="I300" s="8">
        <v>0.45</v>
      </c>
      <c r="J300" s="9">
        <v>5250</v>
      </c>
      <c r="K300" s="10">
        <f t="shared" si="2"/>
        <v>2362.5</v>
      </c>
      <c r="L300" s="10">
        <f t="shared" si="3"/>
        <v>945</v>
      </c>
      <c r="M300" s="11">
        <v>0.4</v>
      </c>
      <c r="O300" s="14"/>
      <c r="P300" s="12"/>
    </row>
    <row r="301" spans="1:16" ht="15.75" customHeight="1">
      <c r="A301" s="1"/>
      <c r="B301" s="6" t="s">
        <v>14</v>
      </c>
      <c r="C301" s="6">
        <v>1185732</v>
      </c>
      <c r="D301" s="7">
        <v>44242</v>
      </c>
      <c r="E301" s="6" t="s">
        <v>33</v>
      </c>
      <c r="F301" s="6" t="s">
        <v>34</v>
      </c>
      <c r="G301" s="6" t="s">
        <v>35</v>
      </c>
      <c r="H301" s="6" t="s">
        <v>18</v>
      </c>
      <c r="I301" s="8">
        <v>0.45</v>
      </c>
      <c r="J301" s="9">
        <v>1750</v>
      </c>
      <c r="K301" s="10">
        <f t="shared" si="2"/>
        <v>787.5</v>
      </c>
      <c r="L301" s="10">
        <f t="shared" si="3"/>
        <v>275.625</v>
      </c>
      <c r="M301" s="11">
        <v>0.35</v>
      </c>
      <c r="O301" s="14"/>
      <c r="P301" s="12"/>
    </row>
    <row r="302" spans="1:16" ht="15.75" customHeight="1">
      <c r="A302" s="1"/>
      <c r="B302" s="6" t="s">
        <v>14</v>
      </c>
      <c r="C302" s="6">
        <v>1185732</v>
      </c>
      <c r="D302" s="7">
        <v>44242</v>
      </c>
      <c r="E302" s="6" t="s">
        <v>33</v>
      </c>
      <c r="F302" s="6" t="s">
        <v>34</v>
      </c>
      <c r="G302" s="6" t="s">
        <v>35</v>
      </c>
      <c r="H302" s="6" t="s">
        <v>19</v>
      </c>
      <c r="I302" s="8">
        <v>0.35000000000000003</v>
      </c>
      <c r="J302" s="9">
        <v>2250</v>
      </c>
      <c r="K302" s="10">
        <f t="shared" si="2"/>
        <v>787.50000000000011</v>
      </c>
      <c r="L302" s="10">
        <f t="shared" si="3"/>
        <v>275.625</v>
      </c>
      <c r="M302" s="11">
        <v>0.35</v>
      </c>
      <c r="O302" s="14"/>
      <c r="P302" s="12"/>
    </row>
    <row r="303" spans="1:16" ht="15.75" customHeight="1">
      <c r="A303" s="1"/>
      <c r="B303" s="6" t="s">
        <v>14</v>
      </c>
      <c r="C303" s="6">
        <v>1185732</v>
      </c>
      <c r="D303" s="7">
        <v>44242</v>
      </c>
      <c r="E303" s="6" t="s">
        <v>33</v>
      </c>
      <c r="F303" s="6" t="s">
        <v>34</v>
      </c>
      <c r="G303" s="6" t="s">
        <v>35</v>
      </c>
      <c r="H303" s="6" t="s">
        <v>20</v>
      </c>
      <c r="I303" s="8">
        <v>0.4</v>
      </c>
      <c r="J303" s="9">
        <v>1000</v>
      </c>
      <c r="K303" s="10">
        <f t="shared" si="2"/>
        <v>400</v>
      </c>
      <c r="L303" s="10">
        <f t="shared" si="3"/>
        <v>160</v>
      </c>
      <c r="M303" s="11">
        <v>0.4</v>
      </c>
      <c r="O303" s="14"/>
      <c r="P303" s="12"/>
    </row>
    <row r="304" spans="1:16" ht="15.75" customHeight="1">
      <c r="A304" s="1"/>
      <c r="B304" s="6" t="s">
        <v>14</v>
      </c>
      <c r="C304" s="6">
        <v>1185732</v>
      </c>
      <c r="D304" s="7">
        <v>44242</v>
      </c>
      <c r="E304" s="6" t="s">
        <v>33</v>
      </c>
      <c r="F304" s="6" t="s">
        <v>34</v>
      </c>
      <c r="G304" s="6" t="s">
        <v>35</v>
      </c>
      <c r="H304" s="6" t="s">
        <v>21</v>
      </c>
      <c r="I304" s="8">
        <v>0.54999999999999993</v>
      </c>
      <c r="J304" s="9">
        <v>1750</v>
      </c>
      <c r="K304" s="10">
        <f t="shared" si="2"/>
        <v>962.49999999999989</v>
      </c>
      <c r="L304" s="10">
        <f t="shared" si="3"/>
        <v>336.87499999999994</v>
      </c>
      <c r="M304" s="11">
        <v>0.35</v>
      </c>
      <c r="O304" s="14"/>
      <c r="P304" s="12"/>
    </row>
    <row r="305" spans="1:16" ht="15.75" customHeight="1">
      <c r="A305" s="1"/>
      <c r="B305" s="6" t="s">
        <v>14</v>
      </c>
      <c r="C305" s="6">
        <v>1185732</v>
      </c>
      <c r="D305" s="7">
        <v>44242</v>
      </c>
      <c r="E305" s="6" t="s">
        <v>33</v>
      </c>
      <c r="F305" s="6" t="s">
        <v>34</v>
      </c>
      <c r="G305" s="6" t="s">
        <v>35</v>
      </c>
      <c r="H305" s="6" t="s">
        <v>22</v>
      </c>
      <c r="I305" s="8">
        <v>0.45</v>
      </c>
      <c r="J305" s="9">
        <v>2750</v>
      </c>
      <c r="K305" s="10">
        <f t="shared" si="2"/>
        <v>1237.5</v>
      </c>
      <c r="L305" s="10">
        <f t="shared" si="3"/>
        <v>618.75</v>
      </c>
      <c r="M305" s="11">
        <v>0.5</v>
      </c>
      <c r="O305" s="14"/>
      <c r="P305" s="12"/>
    </row>
    <row r="306" spans="1:16" ht="15.75" customHeight="1">
      <c r="A306" s="1"/>
      <c r="B306" s="6" t="s">
        <v>14</v>
      </c>
      <c r="C306" s="6">
        <v>1185732</v>
      </c>
      <c r="D306" s="7">
        <v>44269</v>
      </c>
      <c r="E306" s="6" t="s">
        <v>33</v>
      </c>
      <c r="F306" s="6" t="s">
        <v>34</v>
      </c>
      <c r="G306" s="6" t="s">
        <v>35</v>
      </c>
      <c r="H306" s="6" t="s">
        <v>17</v>
      </c>
      <c r="I306" s="8">
        <v>0.5</v>
      </c>
      <c r="J306" s="9">
        <v>4950</v>
      </c>
      <c r="K306" s="10">
        <f t="shared" si="2"/>
        <v>2475</v>
      </c>
      <c r="L306" s="10">
        <f t="shared" si="3"/>
        <v>990</v>
      </c>
      <c r="M306" s="11">
        <v>0.4</v>
      </c>
      <c r="O306" s="14"/>
      <c r="P306" s="12"/>
    </row>
    <row r="307" spans="1:16" ht="15.75" customHeight="1">
      <c r="A307" s="1"/>
      <c r="B307" s="6" t="s">
        <v>14</v>
      </c>
      <c r="C307" s="6">
        <v>1185732</v>
      </c>
      <c r="D307" s="7">
        <v>44269</v>
      </c>
      <c r="E307" s="6" t="s">
        <v>33</v>
      </c>
      <c r="F307" s="6" t="s">
        <v>34</v>
      </c>
      <c r="G307" s="6" t="s">
        <v>35</v>
      </c>
      <c r="H307" s="6" t="s">
        <v>18</v>
      </c>
      <c r="I307" s="8">
        <v>0.5</v>
      </c>
      <c r="J307" s="9">
        <v>2000</v>
      </c>
      <c r="K307" s="10">
        <f t="shared" si="2"/>
        <v>1000</v>
      </c>
      <c r="L307" s="10">
        <f t="shared" si="3"/>
        <v>350</v>
      </c>
      <c r="M307" s="11">
        <v>0.35</v>
      </c>
      <c r="O307" s="14"/>
      <c r="P307" s="12"/>
    </row>
    <row r="308" spans="1:16" ht="15.75" customHeight="1">
      <c r="A308" s="1"/>
      <c r="B308" s="6" t="s">
        <v>14</v>
      </c>
      <c r="C308" s="6">
        <v>1185732</v>
      </c>
      <c r="D308" s="7">
        <v>44269</v>
      </c>
      <c r="E308" s="6" t="s">
        <v>33</v>
      </c>
      <c r="F308" s="6" t="s">
        <v>34</v>
      </c>
      <c r="G308" s="6" t="s">
        <v>35</v>
      </c>
      <c r="H308" s="6" t="s">
        <v>19</v>
      </c>
      <c r="I308" s="8">
        <v>0.4</v>
      </c>
      <c r="J308" s="9">
        <v>2250</v>
      </c>
      <c r="K308" s="10">
        <f t="shared" si="2"/>
        <v>900</v>
      </c>
      <c r="L308" s="10">
        <f t="shared" si="3"/>
        <v>315</v>
      </c>
      <c r="M308" s="11">
        <v>0.35</v>
      </c>
      <c r="O308" s="14"/>
      <c r="P308" s="12"/>
    </row>
    <row r="309" spans="1:16" ht="15.75" customHeight="1">
      <c r="A309" s="1"/>
      <c r="B309" s="6" t="s">
        <v>14</v>
      </c>
      <c r="C309" s="6">
        <v>1185732</v>
      </c>
      <c r="D309" s="7">
        <v>44269</v>
      </c>
      <c r="E309" s="6" t="s">
        <v>33</v>
      </c>
      <c r="F309" s="6" t="s">
        <v>34</v>
      </c>
      <c r="G309" s="6" t="s">
        <v>35</v>
      </c>
      <c r="H309" s="6" t="s">
        <v>20</v>
      </c>
      <c r="I309" s="8">
        <v>0.45</v>
      </c>
      <c r="J309" s="9">
        <v>750</v>
      </c>
      <c r="K309" s="10">
        <f t="shared" si="2"/>
        <v>337.5</v>
      </c>
      <c r="L309" s="10">
        <f t="shared" si="3"/>
        <v>135</v>
      </c>
      <c r="M309" s="11">
        <v>0.4</v>
      </c>
      <c r="O309" s="14"/>
      <c r="P309" s="12"/>
    </row>
    <row r="310" spans="1:16" ht="15.75" customHeight="1">
      <c r="A310" s="1"/>
      <c r="B310" s="6" t="s">
        <v>14</v>
      </c>
      <c r="C310" s="6">
        <v>1185732</v>
      </c>
      <c r="D310" s="7">
        <v>44269</v>
      </c>
      <c r="E310" s="6" t="s">
        <v>33</v>
      </c>
      <c r="F310" s="6" t="s">
        <v>34</v>
      </c>
      <c r="G310" s="6" t="s">
        <v>35</v>
      </c>
      <c r="H310" s="6" t="s">
        <v>21</v>
      </c>
      <c r="I310" s="8">
        <v>0.6</v>
      </c>
      <c r="J310" s="9">
        <v>1250</v>
      </c>
      <c r="K310" s="10">
        <f t="shared" si="2"/>
        <v>750</v>
      </c>
      <c r="L310" s="10">
        <f t="shared" si="3"/>
        <v>262.5</v>
      </c>
      <c r="M310" s="11">
        <v>0.35</v>
      </c>
      <c r="O310" s="14"/>
      <c r="P310" s="12"/>
    </row>
    <row r="311" spans="1:16" ht="15.75" customHeight="1">
      <c r="A311" s="1"/>
      <c r="B311" s="6" t="s">
        <v>14</v>
      </c>
      <c r="C311" s="6">
        <v>1185732</v>
      </c>
      <c r="D311" s="7">
        <v>44269</v>
      </c>
      <c r="E311" s="6" t="s">
        <v>33</v>
      </c>
      <c r="F311" s="6" t="s">
        <v>34</v>
      </c>
      <c r="G311" s="6" t="s">
        <v>35</v>
      </c>
      <c r="H311" s="6" t="s">
        <v>22</v>
      </c>
      <c r="I311" s="8">
        <v>0.5</v>
      </c>
      <c r="J311" s="9">
        <v>2250</v>
      </c>
      <c r="K311" s="10">
        <f t="shared" si="2"/>
        <v>1125</v>
      </c>
      <c r="L311" s="10">
        <f t="shared" si="3"/>
        <v>562.5</v>
      </c>
      <c r="M311" s="11">
        <v>0.5</v>
      </c>
      <c r="O311" s="14"/>
      <c r="P311" s="12"/>
    </row>
    <row r="312" spans="1:16" ht="15.75" customHeight="1">
      <c r="A312" s="1"/>
      <c r="B312" s="6" t="s">
        <v>14</v>
      </c>
      <c r="C312" s="6">
        <v>1185732</v>
      </c>
      <c r="D312" s="7">
        <v>44301</v>
      </c>
      <c r="E312" s="6" t="s">
        <v>33</v>
      </c>
      <c r="F312" s="6" t="s">
        <v>34</v>
      </c>
      <c r="G312" s="6" t="s">
        <v>35</v>
      </c>
      <c r="H312" s="6" t="s">
        <v>17</v>
      </c>
      <c r="I312" s="8">
        <v>0.5</v>
      </c>
      <c r="J312" s="9">
        <v>4500</v>
      </c>
      <c r="K312" s="10">
        <f t="shared" si="2"/>
        <v>2250</v>
      </c>
      <c r="L312" s="10">
        <f t="shared" si="3"/>
        <v>900</v>
      </c>
      <c r="M312" s="11">
        <v>0.4</v>
      </c>
      <c r="O312" s="14"/>
      <c r="P312" s="12"/>
    </row>
    <row r="313" spans="1:16" ht="15.75" customHeight="1">
      <c r="A313" s="1"/>
      <c r="B313" s="6" t="s">
        <v>14</v>
      </c>
      <c r="C313" s="6">
        <v>1185732</v>
      </c>
      <c r="D313" s="7">
        <v>44301</v>
      </c>
      <c r="E313" s="6" t="s">
        <v>33</v>
      </c>
      <c r="F313" s="6" t="s">
        <v>34</v>
      </c>
      <c r="G313" s="6" t="s">
        <v>35</v>
      </c>
      <c r="H313" s="6" t="s">
        <v>18</v>
      </c>
      <c r="I313" s="8">
        <v>0.5</v>
      </c>
      <c r="J313" s="9">
        <v>1500</v>
      </c>
      <c r="K313" s="10">
        <f t="shared" si="2"/>
        <v>750</v>
      </c>
      <c r="L313" s="10">
        <f t="shared" si="3"/>
        <v>262.5</v>
      </c>
      <c r="M313" s="11">
        <v>0.35</v>
      </c>
      <c r="O313" s="14"/>
      <c r="P313" s="12"/>
    </row>
    <row r="314" spans="1:16" ht="15.75" customHeight="1">
      <c r="A314" s="1"/>
      <c r="B314" s="6" t="s">
        <v>14</v>
      </c>
      <c r="C314" s="6">
        <v>1185732</v>
      </c>
      <c r="D314" s="7">
        <v>44301</v>
      </c>
      <c r="E314" s="6" t="s">
        <v>33</v>
      </c>
      <c r="F314" s="6" t="s">
        <v>34</v>
      </c>
      <c r="G314" s="6" t="s">
        <v>35</v>
      </c>
      <c r="H314" s="6" t="s">
        <v>19</v>
      </c>
      <c r="I314" s="8">
        <v>0.4</v>
      </c>
      <c r="J314" s="9">
        <v>1500</v>
      </c>
      <c r="K314" s="10">
        <f t="shared" si="2"/>
        <v>600</v>
      </c>
      <c r="L314" s="10">
        <f t="shared" si="3"/>
        <v>210</v>
      </c>
      <c r="M314" s="11">
        <v>0.35</v>
      </c>
      <c r="O314" s="14"/>
      <c r="P314" s="12"/>
    </row>
    <row r="315" spans="1:16" ht="15.75" customHeight="1">
      <c r="A315" s="1"/>
      <c r="B315" s="6" t="s">
        <v>14</v>
      </c>
      <c r="C315" s="6">
        <v>1185732</v>
      </c>
      <c r="D315" s="7">
        <v>44301</v>
      </c>
      <c r="E315" s="6" t="s">
        <v>33</v>
      </c>
      <c r="F315" s="6" t="s">
        <v>34</v>
      </c>
      <c r="G315" s="6" t="s">
        <v>35</v>
      </c>
      <c r="H315" s="6" t="s">
        <v>20</v>
      </c>
      <c r="I315" s="8">
        <v>0.45</v>
      </c>
      <c r="J315" s="9">
        <v>750</v>
      </c>
      <c r="K315" s="10">
        <f t="shared" si="2"/>
        <v>337.5</v>
      </c>
      <c r="L315" s="10">
        <f t="shared" si="3"/>
        <v>135</v>
      </c>
      <c r="M315" s="11">
        <v>0.4</v>
      </c>
      <c r="O315" s="14"/>
      <c r="P315" s="12"/>
    </row>
    <row r="316" spans="1:16" ht="15.75" customHeight="1">
      <c r="A316" s="1"/>
      <c r="B316" s="6" t="s">
        <v>14</v>
      </c>
      <c r="C316" s="6">
        <v>1185732</v>
      </c>
      <c r="D316" s="7">
        <v>44301</v>
      </c>
      <c r="E316" s="6" t="s">
        <v>33</v>
      </c>
      <c r="F316" s="6" t="s">
        <v>34</v>
      </c>
      <c r="G316" s="6" t="s">
        <v>35</v>
      </c>
      <c r="H316" s="6" t="s">
        <v>21</v>
      </c>
      <c r="I316" s="8">
        <v>0.6</v>
      </c>
      <c r="J316" s="9">
        <v>1000</v>
      </c>
      <c r="K316" s="10">
        <f t="shared" si="2"/>
        <v>600</v>
      </c>
      <c r="L316" s="10">
        <f t="shared" si="3"/>
        <v>210</v>
      </c>
      <c r="M316" s="11">
        <v>0.35</v>
      </c>
      <c r="O316" s="14"/>
      <c r="P316" s="12"/>
    </row>
    <row r="317" spans="1:16" ht="15.75" customHeight="1">
      <c r="A317" s="1"/>
      <c r="B317" s="6" t="s">
        <v>14</v>
      </c>
      <c r="C317" s="6">
        <v>1185732</v>
      </c>
      <c r="D317" s="7">
        <v>44301</v>
      </c>
      <c r="E317" s="6" t="s">
        <v>33</v>
      </c>
      <c r="F317" s="6" t="s">
        <v>34</v>
      </c>
      <c r="G317" s="6" t="s">
        <v>35</v>
      </c>
      <c r="H317" s="6" t="s">
        <v>22</v>
      </c>
      <c r="I317" s="8">
        <v>0.5</v>
      </c>
      <c r="J317" s="9">
        <v>2250</v>
      </c>
      <c r="K317" s="10">
        <f t="shared" si="2"/>
        <v>1125</v>
      </c>
      <c r="L317" s="10">
        <f t="shared" si="3"/>
        <v>562.5</v>
      </c>
      <c r="M317" s="11">
        <v>0.5</v>
      </c>
      <c r="O317" s="14"/>
      <c r="P317" s="12"/>
    </row>
    <row r="318" spans="1:16" ht="15.75" customHeight="1">
      <c r="A318" s="1"/>
      <c r="B318" s="6" t="s">
        <v>14</v>
      </c>
      <c r="C318" s="6">
        <v>1185732</v>
      </c>
      <c r="D318" s="7">
        <v>44332</v>
      </c>
      <c r="E318" s="6" t="s">
        <v>33</v>
      </c>
      <c r="F318" s="6" t="s">
        <v>34</v>
      </c>
      <c r="G318" s="6" t="s">
        <v>35</v>
      </c>
      <c r="H318" s="6" t="s">
        <v>17</v>
      </c>
      <c r="I318" s="8">
        <v>0.6</v>
      </c>
      <c r="J318" s="9">
        <v>4950</v>
      </c>
      <c r="K318" s="10">
        <f t="shared" si="2"/>
        <v>2970</v>
      </c>
      <c r="L318" s="10">
        <f t="shared" si="3"/>
        <v>1188</v>
      </c>
      <c r="M318" s="11">
        <v>0.4</v>
      </c>
      <c r="O318" s="14"/>
      <c r="P318" s="12"/>
    </row>
    <row r="319" spans="1:16" ht="15.75" customHeight="1">
      <c r="A319" s="1"/>
      <c r="B319" s="6" t="s">
        <v>14</v>
      </c>
      <c r="C319" s="6">
        <v>1185732</v>
      </c>
      <c r="D319" s="7">
        <v>44332</v>
      </c>
      <c r="E319" s="6" t="s">
        <v>33</v>
      </c>
      <c r="F319" s="6" t="s">
        <v>34</v>
      </c>
      <c r="G319" s="6" t="s">
        <v>35</v>
      </c>
      <c r="H319" s="6" t="s">
        <v>18</v>
      </c>
      <c r="I319" s="8">
        <v>0.55000000000000004</v>
      </c>
      <c r="J319" s="9">
        <v>2000</v>
      </c>
      <c r="K319" s="10">
        <f t="shared" si="2"/>
        <v>1100</v>
      </c>
      <c r="L319" s="10">
        <f t="shared" si="3"/>
        <v>385</v>
      </c>
      <c r="M319" s="11">
        <v>0.35</v>
      </c>
      <c r="O319" s="14"/>
      <c r="P319" s="12"/>
    </row>
    <row r="320" spans="1:16" ht="15.75" customHeight="1">
      <c r="A320" s="1"/>
      <c r="B320" s="6" t="s">
        <v>14</v>
      </c>
      <c r="C320" s="6">
        <v>1185732</v>
      </c>
      <c r="D320" s="7">
        <v>44332</v>
      </c>
      <c r="E320" s="6" t="s">
        <v>33</v>
      </c>
      <c r="F320" s="6" t="s">
        <v>34</v>
      </c>
      <c r="G320" s="6" t="s">
        <v>35</v>
      </c>
      <c r="H320" s="6" t="s">
        <v>19</v>
      </c>
      <c r="I320" s="8">
        <v>0.5</v>
      </c>
      <c r="J320" s="9">
        <v>1750</v>
      </c>
      <c r="K320" s="10">
        <f t="shared" si="2"/>
        <v>875</v>
      </c>
      <c r="L320" s="10">
        <f t="shared" si="3"/>
        <v>306.25</v>
      </c>
      <c r="M320" s="11">
        <v>0.35</v>
      </c>
      <c r="O320" s="14"/>
      <c r="P320" s="12"/>
    </row>
    <row r="321" spans="1:16" ht="15.75" customHeight="1">
      <c r="A321" s="1"/>
      <c r="B321" s="6" t="s">
        <v>14</v>
      </c>
      <c r="C321" s="6">
        <v>1185732</v>
      </c>
      <c r="D321" s="7">
        <v>44332</v>
      </c>
      <c r="E321" s="6" t="s">
        <v>33</v>
      </c>
      <c r="F321" s="6" t="s">
        <v>34</v>
      </c>
      <c r="G321" s="6" t="s">
        <v>35</v>
      </c>
      <c r="H321" s="6" t="s">
        <v>20</v>
      </c>
      <c r="I321" s="8">
        <v>0.5</v>
      </c>
      <c r="J321" s="9">
        <v>1000</v>
      </c>
      <c r="K321" s="10">
        <f t="shared" si="2"/>
        <v>500</v>
      </c>
      <c r="L321" s="10">
        <f t="shared" si="3"/>
        <v>200</v>
      </c>
      <c r="M321" s="11">
        <v>0.4</v>
      </c>
      <c r="O321" s="14"/>
      <c r="P321" s="12"/>
    </row>
    <row r="322" spans="1:16" ht="15.75" customHeight="1">
      <c r="A322" s="1"/>
      <c r="B322" s="6" t="s">
        <v>14</v>
      </c>
      <c r="C322" s="6">
        <v>1185732</v>
      </c>
      <c r="D322" s="7">
        <v>44332</v>
      </c>
      <c r="E322" s="6" t="s">
        <v>33</v>
      </c>
      <c r="F322" s="6" t="s">
        <v>34</v>
      </c>
      <c r="G322" s="6" t="s">
        <v>35</v>
      </c>
      <c r="H322" s="6" t="s">
        <v>21</v>
      </c>
      <c r="I322" s="8">
        <v>0.6</v>
      </c>
      <c r="J322" s="9">
        <v>1250</v>
      </c>
      <c r="K322" s="10">
        <f t="shared" si="2"/>
        <v>750</v>
      </c>
      <c r="L322" s="10">
        <f t="shared" si="3"/>
        <v>262.5</v>
      </c>
      <c r="M322" s="11">
        <v>0.35</v>
      </c>
      <c r="O322" s="14"/>
      <c r="P322" s="12"/>
    </row>
    <row r="323" spans="1:16" ht="15.75" customHeight="1">
      <c r="A323" s="1"/>
      <c r="B323" s="6" t="s">
        <v>14</v>
      </c>
      <c r="C323" s="6">
        <v>1185732</v>
      </c>
      <c r="D323" s="7">
        <v>44332</v>
      </c>
      <c r="E323" s="6" t="s">
        <v>33</v>
      </c>
      <c r="F323" s="6" t="s">
        <v>34</v>
      </c>
      <c r="G323" s="6" t="s">
        <v>35</v>
      </c>
      <c r="H323" s="6" t="s">
        <v>22</v>
      </c>
      <c r="I323" s="8">
        <v>0.65</v>
      </c>
      <c r="J323" s="9">
        <v>2500</v>
      </c>
      <c r="K323" s="10">
        <f t="shared" si="2"/>
        <v>1625</v>
      </c>
      <c r="L323" s="10">
        <f t="shared" si="3"/>
        <v>812.5</v>
      </c>
      <c r="M323" s="11">
        <v>0.5</v>
      </c>
      <c r="O323" s="14"/>
      <c r="P323" s="12"/>
    </row>
    <row r="324" spans="1:16" ht="15.75" customHeight="1">
      <c r="A324" s="1"/>
      <c r="B324" s="6" t="s">
        <v>14</v>
      </c>
      <c r="C324" s="6">
        <v>1185732</v>
      </c>
      <c r="D324" s="7">
        <v>44362</v>
      </c>
      <c r="E324" s="6" t="s">
        <v>33</v>
      </c>
      <c r="F324" s="6" t="s">
        <v>34</v>
      </c>
      <c r="G324" s="6" t="s">
        <v>35</v>
      </c>
      <c r="H324" s="6" t="s">
        <v>17</v>
      </c>
      <c r="I324" s="8">
        <v>0.5</v>
      </c>
      <c r="J324" s="9">
        <v>5000</v>
      </c>
      <c r="K324" s="10">
        <f t="shared" si="2"/>
        <v>2500</v>
      </c>
      <c r="L324" s="10">
        <f t="shared" si="3"/>
        <v>1000</v>
      </c>
      <c r="M324" s="11">
        <v>0.4</v>
      </c>
      <c r="O324" s="14"/>
      <c r="P324" s="12"/>
    </row>
    <row r="325" spans="1:16" ht="15.75" customHeight="1">
      <c r="A325" s="1"/>
      <c r="B325" s="6" t="s">
        <v>14</v>
      </c>
      <c r="C325" s="6">
        <v>1185732</v>
      </c>
      <c r="D325" s="7">
        <v>44362</v>
      </c>
      <c r="E325" s="6" t="s">
        <v>33</v>
      </c>
      <c r="F325" s="6" t="s">
        <v>34</v>
      </c>
      <c r="G325" s="6" t="s">
        <v>35</v>
      </c>
      <c r="H325" s="6" t="s">
        <v>18</v>
      </c>
      <c r="I325" s="8">
        <v>0.45000000000000007</v>
      </c>
      <c r="J325" s="9">
        <v>2500</v>
      </c>
      <c r="K325" s="10">
        <f t="shared" si="2"/>
        <v>1125.0000000000002</v>
      </c>
      <c r="L325" s="10">
        <f t="shared" si="3"/>
        <v>393.75000000000006</v>
      </c>
      <c r="M325" s="11">
        <v>0.35</v>
      </c>
      <c r="O325" s="14"/>
      <c r="P325" s="12"/>
    </row>
    <row r="326" spans="1:16" ht="15.75" customHeight="1">
      <c r="A326" s="1"/>
      <c r="B326" s="6" t="s">
        <v>14</v>
      </c>
      <c r="C326" s="6">
        <v>1185732</v>
      </c>
      <c r="D326" s="7">
        <v>44362</v>
      </c>
      <c r="E326" s="6" t="s">
        <v>33</v>
      </c>
      <c r="F326" s="6" t="s">
        <v>34</v>
      </c>
      <c r="G326" s="6" t="s">
        <v>35</v>
      </c>
      <c r="H326" s="6" t="s">
        <v>19</v>
      </c>
      <c r="I326" s="8">
        <v>0.4</v>
      </c>
      <c r="J326" s="9">
        <v>2000</v>
      </c>
      <c r="K326" s="10">
        <f t="shared" si="2"/>
        <v>800</v>
      </c>
      <c r="L326" s="10">
        <f t="shared" si="3"/>
        <v>280</v>
      </c>
      <c r="M326" s="11">
        <v>0.35</v>
      </c>
      <c r="O326" s="14"/>
      <c r="P326" s="12"/>
    </row>
    <row r="327" spans="1:16" ht="15.75" customHeight="1">
      <c r="A327" s="1"/>
      <c r="B327" s="6" t="s">
        <v>14</v>
      </c>
      <c r="C327" s="6">
        <v>1185732</v>
      </c>
      <c r="D327" s="7">
        <v>44362</v>
      </c>
      <c r="E327" s="6" t="s">
        <v>33</v>
      </c>
      <c r="F327" s="6" t="s">
        <v>34</v>
      </c>
      <c r="G327" s="6" t="s">
        <v>35</v>
      </c>
      <c r="H327" s="6" t="s">
        <v>20</v>
      </c>
      <c r="I327" s="8">
        <v>0.4</v>
      </c>
      <c r="J327" s="9">
        <v>1750</v>
      </c>
      <c r="K327" s="10">
        <f t="shared" si="2"/>
        <v>700</v>
      </c>
      <c r="L327" s="10">
        <f t="shared" si="3"/>
        <v>280</v>
      </c>
      <c r="M327" s="11">
        <v>0.4</v>
      </c>
      <c r="O327" s="14"/>
      <c r="P327" s="12"/>
    </row>
    <row r="328" spans="1:16" ht="15.75" customHeight="1">
      <c r="A328" s="1"/>
      <c r="B328" s="6" t="s">
        <v>14</v>
      </c>
      <c r="C328" s="6">
        <v>1185732</v>
      </c>
      <c r="D328" s="7">
        <v>44362</v>
      </c>
      <c r="E328" s="6" t="s">
        <v>33</v>
      </c>
      <c r="F328" s="6" t="s">
        <v>34</v>
      </c>
      <c r="G328" s="6" t="s">
        <v>35</v>
      </c>
      <c r="H328" s="6" t="s">
        <v>21</v>
      </c>
      <c r="I328" s="8">
        <v>0.5</v>
      </c>
      <c r="J328" s="9">
        <v>1750</v>
      </c>
      <c r="K328" s="10">
        <f t="shared" si="2"/>
        <v>875</v>
      </c>
      <c r="L328" s="10">
        <f t="shared" si="3"/>
        <v>306.25</v>
      </c>
      <c r="M328" s="11">
        <v>0.35</v>
      </c>
      <c r="O328" s="14"/>
      <c r="P328" s="12"/>
    </row>
    <row r="329" spans="1:16" ht="15.75" customHeight="1">
      <c r="A329" s="1"/>
      <c r="B329" s="6" t="s">
        <v>14</v>
      </c>
      <c r="C329" s="6">
        <v>1185732</v>
      </c>
      <c r="D329" s="7">
        <v>44362</v>
      </c>
      <c r="E329" s="6" t="s">
        <v>33</v>
      </c>
      <c r="F329" s="6" t="s">
        <v>34</v>
      </c>
      <c r="G329" s="6" t="s">
        <v>35</v>
      </c>
      <c r="H329" s="6" t="s">
        <v>22</v>
      </c>
      <c r="I329" s="8">
        <v>0.55000000000000004</v>
      </c>
      <c r="J329" s="9">
        <v>3500</v>
      </c>
      <c r="K329" s="10">
        <f t="shared" si="2"/>
        <v>1925.0000000000002</v>
      </c>
      <c r="L329" s="10">
        <f t="shared" si="3"/>
        <v>962.50000000000011</v>
      </c>
      <c r="M329" s="11">
        <v>0.5</v>
      </c>
      <c r="O329" s="14"/>
      <c r="P329" s="12"/>
    </row>
    <row r="330" spans="1:16" ht="15.75" customHeight="1">
      <c r="A330" s="1"/>
      <c r="B330" s="6" t="s">
        <v>14</v>
      </c>
      <c r="C330" s="6">
        <v>1185732</v>
      </c>
      <c r="D330" s="7">
        <v>44391</v>
      </c>
      <c r="E330" s="6" t="s">
        <v>33</v>
      </c>
      <c r="F330" s="6" t="s">
        <v>34</v>
      </c>
      <c r="G330" s="6" t="s">
        <v>35</v>
      </c>
      <c r="H330" s="6" t="s">
        <v>17</v>
      </c>
      <c r="I330" s="8">
        <v>0.5</v>
      </c>
      <c r="J330" s="9">
        <v>5750</v>
      </c>
      <c r="K330" s="10">
        <f t="shared" si="2"/>
        <v>2875</v>
      </c>
      <c r="L330" s="10">
        <f t="shared" si="3"/>
        <v>1150</v>
      </c>
      <c r="M330" s="11">
        <v>0.4</v>
      </c>
      <c r="O330" s="14"/>
      <c r="P330" s="12"/>
    </row>
    <row r="331" spans="1:16" ht="15.75" customHeight="1">
      <c r="A331" s="1"/>
      <c r="B331" s="6" t="s">
        <v>14</v>
      </c>
      <c r="C331" s="6">
        <v>1185732</v>
      </c>
      <c r="D331" s="7">
        <v>44391</v>
      </c>
      <c r="E331" s="6" t="s">
        <v>33</v>
      </c>
      <c r="F331" s="6" t="s">
        <v>34</v>
      </c>
      <c r="G331" s="6" t="s">
        <v>35</v>
      </c>
      <c r="H331" s="6" t="s">
        <v>18</v>
      </c>
      <c r="I331" s="8">
        <v>0.45000000000000007</v>
      </c>
      <c r="J331" s="9">
        <v>3250</v>
      </c>
      <c r="K331" s="10">
        <f t="shared" si="2"/>
        <v>1462.5000000000002</v>
      </c>
      <c r="L331" s="10">
        <f t="shared" si="3"/>
        <v>511.87500000000006</v>
      </c>
      <c r="M331" s="11">
        <v>0.35</v>
      </c>
      <c r="O331" s="14"/>
      <c r="P331" s="12"/>
    </row>
    <row r="332" spans="1:16" ht="15.75" customHeight="1">
      <c r="A332" s="1"/>
      <c r="B332" s="6" t="s">
        <v>14</v>
      </c>
      <c r="C332" s="6">
        <v>1185732</v>
      </c>
      <c r="D332" s="7">
        <v>44391</v>
      </c>
      <c r="E332" s="6" t="s">
        <v>33</v>
      </c>
      <c r="F332" s="6" t="s">
        <v>34</v>
      </c>
      <c r="G332" s="6" t="s">
        <v>35</v>
      </c>
      <c r="H332" s="6" t="s">
        <v>19</v>
      </c>
      <c r="I332" s="8">
        <v>0.4</v>
      </c>
      <c r="J332" s="9">
        <v>2500</v>
      </c>
      <c r="K332" s="10">
        <f t="shared" si="2"/>
        <v>1000</v>
      </c>
      <c r="L332" s="10">
        <f t="shared" si="3"/>
        <v>350</v>
      </c>
      <c r="M332" s="11">
        <v>0.35</v>
      </c>
      <c r="O332" s="14"/>
      <c r="P332" s="12"/>
    </row>
    <row r="333" spans="1:16" ht="15.75" customHeight="1">
      <c r="A333" s="1"/>
      <c r="B333" s="6" t="s">
        <v>14</v>
      </c>
      <c r="C333" s="6">
        <v>1185732</v>
      </c>
      <c r="D333" s="7">
        <v>44391</v>
      </c>
      <c r="E333" s="6" t="s">
        <v>33</v>
      </c>
      <c r="F333" s="6" t="s">
        <v>34</v>
      </c>
      <c r="G333" s="6" t="s">
        <v>35</v>
      </c>
      <c r="H333" s="6" t="s">
        <v>20</v>
      </c>
      <c r="I333" s="8">
        <v>0.4</v>
      </c>
      <c r="J333" s="9">
        <v>2000</v>
      </c>
      <c r="K333" s="10">
        <f t="shared" si="2"/>
        <v>800</v>
      </c>
      <c r="L333" s="10">
        <f t="shared" si="3"/>
        <v>320</v>
      </c>
      <c r="M333" s="11">
        <v>0.4</v>
      </c>
      <c r="O333" s="14"/>
      <c r="P333" s="12"/>
    </row>
    <row r="334" spans="1:16" ht="15.75" customHeight="1">
      <c r="A334" s="1"/>
      <c r="B334" s="6" t="s">
        <v>14</v>
      </c>
      <c r="C334" s="6">
        <v>1185732</v>
      </c>
      <c r="D334" s="7">
        <v>44391</v>
      </c>
      <c r="E334" s="6" t="s">
        <v>33</v>
      </c>
      <c r="F334" s="6" t="s">
        <v>34</v>
      </c>
      <c r="G334" s="6" t="s">
        <v>35</v>
      </c>
      <c r="H334" s="6" t="s">
        <v>21</v>
      </c>
      <c r="I334" s="8">
        <v>0.5</v>
      </c>
      <c r="J334" s="9">
        <v>2250</v>
      </c>
      <c r="K334" s="10">
        <f t="shared" si="2"/>
        <v>1125</v>
      </c>
      <c r="L334" s="10">
        <f t="shared" si="3"/>
        <v>393.75</v>
      </c>
      <c r="M334" s="11">
        <v>0.35</v>
      </c>
      <c r="O334" s="14"/>
      <c r="P334" s="12"/>
    </row>
    <row r="335" spans="1:16" ht="15.75" customHeight="1">
      <c r="A335" s="1"/>
      <c r="B335" s="6" t="s">
        <v>14</v>
      </c>
      <c r="C335" s="6">
        <v>1185732</v>
      </c>
      <c r="D335" s="7">
        <v>44391</v>
      </c>
      <c r="E335" s="6" t="s">
        <v>33</v>
      </c>
      <c r="F335" s="6" t="s">
        <v>34</v>
      </c>
      <c r="G335" s="6" t="s">
        <v>35</v>
      </c>
      <c r="H335" s="6" t="s">
        <v>22</v>
      </c>
      <c r="I335" s="8">
        <v>0.55000000000000004</v>
      </c>
      <c r="J335" s="9">
        <v>4000</v>
      </c>
      <c r="K335" s="10">
        <f t="shared" si="2"/>
        <v>2200</v>
      </c>
      <c r="L335" s="10">
        <f t="shared" si="3"/>
        <v>1100</v>
      </c>
      <c r="M335" s="11">
        <v>0.5</v>
      </c>
      <c r="O335" s="14"/>
      <c r="P335" s="12"/>
    </row>
    <row r="336" spans="1:16" ht="15.75" customHeight="1">
      <c r="A336" s="1"/>
      <c r="B336" s="6" t="s">
        <v>14</v>
      </c>
      <c r="C336" s="6">
        <v>1185732</v>
      </c>
      <c r="D336" s="7">
        <v>44423</v>
      </c>
      <c r="E336" s="6" t="s">
        <v>33</v>
      </c>
      <c r="F336" s="6" t="s">
        <v>34</v>
      </c>
      <c r="G336" s="6" t="s">
        <v>35</v>
      </c>
      <c r="H336" s="6" t="s">
        <v>17</v>
      </c>
      <c r="I336" s="8">
        <v>0.5</v>
      </c>
      <c r="J336" s="9">
        <v>5500</v>
      </c>
      <c r="K336" s="10">
        <f t="shared" si="2"/>
        <v>2750</v>
      </c>
      <c r="L336" s="10">
        <f t="shared" si="3"/>
        <v>1100</v>
      </c>
      <c r="M336" s="11">
        <v>0.4</v>
      </c>
      <c r="O336" s="14"/>
      <c r="P336" s="12"/>
    </row>
    <row r="337" spans="1:16" ht="15.75" customHeight="1">
      <c r="A337" s="1"/>
      <c r="B337" s="6" t="s">
        <v>14</v>
      </c>
      <c r="C337" s="6">
        <v>1185732</v>
      </c>
      <c r="D337" s="7">
        <v>44423</v>
      </c>
      <c r="E337" s="6" t="s">
        <v>33</v>
      </c>
      <c r="F337" s="6" t="s">
        <v>34</v>
      </c>
      <c r="G337" s="6" t="s">
        <v>35</v>
      </c>
      <c r="H337" s="6" t="s">
        <v>18</v>
      </c>
      <c r="I337" s="8">
        <v>0.45000000000000007</v>
      </c>
      <c r="J337" s="9">
        <v>3250</v>
      </c>
      <c r="K337" s="10">
        <f t="shared" si="2"/>
        <v>1462.5000000000002</v>
      </c>
      <c r="L337" s="10">
        <f t="shared" si="3"/>
        <v>511.87500000000006</v>
      </c>
      <c r="M337" s="11">
        <v>0.35</v>
      </c>
      <c r="O337" s="14"/>
      <c r="P337" s="12"/>
    </row>
    <row r="338" spans="1:16" ht="15.75" customHeight="1">
      <c r="A338" s="1"/>
      <c r="B338" s="6" t="s">
        <v>14</v>
      </c>
      <c r="C338" s="6">
        <v>1185732</v>
      </c>
      <c r="D338" s="7">
        <v>44423</v>
      </c>
      <c r="E338" s="6" t="s">
        <v>33</v>
      </c>
      <c r="F338" s="6" t="s">
        <v>34</v>
      </c>
      <c r="G338" s="6" t="s">
        <v>35</v>
      </c>
      <c r="H338" s="6" t="s">
        <v>19</v>
      </c>
      <c r="I338" s="8">
        <v>0.4</v>
      </c>
      <c r="J338" s="9">
        <v>2500</v>
      </c>
      <c r="K338" s="10">
        <f t="shared" si="2"/>
        <v>1000</v>
      </c>
      <c r="L338" s="10">
        <f t="shared" si="3"/>
        <v>350</v>
      </c>
      <c r="M338" s="11">
        <v>0.35</v>
      </c>
      <c r="O338" s="14"/>
      <c r="P338" s="12"/>
    </row>
    <row r="339" spans="1:16" ht="15.75" customHeight="1">
      <c r="A339" s="1"/>
      <c r="B339" s="6" t="s">
        <v>14</v>
      </c>
      <c r="C339" s="6">
        <v>1185732</v>
      </c>
      <c r="D339" s="7">
        <v>44423</v>
      </c>
      <c r="E339" s="6" t="s">
        <v>33</v>
      </c>
      <c r="F339" s="6" t="s">
        <v>34</v>
      </c>
      <c r="G339" s="6" t="s">
        <v>35</v>
      </c>
      <c r="H339" s="6" t="s">
        <v>20</v>
      </c>
      <c r="I339" s="8">
        <v>0.4</v>
      </c>
      <c r="J339" s="9">
        <v>2250</v>
      </c>
      <c r="K339" s="10">
        <f t="shared" si="2"/>
        <v>900</v>
      </c>
      <c r="L339" s="10">
        <f t="shared" si="3"/>
        <v>360</v>
      </c>
      <c r="M339" s="11">
        <v>0.4</v>
      </c>
      <c r="O339" s="14"/>
      <c r="P339" s="12"/>
    </row>
    <row r="340" spans="1:16" ht="15.75" customHeight="1">
      <c r="A340" s="1"/>
      <c r="B340" s="6" t="s">
        <v>14</v>
      </c>
      <c r="C340" s="6">
        <v>1185732</v>
      </c>
      <c r="D340" s="7">
        <v>44423</v>
      </c>
      <c r="E340" s="6" t="s">
        <v>33</v>
      </c>
      <c r="F340" s="6" t="s">
        <v>34</v>
      </c>
      <c r="G340" s="6" t="s">
        <v>35</v>
      </c>
      <c r="H340" s="6" t="s">
        <v>21</v>
      </c>
      <c r="I340" s="8">
        <v>0.5</v>
      </c>
      <c r="J340" s="9">
        <v>2000</v>
      </c>
      <c r="K340" s="10">
        <f t="shared" si="2"/>
        <v>1000</v>
      </c>
      <c r="L340" s="10">
        <f t="shared" si="3"/>
        <v>350</v>
      </c>
      <c r="M340" s="11">
        <v>0.35</v>
      </c>
      <c r="O340" s="14"/>
      <c r="P340" s="12"/>
    </row>
    <row r="341" spans="1:16" ht="15.75" customHeight="1">
      <c r="A341" s="1"/>
      <c r="B341" s="6" t="s">
        <v>14</v>
      </c>
      <c r="C341" s="6">
        <v>1185732</v>
      </c>
      <c r="D341" s="7">
        <v>44423</v>
      </c>
      <c r="E341" s="6" t="s">
        <v>33</v>
      </c>
      <c r="F341" s="6" t="s">
        <v>34</v>
      </c>
      <c r="G341" s="6" t="s">
        <v>35</v>
      </c>
      <c r="H341" s="6" t="s">
        <v>22</v>
      </c>
      <c r="I341" s="8">
        <v>0.55000000000000004</v>
      </c>
      <c r="J341" s="9">
        <v>3750</v>
      </c>
      <c r="K341" s="10">
        <f t="shared" si="2"/>
        <v>2062.5</v>
      </c>
      <c r="L341" s="10">
        <f t="shared" si="3"/>
        <v>1031.25</v>
      </c>
      <c r="M341" s="11">
        <v>0.5</v>
      </c>
      <c r="O341" s="14"/>
      <c r="P341" s="12"/>
    </row>
    <row r="342" spans="1:16" ht="15.75" customHeight="1">
      <c r="A342" s="1"/>
      <c r="B342" s="6" t="s">
        <v>14</v>
      </c>
      <c r="C342" s="6">
        <v>1185732</v>
      </c>
      <c r="D342" s="7">
        <v>44455</v>
      </c>
      <c r="E342" s="6" t="s">
        <v>33</v>
      </c>
      <c r="F342" s="6" t="s">
        <v>34</v>
      </c>
      <c r="G342" s="6" t="s">
        <v>35</v>
      </c>
      <c r="H342" s="6" t="s">
        <v>17</v>
      </c>
      <c r="I342" s="8">
        <v>0.5</v>
      </c>
      <c r="J342" s="9">
        <v>5000</v>
      </c>
      <c r="K342" s="10">
        <f t="shared" si="2"/>
        <v>2500</v>
      </c>
      <c r="L342" s="10">
        <f t="shared" si="3"/>
        <v>1000</v>
      </c>
      <c r="M342" s="11">
        <v>0.4</v>
      </c>
      <c r="O342" s="14"/>
      <c r="P342" s="12"/>
    </row>
    <row r="343" spans="1:16" ht="15.75" customHeight="1">
      <c r="A343" s="1"/>
      <c r="B343" s="6" t="s">
        <v>14</v>
      </c>
      <c r="C343" s="6">
        <v>1185732</v>
      </c>
      <c r="D343" s="7">
        <v>44455</v>
      </c>
      <c r="E343" s="6" t="s">
        <v>33</v>
      </c>
      <c r="F343" s="6" t="s">
        <v>34</v>
      </c>
      <c r="G343" s="6" t="s">
        <v>35</v>
      </c>
      <c r="H343" s="6" t="s">
        <v>18</v>
      </c>
      <c r="I343" s="8">
        <v>0.45000000000000007</v>
      </c>
      <c r="J343" s="9">
        <v>3000</v>
      </c>
      <c r="K343" s="10">
        <f t="shared" si="2"/>
        <v>1350.0000000000002</v>
      </c>
      <c r="L343" s="10">
        <f t="shared" si="3"/>
        <v>472.50000000000006</v>
      </c>
      <c r="M343" s="11">
        <v>0.35</v>
      </c>
      <c r="O343" s="14"/>
      <c r="P343" s="12"/>
    </row>
    <row r="344" spans="1:16" ht="15.75" customHeight="1">
      <c r="A344" s="1"/>
      <c r="B344" s="6" t="s">
        <v>14</v>
      </c>
      <c r="C344" s="6">
        <v>1185732</v>
      </c>
      <c r="D344" s="7">
        <v>44455</v>
      </c>
      <c r="E344" s="6" t="s">
        <v>33</v>
      </c>
      <c r="F344" s="6" t="s">
        <v>34</v>
      </c>
      <c r="G344" s="6" t="s">
        <v>35</v>
      </c>
      <c r="H344" s="6" t="s">
        <v>19</v>
      </c>
      <c r="I344" s="8">
        <v>0.4</v>
      </c>
      <c r="J344" s="9">
        <v>2000</v>
      </c>
      <c r="K344" s="10">
        <f t="shared" si="2"/>
        <v>800</v>
      </c>
      <c r="L344" s="10">
        <f t="shared" si="3"/>
        <v>280</v>
      </c>
      <c r="M344" s="11">
        <v>0.35</v>
      </c>
      <c r="O344" s="14"/>
      <c r="P344" s="12"/>
    </row>
    <row r="345" spans="1:16" ht="15.75" customHeight="1">
      <c r="A345" s="1"/>
      <c r="B345" s="6" t="s">
        <v>14</v>
      </c>
      <c r="C345" s="6">
        <v>1185732</v>
      </c>
      <c r="D345" s="7">
        <v>44455</v>
      </c>
      <c r="E345" s="6" t="s">
        <v>33</v>
      </c>
      <c r="F345" s="6" t="s">
        <v>34</v>
      </c>
      <c r="G345" s="6" t="s">
        <v>35</v>
      </c>
      <c r="H345" s="6" t="s">
        <v>20</v>
      </c>
      <c r="I345" s="8">
        <v>0.4</v>
      </c>
      <c r="J345" s="9">
        <v>1750</v>
      </c>
      <c r="K345" s="10">
        <f t="shared" si="2"/>
        <v>700</v>
      </c>
      <c r="L345" s="10">
        <f t="shared" si="3"/>
        <v>280</v>
      </c>
      <c r="M345" s="11">
        <v>0.4</v>
      </c>
      <c r="O345" s="14"/>
      <c r="P345" s="12"/>
    </row>
    <row r="346" spans="1:16" ht="15.75" customHeight="1">
      <c r="A346" s="1"/>
      <c r="B346" s="6" t="s">
        <v>14</v>
      </c>
      <c r="C346" s="6">
        <v>1185732</v>
      </c>
      <c r="D346" s="7">
        <v>44455</v>
      </c>
      <c r="E346" s="6" t="s">
        <v>33</v>
      </c>
      <c r="F346" s="6" t="s">
        <v>34</v>
      </c>
      <c r="G346" s="6" t="s">
        <v>35</v>
      </c>
      <c r="H346" s="6" t="s">
        <v>21</v>
      </c>
      <c r="I346" s="8">
        <v>0.5</v>
      </c>
      <c r="J346" s="9">
        <v>1750</v>
      </c>
      <c r="K346" s="10">
        <f t="shared" si="2"/>
        <v>875</v>
      </c>
      <c r="L346" s="10">
        <f t="shared" si="3"/>
        <v>306.25</v>
      </c>
      <c r="M346" s="11">
        <v>0.35</v>
      </c>
      <c r="O346" s="14"/>
      <c r="P346" s="12"/>
    </row>
    <row r="347" spans="1:16" ht="15.75" customHeight="1">
      <c r="A347" s="1"/>
      <c r="B347" s="6" t="s">
        <v>14</v>
      </c>
      <c r="C347" s="6">
        <v>1185732</v>
      </c>
      <c r="D347" s="7">
        <v>44455</v>
      </c>
      <c r="E347" s="6" t="s">
        <v>33</v>
      </c>
      <c r="F347" s="6" t="s">
        <v>34</v>
      </c>
      <c r="G347" s="6" t="s">
        <v>35</v>
      </c>
      <c r="H347" s="6" t="s">
        <v>22</v>
      </c>
      <c r="I347" s="8">
        <v>0.55000000000000004</v>
      </c>
      <c r="J347" s="9">
        <v>2500</v>
      </c>
      <c r="K347" s="10">
        <f t="shared" si="2"/>
        <v>1375</v>
      </c>
      <c r="L347" s="10">
        <f t="shared" si="3"/>
        <v>687.5</v>
      </c>
      <c r="M347" s="11">
        <v>0.5</v>
      </c>
      <c r="O347" s="14"/>
      <c r="P347" s="12"/>
    </row>
    <row r="348" spans="1:16" ht="15.75" customHeight="1">
      <c r="A348" s="1"/>
      <c r="B348" s="6" t="s">
        <v>14</v>
      </c>
      <c r="C348" s="6">
        <v>1185732</v>
      </c>
      <c r="D348" s="7">
        <v>44484</v>
      </c>
      <c r="E348" s="6" t="s">
        <v>33</v>
      </c>
      <c r="F348" s="6" t="s">
        <v>34</v>
      </c>
      <c r="G348" s="6" t="s">
        <v>35</v>
      </c>
      <c r="H348" s="6" t="s">
        <v>17</v>
      </c>
      <c r="I348" s="8">
        <v>0.6</v>
      </c>
      <c r="J348" s="9">
        <v>4250</v>
      </c>
      <c r="K348" s="10">
        <f t="shared" si="2"/>
        <v>2550</v>
      </c>
      <c r="L348" s="10">
        <f t="shared" si="3"/>
        <v>1020</v>
      </c>
      <c r="M348" s="11">
        <v>0.4</v>
      </c>
      <c r="O348" s="14"/>
      <c r="P348" s="12"/>
    </row>
    <row r="349" spans="1:16" ht="15.75" customHeight="1">
      <c r="A349" s="1"/>
      <c r="B349" s="6" t="s">
        <v>14</v>
      </c>
      <c r="C349" s="6">
        <v>1185732</v>
      </c>
      <c r="D349" s="7">
        <v>44484</v>
      </c>
      <c r="E349" s="6" t="s">
        <v>33</v>
      </c>
      <c r="F349" s="6" t="s">
        <v>34</v>
      </c>
      <c r="G349" s="6" t="s">
        <v>35</v>
      </c>
      <c r="H349" s="6" t="s">
        <v>18</v>
      </c>
      <c r="I349" s="8">
        <v>0.5</v>
      </c>
      <c r="J349" s="9">
        <v>2500</v>
      </c>
      <c r="K349" s="10">
        <f t="shared" si="2"/>
        <v>1250</v>
      </c>
      <c r="L349" s="10">
        <f t="shared" si="3"/>
        <v>437.5</v>
      </c>
      <c r="M349" s="11">
        <v>0.35</v>
      </c>
      <c r="O349" s="14"/>
      <c r="P349" s="12"/>
    </row>
    <row r="350" spans="1:16" ht="15.75" customHeight="1">
      <c r="A350" s="1"/>
      <c r="B350" s="6" t="s">
        <v>14</v>
      </c>
      <c r="C350" s="6">
        <v>1185732</v>
      </c>
      <c r="D350" s="7">
        <v>44484</v>
      </c>
      <c r="E350" s="6" t="s">
        <v>33</v>
      </c>
      <c r="F350" s="6" t="s">
        <v>34</v>
      </c>
      <c r="G350" s="6" t="s">
        <v>35</v>
      </c>
      <c r="H350" s="6" t="s">
        <v>19</v>
      </c>
      <c r="I350" s="8">
        <v>0.5</v>
      </c>
      <c r="J350" s="9">
        <v>1500</v>
      </c>
      <c r="K350" s="10">
        <f t="shared" si="2"/>
        <v>750</v>
      </c>
      <c r="L350" s="10">
        <f t="shared" si="3"/>
        <v>262.5</v>
      </c>
      <c r="M350" s="11">
        <v>0.35</v>
      </c>
      <c r="O350" s="14"/>
      <c r="P350" s="12"/>
    </row>
    <row r="351" spans="1:16" ht="15.75" customHeight="1">
      <c r="A351" s="1"/>
      <c r="B351" s="6" t="s">
        <v>14</v>
      </c>
      <c r="C351" s="6">
        <v>1185732</v>
      </c>
      <c r="D351" s="7">
        <v>44484</v>
      </c>
      <c r="E351" s="6" t="s">
        <v>33</v>
      </c>
      <c r="F351" s="6" t="s">
        <v>34</v>
      </c>
      <c r="G351" s="6" t="s">
        <v>35</v>
      </c>
      <c r="H351" s="6" t="s">
        <v>20</v>
      </c>
      <c r="I351" s="8">
        <v>0.5</v>
      </c>
      <c r="J351" s="9">
        <v>1250</v>
      </c>
      <c r="K351" s="10">
        <f t="shared" si="2"/>
        <v>625</v>
      </c>
      <c r="L351" s="10">
        <f t="shared" si="3"/>
        <v>250</v>
      </c>
      <c r="M351" s="11">
        <v>0.4</v>
      </c>
      <c r="O351" s="14"/>
      <c r="P351" s="12"/>
    </row>
    <row r="352" spans="1:16" ht="15.75" customHeight="1">
      <c r="A352" s="1"/>
      <c r="B352" s="6" t="s">
        <v>14</v>
      </c>
      <c r="C352" s="6">
        <v>1185732</v>
      </c>
      <c r="D352" s="7">
        <v>44484</v>
      </c>
      <c r="E352" s="6" t="s">
        <v>33</v>
      </c>
      <c r="F352" s="6" t="s">
        <v>34</v>
      </c>
      <c r="G352" s="6" t="s">
        <v>35</v>
      </c>
      <c r="H352" s="6" t="s">
        <v>21</v>
      </c>
      <c r="I352" s="8">
        <v>0.6</v>
      </c>
      <c r="J352" s="9">
        <v>1250</v>
      </c>
      <c r="K352" s="10">
        <f t="shared" si="2"/>
        <v>750</v>
      </c>
      <c r="L352" s="10">
        <f t="shared" si="3"/>
        <v>262.5</v>
      </c>
      <c r="M352" s="11">
        <v>0.35</v>
      </c>
      <c r="O352" s="14"/>
      <c r="P352" s="12"/>
    </row>
    <row r="353" spans="1:16" ht="15.75" customHeight="1">
      <c r="A353" s="1"/>
      <c r="B353" s="6" t="s">
        <v>14</v>
      </c>
      <c r="C353" s="6">
        <v>1185732</v>
      </c>
      <c r="D353" s="7">
        <v>44484</v>
      </c>
      <c r="E353" s="6" t="s">
        <v>33</v>
      </c>
      <c r="F353" s="6" t="s">
        <v>34</v>
      </c>
      <c r="G353" s="6" t="s">
        <v>35</v>
      </c>
      <c r="H353" s="6" t="s">
        <v>22</v>
      </c>
      <c r="I353" s="8">
        <v>0.64999999999999991</v>
      </c>
      <c r="J353" s="9">
        <v>2500</v>
      </c>
      <c r="K353" s="10">
        <f t="shared" si="2"/>
        <v>1624.9999999999998</v>
      </c>
      <c r="L353" s="10">
        <f t="shared" si="3"/>
        <v>812.49999999999989</v>
      </c>
      <c r="M353" s="11">
        <v>0.5</v>
      </c>
      <c r="O353" s="14"/>
      <c r="P353" s="12"/>
    </row>
    <row r="354" spans="1:16" ht="15.75" customHeight="1">
      <c r="A354" s="1"/>
      <c r="B354" s="6" t="s">
        <v>14</v>
      </c>
      <c r="C354" s="6">
        <v>1185732</v>
      </c>
      <c r="D354" s="7">
        <v>44515</v>
      </c>
      <c r="E354" s="6" t="s">
        <v>33</v>
      </c>
      <c r="F354" s="6" t="s">
        <v>34</v>
      </c>
      <c r="G354" s="6" t="s">
        <v>35</v>
      </c>
      <c r="H354" s="6" t="s">
        <v>17</v>
      </c>
      <c r="I354" s="8">
        <v>0.6</v>
      </c>
      <c r="J354" s="9">
        <v>4000</v>
      </c>
      <c r="K354" s="10">
        <f t="shared" si="2"/>
        <v>2400</v>
      </c>
      <c r="L354" s="10">
        <f t="shared" si="3"/>
        <v>960</v>
      </c>
      <c r="M354" s="11">
        <v>0.4</v>
      </c>
      <c r="O354" s="14"/>
      <c r="P354" s="12"/>
    </row>
    <row r="355" spans="1:16" ht="15.75" customHeight="1">
      <c r="A355" s="1"/>
      <c r="B355" s="6" t="s">
        <v>14</v>
      </c>
      <c r="C355" s="6">
        <v>1185732</v>
      </c>
      <c r="D355" s="7">
        <v>44515</v>
      </c>
      <c r="E355" s="6" t="s">
        <v>33</v>
      </c>
      <c r="F355" s="6" t="s">
        <v>34</v>
      </c>
      <c r="G355" s="6" t="s">
        <v>35</v>
      </c>
      <c r="H355" s="6" t="s">
        <v>18</v>
      </c>
      <c r="I355" s="8">
        <v>0.5</v>
      </c>
      <c r="J355" s="9">
        <v>2500</v>
      </c>
      <c r="K355" s="10">
        <f t="shared" si="2"/>
        <v>1250</v>
      </c>
      <c r="L355" s="10">
        <f t="shared" si="3"/>
        <v>437.5</v>
      </c>
      <c r="M355" s="11">
        <v>0.35</v>
      </c>
      <c r="O355" s="14"/>
      <c r="P355" s="12"/>
    </row>
    <row r="356" spans="1:16" ht="15.75" customHeight="1">
      <c r="A356" s="1"/>
      <c r="B356" s="6" t="s">
        <v>14</v>
      </c>
      <c r="C356" s="6">
        <v>1185732</v>
      </c>
      <c r="D356" s="7">
        <v>44515</v>
      </c>
      <c r="E356" s="6" t="s">
        <v>33</v>
      </c>
      <c r="F356" s="6" t="s">
        <v>34</v>
      </c>
      <c r="G356" s="6" t="s">
        <v>35</v>
      </c>
      <c r="H356" s="6" t="s">
        <v>19</v>
      </c>
      <c r="I356" s="8">
        <v>0.5</v>
      </c>
      <c r="J356" s="9">
        <v>1950</v>
      </c>
      <c r="K356" s="10">
        <f t="shared" si="2"/>
        <v>975</v>
      </c>
      <c r="L356" s="10">
        <f t="shared" si="3"/>
        <v>341.25</v>
      </c>
      <c r="M356" s="11">
        <v>0.35</v>
      </c>
      <c r="O356" s="14"/>
      <c r="P356" s="12"/>
    </row>
    <row r="357" spans="1:16" ht="15.75" customHeight="1">
      <c r="A357" s="1"/>
      <c r="B357" s="6" t="s">
        <v>14</v>
      </c>
      <c r="C357" s="6">
        <v>1185732</v>
      </c>
      <c r="D357" s="7">
        <v>44515</v>
      </c>
      <c r="E357" s="6" t="s">
        <v>33</v>
      </c>
      <c r="F357" s="6" t="s">
        <v>34</v>
      </c>
      <c r="G357" s="6" t="s">
        <v>35</v>
      </c>
      <c r="H357" s="6" t="s">
        <v>20</v>
      </c>
      <c r="I357" s="8">
        <v>0.5</v>
      </c>
      <c r="J357" s="9">
        <v>1750</v>
      </c>
      <c r="K357" s="10">
        <f t="shared" si="2"/>
        <v>875</v>
      </c>
      <c r="L357" s="10">
        <f t="shared" si="3"/>
        <v>350</v>
      </c>
      <c r="M357" s="11">
        <v>0.4</v>
      </c>
      <c r="O357" s="14"/>
      <c r="P357" s="12"/>
    </row>
    <row r="358" spans="1:16" ht="15.75" customHeight="1">
      <c r="A358" s="1"/>
      <c r="B358" s="6" t="s">
        <v>14</v>
      </c>
      <c r="C358" s="6">
        <v>1185732</v>
      </c>
      <c r="D358" s="7">
        <v>44515</v>
      </c>
      <c r="E358" s="6" t="s">
        <v>33</v>
      </c>
      <c r="F358" s="6" t="s">
        <v>34</v>
      </c>
      <c r="G358" s="6" t="s">
        <v>35</v>
      </c>
      <c r="H358" s="6" t="s">
        <v>21</v>
      </c>
      <c r="I358" s="8">
        <v>0.6</v>
      </c>
      <c r="J358" s="9">
        <v>1500</v>
      </c>
      <c r="K358" s="10">
        <f t="shared" si="2"/>
        <v>900</v>
      </c>
      <c r="L358" s="10">
        <f t="shared" si="3"/>
        <v>315</v>
      </c>
      <c r="M358" s="11">
        <v>0.35</v>
      </c>
      <c r="O358" s="14"/>
      <c r="P358" s="12"/>
    </row>
    <row r="359" spans="1:16" ht="15.75" customHeight="1">
      <c r="A359" s="1"/>
      <c r="B359" s="6" t="s">
        <v>14</v>
      </c>
      <c r="C359" s="6">
        <v>1185732</v>
      </c>
      <c r="D359" s="7">
        <v>44515</v>
      </c>
      <c r="E359" s="6" t="s">
        <v>33</v>
      </c>
      <c r="F359" s="6" t="s">
        <v>34</v>
      </c>
      <c r="G359" s="6" t="s">
        <v>35</v>
      </c>
      <c r="H359" s="6" t="s">
        <v>22</v>
      </c>
      <c r="I359" s="8">
        <v>0.64999999999999991</v>
      </c>
      <c r="J359" s="9">
        <v>2500</v>
      </c>
      <c r="K359" s="10">
        <f t="shared" si="2"/>
        <v>1624.9999999999998</v>
      </c>
      <c r="L359" s="10">
        <f t="shared" si="3"/>
        <v>812.49999999999989</v>
      </c>
      <c r="M359" s="11">
        <v>0.5</v>
      </c>
      <c r="O359" s="14"/>
      <c r="P359" s="12"/>
    </row>
    <row r="360" spans="1:16" ht="15.75" customHeight="1">
      <c r="A360" s="1"/>
      <c r="B360" s="6" t="s">
        <v>14</v>
      </c>
      <c r="C360" s="6">
        <v>1185732</v>
      </c>
      <c r="D360" s="7">
        <v>44544</v>
      </c>
      <c r="E360" s="6" t="s">
        <v>33</v>
      </c>
      <c r="F360" s="6" t="s">
        <v>34</v>
      </c>
      <c r="G360" s="6" t="s">
        <v>35</v>
      </c>
      <c r="H360" s="6" t="s">
        <v>17</v>
      </c>
      <c r="I360" s="8">
        <v>0.6</v>
      </c>
      <c r="J360" s="9">
        <v>5000</v>
      </c>
      <c r="K360" s="10">
        <f t="shared" si="2"/>
        <v>3000</v>
      </c>
      <c r="L360" s="10">
        <f t="shared" si="3"/>
        <v>1200</v>
      </c>
      <c r="M360" s="11">
        <v>0.4</v>
      </c>
      <c r="O360" s="14"/>
      <c r="P360" s="12"/>
    </row>
    <row r="361" spans="1:16" ht="15.75" customHeight="1">
      <c r="A361" s="1"/>
      <c r="B361" s="6" t="s">
        <v>14</v>
      </c>
      <c r="C361" s="6">
        <v>1185732</v>
      </c>
      <c r="D361" s="7">
        <v>44544</v>
      </c>
      <c r="E361" s="6" t="s">
        <v>33</v>
      </c>
      <c r="F361" s="6" t="s">
        <v>34</v>
      </c>
      <c r="G361" s="6" t="s">
        <v>35</v>
      </c>
      <c r="H361" s="6" t="s">
        <v>18</v>
      </c>
      <c r="I361" s="8">
        <v>0.5</v>
      </c>
      <c r="J361" s="9">
        <v>3000</v>
      </c>
      <c r="K361" s="10">
        <f t="shared" si="2"/>
        <v>1500</v>
      </c>
      <c r="L361" s="10">
        <f t="shared" si="3"/>
        <v>525</v>
      </c>
      <c r="M361" s="11">
        <v>0.35</v>
      </c>
      <c r="O361" s="14"/>
      <c r="P361" s="12"/>
    </row>
    <row r="362" spans="1:16" ht="15.75" customHeight="1">
      <c r="A362" s="1"/>
      <c r="B362" s="6" t="s">
        <v>14</v>
      </c>
      <c r="C362" s="6">
        <v>1185732</v>
      </c>
      <c r="D362" s="7">
        <v>44544</v>
      </c>
      <c r="E362" s="6" t="s">
        <v>33</v>
      </c>
      <c r="F362" s="6" t="s">
        <v>34</v>
      </c>
      <c r="G362" s="6" t="s">
        <v>35</v>
      </c>
      <c r="H362" s="6" t="s">
        <v>19</v>
      </c>
      <c r="I362" s="8">
        <v>0.5</v>
      </c>
      <c r="J362" s="9">
        <v>2500</v>
      </c>
      <c r="K362" s="10">
        <f t="shared" si="2"/>
        <v>1250</v>
      </c>
      <c r="L362" s="10">
        <f t="shared" si="3"/>
        <v>437.5</v>
      </c>
      <c r="M362" s="11">
        <v>0.35</v>
      </c>
      <c r="O362" s="14"/>
      <c r="P362" s="12"/>
    </row>
    <row r="363" spans="1:16" ht="15.75" customHeight="1">
      <c r="A363" s="1"/>
      <c r="B363" s="6" t="s">
        <v>14</v>
      </c>
      <c r="C363" s="6">
        <v>1185732</v>
      </c>
      <c r="D363" s="7">
        <v>44544</v>
      </c>
      <c r="E363" s="6" t="s">
        <v>33</v>
      </c>
      <c r="F363" s="6" t="s">
        <v>34</v>
      </c>
      <c r="G363" s="6" t="s">
        <v>35</v>
      </c>
      <c r="H363" s="6" t="s">
        <v>20</v>
      </c>
      <c r="I363" s="8">
        <v>0.5</v>
      </c>
      <c r="J363" s="9">
        <v>2000</v>
      </c>
      <c r="K363" s="10">
        <f t="shared" si="2"/>
        <v>1000</v>
      </c>
      <c r="L363" s="10">
        <f t="shared" si="3"/>
        <v>400</v>
      </c>
      <c r="M363" s="11">
        <v>0.4</v>
      </c>
      <c r="O363" s="14"/>
      <c r="P363" s="12"/>
    </row>
    <row r="364" spans="1:16" ht="15.75" customHeight="1">
      <c r="A364" s="1"/>
      <c r="B364" s="6" t="s">
        <v>14</v>
      </c>
      <c r="C364" s="6">
        <v>1185732</v>
      </c>
      <c r="D364" s="7">
        <v>44544</v>
      </c>
      <c r="E364" s="6" t="s">
        <v>33</v>
      </c>
      <c r="F364" s="6" t="s">
        <v>34</v>
      </c>
      <c r="G364" s="6" t="s">
        <v>35</v>
      </c>
      <c r="H364" s="6" t="s">
        <v>21</v>
      </c>
      <c r="I364" s="8">
        <v>0.6</v>
      </c>
      <c r="J364" s="9">
        <v>2000</v>
      </c>
      <c r="K364" s="10">
        <f t="shared" si="2"/>
        <v>1200</v>
      </c>
      <c r="L364" s="10">
        <f t="shared" si="3"/>
        <v>420</v>
      </c>
      <c r="M364" s="11">
        <v>0.35</v>
      </c>
      <c r="O364" s="14"/>
      <c r="P364" s="12"/>
    </row>
    <row r="365" spans="1:16" ht="15.75" customHeight="1">
      <c r="A365" s="1"/>
      <c r="B365" s="6" t="s">
        <v>14</v>
      </c>
      <c r="C365" s="6">
        <v>1185732</v>
      </c>
      <c r="D365" s="7">
        <v>44544</v>
      </c>
      <c r="E365" s="6" t="s">
        <v>33</v>
      </c>
      <c r="F365" s="6" t="s">
        <v>34</v>
      </c>
      <c r="G365" s="6" t="s">
        <v>35</v>
      </c>
      <c r="H365" s="6" t="s">
        <v>22</v>
      </c>
      <c r="I365" s="8">
        <v>0.64999999999999991</v>
      </c>
      <c r="J365" s="9">
        <v>3000</v>
      </c>
      <c r="K365" s="10">
        <f t="shared" si="2"/>
        <v>1949.9999999999998</v>
      </c>
      <c r="L365" s="10">
        <f t="shared" si="3"/>
        <v>974.99999999999989</v>
      </c>
      <c r="M365" s="11">
        <v>0.5</v>
      </c>
      <c r="O365" s="14"/>
      <c r="P365" s="12"/>
    </row>
    <row r="366" spans="1:16" ht="15.75" customHeight="1">
      <c r="A366" s="1"/>
      <c r="B366" s="6" t="s">
        <v>23</v>
      </c>
      <c r="C366" s="6">
        <v>1197831</v>
      </c>
      <c r="D366" s="7">
        <v>44198</v>
      </c>
      <c r="E366" s="6" t="s">
        <v>24</v>
      </c>
      <c r="F366" s="6" t="s">
        <v>25</v>
      </c>
      <c r="G366" s="6" t="s">
        <v>36</v>
      </c>
      <c r="H366" s="6" t="s">
        <v>17</v>
      </c>
      <c r="I366" s="8">
        <v>0.2</v>
      </c>
      <c r="J366" s="9">
        <v>7250</v>
      </c>
      <c r="K366" s="10">
        <f t="shared" si="2"/>
        <v>1450</v>
      </c>
      <c r="L366" s="10">
        <f t="shared" si="3"/>
        <v>435</v>
      </c>
      <c r="M366" s="11">
        <v>0.3</v>
      </c>
      <c r="O366" s="13"/>
      <c r="P366" s="12"/>
    </row>
    <row r="367" spans="1:16" ht="15.75" customHeight="1">
      <c r="A367" s="1"/>
      <c r="B367" s="6" t="s">
        <v>23</v>
      </c>
      <c r="C367" s="6">
        <v>1197831</v>
      </c>
      <c r="D367" s="7">
        <v>44198</v>
      </c>
      <c r="E367" s="6" t="s">
        <v>24</v>
      </c>
      <c r="F367" s="6" t="s">
        <v>25</v>
      </c>
      <c r="G367" s="6" t="s">
        <v>36</v>
      </c>
      <c r="H367" s="6" t="s">
        <v>18</v>
      </c>
      <c r="I367" s="8">
        <v>0.3</v>
      </c>
      <c r="J367" s="9">
        <v>7250</v>
      </c>
      <c r="K367" s="10">
        <f t="shared" si="2"/>
        <v>2175</v>
      </c>
      <c r="L367" s="10">
        <f t="shared" si="3"/>
        <v>652.5</v>
      </c>
      <c r="M367" s="11">
        <v>0.3</v>
      </c>
      <c r="O367" s="13"/>
      <c r="P367" s="12"/>
    </row>
    <row r="368" spans="1:16" ht="15.75" customHeight="1">
      <c r="A368" s="1"/>
      <c r="B368" s="6" t="s">
        <v>23</v>
      </c>
      <c r="C368" s="6">
        <v>1197831</v>
      </c>
      <c r="D368" s="7">
        <v>44198</v>
      </c>
      <c r="E368" s="6" t="s">
        <v>24</v>
      </c>
      <c r="F368" s="6" t="s">
        <v>25</v>
      </c>
      <c r="G368" s="6" t="s">
        <v>36</v>
      </c>
      <c r="H368" s="6" t="s">
        <v>19</v>
      </c>
      <c r="I368" s="8">
        <v>0.3</v>
      </c>
      <c r="J368" s="9">
        <v>5250</v>
      </c>
      <c r="K368" s="10">
        <f t="shared" si="2"/>
        <v>1575</v>
      </c>
      <c r="L368" s="10">
        <f t="shared" si="3"/>
        <v>472.5</v>
      </c>
      <c r="M368" s="11">
        <v>0.3</v>
      </c>
      <c r="O368" s="13"/>
      <c r="P368" s="12"/>
    </row>
    <row r="369" spans="1:16" ht="15.75" customHeight="1">
      <c r="A369" s="1"/>
      <c r="B369" s="6" t="s">
        <v>23</v>
      </c>
      <c r="C369" s="6">
        <v>1197831</v>
      </c>
      <c r="D369" s="7">
        <v>44198</v>
      </c>
      <c r="E369" s="6" t="s">
        <v>24</v>
      </c>
      <c r="F369" s="6" t="s">
        <v>25</v>
      </c>
      <c r="G369" s="6" t="s">
        <v>36</v>
      </c>
      <c r="H369" s="6" t="s">
        <v>20</v>
      </c>
      <c r="I369" s="8">
        <v>0.35</v>
      </c>
      <c r="J369" s="9">
        <v>5250</v>
      </c>
      <c r="K369" s="10">
        <f t="shared" si="2"/>
        <v>1837.4999999999998</v>
      </c>
      <c r="L369" s="10">
        <f t="shared" si="3"/>
        <v>735</v>
      </c>
      <c r="M369" s="11">
        <v>0.4</v>
      </c>
      <c r="O369" s="13"/>
      <c r="P369" s="12"/>
    </row>
    <row r="370" spans="1:16" ht="15.75" customHeight="1">
      <c r="A370" s="1"/>
      <c r="B370" s="6" t="s">
        <v>23</v>
      </c>
      <c r="C370" s="6">
        <v>1197831</v>
      </c>
      <c r="D370" s="7">
        <v>44198</v>
      </c>
      <c r="E370" s="6" t="s">
        <v>24</v>
      </c>
      <c r="F370" s="6" t="s">
        <v>25</v>
      </c>
      <c r="G370" s="6" t="s">
        <v>36</v>
      </c>
      <c r="H370" s="6" t="s">
        <v>21</v>
      </c>
      <c r="I370" s="8">
        <v>0.4</v>
      </c>
      <c r="J370" s="9">
        <v>3750</v>
      </c>
      <c r="K370" s="10">
        <f t="shared" si="2"/>
        <v>1500</v>
      </c>
      <c r="L370" s="10">
        <f t="shared" si="3"/>
        <v>375</v>
      </c>
      <c r="M370" s="11">
        <v>0.25</v>
      </c>
      <c r="O370" s="13"/>
      <c r="P370" s="12"/>
    </row>
    <row r="371" spans="1:16" ht="15.75" customHeight="1">
      <c r="A371" s="1"/>
      <c r="B371" s="6" t="s">
        <v>23</v>
      </c>
      <c r="C371" s="6">
        <v>1197831</v>
      </c>
      <c r="D371" s="7">
        <v>44198</v>
      </c>
      <c r="E371" s="6" t="s">
        <v>24</v>
      </c>
      <c r="F371" s="6" t="s">
        <v>25</v>
      </c>
      <c r="G371" s="6" t="s">
        <v>36</v>
      </c>
      <c r="H371" s="6" t="s">
        <v>22</v>
      </c>
      <c r="I371" s="8">
        <v>0.35</v>
      </c>
      <c r="J371" s="9">
        <v>5250</v>
      </c>
      <c r="K371" s="10">
        <f t="shared" si="2"/>
        <v>1837.4999999999998</v>
      </c>
      <c r="L371" s="10">
        <f t="shared" si="3"/>
        <v>826.87499999999989</v>
      </c>
      <c r="M371" s="11">
        <v>0.45</v>
      </c>
      <c r="O371" s="13"/>
      <c r="P371" s="12"/>
    </row>
    <row r="372" spans="1:16" ht="15.75" customHeight="1">
      <c r="A372" s="1"/>
      <c r="B372" s="6" t="s">
        <v>23</v>
      </c>
      <c r="C372" s="6">
        <v>1197831</v>
      </c>
      <c r="D372" s="7">
        <v>44228</v>
      </c>
      <c r="E372" s="6" t="s">
        <v>24</v>
      </c>
      <c r="F372" s="6" t="s">
        <v>25</v>
      </c>
      <c r="G372" s="6" t="s">
        <v>36</v>
      </c>
      <c r="H372" s="6" t="s">
        <v>17</v>
      </c>
      <c r="I372" s="8">
        <v>0.25</v>
      </c>
      <c r="J372" s="9">
        <v>6750</v>
      </c>
      <c r="K372" s="10">
        <f t="shared" si="2"/>
        <v>1687.5</v>
      </c>
      <c r="L372" s="10">
        <f t="shared" si="3"/>
        <v>506.25</v>
      </c>
      <c r="M372" s="11">
        <v>0.3</v>
      </c>
      <c r="O372" s="13"/>
      <c r="P372" s="12"/>
    </row>
    <row r="373" spans="1:16" ht="15.75" customHeight="1">
      <c r="A373" s="1"/>
      <c r="B373" s="6" t="s">
        <v>23</v>
      </c>
      <c r="C373" s="6">
        <v>1197831</v>
      </c>
      <c r="D373" s="7">
        <v>44228</v>
      </c>
      <c r="E373" s="6" t="s">
        <v>24</v>
      </c>
      <c r="F373" s="6" t="s">
        <v>25</v>
      </c>
      <c r="G373" s="6" t="s">
        <v>36</v>
      </c>
      <c r="H373" s="6" t="s">
        <v>18</v>
      </c>
      <c r="I373" s="8">
        <v>0.35</v>
      </c>
      <c r="J373" s="9">
        <v>6500</v>
      </c>
      <c r="K373" s="10">
        <f t="shared" si="2"/>
        <v>2275</v>
      </c>
      <c r="L373" s="10">
        <f t="shared" si="3"/>
        <v>682.5</v>
      </c>
      <c r="M373" s="11">
        <v>0.3</v>
      </c>
      <c r="O373" s="13"/>
      <c r="P373" s="12"/>
    </row>
    <row r="374" spans="1:16" ht="15.75" customHeight="1">
      <c r="A374" s="1"/>
      <c r="B374" s="6" t="s">
        <v>23</v>
      </c>
      <c r="C374" s="6">
        <v>1197831</v>
      </c>
      <c r="D374" s="7">
        <v>44228</v>
      </c>
      <c r="E374" s="6" t="s">
        <v>24</v>
      </c>
      <c r="F374" s="6" t="s">
        <v>25</v>
      </c>
      <c r="G374" s="6" t="s">
        <v>36</v>
      </c>
      <c r="H374" s="6" t="s">
        <v>19</v>
      </c>
      <c r="I374" s="8">
        <v>0.35</v>
      </c>
      <c r="J374" s="9">
        <v>4750</v>
      </c>
      <c r="K374" s="10">
        <f t="shared" si="2"/>
        <v>1662.5</v>
      </c>
      <c r="L374" s="10">
        <f t="shared" si="3"/>
        <v>498.75</v>
      </c>
      <c r="M374" s="11">
        <v>0.3</v>
      </c>
      <c r="O374" s="13"/>
      <c r="P374" s="12"/>
    </row>
    <row r="375" spans="1:16" ht="15.75" customHeight="1">
      <c r="A375" s="1"/>
      <c r="B375" s="6" t="s">
        <v>23</v>
      </c>
      <c r="C375" s="6">
        <v>1197831</v>
      </c>
      <c r="D375" s="7">
        <v>44228</v>
      </c>
      <c r="E375" s="6" t="s">
        <v>24</v>
      </c>
      <c r="F375" s="6" t="s">
        <v>25</v>
      </c>
      <c r="G375" s="6" t="s">
        <v>36</v>
      </c>
      <c r="H375" s="6" t="s">
        <v>20</v>
      </c>
      <c r="I375" s="8">
        <v>0.35</v>
      </c>
      <c r="J375" s="9">
        <v>4250</v>
      </c>
      <c r="K375" s="10">
        <f t="shared" si="2"/>
        <v>1487.5</v>
      </c>
      <c r="L375" s="10">
        <f t="shared" si="3"/>
        <v>595</v>
      </c>
      <c r="M375" s="11">
        <v>0.4</v>
      </c>
      <c r="O375" s="13"/>
      <c r="P375" s="12"/>
    </row>
    <row r="376" spans="1:16" ht="15.75" customHeight="1">
      <c r="A376" s="1"/>
      <c r="B376" s="6" t="s">
        <v>23</v>
      </c>
      <c r="C376" s="6">
        <v>1197831</v>
      </c>
      <c r="D376" s="7">
        <v>44228</v>
      </c>
      <c r="E376" s="6" t="s">
        <v>24</v>
      </c>
      <c r="F376" s="6" t="s">
        <v>25</v>
      </c>
      <c r="G376" s="6" t="s">
        <v>36</v>
      </c>
      <c r="H376" s="6" t="s">
        <v>21</v>
      </c>
      <c r="I376" s="8">
        <v>0.4</v>
      </c>
      <c r="J376" s="9">
        <v>3000</v>
      </c>
      <c r="K376" s="10">
        <f t="shared" si="2"/>
        <v>1200</v>
      </c>
      <c r="L376" s="10">
        <f t="shared" si="3"/>
        <v>300</v>
      </c>
      <c r="M376" s="11">
        <v>0.25</v>
      </c>
      <c r="O376" s="13"/>
      <c r="P376" s="12"/>
    </row>
    <row r="377" spans="1:16" ht="15.75" customHeight="1">
      <c r="A377" s="1"/>
      <c r="B377" s="6" t="s">
        <v>23</v>
      </c>
      <c r="C377" s="6">
        <v>1197831</v>
      </c>
      <c r="D377" s="7">
        <v>44228</v>
      </c>
      <c r="E377" s="6" t="s">
        <v>24</v>
      </c>
      <c r="F377" s="6" t="s">
        <v>25</v>
      </c>
      <c r="G377" s="6" t="s">
        <v>36</v>
      </c>
      <c r="H377" s="6" t="s">
        <v>22</v>
      </c>
      <c r="I377" s="8">
        <v>0.35</v>
      </c>
      <c r="J377" s="9">
        <v>5000</v>
      </c>
      <c r="K377" s="10">
        <f t="shared" si="2"/>
        <v>1750</v>
      </c>
      <c r="L377" s="10">
        <f t="shared" si="3"/>
        <v>787.5</v>
      </c>
      <c r="M377" s="11">
        <v>0.45</v>
      </c>
      <c r="O377" s="13"/>
      <c r="P377" s="12"/>
    </row>
    <row r="378" spans="1:16" ht="15.75" customHeight="1">
      <c r="A378" s="1"/>
      <c r="B378" s="6" t="s">
        <v>23</v>
      </c>
      <c r="C378" s="6">
        <v>1197831</v>
      </c>
      <c r="D378" s="7">
        <v>44258</v>
      </c>
      <c r="E378" s="6" t="s">
        <v>24</v>
      </c>
      <c r="F378" s="6" t="s">
        <v>25</v>
      </c>
      <c r="G378" s="6" t="s">
        <v>36</v>
      </c>
      <c r="H378" s="6" t="s">
        <v>17</v>
      </c>
      <c r="I378" s="8">
        <v>0.3</v>
      </c>
      <c r="J378" s="9">
        <v>6750</v>
      </c>
      <c r="K378" s="10">
        <f t="shared" si="2"/>
        <v>2025</v>
      </c>
      <c r="L378" s="10">
        <f t="shared" si="3"/>
        <v>708.75</v>
      </c>
      <c r="M378" s="11">
        <v>0.35</v>
      </c>
      <c r="O378" s="13"/>
      <c r="P378" s="12"/>
    </row>
    <row r="379" spans="1:16" ht="15.75" customHeight="1">
      <c r="A379" s="1"/>
      <c r="B379" s="6" t="s">
        <v>23</v>
      </c>
      <c r="C379" s="6">
        <v>1197831</v>
      </c>
      <c r="D379" s="7">
        <v>44258</v>
      </c>
      <c r="E379" s="6" t="s">
        <v>24</v>
      </c>
      <c r="F379" s="6" t="s">
        <v>25</v>
      </c>
      <c r="G379" s="6" t="s">
        <v>36</v>
      </c>
      <c r="H379" s="6" t="s">
        <v>18</v>
      </c>
      <c r="I379" s="8">
        <v>0.4</v>
      </c>
      <c r="J379" s="9">
        <v>6750</v>
      </c>
      <c r="K379" s="10">
        <f t="shared" si="2"/>
        <v>2700</v>
      </c>
      <c r="L379" s="10">
        <f t="shared" si="3"/>
        <v>944.99999999999989</v>
      </c>
      <c r="M379" s="11">
        <v>0.35</v>
      </c>
      <c r="O379" s="13"/>
      <c r="P379" s="12"/>
    </row>
    <row r="380" spans="1:16" ht="15.75" customHeight="1">
      <c r="A380" s="1"/>
      <c r="B380" s="6" t="s">
        <v>23</v>
      </c>
      <c r="C380" s="6">
        <v>1197831</v>
      </c>
      <c r="D380" s="7">
        <v>44258</v>
      </c>
      <c r="E380" s="6" t="s">
        <v>24</v>
      </c>
      <c r="F380" s="6" t="s">
        <v>25</v>
      </c>
      <c r="G380" s="6" t="s">
        <v>36</v>
      </c>
      <c r="H380" s="6" t="s">
        <v>19</v>
      </c>
      <c r="I380" s="8">
        <v>0.3</v>
      </c>
      <c r="J380" s="9">
        <v>5000</v>
      </c>
      <c r="K380" s="10">
        <f t="shared" si="2"/>
        <v>1500</v>
      </c>
      <c r="L380" s="10">
        <f t="shared" si="3"/>
        <v>525</v>
      </c>
      <c r="M380" s="11">
        <v>0.35</v>
      </c>
      <c r="O380" s="13"/>
      <c r="P380" s="12"/>
    </row>
    <row r="381" spans="1:16" ht="15.75" customHeight="1">
      <c r="A381" s="1"/>
      <c r="B381" s="6" t="s">
        <v>23</v>
      </c>
      <c r="C381" s="6">
        <v>1197831</v>
      </c>
      <c r="D381" s="7">
        <v>44258</v>
      </c>
      <c r="E381" s="6" t="s">
        <v>24</v>
      </c>
      <c r="F381" s="6" t="s">
        <v>25</v>
      </c>
      <c r="G381" s="6" t="s">
        <v>36</v>
      </c>
      <c r="H381" s="6" t="s">
        <v>20</v>
      </c>
      <c r="I381" s="8">
        <v>0.35000000000000003</v>
      </c>
      <c r="J381" s="9">
        <v>4000</v>
      </c>
      <c r="K381" s="10">
        <f t="shared" si="2"/>
        <v>1400.0000000000002</v>
      </c>
      <c r="L381" s="10">
        <f t="shared" si="3"/>
        <v>630.00000000000011</v>
      </c>
      <c r="M381" s="11">
        <v>0.45</v>
      </c>
      <c r="O381" s="13"/>
      <c r="P381" s="12"/>
    </row>
    <row r="382" spans="1:16" ht="15.75" customHeight="1">
      <c r="A382" s="1"/>
      <c r="B382" s="6" t="s">
        <v>23</v>
      </c>
      <c r="C382" s="6">
        <v>1197831</v>
      </c>
      <c r="D382" s="7">
        <v>44258</v>
      </c>
      <c r="E382" s="6" t="s">
        <v>24</v>
      </c>
      <c r="F382" s="6" t="s">
        <v>25</v>
      </c>
      <c r="G382" s="6" t="s">
        <v>36</v>
      </c>
      <c r="H382" s="6" t="s">
        <v>21</v>
      </c>
      <c r="I382" s="8">
        <v>0.4</v>
      </c>
      <c r="J382" s="9">
        <v>3000</v>
      </c>
      <c r="K382" s="10">
        <f t="shared" si="2"/>
        <v>1200</v>
      </c>
      <c r="L382" s="10">
        <f t="shared" si="3"/>
        <v>360</v>
      </c>
      <c r="M382" s="11">
        <v>0.3</v>
      </c>
      <c r="O382" s="13"/>
      <c r="P382" s="12"/>
    </row>
    <row r="383" spans="1:16" ht="15.75" customHeight="1">
      <c r="A383" s="1"/>
      <c r="B383" s="6" t="s">
        <v>23</v>
      </c>
      <c r="C383" s="6">
        <v>1197831</v>
      </c>
      <c r="D383" s="7">
        <v>44258</v>
      </c>
      <c r="E383" s="6" t="s">
        <v>24</v>
      </c>
      <c r="F383" s="6" t="s">
        <v>25</v>
      </c>
      <c r="G383" s="6" t="s">
        <v>36</v>
      </c>
      <c r="H383" s="6" t="s">
        <v>22</v>
      </c>
      <c r="I383" s="8">
        <v>0.35000000000000003</v>
      </c>
      <c r="J383" s="9">
        <v>4500</v>
      </c>
      <c r="K383" s="10">
        <f t="shared" si="2"/>
        <v>1575.0000000000002</v>
      </c>
      <c r="L383" s="10">
        <f t="shared" si="3"/>
        <v>787.50000000000011</v>
      </c>
      <c r="M383" s="11">
        <v>0.5</v>
      </c>
      <c r="O383" s="13"/>
      <c r="P383" s="12"/>
    </row>
    <row r="384" spans="1:16" ht="15.75" customHeight="1">
      <c r="A384" s="1"/>
      <c r="B384" s="6" t="s">
        <v>23</v>
      </c>
      <c r="C384" s="6">
        <v>1197831</v>
      </c>
      <c r="D384" s="7">
        <v>44288</v>
      </c>
      <c r="E384" s="6" t="s">
        <v>24</v>
      </c>
      <c r="F384" s="6" t="s">
        <v>25</v>
      </c>
      <c r="G384" s="6" t="s">
        <v>36</v>
      </c>
      <c r="H384" s="6" t="s">
        <v>17</v>
      </c>
      <c r="I384" s="8">
        <v>0.19999999999999998</v>
      </c>
      <c r="J384" s="9">
        <v>7000</v>
      </c>
      <c r="K384" s="10">
        <f t="shared" si="2"/>
        <v>1399.9999999999998</v>
      </c>
      <c r="L384" s="10">
        <f t="shared" si="3"/>
        <v>489.99999999999989</v>
      </c>
      <c r="M384" s="11">
        <v>0.35</v>
      </c>
      <c r="O384" s="13"/>
      <c r="P384" s="12"/>
    </row>
    <row r="385" spans="1:16" ht="15.75" customHeight="1">
      <c r="A385" s="1"/>
      <c r="B385" s="6" t="s">
        <v>23</v>
      </c>
      <c r="C385" s="6">
        <v>1197831</v>
      </c>
      <c r="D385" s="7">
        <v>44288</v>
      </c>
      <c r="E385" s="6" t="s">
        <v>24</v>
      </c>
      <c r="F385" s="6" t="s">
        <v>25</v>
      </c>
      <c r="G385" s="6" t="s">
        <v>36</v>
      </c>
      <c r="H385" s="6" t="s">
        <v>18</v>
      </c>
      <c r="I385" s="8">
        <v>0.30000000000000004</v>
      </c>
      <c r="J385" s="9">
        <v>7000</v>
      </c>
      <c r="K385" s="10">
        <f t="shared" si="2"/>
        <v>2100.0000000000005</v>
      </c>
      <c r="L385" s="10">
        <f t="shared" si="3"/>
        <v>735.00000000000011</v>
      </c>
      <c r="M385" s="11">
        <v>0.35</v>
      </c>
      <c r="O385" s="13"/>
      <c r="P385" s="12"/>
    </row>
    <row r="386" spans="1:16" ht="15.75" customHeight="1">
      <c r="A386" s="1"/>
      <c r="B386" s="6" t="s">
        <v>23</v>
      </c>
      <c r="C386" s="6">
        <v>1197831</v>
      </c>
      <c r="D386" s="7">
        <v>44288</v>
      </c>
      <c r="E386" s="6" t="s">
        <v>24</v>
      </c>
      <c r="F386" s="6" t="s">
        <v>25</v>
      </c>
      <c r="G386" s="6" t="s">
        <v>36</v>
      </c>
      <c r="H386" s="6" t="s">
        <v>19</v>
      </c>
      <c r="I386" s="8">
        <v>0.24999999999999997</v>
      </c>
      <c r="J386" s="9">
        <v>5250</v>
      </c>
      <c r="K386" s="10">
        <f t="shared" si="2"/>
        <v>1312.4999999999998</v>
      </c>
      <c r="L386" s="10">
        <f t="shared" si="3"/>
        <v>459.37499999999989</v>
      </c>
      <c r="M386" s="11">
        <v>0.35</v>
      </c>
      <c r="O386" s="13"/>
      <c r="P386" s="12"/>
    </row>
    <row r="387" spans="1:16" ht="15.75" customHeight="1">
      <c r="A387" s="1"/>
      <c r="B387" s="6" t="s">
        <v>23</v>
      </c>
      <c r="C387" s="6">
        <v>1197831</v>
      </c>
      <c r="D387" s="7">
        <v>44288</v>
      </c>
      <c r="E387" s="6" t="s">
        <v>24</v>
      </c>
      <c r="F387" s="6" t="s">
        <v>25</v>
      </c>
      <c r="G387" s="6" t="s">
        <v>36</v>
      </c>
      <c r="H387" s="6" t="s">
        <v>20</v>
      </c>
      <c r="I387" s="8">
        <v>0.30000000000000004</v>
      </c>
      <c r="J387" s="9">
        <v>4250</v>
      </c>
      <c r="K387" s="10">
        <f t="shared" si="2"/>
        <v>1275.0000000000002</v>
      </c>
      <c r="L387" s="10">
        <f t="shared" si="3"/>
        <v>573.75000000000011</v>
      </c>
      <c r="M387" s="11">
        <v>0.45</v>
      </c>
      <c r="O387" s="13"/>
      <c r="P387" s="12"/>
    </row>
    <row r="388" spans="1:16" ht="15.75" customHeight="1">
      <c r="A388" s="1"/>
      <c r="B388" s="6" t="s">
        <v>23</v>
      </c>
      <c r="C388" s="6">
        <v>1197831</v>
      </c>
      <c r="D388" s="7">
        <v>44288</v>
      </c>
      <c r="E388" s="6" t="s">
        <v>24</v>
      </c>
      <c r="F388" s="6" t="s">
        <v>25</v>
      </c>
      <c r="G388" s="6" t="s">
        <v>36</v>
      </c>
      <c r="H388" s="6" t="s">
        <v>21</v>
      </c>
      <c r="I388" s="8">
        <v>0.35</v>
      </c>
      <c r="J388" s="9">
        <v>3250</v>
      </c>
      <c r="K388" s="10">
        <f t="shared" si="2"/>
        <v>1137.5</v>
      </c>
      <c r="L388" s="10">
        <f t="shared" si="3"/>
        <v>341.25</v>
      </c>
      <c r="M388" s="11">
        <v>0.3</v>
      </c>
      <c r="O388" s="13"/>
      <c r="P388" s="12"/>
    </row>
    <row r="389" spans="1:16" ht="15.75" customHeight="1">
      <c r="A389" s="1"/>
      <c r="B389" s="6" t="s">
        <v>23</v>
      </c>
      <c r="C389" s="6">
        <v>1197831</v>
      </c>
      <c r="D389" s="7">
        <v>44288</v>
      </c>
      <c r="E389" s="6" t="s">
        <v>24</v>
      </c>
      <c r="F389" s="6" t="s">
        <v>25</v>
      </c>
      <c r="G389" s="6" t="s">
        <v>36</v>
      </c>
      <c r="H389" s="6" t="s">
        <v>22</v>
      </c>
      <c r="I389" s="8">
        <v>0.30000000000000004</v>
      </c>
      <c r="J389" s="9">
        <v>6000</v>
      </c>
      <c r="K389" s="10">
        <f t="shared" si="2"/>
        <v>1800.0000000000002</v>
      </c>
      <c r="L389" s="10">
        <f t="shared" si="3"/>
        <v>900.00000000000011</v>
      </c>
      <c r="M389" s="11">
        <v>0.5</v>
      </c>
      <c r="O389" s="13"/>
      <c r="P389" s="12"/>
    </row>
    <row r="390" spans="1:16" ht="15.75" customHeight="1">
      <c r="A390" s="1"/>
      <c r="B390" s="6" t="s">
        <v>23</v>
      </c>
      <c r="C390" s="6">
        <v>1197831</v>
      </c>
      <c r="D390" s="7">
        <v>44318</v>
      </c>
      <c r="E390" s="6" t="s">
        <v>24</v>
      </c>
      <c r="F390" s="6" t="s">
        <v>25</v>
      </c>
      <c r="G390" s="6" t="s">
        <v>36</v>
      </c>
      <c r="H390" s="6" t="s">
        <v>17</v>
      </c>
      <c r="I390" s="8">
        <v>0.19999999999999998</v>
      </c>
      <c r="J390" s="9">
        <v>7500</v>
      </c>
      <c r="K390" s="10">
        <f t="shared" si="2"/>
        <v>1499.9999999999998</v>
      </c>
      <c r="L390" s="10">
        <f t="shared" si="3"/>
        <v>524.99999999999989</v>
      </c>
      <c r="M390" s="11">
        <v>0.35</v>
      </c>
      <c r="O390" s="13"/>
      <c r="P390" s="12"/>
    </row>
    <row r="391" spans="1:16" ht="15.75" customHeight="1">
      <c r="A391" s="1"/>
      <c r="B391" s="6" t="s">
        <v>23</v>
      </c>
      <c r="C391" s="6">
        <v>1197831</v>
      </c>
      <c r="D391" s="7">
        <v>44318</v>
      </c>
      <c r="E391" s="6" t="s">
        <v>24</v>
      </c>
      <c r="F391" s="6" t="s">
        <v>25</v>
      </c>
      <c r="G391" s="6" t="s">
        <v>36</v>
      </c>
      <c r="H391" s="6" t="s">
        <v>18</v>
      </c>
      <c r="I391" s="8">
        <v>0.30000000000000004</v>
      </c>
      <c r="J391" s="9">
        <v>7750</v>
      </c>
      <c r="K391" s="10">
        <f t="shared" si="2"/>
        <v>2325.0000000000005</v>
      </c>
      <c r="L391" s="10">
        <f t="shared" si="3"/>
        <v>813.75000000000011</v>
      </c>
      <c r="M391" s="11">
        <v>0.35</v>
      </c>
      <c r="O391" s="13"/>
      <c r="P391" s="12"/>
    </row>
    <row r="392" spans="1:16" ht="15.75" customHeight="1">
      <c r="A392" s="1"/>
      <c r="B392" s="6" t="s">
        <v>23</v>
      </c>
      <c r="C392" s="6">
        <v>1197831</v>
      </c>
      <c r="D392" s="7">
        <v>44318</v>
      </c>
      <c r="E392" s="6" t="s">
        <v>24</v>
      </c>
      <c r="F392" s="6" t="s">
        <v>25</v>
      </c>
      <c r="G392" s="6" t="s">
        <v>36</v>
      </c>
      <c r="H392" s="6" t="s">
        <v>19</v>
      </c>
      <c r="I392" s="8">
        <v>0.24999999999999997</v>
      </c>
      <c r="J392" s="9">
        <v>6250</v>
      </c>
      <c r="K392" s="10">
        <f t="shared" si="2"/>
        <v>1562.4999999999998</v>
      </c>
      <c r="L392" s="10">
        <f t="shared" si="3"/>
        <v>546.87499999999989</v>
      </c>
      <c r="M392" s="11">
        <v>0.35</v>
      </c>
      <c r="O392" s="13"/>
      <c r="P392" s="12"/>
    </row>
    <row r="393" spans="1:16" ht="15.75" customHeight="1">
      <c r="A393" s="1"/>
      <c r="B393" s="6" t="s">
        <v>23</v>
      </c>
      <c r="C393" s="6">
        <v>1197831</v>
      </c>
      <c r="D393" s="7">
        <v>44318</v>
      </c>
      <c r="E393" s="6" t="s">
        <v>24</v>
      </c>
      <c r="F393" s="6" t="s">
        <v>25</v>
      </c>
      <c r="G393" s="6" t="s">
        <v>36</v>
      </c>
      <c r="H393" s="6" t="s">
        <v>20</v>
      </c>
      <c r="I393" s="8">
        <v>0.35000000000000003</v>
      </c>
      <c r="J393" s="9">
        <v>5500</v>
      </c>
      <c r="K393" s="10">
        <f t="shared" si="2"/>
        <v>1925.0000000000002</v>
      </c>
      <c r="L393" s="10">
        <f t="shared" si="3"/>
        <v>866.25000000000011</v>
      </c>
      <c r="M393" s="11">
        <v>0.45</v>
      </c>
      <c r="O393" s="13"/>
      <c r="P393" s="12"/>
    </row>
    <row r="394" spans="1:16" ht="15.75" customHeight="1">
      <c r="A394" s="1"/>
      <c r="B394" s="6" t="s">
        <v>23</v>
      </c>
      <c r="C394" s="6">
        <v>1197831</v>
      </c>
      <c r="D394" s="7">
        <v>44318</v>
      </c>
      <c r="E394" s="6" t="s">
        <v>24</v>
      </c>
      <c r="F394" s="6" t="s">
        <v>25</v>
      </c>
      <c r="G394" s="6" t="s">
        <v>36</v>
      </c>
      <c r="H394" s="6" t="s">
        <v>21</v>
      </c>
      <c r="I394" s="8">
        <v>0.5</v>
      </c>
      <c r="J394" s="9">
        <v>4500</v>
      </c>
      <c r="K394" s="10">
        <f t="shared" si="2"/>
        <v>2250</v>
      </c>
      <c r="L394" s="10">
        <f t="shared" si="3"/>
        <v>675</v>
      </c>
      <c r="M394" s="11">
        <v>0.3</v>
      </c>
      <c r="O394" s="13"/>
      <c r="P394" s="12"/>
    </row>
    <row r="395" spans="1:16" ht="15.75" customHeight="1">
      <c r="A395" s="1"/>
      <c r="B395" s="6" t="s">
        <v>23</v>
      </c>
      <c r="C395" s="6">
        <v>1197831</v>
      </c>
      <c r="D395" s="7">
        <v>44318</v>
      </c>
      <c r="E395" s="6" t="s">
        <v>24</v>
      </c>
      <c r="F395" s="6" t="s">
        <v>25</v>
      </c>
      <c r="G395" s="6" t="s">
        <v>36</v>
      </c>
      <c r="H395" s="6" t="s">
        <v>22</v>
      </c>
      <c r="I395" s="8">
        <v>0.45</v>
      </c>
      <c r="J395" s="9">
        <v>8000</v>
      </c>
      <c r="K395" s="10">
        <f t="shared" si="2"/>
        <v>3600</v>
      </c>
      <c r="L395" s="10">
        <f t="shared" si="3"/>
        <v>1800</v>
      </c>
      <c r="M395" s="11">
        <v>0.5</v>
      </c>
      <c r="O395" s="13"/>
      <c r="P395" s="12"/>
    </row>
    <row r="396" spans="1:16" ht="15.75" customHeight="1">
      <c r="A396" s="1"/>
      <c r="B396" s="6" t="s">
        <v>23</v>
      </c>
      <c r="C396" s="6">
        <v>1197831</v>
      </c>
      <c r="D396" s="7">
        <v>44348</v>
      </c>
      <c r="E396" s="6" t="s">
        <v>24</v>
      </c>
      <c r="F396" s="6" t="s">
        <v>25</v>
      </c>
      <c r="G396" s="6" t="s">
        <v>36</v>
      </c>
      <c r="H396" s="6" t="s">
        <v>17</v>
      </c>
      <c r="I396" s="8">
        <v>0.45</v>
      </c>
      <c r="J396" s="9">
        <v>8000</v>
      </c>
      <c r="K396" s="10">
        <f t="shared" si="2"/>
        <v>3600</v>
      </c>
      <c r="L396" s="10">
        <f t="shared" si="3"/>
        <v>1260</v>
      </c>
      <c r="M396" s="11">
        <v>0.35</v>
      </c>
      <c r="O396" s="13"/>
      <c r="P396" s="12"/>
    </row>
    <row r="397" spans="1:16" ht="15.75" customHeight="1">
      <c r="A397" s="1"/>
      <c r="B397" s="6" t="s">
        <v>23</v>
      </c>
      <c r="C397" s="6">
        <v>1197831</v>
      </c>
      <c r="D397" s="7">
        <v>44348</v>
      </c>
      <c r="E397" s="6" t="s">
        <v>24</v>
      </c>
      <c r="F397" s="6" t="s">
        <v>25</v>
      </c>
      <c r="G397" s="6" t="s">
        <v>36</v>
      </c>
      <c r="H397" s="6" t="s">
        <v>18</v>
      </c>
      <c r="I397" s="8">
        <v>0.5</v>
      </c>
      <c r="J397" s="9">
        <v>8000</v>
      </c>
      <c r="K397" s="10">
        <f t="shared" si="2"/>
        <v>4000</v>
      </c>
      <c r="L397" s="10">
        <f t="shared" si="3"/>
        <v>1400</v>
      </c>
      <c r="M397" s="11">
        <v>0.35</v>
      </c>
      <c r="O397" s="13"/>
      <c r="P397" s="12"/>
    </row>
    <row r="398" spans="1:16" ht="15.75" customHeight="1">
      <c r="A398" s="1"/>
      <c r="B398" s="6" t="s">
        <v>23</v>
      </c>
      <c r="C398" s="6">
        <v>1197831</v>
      </c>
      <c r="D398" s="7">
        <v>44348</v>
      </c>
      <c r="E398" s="6" t="s">
        <v>24</v>
      </c>
      <c r="F398" s="6" t="s">
        <v>25</v>
      </c>
      <c r="G398" s="6" t="s">
        <v>36</v>
      </c>
      <c r="H398" s="6" t="s">
        <v>19</v>
      </c>
      <c r="I398" s="8">
        <v>0.45</v>
      </c>
      <c r="J398" s="9">
        <v>6500</v>
      </c>
      <c r="K398" s="10">
        <f t="shared" si="2"/>
        <v>2925</v>
      </c>
      <c r="L398" s="10">
        <f t="shared" si="3"/>
        <v>1023.7499999999999</v>
      </c>
      <c r="M398" s="11">
        <v>0.35</v>
      </c>
      <c r="O398" s="13"/>
      <c r="P398" s="12"/>
    </row>
    <row r="399" spans="1:16" ht="15.75" customHeight="1">
      <c r="A399" s="1"/>
      <c r="B399" s="6" t="s">
        <v>23</v>
      </c>
      <c r="C399" s="6">
        <v>1197831</v>
      </c>
      <c r="D399" s="7">
        <v>44348</v>
      </c>
      <c r="E399" s="6" t="s">
        <v>24</v>
      </c>
      <c r="F399" s="6" t="s">
        <v>25</v>
      </c>
      <c r="G399" s="6" t="s">
        <v>36</v>
      </c>
      <c r="H399" s="6" t="s">
        <v>20</v>
      </c>
      <c r="I399" s="8">
        <v>0.45</v>
      </c>
      <c r="J399" s="9">
        <v>6000</v>
      </c>
      <c r="K399" s="10">
        <f t="shared" si="2"/>
        <v>2700</v>
      </c>
      <c r="L399" s="10">
        <f t="shared" si="3"/>
        <v>1215</v>
      </c>
      <c r="M399" s="11">
        <v>0.45</v>
      </c>
      <c r="O399" s="13"/>
      <c r="P399" s="12"/>
    </row>
    <row r="400" spans="1:16" ht="15.75" customHeight="1">
      <c r="A400" s="1"/>
      <c r="B400" s="6" t="s">
        <v>23</v>
      </c>
      <c r="C400" s="6">
        <v>1197831</v>
      </c>
      <c r="D400" s="7">
        <v>44348</v>
      </c>
      <c r="E400" s="6" t="s">
        <v>24</v>
      </c>
      <c r="F400" s="6" t="s">
        <v>25</v>
      </c>
      <c r="G400" s="6" t="s">
        <v>36</v>
      </c>
      <c r="H400" s="6" t="s">
        <v>21</v>
      </c>
      <c r="I400" s="8">
        <v>0.5</v>
      </c>
      <c r="J400" s="9">
        <v>5000</v>
      </c>
      <c r="K400" s="10">
        <f t="shared" si="2"/>
        <v>2500</v>
      </c>
      <c r="L400" s="10">
        <f t="shared" si="3"/>
        <v>750</v>
      </c>
      <c r="M400" s="11">
        <v>0.3</v>
      </c>
      <c r="O400" s="13"/>
      <c r="P400" s="12"/>
    </row>
    <row r="401" spans="1:16" ht="15.75" customHeight="1">
      <c r="A401" s="1"/>
      <c r="B401" s="6" t="s">
        <v>23</v>
      </c>
      <c r="C401" s="6">
        <v>1197831</v>
      </c>
      <c r="D401" s="7">
        <v>44348</v>
      </c>
      <c r="E401" s="6" t="s">
        <v>24</v>
      </c>
      <c r="F401" s="6" t="s">
        <v>25</v>
      </c>
      <c r="G401" s="6" t="s">
        <v>36</v>
      </c>
      <c r="H401" s="6" t="s">
        <v>22</v>
      </c>
      <c r="I401" s="8">
        <v>0.55000000000000004</v>
      </c>
      <c r="J401" s="9">
        <v>8750</v>
      </c>
      <c r="K401" s="10">
        <f t="shared" si="2"/>
        <v>4812.5</v>
      </c>
      <c r="L401" s="10">
        <f t="shared" si="3"/>
        <v>2406.25</v>
      </c>
      <c r="M401" s="11">
        <v>0.5</v>
      </c>
      <c r="O401" s="13"/>
      <c r="P401" s="12"/>
    </row>
    <row r="402" spans="1:16" ht="15.75" customHeight="1">
      <c r="A402" s="1"/>
      <c r="B402" s="6" t="s">
        <v>23</v>
      </c>
      <c r="C402" s="6">
        <v>1197831</v>
      </c>
      <c r="D402" s="7">
        <v>44380</v>
      </c>
      <c r="E402" s="6" t="s">
        <v>24</v>
      </c>
      <c r="F402" s="6" t="s">
        <v>25</v>
      </c>
      <c r="G402" s="6" t="s">
        <v>36</v>
      </c>
      <c r="H402" s="6" t="s">
        <v>17</v>
      </c>
      <c r="I402" s="8">
        <v>0.45</v>
      </c>
      <c r="J402" s="9">
        <v>8250</v>
      </c>
      <c r="K402" s="10">
        <f t="shared" si="2"/>
        <v>3712.5</v>
      </c>
      <c r="L402" s="10">
        <f t="shared" si="3"/>
        <v>1484.9999999999998</v>
      </c>
      <c r="M402" s="11">
        <v>0.39999999999999997</v>
      </c>
      <c r="O402" s="13"/>
      <c r="P402" s="12"/>
    </row>
    <row r="403" spans="1:16" ht="15.75" customHeight="1">
      <c r="A403" s="1"/>
      <c r="B403" s="6" t="s">
        <v>23</v>
      </c>
      <c r="C403" s="6">
        <v>1197831</v>
      </c>
      <c r="D403" s="7">
        <v>44380</v>
      </c>
      <c r="E403" s="6" t="s">
        <v>24</v>
      </c>
      <c r="F403" s="6" t="s">
        <v>25</v>
      </c>
      <c r="G403" s="6" t="s">
        <v>36</v>
      </c>
      <c r="H403" s="6" t="s">
        <v>18</v>
      </c>
      <c r="I403" s="8">
        <v>0.5</v>
      </c>
      <c r="J403" s="9">
        <v>8250</v>
      </c>
      <c r="K403" s="10">
        <f t="shared" si="2"/>
        <v>4125</v>
      </c>
      <c r="L403" s="10">
        <f t="shared" si="3"/>
        <v>1649.9999999999998</v>
      </c>
      <c r="M403" s="11">
        <v>0.39999999999999997</v>
      </c>
      <c r="O403" s="13"/>
      <c r="P403" s="12"/>
    </row>
    <row r="404" spans="1:16" ht="15.75" customHeight="1">
      <c r="A404" s="1"/>
      <c r="B404" s="6" t="s">
        <v>23</v>
      </c>
      <c r="C404" s="6">
        <v>1197831</v>
      </c>
      <c r="D404" s="7">
        <v>44380</v>
      </c>
      <c r="E404" s="6" t="s">
        <v>24</v>
      </c>
      <c r="F404" s="6" t="s">
        <v>25</v>
      </c>
      <c r="G404" s="6" t="s">
        <v>36</v>
      </c>
      <c r="H404" s="6" t="s">
        <v>19</v>
      </c>
      <c r="I404" s="8">
        <v>0.45</v>
      </c>
      <c r="J404" s="9">
        <v>9750</v>
      </c>
      <c r="K404" s="10">
        <f t="shared" si="2"/>
        <v>4387.5</v>
      </c>
      <c r="L404" s="10">
        <f t="shared" si="3"/>
        <v>1754.9999999999998</v>
      </c>
      <c r="M404" s="11">
        <v>0.39999999999999997</v>
      </c>
      <c r="O404" s="13"/>
      <c r="P404" s="12"/>
    </row>
    <row r="405" spans="1:16" ht="15.75" customHeight="1">
      <c r="A405" s="1"/>
      <c r="B405" s="6" t="s">
        <v>23</v>
      </c>
      <c r="C405" s="6">
        <v>1197831</v>
      </c>
      <c r="D405" s="7">
        <v>44380</v>
      </c>
      <c r="E405" s="6" t="s">
        <v>24</v>
      </c>
      <c r="F405" s="6" t="s">
        <v>25</v>
      </c>
      <c r="G405" s="6" t="s">
        <v>36</v>
      </c>
      <c r="H405" s="6" t="s">
        <v>20</v>
      </c>
      <c r="I405" s="8">
        <v>0.45</v>
      </c>
      <c r="J405" s="9">
        <v>5750</v>
      </c>
      <c r="K405" s="10">
        <f t="shared" si="2"/>
        <v>2587.5</v>
      </c>
      <c r="L405" s="10">
        <f t="shared" si="3"/>
        <v>1293.75</v>
      </c>
      <c r="M405" s="11">
        <v>0.5</v>
      </c>
      <c r="O405" s="13"/>
      <c r="P405" s="12"/>
    </row>
    <row r="406" spans="1:16" ht="15.75" customHeight="1">
      <c r="A406" s="1"/>
      <c r="B406" s="6" t="s">
        <v>23</v>
      </c>
      <c r="C406" s="6">
        <v>1197831</v>
      </c>
      <c r="D406" s="7">
        <v>44380</v>
      </c>
      <c r="E406" s="6" t="s">
        <v>24</v>
      </c>
      <c r="F406" s="6" t="s">
        <v>25</v>
      </c>
      <c r="G406" s="6" t="s">
        <v>36</v>
      </c>
      <c r="H406" s="6" t="s">
        <v>21</v>
      </c>
      <c r="I406" s="8">
        <v>0.5</v>
      </c>
      <c r="J406" s="9">
        <v>5750</v>
      </c>
      <c r="K406" s="10">
        <f t="shared" si="2"/>
        <v>2875</v>
      </c>
      <c r="L406" s="10">
        <f t="shared" si="3"/>
        <v>1006.2499999999999</v>
      </c>
      <c r="M406" s="11">
        <v>0.35</v>
      </c>
      <c r="O406" s="13"/>
      <c r="P406" s="12"/>
    </row>
    <row r="407" spans="1:16" ht="15.75" customHeight="1">
      <c r="A407" s="1"/>
      <c r="B407" s="6" t="s">
        <v>23</v>
      </c>
      <c r="C407" s="6">
        <v>1197831</v>
      </c>
      <c r="D407" s="7">
        <v>44380</v>
      </c>
      <c r="E407" s="6" t="s">
        <v>24</v>
      </c>
      <c r="F407" s="6" t="s">
        <v>25</v>
      </c>
      <c r="G407" s="6" t="s">
        <v>36</v>
      </c>
      <c r="H407" s="6" t="s">
        <v>22</v>
      </c>
      <c r="I407" s="8">
        <v>0.6</v>
      </c>
      <c r="J407" s="9">
        <v>8500</v>
      </c>
      <c r="K407" s="10">
        <f t="shared" si="2"/>
        <v>5100</v>
      </c>
      <c r="L407" s="10">
        <f t="shared" si="3"/>
        <v>2805</v>
      </c>
      <c r="M407" s="11">
        <v>0.55000000000000004</v>
      </c>
      <c r="O407" s="13"/>
      <c r="P407" s="12"/>
    </row>
    <row r="408" spans="1:16" ht="15.75" customHeight="1">
      <c r="A408" s="1"/>
      <c r="B408" s="6" t="s">
        <v>23</v>
      </c>
      <c r="C408" s="6">
        <v>1197831</v>
      </c>
      <c r="D408" s="7">
        <v>44413</v>
      </c>
      <c r="E408" s="6" t="s">
        <v>24</v>
      </c>
      <c r="F408" s="6" t="s">
        <v>25</v>
      </c>
      <c r="G408" s="6" t="s">
        <v>36</v>
      </c>
      <c r="H408" s="6" t="s">
        <v>17</v>
      </c>
      <c r="I408" s="8">
        <v>0.5</v>
      </c>
      <c r="J408" s="9">
        <v>8000</v>
      </c>
      <c r="K408" s="10">
        <f t="shared" si="2"/>
        <v>4000</v>
      </c>
      <c r="L408" s="10">
        <f t="shared" si="3"/>
        <v>1599.9999999999998</v>
      </c>
      <c r="M408" s="11">
        <v>0.39999999999999997</v>
      </c>
      <c r="O408" s="13"/>
      <c r="P408" s="12"/>
    </row>
    <row r="409" spans="1:16" ht="15.75" customHeight="1">
      <c r="A409" s="1"/>
      <c r="B409" s="6" t="s">
        <v>23</v>
      </c>
      <c r="C409" s="6">
        <v>1197831</v>
      </c>
      <c r="D409" s="7">
        <v>44413</v>
      </c>
      <c r="E409" s="6" t="s">
        <v>24</v>
      </c>
      <c r="F409" s="6" t="s">
        <v>25</v>
      </c>
      <c r="G409" s="6" t="s">
        <v>36</v>
      </c>
      <c r="H409" s="6" t="s">
        <v>18</v>
      </c>
      <c r="I409" s="8">
        <v>0.55000000000000004</v>
      </c>
      <c r="J409" s="9">
        <v>8000</v>
      </c>
      <c r="K409" s="10">
        <f t="shared" si="2"/>
        <v>4400</v>
      </c>
      <c r="L409" s="10">
        <f t="shared" si="3"/>
        <v>1759.9999999999998</v>
      </c>
      <c r="M409" s="11">
        <v>0.39999999999999997</v>
      </c>
      <c r="O409" s="13"/>
      <c r="P409" s="12"/>
    </row>
    <row r="410" spans="1:16" ht="15.75" customHeight="1">
      <c r="A410" s="1"/>
      <c r="B410" s="6" t="s">
        <v>23</v>
      </c>
      <c r="C410" s="6">
        <v>1197831</v>
      </c>
      <c r="D410" s="7">
        <v>44413</v>
      </c>
      <c r="E410" s="6" t="s">
        <v>24</v>
      </c>
      <c r="F410" s="6" t="s">
        <v>25</v>
      </c>
      <c r="G410" s="6" t="s">
        <v>36</v>
      </c>
      <c r="H410" s="6" t="s">
        <v>19</v>
      </c>
      <c r="I410" s="8">
        <v>0.5</v>
      </c>
      <c r="J410" s="9">
        <v>9750</v>
      </c>
      <c r="K410" s="10">
        <f t="shared" si="2"/>
        <v>4875</v>
      </c>
      <c r="L410" s="10">
        <f t="shared" si="3"/>
        <v>1949.9999999999998</v>
      </c>
      <c r="M410" s="11">
        <v>0.39999999999999997</v>
      </c>
      <c r="O410" s="13"/>
      <c r="P410" s="12"/>
    </row>
    <row r="411" spans="1:16" ht="15.75" customHeight="1">
      <c r="A411" s="1"/>
      <c r="B411" s="6" t="s">
        <v>23</v>
      </c>
      <c r="C411" s="6">
        <v>1197831</v>
      </c>
      <c r="D411" s="7">
        <v>44413</v>
      </c>
      <c r="E411" s="6" t="s">
        <v>24</v>
      </c>
      <c r="F411" s="6" t="s">
        <v>25</v>
      </c>
      <c r="G411" s="6" t="s">
        <v>36</v>
      </c>
      <c r="H411" s="6" t="s">
        <v>20</v>
      </c>
      <c r="I411" s="8">
        <v>0.5</v>
      </c>
      <c r="J411" s="9">
        <v>5250</v>
      </c>
      <c r="K411" s="10">
        <f t="shared" si="2"/>
        <v>2625</v>
      </c>
      <c r="L411" s="10">
        <f t="shared" si="3"/>
        <v>1312.5</v>
      </c>
      <c r="M411" s="11">
        <v>0.5</v>
      </c>
      <c r="O411" s="13"/>
      <c r="P411" s="12"/>
    </row>
    <row r="412" spans="1:16" ht="15.75" customHeight="1">
      <c r="A412" s="1"/>
      <c r="B412" s="6" t="s">
        <v>23</v>
      </c>
      <c r="C412" s="6">
        <v>1197831</v>
      </c>
      <c r="D412" s="7">
        <v>44413</v>
      </c>
      <c r="E412" s="6" t="s">
        <v>24</v>
      </c>
      <c r="F412" s="6" t="s">
        <v>25</v>
      </c>
      <c r="G412" s="6" t="s">
        <v>36</v>
      </c>
      <c r="H412" s="6" t="s">
        <v>21</v>
      </c>
      <c r="I412" s="8">
        <v>0.55000000000000004</v>
      </c>
      <c r="J412" s="9">
        <v>5250</v>
      </c>
      <c r="K412" s="10">
        <f t="shared" si="2"/>
        <v>2887.5000000000005</v>
      </c>
      <c r="L412" s="10">
        <f t="shared" si="3"/>
        <v>1010.6250000000001</v>
      </c>
      <c r="M412" s="11">
        <v>0.35</v>
      </c>
      <c r="O412" s="13"/>
      <c r="P412" s="12"/>
    </row>
    <row r="413" spans="1:16" ht="15.75" customHeight="1">
      <c r="A413" s="1"/>
      <c r="B413" s="6" t="s">
        <v>23</v>
      </c>
      <c r="C413" s="6">
        <v>1197831</v>
      </c>
      <c r="D413" s="7">
        <v>44413</v>
      </c>
      <c r="E413" s="6" t="s">
        <v>24</v>
      </c>
      <c r="F413" s="6" t="s">
        <v>25</v>
      </c>
      <c r="G413" s="6" t="s">
        <v>36</v>
      </c>
      <c r="H413" s="6" t="s">
        <v>22</v>
      </c>
      <c r="I413" s="8">
        <v>0.6</v>
      </c>
      <c r="J413" s="9">
        <v>7750</v>
      </c>
      <c r="K413" s="10">
        <f t="shared" si="2"/>
        <v>4650</v>
      </c>
      <c r="L413" s="10">
        <f t="shared" si="3"/>
        <v>2557.5</v>
      </c>
      <c r="M413" s="11">
        <v>0.55000000000000004</v>
      </c>
      <c r="O413" s="13"/>
      <c r="P413" s="12"/>
    </row>
    <row r="414" spans="1:16" ht="15.75" customHeight="1">
      <c r="A414" s="1"/>
      <c r="B414" s="6" t="s">
        <v>23</v>
      </c>
      <c r="C414" s="6">
        <v>1197831</v>
      </c>
      <c r="D414" s="7">
        <v>44441</v>
      </c>
      <c r="E414" s="6" t="s">
        <v>24</v>
      </c>
      <c r="F414" s="6" t="s">
        <v>25</v>
      </c>
      <c r="G414" s="6" t="s">
        <v>36</v>
      </c>
      <c r="H414" s="6" t="s">
        <v>17</v>
      </c>
      <c r="I414" s="8">
        <v>0.55000000000000004</v>
      </c>
      <c r="J414" s="9">
        <v>7250</v>
      </c>
      <c r="K414" s="10">
        <f t="shared" si="2"/>
        <v>3987.5000000000005</v>
      </c>
      <c r="L414" s="10">
        <f t="shared" si="3"/>
        <v>1595</v>
      </c>
      <c r="M414" s="11">
        <v>0.39999999999999997</v>
      </c>
      <c r="O414" s="13"/>
      <c r="P414" s="12"/>
    </row>
    <row r="415" spans="1:16" ht="15.75" customHeight="1">
      <c r="A415" s="1"/>
      <c r="B415" s="6" t="s">
        <v>23</v>
      </c>
      <c r="C415" s="6">
        <v>1197831</v>
      </c>
      <c r="D415" s="7">
        <v>44441</v>
      </c>
      <c r="E415" s="6" t="s">
        <v>24</v>
      </c>
      <c r="F415" s="6" t="s">
        <v>25</v>
      </c>
      <c r="G415" s="6" t="s">
        <v>36</v>
      </c>
      <c r="H415" s="6" t="s">
        <v>18</v>
      </c>
      <c r="I415" s="8">
        <v>0.55000000000000004</v>
      </c>
      <c r="J415" s="9">
        <v>6750</v>
      </c>
      <c r="K415" s="10">
        <f t="shared" si="2"/>
        <v>3712.5000000000005</v>
      </c>
      <c r="L415" s="10">
        <f t="shared" si="3"/>
        <v>1485</v>
      </c>
      <c r="M415" s="11">
        <v>0.39999999999999997</v>
      </c>
      <c r="O415" s="13"/>
      <c r="P415" s="12"/>
    </row>
    <row r="416" spans="1:16" ht="15.75" customHeight="1">
      <c r="A416" s="1"/>
      <c r="B416" s="6" t="s">
        <v>23</v>
      </c>
      <c r="C416" s="6">
        <v>1197831</v>
      </c>
      <c r="D416" s="7">
        <v>44441</v>
      </c>
      <c r="E416" s="6" t="s">
        <v>24</v>
      </c>
      <c r="F416" s="6" t="s">
        <v>25</v>
      </c>
      <c r="G416" s="6" t="s">
        <v>36</v>
      </c>
      <c r="H416" s="6" t="s">
        <v>19</v>
      </c>
      <c r="I416" s="8">
        <v>0.6</v>
      </c>
      <c r="J416" s="9">
        <v>7250</v>
      </c>
      <c r="K416" s="10">
        <f t="shared" si="2"/>
        <v>4350</v>
      </c>
      <c r="L416" s="10">
        <f t="shared" si="3"/>
        <v>1739.9999999999998</v>
      </c>
      <c r="M416" s="11">
        <v>0.39999999999999997</v>
      </c>
      <c r="O416" s="13"/>
      <c r="P416" s="12"/>
    </row>
    <row r="417" spans="1:16" ht="15.75" customHeight="1">
      <c r="A417" s="1"/>
      <c r="B417" s="6" t="s">
        <v>23</v>
      </c>
      <c r="C417" s="6">
        <v>1197831</v>
      </c>
      <c r="D417" s="7">
        <v>44441</v>
      </c>
      <c r="E417" s="6" t="s">
        <v>24</v>
      </c>
      <c r="F417" s="6" t="s">
        <v>25</v>
      </c>
      <c r="G417" s="6" t="s">
        <v>36</v>
      </c>
      <c r="H417" s="6" t="s">
        <v>20</v>
      </c>
      <c r="I417" s="8">
        <v>0.6</v>
      </c>
      <c r="J417" s="9">
        <v>4500</v>
      </c>
      <c r="K417" s="10">
        <f t="shared" si="2"/>
        <v>2700</v>
      </c>
      <c r="L417" s="10">
        <f t="shared" si="3"/>
        <v>1350</v>
      </c>
      <c r="M417" s="11">
        <v>0.5</v>
      </c>
      <c r="O417" s="13"/>
      <c r="P417" s="12"/>
    </row>
    <row r="418" spans="1:16" ht="15.75" customHeight="1">
      <c r="A418" s="1"/>
      <c r="B418" s="6" t="s">
        <v>23</v>
      </c>
      <c r="C418" s="6">
        <v>1197831</v>
      </c>
      <c r="D418" s="7">
        <v>44441</v>
      </c>
      <c r="E418" s="6" t="s">
        <v>24</v>
      </c>
      <c r="F418" s="6" t="s">
        <v>25</v>
      </c>
      <c r="G418" s="6" t="s">
        <v>36</v>
      </c>
      <c r="H418" s="6" t="s">
        <v>21</v>
      </c>
      <c r="I418" s="8">
        <v>0.55000000000000004</v>
      </c>
      <c r="J418" s="9">
        <v>4500</v>
      </c>
      <c r="K418" s="10">
        <f t="shared" si="2"/>
        <v>2475</v>
      </c>
      <c r="L418" s="10">
        <f t="shared" si="3"/>
        <v>866.25</v>
      </c>
      <c r="M418" s="11">
        <v>0.35</v>
      </c>
      <c r="O418" s="13"/>
      <c r="P418" s="12"/>
    </row>
    <row r="419" spans="1:16" ht="15.75" customHeight="1">
      <c r="A419" s="1"/>
      <c r="B419" s="6" t="s">
        <v>23</v>
      </c>
      <c r="C419" s="6">
        <v>1197831</v>
      </c>
      <c r="D419" s="7">
        <v>44441</v>
      </c>
      <c r="E419" s="6" t="s">
        <v>24</v>
      </c>
      <c r="F419" s="6" t="s">
        <v>25</v>
      </c>
      <c r="G419" s="6" t="s">
        <v>36</v>
      </c>
      <c r="H419" s="6" t="s">
        <v>22</v>
      </c>
      <c r="I419" s="8">
        <v>0.5</v>
      </c>
      <c r="J419" s="9">
        <v>6750</v>
      </c>
      <c r="K419" s="10">
        <f t="shared" si="2"/>
        <v>3375</v>
      </c>
      <c r="L419" s="10">
        <f t="shared" si="3"/>
        <v>1856.2500000000002</v>
      </c>
      <c r="M419" s="11">
        <v>0.55000000000000004</v>
      </c>
      <c r="O419" s="13"/>
      <c r="P419" s="12"/>
    </row>
    <row r="420" spans="1:16" ht="15.75" customHeight="1">
      <c r="A420" s="1"/>
      <c r="B420" s="6" t="s">
        <v>23</v>
      </c>
      <c r="C420" s="6">
        <v>1197831</v>
      </c>
      <c r="D420" s="7">
        <v>44470</v>
      </c>
      <c r="E420" s="6" t="s">
        <v>24</v>
      </c>
      <c r="F420" s="6" t="s">
        <v>25</v>
      </c>
      <c r="G420" s="6" t="s">
        <v>36</v>
      </c>
      <c r="H420" s="6" t="s">
        <v>17</v>
      </c>
      <c r="I420" s="8">
        <v>0.4</v>
      </c>
      <c r="J420" s="9">
        <v>6250</v>
      </c>
      <c r="K420" s="10">
        <f t="shared" si="2"/>
        <v>2500</v>
      </c>
      <c r="L420" s="10">
        <f t="shared" si="3"/>
        <v>999.99999999999989</v>
      </c>
      <c r="M420" s="11">
        <v>0.39999999999999997</v>
      </c>
      <c r="O420" s="13"/>
      <c r="P420" s="12"/>
    </row>
    <row r="421" spans="1:16" ht="15.75" customHeight="1">
      <c r="A421" s="1"/>
      <c r="B421" s="6" t="s">
        <v>23</v>
      </c>
      <c r="C421" s="6">
        <v>1197831</v>
      </c>
      <c r="D421" s="7">
        <v>44470</v>
      </c>
      <c r="E421" s="6" t="s">
        <v>24</v>
      </c>
      <c r="F421" s="6" t="s">
        <v>25</v>
      </c>
      <c r="G421" s="6" t="s">
        <v>36</v>
      </c>
      <c r="H421" s="6" t="s">
        <v>18</v>
      </c>
      <c r="I421" s="8">
        <v>0.4</v>
      </c>
      <c r="J421" s="9">
        <v>6250</v>
      </c>
      <c r="K421" s="10">
        <f t="shared" si="2"/>
        <v>2500</v>
      </c>
      <c r="L421" s="10">
        <f t="shared" si="3"/>
        <v>999.99999999999989</v>
      </c>
      <c r="M421" s="11">
        <v>0.39999999999999997</v>
      </c>
      <c r="O421" s="13"/>
      <c r="P421" s="12"/>
    </row>
    <row r="422" spans="1:16" ht="15.75" customHeight="1">
      <c r="A422" s="1"/>
      <c r="B422" s="6" t="s">
        <v>23</v>
      </c>
      <c r="C422" s="6">
        <v>1197831</v>
      </c>
      <c r="D422" s="7">
        <v>44470</v>
      </c>
      <c r="E422" s="6" t="s">
        <v>24</v>
      </c>
      <c r="F422" s="6" t="s">
        <v>25</v>
      </c>
      <c r="G422" s="6" t="s">
        <v>36</v>
      </c>
      <c r="H422" s="6" t="s">
        <v>19</v>
      </c>
      <c r="I422" s="8">
        <v>0.45</v>
      </c>
      <c r="J422" s="9">
        <v>5750</v>
      </c>
      <c r="K422" s="10">
        <f t="shared" si="2"/>
        <v>2587.5</v>
      </c>
      <c r="L422" s="10">
        <f t="shared" si="3"/>
        <v>1035</v>
      </c>
      <c r="M422" s="11">
        <v>0.39999999999999997</v>
      </c>
      <c r="O422" s="13"/>
      <c r="P422" s="12"/>
    </row>
    <row r="423" spans="1:16" ht="15.75" customHeight="1">
      <c r="A423" s="1"/>
      <c r="B423" s="6" t="s">
        <v>23</v>
      </c>
      <c r="C423" s="6">
        <v>1197831</v>
      </c>
      <c r="D423" s="7">
        <v>44470</v>
      </c>
      <c r="E423" s="6" t="s">
        <v>24</v>
      </c>
      <c r="F423" s="6" t="s">
        <v>25</v>
      </c>
      <c r="G423" s="6" t="s">
        <v>36</v>
      </c>
      <c r="H423" s="6" t="s">
        <v>20</v>
      </c>
      <c r="I423" s="8">
        <v>0.45</v>
      </c>
      <c r="J423" s="9">
        <v>4250</v>
      </c>
      <c r="K423" s="10">
        <f t="shared" si="2"/>
        <v>1912.5</v>
      </c>
      <c r="L423" s="10">
        <f t="shared" si="3"/>
        <v>956.25</v>
      </c>
      <c r="M423" s="11">
        <v>0.5</v>
      </c>
      <c r="O423" s="13"/>
      <c r="P423" s="12"/>
    </row>
    <row r="424" spans="1:16" ht="15.75" customHeight="1">
      <c r="A424" s="1"/>
      <c r="B424" s="6" t="s">
        <v>23</v>
      </c>
      <c r="C424" s="6">
        <v>1197831</v>
      </c>
      <c r="D424" s="7">
        <v>44470</v>
      </c>
      <c r="E424" s="6" t="s">
        <v>24</v>
      </c>
      <c r="F424" s="6" t="s">
        <v>25</v>
      </c>
      <c r="G424" s="6" t="s">
        <v>36</v>
      </c>
      <c r="H424" s="6" t="s">
        <v>21</v>
      </c>
      <c r="I424" s="8">
        <v>0.4</v>
      </c>
      <c r="J424" s="9">
        <v>4000</v>
      </c>
      <c r="K424" s="10">
        <f t="shared" si="2"/>
        <v>1600</v>
      </c>
      <c r="L424" s="10">
        <f t="shared" si="3"/>
        <v>560</v>
      </c>
      <c r="M424" s="11">
        <v>0.35</v>
      </c>
      <c r="O424" s="13"/>
      <c r="P424" s="12"/>
    </row>
    <row r="425" spans="1:16" ht="15.75" customHeight="1">
      <c r="A425" s="1"/>
      <c r="B425" s="6" t="s">
        <v>23</v>
      </c>
      <c r="C425" s="6">
        <v>1197831</v>
      </c>
      <c r="D425" s="7">
        <v>44470</v>
      </c>
      <c r="E425" s="6" t="s">
        <v>24</v>
      </c>
      <c r="F425" s="6" t="s">
        <v>25</v>
      </c>
      <c r="G425" s="6" t="s">
        <v>36</v>
      </c>
      <c r="H425" s="6" t="s">
        <v>22</v>
      </c>
      <c r="I425" s="8">
        <v>0.5</v>
      </c>
      <c r="J425" s="9">
        <v>5750</v>
      </c>
      <c r="K425" s="10">
        <f t="shared" si="2"/>
        <v>2875</v>
      </c>
      <c r="L425" s="10">
        <f t="shared" si="3"/>
        <v>1581.2500000000002</v>
      </c>
      <c r="M425" s="11">
        <v>0.55000000000000004</v>
      </c>
      <c r="O425" s="13"/>
      <c r="P425" s="12"/>
    </row>
    <row r="426" spans="1:16" ht="15.75" customHeight="1">
      <c r="A426" s="1"/>
      <c r="B426" s="6" t="s">
        <v>23</v>
      </c>
      <c r="C426" s="6">
        <v>1197831</v>
      </c>
      <c r="D426" s="7">
        <v>44502</v>
      </c>
      <c r="E426" s="6" t="s">
        <v>24</v>
      </c>
      <c r="F426" s="6" t="s">
        <v>25</v>
      </c>
      <c r="G426" s="6" t="s">
        <v>36</v>
      </c>
      <c r="H426" s="6" t="s">
        <v>17</v>
      </c>
      <c r="I426" s="8">
        <v>0.4</v>
      </c>
      <c r="J426" s="9">
        <v>7250</v>
      </c>
      <c r="K426" s="10">
        <f t="shared" si="2"/>
        <v>2900</v>
      </c>
      <c r="L426" s="10">
        <f t="shared" si="3"/>
        <v>1160</v>
      </c>
      <c r="M426" s="11">
        <v>0.39999999999999997</v>
      </c>
      <c r="O426" s="13"/>
      <c r="P426" s="12"/>
    </row>
    <row r="427" spans="1:16" ht="15.75" customHeight="1">
      <c r="A427" s="1"/>
      <c r="B427" s="6" t="s">
        <v>23</v>
      </c>
      <c r="C427" s="6">
        <v>1197831</v>
      </c>
      <c r="D427" s="7">
        <v>44502</v>
      </c>
      <c r="E427" s="6" t="s">
        <v>24</v>
      </c>
      <c r="F427" s="6" t="s">
        <v>25</v>
      </c>
      <c r="G427" s="6" t="s">
        <v>36</v>
      </c>
      <c r="H427" s="6" t="s">
        <v>18</v>
      </c>
      <c r="I427" s="8">
        <v>0.4</v>
      </c>
      <c r="J427" s="9">
        <v>7250</v>
      </c>
      <c r="K427" s="10">
        <f t="shared" si="2"/>
        <v>2900</v>
      </c>
      <c r="L427" s="10">
        <f t="shared" si="3"/>
        <v>1160</v>
      </c>
      <c r="M427" s="11">
        <v>0.39999999999999997</v>
      </c>
      <c r="O427" s="13"/>
      <c r="P427" s="12"/>
    </row>
    <row r="428" spans="1:16" ht="15.75" customHeight="1">
      <c r="A428" s="1"/>
      <c r="B428" s="6" t="s">
        <v>23</v>
      </c>
      <c r="C428" s="6">
        <v>1197831</v>
      </c>
      <c r="D428" s="7">
        <v>44502</v>
      </c>
      <c r="E428" s="6" t="s">
        <v>24</v>
      </c>
      <c r="F428" s="6" t="s">
        <v>25</v>
      </c>
      <c r="G428" s="6" t="s">
        <v>36</v>
      </c>
      <c r="H428" s="6" t="s">
        <v>19</v>
      </c>
      <c r="I428" s="8">
        <v>0.65</v>
      </c>
      <c r="J428" s="9">
        <v>6500</v>
      </c>
      <c r="K428" s="10">
        <f t="shared" si="2"/>
        <v>4225</v>
      </c>
      <c r="L428" s="10">
        <f t="shared" si="3"/>
        <v>1689.9999999999998</v>
      </c>
      <c r="M428" s="11">
        <v>0.39999999999999997</v>
      </c>
      <c r="O428" s="13"/>
      <c r="P428" s="12"/>
    </row>
    <row r="429" spans="1:16" ht="15.75" customHeight="1">
      <c r="A429" s="1"/>
      <c r="B429" s="6" t="s">
        <v>23</v>
      </c>
      <c r="C429" s="6">
        <v>1197831</v>
      </c>
      <c r="D429" s="7">
        <v>44502</v>
      </c>
      <c r="E429" s="6" t="s">
        <v>24</v>
      </c>
      <c r="F429" s="6" t="s">
        <v>25</v>
      </c>
      <c r="G429" s="6" t="s">
        <v>36</v>
      </c>
      <c r="H429" s="6" t="s">
        <v>20</v>
      </c>
      <c r="I429" s="8">
        <v>0.65</v>
      </c>
      <c r="J429" s="9">
        <v>5000</v>
      </c>
      <c r="K429" s="10">
        <f t="shared" si="2"/>
        <v>3250</v>
      </c>
      <c r="L429" s="10">
        <f t="shared" si="3"/>
        <v>1625</v>
      </c>
      <c r="M429" s="11">
        <v>0.5</v>
      </c>
      <c r="O429" s="13"/>
      <c r="P429" s="12"/>
    </row>
    <row r="430" spans="1:16" ht="15.75" customHeight="1">
      <c r="A430" s="1"/>
      <c r="B430" s="6" t="s">
        <v>23</v>
      </c>
      <c r="C430" s="6">
        <v>1197831</v>
      </c>
      <c r="D430" s="7">
        <v>44502</v>
      </c>
      <c r="E430" s="6" t="s">
        <v>24</v>
      </c>
      <c r="F430" s="6" t="s">
        <v>25</v>
      </c>
      <c r="G430" s="6" t="s">
        <v>36</v>
      </c>
      <c r="H430" s="6" t="s">
        <v>21</v>
      </c>
      <c r="I430" s="8">
        <v>0.6</v>
      </c>
      <c r="J430" s="9">
        <v>4750</v>
      </c>
      <c r="K430" s="10">
        <f t="shared" si="2"/>
        <v>2850</v>
      </c>
      <c r="L430" s="10">
        <f t="shared" si="3"/>
        <v>997.49999999999989</v>
      </c>
      <c r="M430" s="11">
        <v>0.35</v>
      </c>
      <c r="O430" s="13"/>
      <c r="P430" s="12"/>
    </row>
    <row r="431" spans="1:16" ht="15.75" customHeight="1">
      <c r="A431" s="1"/>
      <c r="B431" s="6" t="s">
        <v>23</v>
      </c>
      <c r="C431" s="6">
        <v>1197831</v>
      </c>
      <c r="D431" s="7">
        <v>44502</v>
      </c>
      <c r="E431" s="6" t="s">
        <v>24</v>
      </c>
      <c r="F431" s="6" t="s">
        <v>25</v>
      </c>
      <c r="G431" s="6" t="s">
        <v>36</v>
      </c>
      <c r="H431" s="6" t="s">
        <v>22</v>
      </c>
      <c r="I431" s="8">
        <v>0.70000000000000007</v>
      </c>
      <c r="J431" s="9">
        <v>6750</v>
      </c>
      <c r="K431" s="10">
        <f t="shared" si="2"/>
        <v>4725</v>
      </c>
      <c r="L431" s="10">
        <f t="shared" si="3"/>
        <v>2598.75</v>
      </c>
      <c r="M431" s="11">
        <v>0.55000000000000004</v>
      </c>
      <c r="O431" s="13"/>
      <c r="P431" s="12"/>
    </row>
    <row r="432" spans="1:16" ht="15.75" customHeight="1">
      <c r="A432" s="1"/>
      <c r="B432" s="6" t="s">
        <v>23</v>
      </c>
      <c r="C432" s="6">
        <v>1197831</v>
      </c>
      <c r="D432" s="7">
        <v>44531</v>
      </c>
      <c r="E432" s="6" t="s">
        <v>24</v>
      </c>
      <c r="F432" s="6" t="s">
        <v>25</v>
      </c>
      <c r="G432" s="6" t="s">
        <v>36</v>
      </c>
      <c r="H432" s="6" t="s">
        <v>17</v>
      </c>
      <c r="I432" s="8">
        <v>0.6</v>
      </c>
      <c r="J432" s="9">
        <v>8250</v>
      </c>
      <c r="K432" s="10">
        <f t="shared" si="2"/>
        <v>4950</v>
      </c>
      <c r="L432" s="10">
        <f t="shared" si="3"/>
        <v>1979.9999999999998</v>
      </c>
      <c r="M432" s="11">
        <v>0.39999999999999997</v>
      </c>
      <c r="O432" s="13"/>
      <c r="P432" s="12"/>
    </row>
    <row r="433" spans="1:17" ht="15.75" customHeight="1">
      <c r="A433" s="1"/>
      <c r="B433" s="6" t="s">
        <v>23</v>
      </c>
      <c r="C433" s="6">
        <v>1197831</v>
      </c>
      <c r="D433" s="7">
        <v>44531</v>
      </c>
      <c r="E433" s="6" t="s">
        <v>24</v>
      </c>
      <c r="F433" s="6" t="s">
        <v>25</v>
      </c>
      <c r="G433" s="6" t="s">
        <v>36</v>
      </c>
      <c r="H433" s="6" t="s">
        <v>18</v>
      </c>
      <c r="I433" s="8">
        <v>0.6</v>
      </c>
      <c r="J433" s="9">
        <v>8250</v>
      </c>
      <c r="K433" s="10">
        <f t="shared" si="2"/>
        <v>4950</v>
      </c>
      <c r="L433" s="10">
        <f t="shared" si="3"/>
        <v>1979.9999999999998</v>
      </c>
      <c r="M433" s="11">
        <v>0.39999999999999997</v>
      </c>
      <c r="O433" s="13"/>
      <c r="P433" s="12"/>
    </row>
    <row r="434" spans="1:17" ht="15.75" customHeight="1">
      <c r="A434" s="1"/>
      <c r="B434" s="6" t="s">
        <v>23</v>
      </c>
      <c r="C434" s="6">
        <v>1197831</v>
      </c>
      <c r="D434" s="7">
        <v>44531</v>
      </c>
      <c r="E434" s="6" t="s">
        <v>24</v>
      </c>
      <c r="F434" s="6" t="s">
        <v>25</v>
      </c>
      <c r="G434" s="6" t="s">
        <v>36</v>
      </c>
      <c r="H434" s="6" t="s">
        <v>19</v>
      </c>
      <c r="I434" s="8">
        <v>0.65</v>
      </c>
      <c r="J434" s="9">
        <v>7250</v>
      </c>
      <c r="K434" s="10">
        <f t="shared" si="2"/>
        <v>4712.5</v>
      </c>
      <c r="L434" s="10">
        <f t="shared" si="3"/>
        <v>1884.9999999999998</v>
      </c>
      <c r="M434" s="11">
        <v>0.39999999999999997</v>
      </c>
      <c r="O434" s="13"/>
      <c r="P434" s="12"/>
    </row>
    <row r="435" spans="1:17" ht="15.75" customHeight="1">
      <c r="A435" s="1"/>
      <c r="B435" s="6" t="s">
        <v>23</v>
      </c>
      <c r="C435" s="6">
        <v>1197831</v>
      </c>
      <c r="D435" s="7">
        <v>44531</v>
      </c>
      <c r="E435" s="6" t="s">
        <v>24</v>
      </c>
      <c r="F435" s="6" t="s">
        <v>25</v>
      </c>
      <c r="G435" s="6" t="s">
        <v>36</v>
      </c>
      <c r="H435" s="6" t="s">
        <v>20</v>
      </c>
      <c r="I435" s="8">
        <v>0.65</v>
      </c>
      <c r="J435" s="9">
        <v>5750</v>
      </c>
      <c r="K435" s="10">
        <f t="shared" si="2"/>
        <v>3737.5</v>
      </c>
      <c r="L435" s="10">
        <f t="shared" si="3"/>
        <v>1868.75</v>
      </c>
      <c r="M435" s="11">
        <v>0.5</v>
      </c>
      <c r="O435" s="13"/>
      <c r="P435" s="12"/>
    </row>
    <row r="436" spans="1:17" ht="15.75" customHeight="1">
      <c r="A436" s="1"/>
      <c r="B436" s="6" t="s">
        <v>23</v>
      </c>
      <c r="C436" s="6">
        <v>1197831</v>
      </c>
      <c r="D436" s="7">
        <v>44531</v>
      </c>
      <c r="E436" s="6" t="s">
        <v>24</v>
      </c>
      <c r="F436" s="6" t="s">
        <v>25</v>
      </c>
      <c r="G436" s="6" t="s">
        <v>36</v>
      </c>
      <c r="H436" s="6" t="s">
        <v>21</v>
      </c>
      <c r="I436" s="8">
        <v>0.6</v>
      </c>
      <c r="J436" s="9">
        <v>5250</v>
      </c>
      <c r="K436" s="10">
        <f t="shared" si="2"/>
        <v>3150</v>
      </c>
      <c r="L436" s="10">
        <f t="shared" si="3"/>
        <v>1102.5</v>
      </c>
      <c r="M436" s="11">
        <v>0.35</v>
      </c>
      <c r="O436" s="13"/>
      <c r="P436" s="12"/>
    </row>
    <row r="437" spans="1:17" ht="15.75" customHeight="1">
      <c r="A437" s="1"/>
      <c r="B437" s="6" t="s">
        <v>23</v>
      </c>
      <c r="C437" s="6">
        <v>1197831</v>
      </c>
      <c r="D437" s="7">
        <v>44531</v>
      </c>
      <c r="E437" s="6" t="s">
        <v>24</v>
      </c>
      <c r="F437" s="6" t="s">
        <v>25</v>
      </c>
      <c r="G437" s="6" t="s">
        <v>36</v>
      </c>
      <c r="H437" s="6" t="s">
        <v>22</v>
      </c>
      <c r="I437" s="8">
        <v>0.70000000000000007</v>
      </c>
      <c r="J437" s="9">
        <v>7750</v>
      </c>
      <c r="K437" s="10">
        <f t="shared" si="2"/>
        <v>5425.0000000000009</v>
      </c>
      <c r="L437" s="10">
        <f t="shared" si="3"/>
        <v>2983.7500000000009</v>
      </c>
      <c r="M437" s="11">
        <v>0.55000000000000004</v>
      </c>
      <c r="O437" s="13"/>
      <c r="P437" s="12"/>
    </row>
    <row r="438" spans="1:17" ht="15.75" customHeight="1">
      <c r="A438" s="1"/>
      <c r="B438" s="6" t="s">
        <v>14</v>
      </c>
      <c r="C438" s="6">
        <v>1185732</v>
      </c>
      <c r="D438" s="7">
        <v>44203</v>
      </c>
      <c r="E438" s="6" t="s">
        <v>15</v>
      </c>
      <c r="F438" s="6" t="s">
        <v>37</v>
      </c>
      <c r="G438" s="6" t="s">
        <v>38</v>
      </c>
      <c r="H438" s="6" t="s">
        <v>17</v>
      </c>
      <c r="I438" s="8">
        <v>0.45</v>
      </c>
      <c r="J438" s="9">
        <v>4250</v>
      </c>
      <c r="K438" s="10">
        <f t="shared" si="2"/>
        <v>1912.5</v>
      </c>
      <c r="L438" s="10">
        <f t="shared" si="3"/>
        <v>1051.875</v>
      </c>
      <c r="M438" s="11">
        <v>0.55000000000000004</v>
      </c>
      <c r="O438" s="14"/>
      <c r="P438" s="12"/>
      <c r="Q438" s="15"/>
    </row>
    <row r="439" spans="1:17" ht="15.75" customHeight="1">
      <c r="A439" s="1"/>
      <c r="B439" s="6" t="s">
        <v>14</v>
      </c>
      <c r="C439" s="6">
        <v>1185732</v>
      </c>
      <c r="D439" s="7">
        <v>44203</v>
      </c>
      <c r="E439" s="6" t="s">
        <v>15</v>
      </c>
      <c r="F439" s="6" t="s">
        <v>37</v>
      </c>
      <c r="G439" s="6" t="s">
        <v>38</v>
      </c>
      <c r="H439" s="6" t="s">
        <v>18</v>
      </c>
      <c r="I439" s="8">
        <v>0.45</v>
      </c>
      <c r="J439" s="9">
        <v>2250</v>
      </c>
      <c r="K439" s="10">
        <f t="shared" si="2"/>
        <v>1012.5</v>
      </c>
      <c r="L439" s="10">
        <f t="shared" si="3"/>
        <v>354.375</v>
      </c>
      <c r="M439" s="11">
        <v>0.35</v>
      </c>
      <c r="O439" s="14"/>
      <c r="P439" s="12"/>
      <c r="Q439" s="15"/>
    </row>
    <row r="440" spans="1:17" ht="15.75" customHeight="1">
      <c r="A440" s="1"/>
      <c r="B440" s="6" t="s">
        <v>14</v>
      </c>
      <c r="C440" s="6">
        <v>1185732</v>
      </c>
      <c r="D440" s="7">
        <v>44203</v>
      </c>
      <c r="E440" s="6" t="s">
        <v>15</v>
      </c>
      <c r="F440" s="6" t="s">
        <v>37</v>
      </c>
      <c r="G440" s="6" t="s">
        <v>38</v>
      </c>
      <c r="H440" s="6" t="s">
        <v>19</v>
      </c>
      <c r="I440" s="8">
        <v>0.35000000000000003</v>
      </c>
      <c r="J440" s="9">
        <v>2250</v>
      </c>
      <c r="K440" s="10">
        <f t="shared" si="2"/>
        <v>787.50000000000011</v>
      </c>
      <c r="L440" s="10">
        <f t="shared" si="3"/>
        <v>315</v>
      </c>
      <c r="M440" s="11">
        <v>0.39999999999999997</v>
      </c>
      <c r="O440" s="14"/>
      <c r="P440" s="12"/>
      <c r="Q440" s="15"/>
    </row>
    <row r="441" spans="1:17" ht="15.75" customHeight="1">
      <c r="A441" s="1"/>
      <c r="B441" s="6" t="s">
        <v>14</v>
      </c>
      <c r="C441" s="6">
        <v>1185732</v>
      </c>
      <c r="D441" s="7">
        <v>44203</v>
      </c>
      <c r="E441" s="6" t="s">
        <v>15</v>
      </c>
      <c r="F441" s="6" t="s">
        <v>37</v>
      </c>
      <c r="G441" s="6" t="s">
        <v>38</v>
      </c>
      <c r="H441" s="6" t="s">
        <v>20</v>
      </c>
      <c r="I441" s="8">
        <v>0.4</v>
      </c>
      <c r="J441" s="9">
        <v>750</v>
      </c>
      <c r="K441" s="10">
        <f t="shared" si="2"/>
        <v>300</v>
      </c>
      <c r="L441" s="10">
        <f t="shared" si="3"/>
        <v>119.99999999999999</v>
      </c>
      <c r="M441" s="11">
        <v>0.39999999999999997</v>
      </c>
      <c r="O441" s="14"/>
      <c r="P441" s="12"/>
      <c r="Q441" s="15"/>
    </row>
    <row r="442" spans="1:17" ht="15.75" customHeight="1">
      <c r="A442" s="1"/>
      <c r="B442" s="6" t="s">
        <v>14</v>
      </c>
      <c r="C442" s="6">
        <v>1185732</v>
      </c>
      <c r="D442" s="7">
        <v>44203</v>
      </c>
      <c r="E442" s="6" t="s">
        <v>15</v>
      </c>
      <c r="F442" s="6" t="s">
        <v>37</v>
      </c>
      <c r="G442" s="6" t="s">
        <v>38</v>
      </c>
      <c r="H442" s="6" t="s">
        <v>21</v>
      </c>
      <c r="I442" s="8">
        <v>0.54999999999999993</v>
      </c>
      <c r="J442" s="9">
        <v>1250</v>
      </c>
      <c r="K442" s="10">
        <f t="shared" si="2"/>
        <v>687.49999999999989</v>
      </c>
      <c r="L442" s="10">
        <f t="shared" si="3"/>
        <v>240.62499999999994</v>
      </c>
      <c r="M442" s="11">
        <v>0.35</v>
      </c>
      <c r="O442" s="14"/>
      <c r="P442" s="12"/>
      <c r="Q442" s="15"/>
    </row>
    <row r="443" spans="1:17" ht="15.75" customHeight="1">
      <c r="A443" s="1"/>
      <c r="B443" s="6" t="s">
        <v>14</v>
      </c>
      <c r="C443" s="6">
        <v>1185732</v>
      </c>
      <c r="D443" s="7">
        <v>44203</v>
      </c>
      <c r="E443" s="6" t="s">
        <v>15</v>
      </c>
      <c r="F443" s="6" t="s">
        <v>37</v>
      </c>
      <c r="G443" s="6" t="s">
        <v>38</v>
      </c>
      <c r="H443" s="6" t="s">
        <v>22</v>
      </c>
      <c r="I443" s="8">
        <v>0.45</v>
      </c>
      <c r="J443" s="9">
        <v>2250</v>
      </c>
      <c r="K443" s="10">
        <f t="shared" si="2"/>
        <v>1012.5</v>
      </c>
      <c r="L443" s="10">
        <f t="shared" si="3"/>
        <v>303.75</v>
      </c>
      <c r="M443" s="11">
        <v>0.3</v>
      </c>
      <c r="O443" s="14"/>
      <c r="P443" s="12"/>
      <c r="Q443" s="15"/>
    </row>
    <row r="444" spans="1:17" ht="15.75" customHeight="1">
      <c r="A444" s="1"/>
      <c r="B444" s="6" t="s">
        <v>14</v>
      </c>
      <c r="C444" s="6">
        <v>1185732</v>
      </c>
      <c r="D444" s="7">
        <v>44232</v>
      </c>
      <c r="E444" s="6" t="s">
        <v>15</v>
      </c>
      <c r="F444" s="6" t="s">
        <v>37</v>
      </c>
      <c r="G444" s="6" t="s">
        <v>38</v>
      </c>
      <c r="H444" s="6" t="s">
        <v>17</v>
      </c>
      <c r="I444" s="8">
        <v>0.45</v>
      </c>
      <c r="J444" s="9">
        <v>4750</v>
      </c>
      <c r="K444" s="10">
        <f t="shared" si="2"/>
        <v>2137.5</v>
      </c>
      <c r="L444" s="10">
        <f t="shared" si="3"/>
        <v>1175.625</v>
      </c>
      <c r="M444" s="11">
        <v>0.55000000000000004</v>
      </c>
      <c r="O444" s="14"/>
      <c r="P444" s="12"/>
      <c r="Q444" s="15"/>
    </row>
    <row r="445" spans="1:17" ht="15.75" customHeight="1">
      <c r="A445" s="1"/>
      <c r="B445" s="6" t="s">
        <v>14</v>
      </c>
      <c r="C445" s="6">
        <v>1185732</v>
      </c>
      <c r="D445" s="7">
        <v>44232</v>
      </c>
      <c r="E445" s="6" t="s">
        <v>15</v>
      </c>
      <c r="F445" s="6" t="s">
        <v>37</v>
      </c>
      <c r="G445" s="6" t="s">
        <v>38</v>
      </c>
      <c r="H445" s="6" t="s">
        <v>18</v>
      </c>
      <c r="I445" s="8">
        <v>0.45</v>
      </c>
      <c r="J445" s="9">
        <v>1250</v>
      </c>
      <c r="K445" s="10">
        <f t="shared" si="2"/>
        <v>562.5</v>
      </c>
      <c r="L445" s="10">
        <f t="shared" si="3"/>
        <v>196.875</v>
      </c>
      <c r="M445" s="11">
        <v>0.35</v>
      </c>
      <c r="O445" s="14"/>
      <c r="P445" s="12"/>
      <c r="Q445" s="15"/>
    </row>
    <row r="446" spans="1:17" ht="15.75" customHeight="1">
      <c r="A446" s="1"/>
      <c r="B446" s="6" t="s">
        <v>14</v>
      </c>
      <c r="C446" s="6">
        <v>1185732</v>
      </c>
      <c r="D446" s="7">
        <v>44232</v>
      </c>
      <c r="E446" s="6" t="s">
        <v>15</v>
      </c>
      <c r="F446" s="6" t="s">
        <v>37</v>
      </c>
      <c r="G446" s="6" t="s">
        <v>38</v>
      </c>
      <c r="H446" s="6" t="s">
        <v>19</v>
      </c>
      <c r="I446" s="8">
        <v>0.35000000000000003</v>
      </c>
      <c r="J446" s="9">
        <v>1750</v>
      </c>
      <c r="K446" s="10">
        <f t="shared" si="2"/>
        <v>612.50000000000011</v>
      </c>
      <c r="L446" s="10">
        <f t="shared" si="3"/>
        <v>245.00000000000003</v>
      </c>
      <c r="M446" s="11">
        <v>0.39999999999999997</v>
      </c>
      <c r="O446" s="14"/>
      <c r="P446" s="12"/>
      <c r="Q446" s="15"/>
    </row>
    <row r="447" spans="1:17" ht="15.75" customHeight="1">
      <c r="A447" s="1"/>
      <c r="B447" s="6" t="s">
        <v>14</v>
      </c>
      <c r="C447" s="6">
        <v>1185732</v>
      </c>
      <c r="D447" s="7">
        <v>44232</v>
      </c>
      <c r="E447" s="6" t="s">
        <v>15</v>
      </c>
      <c r="F447" s="6" t="s">
        <v>37</v>
      </c>
      <c r="G447" s="6" t="s">
        <v>38</v>
      </c>
      <c r="H447" s="6" t="s">
        <v>20</v>
      </c>
      <c r="I447" s="8">
        <v>0.4</v>
      </c>
      <c r="J447" s="9">
        <v>500</v>
      </c>
      <c r="K447" s="10">
        <f t="shared" si="2"/>
        <v>200</v>
      </c>
      <c r="L447" s="10">
        <f t="shared" si="3"/>
        <v>80</v>
      </c>
      <c r="M447" s="11">
        <v>0.39999999999999997</v>
      </c>
      <c r="O447" s="14"/>
      <c r="P447" s="12"/>
      <c r="Q447" s="15"/>
    </row>
    <row r="448" spans="1:17" ht="15.75" customHeight="1">
      <c r="A448" s="1"/>
      <c r="B448" s="6" t="s">
        <v>14</v>
      </c>
      <c r="C448" s="6">
        <v>1185732</v>
      </c>
      <c r="D448" s="7">
        <v>44232</v>
      </c>
      <c r="E448" s="6" t="s">
        <v>15</v>
      </c>
      <c r="F448" s="6" t="s">
        <v>37</v>
      </c>
      <c r="G448" s="6" t="s">
        <v>38</v>
      </c>
      <c r="H448" s="6" t="s">
        <v>21</v>
      </c>
      <c r="I448" s="8">
        <v>0.54999999999999993</v>
      </c>
      <c r="J448" s="9">
        <v>1250</v>
      </c>
      <c r="K448" s="10">
        <f t="shared" si="2"/>
        <v>687.49999999999989</v>
      </c>
      <c r="L448" s="10">
        <f t="shared" si="3"/>
        <v>240.62499999999994</v>
      </c>
      <c r="M448" s="11">
        <v>0.35</v>
      </c>
      <c r="O448" s="14"/>
      <c r="P448" s="12"/>
      <c r="Q448" s="15"/>
    </row>
    <row r="449" spans="1:17" ht="15.75" customHeight="1">
      <c r="A449" s="1"/>
      <c r="B449" s="6" t="s">
        <v>14</v>
      </c>
      <c r="C449" s="6">
        <v>1185732</v>
      </c>
      <c r="D449" s="7">
        <v>44232</v>
      </c>
      <c r="E449" s="6" t="s">
        <v>15</v>
      </c>
      <c r="F449" s="6" t="s">
        <v>37</v>
      </c>
      <c r="G449" s="6" t="s">
        <v>38</v>
      </c>
      <c r="H449" s="6" t="s">
        <v>22</v>
      </c>
      <c r="I449" s="8">
        <v>0.45</v>
      </c>
      <c r="J449" s="9">
        <v>2250</v>
      </c>
      <c r="K449" s="10">
        <f t="shared" si="2"/>
        <v>1012.5</v>
      </c>
      <c r="L449" s="10">
        <f t="shared" si="3"/>
        <v>303.75</v>
      </c>
      <c r="M449" s="11">
        <v>0.3</v>
      </c>
      <c r="O449" s="14"/>
      <c r="P449" s="12"/>
      <c r="Q449" s="15"/>
    </row>
    <row r="450" spans="1:17" ht="15.75" customHeight="1">
      <c r="A450" s="1"/>
      <c r="B450" s="6" t="s">
        <v>14</v>
      </c>
      <c r="C450" s="6">
        <v>1185732</v>
      </c>
      <c r="D450" s="7">
        <v>44258</v>
      </c>
      <c r="E450" s="6" t="s">
        <v>15</v>
      </c>
      <c r="F450" s="6" t="s">
        <v>37</v>
      </c>
      <c r="G450" s="6" t="s">
        <v>38</v>
      </c>
      <c r="H450" s="6" t="s">
        <v>17</v>
      </c>
      <c r="I450" s="8">
        <v>0.5</v>
      </c>
      <c r="J450" s="9">
        <v>4450</v>
      </c>
      <c r="K450" s="10">
        <f t="shared" si="2"/>
        <v>2225</v>
      </c>
      <c r="L450" s="10">
        <f t="shared" si="3"/>
        <v>1223.75</v>
      </c>
      <c r="M450" s="11">
        <v>0.55000000000000004</v>
      </c>
      <c r="O450" s="14"/>
      <c r="P450" s="12"/>
      <c r="Q450" s="15"/>
    </row>
    <row r="451" spans="1:17" ht="15.75" customHeight="1">
      <c r="A451" s="1"/>
      <c r="B451" s="6" t="s">
        <v>14</v>
      </c>
      <c r="C451" s="6">
        <v>1185732</v>
      </c>
      <c r="D451" s="7">
        <v>44258</v>
      </c>
      <c r="E451" s="6" t="s">
        <v>15</v>
      </c>
      <c r="F451" s="6" t="s">
        <v>37</v>
      </c>
      <c r="G451" s="6" t="s">
        <v>38</v>
      </c>
      <c r="H451" s="6" t="s">
        <v>18</v>
      </c>
      <c r="I451" s="8">
        <v>0.5</v>
      </c>
      <c r="J451" s="9">
        <v>1500</v>
      </c>
      <c r="K451" s="10">
        <f t="shared" si="2"/>
        <v>750</v>
      </c>
      <c r="L451" s="10">
        <f t="shared" si="3"/>
        <v>262.5</v>
      </c>
      <c r="M451" s="11">
        <v>0.35</v>
      </c>
      <c r="O451" s="14"/>
      <c r="P451" s="12"/>
      <c r="Q451" s="15"/>
    </row>
    <row r="452" spans="1:17" ht="15.75" customHeight="1">
      <c r="A452" s="1"/>
      <c r="B452" s="6" t="s">
        <v>14</v>
      </c>
      <c r="C452" s="6">
        <v>1185732</v>
      </c>
      <c r="D452" s="7">
        <v>44258</v>
      </c>
      <c r="E452" s="6" t="s">
        <v>15</v>
      </c>
      <c r="F452" s="6" t="s">
        <v>37</v>
      </c>
      <c r="G452" s="6" t="s">
        <v>38</v>
      </c>
      <c r="H452" s="6" t="s">
        <v>19</v>
      </c>
      <c r="I452" s="8">
        <v>0.4</v>
      </c>
      <c r="J452" s="9">
        <v>1750</v>
      </c>
      <c r="K452" s="10">
        <f t="shared" si="2"/>
        <v>700</v>
      </c>
      <c r="L452" s="10">
        <f t="shared" si="3"/>
        <v>280</v>
      </c>
      <c r="M452" s="11">
        <v>0.39999999999999997</v>
      </c>
      <c r="O452" s="14"/>
      <c r="P452" s="12"/>
      <c r="Q452" s="15"/>
    </row>
    <row r="453" spans="1:17" ht="15.75" customHeight="1">
      <c r="A453" s="1"/>
      <c r="B453" s="6" t="s">
        <v>14</v>
      </c>
      <c r="C453" s="6">
        <v>1185732</v>
      </c>
      <c r="D453" s="7">
        <v>44258</v>
      </c>
      <c r="E453" s="6" t="s">
        <v>15</v>
      </c>
      <c r="F453" s="6" t="s">
        <v>37</v>
      </c>
      <c r="G453" s="6" t="s">
        <v>38</v>
      </c>
      <c r="H453" s="6" t="s">
        <v>20</v>
      </c>
      <c r="I453" s="8">
        <v>0.45</v>
      </c>
      <c r="J453" s="9">
        <v>250</v>
      </c>
      <c r="K453" s="10">
        <f t="shared" si="2"/>
        <v>112.5</v>
      </c>
      <c r="L453" s="10">
        <f t="shared" si="3"/>
        <v>44.999999999999993</v>
      </c>
      <c r="M453" s="11">
        <v>0.39999999999999997</v>
      </c>
      <c r="O453" s="14"/>
      <c r="P453" s="12"/>
      <c r="Q453" s="15"/>
    </row>
    <row r="454" spans="1:17" ht="15.75" customHeight="1">
      <c r="A454" s="1"/>
      <c r="B454" s="6" t="s">
        <v>14</v>
      </c>
      <c r="C454" s="6">
        <v>1185732</v>
      </c>
      <c r="D454" s="7">
        <v>44258</v>
      </c>
      <c r="E454" s="6" t="s">
        <v>15</v>
      </c>
      <c r="F454" s="6" t="s">
        <v>37</v>
      </c>
      <c r="G454" s="6" t="s">
        <v>38</v>
      </c>
      <c r="H454" s="6" t="s">
        <v>21</v>
      </c>
      <c r="I454" s="8">
        <v>0.6</v>
      </c>
      <c r="J454" s="9">
        <v>750</v>
      </c>
      <c r="K454" s="10">
        <f t="shared" si="2"/>
        <v>450</v>
      </c>
      <c r="L454" s="10">
        <f t="shared" si="3"/>
        <v>135</v>
      </c>
      <c r="M454" s="11">
        <v>0.3</v>
      </c>
      <c r="O454" s="14"/>
      <c r="P454" s="12"/>
      <c r="Q454" s="15"/>
    </row>
    <row r="455" spans="1:17" ht="15.75" customHeight="1">
      <c r="A455" s="1"/>
      <c r="B455" s="6" t="s">
        <v>14</v>
      </c>
      <c r="C455" s="6">
        <v>1185732</v>
      </c>
      <c r="D455" s="7">
        <v>44258</v>
      </c>
      <c r="E455" s="6" t="s">
        <v>15</v>
      </c>
      <c r="F455" s="6" t="s">
        <v>37</v>
      </c>
      <c r="G455" s="6" t="s">
        <v>38</v>
      </c>
      <c r="H455" s="6" t="s">
        <v>22</v>
      </c>
      <c r="I455" s="8">
        <v>0.5</v>
      </c>
      <c r="J455" s="9">
        <v>1750</v>
      </c>
      <c r="K455" s="10">
        <f t="shared" si="2"/>
        <v>875</v>
      </c>
      <c r="L455" s="10">
        <f t="shared" si="3"/>
        <v>218.75</v>
      </c>
      <c r="M455" s="11">
        <v>0.25</v>
      </c>
      <c r="O455" s="14"/>
      <c r="P455" s="12"/>
      <c r="Q455" s="15"/>
    </row>
    <row r="456" spans="1:17" ht="15.75" customHeight="1">
      <c r="A456" s="1"/>
      <c r="B456" s="6" t="s">
        <v>14</v>
      </c>
      <c r="C456" s="6">
        <v>1185732</v>
      </c>
      <c r="D456" s="7">
        <v>44290</v>
      </c>
      <c r="E456" s="6" t="s">
        <v>15</v>
      </c>
      <c r="F456" s="6" t="s">
        <v>37</v>
      </c>
      <c r="G456" s="6" t="s">
        <v>38</v>
      </c>
      <c r="H456" s="6" t="s">
        <v>17</v>
      </c>
      <c r="I456" s="8">
        <v>0.5</v>
      </c>
      <c r="J456" s="9">
        <v>4500</v>
      </c>
      <c r="K456" s="10">
        <f t="shared" si="2"/>
        <v>2250</v>
      </c>
      <c r="L456" s="10">
        <f t="shared" si="3"/>
        <v>1125</v>
      </c>
      <c r="M456" s="11">
        <v>0.5</v>
      </c>
      <c r="O456" s="14"/>
      <c r="P456" s="12"/>
      <c r="Q456" s="15"/>
    </row>
    <row r="457" spans="1:17" ht="15.75" customHeight="1">
      <c r="A457" s="1"/>
      <c r="B457" s="6" t="s">
        <v>14</v>
      </c>
      <c r="C457" s="6">
        <v>1185732</v>
      </c>
      <c r="D457" s="7">
        <v>44290</v>
      </c>
      <c r="E457" s="6" t="s">
        <v>15</v>
      </c>
      <c r="F457" s="6" t="s">
        <v>37</v>
      </c>
      <c r="G457" s="6" t="s">
        <v>38</v>
      </c>
      <c r="H457" s="6" t="s">
        <v>18</v>
      </c>
      <c r="I457" s="8">
        <v>0.5</v>
      </c>
      <c r="J457" s="9">
        <v>1500</v>
      </c>
      <c r="K457" s="10">
        <f t="shared" si="2"/>
        <v>750</v>
      </c>
      <c r="L457" s="10">
        <f t="shared" si="3"/>
        <v>225</v>
      </c>
      <c r="M457" s="11">
        <v>0.3</v>
      </c>
      <c r="O457" s="14"/>
      <c r="P457" s="12"/>
      <c r="Q457" s="15"/>
    </row>
    <row r="458" spans="1:17" ht="15.75" customHeight="1">
      <c r="A458" s="1"/>
      <c r="B458" s="6" t="s">
        <v>14</v>
      </c>
      <c r="C458" s="6">
        <v>1185732</v>
      </c>
      <c r="D458" s="7">
        <v>44290</v>
      </c>
      <c r="E458" s="6" t="s">
        <v>15</v>
      </c>
      <c r="F458" s="6" t="s">
        <v>37</v>
      </c>
      <c r="G458" s="6" t="s">
        <v>38</v>
      </c>
      <c r="H458" s="6" t="s">
        <v>19</v>
      </c>
      <c r="I458" s="8">
        <v>0.4</v>
      </c>
      <c r="J458" s="9">
        <v>1500</v>
      </c>
      <c r="K458" s="10">
        <f t="shared" si="2"/>
        <v>600</v>
      </c>
      <c r="L458" s="10">
        <f t="shared" si="3"/>
        <v>210</v>
      </c>
      <c r="M458" s="11">
        <v>0.35</v>
      </c>
      <c r="O458" s="14"/>
      <c r="P458" s="12"/>
      <c r="Q458" s="15"/>
    </row>
    <row r="459" spans="1:17" ht="15.75" customHeight="1">
      <c r="A459" s="1"/>
      <c r="B459" s="6" t="s">
        <v>14</v>
      </c>
      <c r="C459" s="6">
        <v>1185732</v>
      </c>
      <c r="D459" s="7">
        <v>44290</v>
      </c>
      <c r="E459" s="6" t="s">
        <v>15</v>
      </c>
      <c r="F459" s="6" t="s">
        <v>37</v>
      </c>
      <c r="G459" s="6" t="s">
        <v>38</v>
      </c>
      <c r="H459" s="6" t="s">
        <v>20</v>
      </c>
      <c r="I459" s="8">
        <v>0.45</v>
      </c>
      <c r="J459" s="9">
        <v>750</v>
      </c>
      <c r="K459" s="10">
        <f t="shared" si="2"/>
        <v>337.5</v>
      </c>
      <c r="L459" s="10">
        <f t="shared" si="3"/>
        <v>118.12499999999999</v>
      </c>
      <c r="M459" s="11">
        <v>0.35</v>
      </c>
      <c r="O459" s="14"/>
      <c r="P459" s="12"/>
      <c r="Q459" s="15"/>
    </row>
    <row r="460" spans="1:17" ht="15.75" customHeight="1">
      <c r="A460" s="1"/>
      <c r="B460" s="6" t="s">
        <v>14</v>
      </c>
      <c r="C460" s="6">
        <v>1185732</v>
      </c>
      <c r="D460" s="7">
        <v>44290</v>
      </c>
      <c r="E460" s="6" t="s">
        <v>15</v>
      </c>
      <c r="F460" s="6" t="s">
        <v>37</v>
      </c>
      <c r="G460" s="6" t="s">
        <v>38</v>
      </c>
      <c r="H460" s="6" t="s">
        <v>21</v>
      </c>
      <c r="I460" s="8">
        <v>0.6</v>
      </c>
      <c r="J460" s="9">
        <v>750</v>
      </c>
      <c r="K460" s="10">
        <f t="shared" si="2"/>
        <v>450</v>
      </c>
      <c r="L460" s="10">
        <f t="shared" si="3"/>
        <v>135</v>
      </c>
      <c r="M460" s="11">
        <v>0.3</v>
      </c>
      <c r="O460" s="14"/>
      <c r="P460" s="12"/>
      <c r="Q460" s="15"/>
    </row>
    <row r="461" spans="1:17" ht="15.75" customHeight="1">
      <c r="A461" s="1"/>
      <c r="B461" s="6" t="s">
        <v>14</v>
      </c>
      <c r="C461" s="6">
        <v>1185732</v>
      </c>
      <c r="D461" s="7">
        <v>44290</v>
      </c>
      <c r="E461" s="6" t="s">
        <v>15</v>
      </c>
      <c r="F461" s="6" t="s">
        <v>37</v>
      </c>
      <c r="G461" s="6" t="s">
        <v>38</v>
      </c>
      <c r="H461" s="6" t="s">
        <v>22</v>
      </c>
      <c r="I461" s="8">
        <v>0.5</v>
      </c>
      <c r="J461" s="9">
        <v>2000</v>
      </c>
      <c r="K461" s="10">
        <f t="shared" si="2"/>
        <v>1000</v>
      </c>
      <c r="L461" s="10">
        <f t="shared" si="3"/>
        <v>250</v>
      </c>
      <c r="M461" s="11">
        <v>0.25</v>
      </c>
      <c r="O461" s="14"/>
      <c r="P461" s="12"/>
      <c r="Q461" s="15"/>
    </row>
    <row r="462" spans="1:17" ht="15.75" customHeight="1">
      <c r="A462" s="1"/>
      <c r="B462" s="6" t="s">
        <v>14</v>
      </c>
      <c r="C462" s="6">
        <v>1185732</v>
      </c>
      <c r="D462" s="7">
        <v>44319</v>
      </c>
      <c r="E462" s="6" t="s">
        <v>15</v>
      </c>
      <c r="F462" s="6" t="s">
        <v>37</v>
      </c>
      <c r="G462" s="6" t="s">
        <v>38</v>
      </c>
      <c r="H462" s="6" t="s">
        <v>17</v>
      </c>
      <c r="I462" s="8">
        <v>0.6</v>
      </c>
      <c r="J462" s="9">
        <v>4700</v>
      </c>
      <c r="K462" s="10">
        <f t="shared" si="2"/>
        <v>2820</v>
      </c>
      <c r="L462" s="10">
        <f t="shared" si="3"/>
        <v>1410</v>
      </c>
      <c r="M462" s="11">
        <v>0.5</v>
      </c>
      <c r="O462" s="14"/>
      <c r="P462" s="12"/>
      <c r="Q462" s="15"/>
    </row>
    <row r="463" spans="1:17" ht="15.75" customHeight="1">
      <c r="A463" s="1"/>
      <c r="B463" s="6" t="s">
        <v>14</v>
      </c>
      <c r="C463" s="6">
        <v>1185732</v>
      </c>
      <c r="D463" s="7">
        <v>44319</v>
      </c>
      <c r="E463" s="6" t="s">
        <v>15</v>
      </c>
      <c r="F463" s="6" t="s">
        <v>37</v>
      </c>
      <c r="G463" s="6" t="s">
        <v>38</v>
      </c>
      <c r="H463" s="6" t="s">
        <v>18</v>
      </c>
      <c r="I463" s="8">
        <v>0.60000000000000009</v>
      </c>
      <c r="J463" s="9">
        <v>1750</v>
      </c>
      <c r="K463" s="10">
        <f t="shared" si="2"/>
        <v>1050.0000000000002</v>
      </c>
      <c r="L463" s="10">
        <f t="shared" si="3"/>
        <v>315.00000000000006</v>
      </c>
      <c r="M463" s="11">
        <v>0.3</v>
      </c>
      <c r="O463" s="14"/>
      <c r="P463" s="12"/>
      <c r="Q463" s="15"/>
    </row>
    <row r="464" spans="1:17" ht="15.75" customHeight="1">
      <c r="A464" s="1"/>
      <c r="B464" s="6" t="s">
        <v>14</v>
      </c>
      <c r="C464" s="6">
        <v>1185732</v>
      </c>
      <c r="D464" s="7">
        <v>44319</v>
      </c>
      <c r="E464" s="6" t="s">
        <v>15</v>
      </c>
      <c r="F464" s="6" t="s">
        <v>37</v>
      </c>
      <c r="G464" s="6" t="s">
        <v>38</v>
      </c>
      <c r="H464" s="6" t="s">
        <v>19</v>
      </c>
      <c r="I464" s="8">
        <v>0.55000000000000004</v>
      </c>
      <c r="J464" s="9">
        <v>1500</v>
      </c>
      <c r="K464" s="10">
        <f t="shared" si="2"/>
        <v>825.00000000000011</v>
      </c>
      <c r="L464" s="10">
        <f t="shared" si="3"/>
        <v>288.75</v>
      </c>
      <c r="M464" s="11">
        <v>0.35</v>
      </c>
      <c r="O464" s="14"/>
      <c r="P464" s="12"/>
      <c r="Q464" s="15"/>
    </row>
    <row r="465" spans="1:17" ht="15.75" customHeight="1">
      <c r="A465" s="1"/>
      <c r="B465" s="6" t="s">
        <v>14</v>
      </c>
      <c r="C465" s="6">
        <v>1185732</v>
      </c>
      <c r="D465" s="7">
        <v>44319</v>
      </c>
      <c r="E465" s="6" t="s">
        <v>15</v>
      </c>
      <c r="F465" s="6" t="s">
        <v>37</v>
      </c>
      <c r="G465" s="6" t="s">
        <v>38</v>
      </c>
      <c r="H465" s="6" t="s">
        <v>20</v>
      </c>
      <c r="I465" s="8">
        <v>0.55000000000000004</v>
      </c>
      <c r="J465" s="9">
        <v>1000</v>
      </c>
      <c r="K465" s="10">
        <f t="shared" si="2"/>
        <v>550</v>
      </c>
      <c r="L465" s="10">
        <f t="shared" si="3"/>
        <v>192.5</v>
      </c>
      <c r="M465" s="11">
        <v>0.35</v>
      </c>
      <c r="O465" s="14"/>
      <c r="P465" s="12"/>
      <c r="Q465" s="15"/>
    </row>
    <row r="466" spans="1:17" ht="15.75" customHeight="1">
      <c r="A466" s="1"/>
      <c r="B466" s="6" t="s">
        <v>14</v>
      </c>
      <c r="C466" s="6">
        <v>1185732</v>
      </c>
      <c r="D466" s="7">
        <v>44319</v>
      </c>
      <c r="E466" s="6" t="s">
        <v>15</v>
      </c>
      <c r="F466" s="6" t="s">
        <v>37</v>
      </c>
      <c r="G466" s="6" t="s">
        <v>38</v>
      </c>
      <c r="H466" s="6" t="s">
        <v>21</v>
      </c>
      <c r="I466" s="8">
        <v>0.65</v>
      </c>
      <c r="J466" s="9">
        <v>1250</v>
      </c>
      <c r="K466" s="10">
        <f t="shared" si="2"/>
        <v>812.5</v>
      </c>
      <c r="L466" s="10">
        <f t="shared" si="3"/>
        <v>243.75</v>
      </c>
      <c r="M466" s="11">
        <v>0.3</v>
      </c>
      <c r="O466" s="14"/>
      <c r="P466" s="12"/>
      <c r="Q466" s="15"/>
    </row>
    <row r="467" spans="1:17" ht="15.75" customHeight="1">
      <c r="A467" s="1"/>
      <c r="B467" s="6" t="s">
        <v>14</v>
      </c>
      <c r="C467" s="6">
        <v>1185732</v>
      </c>
      <c r="D467" s="7">
        <v>44319</v>
      </c>
      <c r="E467" s="6" t="s">
        <v>15</v>
      </c>
      <c r="F467" s="6" t="s">
        <v>37</v>
      </c>
      <c r="G467" s="6" t="s">
        <v>38</v>
      </c>
      <c r="H467" s="6" t="s">
        <v>22</v>
      </c>
      <c r="I467" s="8">
        <v>0.70000000000000007</v>
      </c>
      <c r="J467" s="9">
        <v>2500</v>
      </c>
      <c r="K467" s="10">
        <f t="shared" si="2"/>
        <v>1750.0000000000002</v>
      </c>
      <c r="L467" s="10">
        <f t="shared" si="3"/>
        <v>525</v>
      </c>
      <c r="M467" s="11">
        <v>0.3</v>
      </c>
      <c r="O467" s="14"/>
      <c r="P467" s="12"/>
      <c r="Q467" s="15"/>
    </row>
    <row r="468" spans="1:17" ht="15.75" customHeight="1">
      <c r="A468" s="1"/>
      <c r="B468" s="6" t="s">
        <v>14</v>
      </c>
      <c r="C468" s="6">
        <v>1185732</v>
      </c>
      <c r="D468" s="7">
        <v>44352</v>
      </c>
      <c r="E468" s="6" t="s">
        <v>15</v>
      </c>
      <c r="F468" s="6" t="s">
        <v>37</v>
      </c>
      <c r="G468" s="6" t="s">
        <v>38</v>
      </c>
      <c r="H468" s="6" t="s">
        <v>17</v>
      </c>
      <c r="I468" s="8">
        <v>0.65</v>
      </c>
      <c r="J468" s="9">
        <v>5000</v>
      </c>
      <c r="K468" s="10">
        <f t="shared" si="2"/>
        <v>3250</v>
      </c>
      <c r="L468" s="10">
        <f t="shared" si="3"/>
        <v>1787.5000000000002</v>
      </c>
      <c r="M468" s="11">
        <v>0.55000000000000004</v>
      </c>
      <c r="O468" s="14"/>
      <c r="P468" s="12"/>
      <c r="Q468" s="15"/>
    </row>
    <row r="469" spans="1:17" ht="15.75" customHeight="1">
      <c r="A469" s="1"/>
      <c r="B469" s="6" t="s">
        <v>14</v>
      </c>
      <c r="C469" s="6">
        <v>1185732</v>
      </c>
      <c r="D469" s="7">
        <v>44352</v>
      </c>
      <c r="E469" s="6" t="s">
        <v>15</v>
      </c>
      <c r="F469" s="6" t="s">
        <v>37</v>
      </c>
      <c r="G469" s="6" t="s">
        <v>38</v>
      </c>
      <c r="H469" s="6" t="s">
        <v>18</v>
      </c>
      <c r="I469" s="8">
        <v>0.60000000000000009</v>
      </c>
      <c r="J469" s="9">
        <v>2500</v>
      </c>
      <c r="K469" s="10">
        <f t="shared" si="2"/>
        <v>1500.0000000000002</v>
      </c>
      <c r="L469" s="10">
        <f t="shared" si="3"/>
        <v>525</v>
      </c>
      <c r="M469" s="11">
        <v>0.35</v>
      </c>
      <c r="O469" s="14"/>
      <c r="P469" s="12"/>
      <c r="Q469" s="15"/>
    </row>
    <row r="470" spans="1:17" ht="15.75" customHeight="1">
      <c r="A470" s="1"/>
      <c r="B470" s="6" t="s">
        <v>14</v>
      </c>
      <c r="C470" s="6">
        <v>1185732</v>
      </c>
      <c r="D470" s="7">
        <v>44352</v>
      </c>
      <c r="E470" s="6" t="s">
        <v>15</v>
      </c>
      <c r="F470" s="6" t="s">
        <v>37</v>
      </c>
      <c r="G470" s="6" t="s">
        <v>38</v>
      </c>
      <c r="H470" s="6" t="s">
        <v>19</v>
      </c>
      <c r="I470" s="8">
        <v>0.55000000000000004</v>
      </c>
      <c r="J470" s="9">
        <v>1750</v>
      </c>
      <c r="K470" s="10">
        <f t="shared" si="2"/>
        <v>962.50000000000011</v>
      </c>
      <c r="L470" s="10">
        <f t="shared" si="3"/>
        <v>385</v>
      </c>
      <c r="M470" s="11">
        <v>0.39999999999999997</v>
      </c>
      <c r="O470" s="14"/>
      <c r="P470" s="12"/>
      <c r="Q470" s="15"/>
    </row>
    <row r="471" spans="1:17" ht="15.75" customHeight="1">
      <c r="A471" s="1"/>
      <c r="B471" s="6" t="s">
        <v>14</v>
      </c>
      <c r="C471" s="6">
        <v>1185732</v>
      </c>
      <c r="D471" s="7">
        <v>44352</v>
      </c>
      <c r="E471" s="6" t="s">
        <v>15</v>
      </c>
      <c r="F471" s="6" t="s">
        <v>37</v>
      </c>
      <c r="G471" s="6" t="s">
        <v>38</v>
      </c>
      <c r="H471" s="6" t="s">
        <v>20</v>
      </c>
      <c r="I471" s="8">
        <v>0.55000000000000004</v>
      </c>
      <c r="J471" s="9">
        <v>1500</v>
      </c>
      <c r="K471" s="10">
        <f t="shared" si="2"/>
        <v>825.00000000000011</v>
      </c>
      <c r="L471" s="10">
        <f t="shared" si="3"/>
        <v>330</v>
      </c>
      <c r="M471" s="11">
        <v>0.39999999999999997</v>
      </c>
      <c r="O471" s="14"/>
      <c r="P471" s="12"/>
      <c r="Q471" s="15"/>
    </row>
    <row r="472" spans="1:17" ht="15.75" customHeight="1">
      <c r="A472" s="1"/>
      <c r="B472" s="6" t="s">
        <v>14</v>
      </c>
      <c r="C472" s="6">
        <v>1185732</v>
      </c>
      <c r="D472" s="7">
        <v>44352</v>
      </c>
      <c r="E472" s="6" t="s">
        <v>15</v>
      </c>
      <c r="F472" s="6" t="s">
        <v>37</v>
      </c>
      <c r="G472" s="6" t="s">
        <v>38</v>
      </c>
      <c r="H472" s="6" t="s">
        <v>21</v>
      </c>
      <c r="I472" s="8">
        <v>0.65</v>
      </c>
      <c r="J472" s="9">
        <v>1500</v>
      </c>
      <c r="K472" s="10">
        <f t="shared" si="2"/>
        <v>975</v>
      </c>
      <c r="L472" s="10">
        <f t="shared" si="3"/>
        <v>341.25</v>
      </c>
      <c r="M472" s="11">
        <v>0.35</v>
      </c>
      <c r="O472" s="14"/>
      <c r="P472" s="12"/>
      <c r="Q472" s="15"/>
    </row>
    <row r="473" spans="1:17" ht="15.75" customHeight="1">
      <c r="A473" s="1"/>
      <c r="B473" s="6" t="s">
        <v>14</v>
      </c>
      <c r="C473" s="6">
        <v>1185732</v>
      </c>
      <c r="D473" s="7">
        <v>44352</v>
      </c>
      <c r="E473" s="6" t="s">
        <v>15</v>
      </c>
      <c r="F473" s="6" t="s">
        <v>37</v>
      </c>
      <c r="G473" s="6" t="s">
        <v>38</v>
      </c>
      <c r="H473" s="6" t="s">
        <v>22</v>
      </c>
      <c r="I473" s="8">
        <v>0.70000000000000007</v>
      </c>
      <c r="J473" s="9">
        <v>3000</v>
      </c>
      <c r="K473" s="10">
        <f t="shared" si="2"/>
        <v>2100</v>
      </c>
      <c r="L473" s="10">
        <f t="shared" si="3"/>
        <v>630</v>
      </c>
      <c r="M473" s="11">
        <v>0.3</v>
      </c>
      <c r="O473" s="14"/>
      <c r="P473" s="12"/>
      <c r="Q473" s="15"/>
    </row>
    <row r="474" spans="1:17" ht="15.75" customHeight="1">
      <c r="A474" s="1"/>
      <c r="B474" s="6" t="s">
        <v>14</v>
      </c>
      <c r="C474" s="6">
        <v>1185732</v>
      </c>
      <c r="D474" s="7">
        <v>44380</v>
      </c>
      <c r="E474" s="6" t="s">
        <v>15</v>
      </c>
      <c r="F474" s="6" t="s">
        <v>37</v>
      </c>
      <c r="G474" s="6" t="s">
        <v>38</v>
      </c>
      <c r="H474" s="6" t="s">
        <v>17</v>
      </c>
      <c r="I474" s="8">
        <v>0.65</v>
      </c>
      <c r="J474" s="9">
        <v>5000</v>
      </c>
      <c r="K474" s="10">
        <f t="shared" si="2"/>
        <v>3250</v>
      </c>
      <c r="L474" s="10">
        <f t="shared" si="3"/>
        <v>1787.5000000000002</v>
      </c>
      <c r="M474" s="11">
        <v>0.55000000000000004</v>
      </c>
      <c r="O474" s="14"/>
      <c r="P474" s="12"/>
      <c r="Q474" s="15"/>
    </row>
    <row r="475" spans="1:17" ht="15.75" customHeight="1">
      <c r="A475" s="1"/>
      <c r="B475" s="6" t="s">
        <v>14</v>
      </c>
      <c r="C475" s="6">
        <v>1185732</v>
      </c>
      <c r="D475" s="7">
        <v>44380</v>
      </c>
      <c r="E475" s="6" t="s">
        <v>15</v>
      </c>
      <c r="F475" s="6" t="s">
        <v>37</v>
      </c>
      <c r="G475" s="6" t="s">
        <v>38</v>
      </c>
      <c r="H475" s="6" t="s">
        <v>18</v>
      </c>
      <c r="I475" s="8">
        <v>0.60000000000000009</v>
      </c>
      <c r="J475" s="9">
        <v>3000</v>
      </c>
      <c r="K475" s="10">
        <f t="shared" si="2"/>
        <v>1800.0000000000002</v>
      </c>
      <c r="L475" s="10">
        <f t="shared" si="3"/>
        <v>630</v>
      </c>
      <c r="M475" s="11">
        <v>0.35</v>
      </c>
      <c r="O475" s="14"/>
      <c r="P475" s="12"/>
      <c r="Q475" s="15"/>
    </row>
    <row r="476" spans="1:17" ht="15.75" customHeight="1">
      <c r="A476" s="1"/>
      <c r="B476" s="6" t="s">
        <v>14</v>
      </c>
      <c r="C476" s="6">
        <v>1185732</v>
      </c>
      <c r="D476" s="7">
        <v>44380</v>
      </c>
      <c r="E476" s="6" t="s">
        <v>15</v>
      </c>
      <c r="F476" s="6" t="s">
        <v>37</v>
      </c>
      <c r="G476" s="6" t="s">
        <v>38</v>
      </c>
      <c r="H476" s="6" t="s">
        <v>19</v>
      </c>
      <c r="I476" s="8">
        <v>0.55000000000000004</v>
      </c>
      <c r="J476" s="9">
        <v>2250</v>
      </c>
      <c r="K476" s="10">
        <f t="shared" si="2"/>
        <v>1237.5</v>
      </c>
      <c r="L476" s="10">
        <f t="shared" si="3"/>
        <v>494.99999999999994</v>
      </c>
      <c r="M476" s="11">
        <v>0.39999999999999997</v>
      </c>
      <c r="O476" s="14"/>
      <c r="P476" s="12"/>
      <c r="Q476" s="15"/>
    </row>
    <row r="477" spans="1:17" ht="15.75" customHeight="1">
      <c r="A477" s="1"/>
      <c r="B477" s="6" t="s">
        <v>14</v>
      </c>
      <c r="C477" s="6">
        <v>1185732</v>
      </c>
      <c r="D477" s="7">
        <v>44380</v>
      </c>
      <c r="E477" s="6" t="s">
        <v>15</v>
      </c>
      <c r="F477" s="6" t="s">
        <v>37</v>
      </c>
      <c r="G477" s="6" t="s">
        <v>38</v>
      </c>
      <c r="H477" s="6" t="s">
        <v>20</v>
      </c>
      <c r="I477" s="8">
        <v>0.55000000000000004</v>
      </c>
      <c r="J477" s="9">
        <v>1750</v>
      </c>
      <c r="K477" s="10">
        <f t="shared" si="2"/>
        <v>962.50000000000011</v>
      </c>
      <c r="L477" s="10">
        <f t="shared" si="3"/>
        <v>385</v>
      </c>
      <c r="M477" s="11">
        <v>0.39999999999999997</v>
      </c>
      <c r="O477" s="14"/>
      <c r="P477" s="12"/>
      <c r="Q477" s="15"/>
    </row>
    <row r="478" spans="1:17" ht="15.75" customHeight="1">
      <c r="A478" s="1"/>
      <c r="B478" s="6" t="s">
        <v>14</v>
      </c>
      <c r="C478" s="6">
        <v>1185732</v>
      </c>
      <c r="D478" s="7">
        <v>44380</v>
      </c>
      <c r="E478" s="6" t="s">
        <v>15</v>
      </c>
      <c r="F478" s="6" t="s">
        <v>37</v>
      </c>
      <c r="G478" s="6" t="s">
        <v>38</v>
      </c>
      <c r="H478" s="6" t="s">
        <v>21</v>
      </c>
      <c r="I478" s="8">
        <v>0.65</v>
      </c>
      <c r="J478" s="9">
        <v>2000</v>
      </c>
      <c r="K478" s="10">
        <f t="shared" si="2"/>
        <v>1300</v>
      </c>
      <c r="L478" s="10">
        <f t="shared" si="3"/>
        <v>454.99999999999994</v>
      </c>
      <c r="M478" s="11">
        <v>0.35</v>
      </c>
      <c r="O478" s="14"/>
      <c r="P478" s="12"/>
      <c r="Q478" s="15"/>
    </row>
    <row r="479" spans="1:17" ht="15.75" customHeight="1">
      <c r="A479" s="1"/>
      <c r="B479" s="6" t="s">
        <v>14</v>
      </c>
      <c r="C479" s="6">
        <v>1185732</v>
      </c>
      <c r="D479" s="7">
        <v>44380</v>
      </c>
      <c r="E479" s="6" t="s">
        <v>15</v>
      </c>
      <c r="F479" s="6" t="s">
        <v>37</v>
      </c>
      <c r="G479" s="6" t="s">
        <v>38</v>
      </c>
      <c r="H479" s="6" t="s">
        <v>22</v>
      </c>
      <c r="I479" s="8">
        <v>0.70000000000000007</v>
      </c>
      <c r="J479" s="9">
        <v>3750</v>
      </c>
      <c r="K479" s="10">
        <f t="shared" si="2"/>
        <v>2625.0000000000005</v>
      </c>
      <c r="L479" s="10">
        <f t="shared" si="3"/>
        <v>787.50000000000011</v>
      </c>
      <c r="M479" s="11">
        <v>0.3</v>
      </c>
      <c r="O479" s="14"/>
      <c r="P479" s="12"/>
      <c r="Q479" s="15"/>
    </row>
    <row r="480" spans="1:17" ht="15.75" customHeight="1">
      <c r="A480" s="1"/>
      <c r="B480" s="6" t="s">
        <v>14</v>
      </c>
      <c r="C480" s="6">
        <v>1185732</v>
      </c>
      <c r="D480" s="7">
        <v>44412</v>
      </c>
      <c r="E480" s="6" t="s">
        <v>15</v>
      </c>
      <c r="F480" s="6" t="s">
        <v>37</v>
      </c>
      <c r="G480" s="6" t="s">
        <v>38</v>
      </c>
      <c r="H480" s="6" t="s">
        <v>17</v>
      </c>
      <c r="I480" s="8">
        <v>0.65</v>
      </c>
      <c r="J480" s="9">
        <v>5250</v>
      </c>
      <c r="K480" s="10">
        <f t="shared" si="2"/>
        <v>3412.5</v>
      </c>
      <c r="L480" s="10">
        <f t="shared" si="3"/>
        <v>1876.8750000000002</v>
      </c>
      <c r="M480" s="11">
        <v>0.55000000000000004</v>
      </c>
      <c r="O480" s="14"/>
      <c r="P480" s="12"/>
      <c r="Q480" s="15"/>
    </row>
    <row r="481" spans="1:17" ht="15.75" customHeight="1">
      <c r="A481" s="1"/>
      <c r="B481" s="6" t="s">
        <v>14</v>
      </c>
      <c r="C481" s="6">
        <v>1185732</v>
      </c>
      <c r="D481" s="7">
        <v>44412</v>
      </c>
      <c r="E481" s="6" t="s">
        <v>15</v>
      </c>
      <c r="F481" s="6" t="s">
        <v>37</v>
      </c>
      <c r="G481" s="6" t="s">
        <v>38</v>
      </c>
      <c r="H481" s="6" t="s">
        <v>18</v>
      </c>
      <c r="I481" s="8">
        <v>0.60000000000000009</v>
      </c>
      <c r="J481" s="9">
        <v>3000</v>
      </c>
      <c r="K481" s="10">
        <f t="shared" si="2"/>
        <v>1800.0000000000002</v>
      </c>
      <c r="L481" s="10">
        <f t="shared" si="3"/>
        <v>630</v>
      </c>
      <c r="M481" s="11">
        <v>0.35</v>
      </c>
      <c r="O481" s="14"/>
      <c r="P481" s="12"/>
      <c r="Q481" s="15"/>
    </row>
    <row r="482" spans="1:17" ht="15.75" customHeight="1">
      <c r="A482" s="1"/>
      <c r="B482" s="6" t="s">
        <v>14</v>
      </c>
      <c r="C482" s="6">
        <v>1185732</v>
      </c>
      <c r="D482" s="7">
        <v>44412</v>
      </c>
      <c r="E482" s="6" t="s">
        <v>15</v>
      </c>
      <c r="F482" s="6" t="s">
        <v>37</v>
      </c>
      <c r="G482" s="6" t="s">
        <v>38</v>
      </c>
      <c r="H482" s="6" t="s">
        <v>19</v>
      </c>
      <c r="I482" s="8">
        <v>0.55000000000000004</v>
      </c>
      <c r="J482" s="9">
        <v>2250</v>
      </c>
      <c r="K482" s="10">
        <f t="shared" si="2"/>
        <v>1237.5</v>
      </c>
      <c r="L482" s="10">
        <f t="shared" si="3"/>
        <v>494.99999999999994</v>
      </c>
      <c r="M482" s="11">
        <v>0.39999999999999997</v>
      </c>
      <c r="O482" s="14"/>
      <c r="P482" s="12"/>
      <c r="Q482" s="15"/>
    </row>
    <row r="483" spans="1:17" ht="15.75" customHeight="1">
      <c r="A483" s="1"/>
      <c r="B483" s="6" t="s">
        <v>14</v>
      </c>
      <c r="C483" s="6">
        <v>1185732</v>
      </c>
      <c r="D483" s="7">
        <v>44412</v>
      </c>
      <c r="E483" s="6" t="s">
        <v>15</v>
      </c>
      <c r="F483" s="6" t="s">
        <v>37</v>
      </c>
      <c r="G483" s="6" t="s">
        <v>38</v>
      </c>
      <c r="H483" s="6" t="s">
        <v>20</v>
      </c>
      <c r="I483" s="8">
        <v>0.55000000000000004</v>
      </c>
      <c r="J483" s="9">
        <v>2000</v>
      </c>
      <c r="K483" s="10">
        <f t="shared" si="2"/>
        <v>1100</v>
      </c>
      <c r="L483" s="10">
        <f t="shared" si="3"/>
        <v>439.99999999999994</v>
      </c>
      <c r="M483" s="11">
        <v>0.39999999999999997</v>
      </c>
      <c r="O483" s="14"/>
      <c r="P483" s="12"/>
      <c r="Q483" s="15"/>
    </row>
    <row r="484" spans="1:17" ht="15.75" customHeight="1">
      <c r="A484" s="1"/>
      <c r="B484" s="6" t="s">
        <v>14</v>
      </c>
      <c r="C484" s="6">
        <v>1185732</v>
      </c>
      <c r="D484" s="7">
        <v>44412</v>
      </c>
      <c r="E484" s="6" t="s">
        <v>15</v>
      </c>
      <c r="F484" s="6" t="s">
        <v>37</v>
      </c>
      <c r="G484" s="6" t="s">
        <v>38</v>
      </c>
      <c r="H484" s="6" t="s">
        <v>21</v>
      </c>
      <c r="I484" s="8">
        <v>0.65</v>
      </c>
      <c r="J484" s="9">
        <v>1750</v>
      </c>
      <c r="K484" s="10">
        <f t="shared" si="2"/>
        <v>1137.5</v>
      </c>
      <c r="L484" s="10">
        <f t="shared" si="3"/>
        <v>398.125</v>
      </c>
      <c r="M484" s="11">
        <v>0.35</v>
      </c>
      <c r="O484" s="14"/>
      <c r="P484" s="12"/>
      <c r="Q484" s="15"/>
    </row>
    <row r="485" spans="1:17" ht="15.75" customHeight="1">
      <c r="A485" s="1"/>
      <c r="B485" s="6" t="s">
        <v>14</v>
      </c>
      <c r="C485" s="6">
        <v>1185732</v>
      </c>
      <c r="D485" s="7">
        <v>44412</v>
      </c>
      <c r="E485" s="6" t="s">
        <v>15</v>
      </c>
      <c r="F485" s="6" t="s">
        <v>37</v>
      </c>
      <c r="G485" s="6" t="s">
        <v>38</v>
      </c>
      <c r="H485" s="6" t="s">
        <v>22</v>
      </c>
      <c r="I485" s="8">
        <v>0.70000000000000007</v>
      </c>
      <c r="J485" s="9">
        <v>3500</v>
      </c>
      <c r="K485" s="10">
        <f t="shared" si="2"/>
        <v>2450.0000000000005</v>
      </c>
      <c r="L485" s="10">
        <f t="shared" si="3"/>
        <v>735.00000000000011</v>
      </c>
      <c r="M485" s="11">
        <v>0.3</v>
      </c>
      <c r="O485" s="14"/>
      <c r="P485" s="12"/>
      <c r="Q485" s="15"/>
    </row>
    <row r="486" spans="1:17" ht="15.75" customHeight="1">
      <c r="A486" s="1"/>
      <c r="B486" s="6" t="s">
        <v>14</v>
      </c>
      <c r="C486" s="6">
        <v>1185732</v>
      </c>
      <c r="D486" s="7">
        <v>44442</v>
      </c>
      <c r="E486" s="6" t="s">
        <v>15</v>
      </c>
      <c r="F486" s="6" t="s">
        <v>37</v>
      </c>
      <c r="G486" s="6" t="s">
        <v>38</v>
      </c>
      <c r="H486" s="6" t="s">
        <v>17</v>
      </c>
      <c r="I486" s="8">
        <v>0.65</v>
      </c>
      <c r="J486" s="9">
        <v>4750</v>
      </c>
      <c r="K486" s="10">
        <f t="shared" si="2"/>
        <v>3087.5</v>
      </c>
      <c r="L486" s="10">
        <f t="shared" si="3"/>
        <v>1543.75</v>
      </c>
      <c r="M486" s="11">
        <v>0.5</v>
      </c>
      <c r="O486" s="14"/>
      <c r="P486" s="12"/>
      <c r="Q486" s="15"/>
    </row>
    <row r="487" spans="1:17" ht="15.75" customHeight="1">
      <c r="A487" s="1"/>
      <c r="B487" s="6" t="s">
        <v>14</v>
      </c>
      <c r="C487" s="6">
        <v>1185732</v>
      </c>
      <c r="D487" s="7">
        <v>44442</v>
      </c>
      <c r="E487" s="6" t="s">
        <v>15</v>
      </c>
      <c r="F487" s="6" t="s">
        <v>37</v>
      </c>
      <c r="G487" s="6" t="s">
        <v>38</v>
      </c>
      <c r="H487" s="6" t="s">
        <v>18</v>
      </c>
      <c r="I487" s="8">
        <v>0.5</v>
      </c>
      <c r="J487" s="9">
        <v>2750</v>
      </c>
      <c r="K487" s="10">
        <f t="shared" si="2"/>
        <v>1375</v>
      </c>
      <c r="L487" s="10">
        <f t="shared" si="3"/>
        <v>412.5</v>
      </c>
      <c r="M487" s="11">
        <v>0.3</v>
      </c>
      <c r="O487" s="14"/>
      <c r="P487" s="12"/>
      <c r="Q487" s="15"/>
    </row>
    <row r="488" spans="1:17" ht="15.75" customHeight="1">
      <c r="A488" s="1"/>
      <c r="B488" s="6" t="s">
        <v>14</v>
      </c>
      <c r="C488" s="6">
        <v>1185732</v>
      </c>
      <c r="D488" s="7">
        <v>44442</v>
      </c>
      <c r="E488" s="6" t="s">
        <v>15</v>
      </c>
      <c r="F488" s="6" t="s">
        <v>37</v>
      </c>
      <c r="G488" s="6" t="s">
        <v>38</v>
      </c>
      <c r="H488" s="6" t="s">
        <v>19</v>
      </c>
      <c r="I488" s="8">
        <v>0.45</v>
      </c>
      <c r="J488" s="9">
        <v>2000</v>
      </c>
      <c r="K488" s="10">
        <f t="shared" si="2"/>
        <v>900</v>
      </c>
      <c r="L488" s="10">
        <f t="shared" si="3"/>
        <v>315</v>
      </c>
      <c r="M488" s="11">
        <v>0.35</v>
      </c>
      <c r="O488" s="14"/>
      <c r="P488" s="12"/>
      <c r="Q488" s="15"/>
    </row>
    <row r="489" spans="1:17" ht="15.75" customHeight="1">
      <c r="A489" s="1"/>
      <c r="B489" s="6" t="s">
        <v>14</v>
      </c>
      <c r="C489" s="6">
        <v>1185732</v>
      </c>
      <c r="D489" s="7">
        <v>44442</v>
      </c>
      <c r="E489" s="6" t="s">
        <v>15</v>
      </c>
      <c r="F489" s="6" t="s">
        <v>37</v>
      </c>
      <c r="G489" s="6" t="s">
        <v>38</v>
      </c>
      <c r="H489" s="6" t="s">
        <v>20</v>
      </c>
      <c r="I489" s="8">
        <v>0.45</v>
      </c>
      <c r="J489" s="9">
        <v>1750</v>
      </c>
      <c r="K489" s="10">
        <f t="shared" si="2"/>
        <v>787.5</v>
      </c>
      <c r="L489" s="10">
        <f t="shared" si="3"/>
        <v>275.625</v>
      </c>
      <c r="M489" s="11">
        <v>0.35</v>
      </c>
      <c r="O489" s="14"/>
      <c r="P489" s="12"/>
      <c r="Q489" s="15"/>
    </row>
    <row r="490" spans="1:17" ht="15.75" customHeight="1">
      <c r="A490" s="1"/>
      <c r="B490" s="6" t="s">
        <v>14</v>
      </c>
      <c r="C490" s="6">
        <v>1185732</v>
      </c>
      <c r="D490" s="7">
        <v>44442</v>
      </c>
      <c r="E490" s="6" t="s">
        <v>15</v>
      </c>
      <c r="F490" s="6" t="s">
        <v>37</v>
      </c>
      <c r="G490" s="6" t="s">
        <v>38</v>
      </c>
      <c r="H490" s="6" t="s">
        <v>21</v>
      </c>
      <c r="I490" s="8">
        <v>0.54999999999999993</v>
      </c>
      <c r="J490" s="9">
        <v>1250</v>
      </c>
      <c r="K490" s="10">
        <f t="shared" si="2"/>
        <v>687.49999999999989</v>
      </c>
      <c r="L490" s="10">
        <f t="shared" si="3"/>
        <v>206.24999999999997</v>
      </c>
      <c r="M490" s="11">
        <v>0.3</v>
      </c>
      <c r="O490" s="14"/>
      <c r="P490" s="12"/>
      <c r="Q490" s="15"/>
    </row>
    <row r="491" spans="1:17" ht="15.75" customHeight="1">
      <c r="A491" s="1"/>
      <c r="B491" s="6" t="s">
        <v>14</v>
      </c>
      <c r="C491" s="6">
        <v>1185732</v>
      </c>
      <c r="D491" s="7">
        <v>44442</v>
      </c>
      <c r="E491" s="6" t="s">
        <v>15</v>
      </c>
      <c r="F491" s="6" t="s">
        <v>37</v>
      </c>
      <c r="G491" s="6" t="s">
        <v>38</v>
      </c>
      <c r="H491" s="6" t="s">
        <v>22</v>
      </c>
      <c r="I491" s="8">
        <v>0.6</v>
      </c>
      <c r="J491" s="9">
        <v>2250</v>
      </c>
      <c r="K491" s="10">
        <f t="shared" si="2"/>
        <v>1350</v>
      </c>
      <c r="L491" s="10">
        <f t="shared" si="3"/>
        <v>337.5</v>
      </c>
      <c r="M491" s="11">
        <v>0.25</v>
      </c>
      <c r="O491" s="14"/>
      <c r="P491" s="12"/>
      <c r="Q491" s="15"/>
    </row>
    <row r="492" spans="1:17" ht="15.75" customHeight="1">
      <c r="A492" s="1"/>
      <c r="B492" s="6" t="s">
        <v>14</v>
      </c>
      <c r="C492" s="6">
        <v>1185732</v>
      </c>
      <c r="D492" s="7">
        <v>44474</v>
      </c>
      <c r="E492" s="6" t="s">
        <v>15</v>
      </c>
      <c r="F492" s="6" t="s">
        <v>37</v>
      </c>
      <c r="G492" s="6" t="s">
        <v>38</v>
      </c>
      <c r="H492" s="6" t="s">
        <v>17</v>
      </c>
      <c r="I492" s="8">
        <v>0.6</v>
      </c>
      <c r="J492" s="9">
        <v>4000</v>
      </c>
      <c r="K492" s="10">
        <f t="shared" si="2"/>
        <v>2400</v>
      </c>
      <c r="L492" s="10">
        <f t="shared" si="3"/>
        <v>1200</v>
      </c>
      <c r="M492" s="11">
        <v>0.5</v>
      </c>
      <c r="O492" s="14"/>
      <c r="P492" s="12"/>
      <c r="Q492" s="15"/>
    </row>
    <row r="493" spans="1:17" ht="15.75" customHeight="1">
      <c r="A493" s="1"/>
      <c r="B493" s="6" t="s">
        <v>14</v>
      </c>
      <c r="C493" s="6">
        <v>1185732</v>
      </c>
      <c r="D493" s="7">
        <v>44474</v>
      </c>
      <c r="E493" s="6" t="s">
        <v>15</v>
      </c>
      <c r="F493" s="6" t="s">
        <v>37</v>
      </c>
      <c r="G493" s="6" t="s">
        <v>38</v>
      </c>
      <c r="H493" s="6" t="s">
        <v>18</v>
      </c>
      <c r="I493" s="8">
        <v>0.5</v>
      </c>
      <c r="J493" s="9">
        <v>2250</v>
      </c>
      <c r="K493" s="10">
        <f t="shared" si="2"/>
        <v>1125</v>
      </c>
      <c r="L493" s="10">
        <f t="shared" si="3"/>
        <v>337.5</v>
      </c>
      <c r="M493" s="11">
        <v>0.3</v>
      </c>
      <c r="O493" s="14"/>
      <c r="P493" s="12"/>
      <c r="Q493" s="15"/>
    </row>
    <row r="494" spans="1:17" ht="15.75" customHeight="1">
      <c r="A494" s="1"/>
      <c r="B494" s="6" t="s">
        <v>14</v>
      </c>
      <c r="C494" s="6">
        <v>1185732</v>
      </c>
      <c r="D494" s="7">
        <v>44474</v>
      </c>
      <c r="E494" s="6" t="s">
        <v>15</v>
      </c>
      <c r="F494" s="6" t="s">
        <v>37</v>
      </c>
      <c r="G494" s="6" t="s">
        <v>38</v>
      </c>
      <c r="H494" s="6" t="s">
        <v>19</v>
      </c>
      <c r="I494" s="8">
        <v>0.5</v>
      </c>
      <c r="J494" s="9">
        <v>1250</v>
      </c>
      <c r="K494" s="10">
        <f t="shared" si="2"/>
        <v>625</v>
      </c>
      <c r="L494" s="10">
        <f t="shared" si="3"/>
        <v>218.75</v>
      </c>
      <c r="M494" s="11">
        <v>0.35</v>
      </c>
      <c r="O494" s="14"/>
      <c r="P494" s="12"/>
      <c r="Q494" s="15"/>
    </row>
    <row r="495" spans="1:17" ht="15.75" customHeight="1">
      <c r="A495" s="1"/>
      <c r="B495" s="6" t="s">
        <v>14</v>
      </c>
      <c r="C495" s="6">
        <v>1185732</v>
      </c>
      <c r="D495" s="7">
        <v>44474</v>
      </c>
      <c r="E495" s="6" t="s">
        <v>15</v>
      </c>
      <c r="F495" s="6" t="s">
        <v>37</v>
      </c>
      <c r="G495" s="6" t="s">
        <v>38</v>
      </c>
      <c r="H495" s="6" t="s">
        <v>20</v>
      </c>
      <c r="I495" s="8">
        <v>0.5</v>
      </c>
      <c r="J495" s="9">
        <v>1000</v>
      </c>
      <c r="K495" s="10">
        <f t="shared" si="2"/>
        <v>500</v>
      </c>
      <c r="L495" s="10">
        <f t="shared" si="3"/>
        <v>175</v>
      </c>
      <c r="M495" s="11">
        <v>0.35</v>
      </c>
      <c r="O495" s="14"/>
      <c r="P495" s="12"/>
      <c r="Q495" s="15"/>
    </row>
    <row r="496" spans="1:17" ht="15.75" customHeight="1">
      <c r="A496" s="1"/>
      <c r="B496" s="6" t="s">
        <v>14</v>
      </c>
      <c r="C496" s="6">
        <v>1185732</v>
      </c>
      <c r="D496" s="7">
        <v>44474</v>
      </c>
      <c r="E496" s="6" t="s">
        <v>15</v>
      </c>
      <c r="F496" s="6" t="s">
        <v>37</v>
      </c>
      <c r="G496" s="6" t="s">
        <v>38</v>
      </c>
      <c r="H496" s="6" t="s">
        <v>21</v>
      </c>
      <c r="I496" s="8">
        <v>0.6</v>
      </c>
      <c r="J496" s="9">
        <v>1000</v>
      </c>
      <c r="K496" s="10">
        <f t="shared" si="2"/>
        <v>600</v>
      </c>
      <c r="L496" s="10">
        <f t="shared" si="3"/>
        <v>180</v>
      </c>
      <c r="M496" s="11">
        <v>0.3</v>
      </c>
      <c r="O496" s="14"/>
      <c r="P496" s="12"/>
      <c r="Q496" s="15"/>
    </row>
    <row r="497" spans="1:18" ht="15.75" customHeight="1">
      <c r="A497" s="1"/>
      <c r="B497" s="6" t="s">
        <v>14</v>
      </c>
      <c r="C497" s="6">
        <v>1185732</v>
      </c>
      <c r="D497" s="7">
        <v>44474</v>
      </c>
      <c r="E497" s="6" t="s">
        <v>15</v>
      </c>
      <c r="F497" s="6" t="s">
        <v>37</v>
      </c>
      <c r="G497" s="6" t="s">
        <v>38</v>
      </c>
      <c r="H497" s="6" t="s">
        <v>22</v>
      </c>
      <c r="I497" s="8">
        <v>0.64999999999999991</v>
      </c>
      <c r="J497" s="9">
        <v>2250</v>
      </c>
      <c r="K497" s="10">
        <f t="shared" si="2"/>
        <v>1462.4999999999998</v>
      </c>
      <c r="L497" s="10">
        <f t="shared" si="3"/>
        <v>365.62499999999994</v>
      </c>
      <c r="M497" s="11">
        <v>0.25</v>
      </c>
      <c r="O497" s="14"/>
      <c r="P497" s="12"/>
      <c r="Q497" s="15"/>
    </row>
    <row r="498" spans="1:18" ht="15.75" customHeight="1">
      <c r="A498" s="1"/>
      <c r="B498" s="6" t="s">
        <v>14</v>
      </c>
      <c r="C498" s="6">
        <v>1185732</v>
      </c>
      <c r="D498" s="7">
        <v>44504</v>
      </c>
      <c r="E498" s="6" t="s">
        <v>15</v>
      </c>
      <c r="F498" s="6" t="s">
        <v>37</v>
      </c>
      <c r="G498" s="6" t="s">
        <v>38</v>
      </c>
      <c r="H498" s="6" t="s">
        <v>17</v>
      </c>
      <c r="I498" s="8">
        <v>0.70000000000000007</v>
      </c>
      <c r="J498" s="9">
        <v>3750</v>
      </c>
      <c r="K498" s="10">
        <f t="shared" si="2"/>
        <v>2625.0000000000005</v>
      </c>
      <c r="L498" s="10">
        <f t="shared" si="3"/>
        <v>1443.7500000000005</v>
      </c>
      <c r="M498" s="11">
        <v>0.55000000000000004</v>
      </c>
      <c r="O498" s="14"/>
      <c r="P498" s="12"/>
      <c r="Q498" s="15"/>
    </row>
    <row r="499" spans="1:18" ht="15.75" customHeight="1">
      <c r="A499" s="1"/>
      <c r="B499" s="6" t="s">
        <v>14</v>
      </c>
      <c r="C499" s="6">
        <v>1185732</v>
      </c>
      <c r="D499" s="7">
        <v>44504</v>
      </c>
      <c r="E499" s="6" t="s">
        <v>15</v>
      </c>
      <c r="F499" s="6" t="s">
        <v>37</v>
      </c>
      <c r="G499" s="6" t="s">
        <v>38</v>
      </c>
      <c r="H499" s="6" t="s">
        <v>18</v>
      </c>
      <c r="I499" s="8">
        <v>0.60000000000000009</v>
      </c>
      <c r="J499" s="9">
        <v>2000</v>
      </c>
      <c r="K499" s="10">
        <f t="shared" si="2"/>
        <v>1200.0000000000002</v>
      </c>
      <c r="L499" s="10">
        <f t="shared" si="3"/>
        <v>420.00000000000006</v>
      </c>
      <c r="M499" s="11">
        <v>0.35</v>
      </c>
      <c r="O499" s="14"/>
      <c r="P499" s="12"/>
      <c r="Q499" s="15"/>
    </row>
    <row r="500" spans="1:18" ht="15.75" customHeight="1">
      <c r="A500" s="1"/>
      <c r="B500" s="6" t="s">
        <v>14</v>
      </c>
      <c r="C500" s="6">
        <v>1185732</v>
      </c>
      <c r="D500" s="7">
        <v>44504</v>
      </c>
      <c r="E500" s="6" t="s">
        <v>15</v>
      </c>
      <c r="F500" s="6" t="s">
        <v>37</v>
      </c>
      <c r="G500" s="6" t="s">
        <v>38</v>
      </c>
      <c r="H500" s="6" t="s">
        <v>19</v>
      </c>
      <c r="I500" s="8">
        <v>0.60000000000000009</v>
      </c>
      <c r="J500" s="9">
        <v>1950</v>
      </c>
      <c r="K500" s="10">
        <f t="shared" si="2"/>
        <v>1170.0000000000002</v>
      </c>
      <c r="L500" s="10">
        <f t="shared" si="3"/>
        <v>468.00000000000006</v>
      </c>
      <c r="M500" s="11">
        <v>0.39999999999999997</v>
      </c>
      <c r="O500" s="14"/>
      <c r="P500" s="12"/>
      <c r="Q500" s="15"/>
    </row>
    <row r="501" spans="1:18" ht="15.75" customHeight="1">
      <c r="A501" s="1"/>
      <c r="B501" s="6" t="s">
        <v>14</v>
      </c>
      <c r="C501" s="6">
        <v>1185732</v>
      </c>
      <c r="D501" s="7">
        <v>44504</v>
      </c>
      <c r="E501" s="6" t="s">
        <v>15</v>
      </c>
      <c r="F501" s="6" t="s">
        <v>37</v>
      </c>
      <c r="G501" s="6" t="s">
        <v>38</v>
      </c>
      <c r="H501" s="6" t="s">
        <v>20</v>
      </c>
      <c r="I501" s="8">
        <v>0.60000000000000009</v>
      </c>
      <c r="J501" s="9">
        <v>1750</v>
      </c>
      <c r="K501" s="10">
        <f t="shared" si="2"/>
        <v>1050.0000000000002</v>
      </c>
      <c r="L501" s="10">
        <f t="shared" si="3"/>
        <v>420.00000000000006</v>
      </c>
      <c r="M501" s="11">
        <v>0.39999999999999997</v>
      </c>
      <c r="O501" s="14"/>
      <c r="P501" s="12"/>
      <c r="Q501" s="15"/>
    </row>
    <row r="502" spans="1:18" ht="15.75" customHeight="1">
      <c r="A502" s="1"/>
      <c r="B502" s="6" t="s">
        <v>14</v>
      </c>
      <c r="C502" s="6">
        <v>1185732</v>
      </c>
      <c r="D502" s="7">
        <v>44504</v>
      </c>
      <c r="E502" s="6" t="s">
        <v>15</v>
      </c>
      <c r="F502" s="6" t="s">
        <v>37</v>
      </c>
      <c r="G502" s="6" t="s">
        <v>38</v>
      </c>
      <c r="H502" s="6" t="s">
        <v>21</v>
      </c>
      <c r="I502" s="8">
        <v>0.70000000000000007</v>
      </c>
      <c r="J502" s="9">
        <v>1500</v>
      </c>
      <c r="K502" s="10">
        <f t="shared" si="2"/>
        <v>1050</v>
      </c>
      <c r="L502" s="10">
        <f t="shared" si="3"/>
        <v>367.5</v>
      </c>
      <c r="M502" s="11">
        <v>0.35</v>
      </c>
      <c r="O502" s="14"/>
      <c r="P502" s="12"/>
      <c r="Q502" s="15"/>
    </row>
    <row r="503" spans="1:18" ht="15.75" customHeight="1">
      <c r="A503" s="1"/>
      <c r="B503" s="6" t="s">
        <v>14</v>
      </c>
      <c r="C503" s="6">
        <v>1185732</v>
      </c>
      <c r="D503" s="7">
        <v>44504</v>
      </c>
      <c r="E503" s="6" t="s">
        <v>15</v>
      </c>
      <c r="F503" s="6" t="s">
        <v>37</v>
      </c>
      <c r="G503" s="6" t="s">
        <v>38</v>
      </c>
      <c r="H503" s="6" t="s">
        <v>22</v>
      </c>
      <c r="I503" s="8">
        <v>0.75</v>
      </c>
      <c r="J503" s="9">
        <v>2500</v>
      </c>
      <c r="K503" s="10">
        <f t="shared" si="2"/>
        <v>1875</v>
      </c>
      <c r="L503" s="10">
        <f t="shared" si="3"/>
        <v>562.5</v>
      </c>
      <c r="M503" s="11">
        <v>0.3</v>
      </c>
      <c r="O503" s="14"/>
      <c r="P503" s="12"/>
      <c r="Q503" s="15"/>
    </row>
    <row r="504" spans="1:18" ht="15.75" customHeight="1">
      <c r="A504" s="1"/>
      <c r="B504" s="6" t="s">
        <v>14</v>
      </c>
      <c r="C504" s="6">
        <v>1185732</v>
      </c>
      <c r="D504" s="7">
        <v>44533</v>
      </c>
      <c r="E504" s="6" t="s">
        <v>15</v>
      </c>
      <c r="F504" s="6" t="s">
        <v>37</v>
      </c>
      <c r="G504" s="6" t="s">
        <v>38</v>
      </c>
      <c r="H504" s="6" t="s">
        <v>17</v>
      </c>
      <c r="I504" s="8">
        <v>0.70000000000000007</v>
      </c>
      <c r="J504" s="9">
        <v>4750</v>
      </c>
      <c r="K504" s="10">
        <f t="shared" si="2"/>
        <v>3325.0000000000005</v>
      </c>
      <c r="L504" s="10">
        <f t="shared" si="3"/>
        <v>1828.7500000000005</v>
      </c>
      <c r="M504" s="11">
        <v>0.55000000000000004</v>
      </c>
      <c r="O504" s="14"/>
      <c r="P504" s="12"/>
      <c r="Q504" s="15"/>
    </row>
    <row r="505" spans="1:18" ht="15.75" customHeight="1">
      <c r="A505" s="1"/>
      <c r="B505" s="6" t="s">
        <v>14</v>
      </c>
      <c r="C505" s="6">
        <v>1185732</v>
      </c>
      <c r="D505" s="7">
        <v>44533</v>
      </c>
      <c r="E505" s="6" t="s">
        <v>15</v>
      </c>
      <c r="F505" s="6" t="s">
        <v>37</v>
      </c>
      <c r="G505" s="6" t="s">
        <v>38</v>
      </c>
      <c r="H505" s="6" t="s">
        <v>18</v>
      </c>
      <c r="I505" s="8">
        <v>0.60000000000000009</v>
      </c>
      <c r="J505" s="9">
        <v>2750</v>
      </c>
      <c r="K505" s="10">
        <f t="shared" si="2"/>
        <v>1650.0000000000002</v>
      </c>
      <c r="L505" s="10">
        <f t="shared" si="3"/>
        <v>577.5</v>
      </c>
      <c r="M505" s="11">
        <v>0.35</v>
      </c>
      <c r="O505" s="14"/>
      <c r="P505" s="12"/>
      <c r="Q505" s="15"/>
    </row>
    <row r="506" spans="1:18" ht="15.75" customHeight="1">
      <c r="A506" s="1"/>
      <c r="B506" s="6" t="s">
        <v>14</v>
      </c>
      <c r="C506" s="6">
        <v>1185732</v>
      </c>
      <c r="D506" s="7">
        <v>44533</v>
      </c>
      <c r="E506" s="6" t="s">
        <v>15</v>
      </c>
      <c r="F506" s="6" t="s">
        <v>37</v>
      </c>
      <c r="G506" s="6" t="s">
        <v>38</v>
      </c>
      <c r="H506" s="6" t="s">
        <v>19</v>
      </c>
      <c r="I506" s="8">
        <v>0.60000000000000009</v>
      </c>
      <c r="J506" s="9">
        <v>2250</v>
      </c>
      <c r="K506" s="10">
        <f t="shared" si="2"/>
        <v>1350.0000000000002</v>
      </c>
      <c r="L506" s="10">
        <f t="shared" si="3"/>
        <v>540</v>
      </c>
      <c r="M506" s="11">
        <v>0.39999999999999997</v>
      </c>
      <c r="O506" s="14"/>
      <c r="P506" s="12"/>
      <c r="Q506" s="15"/>
    </row>
    <row r="507" spans="1:18" ht="15.75" customHeight="1">
      <c r="A507" s="1"/>
      <c r="B507" s="6" t="s">
        <v>14</v>
      </c>
      <c r="C507" s="6">
        <v>1185732</v>
      </c>
      <c r="D507" s="7">
        <v>44533</v>
      </c>
      <c r="E507" s="6" t="s">
        <v>15</v>
      </c>
      <c r="F507" s="6" t="s">
        <v>37</v>
      </c>
      <c r="G507" s="6" t="s">
        <v>38</v>
      </c>
      <c r="H507" s="6" t="s">
        <v>20</v>
      </c>
      <c r="I507" s="8">
        <v>0.60000000000000009</v>
      </c>
      <c r="J507" s="9">
        <v>1750</v>
      </c>
      <c r="K507" s="10">
        <f t="shared" si="2"/>
        <v>1050.0000000000002</v>
      </c>
      <c r="L507" s="10">
        <f t="shared" si="3"/>
        <v>420.00000000000006</v>
      </c>
      <c r="M507" s="11">
        <v>0.39999999999999997</v>
      </c>
      <c r="O507" s="14"/>
      <c r="P507" s="12"/>
      <c r="Q507" s="15"/>
    </row>
    <row r="508" spans="1:18" ht="15.75" customHeight="1">
      <c r="A508" s="1"/>
      <c r="B508" s="6" t="s">
        <v>14</v>
      </c>
      <c r="C508" s="6">
        <v>1185732</v>
      </c>
      <c r="D508" s="7">
        <v>44533</v>
      </c>
      <c r="E508" s="6" t="s">
        <v>15</v>
      </c>
      <c r="F508" s="6" t="s">
        <v>37</v>
      </c>
      <c r="G508" s="6" t="s">
        <v>38</v>
      </c>
      <c r="H508" s="6" t="s">
        <v>21</v>
      </c>
      <c r="I508" s="8">
        <v>0.70000000000000007</v>
      </c>
      <c r="J508" s="9">
        <v>1750</v>
      </c>
      <c r="K508" s="10">
        <f t="shared" si="2"/>
        <v>1225.0000000000002</v>
      </c>
      <c r="L508" s="10">
        <f t="shared" si="3"/>
        <v>428.75000000000006</v>
      </c>
      <c r="M508" s="11">
        <v>0.35</v>
      </c>
      <c r="O508" s="14"/>
      <c r="P508" s="12"/>
      <c r="Q508" s="15"/>
    </row>
    <row r="509" spans="1:18" ht="15.75" customHeight="1">
      <c r="A509" s="1"/>
      <c r="B509" s="6" t="s">
        <v>14</v>
      </c>
      <c r="C509" s="6">
        <v>1185732</v>
      </c>
      <c r="D509" s="7">
        <v>44533</v>
      </c>
      <c r="E509" s="6" t="s">
        <v>15</v>
      </c>
      <c r="F509" s="6" t="s">
        <v>37</v>
      </c>
      <c r="G509" s="6" t="s">
        <v>38</v>
      </c>
      <c r="H509" s="6" t="s">
        <v>22</v>
      </c>
      <c r="I509" s="8">
        <v>0.75</v>
      </c>
      <c r="J509" s="9">
        <v>2750</v>
      </c>
      <c r="K509" s="10">
        <f t="shared" si="2"/>
        <v>2062.5</v>
      </c>
      <c r="L509" s="10">
        <f t="shared" si="3"/>
        <v>618.75</v>
      </c>
      <c r="M509" s="11">
        <v>0.3</v>
      </c>
      <c r="O509" s="14"/>
      <c r="P509" s="12"/>
      <c r="Q509" s="15"/>
    </row>
    <row r="510" spans="1:18" ht="15.75" customHeight="1">
      <c r="A510" s="1" t="s">
        <v>39</v>
      </c>
      <c r="B510" s="6" t="s">
        <v>27</v>
      </c>
      <c r="C510" s="6">
        <v>1128299</v>
      </c>
      <c r="D510" s="7">
        <v>44211</v>
      </c>
      <c r="E510" s="6" t="s">
        <v>28</v>
      </c>
      <c r="F510" s="6" t="s">
        <v>40</v>
      </c>
      <c r="G510" s="6" t="s">
        <v>41</v>
      </c>
      <c r="H510" s="6" t="s">
        <v>17</v>
      </c>
      <c r="I510" s="8">
        <v>0.35</v>
      </c>
      <c r="J510" s="9">
        <v>4500</v>
      </c>
      <c r="K510" s="10">
        <f t="shared" si="2"/>
        <v>1575</v>
      </c>
      <c r="L510" s="10">
        <f t="shared" si="3"/>
        <v>630</v>
      </c>
      <c r="M510" s="11">
        <v>0.4</v>
      </c>
      <c r="O510" s="16"/>
      <c r="P510" s="14"/>
      <c r="Q510" s="12"/>
      <c r="R510" s="13"/>
    </row>
    <row r="511" spans="1:18" ht="15.75" customHeight="1">
      <c r="A511" s="1"/>
      <c r="B511" s="6" t="s">
        <v>27</v>
      </c>
      <c r="C511" s="6">
        <v>1128299</v>
      </c>
      <c r="D511" s="7">
        <v>44211</v>
      </c>
      <c r="E511" s="6" t="s">
        <v>28</v>
      </c>
      <c r="F511" s="6" t="s">
        <v>40</v>
      </c>
      <c r="G511" s="6" t="s">
        <v>41</v>
      </c>
      <c r="H511" s="6" t="s">
        <v>18</v>
      </c>
      <c r="I511" s="8">
        <v>0.45</v>
      </c>
      <c r="J511" s="9">
        <v>4500</v>
      </c>
      <c r="K511" s="10">
        <f t="shared" si="2"/>
        <v>2025</v>
      </c>
      <c r="L511" s="10">
        <f t="shared" si="3"/>
        <v>506.25</v>
      </c>
      <c r="M511" s="11">
        <v>0.25</v>
      </c>
      <c r="O511" s="16"/>
      <c r="P511" s="14"/>
      <c r="Q511" s="12"/>
      <c r="R511" s="13"/>
    </row>
    <row r="512" spans="1:18" ht="15.75" customHeight="1">
      <c r="A512" s="1"/>
      <c r="B512" s="6" t="s">
        <v>27</v>
      </c>
      <c r="C512" s="6">
        <v>1128299</v>
      </c>
      <c r="D512" s="7">
        <v>44211</v>
      </c>
      <c r="E512" s="6" t="s">
        <v>28</v>
      </c>
      <c r="F512" s="6" t="s">
        <v>40</v>
      </c>
      <c r="G512" s="6" t="s">
        <v>41</v>
      </c>
      <c r="H512" s="6" t="s">
        <v>19</v>
      </c>
      <c r="I512" s="8">
        <v>0.45</v>
      </c>
      <c r="J512" s="9">
        <v>4500</v>
      </c>
      <c r="K512" s="10">
        <f t="shared" si="2"/>
        <v>2025</v>
      </c>
      <c r="L512" s="10">
        <f t="shared" si="3"/>
        <v>810</v>
      </c>
      <c r="M512" s="11">
        <v>0.4</v>
      </c>
      <c r="O512" s="16"/>
      <c r="P512" s="14"/>
      <c r="Q512" s="12"/>
      <c r="R512" s="13"/>
    </row>
    <row r="513" spans="1:18" ht="15.75" customHeight="1">
      <c r="A513" s="1"/>
      <c r="B513" s="6" t="s">
        <v>27</v>
      </c>
      <c r="C513" s="6">
        <v>1128299</v>
      </c>
      <c r="D513" s="7">
        <v>44211</v>
      </c>
      <c r="E513" s="6" t="s">
        <v>28</v>
      </c>
      <c r="F513" s="6" t="s">
        <v>40</v>
      </c>
      <c r="G513" s="6" t="s">
        <v>41</v>
      </c>
      <c r="H513" s="6" t="s">
        <v>20</v>
      </c>
      <c r="I513" s="8">
        <v>0.45</v>
      </c>
      <c r="J513" s="9">
        <v>3000</v>
      </c>
      <c r="K513" s="10">
        <f t="shared" si="2"/>
        <v>1350</v>
      </c>
      <c r="L513" s="10">
        <f t="shared" si="3"/>
        <v>472.49999999999994</v>
      </c>
      <c r="M513" s="11">
        <v>0.35</v>
      </c>
      <c r="O513" s="16"/>
      <c r="P513" s="14"/>
      <c r="Q513" s="12"/>
      <c r="R513" s="13"/>
    </row>
    <row r="514" spans="1:18" ht="15.75" customHeight="1">
      <c r="A514" s="1"/>
      <c r="B514" s="6" t="s">
        <v>27</v>
      </c>
      <c r="C514" s="6">
        <v>1128299</v>
      </c>
      <c r="D514" s="7">
        <v>44211</v>
      </c>
      <c r="E514" s="6" t="s">
        <v>28</v>
      </c>
      <c r="F514" s="6" t="s">
        <v>40</v>
      </c>
      <c r="G514" s="6" t="s">
        <v>41</v>
      </c>
      <c r="H514" s="6" t="s">
        <v>21</v>
      </c>
      <c r="I514" s="8">
        <v>0.5</v>
      </c>
      <c r="J514" s="9">
        <v>2500</v>
      </c>
      <c r="K514" s="10">
        <f t="shared" si="2"/>
        <v>1250</v>
      </c>
      <c r="L514" s="10">
        <f t="shared" si="3"/>
        <v>687.5</v>
      </c>
      <c r="M514" s="11">
        <v>0.55000000000000004</v>
      </c>
      <c r="O514" s="16"/>
      <c r="P514" s="14"/>
      <c r="Q514" s="12"/>
      <c r="R514" s="13"/>
    </row>
    <row r="515" spans="1:18" ht="15.75" customHeight="1">
      <c r="A515" s="1"/>
      <c r="B515" s="6" t="s">
        <v>27</v>
      </c>
      <c r="C515" s="6">
        <v>1128299</v>
      </c>
      <c r="D515" s="7">
        <v>44211</v>
      </c>
      <c r="E515" s="6" t="s">
        <v>28</v>
      </c>
      <c r="F515" s="6" t="s">
        <v>40</v>
      </c>
      <c r="G515" s="6" t="s">
        <v>41</v>
      </c>
      <c r="H515" s="6" t="s">
        <v>22</v>
      </c>
      <c r="I515" s="8">
        <v>0.45</v>
      </c>
      <c r="J515" s="9">
        <v>4750</v>
      </c>
      <c r="K515" s="10">
        <f t="shared" si="2"/>
        <v>2137.5</v>
      </c>
      <c r="L515" s="10">
        <f t="shared" si="3"/>
        <v>427.5</v>
      </c>
      <c r="M515" s="11">
        <v>0.2</v>
      </c>
      <c r="O515" s="16"/>
      <c r="P515" s="14"/>
      <c r="Q515" s="12"/>
      <c r="R515" s="13"/>
    </row>
    <row r="516" spans="1:18" ht="15.75" customHeight="1">
      <c r="A516" s="1"/>
      <c r="B516" s="6" t="s">
        <v>27</v>
      </c>
      <c r="C516" s="6">
        <v>1128299</v>
      </c>
      <c r="D516" s="7">
        <v>44242</v>
      </c>
      <c r="E516" s="6" t="s">
        <v>28</v>
      </c>
      <c r="F516" s="6" t="s">
        <v>40</v>
      </c>
      <c r="G516" s="6" t="s">
        <v>41</v>
      </c>
      <c r="H516" s="6" t="s">
        <v>17</v>
      </c>
      <c r="I516" s="8">
        <v>0.35</v>
      </c>
      <c r="J516" s="9">
        <v>5250</v>
      </c>
      <c r="K516" s="10">
        <f t="shared" ref="K516:K770" si="4">I516*J516</f>
        <v>1837.4999999999998</v>
      </c>
      <c r="L516" s="10">
        <f t="shared" ref="L516:L770" si="5">K516*M516</f>
        <v>735</v>
      </c>
      <c r="M516" s="11">
        <v>0.4</v>
      </c>
      <c r="O516" s="16"/>
      <c r="P516" s="14"/>
      <c r="Q516" s="12"/>
      <c r="R516" s="13"/>
    </row>
    <row r="517" spans="1:18" ht="15.75" customHeight="1">
      <c r="A517" s="1"/>
      <c r="B517" s="6" t="s">
        <v>27</v>
      </c>
      <c r="C517" s="6">
        <v>1128299</v>
      </c>
      <c r="D517" s="7">
        <v>44242</v>
      </c>
      <c r="E517" s="6" t="s">
        <v>28</v>
      </c>
      <c r="F517" s="6" t="s">
        <v>40</v>
      </c>
      <c r="G517" s="6" t="s">
        <v>41</v>
      </c>
      <c r="H517" s="6" t="s">
        <v>18</v>
      </c>
      <c r="I517" s="8">
        <v>0.45</v>
      </c>
      <c r="J517" s="9">
        <v>4250</v>
      </c>
      <c r="K517" s="10">
        <f t="shared" si="4"/>
        <v>1912.5</v>
      </c>
      <c r="L517" s="10">
        <f t="shared" si="5"/>
        <v>478.125</v>
      </c>
      <c r="M517" s="11">
        <v>0.25</v>
      </c>
      <c r="O517" s="16"/>
      <c r="P517" s="14"/>
      <c r="Q517" s="12"/>
      <c r="R517" s="13"/>
    </row>
    <row r="518" spans="1:18" ht="15.75" customHeight="1">
      <c r="A518" s="1"/>
      <c r="B518" s="6" t="s">
        <v>27</v>
      </c>
      <c r="C518" s="6">
        <v>1128299</v>
      </c>
      <c r="D518" s="7">
        <v>44242</v>
      </c>
      <c r="E518" s="6" t="s">
        <v>28</v>
      </c>
      <c r="F518" s="6" t="s">
        <v>40</v>
      </c>
      <c r="G518" s="6" t="s">
        <v>41</v>
      </c>
      <c r="H518" s="6" t="s">
        <v>19</v>
      </c>
      <c r="I518" s="8">
        <v>0.45</v>
      </c>
      <c r="J518" s="9">
        <v>4250</v>
      </c>
      <c r="K518" s="10">
        <f t="shared" si="4"/>
        <v>1912.5</v>
      </c>
      <c r="L518" s="10">
        <f t="shared" si="5"/>
        <v>765</v>
      </c>
      <c r="M518" s="11">
        <v>0.4</v>
      </c>
      <c r="O518" s="16"/>
      <c r="P518" s="14"/>
      <c r="Q518" s="12"/>
      <c r="R518" s="13"/>
    </row>
    <row r="519" spans="1:18" ht="15.75" customHeight="1">
      <c r="A519" s="1"/>
      <c r="B519" s="6" t="s">
        <v>27</v>
      </c>
      <c r="C519" s="6">
        <v>1128299</v>
      </c>
      <c r="D519" s="7">
        <v>44242</v>
      </c>
      <c r="E519" s="6" t="s">
        <v>28</v>
      </c>
      <c r="F519" s="6" t="s">
        <v>40</v>
      </c>
      <c r="G519" s="6" t="s">
        <v>41</v>
      </c>
      <c r="H519" s="6" t="s">
        <v>20</v>
      </c>
      <c r="I519" s="8">
        <v>0.45</v>
      </c>
      <c r="J519" s="9">
        <v>2750</v>
      </c>
      <c r="K519" s="10">
        <f t="shared" si="4"/>
        <v>1237.5</v>
      </c>
      <c r="L519" s="10">
        <f t="shared" si="5"/>
        <v>433.125</v>
      </c>
      <c r="M519" s="11">
        <v>0.35</v>
      </c>
      <c r="O519" s="16"/>
      <c r="P519" s="14"/>
      <c r="Q519" s="12"/>
      <c r="R519" s="13"/>
    </row>
    <row r="520" spans="1:18" ht="15.75" customHeight="1">
      <c r="A520" s="1"/>
      <c r="B520" s="6" t="s">
        <v>27</v>
      </c>
      <c r="C520" s="6">
        <v>1128299</v>
      </c>
      <c r="D520" s="7">
        <v>44242</v>
      </c>
      <c r="E520" s="6" t="s">
        <v>28</v>
      </c>
      <c r="F520" s="6" t="s">
        <v>40</v>
      </c>
      <c r="G520" s="6" t="s">
        <v>41</v>
      </c>
      <c r="H520" s="6" t="s">
        <v>21</v>
      </c>
      <c r="I520" s="8">
        <v>0.5</v>
      </c>
      <c r="J520" s="9">
        <v>2000</v>
      </c>
      <c r="K520" s="10">
        <f t="shared" si="4"/>
        <v>1000</v>
      </c>
      <c r="L520" s="10">
        <f t="shared" si="5"/>
        <v>550</v>
      </c>
      <c r="M520" s="11">
        <v>0.55000000000000004</v>
      </c>
      <c r="O520" s="16"/>
      <c r="P520" s="14"/>
      <c r="Q520" s="12"/>
      <c r="R520" s="13"/>
    </row>
    <row r="521" spans="1:18" ht="15.75" customHeight="1">
      <c r="A521" s="1"/>
      <c r="B521" s="6" t="s">
        <v>27</v>
      </c>
      <c r="C521" s="6">
        <v>1128299</v>
      </c>
      <c r="D521" s="7">
        <v>44242</v>
      </c>
      <c r="E521" s="6" t="s">
        <v>28</v>
      </c>
      <c r="F521" s="6" t="s">
        <v>40</v>
      </c>
      <c r="G521" s="6" t="s">
        <v>41</v>
      </c>
      <c r="H521" s="6" t="s">
        <v>22</v>
      </c>
      <c r="I521" s="8">
        <v>0.45</v>
      </c>
      <c r="J521" s="9">
        <v>4000</v>
      </c>
      <c r="K521" s="10">
        <f t="shared" si="4"/>
        <v>1800</v>
      </c>
      <c r="L521" s="10">
        <f t="shared" si="5"/>
        <v>360</v>
      </c>
      <c r="M521" s="11">
        <v>0.2</v>
      </c>
      <c r="O521" s="16"/>
      <c r="P521" s="14"/>
      <c r="Q521" s="12"/>
      <c r="R521" s="13"/>
    </row>
    <row r="522" spans="1:18" ht="15.75" customHeight="1">
      <c r="A522" s="1"/>
      <c r="B522" s="6" t="s">
        <v>27</v>
      </c>
      <c r="C522" s="6">
        <v>1128299</v>
      </c>
      <c r="D522" s="7">
        <v>44269</v>
      </c>
      <c r="E522" s="6" t="s">
        <v>28</v>
      </c>
      <c r="F522" s="6" t="s">
        <v>40</v>
      </c>
      <c r="G522" s="6" t="s">
        <v>41</v>
      </c>
      <c r="H522" s="6" t="s">
        <v>17</v>
      </c>
      <c r="I522" s="8">
        <v>0.45</v>
      </c>
      <c r="J522" s="9">
        <v>5500</v>
      </c>
      <c r="K522" s="10">
        <f t="shared" si="4"/>
        <v>2475</v>
      </c>
      <c r="L522" s="10">
        <f t="shared" si="5"/>
        <v>990</v>
      </c>
      <c r="M522" s="11">
        <v>0.4</v>
      </c>
      <c r="O522" s="16"/>
      <c r="P522" s="14"/>
      <c r="Q522" s="12"/>
      <c r="R522" s="13"/>
    </row>
    <row r="523" spans="1:18" ht="15.75" customHeight="1">
      <c r="A523" s="1"/>
      <c r="B523" s="6" t="s">
        <v>27</v>
      </c>
      <c r="C523" s="6">
        <v>1128299</v>
      </c>
      <c r="D523" s="7">
        <v>44269</v>
      </c>
      <c r="E523" s="6" t="s">
        <v>28</v>
      </c>
      <c r="F523" s="6" t="s">
        <v>40</v>
      </c>
      <c r="G523" s="6" t="s">
        <v>41</v>
      </c>
      <c r="H523" s="6" t="s">
        <v>18</v>
      </c>
      <c r="I523" s="8">
        <v>0.54999999999999993</v>
      </c>
      <c r="J523" s="9">
        <v>4000</v>
      </c>
      <c r="K523" s="10">
        <f t="shared" si="4"/>
        <v>2199.9999999999995</v>
      </c>
      <c r="L523" s="10">
        <f t="shared" si="5"/>
        <v>549.99999999999989</v>
      </c>
      <c r="M523" s="11">
        <v>0.25</v>
      </c>
      <c r="O523" s="16"/>
      <c r="P523" s="14"/>
      <c r="Q523" s="12"/>
      <c r="R523" s="13"/>
    </row>
    <row r="524" spans="1:18" ht="15.75" customHeight="1">
      <c r="A524" s="1"/>
      <c r="B524" s="6" t="s">
        <v>27</v>
      </c>
      <c r="C524" s="6">
        <v>1128299</v>
      </c>
      <c r="D524" s="7">
        <v>44269</v>
      </c>
      <c r="E524" s="6" t="s">
        <v>28</v>
      </c>
      <c r="F524" s="6" t="s">
        <v>40</v>
      </c>
      <c r="G524" s="6" t="s">
        <v>41</v>
      </c>
      <c r="H524" s="6" t="s">
        <v>19</v>
      </c>
      <c r="I524" s="8">
        <v>0.54999999999999993</v>
      </c>
      <c r="J524" s="9">
        <v>4000</v>
      </c>
      <c r="K524" s="10">
        <f t="shared" si="4"/>
        <v>2199.9999999999995</v>
      </c>
      <c r="L524" s="10">
        <f t="shared" si="5"/>
        <v>879.99999999999989</v>
      </c>
      <c r="M524" s="11">
        <v>0.4</v>
      </c>
      <c r="O524" s="16"/>
      <c r="P524" s="14"/>
      <c r="Q524" s="12"/>
      <c r="R524" s="13"/>
    </row>
    <row r="525" spans="1:18" ht="15.75" customHeight="1">
      <c r="A525" s="1"/>
      <c r="B525" s="6" t="s">
        <v>27</v>
      </c>
      <c r="C525" s="6">
        <v>1128299</v>
      </c>
      <c r="D525" s="7">
        <v>44269</v>
      </c>
      <c r="E525" s="6" t="s">
        <v>28</v>
      </c>
      <c r="F525" s="6" t="s">
        <v>40</v>
      </c>
      <c r="G525" s="6" t="s">
        <v>41</v>
      </c>
      <c r="H525" s="6" t="s">
        <v>20</v>
      </c>
      <c r="I525" s="8">
        <v>0.54999999999999993</v>
      </c>
      <c r="J525" s="9">
        <v>3000</v>
      </c>
      <c r="K525" s="10">
        <f t="shared" si="4"/>
        <v>1649.9999999999998</v>
      </c>
      <c r="L525" s="10">
        <f t="shared" si="5"/>
        <v>577.49999999999989</v>
      </c>
      <c r="M525" s="11">
        <v>0.35</v>
      </c>
      <c r="O525" s="16"/>
      <c r="P525" s="14"/>
      <c r="Q525" s="12"/>
      <c r="R525" s="13"/>
    </row>
    <row r="526" spans="1:18" ht="15.75" customHeight="1">
      <c r="A526" s="1"/>
      <c r="B526" s="6" t="s">
        <v>27</v>
      </c>
      <c r="C526" s="6">
        <v>1128299</v>
      </c>
      <c r="D526" s="7">
        <v>44269</v>
      </c>
      <c r="E526" s="6" t="s">
        <v>28</v>
      </c>
      <c r="F526" s="6" t="s">
        <v>40</v>
      </c>
      <c r="G526" s="6" t="s">
        <v>41</v>
      </c>
      <c r="H526" s="6" t="s">
        <v>21</v>
      </c>
      <c r="I526" s="8">
        <v>0.6</v>
      </c>
      <c r="J526" s="9">
        <v>1750</v>
      </c>
      <c r="K526" s="10">
        <f t="shared" si="4"/>
        <v>1050</v>
      </c>
      <c r="L526" s="10">
        <f t="shared" si="5"/>
        <v>577.5</v>
      </c>
      <c r="M526" s="11">
        <v>0.55000000000000004</v>
      </c>
      <c r="O526" s="16"/>
      <c r="P526" s="14"/>
      <c r="Q526" s="12"/>
      <c r="R526" s="13"/>
    </row>
    <row r="527" spans="1:18" ht="15.75" customHeight="1">
      <c r="A527" s="1"/>
      <c r="B527" s="6" t="s">
        <v>27</v>
      </c>
      <c r="C527" s="6">
        <v>1128299</v>
      </c>
      <c r="D527" s="7">
        <v>44269</v>
      </c>
      <c r="E527" s="6" t="s">
        <v>28</v>
      </c>
      <c r="F527" s="6" t="s">
        <v>40</v>
      </c>
      <c r="G527" s="6" t="s">
        <v>41</v>
      </c>
      <c r="H527" s="6" t="s">
        <v>22</v>
      </c>
      <c r="I527" s="8">
        <v>0.54999999999999993</v>
      </c>
      <c r="J527" s="9">
        <v>3750</v>
      </c>
      <c r="K527" s="10">
        <f t="shared" si="4"/>
        <v>2062.4999999999995</v>
      </c>
      <c r="L527" s="10">
        <f t="shared" si="5"/>
        <v>412.49999999999994</v>
      </c>
      <c r="M527" s="11">
        <v>0.2</v>
      </c>
      <c r="O527" s="16"/>
      <c r="P527" s="14"/>
      <c r="Q527" s="12"/>
      <c r="R527" s="13"/>
    </row>
    <row r="528" spans="1:18" ht="15.75" customHeight="1">
      <c r="A528" s="1"/>
      <c r="B528" s="6" t="s">
        <v>27</v>
      </c>
      <c r="C528" s="6">
        <v>1128299</v>
      </c>
      <c r="D528" s="7">
        <v>44301</v>
      </c>
      <c r="E528" s="6" t="s">
        <v>28</v>
      </c>
      <c r="F528" s="6" t="s">
        <v>40</v>
      </c>
      <c r="G528" s="6" t="s">
        <v>41</v>
      </c>
      <c r="H528" s="6" t="s">
        <v>17</v>
      </c>
      <c r="I528" s="8">
        <v>0.6</v>
      </c>
      <c r="J528" s="9">
        <v>5500</v>
      </c>
      <c r="K528" s="10">
        <f t="shared" si="4"/>
        <v>3300</v>
      </c>
      <c r="L528" s="10">
        <f t="shared" si="5"/>
        <v>1320</v>
      </c>
      <c r="M528" s="11">
        <v>0.4</v>
      </c>
      <c r="O528" s="16"/>
      <c r="P528" s="14"/>
      <c r="Q528" s="12"/>
      <c r="R528" s="13"/>
    </row>
    <row r="529" spans="1:18" ht="15.75" customHeight="1">
      <c r="A529" s="1"/>
      <c r="B529" s="6" t="s">
        <v>27</v>
      </c>
      <c r="C529" s="6">
        <v>1128299</v>
      </c>
      <c r="D529" s="7">
        <v>44301</v>
      </c>
      <c r="E529" s="6" t="s">
        <v>28</v>
      </c>
      <c r="F529" s="6" t="s">
        <v>40</v>
      </c>
      <c r="G529" s="6" t="s">
        <v>41</v>
      </c>
      <c r="H529" s="6" t="s">
        <v>18</v>
      </c>
      <c r="I529" s="8">
        <v>0.65</v>
      </c>
      <c r="J529" s="9">
        <v>3500</v>
      </c>
      <c r="K529" s="10">
        <f t="shared" si="4"/>
        <v>2275</v>
      </c>
      <c r="L529" s="10">
        <f t="shared" si="5"/>
        <v>568.75</v>
      </c>
      <c r="M529" s="11">
        <v>0.25</v>
      </c>
      <c r="O529" s="16"/>
      <c r="P529" s="14"/>
      <c r="Q529" s="12"/>
      <c r="R529" s="13"/>
    </row>
    <row r="530" spans="1:18" ht="15.75" customHeight="1">
      <c r="A530" s="1"/>
      <c r="B530" s="6" t="s">
        <v>27</v>
      </c>
      <c r="C530" s="6">
        <v>1128299</v>
      </c>
      <c r="D530" s="7">
        <v>44301</v>
      </c>
      <c r="E530" s="6" t="s">
        <v>28</v>
      </c>
      <c r="F530" s="6" t="s">
        <v>40</v>
      </c>
      <c r="G530" s="6" t="s">
        <v>41</v>
      </c>
      <c r="H530" s="6" t="s">
        <v>19</v>
      </c>
      <c r="I530" s="8">
        <v>0.65</v>
      </c>
      <c r="J530" s="9">
        <v>4000</v>
      </c>
      <c r="K530" s="10">
        <f t="shared" si="4"/>
        <v>2600</v>
      </c>
      <c r="L530" s="10">
        <f t="shared" si="5"/>
        <v>1040</v>
      </c>
      <c r="M530" s="11">
        <v>0.4</v>
      </c>
      <c r="O530" s="16"/>
      <c r="P530" s="14"/>
      <c r="Q530" s="12"/>
      <c r="R530" s="13"/>
    </row>
    <row r="531" spans="1:18" ht="15.75" customHeight="1">
      <c r="A531" s="1"/>
      <c r="B531" s="6" t="s">
        <v>27</v>
      </c>
      <c r="C531" s="6">
        <v>1128299</v>
      </c>
      <c r="D531" s="7">
        <v>44301</v>
      </c>
      <c r="E531" s="6" t="s">
        <v>28</v>
      </c>
      <c r="F531" s="6" t="s">
        <v>40</v>
      </c>
      <c r="G531" s="6" t="s">
        <v>41</v>
      </c>
      <c r="H531" s="6" t="s">
        <v>20</v>
      </c>
      <c r="I531" s="8">
        <v>0.6</v>
      </c>
      <c r="J531" s="9">
        <v>3000</v>
      </c>
      <c r="K531" s="10">
        <f t="shared" si="4"/>
        <v>1800</v>
      </c>
      <c r="L531" s="10">
        <f t="shared" si="5"/>
        <v>630</v>
      </c>
      <c r="M531" s="11">
        <v>0.35</v>
      </c>
      <c r="O531" s="16"/>
      <c r="P531" s="14"/>
      <c r="Q531" s="12"/>
      <c r="R531" s="13"/>
    </row>
    <row r="532" spans="1:18" ht="15.75" customHeight="1">
      <c r="A532" s="1"/>
      <c r="B532" s="6" t="s">
        <v>27</v>
      </c>
      <c r="C532" s="6">
        <v>1128299</v>
      </c>
      <c r="D532" s="7">
        <v>44301</v>
      </c>
      <c r="E532" s="6" t="s">
        <v>28</v>
      </c>
      <c r="F532" s="6" t="s">
        <v>40</v>
      </c>
      <c r="G532" s="6" t="s">
        <v>41</v>
      </c>
      <c r="H532" s="6" t="s">
        <v>21</v>
      </c>
      <c r="I532" s="8">
        <v>0.65</v>
      </c>
      <c r="J532" s="9">
        <v>2000</v>
      </c>
      <c r="K532" s="10">
        <f t="shared" si="4"/>
        <v>1300</v>
      </c>
      <c r="L532" s="10">
        <f t="shared" si="5"/>
        <v>715.00000000000011</v>
      </c>
      <c r="M532" s="11">
        <v>0.55000000000000004</v>
      </c>
      <c r="O532" s="16"/>
      <c r="P532" s="14"/>
      <c r="Q532" s="12"/>
      <c r="R532" s="13"/>
    </row>
    <row r="533" spans="1:18" ht="15.75" customHeight="1">
      <c r="A533" s="1"/>
      <c r="B533" s="6" t="s">
        <v>27</v>
      </c>
      <c r="C533" s="6">
        <v>1128299</v>
      </c>
      <c r="D533" s="7">
        <v>44301</v>
      </c>
      <c r="E533" s="6" t="s">
        <v>28</v>
      </c>
      <c r="F533" s="6" t="s">
        <v>40</v>
      </c>
      <c r="G533" s="6" t="s">
        <v>41</v>
      </c>
      <c r="H533" s="6" t="s">
        <v>22</v>
      </c>
      <c r="I533" s="8">
        <v>0.8</v>
      </c>
      <c r="J533" s="9">
        <v>3500</v>
      </c>
      <c r="K533" s="10">
        <f t="shared" si="4"/>
        <v>2800</v>
      </c>
      <c r="L533" s="10">
        <f t="shared" si="5"/>
        <v>560</v>
      </c>
      <c r="M533" s="11">
        <v>0.2</v>
      </c>
      <c r="O533" s="16"/>
      <c r="P533" s="14"/>
      <c r="Q533" s="12"/>
      <c r="R533" s="13"/>
    </row>
    <row r="534" spans="1:18" ht="15.75" customHeight="1">
      <c r="A534" s="1"/>
      <c r="B534" s="6" t="s">
        <v>27</v>
      </c>
      <c r="C534" s="6">
        <v>1128299</v>
      </c>
      <c r="D534" s="7">
        <v>44332</v>
      </c>
      <c r="E534" s="6" t="s">
        <v>28</v>
      </c>
      <c r="F534" s="6" t="s">
        <v>40</v>
      </c>
      <c r="G534" s="6" t="s">
        <v>41</v>
      </c>
      <c r="H534" s="6" t="s">
        <v>17</v>
      </c>
      <c r="I534" s="8">
        <v>0.6</v>
      </c>
      <c r="J534" s="9">
        <v>5500</v>
      </c>
      <c r="K534" s="10">
        <f t="shared" si="4"/>
        <v>3300</v>
      </c>
      <c r="L534" s="10">
        <f t="shared" si="5"/>
        <v>1485</v>
      </c>
      <c r="M534" s="11">
        <v>0.45</v>
      </c>
      <c r="O534" s="16"/>
      <c r="P534" s="14"/>
      <c r="Q534" s="12"/>
      <c r="R534" s="13"/>
    </row>
    <row r="535" spans="1:18" ht="15.75" customHeight="1">
      <c r="A535" s="1"/>
      <c r="B535" s="6" t="s">
        <v>27</v>
      </c>
      <c r="C535" s="6">
        <v>1128299</v>
      </c>
      <c r="D535" s="7">
        <v>44332</v>
      </c>
      <c r="E535" s="6" t="s">
        <v>28</v>
      </c>
      <c r="F535" s="6" t="s">
        <v>40</v>
      </c>
      <c r="G535" s="6" t="s">
        <v>41</v>
      </c>
      <c r="H535" s="6" t="s">
        <v>18</v>
      </c>
      <c r="I535" s="8">
        <v>0.65</v>
      </c>
      <c r="J535" s="9">
        <v>4000</v>
      </c>
      <c r="K535" s="10">
        <f t="shared" si="4"/>
        <v>2600</v>
      </c>
      <c r="L535" s="10">
        <f t="shared" si="5"/>
        <v>780</v>
      </c>
      <c r="M535" s="11">
        <v>0.3</v>
      </c>
      <c r="O535" s="16"/>
      <c r="P535" s="14"/>
      <c r="Q535" s="12"/>
      <c r="R535" s="13"/>
    </row>
    <row r="536" spans="1:18" ht="15.75" customHeight="1">
      <c r="A536" s="1"/>
      <c r="B536" s="6" t="s">
        <v>27</v>
      </c>
      <c r="C536" s="6">
        <v>1128299</v>
      </c>
      <c r="D536" s="7">
        <v>44332</v>
      </c>
      <c r="E536" s="6" t="s">
        <v>28</v>
      </c>
      <c r="F536" s="6" t="s">
        <v>40</v>
      </c>
      <c r="G536" s="6" t="s">
        <v>41</v>
      </c>
      <c r="H536" s="6" t="s">
        <v>19</v>
      </c>
      <c r="I536" s="8">
        <v>0.65</v>
      </c>
      <c r="J536" s="9">
        <v>4000</v>
      </c>
      <c r="K536" s="10">
        <f t="shared" si="4"/>
        <v>2600</v>
      </c>
      <c r="L536" s="10">
        <f t="shared" si="5"/>
        <v>1170</v>
      </c>
      <c r="M536" s="11">
        <v>0.45</v>
      </c>
      <c r="O536" s="16"/>
      <c r="P536" s="14"/>
      <c r="Q536" s="12"/>
      <c r="R536" s="13"/>
    </row>
    <row r="537" spans="1:18" ht="15.75" customHeight="1">
      <c r="A537" s="1"/>
      <c r="B537" s="6" t="s">
        <v>27</v>
      </c>
      <c r="C537" s="6">
        <v>1128299</v>
      </c>
      <c r="D537" s="7">
        <v>44332</v>
      </c>
      <c r="E537" s="6" t="s">
        <v>28</v>
      </c>
      <c r="F537" s="6" t="s">
        <v>40</v>
      </c>
      <c r="G537" s="6" t="s">
        <v>41</v>
      </c>
      <c r="H537" s="6" t="s">
        <v>20</v>
      </c>
      <c r="I537" s="8">
        <v>0.6</v>
      </c>
      <c r="J537" s="9">
        <v>3000</v>
      </c>
      <c r="K537" s="10">
        <f t="shared" si="4"/>
        <v>1800</v>
      </c>
      <c r="L537" s="10">
        <f t="shared" si="5"/>
        <v>719.99999999999989</v>
      </c>
      <c r="M537" s="11">
        <v>0.39999999999999997</v>
      </c>
      <c r="O537" s="16"/>
      <c r="P537" s="14"/>
      <c r="Q537" s="12"/>
      <c r="R537" s="13"/>
    </row>
    <row r="538" spans="1:18" ht="15.75" customHeight="1">
      <c r="A538" s="1"/>
      <c r="B538" s="6" t="s">
        <v>27</v>
      </c>
      <c r="C538" s="6">
        <v>1128299</v>
      </c>
      <c r="D538" s="7">
        <v>44332</v>
      </c>
      <c r="E538" s="6" t="s">
        <v>28</v>
      </c>
      <c r="F538" s="6" t="s">
        <v>40</v>
      </c>
      <c r="G538" s="6" t="s">
        <v>41</v>
      </c>
      <c r="H538" s="6" t="s">
        <v>21</v>
      </c>
      <c r="I538" s="8">
        <v>0.65</v>
      </c>
      <c r="J538" s="9">
        <v>2000</v>
      </c>
      <c r="K538" s="10">
        <f t="shared" si="4"/>
        <v>1300</v>
      </c>
      <c r="L538" s="10">
        <f t="shared" si="5"/>
        <v>780.00000000000011</v>
      </c>
      <c r="M538" s="11">
        <v>0.60000000000000009</v>
      </c>
      <c r="O538" s="16"/>
      <c r="P538" s="14"/>
      <c r="Q538" s="12"/>
      <c r="R538" s="13"/>
    </row>
    <row r="539" spans="1:18" ht="15.75" customHeight="1">
      <c r="A539" s="1"/>
      <c r="B539" s="6" t="s">
        <v>27</v>
      </c>
      <c r="C539" s="6">
        <v>1128299</v>
      </c>
      <c r="D539" s="7">
        <v>44332</v>
      </c>
      <c r="E539" s="6" t="s">
        <v>28</v>
      </c>
      <c r="F539" s="6" t="s">
        <v>40</v>
      </c>
      <c r="G539" s="6" t="s">
        <v>41</v>
      </c>
      <c r="H539" s="6" t="s">
        <v>22</v>
      </c>
      <c r="I539" s="8">
        <v>0.8</v>
      </c>
      <c r="J539" s="9">
        <v>4500</v>
      </c>
      <c r="K539" s="10">
        <f t="shared" si="4"/>
        <v>3600</v>
      </c>
      <c r="L539" s="10">
        <f t="shared" si="5"/>
        <v>900</v>
      </c>
      <c r="M539" s="11">
        <v>0.25</v>
      </c>
      <c r="O539" s="16"/>
      <c r="P539" s="14"/>
      <c r="Q539" s="12"/>
      <c r="R539" s="13"/>
    </row>
    <row r="540" spans="1:18" ht="15.75" customHeight="1">
      <c r="A540" s="1"/>
      <c r="B540" s="6" t="s">
        <v>27</v>
      </c>
      <c r="C540" s="6">
        <v>1128299</v>
      </c>
      <c r="D540" s="7">
        <v>44362</v>
      </c>
      <c r="E540" s="6" t="s">
        <v>28</v>
      </c>
      <c r="F540" s="6" t="s">
        <v>40</v>
      </c>
      <c r="G540" s="6" t="s">
        <v>41</v>
      </c>
      <c r="H540" s="6" t="s">
        <v>17</v>
      </c>
      <c r="I540" s="8">
        <v>0.6</v>
      </c>
      <c r="J540" s="9">
        <v>7000</v>
      </c>
      <c r="K540" s="10">
        <f t="shared" si="4"/>
        <v>4200</v>
      </c>
      <c r="L540" s="10">
        <f t="shared" si="5"/>
        <v>1890</v>
      </c>
      <c r="M540" s="11">
        <v>0.45</v>
      </c>
      <c r="O540" s="16"/>
      <c r="P540" s="14"/>
      <c r="Q540" s="12"/>
      <c r="R540" s="13"/>
    </row>
    <row r="541" spans="1:18" ht="15.75" customHeight="1">
      <c r="A541" s="1"/>
      <c r="B541" s="6" t="s">
        <v>27</v>
      </c>
      <c r="C541" s="6">
        <v>1128299</v>
      </c>
      <c r="D541" s="7">
        <v>44362</v>
      </c>
      <c r="E541" s="6" t="s">
        <v>28</v>
      </c>
      <c r="F541" s="6" t="s">
        <v>40</v>
      </c>
      <c r="G541" s="6" t="s">
        <v>41</v>
      </c>
      <c r="H541" s="6" t="s">
        <v>18</v>
      </c>
      <c r="I541" s="8">
        <v>0.65</v>
      </c>
      <c r="J541" s="9">
        <v>5500</v>
      </c>
      <c r="K541" s="10">
        <f t="shared" si="4"/>
        <v>3575</v>
      </c>
      <c r="L541" s="10">
        <f t="shared" si="5"/>
        <v>1072.5</v>
      </c>
      <c r="M541" s="11">
        <v>0.3</v>
      </c>
      <c r="O541" s="16"/>
      <c r="P541" s="14"/>
      <c r="Q541" s="12"/>
      <c r="R541" s="13"/>
    </row>
    <row r="542" spans="1:18" ht="15.75" customHeight="1">
      <c r="A542" s="1"/>
      <c r="B542" s="6" t="s">
        <v>27</v>
      </c>
      <c r="C542" s="6">
        <v>1128299</v>
      </c>
      <c r="D542" s="7">
        <v>44362</v>
      </c>
      <c r="E542" s="6" t="s">
        <v>28</v>
      </c>
      <c r="F542" s="6" t="s">
        <v>40</v>
      </c>
      <c r="G542" s="6" t="s">
        <v>41</v>
      </c>
      <c r="H542" s="6" t="s">
        <v>19</v>
      </c>
      <c r="I542" s="8">
        <v>0.65</v>
      </c>
      <c r="J542" s="9">
        <v>5500</v>
      </c>
      <c r="K542" s="10">
        <f t="shared" si="4"/>
        <v>3575</v>
      </c>
      <c r="L542" s="10">
        <f t="shared" si="5"/>
        <v>1608.75</v>
      </c>
      <c r="M542" s="11">
        <v>0.45</v>
      </c>
      <c r="O542" s="16"/>
      <c r="P542" s="14"/>
      <c r="Q542" s="12"/>
      <c r="R542" s="13"/>
    </row>
    <row r="543" spans="1:18" ht="15.75" customHeight="1">
      <c r="A543" s="1"/>
      <c r="B543" s="6" t="s">
        <v>27</v>
      </c>
      <c r="C543" s="6">
        <v>1128299</v>
      </c>
      <c r="D543" s="7">
        <v>44362</v>
      </c>
      <c r="E543" s="6" t="s">
        <v>28</v>
      </c>
      <c r="F543" s="6" t="s">
        <v>40</v>
      </c>
      <c r="G543" s="6" t="s">
        <v>41</v>
      </c>
      <c r="H543" s="6" t="s">
        <v>20</v>
      </c>
      <c r="I543" s="8">
        <v>0.6</v>
      </c>
      <c r="J543" s="9">
        <v>4250</v>
      </c>
      <c r="K543" s="10">
        <f t="shared" si="4"/>
        <v>2550</v>
      </c>
      <c r="L543" s="10">
        <f t="shared" si="5"/>
        <v>1019.9999999999999</v>
      </c>
      <c r="M543" s="11">
        <v>0.39999999999999997</v>
      </c>
      <c r="O543" s="16"/>
      <c r="P543" s="14"/>
      <c r="Q543" s="12"/>
      <c r="R543" s="13"/>
    </row>
    <row r="544" spans="1:18" ht="15.75" customHeight="1">
      <c r="A544" s="1"/>
      <c r="B544" s="6" t="s">
        <v>27</v>
      </c>
      <c r="C544" s="6">
        <v>1128299</v>
      </c>
      <c r="D544" s="7">
        <v>44362</v>
      </c>
      <c r="E544" s="6" t="s">
        <v>28</v>
      </c>
      <c r="F544" s="6" t="s">
        <v>40</v>
      </c>
      <c r="G544" s="6" t="s">
        <v>41</v>
      </c>
      <c r="H544" s="6" t="s">
        <v>21</v>
      </c>
      <c r="I544" s="8">
        <v>0.65</v>
      </c>
      <c r="J544" s="9">
        <v>3000</v>
      </c>
      <c r="K544" s="10">
        <f t="shared" si="4"/>
        <v>1950</v>
      </c>
      <c r="L544" s="10">
        <f t="shared" si="5"/>
        <v>1170.0000000000002</v>
      </c>
      <c r="M544" s="11">
        <v>0.60000000000000009</v>
      </c>
      <c r="O544" s="16"/>
      <c r="P544" s="14"/>
      <c r="Q544" s="12"/>
      <c r="R544" s="13"/>
    </row>
    <row r="545" spans="1:18" ht="15.75" customHeight="1">
      <c r="A545" s="1"/>
      <c r="B545" s="6" t="s">
        <v>27</v>
      </c>
      <c r="C545" s="6">
        <v>1128299</v>
      </c>
      <c r="D545" s="7">
        <v>44362</v>
      </c>
      <c r="E545" s="6" t="s">
        <v>28</v>
      </c>
      <c r="F545" s="6" t="s">
        <v>40</v>
      </c>
      <c r="G545" s="6" t="s">
        <v>41</v>
      </c>
      <c r="H545" s="6" t="s">
        <v>22</v>
      </c>
      <c r="I545" s="8">
        <v>0.8</v>
      </c>
      <c r="J545" s="9">
        <v>6000</v>
      </c>
      <c r="K545" s="10">
        <f t="shared" si="4"/>
        <v>4800</v>
      </c>
      <c r="L545" s="10">
        <f t="shared" si="5"/>
        <v>1200</v>
      </c>
      <c r="M545" s="11">
        <v>0.25</v>
      </c>
      <c r="O545" s="16"/>
      <c r="P545" s="14"/>
      <c r="Q545" s="12"/>
      <c r="R545" s="13"/>
    </row>
    <row r="546" spans="1:18" ht="15.75" customHeight="1">
      <c r="A546" s="1"/>
      <c r="B546" s="6" t="s">
        <v>27</v>
      </c>
      <c r="C546" s="6">
        <v>1128299</v>
      </c>
      <c r="D546" s="7">
        <v>44391</v>
      </c>
      <c r="E546" s="6" t="s">
        <v>28</v>
      </c>
      <c r="F546" s="6" t="s">
        <v>40</v>
      </c>
      <c r="G546" s="6" t="s">
        <v>41</v>
      </c>
      <c r="H546" s="6" t="s">
        <v>17</v>
      </c>
      <c r="I546" s="8">
        <v>0.6</v>
      </c>
      <c r="J546" s="9">
        <v>7500</v>
      </c>
      <c r="K546" s="10">
        <f t="shared" si="4"/>
        <v>4500</v>
      </c>
      <c r="L546" s="10">
        <f t="shared" si="5"/>
        <v>1800</v>
      </c>
      <c r="M546" s="11">
        <v>0.4</v>
      </c>
      <c r="O546" s="16"/>
      <c r="P546" s="14"/>
      <c r="Q546" s="12"/>
      <c r="R546" s="13"/>
    </row>
    <row r="547" spans="1:18" ht="15.75" customHeight="1">
      <c r="A547" s="1"/>
      <c r="B547" s="6" t="s">
        <v>27</v>
      </c>
      <c r="C547" s="6">
        <v>1128299</v>
      </c>
      <c r="D547" s="7">
        <v>44391</v>
      </c>
      <c r="E547" s="6" t="s">
        <v>28</v>
      </c>
      <c r="F547" s="6" t="s">
        <v>40</v>
      </c>
      <c r="G547" s="6" t="s">
        <v>41</v>
      </c>
      <c r="H547" s="6" t="s">
        <v>18</v>
      </c>
      <c r="I547" s="8">
        <v>0.65</v>
      </c>
      <c r="J547" s="9">
        <v>6000</v>
      </c>
      <c r="K547" s="10">
        <f t="shared" si="4"/>
        <v>3900</v>
      </c>
      <c r="L547" s="10">
        <f t="shared" si="5"/>
        <v>975</v>
      </c>
      <c r="M547" s="11">
        <v>0.25</v>
      </c>
      <c r="O547" s="16"/>
      <c r="P547" s="14"/>
      <c r="Q547" s="12"/>
      <c r="R547" s="13"/>
    </row>
    <row r="548" spans="1:18" ht="15.75" customHeight="1">
      <c r="A548" s="1"/>
      <c r="B548" s="6" t="s">
        <v>27</v>
      </c>
      <c r="C548" s="6">
        <v>1128299</v>
      </c>
      <c r="D548" s="7">
        <v>44391</v>
      </c>
      <c r="E548" s="6" t="s">
        <v>28</v>
      </c>
      <c r="F548" s="6" t="s">
        <v>40</v>
      </c>
      <c r="G548" s="6" t="s">
        <v>41</v>
      </c>
      <c r="H548" s="6" t="s">
        <v>19</v>
      </c>
      <c r="I548" s="8">
        <v>0.65</v>
      </c>
      <c r="J548" s="9">
        <v>5500</v>
      </c>
      <c r="K548" s="10">
        <f t="shared" si="4"/>
        <v>3575</v>
      </c>
      <c r="L548" s="10">
        <f t="shared" si="5"/>
        <v>1430</v>
      </c>
      <c r="M548" s="11">
        <v>0.4</v>
      </c>
      <c r="O548" s="16"/>
      <c r="P548" s="14"/>
      <c r="Q548" s="12"/>
      <c r="R548" s="13"/>
    </row>
    <row r="549" spans="1:18" ht="15.75" customHeight="1">
      <c r="A549" s="1"/>
      <c r="B549" s="6" t="s">
        <v>27</v>
      </c>
      <c r="C549" s="6">
        <v>1128299</v>
      </c>
      <c r="D549" s="7">
        <v>44391</v>
      </c>
      <c r="E549" s="6" t="s">
        <v>28</v>
      </c>
      <c r="F549" s="6" t="s">
        <v>40</v>
      </c>
      <c r="G549" s="6" t="s">
        <v>41</v>
      </c>
      <c r="H549" s="6" t="s">
        <v>20</v>
      </c>
      <c r="I549" s="8">
        <v>0.6</v>
      </c>
      <c r="J549" s="9">
        <v>4500</v>
      </c>
      <c r="K549" s="10">
        <f t="shared" si="4"/>
        <v>2700</v>
      </c>
      <c r="L549" s="10">
        <f t="shared" si="5"/>
        <v>944.99999999999989</v>
      </c>
      <c r="M549" s="11">
        <v>0.35</v>
      </c>
      <c r="O549" s="16"/>
      <c r="P549" s="14"/>
      <c r="Q549" s="12"/>
      <c r="R549" s="13"/>
    </row>
    <row r="550" spans="1:18" ht="15.75" customHeight="1">
      <c r="A550" s="1"/>
      <c r="B550" s="6" t="s">
        <v>27</v>
      </c>
      <c r="C550" s="6">
        <v>1128299</v>
      </c>
      <c r="D550" s="7">
        <v>44391</v>
      </c>
      <c r="E550" s="6" t="s">
        <v>28</v>
      </c>
      <c r="F550" s="6" t="s">
        <v>40</v>
      </c>
      <c r="G550" s="6" t="s">
        <v>41</v>
      </c>
      <c r="H550" s="6" t="s">
        <v>21</v>
      </c>
      <c r="I550" s="8">
        <v>0.65</v>
      </c>
      <c r="J550" s="9">
        <v>5000</v>
      </c>
      <c r="K550" s="10">
        <f t="shared" si="4"/>
        <v>3250</v>
      </c>
      <c r="L550" s="10">
        <f t="shared" si="5"/>
        <v>1787.5000000000002</v>
      </c>
      <c r="M550" s="11">
        <v>0.55000000000000004</v>
      </c>
      <c r="O550" s="16"/>
      <c r="P550" s="14"/>
      <c r="Q550" s="12"/>
      <c r="R550" s="13"/>
    </row>
    <row r="551" spans="1:18" ht="15.75" customHeight="1">
      <c r="A551" s="1"/>
      <c r="B551" s="6" t="s">
        <v>27</v>
      </c>
      <c r="C551" s="6">
        <v>1128299</v>
      </c>
      <c r="D551" s="7">
        <v>44391</v>
      </c>
      <c r="E551" s="6" t="s">
        <v>28</v>
      </c>
      <c r="F551" s="6" t="s">
        <v>40</v>
      </c>
      <c r="G551" s="6" t="s">
        <v>41</v>
      </c>
      <c r="H551" s="6" t="s">
        <v>22</v>
      </c>
      <c r="I551" s="8">
        <v>0.8</v>
      </c>
      <c r="J551" s="9">
        <v>5000</v>
      </c>
      <c r="K551" s="10">
        <f t="shared" si="4"/>
        <v>4000</v>
      </c>
      <c r="L551" s="10">
        <f t="shared" si="5"/>
        <v>800</v>
      </c>
      <c r="M551" s="11">
        <v>0.2</v>
      </c>
      <c r="O551" s="16"/>
      <c r="P551" s="14"/>
      <c r="Q551" s="12"/>
      <c r="R551" s="13"/>
    </row>
    <row r="552" spans="1:18" ht="15.75" customHeight="1">
      <c r="A552" s="1"/>
      <c r="B552" s="6" t="s">
        <v>27</v>
      </c>
      <c r="C552" s="6">
        <v>1128299</v>
      </c>
      <c r="D552" s="7">
        <v>44423</v>
      </c>
      <c r="E552" s="6" t="s">
        <v>28</v>
      </c>
      <c r="F552" s="6" t="s">
        <v>40</v>
      </c>
      <c r="G552" s="6" t="s">
        <v>41</v>
      </c>
      <c r="H552" s="6" t="s">
        <v>17</v>
      </c>
      <c r="I552" s="8">
        <v>0.65</v>
      </c>
      <c r="J552" s="9">
        <v>7000</v>
      </c>
      <c r="K552" s="10">
        <f t="shared" si="4"/>
        <v>4550</v>
      </c>
      <c r="L552" s="10">
        <f t="shared" si="5"/>
        <v>1820</v>
      </c>
      <c r="M552" s="11">
        <v>0.4</v>
      </c>
      <c r="O552" s="16"/>
      <c r="P552" s="14"/>
      <c r="Q552" s="12"/>
      <c r="R552" s="13"/>
    </row>
    <row r="553" spans="1:18" ht="15.75" customHeight="1">
      <c r="A553" s="1"/>
      <c r="B553" s="6" t="s">
        <v>27</v>
      </c>
      <c r="C553" s="6">
        <v>1128299</v>
      </c>
      <c r="D553" s="7">
        <v>44423</v>
      </c>
      <c r="E553" s="6" t="s">
        <v>28</v>
      </c>
      <c r="F553" s="6" t="s">
        <v>40</v>
      </c>
      <c r="G553" s="6" t="s">
        <v>41</v>
      </c>
      <c r="H553" s="6" t="s">
        <v>18</v>
      </c>
      <c r="I553" s="8">
        <v>0.70000000000000007</v>
      </c>
      <c r="J553" s="9">
        <v>6500</v>
      </c>
      <c r="K553" s="10">
        <f t="shared" si="4"/>
        <v>4550</v>
      </c>
      <c r="L553" s="10">
        <f t="shared" si="5"/>
        <v>1137.5</v>
      </c>
      <c r="M553" s="11">
        <v>0.25</v>
      </c>
      <c r="O553" s="16"/>
      <c r="P553" s="14"/>
      <c r="Q553" s="12"/>
      <c r="R553" s="13"/>
    </row>
    <row r="554" spans="1:18" ht="15.75" customHeight="1">
      <c r="A554" s="1"/>
      <c r="B554" s="6" t="s">
        <v>27</v>
      </c>
      <c r="C554" s="6">
        <v>1128299</v>
      </c>
      <c r="D554" s="7">
        <v>44423</v>
      </c>
      <c r="E554" s="6" t="s">
        <v>28</v>
      </c>
      <c r="F554" s="6" t="s">
        <v>40</v>
      </c>
      <c r="G554" s="6" t="s">
        <v>41</v>
      </c>
      <c r="H554" s="6" t="s">
        <v>19</v>
      </c>
      <c r="I554" s="8">
        <v>0.65</v>
      </c>
      <c r="J554" s="9">
        <v>5250</v>
      </c>
      <c r="K554" s="10">
        <f t="shared" si="4"/>
        <v>3412.5</v>
      </c>
      <c r="L554" s="10">
        <f t="shared" si="5"/>
        <v>1365</v>
      </c>
      <c r="M554" s="11">
        <v>0.4</v>
      </c>
      <c r="O554" s="16"/>
      <c r="P554" s="14"/>
      <c r="Q554" s="12"/>
      <c r="R554" s="13"/>
    </row>
    <row r="555" spans="1:18" ht="15.75" customHeight="1">
      <c r="A555" s="1"/>
      <c r="B555" s="6" t="s">
        <v>27</v>
      </c>
      <c r="C555" s="6">
        <v>1128299</v>
      </c>
      <c r="D555" s="7">
        <v>44423</v>
      </c>
      <c r="E555" s="6" t="s">
        <v>28</v>
      </c>
      <c r="F555" s="6" t="s">
        <v>40</v>
      </c>
      <c r="G555" s="6" t="s">
        <v>41</v>
      </c>
      <c r="H555" s="6" t="s">
        <v>20</v>
      </c>
      <c r="I555" s="8">
        <v>0.65</v>
      </c>
      <c r="J555" s="9">
        <v>4750</v>
      </c>
      <c r="K555" s="10">
        <f t="shared" si="4"/>
        <v>3087.5</v>
      </c>
      <c r="L555" s="10">
        <f t="shared" si="5"/>
        <v>1080.625</v>
      </c>
      <c r="M555" s="11">
        <v>0.35</v>
      </c>
      <c r="O555" s="16"/>
      <c r="P555" s="14"/>
      <c r="Q555" s="12"/>
      <c r="R555" s="13"/>
    </row>
    <row r="556" spans="1:18" ht="15.75" customHeight="1">
      <c r="A556" s="1"/>
      <c r="B556" s="6" t="s">
        <v>27</v>
      </c>
      <c r="C556" s="6">
        <v>1128299</v>
      </c>
      <c r="D556" s="7">
        <v>44423</v>
      </c>
      <c r="E556" s="6" t="s">
        <v>28</v>
      </c>
      <c r="F556" s="6" t="s">
        <v>40</v>
      </c>
      <c r="G556" s="6" t="s">
        <v>41</v>
      </c>
      <c r="H556" s="6" t="s">
        <v>21</v>
      </c>
      <c r="I556" s="8">
        <v>0.75</v>
      </c>
      <c r="J556" s="9">
        <v>4750</v>
      </c>
      <c r="K556" s="10">
        <f t="shared" si="4"/>
        <v>3562.5</v>
      </c>
      <c r="L556" s="10">
        <f t="shared" si="5"/>
        <v>1959.3750000000002</v>
      </c>
      <c r="M556" s="11">
        <v>0.55000000000000004</v>
      </c>
      <c r="O556" s="16"/>
      <c r="P556" s="14"/>
      <c r="Q556" s="12"/>
      <c r="R556" s="13"/>
    </row>
    <row r="557" spans="1:18" ht="15.75" customHeight="1">
      <c r="A557" s="1"/>
      <c r="B557" s="6" t="s">
        <v>27</v>
      </c>
      <c r="C557" s="6">
        <v>1128299</v>
      </c>
      <c r="D557" s="7">
        <v>44423</v>
      </c>
      <c r="E557" s="6" t="s">
        <v>28</v>
      </c>
      <c r="F557" s="6" t="s">
        <v>40</v>
      </c>
      <c r="G557" s="6" t="s">
        <v>41</v>
      </c>
      <c r="H557" s="6" t="s">
        <v>22</v>
      </c>
      <c r="I557" s="8">
        <v>0.8</v>
      </c>
      <c r="J557" s="9">
        <v>4000</v>
      </c>
      <c r="K557" s="10">
        <f t="shared" si="4"/>
        <v>3200</v>
      </c>
      <c r="L557" s="10">
        <f t="shared" si="5"/>
        <v>640</v>
      </c>
      <c r="M557" s="11">
        <v>0.2</v>
      </c>
      <c r="O557" s="16"/>
      <c r="P557" s="14"/>
      <c r="Q557" s="12"/>
      <c r="R557" s="13"/>
    </row>
    <row r="558" spans="1:18" ht="15.75" customHeight="1">
      <c r="A558" s="1"/>
      <c r="B558" s="6" t="s">
        <v>27</v>
      </c>
      <c r="C558" s="6">
        <v>1128299</v>
      </c>
      <c r="D558" s="7">
        <v>44455</v>
      </c>
      <c r="E558" s="6" t="s">
        <v>28</v>
      </c>
      <c r="F558" s="6" t="s">
        <v>40</v>
      </c>
      <c r="G558" s="6" t="s">
        <v>41</v>
      </c>
      <c r="H558" s="6" t="s">
        <v>17</v>
      </c>
      <c r="I558" s="8">
        <v>0.60000000000000009</v>
      </c>
      <c r="J558" s="9">
        <v>6000</v>
      </c>
      <c r="K558" s="10">
        <f t="shared" si="4"/>
        <v>3600.0000000000005</v>
      </c>
      <c r="L558" s="10">
        <f t="shared" si="5"/>
        <v>1260.0000000000002</v>
      </c>
      <c r="M558" s="11">
        <v>0.35000000000000003</v>
      </c>
      <c r="O558" s="16"/>
      <c r="P558" s="14"/>
      <c r="Q558" s="12"/>
      <c r="R558" s="13"/>
    </row>
    <row r="559" spans="1:18" ht="15.75" customHeight="1">
      <c r="A559" s="1"/>
      <c r="B559" s="6" t="s">
        <v>27</v>
      </c>
      <c r="C559" s="6">
        <v>1128299</v>
      </c>
      <c r="D559" s="7">
        <v>44455</v>
      </c>
      <c r="E559" s="6" t="s">
        <v>28</v>
      </c>
      <c r="F559" s="6" t="s">
        <v>40</v>
      </c>
      <c r="G559" s="6" t="s">
        <v>41</v>
      </c>
      <c r="H559" s="6" t="s">
        <v>18</v>
      </c>
      <c r="I559" s="8">
        <v>0.65000000000000013</v>
      </c>
      <c r="J559" s="9">
        <v>6000</v>
      </c>
      <c r="K559" s="10">
        <f t="shared" si="4"/>
        <v>3900.0000000000009</v>
      </c>
      <c r="L559" s="10">
        <f t="shared" si="5"/>
        <v>780.00000000000023</v>
      </c>
      <c r="M559" s="11">
        <v>0.2</v>
      </c>
      <c r="O559" s="16"/>
      <c r="P559" s="14"/>
      <c r="Q559" s="12"/>
      <c r="R559" s="13"/>
    </row>
    <row r="560" spans="1:18" ht="15.75" customHeight="1">
      <c r="A560" s="1"/>
      <c r="B560" s="6" t="s">
        <v>27</v>
      </c>
      <c r="C560" s="6">
        <v>1128299</v>
      </c>
      <c r="D560" s="7">
        <v>44455</v>
      </c>
      <c r="E560" s="6" t="s">
        <v>28</v>
      </c>
      <c r="F560" s="6" t="s">
        <v>40</v>
      </c>
      <c r="G560" s="6" t="s">
        <v>41</v>
      </c>
      <c r="H560" s="6" t="s">
        <v>19</v>
      </c>
      <c r="I560" s="8">
        <v>0.60000000000000009</v>
      </c>
      <c r="J560" s="9">
        <v>4500</v>
      </c>
      <c r="K560" s="10">
        <f t="shared" si="4"/>
        <v>2700.0000000000005</v>
      </c>
      <c r="L560" s="10">
        <f t="shared" si="5"/>
        <v>945.00000000000023</v>
      </c>
      <c r="M560" s="11">
        <v>0.35000000000000003</v>
      </c>
      <c r="O560" s="16"/>
      <c r="P560" s="14"/>
      <c r="Q560" s="12"/>
      <c r="R560" s="13"/>
    </row>
    <row r="561" spans="1:18" ht="15.75" customHeight="1">
      <c r="A561" s="1"/>
      <c r="B561" s="6" t="s">
        <v>27</v>
      </c>
      <c r="C561" s="6">
        <v>1128299</v>
      </c>
      <c r="D561" s="7">
        <v>44455</v>
      </c>
      <c r="E561" s="6" t="s">
        <v>28</v>
      </c>
      <c r="F561" s="6" t="s">
        <v>40</v>
      </c>
      <c r="G561" s="6" t="s">
        <v>41</v>
      </c>
      <c r="H561" s="6" t="s">
        <v>20</v>
      </c>
      <c r="I561" s="8">
        <v>0.60000000000000009</v>
      </c>
      <c r="J561" s="9">
        <v>4000</v>
      </c>
      <c r="K561" s="10">
        <f t="shared" si="4"/>
        <v>2400.0000000000005</v>
      </c>
      <c r="L561" s="10">
        <f t="shared" si="5"/>
        <v>720.00000000000011</v>
      </c>
      <c r="M561" s="11">
        <v>0.3</v>
      </c>
      <c r="O561" s="16"/>
      <c r="P561" s="14"/>
      <c r="Q561" s="12"/>
      <c r="R561" s="13"/>
    </row>
    <row r="562" spans="1:18" ht="15.75" customHeight="1">
      <c r="A562" s="1"/>
      <c r="B562" s="6" t="s">
        <v>27</v>
      </c>
      <c r="C562" s="6">
        <v>1128299</v>
      </c>
      <c r="D562" s="7">
        <v>44455</v>
      </c>
      <c r="E562" s="6" t="s">
        <v>28</v>
      </c>
      <c r="F562" s="6" t="s">
        <v>40</v>
      </c>
      <c r="G562" s="6" t="s">
        <v>41</v>
      </c>
      <c r="H562" s="6" t="s">
        <v>21</v>
      </c>
      <c r="I562" s="8">
        <v>0.70000000000000007</v>
      </c>
      <c r="J562" s="9">
        <v>4000</v>
      </c>
      <c r="K562" s="10">
        <f t="shared" si="4"/>
        <v>2800.0000000000005</v>
      </c>
      <c r="L562" s="10">
        <f t="shared" si="5"/>
        <v>1400.0000000000005</v>
      </c>
      <c r="M562" s="11">
        <v>0.50000000000000011</v>
      </c>
      <c r="O562" s="16"/>
      <c r="P562" s="14"/>
      <c r="Q562" s="12"/>
      <c r="R562" s="13"/>
    </row>
    <row r="563" spans="1:18" ht="15.75" customHeight="1">
      <c r="A563" s="1"/>
      <c r="B563" s="6" t="s">
        <v>27</v>
      </c>
      <c r="C563" s="6">
        <v>1128299</v>
      </c>
      <c r="D563" s="7">
        <v>44455</v>
      </c>
      <c r="E563" s="6" t="s">
        <v>28</v>
      </c>
      <c r="F563" s="6" t="s">
        <v>40</v>
      </c>
      <c r="G563" s="6" t="s">
        <v>41</v>
      </c>
      <c r="H563" s="6" t="s">
        <v>22</v>
      </c>
      <c r="I563" s="8">
        <v>0.75000000000000011</v>
      </c>
      <c r="J563" s="9">
        <v>4500</v>
      </c>
      <c r="K563" s="10">
        <f t="shared" si="4"/>
        <v>3375.0000000000005</v>
      </c>
      <c r="L563" s="10">
        <f t="shared" si="5"/>
        <v>506.25000000000017</v>
      </c>
      <c r="M563" s="11">
        <v>0.15000000000000002</v>
      </c>
      <c r="O563" s="16"/>
      <c r="P563" s="14"/>
      <c r="Q563" s="12"/>
      <c r="R563" s="13"/>
    </row>
    <row r="564" spans="1:18" ht="15.75" customHeight="1">
      <c r="A564" s="1"/>
      <c r="B564" s="6" t="s">
        <v>27</v>
      </c>
      <c r="C564" s="6">
        <v>1128299</v>
      </c>
      <c r="D564" s="7">
        <v>44484</v>
      </c>
      <c r="E564" s="6" t="s">
        <v>28</v>
      </c>
      <c r="F564" s="6" t="s">
        <v>40</v>
      </c>
      <c r="G564" s="6" t="s">
        <v>41</v>
      </c>
      <c r="H564" s="6" t="s">
        <v>17</v>
      </c>
      <c r="I564" s="8">
        <v>0.60000000000000009</v>
      </c>
      <c r="J564" s="9">
        <v>5500</v>
      </c>
      <c r="K564" s="10">
        <f t="shared" si="4"/>
        <v>3300.0000000000005</v>
      </c>
      <c r="L564" s="10">
        <f t="shared" si="5"/>
        <v>1155.0000000000002</v>
      </c>
      <c r="M564" s="11">
        <v>0.35000000000000003</v>
      </c>
      <c r="O564" s="16"/>
      <c r="P564" s="14"/>
      <c r="Q564" s="12"/>
      <c r="R564" s="13"/>
    </row>
    <row r="565" spans="1:18" ht="15.75" customHeight="1">
      <c r="A565" s="1"/>
      <c r="B565" s="6" t="s">
        <v>27</v>
      </c>
      <c r="C565" s="6">
        <v>1128299</v>
      </c>
      <c r="D565" s="7">
        <v>44484</v>
      </c>
      <c r="E565" s="6" t="s">
        <v>28</v>
      </c>
      <c r="F565" s="6" t="s">
        <v>40</v>
      </c>
      <c r="G565" s="6" t="s">
        <v>41</v>
      </c>
      <c r="H565" s="6" t="s">
        <v>18</v>
      </c>
      <c r="I565" s="8">
        <v>0.65000000000000013</v>
      </c>
      <c r="J565" s="9">
        <v>5500</v>
      </c>
      <c r="K565" s="10">
        <f t="shared" si="4"/>
        <v>3575.0000000000009</v>
      </c>
      <c r="L565" s="10">
        <f t="shared" si="5"/>
        <v>715.00000000000023</v>
      </c>
      <c r="M565" s="11">
        <v>0.2</v>
      </c>
      <c r="O565" s="16"/>
      <c r="P565" s="14"/>
      <c r="Q565" s="12"/>
      <c r="R565" s="13"/>
    </row>
    <row r="566" spans="1:18" ht="15.75" customHeight="1">
      <c r="A566" s="1"/>
      <c r="B566" s="6" t="s">
        <v>27</v>
      </c>
      <c r="C566" s="6">
        <v>1128299</v>
      </c>
      <c r="D566" s="7">
        <v>44484</v>
      </c>
      <c r="E566" s="6" t="s">
        <v>28</v>
      </c>
      <c r="F566" s="6" t="s">
        <v>40</v>
      </c>
      <c r="G566" s="6" t="s">
        <v>41</v>
      </c>
      <c r="H566" s="6" t="s">
        <v>19</v>
      </c>
      <c r="I566" s="8">
        <v>0.60000000000000009</v>
      </c>
      <c r="J566" s="9">
        <v>3750</v>
      </c>
      <c r="K566" s="10">
        <f t="shared" si="4"/>
        <v>2250.0000000000005</v>
      </c>
      <c r="L566" s="10">
        <f t="shared" si="5"/>
        <v>787.50000000000023</v>
      </c>
      <c r="M566" s="11">
        <v>0.35000000000000003</v>
      </c>
      <c r="O566" s="16"/>
      <c r="P566" s="14"/>
      <c r="Q566" s="12"/>
      <c r="R566" s="13"/>
    </row>
    <row r="567" spans="1:18" ht="15.75" customHeight="1">
      <c r="A567" s="1"/>
      <c r="B567" s="6" t="s">
        <v>27</v>
      </c>
      <c r="C567" s="6">
        <v>1128299</v>
      </c>
      <c r="D567" s="7">
        <v>44484</v>
      </c>
      <c r="E567" s="6" t="s">
        <v>28</v>
      </c>
      <c r="F567" s="6" t="s">
        <v>40</v>
      </c>
      <c r="G567" s="6" t="s">
        <v>41</v>
      </c>
      <c r="H567" s="6" t="s">
        <v>20</v>
      </c>
      <c r="I567" s="8">
        <v>0.60000000000000009</v>
      </c>
      <c r="J567" s="9">
        <v>3500</v>
      </c>
      <c r="K567" s="10">
        <f t="shared" si="4"/>
        <v>2100.0000000000005</v>
      </c>
      <c r="L567" s="10">
        <f t="shared" si="5"/>
        <v>630.00000000000011</v>
      </c>
      <c r="M567" s="11">
        <v>0.3</v>
      </c>
      <c r="O567" s="16"/>
      <c r="P567" s="14"/>
      <c r="Q567" s="12"/>
      <c r="R567" s="13"/>
    </row>
    <row r="568" spans="1:18" ht="15.75" customHeight="1">
      <c r="A568" s="1"/>
      <c r="B568" s="6" t="s">
        <v>27</v>
      </c>
      <c r="C568" s="6">
        <v>1128299</v>
      </c>
      <c r="D568" s="7">
        <v>44484</v>
      </c>
      <c r="E568" s="6" t="s">
        <v>28</v>
      </c>
      <c r="F568" s="6" t="s">
        <v>40</v>
      </c>
      <c r="G568" s="6" t="s">
        <v>41</v>
      </c>
      <c r="H568" s="6" t="s">
        <v>21</v>
      </c>
      <c r="I568" s="8">
        <v>0.70000000000000007</v>
      </c>
      <c r="J568" s="9">
        <v>3250</v>
      </c>
      <c r="K568" s="10">
        <f t="shared" si="4"/>
        <v>2275</v>
      </c>
      <c r="L568" s="10">
        <f t="shared" si="5"/>
        <v>1137.5000000000002</v>
      </c>
      <c r="M568" s="11">
        <v>0.50000000000000011</v>
      </c>
      <c r="O568" s="16"/>
      <c r="P568" s="14"/>
      <c r="Q568" s="12"/>
      <c r="R568" s="13"/>
    </row>
    <row r="569" spans="1:18" ht="15.75" customHeight="1">
      <c r="A569" s="1"/>
      <c r="B569" s="6" t="s">
        <v>27</v>
      </c>
      <c r="C569" s="6">
        <v>1128299</v>
      </c>
      <c r="D569" s="7">
        <v>44484</v>
      </c>
      <c r="E569" s="6" t="s">
        <v>28</v>
      </c>
      <c r="F569" s="6" t="s">
        <v>40</v>
      </c>
      <c r="G569" s="6" t="s">
        <v>41</v>
      </c>
      <c r="H569" s="6" t="s">
        <v>22</v>
      </c>
      <c r="I569" s="8">
        <v>0.75000000000000011</v>
      </c>
      <c r="J569" s="9">
        <v>3750</v>
      </c>
      <c r="K569" s="10">
        <f t="shared" si="4"/>
        <v>2812.5000000000005</v>
      </c>
      <c r="L569" s="10">
        <f t="shared" si="5"/>
        <v>421.87500000000011</v>
      </c>
      <c r="M569" s="11">
        <v>0.15000000000000002</v>
      </c>
      <c r="O569" s="16"/>
      <c r="P569" s="14"/>
      <c r="Q569" s="12"/>
      <c r="R569" s="13"/>
    </row>
    <row r="570" spans="1:18" ht="15.75" customHeight="1">
      <c r="A570" s="1"/>
      <c r="B570" s="6" t="s">
        <v>27</v>
      </c>
      <c r="C570" s="6">
        <v>1128299</v>
      </c>
      <c r="D570" s="7">
        <v>44515</v>
      </c>
      <c r="E570" s="6" t="s">
        <v>28</v>
      </c>
      <c r="F570" s="6" t="s">
        <v>40</v>
      </c>
      <c r="G570" s="6" t="s">
        <v>41</v>
      </c>
      <c r="H570" s="6" t="s">
        <v>17</v>
      </c>
      <c r="I570" s="8">
        <v>0.60000000000000009</v>
      </c>
      <c r="J570" s="9">
        <v>5750</v>
      </c>
      <c r="K570" s="10">
        <f t="shared" si="4"/>
        <v>3450.0000000000005</v>
      </c>
      <c r="L570" s="10">
        <f t="shared" si="5"/>
        <v>1207.5000000000002</v>
      </c>
      <c r="M570" s="11">
        <v>0.35000000000000003</v>
      </c>
      <c r="O570" s="16"/>
      <c r="P570" s="14"/>
      <c r="Q570" s="12"/>
      <c r="R570" s="13"/>
    </row>
    <row r="571" spans="1:18" ht="15.75" customHeight="1">
      <c r="A571" s="1"/>
      <c r="B571" s="6" t="s">
        <v>27</v>
      </c>
      <c r="C571" s="6">
        <v>1128299</v>
      </c>
      <c r="D571" s="7">
        <v>44515</v>
      </c>
      <c r="E571" s="6" t="s">
        <v>28</v>
      </c>
      <c r="F571" s="6" t="s">
        <v>40</v>
      </c>
      <c r="G571" s="6" t="s">
        <v>41</v>
      </c>
      <c r="H571" s="6" t="s">
        <v>18</v>
      </c>
      <c r="I571" s="8">
        <v>0.65000000000000013</v>
      </c>
      <c r="J571" s="9">
        <v>5750</v>
      </c>
      <c r="K571" s="10">
        <f t="shared" si="4"/>
        <v>3737.5000000000009</v>
      </c>
      <c r="L571" s="10">
        <f t="shared" si="5"/>
        <v>747.50000000000023</v>
      </c>
      <c r="M571" s="11">
        <v>0.2</v>
      </c>
      <c r="O571" s="16"/>
      <c r="P571" s="14"/>
      <c r="Q571" s="12"/>
      <c r="R571" s="13"/>
    </row>
    <row r="572" spans="1:18" ht="15.75" customHeight="1">
      <c r="A572" s="1"/>
      <c r="B572" s="6" t="s">
        <v>27</v>
      </c>
      <c r="C572" s="6">
        <v>1128299</v>
      </c>
      <c r="D572" s="7">
        <v>44515</v>
      </c>
      <c r="E572" s="6" t="s">
        <v>28</v>
      </c>
      <c r="F572" s="6" t="s">
        <v>40</v>
      </c>
      <c r="G572" s="6" t="s">
        <v>41</v>
      </c>
      <c r="H572" s="6" t="s">
        <v>19</v>
      </c>
      <c r="I572" s="8">
        <v>0.60000000000000009</v>
      </c>
      <c r="J572" s="9">
        <v>4250</v>
      </c>
      <c r="K572" s="10">
        <f t="shared" si="4"/>
        <v>2550.0000000000005</v>
      </c>
      <c r="L572" s="10">
        <f t="shared" si="5"/>
        <v>892.50000000000023</v>
      </c>
      <c r="M572" s="11">
        <v>0.35000000000000003</v>
      </c>
      <c r="O572" s="16"/>
      <c r="P572" s="14"/>
      <c r="Q572" s="12"/>
      <c r="R572" s="13"/>
    </row>
    <row r="573" spans="1:18" ht="15.75" customHeight="1">
      <c r="A573" s="1"/>
      <c r="B573" s="6" t="s">
        <v>27</v>
      </c>
      <c r="C573" s="6">
        <v>1128299</v>
      </c>
      <c r="D573" s="7">
        <v>44515</v>
      </c>
      <c r="E573" s="6" t="s">
        <v>28</v>
      </c>
      <c r="F573" s="6" t="s">
        <v>40</v>
      </c>
      <c r="G573" s="6" t="s">
        <v>41</v>
      </c>
      <c r="H573" s="6" t="s">
        <v>20</v>
      </c>
      <c r="I573" s="8">
        <v>0.60000000000000009</v>
      </c>
      <c r="J573" s="9">
        <v>4000</v>
      </c>
      <c r="K573" s="10">
        <f t="shared" si="4"/>
        <v>2400.0000000000005</v>
      </c>
      <c r="L573" s="10">
        <f t="shared" si="5"/>
        <v>720.00000000000011</v>
      </c>
      <c r="M573" s="11">
        <v>0.3</v>
      </c>
      <c r="O573" s="16"/>
      <c r="P573" s="14"/>
      <c r="Q573" s="12"/>
      <c r="R573" s="13"/>
    </row>
    <row r="574" spans="1:18" ht="15.75" customHeight="1">
      <c r="A574" s="1"/>
      <c r="B574" s="6" t="s">
        <v>27</v>
      </c>
      <c r="C574" s="6">
        <v>1128299</v>
      </c>
      <c r="D574" s="7">
        <v>44515</v>
      </c>
      <c r="E574" s="6" t="s">
        <v>28</v>
      </c>
      <c r="F574" s="6" t="s">
        <v>40</v>
      </c>
      <c r="G574" s="6" t="s">
        <v>41</v>
      </c>
      <c r="H574" s="6" t="s">
        <v>21</v>
      </c>
      <c r="I574" s="8">
        <v>0.70000000000000007</v>
      </c>
      <c r="J574" s="9">
        <v>3500</v>
      </c>
      <c r="K574" s="10">
        <f t="shared" si="4"/>
        <v>2450.0000000000005</v>
      </c>
      <c r="L574" s="10">
        <f t="shared" si="5"/>
        <v>1225.0000000000005</v>
      </c>
      <c r="M574" s="11">
        <v>0.50000000000000011</v>
      </c>
      <c r="O574" s="16"/>
      <c r="P574" s="14"/>
      <c r="Q574" s="12"/>
      <c r="R574" s="13"/>
    </row>
    <row r="575" spans="1:18" ht="15.75" customHeight="1">
      <c r="A575" s="1"/>
      <c r="B575" s="6" t="s">
        <v>27</v>
      </c>
      <c r="C575" s="6">
        <v>1128299</v>
      </c>
      <c r="D575" s="7">
        <v>44515</v>
      </c>
      <c r="E575" s="6" t="s">
        <v>28</v>
      </c>
      <c r="F575" s="6" t="s">
        <v>40</v>
      </c>
      <c r="G575" s="6" t="s">
        <v>41</v>
      </c>
      <c r="H575" s="6" t="s">
        <v>22</v>
      </c>
      <c r="I575" s="8">
        <v>0.75000000000000011</v>
      </c>
      <c r="J575" s="9">
        <v>4750</v>
      </c>
      <c r="K575" s="10">
        <f t="shared" si="4"/>
        <v>3562.5000000000005</v>
      </c>
      <c r="L575" s="10">
        <f t="shared" si="5"/>
        <v>534.37500000000011</v>
      </c>
      <c r="M575" s="11">
        <v>0.15000000000000002</v>
      </c>
      <c r="O575" s="16"/>
      <c r="P575" s="14"/>
      <c r="Q575" s="12"/>
      <c r="R575" s="13"/>
    </row>
    <row r="576" spans="1:18" ht="15.75" customHeight="1">
      <c r="A576" s="1"/>
      <c r="B576" s="6" t="s">
        <v>27</v>
      </c>
      <c r="C576" s="6">
        <v>1128299</v>
      </c>
      <c r="D576" s="7">
        <v>44544</v>
      </c>
      <c r="E576" s="6" t="s">
        <v>28</v>
      </c>
      <c r="F576" s="6" t="s">
        <v>40</v>
      </c>
      <c r="G576" s="6" t="s">
        <v>41</v>
      </c>
      <c r="H576" s="6" t="s">
        <v>17</v>
      </c>
      <c r="I576" s="8">
        <v>0.60000000000000009</v>
      </c>
      <c r="J576" s="9">
        <v>6750</v>
      </c>
      <c r="K576" s="10">
        <f t="shared" si="4"/>
        <v>4050.0000000000005</v>
      </c>
      <c r="L576" s="10">
        <f t="shared" si="5"/>
        <v>1417.5000000000002</v>
      </c>
      <c r="M576" s="11">
        <v>0.35000000000000003</v>
      </c>
      <c r="O576" s="16"/>
      <c r="P576" s="14"/>
      <c r="Q576" s="12"/>
      <c r="R576" s="13"/>
    </row>
    <row r="577" spans="1:18" ht="15.75" customHeight="1">
      <c r="A577" s="1"/>
      <c r="B577" s="6" t="s">
        <v>27</v>
      </c>
      <c r="C577" s="6">
        <v>1128299</v>
      </c>
      <c r="D577" s="7">
        <v>44544</v>
      </c>
      <c r="E577" s="6" t="s">
        <v>28</v>
      </c>
      <c r="F577" s="6" t="s">
        <v>40</v>
      </c>
      <c r="G577" s="6" t="s">
        <v>41</v>
      </c>
      <c r="H577" s="6" t="s">
        <v>18</v>
      </c>
      <c r="I577" s="8">
        <v>0.65000000000000013</v>
      </c>
      <c r="J577" s="9">
        <v>6750</v>
      </c>
      <c r="K577" s="10">
        <f t="shared" si="4"/>
        <v>4387.5000000000009</v>
      </c>
      <c r="L577" s="10">
        <f t="shared" si="5"/>
        <v>877.50000000000023</v>
      </c>
      <c r="M577" s="11">
        <v>0.2</v>
      </c>
      <c r="O577" s="16"/>
      <c r="P577" s="14"/>
      <c r="Q577" s="12"/>
      <c r="R577" s="13"/>
    </row>
    <row r="578" spans="1:18" ht="15.75" customHeight="1">
      <c r="A578" s="1"/>
      <c r="B578" s="6" t="s">
        <v>27</v>
      </c>
      <c r="C578" s="6">
        <v>1128299</v>
      </c>
      <c r="D578" s="7">
        <v>44544</v>
      </c>
      <c r="E578" s="6" t="s">
        <v>28</v>
      </c>
      <c r="F578" s="6" t="s">
        <v>40</v>
      </c>
      <c r="G578" s="6" t="s">
        <v>41</v>
      </c>
      <c r="H578" s="6" t="s">
        <v>19</v>
      </c>
      <c r="I578" s="8">
        <v>0.60000000000000009</v>
      </c>
      <c r="J578" s="9">
        <v>4750</v>
      </c>
      <c r="K578" s="10">
        <f t="shared" si="4"/>
        <v>2850.0000000000005</v>
      </c>
      <c r="L578" s="10">
        <f t="shared" si="5"/>
        <v>997.50000000000023</v>
      </c>
      <c r="M578" s="11">
        <v>0.35000000000000003</v>
      </c>
      <c r="O578" s="16"/>
      <c r="P578" s="14"/>
      <c r="Q578" s="12"/>
      <c r="R578" s="13"/>
    </row>
    <row r="579" spans="1:18" ht="15.75" customHeight="1">
      <c r="A579" s="1"/>
      <c r="B579" s="6" t="s">
        <v>27</v>
      </c>
      <c r="C579" s="6">
        <v>1128299</v>
      </c>
      <c r="D579" s="7">
        <v>44544</v>
      </c>
      <c r="E579" s="6" t="s">
        <v>28</v>
      </c>
      <c r="F579" s="6" t="s">
        <v>40</v>
      </c>
      <c r="G579" s="6" t="s">
        <v>41</v>
      </c>
      <c r="H579" s="6" t="s">
        <v>20</v>
      </c>
      <c r="I579" s="8">
        <v>0.60000000000000009</v>
      </c>
      <c r="J579" s="9">
        <v>4750</v>
      </c>
      <c r="K579" s="10">
        <f t="shared" si="4"/>
        <v>2850.0000000000005</v>
      </c>
      <c r="L579" s="10">
        <f t="shared" si="5"/>
        <v>855.00000000000011</v>
      </c>
      <c r="M579" s="11">
        <v>0.3</v>
      </c>
      <c r="O579" s="16"/>
      <c r="P579" s="14"/>
      <c r="Q579" s="12"/>
      <c r="R579" s="13"/>
    </row>
    <row r="580" spans="1:18" ht="15.75" customHeight="1">
      <c r="A580" s="1"/>
      <c r="B580" s="6" t="s">
        <v>27</v>
      </c>
      <c r="C580" s="6">
        <v>1128299</v>
      </c>
      <c r="D580" s="7">
        <v>44544</v>
      </c>
      <c r="E580" s="6" t="s">
        <v>28</v>
      </c>
      <c r="F580" s="6" t="s">
        <v>40</v>
      </c>
      <c r="G580" s="6" t="s">
        <v>41</v>
      </c>
      <c r="H580" s="6" t="s">
        <v>21</v>
      </c>
      <c r="I580" s="8">
        <v>0.70000000000000007</v>
      </c>
      <c r="J580" s="9">
        <v>4000</v>
      </c>
      <c r="K580" s="10">
        <f t="shared" si="4"/>
        <v>2800.0000000000005</v>
      </c>
      <c r="L580" s="10">
        <f t="shared" si="5"/>
        <v>1400.0000000000005</v>
      </c>
      <c r="M580" s="11">
        <v>0.50000000000000011</v>
      </c>
      <c r="O580" s="16"/>
      <c r="P580" s="14"/>
      <c r="Q580" s="12"/>
      <c r="R580" s="13"/>
    </row>
    <row r="581" spans="1:18" ht="15.75" customHeight="1">
      <c r="A581" s="1"/>
      <c r="B581" s="6" t="s">
        <v>27</v>
      </c>
      <c r="C581" s="6">
        <v>1128299</v>
      </c>
      <c r="D581" s="7">
        <v>44544</v>
      </c>
      <c r="E581" s="6" t="s">
        <v>28</v>
      </c>
      <c r="F581" s="6" t="s">
        <v>40</v>
      </c>
      <c r="G581" s="6" t="s">
        <v>41</v>
      </c>
      <c r="H581" s="6" t="s">
        <v>22</v>
      </c>
      <c r="I581" s="8">
        <v>0.75000000000000011</v>
      </c>
      <c r="J581" s="9">
        <v>5000</v>
      </c>
      <c r="K581" s="10">
        <f t="shared" si="4"/>
        <v>3750.0000000000005</v>
      </c>
      <c r="L581" s="10">
        <f t="shared" si="5"/>
        <v>562.50000000000011</v>
      </c>
      <c r="M581" s="11">
        <v>0.15000000000000002</v>
      </c>
      <c r="O581" s="16"/>
      <c r="P581" s="14"/>
      <c r="Q581" s="12"/>
      <c r="R581" s="13"/>
    </row>
    <row r="582" spans="1:18" ht="15.75" customHeight="1">
      <c r="A582" s="1" t="s">
        <v>39</v>
      </c>
      <c r="B582" s="6" t="s">
        <v>27</v>
      </c>
      <c r="C582" s="6">
        <v>1128299</v>
      </c>
      <c r="D582" s="7">
        <v>44201</v>
      </c>
      <c r="E582" s="6" t="s">
        <v>28</v>
      </c>
      <c r="F582" s="6" t="s">
        <v>42</v>
      </c>
      <c r="G582" s="6" t="s">
        <v>43</v>
      </c>
      <c r="H582" s="6" t="s">
        <v>17</v>
      </c>
      <c r="I582" s="8">
        <v>0.3</v>
      </c>
      <c r="J582" s="9">
        <v>4250</v>
      </c>
      <c r="K582" s="10">
        <f t="shared" si="4"/>
        <v>1275</v>
      </c>
      <c r="L582" s="10">
        <f t="shared" si="5"/>
        <v>446.25000000000006</v>
      </c>
      <c r="M582" s="11">
        <v>0.35000000000000003</v>
      </c>
      <c r="O582" s="16"/>
      <c r="P582" s="14"/>
      <c r="Q582" s="12"/>
      <c r="R582" s="13"/>
    </row>
    <row r="583" spans="1:18" ht="15.75" customHeight="1">
      <c r="A583" s="1"/>
      <c r="B583" s="6" t="s">
        <v>27</v>
      </c>
      <c r="C583" s="6">
        <v>1128299</v>
      </c>
      <c r="D583" s="7">
        <v>44201</v>
      </c>
      <c r="E583" s="6" t="s">
        <v>28</v>
      </c>
      <c r="F583" s="6" t="s">
        <v>42</v>
      </c>
      <c r="G583" s="6" t="s">
        <v>43</v>
      </c>
      <c r="H583" s="6" t="s">
        <v>18</v>
      </c>
      <c r="I583" s="8">
        <v>0.4</v>
      </c>
      <c r="J583" s="9">
        <v>4250</v>
      </c>
      <c r="K583" s="10">
        <f t="shared" si="4"/>
        <v>1700</v>
      </c>
      <c r="L583" s="10">
        <f t="shared" si="5"/>
        <v>340</v>
      </c>
      <c r="M583" s="11">
        <v>0.2</v>
      </c>
      <c r="O583" s="16"/>
      <c r="P583" s="14"/>
      <c r="Q583" s="12"/>
      <c r="R583" s="13"/>
    </row>
    <row r="584" spans="1:18" ht="15.75" customHeight="1">
      <c r="A584" s="1"/>
      <c r="B584" s="6" t="s">
        <v>27</v>
      </c>
      <c r="C584" s="6">
        <v>1128299</v>
      </c>
      <c r="D584" s="7">
        <v>44201</v>
      </c>
      <c r="E584" s="6" t="s">
        <v>28</v>
      </c>
      <c r="F584" s="6" t="s">
        <v>42</v>
      </c>
      <c r="G584" s="6" t="s">
        <v>43</v>
      </c>
      <c r="H584" s="6" t="s">
        <v>19</v>
      </c>
      <c r="I584" s="8">
        <v>0.4</v>
      </c>
      <c r="J584" s="9">
        <v>4250</v>
      </c>
      <c r="K584" s="10">
        <f t="shared" si="4"/>
        <v>1700</v>
      </c>
      <c r="L584" s="10">
        <f t="shared" si="5"/>
        <v>595</v>
      </c>
      <c r="M584" s="11">
        <v>0.35000000000000003</v>
      </c>
      <c r="O584" s="16"/>
      <c r="P584" s="14"/>
      <c r="Q584" s="12"/>
      <c r="R584" s="13"/>
    </row>
    <row r="585" spans="1:18" ht="15.75" customHeight="1">
      <c r="A585" s="1"/>
      <c r="B585" s="6" t="s">
        <v>27</v>
      </c>
      <c r="C585" s="6">
        <v>1128299</v>
      </c>
      <c r="D585" s="7">
        <v>44201</v>
      </c>
      <c r="E585" s="6" t="s">
        <v>28</v>
      </c>
      <c r="F585" s="6" t="s">
        <v>42</v>
      </c>
      <c r="G585" s="6" t="s">
        <v>43</v>
      </c>
      <c r="H585" s="6" t="s">
        <v>20</v>
      </c>
      <c r="I585" s="8">
        <v>0.4</v>
      </c>
      <c r="J585" s="9">
        <v>2750</v>
      </c>
      <c r="K585" s="10">
        <f t="shared" si="4"/>
        <v>1100</v>
      </c>
      <c r="L585" s="10">
        <f t="shared" si="5"/>
        <v>330</v>
      </c>
      <c r="M585" s="11">
        <v>0.3</v>
      </c>
      <c r="O585" s="16"/>
      <c r="P585" s="14"/>
      <c r="Q585" s="12"/>
      <c r="R585" s="13"/>
    </row>
    <row r="586" spans="1:18" ht="15.75" customHeight="1">
      <c r="A586" s="1"/>
      <c r="B586" s="6" t="s">
        <v>27</v>
      </c>
      <c r="C586" s="6">
        <v>1128299</v>
      </c>
      <c r="D586" s="7">
        <v>44201</v>
      </c>
      <c r="E586" s="6" t="s">
        <v>28</v>
      </c>
      <c r="F586" s="6" t="s">
        <v>42</v>
      </c>
      <c r="G586" s="6" t="s">
        <v>43</v>
      </c>
      <c r="H586" s="6" t="s">
        <v>21</v>
      </c>
      <c r="I586" s="8">
        <v>0.45</v>
      </c>
      <c r="J586" s="9">
        <v>2250</v>
      </c>
      <c r="K586" s="10">
        <f t="shared" si="4"/>
        <v>1012.5</v>
      </c>
      <c r="L586" s="10">
        <f t="shared" si="5"/>
        <v>506.25</v>
      </c>
      <c r="M586" s="11">
        <v>0.5</v>
      </c>
      <c r="O586" s="16"/>
      <c r="P586" s="14"/>
      <c r="Q586" s="12"/>
      <c r="R586" s="13"/>
    </row>
    <row r="587" spans="1:18" ht="15.75" customHeight="1">
      <c r="A587" s="1"/>
      <c r="B587" s="6" t="s">
        <v>27</v>
      </c>
      <c r="C587" s="6">
        <v>1128299</v>
      </c>
      <c r="D587" s="7">
        <v>44201</v>
      </c>
      <c r="E587" s="6" t="s">
        <v>28</v>
      </c>
      <c r="F587" s="6" t="s">
        <v>42</v>
      </c>
      <c r="G587" s="6" t="s">
        <v>43</v>
      </c>
      <c r="H587" s="6" t="s">
        <v>22</v>
      </c>
      <c r="I587" s="8">
        <v>0.4</v>
      </c>
      <c r="J587" s="9">
        <v>4750</v>
      </c>
      <c r="K587" s="10">
        <f t="shared" si="4"/>
        <v>1900</v>
      </c>
      <c r="L587" s="10">
        <f t="shared" si="5"/>
        <v>285.00000000000006</v>
      </c>
      <c r="M587" s="11">
        <v>0.15000000000000002</v>
      </c>
      <c r="O587" s="16"/>
      <c r="P587" s="14"/>
      <c r="Q587" s="12"/>
      <c r="R587" s="13"/>
    </row>
    <row r="588" spans="1:18" ht="15.75" customHeight="1">
      <c r="A588" s="1"/>
      <c r="B588" s="6" t="s">
        <v>27</v>
      </c>
      <c r="C588" s="6">
        <v>1128299</v>
      </c>
      <c r="D588" s="7">
        <v>44232</v>
      </c>
      <c r="E588" s="6" t="s">
        <v>28</v>
      </c>
      <c r="F588" s="6" t="s">
        <v>42</v>
      </c>
      <c r="G588" s="6" t="s">
        <v>43</v>
      </c>
      <c r="H588" s="6" t="s">
        <v>17</v>
      </c>
      <c r="I588" s="8">
        <v>0.3</v>
      </c>
      <c r="J588" s="9">
        <v>5250</v>
      </c>
      <c r="K588" s="10">
        <f t="shared" si="4"/>
        <v>1575</v>
      </c>
      <c r="L588" s="10">
        <f t="shared" si="5"/>
        <v>551.25</v>
      </c>
      <c r="M588" s="11">
        <v>0.35000000000000003</v>
      </c>
      <c r="O588" s="16"/>
      <c r="P588" s="14"/>
      <c r="Q588" s="12"/>
      <c r="R588" s="13"/>
    </row>
    <row r="589" spans="1:18" ht="15.75" customHeight="1">
      <c r="A589" s="1"/>
      <c r="B589" s="6" t="s">
        <v>27</v>
      </c>
      <c r="C589" s="6">
        <v>1128299</v>
      </c>
      <c r="D589" s="7">
        <v>44232</v>
      </c>
      <c r="E589" s="6" t="s">
        <v>28</v>
      </c>
      <c r="F589" s="6" t="s">
        <v>42</v>
      </c>
      <c r="G589" s="6" t="s">
        <v>43</v>
      </c>
      <c r="H589" s="6" t="s">
        <v>18</v>
      </c>
      <c r="I589" s="8">
        <v>0.4</v>
      </c>
      <c r="J589" s="9">
        <v>4250</v>
      </c>
      <c r="K589" s="10">
        <f t="shared" si="4"/>
        <v>1700</v>
      </c>
      <c r="L589" s="10">
        <f t="shared" si="5"/>
        <v>340</v>
      </c>
      <c r="M589" s="11">
        <v>0.2</v>
      </c>
      <c r="O589" s="16"/>
      <c r="P589" s="14"/>
      <c r="Q589" s="12"/>
      <c r="R589" s="13"/>
    </row>
    <row r="590" spans="1:18" ht="15.75" customHeight="1">
      <c r="A590" s="1"/>
      <c r="B590" s="6" t="s">
        <v>27</v>
      </c>
      <c r="C590" s="6">
        <v>1128299</v>
      </c>
      <c r="D590" s="7">
        <v>44232</v>
      </c>
      <c r="E590" s="6" t="s">
        <v>28</v>
      </c>
      <c r="F590" s="6" t="s">
        <v>42</v>
      </c>
      <c r="G590" s="6" t="s">
        <v>43</v>
      </c>
      <c r="H590" s="6" t="s">
        <v>19</v>
      </c>
      <c r="I590" s="8">
        <v>0.4</v>
      </c>
      <c r="J590" s="9">
        <v>4250</v>
      </c>
      <c r="K590" s="10">
        <f t="shared" si="4"/>
        <v>1700</v>
      </c>
      <c r="L590" s="10">
        <f t="shared" si="5"/>
        <v>595</v>
      </c>
      <c r="M590" s="11">
        <v>0.35000000000000003</v>
      </c>
      <c r="O590" s="16"/>
      <c r="P590" s="14"/>
      <c r="Q590" s="12"/>
      <c r="R590" s="13"/>
    </row>
    <row r="591" spans="1:18" ht="15.75" customHeight="1">
      <c r="A591" s="1"/>
      <c r="B591" s="6" t="s">
        <v>27</v>
      </c>
      <c r="C591" s="6">
        <v>1128299</v>
      </c>
      <c r="D591" s="7">
        <v>44232</v>
      </c>
      <c r="E591" s="6" t="s">
        <v>28</v>
      </c>
      <c r="F591" s="6" t="s">
        <v>42</v>
      </c>
      <c r="G591" s="6" t="s">
        <v>43</v>
      </c>
      <c r="H591" s="6" t="s">
        <v>20</v>
      </c>
      <c r="I591" s="8">
        <v>0.4</v>
      </c>
      <c r="J591" s="9">
        <v>2750</v>
      </c>
      <c r="K591" s="10">
        <f t="shared" si="4"/>
        <v>1100</v>
      </c>
      <c r="L591" s="10">
        <f t="shared" si="5"/>
        <v>330</v>
      </c>
      <c r="M591" s="11">
        <v>0.3</v>
      </c>
      <c r="O591" s="16"/>
      <c r="P591" s="14"/>
      <c r="Q591" s="12"/>
      <c r="R591" s="13"/>
    </row>
    <row r="592" spans="1:18" ht="15.75" customHeight="1">
      <c r="A592" s="1"/>
      <c r="B592" s="6" t="s">
        <v>27</v>
      </c>
      <c r="C592" s="6">
        <v>1128299</v>
      </c>
      <c r="D592" s="7">
        <v>44232</v>
      </c>
      <c r="E592" s="6" t="s">
        <v>28</v>
      </c>
      <c r="F592" s="6" t="s">
        <v>42</v>
      </c>
      <c r="G592" s="6" t="s">
        <v>43</v>
      </c>
      <c r="H592" s="6" t="s">
        <v>21</v>
      </c>
      <c r="I592" s="8">
        <v>0.45</v>
      </c>
      <c r="J592" s="9">
        <v>2000</v>
      </c>
      <c r="K592" s="10">
        <f t="shared" si="4"/>
        <v>900</v>
      </c>
      <c r="L592" s="10">
        <f t="shared" si="5"/>
        <v>450</v>
      </c>
      <c r="M592" s="11">
        <v>0.5</v>
      </c>
      <c r="O592" s="16"/>
      <c r="P592" s="14"/>
      <c r="Q592" s="12"/>
      <c r="R592" s="13"/>
    </row>
    <row r="593" spans="1:18" ht="15.75" customHeight="1">
      <c r="A593" s="1"/>
      <c r="B593" s="6" t="s">
        <v>27</v>
      </c>
      <c r="C593" s="6">
        <v>1128299</v>
      </c>
      <c r="D593" s="7">
        <v>44232</v>
      </c>
      <c r="E593" s="6" t="s">
        <v>28</v>
      </c>
      <c r="F593" s="6" t="s">
        <v>42</v>
      </c>
      <c r="G593" s="6" t="s">
        <v>43</v>
      </c>
      <c r="H593" s="6" t="s">
        <v>22</v>
      </c>
      <c r="I593" s="8">
        <v>0.4</v>
      </c>
      <c r="J593" s="9">
        <v>4000</v>
      </c>
      <c r="K593" s="10">
        <f t="shared" si="4"/>
        <v>1600</v>
      </c>
      <c r="L593" s="10">
        <f t="shared" si="5"/>
        <v>240.00000000000003</v>
      </c>
      <c r="M593" s="11">
        <v>0.15000000000000002</v>
      </c>
      <c r="O593" s="16"/>
      <c r="P593" s="14"/>
      <c r="Q593" s="12"/>
      <c r="R593" s="13"/>
    </row>
    <row r="594" spans="1:18" ht="15.75" customHeight="1">
      <c r="A594" s="1"/>
      <c r="B594" s="6" t="s">
        <v>27</v>
      </c>
      <c r="C594" s="6">
        <v>1128299</v>
      </c>
      <c r="D594" s="7">
        <v>44259</v>
      </c>
      <c r="E594" s="6" t="s">
        <v>28</v>
      </c>
      <c r="F594" s="6" t="s">
        <v>42</v>
      </c>
      <c r="G594" s="6" t="s">
        <v>43</v>
      </c>
      <c r="H594" s="6" t="s">
        <v>17</v>
      </c>
      <c r="I594" s="8">
        <v>0.4</v>
      </c>
      <c r="J594" s="9">
        <v>5500</v>
      </c>
      <c r="K594" s="10">
        <f t="shared" si="4"/>
        <v>2200</v>
      </c>
      <c r="L594" s="10">
        <f t="shared" si="5"/>
        <v>770.00000000000011</v>
      </c>
      <c r="M594" s="11">
        <v>0.35000000000000003</v>
      </c>
      <c r="O594" s="16"/>
      <c r="P594" s="14"/>
      <c r="Q594" s="12"/>
      <c r="R594" s="13"/>
    </row>
    <row r="595" spans="1:18" ht="15.75" customHeight="1">
      <c r="A595" s="1"/>
      <c r="B595" s="6" t="s">
        <v>27</v>
      </c>
      <c r="C595" s="6">
        <v>1128299</v>
      </c>
      <c r="D595" s="7">
        <v>44259</v>
      </c>
      <c r="E595" s="6" t="s">
        <v>28</v>
      </c>
      <c r="F595" s="6" t="s">
        <v>42</v>
      </c>
      <c r="G595" s="6" t="s">
        <v>43</v>
      </c>
      <c r="H595" s="6" t="s">
        <v>18</v>
      </c>
      <c r="I595" s="8">
        <v>0.49999999999999994</v>
      </c>
      <c r="J595" s="9">
        <v>4000</v>
      </c>
      <c r="K595" s="10">
        <f t="shared" si="4"/>
        <v>1999.9999999999998</v>
      </c>
      <c r="L595" s="10">
        <f t="shared" si="5"/>
        <v>400</v>
      </c>
      <c r="M595" s="11">
        <v>0.2</v>
      </c>
      <c r="O595" s="16"/>
      <c r="P595" s="14"/>
      <c r="Q595" s="12"/>
      <c r="R595" s="13"/>
    </row>
    <row r="596" spans="1:18" ht="15.75" customHeight="1">
      <c r="A596" s="1"/>
      <c r="B596" s="6" t="s">
        <v>27</v>
      </c>
      <c r="C596" s="6">
        <v>1128299</v>
      </c>
      <c r="D596" s="7">
        <v>44259</v>
      </c>
      <c r="E596" s="6" t="s">
        <v>28</v>
      </c>
      <c r="F596" s="6" t="s">
        <v>42</v>
      </c>
      <c r="G596" s="6" t="s">
        <v>43</v>
      </c>
      <c r="H596" s="6" t="s">
        <v>19</v>
      </c>
      <c r="I596" s="8">
        <v>0.54999999999999993</v>
      </c>
      <c r="J596" s="9">
        <v>4000</v>
      </c>
      <c r="K596" s="10">
        <f t="shared" si="4"/>
        <v>2199.9999999999995</v>
      </c>
      <c r="L596" s="10">
        <f t="shared" si="5"/>
        <v>769.99999999999989</v>
      </c>
      <c r="M596" s="11">
        <v>0.35000000000000003</v>
      </c>
      <c r="O596" s="16"/>
      <c r="P596" s="14"/>
      <c r="Q596" s="12"/>
      <c r="R596" s="13"/>
    </row>
    <row r="597" spans="1:18" ht="15.75" customHeight="1">
      <c r="A597" s="1"/>
      <c r="B597" s="6" t="s">
        <v>27</v>
      </c>
      <c r="C597" s="6">
        <v>1128299</v>
      </c>
      <c r="D597" s="7">
        <v>44259</v>
      </c>
      <c r="E597" s="6" t="s">
        <v>28</v>
      </c>
      <c r="F597" s="6" t="s">
        <v>42</v>
      </c>
      <c r="G597" s="6" t="s">
        <v>43</v>
      </c>
      <c r="H597" s="6" t="s">
        <v>20</v>
      </c>
      <c r="I597" s="8">
        <v>0.54999999999999993</v>
      </c>
      <c r="J597" s="9">
        <v>3000</v>
      </c>
      <c r="K597" s="10">
        <f t="shared" si="4"/>
        <v>1649.9999999999998</v>
      </c>
      <c r="L597" s="10">
        <f t="shared" si="5"/>
        <v>494.99999999999989</v>
      </c>
      <c r="M597" s="11">
        <v>0.3</v>
      </c>
      <c r="O597" s="16"/>
      <c r="P597" s="14"/>
      <c r="Q597" s="12"/>
      <c r="R597" s="13"/>
    </row>
    <row r="598" spans="1:18" ht="15.75" customHeight="1">
      <c r="A598" s="1"/>
      <c r="B598" s="6" t="s">
        <v>27</v>
      </c>
      <c r="C598" s="6">
        <v>1128299</v>
      </c>
      <c r="D598" s="7">
        <v>44259</v>
      </c>
      <c r="E598" s="6" t="s">
        <v>28</v>
      </c>
      <c r="F598" s="6" t="s">
        <v>42</v>
      </c>
      <c r="G598" s="6" t="s">
        <v>43</v>
      </c>
      <c r="H598" s="6" t="s">
        <v>21</v>
      </c>
      <c r="I598" s="8">
        <v>0.6</v>
      </c>
      <c r="J598" s="9">
        <v>1500</v>
      </c>
      <c r="K598" s="10">
        <f t="shared" si="4"/>
        <v>900</v>
      </c>
      <c r="L598" s="10">
        <f t="shared" si="5"/>
        <v>450</v>
      </c>
      <c r="M598" s="11">
        <v>0.5</v>
      </c>
      <c r="O598" s="16"/>
      <c r="P598" s="14"/>
      <c r="Q598" s="12"/>
      <c r="R598" s="13"/>
    </row>
    <row r="599" spans="1:18" ht="15.75" customHeight="1">
      <c r="A599" s="1"/>
      <c r="B599" s="6" t="s">
        <v>27</v>
      </c>
      <c r="C599" s="6">
        <v>1128299</v>
      </c>
      <c r="D599" s="7">
        <v>44259</v>
      </c>
      <c r="E599" s="6" t="s">
        <v>28</v>
      </c>
      <c r="F599" s="6" t="s">
        <v>42</v>
      </c>
      <c r="G599" s="6" t="s">
        <v>43</v>
      </c>
      <c r="H599" s="6" t="s">
        <v>22</v>
      </c>
      <c r="I599" s="8">
        <v>0.54999999999999993</v>
      </c>
      <c r="J599" s="9">
        <v>3500</v>
      </c>
      <c r="K599" s="10">
        <f t="shared" si="4"/>
        <v>1924.9999999999998</v>
      </c>
      <c r="L599" s="10">
        <f t="shared" si="5"/>
        <v>288.75</v>
      </c>
      <c r="M599" s="11">
        <v>0.15000000000000002</v>
      </c>
      <c r="O599" s="16"/>
      <c r="P599" s="14"/>
      <c r="Q599" s="12"/>
      <c r="R599" s="13"/>
    </row>
    <row r="600" spans="1:18" ht="15.75" customHeight="1">
      <c r="A600" s="1"/>
      <c r="B600" s="6" t="s">
        <v>27</v>
      </c>
      <c r="C600" s="6">
        <v>1128299</v>
      </c>
      <c r="D600" s="7">
        <v>44291</v>
      </c>
      <c r="E600" s="6" t="s">
        <v>28</v>
      </c>
      <c r="F600" s="6" t="s">
        <v>42</v>
      </c>
      <c r="G600" s="6" t="s">
        <v>43</v>
      </c>
      <c r="H600" s="6" t="s">
        <v>17</v>
      </c>
      <c r="I600" s="8">
        <v>0.6</v>
      </c>
      <c r="J600" s="9">
        <v>5250</v>
      </c>
      <c r="K600" s="10">
        <f t="shared" si="4"/>
        <v>3150</v>
      </c>
      <c r="L600" s="10">
        <f t="shared" si="5"/>
        <v>1102.5</v>
      </c>
      <c r="M600" s="11">
        <v>0.35000000000000003</v>
      </c>
      <c r="O600" s="16"/>
      <c r="P600" s="14"/>
      <c r="Q600" s="12"/>
      <c r="R600" s="13"/>
    </row>
    <row r="601" spans="1:18" ht="15.75" customHeight="1">
      <c r="A601" s="1"/>
      <c r="B601" s="6" t="s">
        <v>27</v>
      </c>
      <c r="C601" s="6">
        <v>1128299</v>
      </c>
      <c r="D601" s="7">
        <v>44291</v>
      </c>
      <c r="E601" s="6" t="s">
        <v>28</v>
      </c>
      <c r="F601" s="6" t="s">
        <v>42</v>
      </c>
      <c r="G601" s="6" t="s">
        <v>43</v>
      </c>
      <c r="H601" s="6" t="s">
        <v>18</v>
      </c>
      <c r="I601" s="8">
        <v>0.65</v>
      </c>
      <c r="J601" s="9">
        <v>3250</v>
      </c>
      <c r="K601" s="10">
        <f t="shared" si="4"/>
        <v>2112.5</v>
      </c>
      <c r="L601" s="10">
        <f t="shared" si="5"/>
        <v>422.5</v>
      </c>
      <c r="M601" s="11">
        <v>0.2</v>
      </c>
      <c r="O601" s="16"/>
      <c r="P601" s="14"/>
      <c r="Q601" s="12"/>
      <c r="R601" s="13"/>
    </row>
    <row r="602" spans="1:18" ht="15.75" customHeight="1">
      <c r="A602" s="1"/>
      <c r="B602" s="6" t="s">
        <v>27</v>
      </c>
      <c r="C602" s="6">
        <v>1128299</v>
      </c>
      <c r="D602" s="7">
        <v>44291</v>
      </c>
      <c r="E602" s="6" t="s">
        <v>28</v>
      </c>
      <c r="F602" s="6" t="s">
        <v>42</v>
      </c>
      <c r="G602" s="6" t="s">
        <v>43</v>
      </c>
      <c r="H602" s="6" t="s">
        <v>19</v>
      </c>
      <c r="I602" s="8">
        <v>0.65</v>
      </c>
      <c r="J602" s="9">
        <v>3750</v>
      </c>
      <c r="K602" s="10">
        <f t="shared" si="4"/>
        <v>2437.5</v>
      </c>
      <c r="L602" s="10">
        <f t="shared" si="5"/>
        <v>853.12500000000011</v>
      </c>
      <c r="M602" s="11">
        <v>0.35000000000000003</v>
      </c>
      <c r="O602" s="16"/>
      <c r="P602" s="14"/>
      <c r="Q602" s="12"/>
      <c r="R602" s="13"/>
    </row>
    <row r="603" spans="1:18" ht="15.75" customHeight="1">
      <c r="A603" s="1"/>
      <c r="B603" s="6" t="s">
        <v>27</v>
      </c>
      <c r="C603" s="6">
        <v>1128299</v>
      </c>
      <c r="D603" s="7">
        <v>44291</v>
      </c>
      <c r="E603" s="6" t="s">
        <v>28</v>
      </c>
      <c r="F603" s="6" t="s">
        <v>42</v>
      </c>
      <c r="G603" s="6" t="s">
        <v>43</v>
      </c>
      <c r="H603" s="6" t="s">
        <v>20</v>
      </c>
      <c r="I603" s="8">
        <v>0.6</v>
      </c>
      <c r="J603" s="9">
        <v>2750</v>
      </c>
      <c r="K603" s="10">
        <f t="shared" si="4"/>
        <v>1650</v>
      </c>
      <c r="L603" s="10">
        <f t="shared" si="5"/>
        <v>495</v>
      </c>
      <c r="M603" s="11">
        <v>0.3</v>
      </c>
      <c r="O603" s="16"/>
      <c r="P603" s="14"/>
      <c r="Q603" s="12"/>
      <c r="R603" s="13"/>
    </row>
    <row r="604" spans="1:18" ht="15.75" customHeight="1">
      <c r="A604" s="1"/>
      <c r="B604" s="6" t="s">
        <v>27</v>
      </c>
      <c r="C604" s="6">
        <v>1128299</v>
      </c>
      <c r="D604" s="7">
        <v>44291</v>
      </c>
      <c r="E604" s="6" t="s">
        <v>28</v>
      </c>
      <c r="F604" s="6" t="s">
        <v>42</v>
      </c>
      <c r="G604" s="6" t="s">
        <v>43</v>
      </c>
      <c r="H604" s="6" t="s">
        <v>21</v>
      </c>
      <c r="I604" s="8">
        <v>0.65</v>
      </c>
      <c r="J604" s="9">
        <v>1750</v>
      </c>
      <c r="K604" s="10">
        <f t="shared" si="4"/>
        <v>1137.5</v>
      </c>
      <c r="L604" s="10">
        <f t="shared" si="5"/>
        <v>568.75</v>
      </c>
      <c r="M604" s="11">
        <v>0.5</v>
      </c>
      <c r="O604" s="16"/>
      <c r="P604" s="14"/>
      <c r="Q604" s="12"/>
      <c r="R604" s="13"/>
    </row>
    <row r="605" spans="1:18" ht="15.75" customHeight="1">
      <c r="A605" s="1"/>
      <c r="B605" s="6" t="s">
        <v>27</v>
      </c>
      <c r="C605" s="6">
        <v>1128299</v>
      </c>
      <c r="D605" s="7">
        <v>44291</v>
      </c>
      <c r="E605" s="6" t="s">
        <v>28</v>
      </c>
      <c r="F605" s="6" t="s">
        <v>42</v>
      </c>
      <c r="G605" s="6" t="s">
        <v>43</v>
      </c>
      <c r="H605" s="6" t="s">
        <v>22</v>
      </c>
      <c r="I605" s="8">
        <v>0.8</v>
      </c>
      <c r="J605" s="9">
        <v>3250</v>
      </c>
      <c r="K605" s="10">
        <f t="shared" si="4"/>
        <v>2600</v>
      </c>
      <c r="L605" s="10">
        <f t="shared" si="5"/>
        <v>390.00000000000006</v>
      </c>
      <c r="M605" s="11">
        <v>0.15000000000000002</v>
      </c>
      <c r="O605" s="16"/>
      <c r="P605" s="14"/>
      <c r="Q605" s="12"/>
      <c r="R605" s="13"/>
    </row>
    <row r="606" spans="1:18" ht="15.75" customHeight="1">
      <c r="A606" s="1"/>
      <c r="B606" s="6" t="s">
        <v>27</v>
      </c>
      <c r="C606" s="6">
        <v>1128299</v>
      </c>
      <c r="D606" s="7">
        <v>44322</v>
      </c>
      <c r="E606" s="6" t="s">
        <v>28</v>
      </c>
      <c r="F606" s="6" t="s">
        <v>42</v>
      </c>
      <c r="G606" s="6" t="s">
        <v>43</v>
      </c>
      <c r="H606" s="6" t="s">
        <v>17</v>
      </c>
      <c r="I606" s="8">
        <v>0.6</v>
      </c>
      <c r="J606" s="9">
        <v>5250</v>
      </c>
      <c r="K606" s="10">
        <f t="shared" si="4"/>
        <v>3150</v>
      </c>
      <c r="L606" s="10">
        <f t="shared" si="5"/>
        <v>1575</v>
      </c>
      <c r="M606" s="11">
        <v>0.5</v>
      </c>
      <c r="O606" s="16"/>
      <c r="P606" s="14"/>
      <c r="Q606" s="12"/>
      <c r="R606" s="13"/>
    </row>
    <row r="607" spans="1:18" ht="15.75" customHeight="1">
      <c r="A607" s="1"/>
      <c r="B607" s="6" t="s">
        <v>27</v>
      </c>
      <c r="C607" s="6">
        <v>1128299</v>
      </c>
      <c r="D607" s="7">
        <v>44322</v>
      </c>
      <c r="E607" s="6" t="s">
        <v>28</v>
      </c>
      <c r="F607" s="6" t="s">
        <v>42</v>
      </c>
      <c r="G607" s="6" t="s">
        <v>43</v>
      </c>
      <c r="H607" s="6" t="s">
        <v>18</v>
      </c>
      <c r="I607" s="8">
        <v>0.65</v>
      </c>
      <c r="J607" s="9">
        <v>3750</v>
      </c>
      <c r="K607" s="10">
        <f t="shared" si="4"/>
        <v>2437.5</v>
      </c>
      <c r="L607" s="10">
        <f t="shared" si="5"/>
        <v>853.125</v>
      </c>
      <c r="M607" s="11">
        <v>0.35</v>
      </c>
      <c r="O607" s="16"/>
      <c r="P607" s="14"/>
      <c r="Q607" s="12"/>
      <c r="R607" s="13"/>
    </row>
    <row r="608" spans="1:18" ht="15.75" customHeight="1">
      <c r="A608" s="1"/>
      <c r="B608" s="6" t="s">
        <v>27</v>
      </c>
      <c r="C608" s="6">
        <v>1128299</v>
      </c>
      <c r="D608" s="7">
        <v>44322</v>
      </c>
      <c r="E608" s="6" t="s">
        <v>28</v>
      </c>
      <c r="F608" s="6" t="s">
        <v>42</v>
      </c>
      <c r="G608" s="6" t="s">
        <v>43</v>
      </c>
      <c r="H608" s="6" t="s">
        <v>19</v>
      </c>
      <c r="I608" s="8">
        <v>0.65</v>
      </c>
      <c r="J608" s="9">
        <v>3750</v>
      </c>
      <c r="K608" s="10">
        <f t="shared" si="4"/>
        <v>2437.5</v>
      </c>
      <c r="L608" s="10">
        <f t="shared" si="5"/>
        <v>1218.75</v>
      </c>
      <c r="M608" s="11">
        <v>0.5</v>
      </c>
      <c r="O608" s="16"/>
      <c r="P608" s="14"/>
      <c r="Q608" s="12"/>
      <c r="R608" s="13"/>
    </row>
    <row r="609" spans="1:18" ht="15.75" customHeight="1">
      <c r="A609" s="1"/>
      <c r="B609" s="6" t="s">
        <v>27</v>
      </c>
      <c r="C609" s="6">
        <v>1128299</v>
      </c>
      <c r="D609" s="7">
        <v>44322</v>
      </c>
      <c r="E609" s="6" t="s">
        <v>28</v>
      </c>
      <c r="F609" s="6" t="s">
        <v>42</v>
      </c>
      <c r="G609" s="6" t="s">
        <v>43</v>
      </c>
      <c r="H609" s="6" t="s">
        <v>20</v>
      </c>
      <c r="I609" s="8">
        <v>0.6</v>
      </c>
      <c r="J609" s="9">
        <v>2750</v>
      </c>
      <c r="K609" s="10">
        <f t="shared" si="4"/>
        <v>1650</v>
      </c>
      <c r="L609" s="10">
        <f t="shared" si="5"/>
        <v>742.49999999999989</v>
      </c>
      <c r="M609" s="11">
        <v>0.44999999999999996</v>
      </c>
      <c r="O609" s="16"/>
      <c r="P609" s="14"/>
      <c r="Q609" s="12"/>
      <c r="R609" s="13"/>
    </row>
    <row r="610" spans="1:18" ht="15.75" customHeight="1">
      <c r="A610" s="1"/>
      <c r="B610" s="6" t="s">
        <v>27</v>
      </c>
      <c r="C610" s="6">
        <v>1128299</v>
      </c>
      <c r="D610" s="7">
        <v>44322</v>
      </c>
      <c r="E610" s="6" t="s">
        <v>28</v>
      </c>
      <c r="F610" s="6" t="s">
        <v>42</v>
      </c>
      <c r="G610" s="6" t="s">
        <v>43</v>
      </c>
      <c r="H610" s="6" t="s">
        <v>21</v>
      </c>
      <c r="I610" s="8">
        <v>0.65</v>
      </c>
      <c r="J610" s="9">
        <v>1750</v>
      </c>
      <c r="K610" s="10">
        <f t="shared" si="4"/>
        <v>1137.5</v>
      </c>
      <c r="L610" s="10">
        <f t="shared" si="5"/>
        <v>739.37500000000011</v>
      </c>
      <c r="M610" s="11">
        <v>0.65000000000000013</v>
      </c>
      <c r="O610" s="16"/>
      <c r="P610" s="14"/>
      <c r="Q610" s="12"/>
      <c r="R610" s="13"/>
    </row>
    <row r="611" spans="1:18" ht="15.75" customHeight="1">
      <c r="A611" s="1"/>
      <c r="B611" s="6" t="s">
        <v>27</v>
      </c>
      <c r="C611" s="6">
        <v>1128299</v>
      </c>
      <c r="D611" s="7">
        <v>44322</v>
      </c>
      <c r="E611" s="6" t="s">
        <v>28</v>
      </c>
      <c r="F611" s="6" t="s">
        <v>42</v>
      </c>
      <c r="G611" s="6" t="s">
        <v>43</v>
      </c>
      <c r="H611" s="6" t="s">
        <v>22</v>
      </c>
      <c r="I611" s="8">
        <v>0.8</v>
      </c>
      <c r="J611" s="9">
        <v>4750</v>
      </c>
      <c r="K611" s="10">
        <f t="shared" si="4"/>
        <v>3800</v>
      </c>
      <c r="L611" s="10">
        <f t="shared" si="5"/>
        <v>1140</v>
      </c>
      <c r="M611" s="11">
        <v>0.3</v>
      </c>
      <c r="O611" s="16"/>
      <c r="P611" s="14"/>
      <c r="Q611" s="12"/>
      <c r="R611" s="13"/>
    </row>
    <row r="612" spans="1:18" ht="15.75" customHeight="1">
      <c r="A612" s="1"/>
      <c r="B612" s="6" t="s">
        <v>27</v>
      </c>
      <c r="C612" s="6">
        <v>1128299</v>
      </c>
      <c r="D612" s="7">
        <v>44352</v>
      </c>
      <c r="E612" s="6" t="s">
        <v>28</v>
      </c>
      <c r="F612" s="6" t="s">
        <v>42</v>
      </c>
      <c r="G612" s="6" t="s">
        <v>43</v>
      </c>
      <c r="H612" s="6" t="s">
        <v>17</v>
      </c>
      <c r="I612" s="8">
        <v>0.6</v>
      </c>
      <c r="J612" s="9">
        <v>7250</v>
      </c>
      <c r="K612" s="10">
        <f t="shared" si="4"/>
        <v>4350</v>
      </c>
      <c r="L612" s="10">
        <f t="shared" si="5"/>
        <v>2175</v>
      </c>
      <c r="M612" s="11">
        <v>0.5</v>
      </c>
      <c r="O612" s="16"/>
      <c r="P612" s="14"/>
      <c r="Q612" s="12"/>
      <c r="R612" s="13"/>
    </row>
    <row r="613" spans="1:18" ht="15.75" customHeight="1">
      <c r="A613" s="1"/>
      <c r="B613" s="6" t="s">
        <v>27</v>
      </c>
      <c r="C613" s="6">
        <v>1128299</v>
      </c>
      <c r="D613" s="7">
        <v>44352</v>
      </c>
      <c r="E613" s="6" t="s">
        <v>28</v>
      </c>
      <c r="F613" s="6" t="s">
        <v>42</v>
      </c>
      <c r="G613" s="6" t="s">
        <v>43</v>
      </c>
      <c r="H613" s="6" t="s">
        <v>18</v>
      </c>
      <c r="I613" s="8">
        <v>0.65</v>
      </c>
      <c r="J613" s="9">
        <v>5750</v>
      </c>
      <c r="K613" s="10">
        <f t="shared" si="4"/>
        <v>3737.5</v>
      </c>
      <c r="L613" s="10">
        <f t="shared" si="5"/>
        <v>1308.125</v>
      </c>
      <c r="M613" s="11">
        <v>0.35</v>
      </c>
      <c r="O613" s="16"/>
      <c r="P613" s="14"/>
      <c r="Q613" s="12"/>
      <c r="R613" s="13"/>
    </row>
    <row r="614" spans="1:18" ht="15.75" customHeight="1">
      <c r="A614" s="1"/>
      <c r="B614" s="6" t="s">
        <v>27</v>
      </c>
      <c r="C614" s="6">
        <v>1128299</v>
      </c>
      <c r="D614" s="7">
        <v>44352</v>
      </c>
      <c r="E614" s="6" t="s">
        <v>28</v>
      </c>
      <c r="F614" s="6" t="s">
        <v>42</v>
      </c>
      <c r="G614" s="6" t="s">
        <v>43</v>
      </c>
      <c r="H614" s="6" t="s">
        <v>19</v>
      </c>
      <c r="I614" s="8">
        <v>0.65</v>
      </c>
      <c r="J614" s="9">
        <v>5750</v>
      </c>
      <c r="K614" s="10">
        <f t="shared" si="4"/>
        <v>3737.5</v>
      </c>
      <c r="L614" s="10">
        <f t="shared" si="5"/>
        <v>1868.75</v>
      </c>
      <c r="M614" s="11">
        <v>0.5</v>
      </c>
      <c r="O614" s="16"/>
      <c r="P614" s="14"/>
      <c r="Q614" s="12"/>
      <c r="R614" s="13"/>
    </row>
    <row r="615" spans="1:18" ht="15.75" customHeight="1">
      <c r="A615" s="1"/>
      <c r="B615" s="6" t="s">
        <v>27</v>
      </c>
      <c r="C615" s="6">
        <v>1128299</v>
      </c>
      <c r="D615" s="7">
        <v>44352</v>
      </c>
      <c r="E615" s="6" t="s">
        <v>28</v>
      </c>
      <c r="F615" s="6" t="s">
        <v>42</v>
      </c>
      <c r="G615" s="6" t="s">
        <v>43</v>
      </c>
      <c r="H615" s="6" t="s">
        <v>20</v>
      </c>
      <c r="I615" s="8">
        <v>0.65</v>
      </c>
      <c r="J615" s="9">
        <v>4500</v>
      </c>
      <c r="K615" s="10">
        <f t="shared" si="4"/>
        <v>2925</v>
      </c>
      <c r="L615" s="10">
        <f t="shared" si="5"/>
        <v>1316.2499999999998</v>
      </c>
      <c r="M615" s="11">
        <v>0.44999999999999996</v>
      </c>
      <c r="O615" s="16"/>
      <c r="P615" s="14"/>
      <c r="Q615" s="12"/>
      <c r="R615" s="13"/>
    </row>
    <row r="616" spans="1:18" ht="15.75" customHeight="1">
      <c r="A616" s="1"/>
      <c r="B616" s="6" t="s">
        <v>27</v>
      </c>
      <c r="C616" s="6">
        <v>1128299</v>
      </c>
      <c r="D616" s="7">
        <v>44352</v>
      </c>
      <c r="E616" s="6" t="s">
        <v>28</v>
      </c>
      <c r="F616" s="6" t="s">
        <v>42</v>
      </c>
      <c r="G616" s="6" t="s">
        <v>43</v>
      </c>
      <c r="H616" s="6" t="s">
        <v>21</v>
      </c>
      <c r="I616" s="8">
        <v>0.70000000000000007</v>
      </c>
      <c r="J616" s="9">
        <v>3250</v>
      </c>
      <c r="K616" s="10">
        <f t="shared" si="4"/>
        <v>2275</v>
      </c>
      <c r="L616" s="10">
        <f t="shared" si="5"/>
        <v>1478.7500000000002</v>
      </c>
      <c r="M616" s="11">
        <v>0.65000000000000013</v>
      </c>
      <c r="O616" s="16"/>
      <c r="P616" s="14"/>
      <c r="Q616" s="12"/>
      <c r="R616" s="13"/>
    </row>
    <row r="617" spans="1:18" ht="15.75" customHeight="1">
      <c r="A617" s="1"/>
      <c r="B617" s="6" t="s">
        <v>27</v>
      </c>
      <c r="C617" s="6">
        <v>1128299</v>
      </c>
      <c r="D617" s="7">
        <v>44352</v>
      </c>
      <c r="E617" s="6" t="s">
        <v>28</v>
      </c>
      <c r="F617" s="6" t="s">
        <v>42</v>
      </c>
      <c r="G617" s="6" t="s">
        <v>43</v>
      </c>
      <c r="H617" s="6" t="s">
        <v>22</v>
      </c>
      <c r="I617" s="8">
        <v>0.85000000000000009</v>
      </c>
      <c r="J617" s="9">
        <v>6250</v>
      </c>
      <c r="K617" s="10">
        <f t="shared" si="4"/>
        <v>5312.5000000000009</v>
      </c>
      <c r="L617" s="10">
        <f t="shared" si="5"/>
        <v>1593.7500000000002</v>
      </c>
      <c r="M617" s="11">
        <v>0.3</v>
      </c>
      <c r="O617" s="16"/>
      <c r="P617" s="14"/>
      <c r="Q617" s="12"/>
      <c r="R617" s="13"/>
    </row>
    <row r="618" spans="1:18" ht="15.75" customHeight="1">
      <c r="A618" s="1"/>
      <c r="B618" s="6" t="s">
        <v>27</v>
      </c>
      <c r="C618" s="6">
        <v>1128299</v>
      </c>
      <c r="D618" s="7">
        <v>44381</v>
      </c>
      <c r="E618" s="6" t="s">
        <v>28</v>
      </c>
      <c r="F618" s="6" t="s">
        <v>42</v>
      </c>
      <c r="G618" s="6" t="s">
        <v>43</v>
      </c>
      <c r="H618" s="6" t="s">
        <v>17</v>
      </c>
      <c r="I618" s="8">
        <v>0.65</v>
      </c>
      <c r="J618" s="9">
        <v>7750</v>
      </c>
      <c r="K618" s="10">
        <f t="shared" si="4"/>
        <v>5037.5</v>
      </c>
      <c r="L618" s="10">
        <f t="shared" si="5"/>
        <v>2266.875</v>
      </c>
      <c r="M618" s="11">
        <v>0.45</v>
      </c>
      <c r="O618" s="16"/>
      <c r="P618" s="14"/>
      <c r="Q618" s="12"/>
      <c r="R618" s="13"/>
    </row>
    <row r="619" spans="1:18" ht="15.75" customHeight="1">
      <c r="A619" s="1"/>
      <c r="B619" s="6" t="s">
        <v>27</v>
      </c>
      <c r="C619" s="6">
        <v>1128299</v>
      </c>
      <c r="D619" s="7">
        <v>44381</v>
      </c>
      <c r="E619" s="6" t="s">
        <v>28</v>
      </c>
      <c r="F619" s="6" t="s">
        <v>42</v>
      </c>
      <c r="G619" s="6" t="s">
        <v>43</v>
      </c>
      <c r="H619" s="6" t="s">
        <v>18</v>
      </c>
      <c r="I619" s="8">
        <v>0.70000000000000007</v>
      </c>
      <c r="J619" s="9">
        <v>6250</v>
      </c>
      <c r="K619" s="10">
        <f t="shared" si="4"/>
        <v>4375</v>
      </c>
      <c r="L619" s="10">
        <f t="shared" si="5"/>
        <v>1312.5</v>
      </c>
      <c r="M619" s="11">
        <v>0.3</v>
      </c>
      <c r="O619" s="16"/>
      <c r="P619" s="14"/>
      <c r="Q619" s="12"/>
      <c r="R619" s="13"/>
    </row>
    <row r="620" spans="1:18" ht="15.75" customHeight="1">
      <c r="A620" s="1"/>
      <c r="B620" s="6" t="s">
        <v>27</v>
      </c>
      <c r="C620" s="6">
        <v>1128299</v>
      </c>
      <c r="D620" s="7">
        <v>44381</v>
      </c>
      <c r="E620" s="6" t="s">
        <v>28</v>
      </c>
      <c r="F620" s="6" t="s">
        <v>42</v>
      </c>
      <c r="G620" s="6" t="s">
        <v>43</v>
      </c>
      <c r="H620" s="6" t="s">
        <v>19</v>
      </c>
      <c r="I620" s="8">
        <v>0.70000000000000007</v>
      </c>
      <c r="J620" s="9">
        <v>5750</v>
      </c>
      <c r="K620" s="10">
        <f t="shared" si="4"/>
        <v>4025.0000000000005</v>
      </c>
      <c r="L620" s="10">
        <f t="shared" si="5"/>
        <v>1811.2500000000002</v>
      </c>
      <c r="M620" s="11">
        <v>0.45</v>
      </c>
      <c r="O620" s="16"/>
      <c r="P620" s="14"/>
      <c r="Q620" s="12"/>
      <c r="R620" s="13"/>
    </row>
    <row r="621" spans="1:18" ht="15.75" customHeight="1">
      <c r="A621" s="1"/>
      <c r="B621" s="6" t="s">
        <v>27</v>
      </c>
      <c r="C621" s="6">
        <v>1128299</v>
      </c>
      <c r="D621" s="7">
        <v>44381</v>
      </c>
      <c r="E621" s="6" t="s">
        <v>28</v>
      </c>
      <c r="F621" s="6" t="s">
        <v>42</v>
      </c>
      <c r="G621" s="6" t="s">
        <v>43</v>
      </c>
      <c r="H621" s="6" t="s">
        <v>20</v>
      </c>
      <c r="I621" s="8">
        <v>0.65</v>
      </c>
      <c r="J621" s="9">
        <v>4750</v>
      </c>
      <c r="K621" s="10">
        <f t="shared" si="4"/>
        <v>3087.5</v>
      </c>
      <c r="L621" s="10">
        <f t="shared" si="5"/>
        <v>1235</v>
      </c>
      <c r="M621" s="11">
        <v>0.39999999999999997</v>
      </c>
      <c r="O621" s="16"/>
      <c r="P621" s="14"/>
      <c r="Q621" s="12"/>
      <c r="R621" s="13"/>
    </row>
    <row r="622" spans="1:18" ht="15.75" customHeight="1">
      <c r="A622" s="1"/>
      <c r="B622" s="6" t="s">
        <v>27</v>
      </c>
      <c r="C622" s="6">
        <v>1128299</v>
      </c>
      <c r="D622" s="7">
        <v>44381</v>
      </c>
      <c r="E622" s="6" t="s">
        <v>28</v>
      </c>
      <c r="F622" s="6" t="s">
        <v>42</v>
      </c>
      <c r="G622" s="6" t="s">
        <v>43</v>
      </c>
      <c r="H622" s="6" t="s">
        <v>21</v>
      </c>
      <c r="I622" s="8">
        <v>0.70000000000000007</v>
      </c>
      <c r="J622" s="9">
        <v>5250</v>
      </c>
      <c r="K622" s="10">
        <f t="shared" si="4"/>
        <v>3675.0000000000005</v>
      </c>
      <c r="L622" s="10">
        <f t="shared" si="5"/>
        <v>2205.0000000000005</v>
      </c>
      <c r="M622" s="11">
        <v>0.60000000000000009</v>
      </c>
      <c r="O622" s="16"/>
      <c r="P622" s="14"/>
      <c r="Q622" s="12"/>
      <c r="R622" s="13"/>
    </row>
    <row r="623" spans="1:18" ht="15.75" customHeight="1">
      <c r="A623" s="1"/>
      <c r="B623" s="6" t="s">
        <v>27</v>
      </c>
      <c r="C623" s="6">
        <v>1128299</v>
      </c>
      <c r="D623" s="7">
        <v>44381</v>
      </c>
      <c r="E623" s="6" t="s">
        <v>28</v>
      </c>
      <c r="F623" s="6" t="s">
        <v>42</v>
      </c>
      <c r="G623" s="6" t="s">
        <v>43</v>
      </c>
      <c r="H623" s="6" t="s">
        <v>22</v>
      </c>
      <c r="I623" s="8">
        <v>0.85000000000000009</v>
      </c>
      <c r="J623" s="9">
        <v>5250</v>
      </c>
      <c r="K623" s="10">
        <f t="shared" si="4"/>
        <v>4462.5000000000009</v>
      </c>
      <c r="L623" s="10">
        <f t="shared" si="5"/>
        <v>1115.6250000000002</v>
      </c>
      <c r="M623" s="11">
        <v>0.25</v>
      </c>
      <c r="O623" s="16"/>
      <c r="P623" s="14"/>
      <c r="Q623" s="12"/>
      <c r="R623" s="13"/>
    </row>
    <row r="624" spans="1:18" ht="15.75" customHeight="1">
      <c r="A624" s="1"/>
      <c r="B624" s="6" t="s">
        <v>27</v>
      </c>
      <c r="C624" s="6">
        <v>1128299</v>
      </c>
      <c r="D624" s="7">
        <v>44413</v>
      </c>
      <c r="E624" s="6" t="s">
        <v>28</v>
      </c>
      <c r="F624" s="6" t="s">
        <v>42</v>
      </c>
      <c r="G624" s="6" t="s">
        <v>43</v>
      </c>
      <c r="H624" s="6" t="s">
        <v>17</v>
      </c>
      <c r="I624" s="8">
        <v>0.70000000000000007</v>
      </c>
      <c r="J624" s="9">
        <v>7250</v>
      </c>
      <c r="K624" s="10">
        <f t="shared" si="4"/>
        <v>5075.0000000000009</v>
      </c>
      <c r="L624" s="10">
        <f t="shared" si="5"/>
        <v>2283.7500000000005</v>
      </c>
      <c r="M624" s="11">
        <v>0.45</v>
      </c>
      <c r="O624" s="16"/>
      <c r="P624" s="14"/>
      <c r="Q624" s="12"/>
      <c r="R624" s="13"/>
    </row>
    <row r="625" spans="1:18" ht="15.75" customHeight="1">
      <c r="A625" s="1"/>
      <c r="B625" s="6" t="s">
        <v>27</v>
      </c>
      <c r="C625" s="6">
        <v>1128299</v>
      </c>
      <c r="D625" s="7">
        <v>44413</v>
      </c>
      <c r="E625" s="6" t="s">
        <v>28</v>
      </c>
      <c r="F625" s="6" t="s">
        <v>42</v>
      </c>
      <c r="G625" s="6" t="s">
        <v>43</v>
      </c>
      <c r="H625" s="6" t="s">
        <v>18</v>
      </c>
      <c r="I625" s="8">
        <v>0.75000000000000011</v>
      </c>
      <c r="J625" s="9">
        <v>6750</v>
      </c>
      <c r="K625" s="10">
        <f t="shared" si="4"/>
        <v>5062.5000000000009</v>
      </c>
      <c r="L625" s="10">
        <f t="shared" si="5"/>
        <v>1518.7500000000002</v>
      </c>
      <c r="M625" s="11">
        <v>0.3</v>
      </c>
      <c r="O625" s="16"/>
      <c r="P625" s="14"/>
      <c r="Q625" s="12"/>
      <c r="R625" s="13"/>
    </row>
    <row r="626" spans="1:18" ht="15.75" customHeight="1">
      <c r="A626" s="1"/>
      <c r="B626" s="6" t="s">
        <v>27</v>
      </c>
      <c r="C626" s="6">
        <v>1128299</v>
      </c>
      <c r="D626" s="7">
        <v>44413</v>
      </c>
      <c r="E626" s="6" t="s">
        <v>28</v>
      </c>
      <c r="F626" s="6" t="s">
        <v>42</v>
      </c>
      <c r="G626" s="6" t="s">
        <v>43</v>
      </c>
      <c r="H626" s="6" t="s">
        <v>19</v>
      </c>
      <c r="I626" s="8">
        <v>0.70000000000000007</v>
      </c>
      <c r="J626" s="9">
        <v>5500</v>
      </c>
      <c r="K626" s="10">
        <f t="shared" si="4"/>
        <v>3850.0000000000005</v>
      </c>
      <c r="L626" s="10">
        <f t="shared" si="5"/>
        <v>1732.5000000000002</v>
      </c>
      <c r="M626" s="11">
        <v>0.45</v>
      </c>
      <c r="O626" s="16"/>
      <c r="P626" s="14"/>
      <c r="Q626" s="12"/>
      <c r="R626" s="13"/>
    </row>
    <row r="627" spans="1:18" ht="15.75" customHeight="1">
      <c r="A627" s="1"/>
      <c r="B627" s="6" t="s">
        <v>27</v>
      </c>
      <c r="C627" s="6">
        <v>1128299</v>
      </c>
      <c r="D627" s="7">
        <v>44413</v>
      </c>
      <c r="E627" s="6" t="s">
        <v>28</v>
      </c>
      <c r="F627" s="6" t="s">
        <v>42</v>
      </c>
      <c r="G627" s="6" t="s">
        <v>43</v>
      </c>
      <c r="H627" s="6" t="s">
        <v>20</v>
      </c>
      <c r="I627" s="8">
        <v>0.70000000000000007</v>
      </c>
      <c r="J627" s="9">
        <v>5000</v>
      </c>
      <c r="K627" s="10">
        <f t="shared" si="4"/>
        <v>3500.0000000000005</v>
      </c>
      <c r="L627" s="10">
        <f t="shared" si="5"/>
        <v>1400</v>
      </c>
      <c r="M627" s="11">
        <v>0.39999999999999997</v>
      </c>
      <c r="O627" s="16"/>
      <c r="P627" s="14"/>
      <c r="Q627" s="12"/>
      <c r="R627" s="13"/>
    </row>
    <row r="628" spans="1:18" ht="15.75" customHeight="1">
      <c r="A628" s="1"/>
      <c r="B628" s="6" t="s">
        <v>27</v>
      </c>
      <c r="C628" s="6">
        <v>1128299</v>
      </c>
      <c r="D628" s="7">
        <v>44413</v>
      </c>
      <c r="E628" s="6" t="s">
        <v>28</v>
      </c>
      <c r="F628" s="6" t="s">
        <v>42</v>
      </c>
      <c r="G628" s="6" t="s">
        <v>43</v>
      </c>
      <c r="H628" s="6" t="s">
        <v>21</v>
      </c>
      <c r="I628" s="8">
        <v>0.75</v>
      </c>
      <c r="J628" s="9">
        <v>5000</v>
      </c>
      <c r="K628" s="10">
        <f t="shared" si="4"/>
        <v>3750</v>
      </c>
      <c r="L628" s="10">
        <f t="shared" si="5"/>
        <v>2250.0000000000005</v>
      </c>
      <c r="M628" s="11">
        <v>0.60000000000000009</v>
      </c>
      <c r="O628" s="16"/>
      <c r="P628" s="14"/>
      <c r="Q628" s="12"/>
      <c r="R628" s="13"/>
    </row>
    <row r="629" spans="1:18" ht="15.75" customHeight="1">
      <c r="A629" s="1"/>
      <c r="B629" s="6" t="s">
        <v>27</v>
      </c>
      <c r="C629" s="6">
        <v>1128299</v>
      </c>
      <c r="D629" s="7">
        <v>44413</v>
      </c>
      <c r="E629" s="6" t="s">
        <v>28</v>
      </c>
      <c r="F629" s="6" t="s">
        <v>42</v>
      </c>
      <c r="G629" s="6" t="s">
        <v>43</v>
      </c>
      <c r="H629" s="6" t="s">
        <v>22</v>
      </c>
      <c r="I629" s="8">
        <v>0.8</v>
      </c>
      <c r="J629" s="9">
        <v>4000</v>
      </c>
      <c r="K629" s="10">
        <f t="shared" si="4"/>
        <v>3200</v>
      </c>
      <c r="L629" s="10">
        <f t="shared" si="5"/>
        <v>800</v>
      </c>
      <c r="M629" s="11">
        <v>0.25</v>
      </c>
      <c r="O629" s="16"/>
      <c r="P629" s="14"/>
      <c r="Q629" s="12"/>
      <c r="R629" s="13"/>
    </row>
    <row r="630" spans="1:18" ht="15.75" customHeight="1">
      <c r="A630" s="1"/>
      <c r="B630" s="6" t="s">
        <v>27</v>
      </c>
      <c r="C630" s="6">
        <v>1128299</v>
      </c>
      <c r="D630" s="7">
        <v>44445</v>
      </c>
      <c r="E630" s="6" t="s">
        <v>28</v>
      </c>
      <c r="F630" s="6" t="s">
        <v>42</v>
      </c>
      <c r="G630" s="6" t="s">
        <v>43</v>
      </c>
      <c r="H630" s="6" t="s">
        <v>17</v>
      </c>
      <c r="I630" s="8">
        <v>0.65000000000000013</v>
      </c>
      <c r="J630" s="9">
        <v>6000</v>
      </c>
      <c r="K630" s="10">
        <f t="shared" si="4"/>
        <v>3900.0000000000009</v>
      </c>
      <c r="L630" s="10">
        <f t="shared" si="5"/>
        <v>1560.0000000000005</v>
      </c>
      <c r="M630" s="11">
        <v>0.4</v>
      </c>
      <c r="O630" s="16"/>
      <c r="P630" s="14"/>
      <c r="Q630" s="12"/>
      <c r="R630" s="13"/>
    </row>
    <row r="631" spans="1:18" ht="15.75" customHeight="1">
      <c r="A631" s="1"/>
      <c r="B631" s="6" t="s">
        <v>27</v>
      </c>
      <c r="C631" s="6">
        <v>1128299</v>
      </c>
      <c r="D631" s="7">
        <v>44445</v>
      </c>
      <c r="E631" s="6" t="s">
        <v>28</v>
      </c>
      <c r="F631" s="6" t="s">
        <v>42</v>
      </c>
      <c r="G631" s="6" t="s">
        <v>43</v>
      </c>
      <c r="H631" s="6" t="s">
        <v>18</v>
      </c>
      <c r="I631" s="8">
        <v>0.70000000000000018</v>
      </c>
      <c r="J631" s="9">
        <v>6000</v>
      </c>
      <c r="K631" s="10">
        <f t="shared" si="4"/>
        <v>4200.0000000000009</v>
      </c>
      <c r="L631" s="10">
        <f t="shared" si="5"/>
        <v>1050.0000000000002</v>
      </c>
      <c r="M631" s="11">
        <v>0.25</v>
      </c>
      <c r="O631" s="16"/>
      <c r="P631" s="14"/>
      <c r="Q631" s="12"/>
      <c r="R631" s="13"/>
    </row>
    <row r="632" spans="1:18" ht="15.75" customHeight="1">
      <c r="A632" s="1"/>
      <c r="B632" s="6" t="s">
        <v>27</v>
      </c>
      <c r="C632" s="6">
        <v>1128299</v>
      </c>
      <c r="D632" s="7">
        <v>44445</v>
      </c>
      <c r="E632" s="6" t="s">
        <v>28</v>
      </c>
      <c r="F632" s="6" t="s">
        <v>42</v>
      </c>
      <c r="G632" s="6" t="s">
        <v>43</v>
      </c>
      <c r="H632" s="6" t="s">
        <v>19</v>
      </c>
      <c r="I632" s="8">
        <v>0.65000000000000013</v>
      </c>
      <c r="J632" s="9">
        <v>4500</v>
      </c>
      <c r="K632" s="10">
        <f t="shared" si="4"/>
        <v>2925.0000000000005</v>
      </c>
      <c r="L632" s="10">
        <f t="shared" si="5"/>
        <v>1170.0000000000002</v>
      </c>
      <c r="M632" s="11">
        <v>0.4</v>
      </c>
      <c r="O632" s="16"/>
      <c r="P632" s="14"/>
      <c r="Q632" s="12"/>
      <c r="R632" s="13"/>
    </row>
    <row r="633" spans="1:18" ht="15.75" customHeight="1">
      <c r="A633" s="1"/>
      <c r="B633" s="6" t="s">
        <v>27</v>
      </c>
      <c r="C633" s="6">
        <v>1128299</v>
      </c>
      <c r="D633" s="7">
        <v>44445</v>
      </c>
      <c r="E633" s="6" t="s">
        <v>28</v>
      </c>
      <c r="F633" s="6" t="s">
        <v>42</v>
      </c>
      <c r="G633" s="6" t="s">
        <v>43</v>
      </c>
      <c r="H633" s="6" t="s">
        <v>20</v>
      </c>
      <c r="I633" s="8">
        <v>0.65000000000000013</v>
      </c>
      <c r="J633" s="9">
        <v>4000</v>
      </c>
      <c r="K633" s="10">
        <f t="shared" si="4"/>
        <v>2600.0000000000005</v>
      </c>
      <c r="L633" s="10">
        <f t="shared" si="5"/>
        <v>910.00000000000011</v>
      </c>
      <c r="M633" s="11">
        <v>0.35</v>
      </c>
      <c r="O633" s="16"/>
      <c r="P633" s="14"/>
      <c r="Q633" s="12"/>
      <c r="R633" s="13"/>
    </row>
    <row r="634" spans="1:18" ht="15.75" customHeight="1">
      <c r="A634" s="1"/>
      <c r="B634" s="6" t="s">
        <v>27</v>
      </c>
      <c r="C634" s="6">
        <v>1128299</v>
      </c>
      <c r="D634" s="7">
        <v>44445</v>
      </c>
      <c r="E634" s="6" t="s">
        <v>28</v>
      </c>
      <c r="F634" s="6" t="s">
        <v>42</v>
      </c>
      <c r="G634" s="6" t="s">
        <v>43</v>
      </c>
      <c r="H634" s="6" t="s">
        <v>21</v>
      </c>
      <c r="I634" s="8">
        <v>0.75000000000000011</v>
      </c>
      <c r="J634" s="9">
        <v>4000</v>
      </c>
      <c r="K634" s="10">
        <f t="shared" si="4"/>
        <v>3000.0000000000005</v>
      </c>
      <c r="L634" s="10">
        <f t="shared" si="5"/>
        <v>1650.0000000000007</v>
      </c>
      <c r="M634" s="11">
        <v>0.55000000000000016</v>
      </c>
      <c r="O634" s="16"/>
      <c r="P634" s="14"/>
      <c r="Q634" s="12"/>
      <c r="R634" s="13"/>
    </row>
    <row r="635" spans="1:18" ht="15.75" customHeight="1">
      <c r="A635" s="1"/>
      <c r="B635" s="6" t="s">
        <v>27</v>
      </c>
      <c r="C635" s="6">
        <v>1128299</v>
      </c>
      <c r="D635" s="7">
        <v>44445</v>
      </c>
      <c r="E635" s="6" t="s">
        <v>28</v>
      </c>
      <c r="F635" s="6" t="s">
        <v>42</v>
      </c>
      <c r="G635" s="6" t="s">
        <v>43</v>
      </c>
      <c r="H635" s="6" t="s">
        <v>22</v>
      </c>
      <c r="I635" s="8">
        <v>0.70000000000000007</v>
      </c>
      <c r="J635" s="9">
        <v>4250</v>
      </c>
      <c r="K635" s="10">
        <f t="shared" si="4"/>
        <v>2975.0000000000005</v>
      </c>
      <c r="L635" s="10">
        <f t="shared" si="5"/>
        <v>595.00000000000011</v>
      </c>
      <c r="M635" s="11">
        <v>0.2</v>
      </c>
      <c r="O635" s="16"/>
      <c r="P635" s="14"/>
      <c r="Q635" s="12"/>
      <c r="R635" s="13"/>
    </row>
    <row r="636" spans="1:18" ht="15.75" customHeight="1">
      <c r="A636" s="1"/>
      <c r="B636" s="6" t="s">
        <v>27</v>
      </c>
      <c r="C636" s="6">
        <v>1128299</v>
      </c>
      <c r="D636" s="7">
        <v>44474</v>
      </c>
      <c r="E636" s="6" t="s">
        <v>28</v>
      </c>
      <c r="F636" s="6" t="s">
        <v>42</v>
      </c>
      <c r="G636" s="6" t="s">
        <v>43</v>
      </c>
      <c r="H636" s="6" t="s">
        <v>17</v>
      </c>
      <c r="I636" s="8">
        <v>0.55000000000000004</v>
      </c>
      <c r="J636" s="9">
        <v>5250</v>
      </c>
      <c r="K636" s="10">
        <f t="shared" si="4"/>
        <v>2887.5000000000005</v>
      </c>
      <c r="L636" s="10">
        <f t="shared" si="5"/>
        <v>1155.0000000000002</v>
      </c>
      <c r="M636" s="11">
        <v>0.4</v>
      </c>
      <c r="O636" s="16"/>
      <c r="P636" s="14"/>
      <c r="Q636" s="12"/>
      <c r="R636" s="13"/>
    </row>
    <row r="637" spans="1:18" ht="15.75" customHeight="1">
      <c r="A637" s="1"/>
      <c r="B637" s="6" t="s">
        <v>27</v>
      </c>
      <c r="C637" s="6">
        <v>1128299</v>
      </c>
      <c r="D637" s="7">
        <v>44474</v>
      </c>
      <c r="E637" s="6" t="s">
        <v>28</v>
      </c>
      <c r="F637" s="6" t="s">
        <v>42</v>
      </c>
      <c r="G637" s="6" t="s">
        <v>43</v>
      </c>
      <c r="H637" s="6" t="s">
        <v>18</v>
      </c>
      <c r="I637" s="8">
        <v>0.60000000000000009</v>
      </c>
      <c r="J637" s="9">
        <v>5250</v>
      </c>
      <c r="K637" s="10">
        <f t="shared" si="4"/>
        <v>3150.0000000000005</v>
      </c>
      <c r="L637" s="10">
        <f t="shared" si="5"/>
        <v>787.50000000000011</v>
      </c>
      <c r="M637" s="11">
        <v>0.25</v>
      </c>
      <c r="O637" s="16"/>
      <c r="P637" s="14"/>
      <c r="Q637" s="12"/>
      <c r="R637" s="13"/>
    </row>
    <row r="638" spans="1:18" ht="15.75" customHeight="1">
      <c r="A638" s="1"/>
      <c r="B638" s="6" t="s">
        <v>27</v>
      </c>
      <c r="C638" s="6">
        <v>1128299</v>
      </c>
      <c r="D638" s="7">
        <v>44474</v>
      </c>
      <c r="E638" s="6" t="s">
        <v>28</v>
      </c>
      <c r="F638" s="6" t="s">
        <v>42</v>
      </c>
      <c r="G638" s="6" t="s">
        <v>43</v>
      </c>
      <c r="H638" s="6" t="s">
        <v>19</v>
      </c>
      <c r="I638" s="8">
        <v>0.55000000000000004</v>
      </c>
      <c r="J638" s="9">
        <v>3500</v>
      </c>
      <c r="K638" s="10">
        <f t="shared" si="4"/>
        <v>1925.0000000000002</v>
      </c>
      <c r="L638" s="10">
        <f t="shared" si="5"/>
        <v>770.00000000000011</v>
      </c>
      <c r="M638" s="11">
        <v>0.4</v>
      </c>
      <c r="O638" s="16"/>
      <c r="P638" s="14"/>
      <c r="Q638" s="12"/>
      <c r="R638" s="13"/>
    </row>
    <row r="639" spans="1:18" ht="15.75" customHeight="1">
      <c r="A639" s="1"/>
      <c r="B639" s="6" t="s">
        <v>27</v>
      </c>
      <c r="C639" s="6">
        <v>1128299</v>
      </c>
      <c r="D639" s="7">
        <v>44474</v>
      </c>
      <c r="E639" s="6" t="s">
        <v>28</v>
      </c>
      <c r="F639" s="6" t="s">
        <v>42</v>
      </c>
      <c r="G639" s="6" t="s">
        <v>43</v>
      </c>
      <c r="H639" s="6" t="s">
        <v>20</v>
      </c>
      <c r="I639" s="8">
        <v>0.55000000000000004</v>
      </c>
      <c r="J639" s="9">
        <v>3250</v>
      </c>
      <c r="K639" s="10">
        <f t="shared" si="4"/>
        <v>1787.5000000000002</v>
      </c>
      <c r="L639" s="10">
        <f t="shared" si="5"/>
        <v>625.625</v>
      </c>
      <c r="M639" s="11">
        <v>0.35</v>
      </c>
      <c r="O639" s="16"/>
      <c r="P639" s="14"/>
      <c r="Q639" s="12"/>
      <c r="R639" s="13"/>
    </row>
    <row r="640" spans="1:18" ht="15.75" customHeight="1">
      <c r="A640" s="1"/>
      <c r="B640" s="6" t="s">
        <v>27</v>
      </c>
      <c r="C640" s="6">
        <v>1128299</v>
      </c>
      <c r="D640" s="7">
        <v>44474</v>
      </c>
      <c r="E640" s="6" t="s">
        <v>28</v>
      </c>
      <c r="F640" s="6" t="s">
        <v>42</v>
      </c>
      <c r="G640" s="6" t="s">
        <v>43</v>
      </c>
      <c r="H640" s="6" t="s">
        <v>21</v>
      </c>
      <c r="I640" s="8">
        <v>0.65</v>
      </c>
      <c r="J640" s="9">
        <v>3000</v>
      </c>
      <c r="K640" s="10">
        <f t="shared" si="4"/>
        <v>1950</v>
      </c>
      <c r="L640" s="10">
        <f t="shared" si="5"/>
        <v>1072.5000000000002</v>
      </c>
      <c r="M640" s="11">
        <v>0.55000000000000016</v>
      </c>
      <c r="O640" s="16"/>
      <c r="P640" s="14"/>
      <c r="Q640" s="12"/>
      <c r="R640" s="13"/>
    </row>
    <row r="641" spans="1:18" ht="15.75" customHeight="1">
      <c r="A641" s="1"/>
      <c r="B641" s="6" t="s">
        <v>27</v>
      </c>
      <c r="C641" s="6">
        <v>1128299</v>
      </c>
      <c r="D641" s="7">
        <v>44474</v>
      </c>
      <c r="E641" s="6" t="s">
        <v>28</v>
      </c>
      <c r="F641" s="6" t="s">
        <v>42</v>
      </c>
      <c r="G641" s="6" t="s">
        <v>43</v>
      </c>
      <c r="H641" s="6" t="s">
        <v>22</v>
      </c>
      <c r="I641" s="8">
        <v>0.70000000000000007</v>
      </c>
      <c r="J641" s="9">
        <v>3500</v>
      </c>
      <c r="K641" s="10">
        <f t="shared" si="4"/>
        <v>2450.0000000000005</v>
      </c>
      <c r="L641" s="10">
        <f t="shared" si="5"/>
        <v>490.00000000000011</v>
      </c>
      <c r="M641" s="11">
        <v>0.2</v>
      </c>
      <c r="O641" s="16"/>
      <c r="P641" s="14"/>
      <c r="Q641" s="12"/>
      <c r="R641" s="13"/>
    </row>
    <row r="642" spans="1:18" ht="15.75" customHeight="1">
      <c r="A642" s="1"/>
      <c r="B642" s="6" t="s">
        <v>27</v>
      </c>
      <c r="C642" s="6">
        <v>1128299</v>
      </c>
      <c r="D642" s="7">
        <v>44505</v>
      </c>
      <c r="E642" s="6" t="s">
        <v>28</v>
      </c>
      <c r="F642" s="6" t="s">
        <v>42</v>
      </c>
      <c r="G642" s="6" t="s">
        <v>43</v>
      </c>
      <c r="H642" s="6" t="s">
        <v>17</v>
      </c>
      <c r="I642" s="8">
        <v>0.55000000000000004</v>
      </c>
      <c r="J642" s="9">
        <v>5750</v>
      </c>
      <c r="K642" s="10">
        <f t="shared" si="4"/>
        <v>3162.5000000000005</v>
      </c>
      <c r="L642" s="10">
        <f t="shared" si="5"/>
        <v>1265.0000000000002</v>
      </c>
      <c r="M642" s="11">
        <v>0.4</v>
      </c>
      <c r="O642" s="16"/>
      <c r="P642" s="14"/>
      <c r="Q642" s="12"/>
      <c r="R642" s="13"/>
    </row>
    <row r="643" spans="1:18" ht="15.75" customHeight="1">
      <c r="A643" s="1"/>
      <c r="B643" s="6" t="s">
        <v>27</v>
      </c>
      <c r="C643" s="6">
        <v>1128299</v>
      </c>
      <c r="D643" s="7">
        <v>44505</v>
      </c>
      <c r="E643" s="6" t="s">
        <v>28</v>
      </c>
      <c r="F643" s="6" t="s">
        <v>42</v>
      </c>
      <c r="G643" s="6" t="s">
        <v>43</v>
      </c>
      <c r="H643" s="6" t="s">
        <v>18</v>
      </c>
      <c r="I643" s="8">
        <v>0.60000000000000009</v>
      </c>
      <c r="J643" s="9">
        <v>5750</v>
      </c>
      <c r="K643" s="10">
        <f t="shared" si="4"/>
        <v>3450.0000000000005</v>
      </c>
      <c r="L643" s="10">
        <f t="shared" si="5"/>
        <v>862.50000000000011</v>
      </c>
      <c r="M643" s="11">
        <v>0.25</v>
      </c>
      <c r="O643" s="16"/>
      <c r="P643" s="14"/>
      <c r="Q643" s="12"/>
      <c r="R643" s="13"/>
    </row>
    <row r="644" spans="1:18" ht="15.75" customHeight="1">
      <c r="A644" s="1"/>
      <c r="B644" s="6" t="s">
        <v>27</v>
      </c>
      <c r="C644" s="6">
        <v>1128299</v>
      </c>
      <c r="D644" s="7">
        <v>44505</v>
      </c>
      <c r="E644" s="6" t="s">
        <v>28</v>
      </c>
      <c r="F644" s="6" t="s">
        <v>42</v>
      </c>
      <c r="G644" s="6" t="s">
        <v>43</v>
      </c>
      <c r="H644" s="6" t="s">
        <v>19</v>
      </c>
      <c r="I644" s="8">
        <v>0.55000000000000004</v>
      </c>
      <c r="J644" s="9">
        <v>4250</v>
      </c>
      <c r="K644" s="10">
        <f t="shared" si="4"/>
        <v>2337.5</v>
      </c>
      <c r="L644" s="10">
        <f t="shared" si="5"/>
        <v>935</v>
      </c>
      <c r="M644" s="11">
        <v>0.4</v>
      </c>
      <c r="O644" s="16"/>
      <c r="P644" s="14"/>
      <c r="Q644" s="12"/>
      <c r="R644" s="13"/>
    </row>
    <row r="645" spans="1:18" ht="15.75" customHeight="1">
      <c r="A645" s="1"/>
      <c r="B645" s="6" t="s">
        <v>27</v>
      </c>
      <c r="C645" s="6">
        <v>1128299</v>
      </c>
      <c r="D645" s="7">
        <v>44505</v>
      </c>
      <c r="E645" s="6" t="s">
        <v>28</v>
      </c>
      <c r="F645" s="6" t="s">
        <v>42</v>
      </c>
      <c r="G645" s="6" t="s">
        <v>43</v>
      </c>
      <c r="H645" s="6" t="s">
        <v>20</v>
      </c>
      <c r="I645" s="8">
        <v>0.65000000000000013</v>
      </c>
      <c r="J645" s="9">
        <v>4000</v>
      </c>
      <c r="K645" s="10">
        <f t="shared" si="4"/>
        <v>2600.0000000000005</v>
      </c>
      <c r="L645" s="10">
        <f t="shared" si="5"/>
        <v>910.00000000000011</v>
      </c>
      <c r="M645" s="11">
        <v>0.35</v>
      </c>
      <c r="O645" s="16"/>
      <c r="P645" s="14"/>
      <c r="Q645" s="12"/>
      <c r="R645" s="13"/>
    </row>
    <row r="646" spans="1:18" ht="15.75" customHeight="1">
      <c r="A646" s="1"/>
      <c r="B646" s="6" t="s">
        <v>27</v>
      </c>
      <c r="C646" s="6">
        <v>1128299</v>
      </c>
      <c r="D646" s="7">
        <v>44505</v>
      </c>
      <c r="E646" s="6" t="s">
        <v>28</v>
      </c>
      <c r="F646" s="6" t="s">
        <v>42</v>
      </c>
      <c r="G646" s="6" t="s">
        <v>43</v>
      </c>
      <c r="H646" s="6" t="s">
        <v>21</v>
      </c>
      <c r="I646" s="8">
        <v>0.75000000000000011</v>
      </c>
      <c r="J646" s="9">
        <v>3750</v>
      </c>
      <c r="K646" s="10">
        <f t="shared" si="4"/>
        <v>2812.5000000000005</v>
      </c>
      <c r="L646" s="10">
        <f t="shared" si="5"/>
        <v>1546.8750000000007</v>
      </c>
      <c r="M646" s="11">
        <v>0.55000000000000016</v>
      </c>
      <c r="O646" s="16"/>
      <c r="P646" s="14"/>
      <c r="Q646" s="12"/>
      <c r="R646" s="13"/>
    </row>
    <row r="647" spans="1:18" ht="15.75" customHeight="1">
      <c r="A647" s="1"/>
      <c r="B647" s="6" t="s">
        <v>27</v>
      </c>
      <c r="C647" s="6">
        <v>1128299</v>
      </c>
      <c r="D647" s="7">
        <v>44505</v>
      </c>
      <c r="E647" s="6" t="s">
        <v>28</v>
      </c>
      <c r="F647" s="6" t="s">
        <v>42</v>
      </c>
      <c r="G647" s="6" t="s">
        <v>43</v>
      </c>
      <c r="H647" s="6" t="s">
        <v>22</v>
      </c>
      <c r="I647" s="8">
        <v>0.80000000000000016</v>
      </c>
      <c r="J647" s="9">
        <v>5000</v>
      </c>
      <c r="K647" s="10">
        <f t="shared" si="4"/>
        <v>4000.0000000000009</v>
      </c>
      <c r="L647" s="10">
        <f t="shared" si="5"/>
        <v>800.00000000000023</v>
      </c>
      <c r="M647" s="11">
        <v>0.2</v>
      </c>
      <c r="O647" s="16"/>
      <c r="P647" s="14"/>
      <c r="Q647" s="12"/>
      <c r="R647" s="13"/>
    </row>
    <row r="648" spans="1:18" ht="15.75" customHeight="1">
      <c r="A648" s="1"/>
      <c r="B648" s="6" t="s">
        <v>27</v>
      </c>
      <c r="C648" s="6">
        <v>1128299</v>
      </c>
      <c r="D648" s="7">
        <v>44534</v>
      </c>
      <c r="E648" s="6" t="s">
        <v>28</v>
      </c>
      <c r="F648" s="6" t="s">
        <v>42</v>
      </c>
      <c r="G648" s="6" t="s">
        <v>43</v>
      </c>
      <c r="H648" s="6" t="s">
        <v>17</v>
      </c>
      <c r="I648" s="8">
        <v>0.65000000000000013</v>
      </c>
      <c r="J648" s="9">
        <v>7000</v>
      </c>
      <c r="K648" s="10">
        <f t="shared" si="4"/>
        <v>4550.0000000000009</v>
      </c>
      <c r="L648" s="10">
        <f t="shared" si="5"/>
        <v>1820.0000000000005</v>
      </c>
      <c r="M648" s="11">
        <v>0.4</v>
      </c>
      <c r="O648" s="16"/>
      <c r="P648" s="14"/>
      <c r="Q648" s="12"/>
      <c r="R648" s="13"/>
    </row>
    <row r="649" spans="1:18" ht="15.75" customHeight="1">
      <c r="A649" s="1"/>
      <c r="B649" s="6" t="s">
        <v>27</v>
      </c>
      <c r="C649" s="6">
        <v>1128299</v>
      </c>
      <c r="D649" s="7">
        <v>44534</v>
      </c>
      <c r="E649" s="6" t="s">
        <v>28</v>
      </c>
      <c r="F649" s="6" t="s">
        <v>42</v>
      </c>
      <c r="G649" s="6" t="s">
        <v>43</v>
      </c>
      <c r="H649" s="6" t="s">
        <v>18</v>
      </c>
      <c r="I649" s="8">
        <v>0.70000000000000018</v>
      </c>
      <c r="J649" s="9">
        <v>7000</v>
      </c>
      <c r="K649" s="10">
        <f t="shared" si="4"/>
        <v>4900.0000000000009</v>
      </c>
      <c r="L649" s="10">
        <f t="shared" si="5"/>
        <v>1225.0000000000002</v>
      </c>
      <c r="M649" s="11">
        <v>0.25</v>
      </c>
      <c r="O649" s="16"/>
      <c r="P649" s="14"/>
      <c r="Q649" s="12"/>
      <c r="R649" s="13"/>
    </row>
    <row r="650" spans="1:18" ht="15.75" customHeight="1">
      <c r="A650" s="1"/>
      <c r="B650" s="6" t="s">
        <v>27</v>
      </c>
      <c r="C650" s="6">
        <v>1128299</v>
      </c>
      <c r="D650" s="7">
        <v>44534</v>
      </c>
      <c r="E650" s="6" t="s">
        <v>28</v>
      </c>
      <c r="F650" s="6" t="s">
        <v>42</v>
      </c>
      <c r="G650" s="6" t="s">
        <v>43</v>
      </c>
      <c r="H650" s="6" t="s">
        <v>19</v>
      </c>
      <c r="I650" s="8">
        <v>0.65000000000000013</v>
      </c>
      <c r="J650" s="9">
        <v>5000</v>
      </c>
      <c r="K650" s="10">
        <f t="shared" si="4"/>
        <v>3250.0000000000005</v>
      </c>
      <c r="L650" s="10">
        <f t="shared" si="5"/>
        <v>1300.0000000000002</v>
      </c>
      <c r="M650" s="11">
        <v>0.4</v>
      </c>
      <c r="O650" s="16"/>
      <c r="P650" s="14"/>
      <c r="Q650" s="12"/>
      <c r="R650" s="13"/>
    </row>
    <row r="651" spans="1:18" ht="15.75" customHeight="1">
      <c r="A651" s="1"/>
      <c r="B651" s="6" t="s">
        <v>27</v>
      </c>
      <c r="C651" s="6">
        <v>1128299</v>
      </c>
      <c r="D651" s="7">
        <v>44534</v>
      </c>
      <c r="E651" s="6" t="s">
        <v>28</v>
      </c>
      <c r="F651" s="6" t="s">
        <v>42</v>
      </c>
      <c r="G651" s="6" t="s">
        <v>43</v>
      </c>
      <c r="H651" s="6" t="s">
        <v>20</v>
      </c>
      <c r="I651" s="8">
        <v>0.65000000000000013</v>
      </c>
      <c r="J651" s="9">
        <v>5000</v>
      </c>
      <c r="K651" s="10">
        <f t="shared" si="4"/>
        <v>3250.0000000000005</v>
      </c>
      <c r="L651" s="10">
        <f t="shared" si="5"/>
        <v>1137.5</v>
      </c>
      <c r="M651" s="11">
        <v>0.35</v>
      </c>
      <c r="O651" s="16"/>
      <c r="P651" s="14"/>
      <c r="Q651" s="12"/>
      <c r="R651" s="13"/>
    </row>
    <row r="652" spans="1:18" ht="15.75" customHeight="1">
      <c r="A652" s="1"/>
      <c r="B652" s="6" t="s">
        <v>27</v>
      </c>
      <c r="C652" s="6">
        <v>1128299</v>
      </c>
      <c r="D652" s="7">
        <v>44534</v>
      </c>
      <c r="E652" s="6" t="s">
        <v>28</v>
      </c>
      <c r="F652" s="6" t="s">
        <v>42</v>
      </c>
      <c r="G652" s="6" t="s">
        <v>43</v>
      </c>
      <c r="H652" s="6" t="s">
        <v>21</v>
      </c>
      <c r="I652" s="8">
        <v>0.75000000000000011</v>
      </c>
      <c r="J652" s="9">
        <v>4250</v>
      </c>
      <c r="K652" s="10">
        <f t="shared" si="4"/>
        <v>3187.5000000000005</v>
      </c>
      <c r="L652" s="10">
        <f t="shared" si="5"/>
        <v>1753.1250000000007</v>
      </c>
      <c r="M652" s="11">
        <v>0.55000000000000016</v>
      </c>
      <c r="O652" s="16"/>
      <c r="P652" s="14"/>
      <c r="Q652" s="12"/>
      <c r="R652" s="13"/>
    </row>
    <row r="653" spans="1:18" ht="15.75" customHeight="1">
      <c r="A653" s="1"/>
      <c r="B653" s="6" t="s">
        <v>27</v>
      </c>
      <c r="C653" s="6">
        <v>1128299</v>
      </c>
      <c r="D653" s="7">
        <v>44534</v>
      </c>
      <c r="E653" s="6" t="s">
        <v>28</v>
      </c>
      <c r="F653" s="6" t="s">
        <v>42</v>
      </c>
      <c r="G653" s="6" t="s">
        <v>43</v>
      </c>
      <c r="H653" s="6" t="s">
        <v>22</v>
      </c>
      <c r="I653" s="8">
        <v>0.80000000000000016</v>
      </c>
      <c r="J653" s="9">
        <v>5250</v>
      </c>
      <c r="K653" s="10">
        <f t="shared" si="4"/>
        <v>4200.0000000000009</v>
      </c>
      <c r="L653" s="10">
        <f t="shared" si="5"/>
        <v>840.00000000000023</v>
      </c>
      <c r="M653" s="11">
        <v>0.2</v>
      </c>
      <c r="O653" s="16"/>
      <c r="P653" s="14"/>
      <c r="Q653" s="12"/>
      <c r="R653" s="13"/>
    </row>
    <row r="654" spans="1:18" ht="15.75" customHeight="1">
      <c r="A654" s="1" t="s">
        <v>39</v>
      </c>
      <c r="B654" s="6" t="s">
        <v>27</v>
      </c>
      <c r="C654" s="6">
        <v>1128299</v>
      </c>
      <c r="D654" s="7">
        <v>44199</v>
      </c>
      <c r="E654" s="6" t="s">
        <v>28</v>
      </c>
      <c r="F654" s="6" t="s">
        <v>44</v>
      </c>
      <c r="G654" s="6" t="s">
        <v>45</v>
      </c>
      <c r="H654" s="6" t="s">
        <v>17</v>
      </c>
      <c r="I654" s="8">
        <v>0.4</v>
      </c>
      <c r="J654" s="9">
        <v>4500</v>
      </c>
      <c r="K654" s="10">
        <f t="shared" si="4"/>
        <v>1800</v>
      </c>
      <c r="L654" s="10">
        <f t="shared" si="5"/>
        <v>540</v>
      </c>
      <c r="M654" s="11">
        <v>0.3</v>
      </c>
      <c r="O654" s="16"/>
      <c r="P654" s="14"/>
      <c r="Q654" s="12"/>
      <c r="R654" s="13"/>
    </row>
    <row r="655" spans="1:18" ht="15.75" customHeight="1">
      <c r="A655" s="1"/>
      <c r="B655" s="6" t="s">
        <v>27</v>
      </c>
      <c r="C655" s="6">
        <v>1128299</v>
      </c>
      <c r="D655" s="7">
        <v>44199</v>
      </c>
      <c r="E655" s="6" t="s">
        <v>28</v>
      </c>
      <c r="F655" s="6" t="s">
        <v>44</v>
      </c>
      <c r="G655" s="6" t="s">
        <v>45</v>
      </c>
      <c r="H655" s="6" t="s">
        <v>18</v>
      </c>
      <c r="I655" s="8">
        <v>0.5</v>
      </c>
      <c r="J655" s="9">
        <v>4500</v>
      </c>
      <c r="K655" s="10">
        <f t="shared" si="4"/>
        <v>2250</v>
      </c>
      <c r="L655" s="10">
        <f t="shared" si="5"/>
        <v>562.5</v>
      </c>
      <c r="M655" s="11">
        <v>0.25</v>
      </c>
      <c r="O655" s="16"/>
      <c r="P655" s="14"/>
      <c r="Q655" s="12"/>
      <c r="R655" s="13"/>
    </row>
    <row r="656" spans="1:18" ht="15.75" customHeight="1">
      <c r="A656" s="1"/>
      <c r="B656" s="6" t="s">
        <v>27</v>
      </c>
      <c r="C656" s="6">
        <v>1128299</v>
      </c>
      <c r="D656" s="7">
        <v>44199</v>
      </c>
      <c r="E656" s="6" t="s">
        <v>28</v>
      </c>
      <c r="F656" s="6" t="s">
        <v>44</v>
      </c>
      <c r="G656" s="6" t="s">
        <v>45</v>
      </c>
      <c r="H656" s="6" t="s">
        <v>19</v>
      </c>
      <c r="I656" s="8">
        <v>0.5</v>
      </c>
      <c r="J656" s="9">
        <v>4500</v>
      </c>
      <c r="K656" s="10">
        <f t="shared" si="4"/>
        <v>2250</v>
      </c>
      <c r="L656" s="10">
        <f t="shared" si="5"/>
        <v>562.5</v>
      </c>
      <c r="M656" s="11">
        <v>0.25</v>
      </c>
      <c r="O656" s="16"/>
      <c r="P656" s="14"/>
      <c r="Q656" s="12"/>
      <c r="R656" s="13"/>
    </row>
    <row r="657" spans="1:18" ht="15.75" customHeight="1">
      <c r="A657" s="1"/>
      <c r="B657" s="6" t="s">
        <v>27</v>
      </c>
      <c r="C657" s="6">
        <v>1128299</v>
      </c>
      <c r="D657" s="7">
        <v>44199</v>
      </c>
      <c r="E657" s="6" t="s">
        <v>28</v>
      </c>
      <c r="F657" s="6" t="s">
        <v>44</v>
      </c>
      <c r="G657" s="6" t="s">
        <v>45</v>
      </c>
      <c r="H657" s="6" t="s">
        <v>20</v>
      </c>
      <c r="I657" s="8">
        <v>0.5</v>
      </c>
      <c r="J657" s="9">
        <v>3000</v>
      </c>
      <c r="K657" s="10">
        <f t="shared" si="4"/>
        <v>1500</v>
      </c>
      <c r="L657" s="10">
        <f t="shared" si="5"/>
        <v>450</v>
      </c>
      <c r="M657" s="11">
        <v>0.3</v>
      </c>
      <c r="O657" s="16"/>
      <c r="P657" s="14"/>
      <c r="Q657" s="12"/>
      <c r="R657" s="13"/>
    </row>
    <row r="658" spans="1:18" ht="15.75" customHeight="1">
      <c r="A658" s="1"/>
      <c r="B658" s="6" t="s">
        <v>27</v>
      </c>
      <c r="C658" s="6">
        <v>1128299</v>
      </c>
      <c r="D658" s="7">
        <v>44199</v>
      </c>
      <c r="E658" s="6" t="s">
        <v>28</v>
      </c>
      <c r="F658" s="6" t="s">
        <v>44</v>
      </c>
      <c r="G658" s="6" t="s">
        <v>45</v>
      </c>
      <c r="H658" s="6" t="s">
        <v>21</v>
      </c>
      <c r="I658" s="8">
        <v>0.55000000000000004</v>
      </c>
      <c r="J658" s="9">
        <v>2500</v>
      </c>
      <c r="K658" s="10">
        <f t="shared" si="4"/>
        <v>1375</v>
      </c>
      <c r="L658" s="10">
        <f t="shared" si="5"/>
        <v>343.75</v>
      </c>
      <c r="M658" s="11">
        <v>0.25</v>
      </c>
      <c r="O658" s="16"/>
      <c r="P658" s="14"/>
      <c r="Q658" s="12"/>
      <c r="R658" s="13"/>
    </row>
    <row r="659" spans="1:18" ht="15.75" customHeight="1">
      <c r="A659" s="1"/>
      <c r="B659" s="6" t="s">
        <v>27</v>
      </c>
      <c r="C659" s="6">
        <v>1128299</v>
      </c>
      <c r="D659" s="7">
        <v>44199</v>
      </c>
      <c r="E659" s="6" t="s">
        <v>28</v>
      </c>
      <c r="F659" s="6" t="s">
        <v>44</v>
      </c>
      <c r="G659" s="6" t="s">
        <v>45</v>
      </c>
      <c r="H659" s="6" t="s">
        <v>22</v>
      </c>
      <c r="I659" s="8">
        <v>0.5</v>
      </c>
      <c r="J659" s="9">
        <v>5000</v>
      </c>
      <c r="K659" s="10">
        <f t="shared" si="4"/>
        <v>2500</v>
      </c>
      <c r="L659" s="10">
        <f t="shared" si="5"/>
        <v>500</v>
      </c>
      <c r="M659" s="11">
        <v>0.2</v>
      </c>
      <c r="O659" s="16"/>
      <c r="P659" s="14"/>
      <c r="Q659" s="12"/>
      <c r="R659" s="13"/>
    </row>
    <row r="660" spans="1:18" ht="15.75" customHeight="1">
      <c r="A660" s="1"/>
      <c r="B660" s="6" t="s">
        <v>27</v>
      </c>
      <c r="C660" s="6">
        <v>1128299</v>
      </c>
      <c r="D660" s="7">
        <v>44230</v>
      </c>
      <c r="E660" s="6" t="s">
        <v>28</v>
      </c>
      <c r="F660" s="6" t="s">
        <v>44</v>
      </c>
      <c r="G660" s="6" t="s">
        <v>45</v>
      </c>
      <c r="H660" s="6" t="s">
        <v>17</v>
      </c>
      <c r="I660" s="8">
        <v>0.4</v>
      </c>
      <c r="J660" s="9">
        <v>5500</v>
      </c>
      <c r="K660" s="10">
        <f t="shared" si="4"/>
        <v>2200</v>
      </c>
      <c r="L660" s="10">
        <f t="shared" si="5"/>
        <v>660</v>
      </c>
      <c r="M660" s="11">
        <v>0.3</v>
      </c>
      <c r="O660" s="16"/>
      <c r="P660" s="14"/>
      <c r="Q660" s="12"/>
      <c r="R660" s="13"/>
    </row>
    <row r="661" spans="1:18" ht="15.75" customHeight="1">
      <c r="A661" s="1"/>
      <c r="B661" s="6" t="s">
        <v>27</v>
      </c>
      <c r="C661" s="6">
        <v>1128299</v>
      </c>
      <c r="D661" s="7">
        <v>44230</v>
      </c>
      <c r="E661" s="6" t="s">
        <v>28</v>
      </c>
      <c r="F661" s="6" t="s">
        <v>44</v>
      </c>
      <c r="G661" s="6" t="s">
        <v>45</v>
      </c>
      <c r="H661" s="6" t="s">
        <v>18</v>
      </c>
      <c r="I661" s="8">
        <v>0.5</v>
      </c>
      <c r="J661" s="9">
        <v>4500</v>
      </c>
      <c r="K661" s="10">
        <f t="shared" si="4"/>
        <v>2250</v>
      </c>
      <c r="L661" s="10">
        <f t="shared" si="5"/>
        <v>562.5</v>
      </c>
      <c r="M661" s="11">
        <v>0.25</v>
      </c>
      <c r="O661" s="16"/>
      <c r="P661" s="14"/>
      <c r="Q661" s="12"/>
      <c r="R661" s="13"/>
    </row>
    <row r="662" spans="1:18" ht="15.75" customHeight="1">
      <c r="A662" s="1"/>
      <c r="B662" s="6" t="s">
        <v>27</v>
      </c>
      <c r="C662" s="6">
        <v>1128299</v>
      </c>
      <c r="D662" s="7">
        <v>44230</v>
      </c>
      <c r="E662" s="6" t="s">
        <v>28</v>
      </c>
      <c r="F662" s="6" t="s">
        <v>44</v>
      </c>
      <c r="G662" s="6" t="s">
        <v>45</v>
      </c>
      <c r="H662" s="6" t="s">
        <v>19</v>
      </c>
      <c r="I662" s="8">
        <v>0.5</v>
      </c>
      <c r="J662" s="9">
        <v>4500</v>
      </c>
      <c r="K662" s="10">
        <f t="shared" si="4"/>
        <v>2250</v>
      </c>
      <c r="L662" s="10">
        <f t="shared" si="5"/>
        <v>562.5</v>
      </c>
      <c r="M662" s="11">
        <v>0.25</v>
      </c>
      <c r="O662" s="16"/>
      <c r="P662" s="14"/>
      <c r="Q662" s="12"/>
      <c r="R662" s="13"/>
    </row>
    <row r="663" spans="1:18" ht="15.75" customHeight="1">
      <c r="A663" s="1"/>
      <c r="B663" s="6" t="s">
        <v>27</v>
      </c>
      <c r="C663" s="6">
        <v>1128299</v>
      </c>
      <c r="D663" s="7">
        <v>44230</v>
      </c>
      <c r="E663" s="6" t="s">
        <v>28</v>
      </c>
      <c r="F663" s="6" t="s">
        <v>44</v>
      </c>
      <c r="G663" s="6" t="s">
        <v>45</v>
      </c>
      <c r="H663" s="6" t="s">
        <v>20</v>
      </c>
      <c r="I663" s="8">
        <v>0.5</v>
      </c>
      <c r="J663" s="9">
        <v>3000</v>
      </c>
      <c r="K663" s="10">
        <f t="shared" si="4"/>
        <v>1500</v>
      </c>
      <c r="L663" s="10">
        <f t="shared" si="5"/>
        <v>450</v>
      </c>
      <c r="M663" s="11">
        <v>0.3</v>
      </c>
      <c r="O663" s="16"/>
      <c r="P663" s="14"/>
      <c r="Q663" s="12"/>
      <c r="R663" s="13"/>
    </row>
    <row r="664" spans="1:18" ht="15.75" customHeight="1">
      <c r="A664" s="1"/>
      <c r="B664" s="6" t="s">
        <v>27</v>
      </c>
      <c r="C664" s="6">
        <v>1128299</v>
      </c>
      <c r="D664" s="7">
        <v>44230</v>
      </c>
      <c r="E664" s="6" t="s">
        <v>28</v>
      </c>
      <c r="F664" s="6" t="s">
        <v>44</v>
      </c>
      <c r="G664" s="6" t="s">
        <v>45</v>
      </c>
      <c r="H664" s="6" t="s">
        <v>21</v>
      </c>
      <c r="I664" s="8">
        <v>0.55000000000000004</v>
      </c>
      <c r="J664" s="9">
        <v>2250</v>
      </c>
      <c r="K664" s="10">
        <f t="shared" si="4"/>
        <v>1237.5</v>
      </c>
      <c r="L664" s="10">
        <f t="shared" si="5"/>
        <v>309.375</v>
      </c>
      <c r="M664" s="11">
        <v>0.25</v>
      </c>
      <c r="O664" s="16"/>
      <c r="P664" s="14"/>
      <c r="Q664" s="12"/>
      <c r="R664" s="13"/>
    </row>
    <row r="665" spans="1:18" ht="15.75" customHeight="1">
      <c r="A665" s="1"/>
      <c r="B665" s="6" t="s">
        <v>27</v>
      </c>
      <c r="C665" s="6">
        <v>1128299</v>
      </c>
      <c r="D665" s="7">
        <v>44230</v>
      </c>
      <c r="E665" s="6" t="s">
        <v>28</v>
      </c>
      <c r="F665" s="6" t="s">
        <v>44</v>
      </c>
      <c r="G665" s="6" t="s">
        <v>45</v>
      </c>
      <c r="H665" s="6" t="s">
        <v>22</v>
      </c>
      <c r="I665" s="8">
        <v>0.5</v>
      </c>
      <c r="J665" s="9">
        <v>4250</v>
      </c>
      <c r="K665" s="10">
        <f t="shared" si="4"/>
        <v>2125</v>
      </c>
      <c r="L665" s="10">
        <f t="shared" si="5"/>
        <v>425</v>
      </c>
      <c r="M665" s="11">
        <v>0.2</v>
      </c>
      <c r="O665" s="16"/>
      <c r="P665" s="14"/>
      <c r="Q665" s="12"/>
      <c r="R665" s="13"/>
    </row>
    <row r="666" spans="1:18" ht="15.75" customHeight="1">
      <c r="A666" s="1"/>
      <c r="B666" s="6" t="s">
        <v>27</v>
      </c>
      <c r="C666" s="6">
        <v>1128299</v>
      </c>
      <c r="D666" s="7">
        <v>44257</v>
      </c>
      <c r="E666" s="6" t="s">
        <v>28</v>
      </c>
      <c r="F666" s="6" t="s">
        <v>44</v>
      </c>
      <c r="G666" s="6" t="s">
        <v>45</v>
      </c>
      <c r="H666" s="6" t="s">
        <v>17</v>
      </c>
      <c r="I666" s="8">
        <v>0.5</v>
      </c>
      <c r="J666" s="9">
        <v>5750</v>
      </c>
      <c r="K666" s="10">
        <f t="shared" si="4"/>
        <v>2875</v>
      </c>
      <c r="L666" s="10">
        <f t="shared" si="5"/>
        <v>862.5</v>
      </c>
      <c r="M666" s="11">
        <v>0.3</v>
      </c>
      <c r="O666" s="16"/>
      <c r="P666" s="14"/>
      <c r="Q666" s="12"/>
      <c r="R666" s="13"/>
    </row>
    <row r="667" spans="1:18" ht="15.75" customHeight="1">
      <c r="A667" s="1"/>
      <c r="B667" s="6" t="s">
        <v>27</v>
      </c>
      <c r="C667" s="6">
        <v>1128299</v>
      </c>
      <c r="D667" s="7">
        <v>44257</v>
      </c>
      <c r="E667" s="6" t="s">
        <v>28</v>
      </c>
      <c r="F667" s="6" t="s">
        <v>44</v>
      </c>
      <c r="G667" s="6" t="s">
        <v>45</v>
      </c>
      <c r="H667" s="6" t="s">
        <v>18</v>
      </c>
      <c r="I667" s="8">
        <v>0.6</v>
      </c>
      <c r="J667" s="9">
        <v>4250</v>
      </c>
      <c r="K667" s="10">
        <f t="shared" si="4"/>
        <v>2550</v>
      </c>
      <c r="L667" s="10">
        <f t="shared" si="5"/>
        <v>637.5</v>
      </c>
      <c r="M667" s="11">
        <v>0.25</v>
      </c>
      <c r="O667" s="16"/>
      <c r="P667" s="14"/>
      <c r="Q667" s="12"/>
      <c r="R667" s="13"/>
    </row>
    <row r="668" spans="1:18" ht="15.75" customHeight="1">
      <c r="A668" s="1"/>
      <c r="B668" s="6" t="s">
        <v>27</v>
      </c>
      <c r="C668" s="6">
        <v>1128299</v>
      </c>
      <c r="D668" s="7">
        <v>44257</v>
      </c>
      <c r="E668" s="6" t="s">
        <v>28</v>
      </c>
      <c r="F668" s="6" t="s">
        <v>44</v>
      </c>
      <c r="G668" s="6" t="s">
        <v>45</v>
      </c>
      <c r="H668" s="6" t="s">
        <v>19</v>
      </c>
      <c r="I668" s="8">
        <v>0.64999999999999991</v>
      </c>
      <c r="J668" s="9">
        <v>4250</v>
      </c>
      <c r="K668" s="10">
        <f t="shared" si="4"/>
        <v>2762.4999999999995</v>
      </c>
      <c r="L668" s="10">
        <f t="shared" si="5"/>
        <v>690.62499999999989</v>
      </c>
      <c r="M668" s="11">
        <v>0.25</v>
      </c>
      <c r="O668" s="16"/>
      <c r="P668" s="14"/>
      <c r="Q668" s="12"/>
      <c r="R668" s="13"/>
    </row>
    <row r="669" spans="1:18" ht="15.75" customHeight="1">
      <c r="A669" s="1"/>
      <c r="B669" s="6" t="s">
        <v>27</v>
      </c>
      <c r="C669" s="6">
        <v>1128299</v>
      </c>
      <c r="D669" s="7">
        <v>44257</v>
      </c>
      <c r="E669" s="6" t="s">
        <v>28</v>
      </c>
      <c r="F669" s="6" t="s">
        <v>44</v>
      </c>
      <c r="G669" s="6" t="s">
        <v>45</v>
      </c>
      <c r="H669" s="6" t="s">
        <v>20</v>
      </c>
      <c r="I669" s="8">
        <v>0.64999999999999991</v>
      </c>
      <c r="J669" s="9">
        <v>3250</v>
      </c>
      <c r="K669" s="10">
        <f t="shared" si="4"/>
        <v>2112.4999999999995</v>
      </c>
      <c r="L669" s="10">
        <f t="shared" si="5"/>
        <v>633.74999999999989</v>
      </c>
      <c r="M669" s="11">
        <v>0.3</v>
      </c>
      <c r="O669" s="16"/>
      <c r="P669" s="14"/>
      <c r="Q669" s="12"/>
      <c r="R669" s="13"/>
    </row>
    <row r="670" spans="1:18" ht="15.75" customHeight="1">
      <c r="A670" s="1"/>
      <c r="B670" s="6" t="s">
        <v>27</v>
      </c>
      <c r="C670" s="6">
        <v>1128299</v>
      </c>
      <c r="D670" s="7">
        <v>44257</v>
      </c>
      <c r="E670" s="6" t="s">
        <v>28</v>
      </c>
      <c r="F670" s="6" t="s">
        <v>44</v>
      </c>
      <c r="G670" s="6" t="s">
        <v>45</v>
      </c>
      <c r="H670" s="6" t="s">
        <v>21</v>
      </c>
      <c r="I670" s="8">
        <v>0.7</v>
      </c>
      <c r="J670" s="9">
        <v>1750</v>
      </c>
      <c r="K670" s="10">
        <f t="shared" si="4"/>
        <v>1225</v>
      </c>
      <c r="L670" s="10">
        <f t="shared" si="5"/>
        <v>306.25</v>
      </c>
      <c r="M670" s="11">
        <v>0.25</v>
      </c>
      <c r="O670" s="16"/>
      <c r="P670" s="14"/>
      <c r="Q670" s="12"/>
      <c r="R670" s="13"/>
    </row>
    <row r="671" spans="1:18" ht="15.75" customHeight="1">
      <c r="A671" s="1"/>
      <c r="B671" s="6" t="s">
        <v>27</v>
      </c>
      <c r="C671" s="6">
        <v>1128299</v>
      </c>
      <c r="D671" s="7">
        <v>44257</v>
      </c>
      <c r="E671" s="6" t="s">
        <v>28</v>
      </c>
      <c r="F671" s="6" t="s">
        <v>44</v>
      </c>
      <c r="G671" s="6" t="s">
        <v>45</v>
      </c>
      <c r="H671" s="6" t="s">
        <v>22</v>
      </c>
      <c r="I671" s="8">
        <v>0.64999999999999991</v>
      </c>
      <c r="J671" s="9">
        <v>3750</v>
      </c>
      <c r="K671" s="10">
        <f t="shared" si="4"/>
        <v>2437.4999999999995</v>
      </c>
      <c r="L671" s="10">
        <f t="shared" si="5"/>
        <v>487.49999999999994</v>
      </c>
      <c r="M671" s="11">
        <v>0.2</v>
      </c>
      <c r="O671" s="16"/>
      <c r="P671" s="14"/>
      <c r="Q671" s="12"/>
      <c r="R671" s="13"/>
    </row>
    <row r="672" spans="1:18" ht="15.75" customHeight="1">
      <c r="A672" s="1"/>
      <c r="B672" s="6" t="s">
        <v>27</v>
      </c>
      <c r="C672" s="6">
        <v>1128299</v>
      </c>
      <c r="D672" s="7">
        <v>44289</v>
      </c>
      <c r="E672" s="6" t="s">
        <v>28</v>
      </c>
      <c r="F672" s="6" t="s">
        <v>44</v>
      </c>
      <c r="G672" s="6" t="s">
        <v>45</v>
      </c>
      <c r="H672" s="6" t="s">
        <v>17</v>
      </c>
      <c r="I672" s="8">
        <v>0.7</v>
      </c>
      <c r="J672" s="9">
        <v>5500</v>
      </c>
      <c r="K672" s="10">
        <f t="shared" si="4"/>
        <v>3849.9999999999995</v>
      </c>
      <c r="L672" s="10">
        <f t="shared" si="5"/>
        <v>1154.9999999999998</v>
      </c>
      <c r="M672" s="11">
        <v>0.3</v>
      </c>
      <c r="O672" s="16"/>
      <c r="P672" s="14"/>
      <c r="Q672" s="12"/>
      <c r="R672" s="13"/>
    </row>
    <row r="673" spans="1:18" ht="15.75" customHeight="1">
      <c r="A673" s="1"/>
      <c r="B673" s="6" t="s">
        <v>27</v>
      </c>
      <c r="C673" s="6">
        <v>1128299</v>
      </c>
      <c r="D673" s="7">
        <v>44289</v>
      </c>
      <c r="E673" s="6" t="s">
        <v>28</v>
      </c>
      <c r="F673" s="6" t="s">
        <v>44</v>
      </c>
      <c r="G673" s="6" t="s">
        <v>45</v>
      </c>
      <c r="H673" s="6" t="s">
        <v>18</v>
      </c>
      <c r="I673" s="8">
        <v>0.75</v>
      </c>
      <c r="J673" s="9">
        <v>3500</v>
      </c>
      <c r="K673" s="10">
        <f t="shared" si="4"/>
        <v>2625</v>
      </c>
      <c r="L673" s="10">
        <f t="shared" si="5"/>
        <v>656.25</v>
      </c>
      <c r="M673" s="11">
        <v>0.25</v>
      </c>
      <c r="O673" s="16"/>
      <c r="P673" s="14"/>
      <c r="Q673" s="12"/>
      <c r="R673" s="13"/>
    </row>
    <row r="674" spans="1:18" ht="15.75" customHeight="1">
      <c r="A674" s="1"/>
      <c r="B674" s="6" t="s">
        <v>27</v>
      </c>
      <c r="C674" s="6">
        <v>1128299</v>
      </c>
      <c r="D674" s="7">
        <v>44289</v>
      </c>
      <c r="E674" s="6" t="s">
        <v>28</v>
      </c>
      <c r="F674" s="6" t="s">
        <v>44</v>
      </c>
      <c r="G674" s="6" t="s">
        <v>45</v>
      </c>
      <c r="H674" s="6" t="s">
        <v>19</v>
      </c>
      <c r="I674" s="8">
        <v>0.75</v>
      </c>
      <c r="J674" s="9">
        <v>4000</v>
      </c>
      <c r="K674" s="10">
        <f t="shared" si="4"/>
        <v>3000</v>
      </c>
      <c r="L674" s="10">
        <f t="shared" si="5"/>
        <v>750</v>
      </c>
      <c r="M674" s="11">
        <v>0.25</v>
      </c>
      <c r="O674" s="16"/>
      <c r="P674" s="14"/>
      <c r="Q674" s="12"/>
      <c r="R674" s="13"/>
    </row>
    <row r="675" spans="1:18" ht="15.75" customHeight="1">
      <c r="A675" s="1"/>
      <c r="B675" s="6" t="s">
        <v>27</v>
      </c>
      <c r="C675" s="6">
        <v>1128299</v>
      </c>
      <c r="D675" s="7">
        <v>44289</v>
      </c>
      <c r="E675" s="6" t="s">
        <v>28</v>
      </c>
      <c r="F675" s="6" t="s">
        <v>44</v>
      </c>
      <c r="G675" s="6" t="s">
        <v>45</v>
      </c>
      <c r="H675" s="6" t="s">
        <v>20</v>
      </c>
      <c r="I675" s="8">
        <v>0.6</v>
      </c>
      <c r="J675" s="9">
        <v>3000</v>
      </c>
      <c r="K675" s="10">
        <f t="shared" si="4"/>
        <v>1800</v>
      </c>
      <c r="L675" s="10">
        <f t="shared" si="5"/>
        <v>540</v>
      </c>
      <c r="M675" s="11">
        <v>0.3</v>
      </c>
      <c r="O675" s="16"/>
      <c r="P675" s="14"/>
      <c r="Q675" s="12"/>
      <c r="R675" s="13"/>
    </row>
    <row r="676" spans="1:18" ht="15.75" customHeight="1">
      <c r="A676" s="1"/>
      <c r="B676" s="6" t="s">
        <v>27</v>
      </c>
      <c r="C676" s="6">
        <v>1128299</v>
      </c>
      <c r="D676" s="7">
        <v>44289</v>
      </c>
      <c r="E676" s="6" t="s">
        <v>28</v>
      </c>
      <c r="F676" s="6" t="s">
        <v>44</v>
      </c>
      <c r="G676" s="6" t="s">
        <v>45</v>
      </c>
      <c r="H676" s="6" t="s">
        <v>21</v>
      </c>
      <c r="I676" s="8">
        <v>0.65</v>
      </c>
      <c r="J676" s="9">
        <v>2000</v>
      </c>
      <c r="K676" s="10">
        <f t="shared" si="4"/>
        <v>1300</v>
      </c>
      <c r="L676" s="10">
        <f t="shared" si="5"/>
        <v>325</v>
      </c>
      <c r="M676" s="11">
        <v>0.25</v>
      </c>
      <c r="O676" s="16"/>
      <c r="P676" s="14"/>
      <c r="Q676" s="12"/>
      <c r="R676" s="13"/>
    </row>
    <row r="677" spans="1:18" ht="15.75" customHeight="1">
      <c r="A677" s="1"/>
      <c r="B677" s="6" t="s">
        <v>27</v>
      </c>
      <c r="C677" s="6">
        <v>1128299</v>
      </c>
      <c r="D677" s="7">
        <v>44289</v>
      </c>
      <c r="E677" s="6" t="s">
        <v>28</v>
      </c>
      <c r="F677" s="6" t="s">
        <v>44</v>
      </c>
      <c r="G677" s="6" t="s">
        <v>45</v>
      </c>
      <c r="H677" s="6" t="s">
        <v>22</v>
      </c>
      <c r="I677" s="8">
        <v>0.8</v>
      </c>
      <c r="J677" s="9">
        <v>3500</v>
      </c>
      <c r="K677" s="10">
        <f t="shared" si="4"/>
        <v>2800</v>
      </c>
      <c r="L677" s="10">
        <f t="shared" si="5"/>
        <v>560</v>
      </c>
      <c r="M677" s="11">
        <v>0.2</v>
      </c>
      <c r="O677" s="16"/>
      <c r="P677" s="14"/>
      <c r="Q677" s="12"/>
      <c r="R677" s="13"/>
    </row>
    <row r="678" spans="1:18" ht="15.75" customHeight="1">
      <c r="A678" s="1"/>
      <c r="B678" s="6" t="s">
        <v>27</v>
      </c>
      <c r="C678" s="6">
        <v>1128299</v>
      </c>
      <c r="D678" s="7">
        <v>44320</v>
      </c>
      <c r="E678" s="6" t="s">
        <v>28</v>
      </c>
      <c r="F678" s="6" t="s">
        <v>44</v>
      </c>
      <c r="G678" s="6" t="s">
        <v>45</v>
      </c>
      <c r="H678" s="6" t="s">
        <v>17</v>
      </c>
      <c r="I678" s="8">
        <v>0.6</v>
      </c>
      <c r="J678" s="9">
        <v>5500</v>
      </c>
      <c r="K678" s="10">
        <f t="shared" si="4"/>
        <v>3300</v>
      </c>
      <c r="L678" s="10">
        <f t="shared" si="5"/>
        <v>990</v>
      </c>
      <c r="M678" s="11">
        <v>0.3</v>
      </c>
      <c r="O678" s="16"/>
      <c r="P678" s="14"/>
      <c r="Q678" s="12"/>
      <c r="R678" s="13"/>
    </row>
    <row r="679" spans="1:18" ht="15.75" customHeight="1">
      <c r="A679" s="1"/>
      <c r="B679" s="6" t="s">
        <v>27</v>
      </c>
      <c r="C679" s="6">
        <v>1128299</v>
      </c>
      <c r="D679" s="7">
        <v>44320</v>
      </c>
      <c r="E679" s="6" t="s">
        <v>28</v>
      </c>
      <c r="F679" s="6" t="s">
        <v>44</v>
      </c>
      <c r="G679" s="6" t="s">
        <v>45</v>
      </c>
      <c r="H679" s="6" t="s">
        <v>18</v>
      </c>
      <c r="I679" s="8">
        <v>0.65</v>
      </c>
      <c r="J679" s="9">
        <v>4000</v>
      </c>
      <c r="K679" s="10">
        <f t="shared" si="4"/>
        <v>2600</v>
      </c>
      <c r="L679" s="10">
        <f t="shared" si="5"/>
        <v>650</v>
      </c>
      <c r="M679" s="11">
        <v>0.25</v>
      </c>
      <c r="O679" s="16"/>
      <c r="P679" s="14"/>
      <c r="Q679" s="12"/>
      <c r="R679" s="13"/>
    </row>
    <row r="680" spans="1:18" ht="15.75" customHeight="1">
      <c r="A680" s="1"/>
      <c r="B680" s="6" t="s">
        <v>27</v>
      </c>
      <c r="C680" s="6">
        <v>1128299</v>
      </c>
      <c r="D680" s="7">
        <v>44320</v>
      </c>
      <c r="E680" s="6" t="s">
        <v>28</v>
      </c>
      <c r="F680" s="6" t="s">
        <v>44</v>
      </c>
      <c r="G680" s="6" t="s">
        <v>45</v>
      </c>
      <c r="H680" s="6" t="s">
        <v>19</v>
      </c>
      <c r="I680" s="8">
        <v>0.65</v>
      </c>
      <c r="J680" s="9">
        <v>4000</v>
      </c>
      <c r="K680" s="10">
        <f t="shared" si="4"/>
        <v>2600</v>
      </c>
      <c r="L680" s="10">
        <f t="shared" si="5"/>
        <v>650</v>
      </c>
      <c r="M680" s="11">
        <v>0.25</v>
      </c>
      <c r="O680" s="16"/>
      <c r="P680" s="14"/>
      <c r="Q680" s="12"/>
      <c r="R680" s="13"/>
    </row>
    <row r="681" spans="1:18" ht="15.75" customHeight="1">
      <c r="A681" s="1"/>
      <c r="B681" s="6" t="s">
        <v>27</v>
      </c>
      <c r="C681" s="6">
        <v>1128299</v>
      </c>
      <c r="D681" s="7">
        <v>44320</v>
      </c>
      <c r="E681" s="6" t="s">
        <v>28</v>
      </c>
      <c r="F681" s="6" t="s">
        <v>44</v>
      </c>
      <c r="G681" s="6" t="s">
        <v>45</v>
      </c>
      <c r="H681" s="6" t="s">
        <v>20</v>
      </c>
      <c r="I681" s="8">
        <v>0.6</v>
      </c>
      <c r="J681" s="9">
        <v>3000</v>
      </c>
      <c r="K681" s="10">
        <f t="shared" si="4"/>
        <v>1800</v>
      </c>
      <c r="L681" s="10">
        <f t="shared" si="5"/>
        <v>540</v>
      </c>
      <c r="M681" s="11">
        <v>0.3</v>
      </c>
      <c r="O681" s="16"/>
      <c r="P681" s="14"/>
      <c r="Q681" s="12"/>
      <c r="R681" s="13"/>
    </row>
    <row r="682" spans="1:18" ht="15.75" customHeight="1">
      <c r="A682" s="1"/>
      <c r="B682" s="6" t="s">
        <v>27</v>
      </c>
      <c r="C682" s="6">
        <v>1128299</v>
      </c>
      <c r="D682" s="7">
        <v>44320</v>
      </c>
      <c r="E682" s="6" t="s">
        <v>28</v>
      </c>
      <c r="F682" s="6" t="s">
        <v>44</v>
      </c>
      <c r="G682" s="6" t="s">
        <v>45</v>
      </c>
      <c r="H682" s="6" t="s">
        <v>21</v>
      </c>
      <c r="I682" s="8">
        <v>0.65</v>
      </c>
      <c r="J682" s="9">
        <v>2000</v>
      </c>
      <c r="K682" s="10">
        <f t="shared" si="4"/>
        <v>1300</v>
      </c>
      <c r="L682" s="10">
        <f t="shared" si="5"/>
        <v>325</v>
      </c>
      <c r="M682" s="11">
        <v>0.25</v>
      </c>
      <c r="O682" s="16"/>
      <c r="P682" s="14"/>
      <c r="Q682" s="12"/>
      <c r="R682" s="13"/>
    </row>
    <row r="683" spans="1:18" ht="15.75" customHeight="1">
      <c r="A683" s="1"/>
      <c r="B683" s="6" t="s">
        <v>27</v>
      </c>
      <c r="C683" s="6">
        <v>1128299</v>
      </c>
      <c r="D683" s="7">
        <v>44320</v>
      </c>
      <c r="E683" s="6" t="s">
        <v>28</v>
      </c>
      <c r="F683" s="6" t="s">
        <v>44</v>
      </c>
      <c r="G683" s="6" t="s">
        <v>45</v>
      </c>
      <c r="H683" s="6" t="s">
        <v>22</v>
      </c>
      <c r="I683" s="8">
        <v>0.8</v>
      </c>
      <c r="J683" s="9">
        <v>5000</v>
      </c>
      <c r="K683" s="10">
        <f t="shared" si="4"/>
        <v>4000</v>
      </c>
      <c r="L683" s="10">
        <f t="shared" si="5"/>
        <v>800</v>
      </c>
      <c r="M683" s="11">
        <v>0.2</v>
      </c>
      <c r="O683" s="16"/>
      <c r="P683" s="14"/>
      <c r="Q683" s="12"/>
      <c r="R683" s="13"/>
    </row>
    <row r="684" spans="1:18" ht="15.75" customHeight="1">
      <c r="A684" s="1"/>
      <c r="B684" s="6" t="s">
        <v>27</v>
      </c>
      <c r="C684" s="6">
        <v>1128299</v>
      </c>
      <c r="D684" s="7">
        <v>44350</v>
      </c>
      <c r="E684" s="6" t="s">
        <v>28</v>
      </c>
      <c r="F684" s="6" t="s">
        <v>44</v>
      </c>
      <c r="G684" s="6" t="s">
        <v>45</v>
      </c>
      <c r="H684" s="6" t="s">
        <v>17</v>
      </c>
      <c r="I684" s="8">
        <v>0.75</v>
      </c>
      <c r="J684" s="9">
        <v>7500</v>
      </c>
      <c r="K684" s="10">
        <f t="shared" si="4"/>
        <v>5625</v>
      </c>
      <c r="L684" s="10">
        <f t="shared" si="5"/>
        <v>1687.5</v>
      </c>
      <c r="M684" s="11">
        <v>0.3</v>
      </c>
      <c r="O684" s="16"/>
      <c r="P684" s="14"/>
      <c r="Q684" s="12"/>
      <c r="R684" s="13"/>
    </row>
    <row r="685" spans="1:18" ht="15.75" customHeight="1">
      <c r="A685" s="1"/>
      <c r="B685" s="6" t="s">
        <v>27</v>
      </c>
      <c r="C685" s="6">
        <v>1128299</v>
      </c>
      <c r="D685" s="7">
        <v>44350</v>
      </c>
      <c r="E685" s="6" t="s">
        <v>28</v>
      </c>
      <c r="F685" s="6" t="s">
        <v>44</v>
      </c>
      <c r="G685" s="6" t="s">
        <v>45</v>
      </c>
      <c r="H685" s="6" t="s">
        <v>18</v>
      </c>
      <c r="I685" s="8">
        <v>0.8</v>
      </c>
      <c r="J685" s="9">
        <v>6250</v>
      </c>
      <c r="K685" s="10">
        <f t="shared" si="4"/>
        <v>5000</v>
      </c>
      <c r="L685" s="10">
        <f t="shared" si="5"/>
        <v>1250</v>
      </c>
      <c r="M685" s="11">
        <v>0.25</v>
      </c>
      <c r="O685" s="16"/>
      <c r="P685" s="14"/>
      <c r="Q685" s="12"/>
      <c r="R685" s="13"/>
    </row>
    <row r="686" spans="1:18" ht="15.75" customHeight="1">
      <c r="A686" s="1"/>
      <c r="B686" s="6" t="s">
        <v>27</v>
      </c>
      <c r="C686" s="6">
        <v>1128299</v>
      </c>
      <c r="D686" s="7">
        <v>44350</v>
      </c>
      <c r="E686" s="6" t="s">
        <v>28</v>
      </c>
      <c r="F686" s="6" t="s">
        <v>44</v>
      </c>
      <c r="G686" s="6" t="s">
        <v>45</v>
      </c>
      <c r="H686" s="6" t="s">
        <v>19</v>
      </c>
      <c r="I686" s="8">
        <v>0.8</v>
      </c>
      <c r="J686" s="9">
        <v>6250</v>
      </c>
      <c r="K686" s="10">
        <f t="shared" si="4"/>
        <v>5000</v>
      </c>
      <c r="L686" s="10">
        <f t="shared" si="5"/>
        <v>1250</v>
      </c>
      <c r="M686" s="11">
        <v>0.25</v>
      </c>
      <c r="O686" s="16"/>
      <c r="P686" s="14"/>
      <c r="Q686" s="12"/>
      <c r="R686" s="13"/>
    </row>
    <row r="687" spans="1:18" ht="15.75" customHeight="1">
      <c r="A687" s="1"/>
      <c r="B687" s="6" t="s">
        <v>27</v>
      </c>
      <c r="C687" s="6">
        <v>1128299</v>
      </c>
      <c r="D687" s="7">
        <v>44350</v>
      </c>
      <c r="E687" s="6" t="s">
        <v>28</v>
      </c>
      <c r="F687" s="6" t="s">
        <v>44</v>
      </c>
      <c r="G687" s="6" t="s">
        <v>45</v>
      </c>
      <c r="H687" s="6" t="s">
        <v>20</v>
      </c>
      <c r="I687" s="8">
        <v>0.8</v>
      </c>
      <c r="J687" s="9">
        <v>5000</v>
      </c>
      <c r="K687" s="10">
        <f t="shared" si="4"/>
        <v>4000</v>
      </c>
      <c r="L687" s="10">
        <f t="shared" si="5"/>
        <v>1200</v>
      </c>
      <c r="M687" s="11">
        <v>0.3</v>
      </c>
      <c r="O687" s="16"/>
      <c r="P687" s="14"/>
      <c r="Q687" s="12"/>
      <c r="R687" s="13"/>
    </row>
    <row r="688" spans="1:18" ht="15.75" customHeight="1">
      <c r="A688" s="1"/>
      <c r="B688" s="6" t="s">
        <v>27</v>
      </c>
      <c r="C688" s="6">
        <v>1128299</v>
      </c>
      <c r="D688" s="7">
        <v>44350</v>
      </c>
      <c r="E688" s="6" t="s">
        <v>28</v>
      </c>
      <c r="F688" s="6" t="s">
        <v>44</v>
      </c>
      <c r="G688" s="6" t="s">
        <v>45</v>
      </c>
      <c r="H688" s="6" t="s">
        <v>21</v>
      </c>
      <c r="I688" s="8">
        <v>0.85000000000000009</v>
      </c>
      <c r="J688" s="9">
        <v>3750</v>
      </c>
      <c r="K688" s="10">
        <f t="shared" si="4"/>
        <v>3187.5000000000005</v>
      </c>
      <c r="L688" s="10">
        <f t="shared" si="5"/>
        <v>796.87500000000011</v>
      </c>
      <c r="M688" s="11">
        <v>0.25</v>
      </c>
      <c r="O688" s="16"/>
      <c r="P688" s="14"/>
      <c r="Q688" s="12"/>
      <c r="R688" s="13"/>
    </row>
    <row r="689" spans="1:18" ht="15.75" customHeight="1">
      <c r="A689" s="1"/>
      <c r="B689" s="6" t="s">
        <v>27</v>
      </c>
      <c r="C689" s="6">
        <v>1128299</v>
      </c>
      <c r="D689" s="7">
        <v>44350</v>
      </c>
      <c r="E689" s="6" t="s">
        <v>28</v>
      </c>
      <c r="F689" s="6" t="s">
        <v>44</v>
      </c>
      <c r="G689" s="6" t="s">
        <v>45</v>
      </c>
      <c r="H689" s="6" t="s">
        <v>22</v>
      </c>
      <c r="I689" s="8">
        <v>1</v>
      </c>
      <c r="J689" s="9">
        <v>6750</v>
      </c>
      <c r="K689" s="10">
        <f t="shared" si="4"/>
        <v>6750</v>
      </c>
      <c r="L689" s="10">
        <f t="shared" si="5"/>
        <v>1350</v>
      </c>
      <c r="M689" s="11">
        <v>0.2</v>
      </c>
      <c r="O689" s="16"/>
      <c r="P689" s="14"/>
      <c r="Q689" s="12"/>
      <c r="R689" s="13"/>
    </row>
    <row r="690" spans="1:18" ht="15.75" customHeight="1">
      <c r="A690" s="1"/>
      <c r="B690" s="6" t="s">
        <v>27</v>
      </c>
      <c r="C690" s="6">
        <v>1128299</v>
      </c>
      <c r="D690" s="7">
        <v>44379</v>
      </c>
      <c r="E690" s="6" t="s">
        <v>28</v>
      </c>
      <c r="F690" s="6" t="s">
        <v>44</v>
      </c>
      <c r="G690" s="6" t="s">
        <v>45</v>
      </c>
      <c r="H690" s="6" t="s">
        <v>17</v>
      </c>
      <c r="I690" s="8">
        <v>0.8</v>
      </c>
      <c r="J690" s="9">
        <v>8250</v>
      </c>
      <c r="K690" s="10">
        <f t="shared" si="4"/>
        <v>6600</v>
      </c>
      <c r="L690" s="10">
        <f t="shared" si="5"/>
        <v>1980</v>
      </c>
      <c r="M690" s="11">
        <v>0.3</v>
      </c>
      <c r="O690" s="16"/>
      <c r="P690" s="14"/>
      <c r="Q690" s="12"/>
      <c r="R690" s="13"/>
    </row>
    <row r="691" spans="1:18" ht="15.75" customHeight="1">
      <c r="A691" s="1"/>
      <c r="B691" s="6" t="s">
        <v>27</v>
      </c>
      <c r="C691" s="6">
        <v>1128299</v>
      </c>
      <c r="D691" s="7">
        <v>44379</v>
      </c>
      <c r="E691" s="6" t="s">
        <v>28</v>
      </c>
      <c r="F691" s="6" t="s">
        <v>44</v>
      </c>
      <c r="G691" s="6" t="s">
        <v>45</v>
      </c>
      <c r="H691" s="6" t="s">
        <v>18</v>
      </c>
      <c r="I691" s="8">
        <v>0.85000000000000009</v>
      </c>
      <c r="J691" s="9">
        <v>6750</v>
      </c>
      <c r="K691" s="10">
        <f t="shared" si="4"/>
        <v>5737.5000000000009</v>
      </c>
      <c r="L691" s="10">
        <f t="shared" si="5"/>
        <v>1434.3750000000002</v>
      </c>
      <c r="M691" s="11">
        <v>0.25</v>
      </c>
      <c r="O691" s="16"/>
      <c r="P691" s="14"/>
      <c r="Q691" s="12"/>
      <c r="R691" s="13"/>
    </row>
    <row r="692" spans="1:18" ht="15.75" customHeight="1">
      <c r="A692" s="1"/>
      <c r="B692" s="6" t="s">
        <v>27</v>
      </c>
      <c r="C692" s="6">
        <v>1128299</v>
      </c>
      <c r="D692" s="7">
        <v>44379</v>
      </c>
      <c r="E692" s="6" t="s">
        <v>28</v>
      </c>
      <c r="F692" s="6" t="s">
        <v>44</v>
      </c>
      <c r="G692" s="6" t="s">
        <v>45</v>
      </c>
      <c r="H692" s="6" t="s">
        <v>19</v>
      </c>
      <c r="I692" s="8">
        <v>0.85000000000000009</v>
      </c>
      <c r="J692" s="9">
        <v>6250</v>
      </c>
      <c r="K692" s="10">
        <f t="shared" si="4"/>
        <v>5312.5000000000009</v>
      </c>
      <c r="L692" s="10">
        <f t="shared" si="5"/>
        <v>1328.1250000000002</v>
      </c>
      <c r="M692" s="11">
        <v>0.25</v>
      </c>
      <c r="O692" s="16"/>
      <c r="P692" s="14"/>
      <c r="Q692" s="12"/>
      <c r="R692" s="13"/>
    </row>
    <row r="693" spans="1:18" ht="15.75" customHeight="1">
      <c r="A693" s="1"/>
      <c r="B693" s="6" t="s">
        <v>27</v>
      </c>
      <c r="C693" s="6">
        <v>1128299</v>
      </c>
      <c r="D693" s="7">
        <v>44379</v>
      </c>
      <c r="E693" s="6" t="s">
        <v>28</v>
      </c>
      <c r="F693" s="6" t="s">
        <v>44</v>
      </c>
      <c r="G693" s="6" t="s">
        <v>45</v>
      </c>
      <c r="H693" s="6" t="s">
        <v>20</v>
      </c>
      <c r="I693" s="8">
        <v>0.8</v>
      </c>
      <c r="J693" s="9">
        <v>5250</v>
      </c>
      <c r="K693" s="10">
        <f t="shared" si="4"/>
        <v>4200</v>
      </c>
      <c r="L693" s="10">
        <f t="shared" si="5"/>
        <v>1260</v>
      </c>
      <c r="M693" s="11">
        <v>0.3</v>
      </c>
      <c r="O693" s="16"/>
      <c r="P693" s="14"/>
      <c r="Q693" s="12"/>
      <c r="R693" s="13"/>
    </row>
    <row r="694" spans="1:18" ht="15.75" customHeight="1">
      <c r="A694" s="1"/>
      <c r="B694" s="6" t="s">
        <v>27</v>
      </c>
      <c r="C694" s="6">
        <v>1128299</v>
      </c>
      <c r="D694" s="7">
        <v>44379</v>
      </c>
      <c r="E694" s="6" t="s">
        <v>28</v>
      </c>
      <c r="F694" s="6" t="s">
        <v>44</v>
      </c>
      <c r="G694" s="6" t="s">
        <v>45</v>
      </c>
      <c r="H694" s="6" t="s">
        <v>21</v>
      </c>
      <c r="I694" s="8">
        <v>0.85000000000000009</v>
      </c>
      <c r="J694" s="9">
        <v>5750</v>
      </c>
      <c r="K694" s="10">
        <f t="shared" si="4"/>
        <v>4887.5000000000009</v>
      </c>
      <c r="L694" s="10">
        <f t="shared" si="5"/>
        <v>1221.8750000000002</v>
      </c>
      <c r="M694" s="11">
        <v>0.25</v>
      </c>
      <c r="O694" s="16"/>
      <c r="P694" s="14"/>
      <c r="Q694" s="12"/>
      <c r="R694" s="13"/>
    </row>
    <row r="695" spans="1:18" ht="15.75" customHeight="1">
      <c r="A695" s="1"/>
      <c r="B695" s="6" t="s">
        <v>27</v>
      </c>
      <c r="C695" s="6">
        <v>1128299</v>
      </c>
      <c r="D695" s="7">
        <v>44379</v>
      </c>
      <c r="E695" s="6" t="s">
        <v>28</v>
      </c>
      <c r="F695" s="6" t="s">
        <v>44</v>
      </c>
      <c r="G695" s="6" t="s">
        <v>45</v>
      </c>
      <c r="H695" s="6" t="s">
        <v>22</v>
      </c>
      <c r="I695" s="8">
        <v>1</v>
      </c>
      <c r="J695" s="9">
        <v>5750</v>
      </c>
      <c r="K695" s="10">
        <f t="shared" si="4"/>
        <v>5750</v>
      </c>
      <c r="L695" s="10">
        <f t="shared" si="5"/>
        <v>1150</v>
      </c>
      <c r="M695" s="11">
        <v>0.2</v>
      </c>
      <c r="O695" s="16"/>
      <c r="P695" s="14"/>
      <c r="Q695" s="12"/>
      <c r="R695" s="13"/>
    </row>
    <row r="696" spans="1:18" ht="15.75" customHeight="1">
      <c r="A696" s="1"/>
      <c r="B696" s="6" t="s">
        <v>27</v>
      </c>
      <c r="C696" s="6">
        <v>1128299</v>
      </c>
      <c r="D696" s="7">
        <v>44411</v>
      </c>
      <c r="E696" s="6" t="s">
        <v>28</v>
      </c>
      <c r="F696" s="6" t="s">
        <v>44</v>
      </c>
      <c r="G696" s="6" t="s">
        <v>45</v>
      </c>
      <c r="H696" s="6" t="s">
        <v>17</v>
      </c>
      <c r="I696" s="8">
        <v>0.85000000000000009</v>
      </c>
      <c r="J696" s="9">
        <v>7750</v>
      </c>
      <c r="K696" s="10">
        <f t="shared" si="4"/>
        <v>6587.5000000000009</v>
      </c>
      <c r="L696" s="10">
        <f t="shared" si="5"/>
        <v>1976.2500000000002</v>
      </c>
      <c r="M696" s="11">
        <v>0.3</v>
      </c>
      <c r="O696" s="16"/>
      <c r="P696" s="14"/>
      <c r="Q696" s="12"/>
      <c r="R696" s="13"/>
    </row>
    <row r="697" spans="1:18" ht="15.75" customHeight="1">
      <c r="A697" s="1"/>
      <c r="B697" s="6" t="s">
        <v>27</v>
      </c>
      <c r="C697" s="6">
        <v>1128299</v>
      </c>
      <c r="D697" s="7">
        <v>44411</v>
      </c>
      <c r="E697" s="6" t="s">
        <v>28</v>
      </c>
      <c r="F697" s="6" t="s">
        <v>44</v>
      </c>
      <c r="G697" s="6" t="s">
        <v>45</v>
      </c>
      <c r="H697" s="6" t="s">
        <v>18</v>
      </c>
      <c r="I697" s="8">
        <v>0.80000000000000016</v>
      </c>
      <c r="J697" s="9">
        <v>7500</v>
      </c>
      <c r="K697" s="10">
        <f t="shared" si="4"/>
        <v>6000.0000000000009</v>
      </c>
      <c r="L697" s="10">
        <f t="shared" si="5"/>
        <v>1500.0000000000002</v>
      </c>
      <c r="M697" s="11">
        <v>0.25</v>
      </c>
      <c r="O697" s="16"/>
      <c r="P697" s="14"/>
      <c r="Q697" s="12"/>
      <c r="R697" s="13"/>
    </row>
    <row r="698" spans="1:18" ht="15.75" customHeight="1">
      <c r="A698" s="1"/>
      <c r="B698" s="6" t="s">
        <v>27</v>
      </c>
      <c r="C698" s="6">
        <v>1128299</v>
      </c>
      <c r="D698" s="7">
        <v>44411</v>
      </c>
      <c r="E698" s="6" t="s">
        <v>28</v>
      </c>
      <c r="F698" s="6" t="s">
        <v>44</v>
      </c>
      <c r="G698" s="6" t="s">
        <v>45</v>
      </c>
      <c r="H698" s="6" t="s">
        <v>19</v>
      </c>
      <c r="I698" s="8">
        <v>0.75000000000000011</v>
      </c>
      <c r="J698" s="9">
        <v>6250</v>
      </c>
      <c r="K698" s="10">
        <f t="shared" si="4"/>
        <v>4687.5000000000009</v>
      </c>
      <c r="L698" s="10">
        <f t="shared" si="5"/>
        <v>1171.8750000000002</v>
      </c>
      <c r="M698" s="11">
        <v>0.25</v>
      </c>
      <c r="O698" s="16"/>
      <c r="P698" s="14"/>
      <c r="Q698" s="12"/>
      <c r="R698" s="13"/>
    </row>
    <row r="699" spans="1:18" ht="15.75" customHeight="1">
      <c r="A699" s="1"/>
      <c r="B699" s="6" t="s">
        <v>27</v>
      </c>
      <c r="C699" s="6">
        <v>1128299</v>
      </c>
      <c r="D699" s="7">
        <v>44411</v>
      </c>
      <c r="E699" s="6" t="s">
        <v>28</v>
      </c>
      <c r="F699" s="6" t="s">
        <v>44</v>
      </c>
      <c r="G699" s="6" t="s">
        <v>45</v>
      </c>
      <c r="H699" s="6" t="s">
        <v>20</v>
      </c>
      <c r="I699" s="8">
        <v>0.75000000000000011</v>
      </c>
      <c r="J699" s="9">
        <v>5750</v>
      </c>
      <c r="K699" s="10">
        <f t="shared" si="4"/>
        <v>4312.5000000000009</v>
      </c>
      <c r="L699" s="10">
        <f t="shared" si="5"/>
        <v>1293.7500000000002</v>
      </c>
      <c r="M699" s="11">
        <v>0.3</v>
      </c>
      <c r="O699" s="16"/>
      <c r="P699" s="14"/>
      <c r="Q699" s="12"/>
      <c r="R699" s="13"/>
    </row>
    <row r="700" spans="1:18" ht="15.75" customHeight="1">
      <c r="A700" s="1"/>
      <c r="B700" s="6" t="s">
        <v>27</v>
      </c>
      <c r="C700" s="6">
        <v>1128299</v>
      </c>
      <c r="D700" s="7">
        <v>44411</v>
      </c>
      <c r="E700" s="6" t="s">
        <v>28</v>
      </c>
      <c r="F700" s="6" t="s">
        <v>44</v>
      </c>
      <c r="G700" s="6" t="s">
        <v>45</v>
      </c>
      <c r="H700" s="6" t="s">
        <v>21</v>
      </c>
      <c r="I700" s="8">
        <v>0.75</v>
      </c>
      <c r="J700" s="9">
        <v>5750</v>
      </c>
      <c r="K700" s="10">
        <f t="shared" si="4"/>
        <v>4312.5</v>
      </c>
      <c r="L700" s="10">
        <f t="shared" si="5"/>
        <v>1078.125</v>
      </c>
      <c r="M700" s="11">
        <v>0.25</v>
      </c>
      <c r="O700" s="16"/>
      <c r="P700" s="14"/>
      <c r="Q700" s="12"/>
      <c r="R700" s="13"/>
    </row>
    <row r="701" spans="1:18" ht="15.75" customHeight="1">
      <c r="A701" s="1"/>
      <c r="B701" s="6" t="s">
        <v>27</v>
      </c>
      <c r="C701" s="6">
        <v>1128299</v>
      </c>
      <c r="D701" s="7">
        <v>44411</v>
      </c>
      <c r="E701" s="6" t="s">
        <v>28</v>
      </c>
      <c r="F701" s="6" t="s">
        <v>44</v>
      </c>
      <c r="G701" s="6" t="s">
        <v>45</v>
      </c>
      <c r="H701" s="6" t="s">
        <v>22</v>
      </c>
      <c r="I701" s="8">
        <v>0.8</v>
      </c>
      <c r="J701" s="9">
        <v>4000</v>
      </c>
      <c r="K701" s="10">
        <f t="shared" si="4"/>
        <v>3200</v>
      </c>
      <c r="L701" s="10">
        <f t="shared" si="5"/>
        <v>640</v>
      </c>
      <c r="M701" s="11">
        <v>0.2</v>
      </c>
      <c r="O701" s="16"/>
      <c r="P701" s="14"/>
      <c r="Q701" s="12"/>
      <c r="R701" s="13"/>
    </row>
    <row r="702" spans="1:18" ht="15.75" customHeight="1">
      <c r="A702" s="1"/>
      <c r="B702" s="6" t="s">
        <v>27</v>
      </c>
      <c r="C702" s="6">
        <v>1128299</v>
      </c>
      <c r="D702" s="7">
        <v>44443</v>
      </c>
      <c r="E702" s="6" t="s">
        <v>28</v>
      </c>
      <c r="F702" s="6" t="s">
        <v>44</v>
      </c>
      <c r="G702" s="6" t="s">
        <v>45</v>
      </c>
      <c r="H702" s="6" t="s">
        <v>17</v>
      </c>
      <c r="I702" s="8">
        <v>0.70000000000000018</v>
      </c>
      <c r="J702" s="9">
        <v>6000</v>
      </c>
      <c r="K702" s="10">
        <f t="shared" si="4"/>
        <v>4200.0000000000009</v>
      </c>
      <c r="L702" s="10">
        <f t="shared" si="5"/>
        <v>1260.0000000000002</v>
      </c>
      <c r="M702" s="11">
        <v>0.3</v>
      </c>
      <c r="O702" s="16"/>
      <c r="P702" s="14"/>
      <c r="Q702" s="12"/>
      <c r="R702" s="13"/>
    </row>
    <row r="703" spans="1:18" ht="15.75" customHeight="1">
      <c r="A703" s="1"/>
      <c r="B703" s="6" t="s">
        <v>27</v>
      </c>
      <c r="C703" s="6">
        <v>1128299</v>
      </c>
      <c r="D703" s="7">
        <v>44443</v>
      </c>
      <c r="E703" s="6" t="s">
        <v>28</v>
      </c>
      <c r="F703" s="6" t="s">
        <v>44</v>
      </c>
      <c r="G703" s="6" t="s">
        <v>45</v>
      </c>
      <c r="H703" s="6" t="s">
        <v>18</v>
      </c>
      <c r="I703" s="8">
        <v>0.75000000000000022</v>
      </c>
      <c r="J703" s="9">
        <v>6000</v>
      </c>
      <c r="K703" s="10">
        <f t="shared" si="4"/>
        <v>4500.0000000000009</v>
      </c>
      <c r="L703" s="10">
        <f t="shared" si="5"/>
        <v>1125.0000000000002</v>
      </c>
      <c r="M703" s="11">
        <v>0.25</v>
      </c>
      <c r="O703" s="16"/>
      <c r="P703" s="14"/>
      <c r="Q703" s="12"/>
      <c r="R703" s="13"/>
    </row>
    <row r="704" spans="1:18" ht="15.75" customHeight="1">
      <c r="A704" s="1"/>
      <c r="B704" s="6" t="s">
        <v>27</v>
      </c>
      <c r="C704" s="6">
        <v>1128299</v>
      </c>
      <c r="D704" s="7">
        <v>44443</v>
      </c>
      <c r="E704" s="6" t="s">
        <v>28</v>
      </c>
      <c r="F704" s="6" t="s">
        <v>44</v>
      </c>
      <c r="G704" s="6" t="s">
        <v>45</v>
      </c>
      <c r="H704" s="6" t="s">
        <v>19</v>
      </c>
      <c r="I704" s="8">
        <v>0.70000000000000018</v>
      </c>
      <c r="J704" s="9">
        <v>4500</v>
      </c>
      <c r="K704" s="10">
        <f t="shared" si="4"/>
        <v>3150.0000000000009</v>
      </c>
      <c r="L704" s="10">
        <f t="shared" si="5"/>
        <v>787.50000000000023</v>
      </c>
      <c r="M704" s="11">
        <v>0.25</v>
      </c>
      <c r="O704" s="16"/>
      <c r="P704" s="14"/>
      <c r="Q704" s="12"/>
      <c r="R704" s="13"/>
    </row>
    <row r="705" spans="1:18" ht="15.75" customHeight="1">
      <c r="A705" s="1"/>
      <c r="B705" s="6" t="s">
        <v>27</v>
      </c>
      <c r="C705" s="6">
        <v>1128299</v>
      </c>
      <c r="D705" s="7">
        <v>44443</v>
      </c>
      <c r="E705" s="6" t="s">
        <v>28</v>
      </c>
      <c r="F705" s="6" t="s">
        <v>44</v>
      </c>
      <c r="G705" s="6" t="s">
        <v>45</v>
      </c>
      <c r="H705" s="6" t="s">
        <v>20</v>
      </c>
      <c r="I705" s="8">
        <v>0.70000000000000018</v>
      </c>
      <c r="J705" s="9">
        <v>4000</v>
      </c>
      <c r="K705" s="10">
        <f t="shared" si="4"/>
        <v>2800.0000000000009</v>
      </c>
      <c r="L705" s="10">
        <f t="shared" si="5"/>
        <v>840.00000000000023</v>
      </c>
      <c r="M705" s="11">
        <v>0.3</v>
      </c>
      <c r="O705" s="16"/>
      <c r="P705" s="14"/>
      <c r="Q705" s="12"/>
      <c r="R705" s="13"/>
    </row>
    <row r="706" spans="1:18" ht="15.75" customHeight="1">
      <c r="A706" s="1"/>
      <c r="B706" s="6" t="s">
        <v>27</v>
      </c>
      <c r="C706" s="6">
        <v>1128299</v>
      </c>
      <c r="D706" s="7">
        <v>44443</v>
      </c>
      <c r="E706" s="6" t="s">
        <v>28</v>
      </c>
      <c r="F706" s="6" t="s">
        <v>44</v>
      </c>
      <c r="G706" s="6" t="s">
        <v>45</v>
      </c>
      <c r="H706" s="6" t="s">
        <v>21</v>
      </c>
      <c r="I706" s="8">
        <v>0.80000000000000016</v>
      </c>
      <c r="J706" s="9">
        <v>4250</v>
      </c>
      <c r="K706" s="10">
        <f t="shared" si="4"/>
        <v>3400.0000000000005</v>
      </c>
      <c r="L706" s="10">
        <f t="shared" si="5"/>
        <v>850.00000000000011</v>
      </c>
      <c r="M706" s="11">
        <v>0.25</v>
      </c>
      <c r="O706" s="16"/>
      <c r="P706" s="14"/>
      <c r="Q706" s="12"/>
      <c r="R706" s="13"/>
    </row>
    <row r="707" spans="1:18" ht="15.75" customHeight="1">
      <c r="A707" s="1"/>
      <c r="B707" s="6" t="s">
        <v>27</v>
      </c>
      <c r="C707" s="6">
        <v>1128299</v>
      </c>
      <c r="D707" s="7">
        <v>44443</v>
      </c>
      <c r="E707" s="6" t="s">
        <v>28</v>
      </c>
      <c r="F707" s="6" t="s">
        <v>44</v>
      </c>
      <c r="G707" s="6" t="s">
        <v>45</v>
      </c>
      <c r="H707" s="6" t="s">
        <v>22</v>
      </c>
      <c r="I707" s="8">
        <v>0.65</v>
      </c>
      <c r="J707" s="9">
        <v>4500</v>
      </c>
      <c r="K707" s="10">
        <f t="shared" si="4"/>
        <v>2925</v>
      </c>
      <c r="L707" s="10">
        <f t="shared" si="5"/>
        <v>585</v>
      </c>
      <c r="M707" s="11">
        <v>0.2</v>
      </c>
      <c r="O707" s="16"/>
      <c r="P707" s="14"/>
      <c r="Q707" s="12"/>
      <c r="R707" s="13"/>
    </row>
    <row r="708" spans="1:18" ht="15.75" customHeight="1">
      <c r="A708" s="1"/>
      <c r="B708" s="6" t="s">
        <v>27</v>
      </c>
      <c r="C708" s="6">
        <v>1128299</v>
      </c>
      <c r="D708" s="7">
        <v>44472</v>
      </c>
      <c r="E708" s="6" t="s">
        <v>28</v>
      </c>
      <c r="F708" s="6" t="s">
        <v>44</v>
      </c>
      <c r="G708" s="6" t="s">
        <v>45</v>
      </c>
      <c r="H708" s="6" t="s">
        <v>17</v>
      </c>
      <c r="I708" s="8">
        <v>0.60000000000000009</v>
      </c>
      <c r="J708" s="9">
        <v>5500</v>
      </c>
      <c r="K708" s="10">
        <f t="shared" si="4"/>
        <v>3300.0000000000005</v>
      </c>
      <c r="L708" s="10">
        <f t="shared" si="5"/>
        <v>990.00000000000011</v>
      </c>
      <c r="M708" s="11">
        <v>0.3</v>
      </c>
      <c r="O708" s="16"/>
      <c r="P708" s="14"/>
      <c r="Q708" s="12"/>
      <c r="R708" s="13"/>
    </row>
    <row r="709" spans="1:18" ht="15.75" customHeight="1">
      <c r="A709" s="1"/>
      <c r="B709" s="6" t="s">
        <v>27</v>
      </c>
      <c r="C709" s="6">
        <v>1128299</v>
      </c>
      <c r="D709" s="7">
        <v>44472</v>
      </c>
      <c r="E709" s="6" t="s">
        <v>28</v>
      </c>
      <c r="F709" s="6" t="s">
        <v>44</v>
      </c>
      <c r="G709" s="6" t="s">
        <v>45</v>
      </c>
      <c r="H709" s="6" t="s">
        <v>18</v>
      </c>
      <c r="I709" s="8">
        <v>0.65000000000000013</v>
      </c>
      <c r="J709" s="9">
        <v>5500</v>
      </c>
      <c r="K709" s="10">
        <f t="shared" si="4"/>
        <v>3575.0000000000009</v>
      </c>
      <c r="L709" s="10">
        <f t="shared" si="5"/>
        <v>893.75000000000023</v>
      </c>
      <c r="M709" s="11">
        <v>0.25</v>
      </c>
      <c r="O709" s="16"/>
      <c r="P709" s="14"/>
      <c r="Q709" s="12"/>
      <c r="R709" s="13"/>
    </row>
    <row r="710" spans="1:18" ht="15.75" customHeight="1">
      <c r="A710" s="1"/>
      <c r="B710" s="6" t="s">
        <v>27</v>
      </c>
      <c r="C710" s="6">
        <v>1128299</v>
      </c>
      <c r="D710" s="7">
        <v>44472</v>
      </c>
      <c r="E710" s="6" t="s">
        <v>28</v>
      </c>
      <c r="F710" s="6" t="s">
        <v>44</v>
      </c>
      <c r="G710" s="6" t="s">
        <v>45</v>
      </c>
      <c r="H710" s="6" t="s">
        <v>19</v>
      </c>
      <c r="I710" s="8">
        <v>0.60000000000000009</v>
      </c>
      <c r="J710" s="9">
        <v>3750</v>
      </c>
      <c r="K710" s="10">
        <f t="shared" si="4"/>
        <v>2250.0000000000005</v>
      </c>
      <c r="L710" s="10">
        <f t="shared" si="5"/>
        <v>562.50000000000011</v>
      </c>
      <c r="M710" s="11">
        <v>0.25</v>
      </c>
      <c r="O710" s="16"/>
      <c r="P710" s="14"/>
      <c r="Q710" s="12"/>
      <c r="R710" s="13"/>
    </row>
    <row r="711" spans="1:18" ht="15.75" customHeight="1">
      <c r="A711" s="1"/>
      <c r="B711" s="6" t="s">
        <v>27</v>
      </c>
      <c r="C711" s="6">
        <v>1128299</v>
      </c>
      <c r="D711" s="7">
        <v>44472</v>
      </c>
      <c r="E711" s="6" t="s">
        <v>28</v>
      </c>
      <c r="F711" s="6" t="s">
        <v>44</v>
      </c>
      <c r="G711" s="6" t="s">
        <v>45</v>
      </c>
      <c r="H711" s="6" t="s">
        <v>20</v>
      </c>
      <c r="I711" s="8">
        <v>0.60000000000000009</v>
      </c>
      <c r="J711" s="9">
        <v>3500</v>
      </c>
      <c r="K711" s="10">
        <f t="shared" si="4"/>
        <v>2100.0000000000005</v>
      </c>
      <c r="L711" s="10">
        <f t="shared" si="5"/>
        <v>630.00000000000011</v>
      </c>
      <c r="M711" s="11">
        <v>0.3</v>
      </c>
      <c r="O711" s="16"/>
      <c r="P711" s="14"/>
      <c r="Q711" s="12"/>
      <c r="R711" s="13"/>
    </row>
    <row r="712" spans="1:18" ht="15.75" customHeight="1">
      <c r="A712" s="1"/>
      <c r="B712" s="6" t="s">
        <v>27</v>
      </c>
      <c r="C712" s="6">
        <v>1128299</v>
      </c>
      <c r="D712" s="7">
        <v>44472</v>
      </c>
      <c r="E712" s="6" t="s">
        <v>28</v>
      </c>
      <c r="F712" s="6" t="s">
        <v>44</v>
      </c>
      <c r="G712" s="6" t="s">
        <v>45</v>
      </c>
      <c r="H712" s="6" t="s">
        <v>21</v>
      </c>
      <c r="I712" s="8">
        <v>0.70000000000000007</v>
      </c>
      <c r="J712" s="9">
        <v>3250</v>
      </c>
      <c r="K712" s="10">
        <f t="shared" si="4"/>
        <v>2275</v>
      </c>
      <c r="L712" s="10">
        <f t="shared" si="5"/>
        <v>568.75</v>
      </c>
      <c r="M712" s="11">
        <v>0.25</v>
      </c>
      <c r="O712" s="16"/>
      <c r="P712" s="14"/>
      <c r="Q712" s="12"/>
      <c r="R712" s="13"/>
    </row>
    <row r="713" spans="1:18" ht="15.75" customHeight="1">
      <c r="A713" s="1"/>
      <c r="B713" s="6" t="s">
        <v>27</v>
      </c>
      <c r="C713" s="6">
        <v>1128299</v>
      </c>
      <c r="D713" s="7">
        <v>44472</v>
      </c>
      <c r="E713" s="6" t="s">
        <v>28</v>
      </c>
      <c r="F713" s="6" t="s">
        <v>44</v>
      </c>
      <c r="G713" s="6" t="s">
        <v>45</v>
      </c>
      <c r="H713" s="6" t="s">
        <v>22</v>
      </c>
      <c r="I713" s="8">
        <v>0.75000000000000011</v>
      </c>
      <c r="J713" s="9">
        <v>3750</v>
      </c>
      <c r="K713" s="10">
        <f t="shared" si="4"/>
        <v>2812.5000000000005</v>
      </c>
      <c r="L713" s="10">
        <f t="shared" si="5"/>
        <v>562.50000000000011</v>
      </c>
      <c r="M713" s="11">
        <v>0.2</v>
      </c>
      <c r="O713" s="16"/>
      <c r="P713" s="14"/>
      <c r="Q713" s="12"/>
      <c r="R713" s="13"/>
    </row>
    <row r="714" spans="1:18" ht="15.75" customHeight="1">
      <c r="A714" s="1"/>
      <c r="B714" s="6" t="s">
        <v>27</v>
      </c>
      <c r="C714" s="6">
        <v>1128299</v>
      </c>
      <c r="D714" s="7">
        <v>44503</v>
      </c>
      <c r="E714" s="6" t="s">
        <v>28</v>
      </c>
      <c r="F714" s="6" t="s">
        <v>44</v>
      </c>
      <c r="G714" s="6" t="s">
        <v>45</v>
      </c>
      <c r="H714" s="6" t="s">
        <v>17</v>
      </c>
      <c r="I714" s="8">
        <v>0.60000000000000009</v>
      </c>
      <c r="J714" s="9">
        <v>6000</v>
      </c>
      <c r="K714" s="10">
        <f t="shared" si="4"/>
        <v>3600.0000000000005</v>
      </c>
      <c r="L714" s="10">
        <f t="shared" si="5"/>
        <v>1080</v>
      </c>
      <c r="M714" s="11">
        <v>0.3</v>
      </c>
      <c r="O714" s="16"/>
      <c r="P714" s="14"/>
      <c r="Q714" s="12"/>
      <c r="R714" s="13"/>
    </row>
    <row r="715" spans="1:18" ht="15.75" customHeight="1">
      <c r="A715" s="1"/>
      <c r="B715" s="6" t="s">
        <v>27</v>
      </c>
      <c r="C715" s="6">
        <v>1128299</v>
      </c>
      <c r="D715" s="7">
        <v>44503</v>
      </c>
      <c r="E715" s="6" t="s">
        <v>28</v>
      </c>
      <c r="F715" s="6" t="s">
        <v>44</v>
      </c>
      <c r="G715" s="6" t="s">
        <v>45</v>
      </c>
      <c r="H715" s="6" t="s">
        <v>18</v>
      </c>
      <c r="I715" s="8">
        <v>0.65000000000000013</v>
      </c>
      <c r="J715" s="9">
        <v>6250</v>
      </c>
      <c r="K715" s="10">
        <f t="shared" si="4"/>
        <v>4062.5000000000009</v>
      </c>
      <c r="L715" s="10">
        <f t="shared" si="5"/>
        <v>1015.6250000000002</v>
      </c>
      <c r="M715" s="11">
        <v>0.25</v>
      </c>
      <c r="O715" s="16"/>
      <c r="P715" s="14"/>
      <c r="Q715" s="12"/>
      <c r="R715" s="13"/>
    </row>
    <row r="716" spans="1:18" ht="15.75" customHeight="1">
      <c r="A716" s="1"/>
      <c r="B716" s="6" t="s">
        <v>27</v>
      </c>
      <c r="C716" s="6">
        <v>1128299</v>
      </c>
      <c r="D716" s="7">
        <v>44503</v>
      </c>
      <c r="E716" s="6" t="s">
        <v>28</v>
      </c>
      <c r="F716" s="6" t="s">
        <v>44</v>
      </c>
      <c r="G716" s="6" t="s">
        <v>45</v>
      </c>
      <c r="H716" s="6" t="s">
        <v>19</v>
      </c>
      <c r="I716" s="8">
        <v>0.60000000000000009</v>
      </c>
      <c r="J716" s="9">
        <v>4750</v>
      </c>
      <c r="K716" s="10">
        <f t="shared" si="4"/>
        <v>2850.0000000000005</v>
      </c>
      <c r="L716" s="10">
        <f t="shared" si="5"/>
        <v>712.50000000000011</v>
      </c>
      <c r="M716" s="11">
        <v>0.25</v>
      </c>
      <c r="O716" s="16"/>
      <c r="P716" s="14"/>
      <c r="Q716" s="12"/>
      <c r="R716" s="13"/>
    </row>
    <row r="717" spans="1:18" ht="15.75" customHeight="1">
      <c r="A717" s="1"/>
      <c r="B717" s="6" t="s">
        <v>27</v>
      </c>
      <c r="C717" s="6">
        <v>1128299</v>
      </c>
      <c r="D717" s="7">
        <v>44503</v>
      </c>
      <c r="E717" s="6" t="s">
        <v>28</v>
      </c>
      <c r="F717" s="6" t="s">
        <v>44</v>
      </c>
      <c r="G717" s="6" t="s">
        <v>45</v>
      </c>
      <c r="H717" s="6" t="s">
        <v>20</v>
      </c>
      <c r="I717" s="8">
        <v>0.70000000000000018</v>
      </c>
      <c r="J717" s="9">
        <v>4500</v>
      </c>
      <c r="K717" s="10">
        <f t="shared" si="4"/>
        <v>3150.0000000000009</v>
      </c>
      <c r="L717" s="10">
        <f t="shared" si="5"/>
        <v>945.00000000000023</v>
      </c>
      <c r="M717" s="11">
        <v>0.3</v>
      </c>
      <c r="O717" s="16"/>
      <c r="P717" s="14"/>
      <c r="Q717" s="12"/>
      <c r="R717" s="13"/>
    </row>
    <row r="718" spans="1:18" ht="15.75" customHeight="1">
      <c r="A718" s="1"/>
      <c r="B718" s="6" t="s">
        <v>27</v>
      </c>
      <c r="C718" s="6">
        <v>1128299</v>
      </c>
      <c r="D718" s="7">
        <v>44503</v>
      </c>
      <c r="E718" s="6" t="s">
        <v>28</v>
      </c>
      <c r="F718" s="6" t="s">
        <v>44</v>
      </c>
      <c r="G718" s="6" t="s">
        <v>45</v>
      </c>
      <c r="H718" s="6" t="s">
        <v>21</v>
      </c>
      <c r="I718" s="8">
        <v>0.90000000000000013</v>
      </c>
      <c r="J718" s="9">
        <v>4250</v>
      </c>
      <c r="K718" s="10">
        <f t="shared" si="4"/>
        <v>3825.0000000000005</v>
      </c>
      <c r="L718" s="10">
        <f t="shared" si="5"/>
        <v>956.25000000000011</v>
      </c>
      <c r="M718" s="11">
        <v>0.25</v>
      </c>
      <c r="O718" s="16"/>
      <c r="P718" s="14"/>
      <c r="Q718" s="12"/>
      <c r="R718" s="13"/>
    </row>
    <row r="719" spans="1:18" ht="15.75" customHeight="1">
      <c r="A719" s="1"/>
      <c r="B719" s="6" t="s">
        <v>27</v>
      </c>
      <c r="C719" s="6">
        <v>1128299</v>
      </c>
      <c r="D719" s="7">
        <v>44503</v>
      </c>
      <c r="E719" s="6" t="s">
        <v>28</v>
      </c>
      <c r="F719" s="6" t="s">
        <v>44</v>
      </c>
      <c r="G719" s="6" t="s">
        <v>45</v>
      </c>
      <c r="H719" s="6" t="s">
        <v>22</v>
      </c>
      <c r="I719" s="8">
        <v>0.95000000000000018</v>
      </c>
      <c r="J719" s="9">
        <v>5500</v>
      </c>
      <c r="K719" s="10">
        <f t="shared" si="4"/>
        <v>5225.0000000000009</v>
      </c>
      <c r="L719" s="10">
        <f t="shared" si="5"/>
        <v>1045.0000000000002</v>
      </c>
      <c r="M719" s="11">
        <v>0.2</v>
      </c>
      <c r="O719" s="16"/>
      <c r="P719" s="14"/>
      <c r="Q719" s="12"/>
      <c r="R719" s="13"/>
    </row>
    <row r="720" spans="1:18" ht="15.75" customHeight="1">
      <c r="A720" s="1"/>
      <c r="B720" s="6" t="s">
        <v>27</v>
      </c>
      <c r="C720" s="6">
        <v>1128299</v>
      </c>
      <c r="D720" s="7">
        <v>44532</v>
      </c>
      <c r="E720" s="6" t="s">
        <v>28</v>
      </c>
      <c r="F720" s="6" t="s">
        <v>44</v>
      </c>
      <c r="G720" s="6" t="s">
        <v>45</v>
      </c>
      <c r="H720" s="6" t="s">
        <v>17</v>
      </c>
      <c r="I720" s="8">
        <v>0.80000000000000016</v>
      </c>
      <c r="J720" s="9">
        <v>7500</v>
      </c>
      <c r="K720" s="10">
        <f t="shared" si="4"/>
        <v>6000.0000000000009</v>
      </c>
      <c r="L720" s="10">
        <f t="shared" si="5"/>
        <v>1800.0000000000002</v>
      </c>
      <c r="M720" s="11">
        <v>0.3</v>
      </c>
      <c r="O720" s="16"/>
      <c r="P720" s="14"/>
      <c r="Q720" s="12"/>
      <c r="R720" s="13"/>
    </row>
    <row r="721" spans="1:18" ht="15.75" customHeight="1">
      <c r="A721" s="1"/>
      <c r="B721" s="6" t="s">
        <v>27</v>
      </c>
      <c r="C721" s="6">
        <v>1128299</v>
      </c>
      <c r="D721" s="7">
        <v>44532</v>
      </c>
      <c r="E721" s="6" t="s">
        <v>28</v>
      </c>
      <c r="F721" s="6" t="s">
        <v>44</v>
      </c>
      <c r="G721" s="6" t="s">
        <v>45</v>
      </c>
      <c r="H721" s="6" t="s">
        <v>18</v>
      </c>
      <c r="I721" s="8">
        <v>0.8500000000000002</v>
      </c>
      <c r="J721" s="9">
        <v>7500</v>
      </c>
      <c r="K721" s="10">
        <f t="shared" si="4"/>
        <v>6375.0000000000018</v>
      </c>
      <c r="L721" s="10">
        <f t="shared" si="5"/>
        <v>1593.7500000000005</v>
      </c>
      <c r="M721" s="11">
        <v>0.25</v>
      </c>
      <c r="O721" s="16"/>
      <c r="P721" s="14"/>
      <c r="Q721" s="12"/>
      <c r="R721" s="13"/>
    </row>
    <row r="722" spans="1:18" ht="15.75" customHeight="1">
      <c r="A722" s="1"/>
      <c r="B722" s="6" t="s">
        <v>27</v>
      </c>
      <c r="C722" s="6">
        <v>1128299</v>
      </c>
      <c r="D722" s="7">
        <v>44532</v>
      </c>
      <c r="E722" s="6" t="s">
        <v>28</v>
      </c>
      <c r="F722" s="6" t="s">
        <v>44</v>
      </c>
      <c r="G722" s="6" t="s">
        <v>45</v>
      </c>
      <c r="H722" s="6" t="s">
        <v>19</v>
      </c>
      <c r="I722" s="8">
        <v>0.80000000000000016</v>
      </c>
      <c r="J722" s="9">
        <v>5500</v>
      </c>
      <c r="K722" s="10">
        <f t="shared" si="4"/>
        <v>4400.0000000000009</v>
      </c>
      <c r="L722" s="10">
        <f t="shared" si="5"/>
        <v>1100.0000000000002</v>
      </c>
      <c r="M722" s="11">
        <v>0.25</v>
      </c>
      <c r="O722" s="16"/>
      <c r="P722" s="14"/>
      <c r="Q722" s="12"/>
      <c r="R722" s="13"/>
    </row>
    <row r="723" spans="1:18" ht="15.75" customHeight="1">
      <c r="A723" s="1"/>
      <c r="B723" s="6" t="s">
        <v>27</v>
      </c>
      <c r="C723" s="6">
        <v>1128299</v>
      </c>
      <c r="D723" s="7">
        <v>44532</v>
      </c>
      <c r="E723" s="6" t="s">
        <v>28</v>
      </c>
      <c r="F723" s="6" t="s">
        <v>44</v>
      </c>
      <c r="G723" s="6" t="s">
        <v>45</v>
      </c>
      <c r="H723" s="6" t="s">
        <v>20</v>
      </c>
      <c r="I723" s="8">
        <v>0.80000000000000016</v>
      </c>
      <c r="J723" s="9">
        <v>5500</v>
      </c>
      <c r="K723" s="10">
        <f t="shared" si="4"/>
        <v>4400.0000000000009</v>
      </c>
      <c r="L723" s="10">
        <f t="shared" si="5"/>
        <v>1320.0000000000002</v>
      </c>
      <c r="M723" s="11">
        <v>0.3</v>
      </c>
      <c r="O723" s="16"/>
      <c r="P723" s="14"/>
      <c r="Q723" s="12"/>
      <c r="R723" s="13"/>
    </row>
    <row r="724" spans="1:18" ht="15.75" customHeight="1">
      <c r="A724" s="1"/>
      <c r="B724" s="6" t="s">
        <v>27</v>
      </c>
      <c r="C724" s="6">
        <v>1128299</v>
      </c>
      <c r="D724" s="7">
        <v>44532</v>
      </c>
      <c r="E724" s="6" t="s">
        <v>28</v>
      </c>
      <c r="F724" s="6" t="s">
        <v>44</v>
      </c>
      <c r="G724" s="6" t="s">
        <v>45</v>
      </c>
      <c r="H724" s="6" t="s">
        <v>21</v>
      </c>
      <c r="I724" s="8">
        <v>0.90000000000000013</v>
      </c>
      <c r="J724" s="9">
        <v>4750</v>
      </c>
      <c r="K724" s="10">
        <f t="shared" si="4"/>
        <v>4275.0000000000009</v>
      </c>
      <c r="L724" s="10">
        <f t="shared" si="5"/>
        <v>1068.7500000000002</v>
      </c>
      <c r="M724" s="11">
        <v>0.25</v>
      </c>
      <c r="O724" s="16"/>
      <c r="P724" s="14"/>
      <c r="Q724" s="12"/>
      <c r="R724" s="13"/>
    </row>
    <row r="725" spans="1:18" ht="15.75" customHeight="1">
      <c r="A725" s="1"/>
      <c r="B725" s="6" t="s">
        <v>27</v>
      </c>
      <c r="C725" s="6">
        <v>1128299</v>
      </c>
      <c r="D725" s="7">
        <v>44532</v>
      </c>
      <c r="E725" s="6" t="s">
        <v>28</v>
      </c>
      <c r="F725" s="6" t="s">
        <v>44</v>
      </c>
      <c r="G725" s="6" t="s">
        <v>45</v>
      </c>
      <c r="H725" s="6" t="s">
        <v>22</v>
      </c>
      <c r="I725" s="8">
        <v>0.95000000000000018</v>
      </c>
      <c r="J725" s="9">
        <v>5750</v>
      </c>
      <c r="K725" s="10">
        <f t="shared" si="4"/>
        <v>5462.5000000000009</v>
      </c>
      <c r="L725" s="10">
        <f t="shared" si="5"/>
        <v>1092.5000000000002</v>
      </c>
      <c r="M725" s="11">
        <v>0.2</v>
      </c>
      <c r="O725" s="16"/>
      <c r="P725" s="14"/>
      <c r="Q725" s="12"/>
      <c r="R725" s="13"/>
    </row>
    <row r="726" spans="1:18" ht="15.75" customHeight="1">
      <c r="A726" s="1" t="s">
        <v>39</v>
      </c>
      <c r="B726" s="6" t="s">
        <v>14</v>
      </c>
      <c r="C726" s="6">
        <v>1185732</v>
      </c>
      <c r="D726" s="7">
        <v>44208</v>
      </c>
      <c r="E726" s="6" t="s">
        <v>46</v>
      </c>
      <c r="F726" s="6" t="s">
        <v>47</v>
      </c>
      <c r="G726" s="6" t="s">
        <v>48</v>
      </c>
      <c r="H726" s="6" t="s">
        <v>17</v>
      </c>
      <c r="I726" s="8">
        <v>0.45</v>
      </c>
      <c r="J726" s="9">
        <v>10500</v>
      </c>
      <c r="K726" s="10">
        <f t="shared" si="4"/>
        <v>4725</v>
      </c>
      <c r="L726" s="10">
        <f t="shared" si="5"/>
        <v>2126.25</v>
      </c>
      <c r="M726" s="11">
        <v>0.45</v>
      </c>
      <c r="O726" s="12"/>
      <c r="P726" s="17"/>
      <c r="Q726" s="12"/>
      <c r="R726" s="13"/>
    </row>
    <row r="727" spans="1:18" ht="15.75" customHeight="1">
      <c r="A727" s="1"/>
      <c r="B727" s="6" t="s">
        <v>14</v>
      </c>
      <c r="C727" s="6">
        <v>1185732</v>
      </c>
      <c r="D727" s="7">
        <v>44208</v>
      </c>
      <c r="E727" s="6" t="s">
        <v>46</v>
      </c>
      <c r="F727" s="6" t="s">
        <v>47</v>
      </c>
      <c r="G727" s="6" t="s">
        <v>48</v>
      </c>
      <c r="H727" s="6" t="s">
        <v>18</v>
      </c>
      <c r="I727" s="8">
        <v>0.45</v>
      </c>
      <c r="J727" s="9">
        <v>8500</v>
      </c>
      <c r="K727" s="10">
        <f t="shared" si="4"/>
        <v>3825</v>
      </c>
      <c r="L727" s="10">
        <f t="shared" si="5"/>
        <v>1338.75</v>
      </c>
      <c r="M727" s="11">
        <v>0.35</v>
      </c>
      <c r="O727" s="12"/>
      <c r="P727" s="17"/>
      <c r="Q727" s="12"/>
      <c r="R727" s="13"/>
    </row>
    <row r="728" spans="1:18" ht="15.75" customHeight="1">
      <c r="A728" s="1"/>
      <c r="B728" s="6" t="s">
        <v>14</v>
      </c>
      <c r="C728" s="6">
        <v>1185732</v>
      </c>
      <c r="D728" s="7">
        <v>44208</v>
      </c>
      <c r="E728" s="6" t="s">
        <v>46</v>
      </c>
      <c r="F728" s="6" t="s">
        <v>47</v>
      </c>
      <c r="G728" s="6" t="s">
        <v>48</v>
      </c>
      <c r="H728" s="6" t="s">
        <v>19</v>
      </c>
      <c r="I728" s="8">
        <v>0.35000000000000003</v>
      </c>
      <c r="J728" s="9">
        <v>8500</v>
      </c>
      <c r="K728" s="10">
        <f t="shared" si="4"/>
        <v>2975.0000000000005</v>
      </c>
      <c r="L728" s="10">
        <f t="shared" si="5"/>
        <v>743.75000000000011</v>
      </c>
      <c r="M728" s="11">
        <v>0.25</v>
      </c>
      <c r="O728" s="12"/>
      <c r="P728" s="17"/>
      <c r="Q728" s="12"/>
      <c r="R728" s="13"/>
    </row>
    <row r="729" spans="1:18" ht="15.75" customHeight="1">
      <c r="A729" s="1"/>
      <c r="B729" s="6" t="s">
        <v>14</v>
      </c>
      <c r="C729" s="6">
        <v>1185732</v>
      </c>
      <c r="D729" s="7">
        <v>44208</v>
      </c>
      <c r="E729" s="6" t="s">
        <v>46</v>
      </c>
      <c r="F729" s="6" t="s">
        <v>47</v>
      </c>
      <c r="G729" s="6" t="s">
        <v>48</v>
      </c>
      <c r="H729" s="6" t="s">
        <v>20</v>
      </c>
      <c r="I729" s="8">
        <v>0.39999999999999997</v>
      </c>
      <c r="J729" s="9">
        <v>7000</v>
      </c>
      <c r="K729" s="10">
        <f t="shared" si="4"/>
        <v>2799.9999999999995</v>
      </c>
      <c r="L729" s="10">
        <f t="shared" si="5"/>
        <v>839.99999999999989</v>
      </c>
      <c r="M729" s="11">
        <v>0.3</v>
      </c>
      <c r="O729" s="12"/>
      <c r="P729" s="14"/>
      <c r="Q729" s="12"/>
      <c r="R729" s="13"/>
    </row>
    <row r="730" spans="1:18" ht="15.75" customHeight="1">
      <c r="A730" s="1"/>
      <c r="B730" s="6" t="s">
        <v>14</v>
      </c>
      <c r="C730" s="6">
        <v>1185732</v>
      </c>
      <c r="D730" s="7">
        <v>44208</v>
      </c>
      <c r="E730" s="6" t="s">
        <v>46</v>
      </c>
      <c r="F730" s="6" t="s">
        <v>47</v>
      </c>
      <c r="G730" s="6" t="s">
        <v>48</v>
      </c>
      <c r="H730" s="6" t="s">
        <v>21</v>
      </c>
      <c r="I730" s="8">
        <v>0.55000000000000004</v>
      </c>
      <c r="J730" s="9">
        <v>7500</v>
      </c>
      <c r="K730" s="10">
        <f t="shared" si="4"/>
        <v>4125</v>
      </c>
      <c r="L730" s="10">
        <f t="shared" si="5"/>
        <v>1443.75</v>
      </c>
      <c r="M730" s="11">
        <v>0.35</v>
      </c>
      <c r="O730" s="12"/>
      <c r="P730" s="14"/>
      <c r="Q730" s="12"/>
      <c r="R730" s="13"/>
    </row>
    <row r="731" spans="1:18" ht="15.75" customHeight="1">
      <c r="A731" s="1"/>
      <c r="B731" s="6" t="s">
        <v>14</v>
      </c>
      <c r="C731" s="6">
        <v>1185732</v>
      </c>
      <c r="D731" s="7">
        <v>44208</v>
      </c>
      <c r="E731" s="6" t="s">
        <v>46</v>
      </c>
      <c r="F731" s="6" t="s">
        <v>47</v>
      </c>
      <c r="G731" s="6" t="s">
        <v>48</v>
      </c>
      <c r="H731" s="6" t="s">
        <v>22</v>
      </c>
      <c r="I731" s="8">
        <v>0.45</v>
      </c>
      <c r="J731" s="9">
        <v>8500</v>
      </c>
      <c r="K731" s="10">
        <f t="shared" si="4"/>
        <v>3825</v>
      </c>
      <c r="L731" s="10">
        <f t="shared" si="5"/>
        <v>1912.5</v>
      </c>
      <c r="M731" s="11">
        <v>0.5</v>
      </c>
      <c r="O731" s="12"/>
      <c r="P731" s="14"/>
      <c r="Q731" s="12"/>
      <c r="R731" s="13"/>
    </row>
    <row r="732" spans="1:18" ht="15.75" customHeight="1">
      <c r="A732" s="1"/>
      <c r="B732" s="6" t="s">
        <v>14</v>
      </c>
      <c r="C732" s="6">
        <v>1185732</v>
      </c>
      <c r="D732" s="7">
        <v>44237</v>
      </c>
      <c r="E732" s="6" t="s">
        <v>46</v>
      </c>
      <c r="F732" s="6" t="s">
        <v>47</v>
      </c>
      <c r="G732" s="6" t="s">
        <v>48</v>
      </c>
      <c r="H732" s="6" t="s">
        <v>17</v>
      </c>
      <c r="I732" s="8">
        <v>0.45</v>
      </c>
      <c r="J732" s="9">
        <v>11000</v>
      </c>
      <c r="K732" s="10">
        <f t="shared" si="4"/>
        <v>4950</v>
      </c>
      <c r="L732" s="10">
        <f t="shared" si="5"/>
        <v>2227.5</v>
      </c>
      <c r="M732" s="11">
        <v>0.45</v>
      </c>
      <c r="O732" s="12"/>
      <c r="P732" s="14"/>
      <c r="Q732" s="12"/>
      <c r="R732" s="13"/>
    </row>
    <row r="733" spans="1:18" ht="15.75" customHeight="1">
      <c r="A733" s="1"/>
      <c r="B733" s="6" t="s">
        <v>14</v>
      </c>
      <c r="C733" s="6">
        <v>1185732</v>
      </c>
      <c r="D733" s="7">
        <v>44237</v>
      </c>
      <c r="E733" s="6" t="s">
        <v>46</v>
      </c>
      <c r="F733" s="6" t="s">
        <v>47</v>
      </c>
      <c r="G733" s="6" t="s">
        <v>48</v>
      </c>
      <c r="H733" s="6" t="s">
        <v>18</v>
      </c>
      <c r="I733" s="8">
        <v>0.45</v>
      </c>
      <c r="J733" s="9">
        <v>7500</v>
      </c>
      <c r="K733" s="10">
        <f t="shared" si="4"/>
        <v>3375</v>
      </c>
      <c r="L733" s="10">
        <f t="shared" si="5"/>
        <v>1181.25</v>
      </c>
      <c r="M733" s="11">
        <v>0.35</v>
      </c>
      <c r="O733" s="12"/>
      <c r="P733" s="14"/>
      <c r="Q733" s="12"/>
      <c r="R733" s="13"/>
    </row>
    <row r="734" spans="1:18" ht="15.75" customHeight="1">
      <c r="A734" s="1"/>
      <c r="B734" s="6" t="s">
        <v>14</v>
      </c>
      <c r="C734" s="6">
        <v>1185732</v>
      </c>
      <c r="D734" s="7">
        <v>44237</v>
      </c>
      <c r="E734" s="6" t="s">
        <v>46</v>
      </c>
      <c r="F734" s="6" t="s">
        <v>47</v>
      </c>
      <c r="G734" s="6" t="s">
        <v>48</v>
      </c>
      <c r="H734" s="6" t="s">
        <v>19</v>
      </c>
      <c r="I734" s="8">
        <v>0.35000000000000003</v>
      </c>
      <c r="J734" s="9">
        <v>8000</v>
      </c>
      <c r="K734" s="10">
        <f t="shared" si="4"/>
        <v>2800.0000000000005</v>
      </c>
      <c r="L734" s="10">
        <f t="shared" si="5"/>
        <v>700.00000000000011</v>
      </c>
      <c r="M734" s="11">
        <v>0.25</v>
      </c>
      <c r="O734" s="12"/>
      <c r="P734" s="17"/>
      <c r="Q734" s="12"/>
      <c r="R734" s="13"/>
    </row>
    <row r="735" spans="1:18" ht="15.75" customHeight="1">
      <c r="A735" s="1"/>
      <c r="B735" s="6" t="s">
        <v>14</v>
      </c>
      <c r="C735" s="6">
        <v>1185732</v>
      </c>
      <c r="D735" s="7">
        <v>44237</v>
      </c>
      <c r="E735" s="6" t="s">
        <v>46</v>
      </c>
      <c r="F735" s="6" t="s">
        <v>47</v>
      </c>
      <c r="G735" s="6" t="s">
        <v>48</v>
      </c>
      <c r="H735" s="6" t="s">
        <v>20</v>
      </c>
      <c r="I735" s="8">
        <v>0.39999999999999997</v>
      </c>
      <c r="J735" s="9">
        <v>6750</v>
      </c>
      <c r="K735" s="10">
        <f t="shared" si="4"/>
        <v>2700</v>
      </c>
      <c r="L735" s="10">
        <f t="shared" si="5"/>
        <v>810</v>
      </c>
      <c r="M735" s="11">
        <v>0.3</v>
      </c>
      <c r="O735" s="12"/>
      <c r="P735" s="17"/>
      <c r="Q735" s="12"/>
      <c r="R735" s="13"/>
    </row>
    <row r="736" spans="1:18" ht="15.75" customHeight="1">
      <c r="A736" s="1"/>
      <c r="B736" s="6" t="s">
        <v>14</v>
      </c>
      <c r="C736" s="6">
        <v>1185732</v>
      </c>
      <c r="D736" s="7">
        <v>44237</v>
      </c>
      <c r="E736" s="6" t="s">
        <v>46</v>
      </c>
      <c r="F736" s="6" t="s">
        <v>47</v>
      </c>
      <c r="G736" s="6" t="s">
        <v>48</v>
      </c>
      <c r="H736" s="6" t="s">
        <v>21</v>
      </c>
      <c r="I736" s="8">
        <v>0.55000000000000004</v>
      </c>
      <c r="J736" s="9">
        <v>7500</v>
      </c>
      <c r="K736" s="10">
        <f t="shared" si="4"/>
        <v>4125</v>
      </c>
      <c r="L736" s="10">
        <f t="shared" si="5"/>
        <v>1443.75</v>
      </c>
      <c r="M736" s="11">
        <v>0.35</v>
      </c>
      <c r="O736" s="12"/>
      <c r="P736" s="17"/>
      <c r="Q736" s="12"/>
      <c r="R736" s="13"/>
    </row>
    <row r="737" spans="1:18" ht="15.75" customHeight="1">
      <c r="A737" s="1"/>
      <c r="B737" s="6" t="s">
        <v>14</v>
      </c>
      <c r="C737" s="6">
        <v>1185732</v>
      </c>
      <c r="D737" s="7">
        <v>44237</v>
      </c>
      <c r="E737" s="6" t="s">
        <v>46</v>
      </c>
      <c r="F737" s="6" t="s">
        <v>47</v>
      </c>
      <c r="G737" s="6" t="s">
        <v>48</v>
      </c>
      <c r="H737" s="6" t="s">
        <v>22</v>
      </c>
      <c r="I737" s="8">
        <v>0.45</v>
      </c>
      <c r="J737" s="9">
        <v>8500</v>
      </c>
      <c r="K737" s="10">
        <f t="shared" si="4"/>
        <v>3825</v>
      </c>
      <c r="L737" s="10">
        <f t="shared" si="5"/>
        <v>1912.5</v>
      </c>
      <c r="M737" s="11">
        <v>0.5</v>
      </c>
      <c r="O737" s="12"/>
      <c r="P737" s="14"/>
      <c r="Q737" s="12"/>
      <c r="R737" s="13"/>
    </row>
    <row r="738" spans="1:18" ht="15.75" customHeight="1">
      <c r="A738" s="1"/>
      <c r="B738" s="6" t="s">
        <v>14</v>
      </c>
      <c r="C738" s="6">
        <v>1185732</v>
      </c>
      <c r="D738" s="7">
        <v>44263</v>
      </c>
      <c r="E738" s="6" t="s">
        <v>46</v>
      </c>
      <c r="F738" s="6" t="s">
        <v>47</v>
      </c>
      <c r="G738" s="6" t="s">
        <v>48</v>
      </c>
      <c r="H738" s="6" t="s">
        <v>17</v>
      </c>
      <c r="I738" s="8">
        <v>0.45</v>
      </c>
      <c r="J738" s="9">
        <v>10700</v>
      </c>
      <c r="K738" s="10">
        <f t="shared" si="4"/>
        <v>4815</v>
      </c>
      <c r="L738" s="10">
        <f t="shared" si="5"/>
        <v>2166.75</v>
      </c>
      <c r="M738" s="11">
        <v>0.45</v>
      </c>
      <c r="O738" s="12"/>
      <c r="P738" s="14"/>
      <c r="Q738" s="12"/>
      <c r="R738" s="13"/>
    </row>
    <row r="739" spans="1:18" ht="15.75" customHeight="1">
      <c r="A739" s="1"/>
      <c r="B739" s="6" t="s">
        <v>14</v>
      </c>
      <c r="C739" s="6">
        <v>1185732</v>
      </c>
      <c r="D739" s="7">
        <v>44263</v>
      </c>
      <c r="E739" s="6" t="s">
        <v>46</v>
      </c>
      <c r="F739" s="6" t="s">
        <v>47</v>
      </c>
      <c r="G739" s="6" t="s">
        <v>48</v>
      </c>
      <c r="H739" s="6" t="s">
        <v>18</v>
      </c>
      <c r="I739" s="8">
        <v>0.45</v>
      </c>
      <c r="J739" s="9">
        <v>7500</v>
      </c>
      <c r="K739" s="10">
        <f t="shared" si="4"/>
        <v>3375</v>
      </c>
      <c r="L739" s="10">
        <f t="shared" si="5"/>
        <v>1181.25</v>
      </c>
      <c r="M739" s="11">
        <v>0.35</v>
      </c>
      <c r="O739" s="12"/>
      <c r="P739" s="14"/>
      <c r="Q739" s="12"/>
      <c r="R739" s="13"/>
    </row>
    <row r="740" spans="1:18" ht="15.75" customHeight="1">
      <c r="A740" s="1"/>
      <c r="B740" s="6" t="s">
        <v>14</v>
      </c>
      <c r="C740" s="6">
        <v>1185732</v>
      </c>
      <c r="D740" s="7">
        <v>44263</v>
      </c>
      <c r="E740" s="6" t="s">
        <v>46</v>
      </c>
      <c r="F740" s="6" t="s">
        <v>47</v>
      </c>
      <c r="G740" s="6" t="s">
        <v>48</v>
      </c>
      <c r="H740" s="6" t="s">
        <v>19</v>
      </c>
      <c r="I740" s="8">
        <v>0.35000000000000003</v>
      </c>
      <c r="J740" s="9">
        <v>7750</v>
      </c>
      <c r="K740" s="10">
        <f t="shared" si="4"/>
        <v>2712.5000000000005</v>
      </c>
      <c r="L740" s="10">
        <f t="shared" si="5"/>
        <v>678.12500000000011</v>
      </c>
      <c r="M740" s="11">
        <v>0.25</v>
      </c>
      <c r="O740" s="12"/>
      <c r="P740" s="14"/>
      <c r="Q740" s="12"/>
      <c r="R740" s="13"/>
    </row>
    <row r="741" spans="1:18" ht="15.75" customHeight="1">
      <c r="A741" s="1"/>
      <c r="B741" s="6" t="s">
        <v>14</v>
      </c>
      <c r="C741" s="6">
        <v>1185732</v>
      </c>
      <c r="D741" s="7">
        <v>44263</v>
      </c>
      <c r="E741" s="6" t="s">
        <v>46</v>
      </c>
      <c r="F741" s="6" t="s">
        <v>47</v>
      </c>
      <c r="G741" s="6" t="s">
        <v>48</v>
      </c>
      <c r="H741" s="6" t="s">
        <v>20</v>
      </c>
      <c r="I741" s="8">
        <v>0.39999999999999997</v>
      </c>
      <c r="J741" s="9">
        <v>6250</v>
      </c>
      <c r="K741" s="10">
        <f t="shared" si="4"/>
        <v>2500</v>
      </c>
      <c r="L741" s="10">
        <f t="shared" si="5"/>
        <v>750</v>
      </c>
      <c r="M741" s="11">
        <v>0.3</v>
      </c>
      <c r="O741" s="12"/>
      <c r="P741" s="14"/>
      <c r="Q741" s="12"/>
      <c r="R741" s="13"/>
    </row>
    <row r="742" spans="1:18" ht="15.75" customHeight="1">
      <c r="A742" s="1"/>
      <c r="B742" s="6" t="s">
        <v>14</v>
      </c>
      <c r="C742" s="6">
        <v>1185732</v>
      </c>
      <c r="D742" s="7">
        <v>44263</v>
      </c>
      <c r="E742" s="6" t="s">
        <v>46</v>
      </c>
      <c r="F742" s="6" t="s">
        <v>47</v>
      </c>
      <c r="G742" s="6" t="s">
        <v>48</v>
      </c>
      <c r="H742" s="6" t="s">
        <v>21</v>
      </c>
      <c r="I742" s="8">
        <v>0.55000000000000004</v>
      </c>
      <c r="J742" s="9">
        <v>6750</v>
      </c>
      <c r="K742" s="10">
        <f t="shared" si="4"/>
        <v>3712.5000000000005</v>
      </c>
      <c r="L742" s="10">
        <f t="shared" si="5"/>
        <v>1299.375</v>
      </c>
      <c r="M742" s="11">
        <v>0.35</v>
      </c>
      <c r="O742" s="12"/>
      <c r="P742" s="17"/>
      <c r="Q742" s="12"/>
      <c r="R742" s="13"/>
    </row>
    <row r="743" spans="1:18" ht="15.75" customHeight="1">
      <c r="A743" s="1"/>
      <c r="B743" s="6" t="s">
        <v>14</v>
      </c>
      <c r="C743" s="6">
        <v>1185732</v>
      </c>
      <c r="D743" s="7">
        <v>44263</v>
      </c>
      <c r="E743" s="6" t="s">
        <v>46</v>
      </c>
      <c r="F743" s="6" t="s">
        <v>47</v>
      </c>
      <c r="G743" s="6" t="s">
        <v>48</v>
      </c>
      <c r="H743" s="6" t="s">
        <v>22</v>
      </c>
      <c r="I743" s="8">
        <v>0.45</v>
      </c>
      <c r="J743" s="9">
        <v>7750</v>
      </c>
      <c r="K743" s="10">
        <f t="shared" si="4"/>
        <v>3487.5</v>
      </c>
      <c r="L743" s="10">
        <f t="shared" si="5"/>
        <v>1743.75</v>
      </c>
      <c r="M743" s="11">
        <v>0.5</v>
      </c>
      <c r="O743" s="12"/>
      <c r="P743" s="17"/>
      <c r="Q743" s="12"/>
      <c r="R743" s="13"/>
    </row>
    <row r="744" spans="1:18" ht="15.75" customHeight="1">
      <c r="A744" s="1"/>
      <c r="B744" s="6" t="s">
        <v>14</v>
      </c>
      <c r="C744" s="6">
        <v>1185732</v>
      </c>
      <c r="D744" s="7">
        <v>44295</v>
      </c>
      <c r="E744" s="6" t="s">
        <v>46</v>
      </c>
      <c r="F744" s="6" t="s">
        <v>47</v>
      </c>
      <c r="G744" s="6" t="s">
        <v>48</v>
      </c>
      <c r="H744" s="6" t="s">
        <v>17</v>
      </c>
      <c r="I744" s="8">
        <v>0.45</v>
      </c>
      <c r="J744" s="9">
        <v>10250</v>
      </c>
      <c r="K744" s="10">
        <f t="shared" si="4"/>
        <v>4612.5</v>
      </c>
      <c r="L744" s="10">
        <f t="shared" si="5"/>
        <v>2075.625</v>
      </c>
      <c r="M744" s="11">
        <v>0.45</v>
      </c>
      <c r="O744" s="12"/>
      <c r="P744" s="17"/>
      <c r="Q744" s="12"/>
      <c r="R744" s="13"/>
    </row>
    <row r="745" spans="1:18" ht="15.75" customHeight="1">
      <c r="A745" s="1"/>
      <c r="B745" s="6" t="s">
        <v>14</v>
      </c>
      <c r="C745" s="6">
        <v>1185732</v>
      </c>
      <c r="D745" s="7">
        <v>44295</v>
      </c>
      <c r="E745" s="6" t="s">
        <v>46</v>
      </c>
      <c r="F745" s="6" t="s">
        <v>47</v>
      </c>
      <c r="G745" s="6" t="s">
        <v>48</v>
      </c>
      <c r="H745" s="6" t="s">
        <v>18</v>
      </c>
      <c r="I745" s="8">
        <v>0.45</v>
      </c>
      <c r="J745" s="9">
        <v>7250</v>
      </c>
      <c r="K745" s="10">
        <f t="shared" si="4"/>
        <v>3262.5</v>
      </c>
      <c r="L745" s="10">
        <f t="shared" si="5"/>
        <v>1141.875</v>
      </c>
      <c r="M745" s="11">
        <v>0.35</v>
      </c>
      <c r="O745" s="12"/>
      <c r="P745" s="14"/>
      <c r="Q745" s="12"/>
      <c r="R745" s="13"/>
    </row>
    <row r="746" spans="1:18" ht="15.75" customHeight="1">
      <c r="A746" s="1"/>
      <c r="B746" s="6" t="s">
        <v>14</v>
      </c>
      <c r="C746" s="6">
        <v>1185732</v>
      </c>
      <c r="D746" s="7">
        <v>44295</v>
      </c>
      <c r="E746" s="6" t="s">
        <v>46</v>
      </c>
      <c r="F746" s="6" t="s">
        <v>47</v>
      </c>
      <c r="G746" s="6" t="s">
        <v>48</v>
      </c>
      <c r="H746" s="6" t="s">
        <v>19</v>
      </c>
      <c r="I746" s="8">
        <v>0.35000000000000003</v>
      </c>
      <c r="J746" s="9">
        <v>7250</v>
      </c>
      <c r="K746" s="10">
        <f t="shared" si="4"/>
        <v>2537.5000000000005</v>
      </c>
      <c r="L746" s="10">
        <f t="shared" si="5"/>
        <v>634.37500000000011</v>
      </c>
      <c r="M746" s="11">
        <v>0.25</v>
      </c>
      <c r="O746" s="12"/>
      <c r="P746" s="14"/>
      <c r="Q746" s="12"/>
      <c r="R746" s="13"/>
    </row>
    <row r="747" spans="1:18" ht="15.75" customHeight="1">
      <c r="A747" s="1"/>
      <c r="B747" s="6" t="s">
        <v>14</v>
      </c>
      <c r="C747" s="6">
        <v>1185732</v>
      </c>
      <c r="D747" s="7">
        <v>44295</v>
      </c>
      <c r="E747" s="6" t="s">
        <v>46</v>
      </c>
      <c r="F747" s="6" t="s">
        <v>47</v>
      </c>
      <c r="G747" s="6" t="s">
        <v>48</v>
      </c>
      <c r="H747" s="6" t="s">
        <v>20</v>
      </c>
      <c r="I747" s="8">
        <v>0.39999999999999997</v>
      </c>
      <c r="J747" s="9">
        <v>6500</v>
      </c>
      <c r="K747" s="10">
        <f t="shared" si="4"/>
        <v>2600</v>
      </c>
      <c r="L747" s="10">
        <f t="shared" si="5"/>
        <v>780</v>
      </c>
      <c r="M747" s="11">
        <v>0.3</v>
      </c>
      <c r="O747" s="12"/>
      <c r="P747" s="14"/>
      <c r="Q747" s="12"/>
      <c r="R747" s="13"/>
    </row>
    <row r="748" spans="1:18" ht="15.75" customHeight="1">
      <c r="A748" s="1"/>
      <c r="B748" s="6" t="s">
        <v>14</v>
      </c>
      <c r="C748" s="6">
        <v>1185732</v>
      </c>
      <c r="D748" s="7">
        <v>44295</v>
      </c>
      <c r="E748" s="6" t="s">
        <v>46</v>
      </c>
      <c r="F748" s="6" t="s">
        <v>47</v>
      </c>
      <c r="G748" s="6" t="s">
        <v>48</v>
      </c>
      <c r="H748" s="6" t="s">
        <v>21</v>
      </c>
      <c r="I748" s="8">
        <v>0.55000000000000004</v>
      </c>
      <c r="J748" s="9">
        <v>6750</v>
      </c>
      <c r="K748" s="10">
        <f t="shared" si="4"/>
        <v>3712.5000000000005</v>
      </c>
      <c r="L748" s="10">
        <f t="shared" si="5"/>
        <v>1299.375</v>
      </c>
      <c r="M748" s="11">
        <v>0.35</v>
      </c>
      <c r="O748" s="12"/>
      <c r="P748" s="14"/>
      <c r="Q748" s="12"/>
      <c r="R748" s="13"/>
    </row>
    <row r="749" spans="1:18" ht="15.75" customHeight="1">
      <c r="A749" s="1"/>
      <c r="B749" s="6" t="s">
        <v>14</v>
      </c>
      <c r="C749" s="6">
        <v>1185732</v>
      </c>
      <c r="D749" s="7">
        <v>44295</v>
      </c>
      <c r="E749" s="6" t="s">
        <v>46</v>
      </c>
      <c r="F749" s="6" t="s">
        <v>47</v>
      </c>
      <c r="G749" s="6" t="s">
        <v>48</v>
      </c>
      <c r="H749" s="6" t="s">
        <v>22</v>
      </c>
      <c r="I749" s="8">
        <v>0.45</v>
      </c>
      <c r="J749" s="9">
        <v>8000</v>
      </c>
      <c r="K749" s="10">
        <f t="shared" si="4"/>
        <v>3600</v>
      </c>
      <c r="L749" s="10">
        <f t="shared" si="5"/>
        <v>1800</v>
      </c>
      <c r="M749" s="11">
        <v>0.5</v>
      </c>
      <c r="O749" s="12"/>
      <c r="P749" s="14"/>
      <c r="Q749" s="12"/>
      <c r="R749" s="13"/>
    </row>
    <row r="750" spans="1:18" ht="15.75" customHeight="1">
      <c r="A750" s="1"/>
      <c r="B750" s="6" t="s">
        <v>14</v>
      </c>
      <c r="C750" s="6">
        <v>1185732</v>
      </c>
      <c r="D750" s="7">
        <v>44324</v>
      </c>
      <c r="E750" s="6" t="s">
        <v>46</v>
      </c>
      <c r="F750" s="6" t="s">
        <v>47</v>
      </c>
      <c r="G750" s="6" t="s">
        <v>48</v>
      </c>
      <c r="H750" s="6" t="s">
        <v>17</v>
      </c>
      <c r="I750" s="8">
        <v>0.55000000000000004</v>
      </c>
      <c r="J750" s="9">
        <v>10700</v>
      </c>
      <c r="K750" s="10">
        <f t="shared" si="4"/>
        <v>5885.0000000000009</v>
      </c>
      <c r="L750" s="10">
        <f t="shared" si="5"/>
        <v>2648.2500000000005</v>
      </c>
      <c r="M750" s="11">
        <v>0.45</v>
      </c>
      <c r="O750" s="12"/>
      <c r="P750" s="17"/>
      <c r="Q750" s="12"/>
      <c r="R750" s="13"/>
    </row>
    <row r="751" spans="1:18" ht="15.75" customHeight="1">
      <c r="A751" s="1"/>
      <c r="B751" s="6" t="s">
        <v>14</v>
      </c>
      <c r="C751" s="6">
        <v>1185732</v>
      </c>
      <c r="D751" s="7">
        <v>44324</v>
      </c>
      <c r="E751" s="6" t="s">
        <v>46</v>
      </c>
      <c r="F751" s="6" t="s">
        <v>47</v>
      </c>
      <c r="G751" s="6" t="s">
        <v>48</v>
      </c>
      <c r="H751" s="6" t="s">
        <v>18</v>
      </c>
      <c r="I751" s="8">
        <v>0.55000000000000004</v>
      </c>
      <c r="J751" s="9">
        <v>7750</v>
      </c>
      <c r="K751" s="10">
        <f t="shared" si="4"/>
        <v>4262.5</v>
      </c>
      <c r="L751" s="10">
        <f t="shared" si="5"/>
        <v>1491.875</v>
      </c>
      <c r="M751" s="11">
        <v>0.35</v>
      </c>
      <c r="O751" s="12"/>
      <c r="P751" s="17"/>
      <c r="Q751" s="12"/>
      <c r="R751" s="13"/>
    </row>
    <row r="752" spans="1:18" ht="15.75" customHeight="1">
      <c r="A752" s="1"/>
      <c r="B752" s="6" t="s">
        <v>14</v>
      </c>
      <c r="C752" s="6">
        <v>1185732</v>
      </c>
      <c r="D752" s="7">
        <v>44324</v>
      </c>
      <c r="E752" s="6" t="s">
        <v>46</v>
      </c>
      <c r="F752" s="6" t="s">
        <v>47</v>
      </c>
      <c r="G752" s="6" t="s">
        <v>48</v>
      </c>
      <c r="H752" s="6" t="s">
        <v>19</v>
      </c>
      <c r="I752" s="8">
        <v>0.5</v>
      </c>
      <c r="J752" s="9">
        <v>7500</v>
      </c>
      <c r="K752" s="10">
        <f t="shared" si="4"/>
        <v>3750</v>
      </c>
      <c r="L752" s="10">
        <f t="shared" si="5"/>
        <v>937.5</v>
      </c>
      <c r="M752" s="11">
        <v>0.25</v>
      </c>
      <c r="O752" s="12"/>
      <c r="P752" s="17"/>
      <c r="Q752" s="12"/>
      <c r="R752" s="13"/>
    </row>
    <row r="753" spans="1:18" ht="15.75" customHeight="1">
      <c r="A753" s="1"/>
      <c r="B753" s="6" t="s">
        <v>14</v>
      </c>
      <c r="C753" s="6">
        <v>1185732</v>
      </c>
      <c r="D753" s="7">
        <v>44324</v>
      </c>
      <c r="E753" s="6" t="s">
        <v>46</v>
      </c>
      <c r="F753" s="6" t="s">
        <v>47</v>
      </c>
      <c r="G753" s="6" t="s">
        <v>48</v>
      </c>
      <c r="H753" s="6" t="s">
        <v>20</v>
      </c>
      <c r="I753" s="8">
        <v>0.5</v>
      </c>
      <c r="J753" s="9">
        <v>7000</v>
      </c>
      <c r="K753" s="10">
        <f t="shared" si="4"/>
        <v>3500</v>
      </c>
      <c r="L753" s="10">
        <f t="shared" si="5"/>
        <v>1050</v>
      </c>
      <c r="M753" s="11">
        <v>0.3</v>
      </c>
      <c r="O753" s="12"/>
      <c r="P753" s="14"/>
      <c r="Q753" s="12"/>
      <c r="R753" s="13"/>
    </row>
    <row r="754" spans="1:18" ht="15.75" customHeight="1">
      <c r="A754" s="1"/>
      <c r="B754" s="6" t="s">
        <v>14</v>
      </c>
      <c r="C754" s="6">
        <v>1185732</v>
      </c>
      <c r="D754" s="7">
        <v>44324</v>
      </c>
      <c r="E754" s="6" t="s">
        <v>46</v>
      </c>
      <c r="F754" s="6" t="s">
        <v>47</v>
      </c>
      <c r="G754" s="6" t="s">
        <v>48</v>
      </c>
      <c r="H754" s="6" t="s">
        <v>21</v>
      </c>
      <c r="I754" s="8">
        <v>0.6</v>
      </c>
      <c r="J754" s="9">
        <v>7250</v>
      </c>
      <c r="K754" s="10">
        <f t="shared" si="4"/>
        <v>4350</v>
      </c>
      <c r="L754" s="10">
        <f t="shared" si="5"/>
        <v>1522.5</v>
      </c>
      <c r="M754" s="11">
        <v>0.35</v>
      </c>
      <c r="O754" s="12"/>
      <c r="P754" s="14"/>
      <c r="Q754" s="12"/>
      <c r="R754" s="13"/>
    </row>
    <row r="755" spans="1:18" ht="15.75" customHeight="1">
      <c r="A755" s="1"/>
      <c r="B755" s="6" t="s">
        <v>14</v>
      </c>
      <c r="C755" s="6">
        <v>1185732</v>
      </c>
      <c r="D755" s="7">
        <v>44324</v>
      </c>
      <c r="E755" s="6" t="s">
        <v>46</v>
      </c>
      <c r="F755" s="6" t="s">
        <v>47</v>
      </c>
      <c r="G755" s="6" t="s">
        <v>48</v>
      </c>
      <c r="H755" s="6" t="s">
        <v>22</v>
      </c>
      <c r="I755" s="8">
        <v>0.65</v>
      </c>
      <c r="J755" s="9">
        <v>8250</v>
      </c>
      <c r="K755" s="10">
        <f t="shared" si="4"/>
        <v>5362.5</v>
      </c>
      <c r="L755" s="10">
        <f t="shared" si="5"/>
        <v>2681.25</v>
      </c>
      <c r="M755" s="11">
        <v>0.5</v>
      </c>
      <c r="O755" s="12"/>
      <c r="P755" s="14"/>
      <c r="Q755" s="12"/>
      <c r="R755" s="13"/>
    </row>
    <row r="756" spans="1:18" ht="15.75" customHeight="1">
      <c r="A756" s="1"/>
      <c r="B756" s="6" t="s">
        <v>14</v>
      </c>
      <c r="C756" s="6">
        <v>1185732</v>
      </c>
      <c r="D756" s="7">
        <v>44357</v>
      </c>
      <c r="E756" s="6" t="s">
        <v>46</v>
      </c>
      <c r="F756" s="6" t="s">
        <v>47</v>
      </c>
      <c r="G756" s="6" t="s">
        <v>48</v>
      </c>
      <c r="H756" s="6" t="s">
        <v>17</v>
      </c>
      <c r="I756" s="8">
        <v>0.6</v>
      </c>
      <c r="J756" s="9">
        <v>10750</v>
      </c>
      <c r="K756" s="10">
        <f t="shared" si="4"/>
        <v>6450</v>
      </c>
      <c r="L756" s="10">
        <f t="shared" si="5"/>
        <v>2902.5</v>
      </c>
      <c r="M756" s="11">
        <v>0.45</v>
      </c>
      <c r="O756" s="12"/>
      <c r="P756" s="14"/>
      <c r="Q756" s="12"/>
      <c r="R756" s="13"/>
    </row>
    <row r="757" spans="1:18" ht="15.75" customHeight="1">
      <c r="A757" s="1"/>
      <c r="B757" s="6" t="s">
        <v>14</v>
      </c>
      <c r="C757" s="6">
        <v>1185732</v>
      </c>
      <c r="D757" s="7">
        <v>44357</v>
      </c>
      <c r="E757" s="6" t="s">
        <v>46</v>
      </c>
      <c r="F757" s="6" t="s">
        <v>47</v>
      </c>
      <c r="G757" s="6" t="s">
        <v>48</v>
      </c>
      <c r="H757" s="6" t="s">
        <v>18</v>
      </c>
      <c r="I757" s="8">
        <v>0.55000000000000004</v>
      </c>
      <c r="J757" s="9">
        <v>8250</v>
      </c>
      <c r="K757" s="10">
        <f t="shared" si="4"/>
        <v>4537.5</v>
      </c>
      <c r="L757" s="10">
        <f t="shared" si="5"/>
        <v>1588.125</v>
      </c>
      <c r="M757" s="11">
        <v>0.35</v>
      </c>
      <c r="O757" s="12"/>
      <c r="P757" s="14"/>
      <c r="Q757" s="12"/>
      <c r="R757" s="13"/>
    </row>
    <row r="758" spans="1:18" ht="15.75" customHeight="1">
      <c r="A758" s="1"/>
      <c r="B758" s="6" t="s">
        <v>14</v>
      </c>
      <c r="C758" s="6">
        <v>1185732</v>
      </c>
      <c r="D758" s="7">
        <v>44357</v>
      </c>
      <c r="E758" s="6" t="s">
        <v>46</v>
      </c>
      <c r="F758" s="6" t="s">
        <v>47</v>
      </c>
      <c r="G758" s="6" t="s">
        <v>48</v>
      </c>
      <c r="H758" s="6" t="s">
        <v>19</v>
      </c>
      <c r="I758" s="8">
        <v>0.5</v>
      </c>
      <c r="J758" s="9">
        <v>8000</v>
      </c>
      <c r="K758" s="10">
        <f t="shared" si="4"/>
        <v>4000</v>
      </c>
      <c r="L758" s="10">
        <f t="shared" si="5"/>
        <v>1000</v>
      </c>
      <c r="M758" s="11">
        <v>0.25</v>
      </c>
      <c r="O758" s="12"/>
      <c r="P758" s="17"/>
      <c r="Q758" s="12"/>
      <c r="R758" s="13"/>
    </row>
    <row r="759" spans="1:18" ht="15.75" customHeight="1">
      <c r="A759" s="1"/>
      <c r="B759" s="6" t="s">
        <v>14</v>
      </c>
      <c r="C759" s="6">
        <v>1185732</v>
      </c>
      <c r="D759" s="7">
        <v>44357</v>
      </c>
      <c r="E759" s="6" t="s">
        <v>46</v>
      </c>
      <c r="F759" s="6" t="s">
        <v>47</v>
      </c>
      <c r="G759" s="6" t="s">
        <v>48</v>
      </c>
      <c r="H759" s="6" t="s">
        <v>20</v>
      </c>
      <c r="I759" s="8">
        <v>0.5</v>
      </c>
      <c r="J759" s="9">
        <v>7750</v>
      </c>
      <c r="K759" s="10">
        <f t="shared" si="4"/>
        <v>3875</v>
      </c>
      <c r="L759" s="10">
        <f t="shared" si="5"/>
        <v>1162.5</v>
      </c>
      <c r="M759" s="11">
        <v>0.3</v>
      </c>
      <c r="O759" s="12"/>
      <c r="P759" s="17"/>
      <c r="Q759" s="12"/>
      <c r="R759" s="13"/>
    </row>
    <row r="760" spans="1:18" ht="15.75" customHeight="1">
      <c r="A760" s="1"/>
      <c r="B760" s="6" t="s">
        <v>14</v>
      </c>
      <c r="C760" s="6">
        <v>1185732</v>
      </c>
      <c r="D760" s="7">
        <v>44357</v>
      </c>
      <c r="E760" s="6" t="s">
        <v>46</v>
      </c>
      <c r="F760" s="6" t="s">
        <v>47</v>
      </c>
      <c r="G760" s="6" t="s">
        <v>48</v>
      </c>
      <c r="H760" s="6" t="s">
        <v>21</v>
      </c>
      <c r="I760" s="8">
        <v>0.65</v>
      </c>
      <c r="J760" s="9">
        <v>7750</v>
      </c>
      <c r="K760" s="10">
        <f t="shared" si="4"/>
        <v>5037.5</v>
      </c>
      <c r="L760" s="10">
        <f t="shared" si="5"/>
        <v>1763.125</v>
      </c>
      <c r="M760" s="11">
        <v>0.35</v>
      </c>
      <c r="O760" s="12"/>
      <c r="P760" s="17"/>
      <c r="Q760" s="12"/>
      <c r="R760" s="13"/>
    </row>
    <row r="761" spans="1:18" ht="15.75" customHeight="1">
      <c r="A761" s="1"/>
      <c r="B761" s="6" t="s">
        <v>14</v>
      </c>
      <c r="C761" s="6">
        <v>1185732</v>
      </c>
      <c r="D761" s="7">
        <v>44357</v>
      </c>
      <c r="E761" s="6" t="s">
        <v>46</v>
      </c>
      <c r="F761" s="6" t="s">
        <v>47</v>
      </c>
      <c r="G761" s="6" t="s">
        <v>48</v>
      </c>
      <c r="H761" s="6" t="s">
        <v>22</v>
      </c>
      <c r="I761" s="8">
        <v>0.70000000000000007</v>
      </c>
      <c r="J761" s="9">
        <v>9250</v>
      </c>
      <c r="K761" s="10">
        <f t="shared" si="4"/>
        <v>6475.0000000000009</v>
      </c>
      <c r="L761" s="10">
        <f t="shared" si="5"/>
        <v>3237.5000000000005</v>
      </c>
      <c r="M761" s="11">
        <v>0.5</v>
      </c>
      <c r="O761" s="12"/>
      <c r="P761" s="14"/>
      <c r="Q761" s="12"/>
      <c r="R761" s="13"/>
    </row>
    <row r="762" spans="1:18" ht="15.75" customHeight="1">
      <c r="A762" s="1"/>
      <c r="B762" s="6" t="s">
        <v>14</v>
      </c>
      <c r="C762" s="6">
        <v>1185732</v>
      </c>
      <c r="D762" s="7">
        <v>44385</v>
      </c>
      <c r="E762" s="6" t="s">
        <v>46</v>
      </c>
      <c r="F762" s="6" t="s">
        <v>47</v>
      </c>
      <c r="G762" s="6" t="s">
        <v>48</v>
      </c>
      <c r="H762" s="6" t="s">
        <v>17</v>
      </c>
      <c r="I762" s="8">
        <v>0.65</v>
      </c>
      <c r="J762" s="9">
        <v>11500</v>
      </c>
      <c r="K762" s="10">
        <f t="shared" si="4"/>
        <v>7475</v>
      </c>
      <c r="L762" s="10">
        <f t="shared" si="5"/>
        <v>3363.75</v>
      </c>
      <c r="M762" s="11">
        <v>0.45</v>
      </c>
      <c r="O762" s="12"/>
      <c r="P762" s="14"/>
      <c r="Q762" s="12"/>
      <c r="R762" s="13"/>
    </row>
    <row r="763" spans="1:18" ht="15.75" customHeight="1">
      <c r="A763" s="1"/>
      <c r="B763" s="6" t="s">
        <v>14</v>
      </c>
      <c r="C763" s="6">
        <v>1185732</v>
      </c>
      <c r="D763" s="7">
        <v>44385</v>
      </c>
      <c r="E763" s="6" t="s">
        <v>46</v>
      </c>
      <c r="F763" s="6" t="s">
        <v>47</v>
      </c>
      <c r="G763" s="6" t="s">
        <v>48</v>
      </c>
      <c r="H763" s="6" t="s">
        <v>18</v>
      </c>
      <c r="I763" s="8">
        <v>0.60000000000000009</v>
      </c>
      <c r="J763" s="9">
        <v>9000</v>
      </c>
      <c r="K763" s="10">
        <f t="shared" si="4"/>
        <v>5400.0000000000009</v>
      </c>
      <c r="L763" s="10">
        <f t="shared" si="5"/>
        <v>1890.0000000000002</v>
      </c>
      <c r="M763" s="11">
        <v>0.35</v>
      </c>
      <c r="O763" s="12"/>
      <c r="P763" s="14"/>
      <c r="Q763" s="12"/>
      <c r="R763" s="13"/>
    </row>
    <row r="764" spans="1:18" ht="15.75" customHeight="1">
      <c r="A764" s="1"/>
      <c r="B764" s="6" t="s">
        <v>14</v>
      </c>
      <c r="C764" s="6">
        <v>1185732</v>
      </c>
      <c r="D764" s="7">
        <v>44385</v>
      </c>
      <c r="E764" s="6" t="s">
        <v>46</v>
      </c>
      <c r="F764" s="6" t="s">
        <v>47</v>
      </c>
      <c r="G764" s="6" t="s">
        <v>48</v>
      </c>
      <c r="H764" s="6" t="s">
        <v>19</v>
      </c>
      <c r="I764" s="8">
        <v>0.55000000000000004</v>
      </c>
      <c r="J764" s="9">
        <v>8250</v>
      </c>
      <c r="K764" s="10">
        <f t="shared" si="4"/>
        <v>4537.5</v>
      </c>
      <c r="L764" s="10">
        <f t="shared" si="5"/>
        <v>1134.375</v>
      </c>
      <c r="M764" s="11">
        <v>0.25</v>
      </c>
      <c r="O764" s="12"/>
      <c r="P764" s="14"/>
      <c r="Q764" s="12"/>
      <c r="R764" s="13"/>
    </row>
    <row r="765" spans="1:18" ht="15.75" customHeight="1">
      <c r="A765" s="1"/>
      <c r="B765" s="6" t="s">
        <v>14</v>
      </c>
      <c r="C765" s="6">
        <v>1185732</v>
      </c>
      <c r="D765" s="7">
        <v>44385</v>
      </c>
      <c r="E765" s="6" t="s">
        <v>46</v>
      </c>
      <c r="F765" s="6" t="s">
        <v>47</v>
      </c>
      <c r="G765" s="6" t="s">
        <v>48</v>
      </c>
      <c r="H765" s="6" t="s">
        <v>20</v>
      </c>
      <c r="I765" s="8">
        <v>0.55000000000000004</v>
      </c>
      <c r="J765" s="9">
        <v>7750</v>
      </c>
      <c r="K765" s="10">
        <f t="shared" si="4"/>
        <v>4262.5</v>
      </c>
      <c r="L765" s="10">
        <f t="shared" si="5"/>
        <v>1278.75</v>
      </c>
      <c r="M765" s="11">
        <v>0.3</v>
      </c>
      <c r="O765" s="12"/>
      <c r="P765" s="14"/>
      <c r="Q765" s="12"/>
      <c r="R765" s="13"/>
    </row>
    <row r="766" spans="1:18" ht="15.75" customHeight="1">
      <c r="A766" s="1"/>
      <c r="B766" s="6" t="s">
        <v>14</v>
      </c>
      <c r="C766" s="6">
        <v>1185732</v>
      </c>
      <c r="D766" s="7">
        <v>44385</v>
      </c>
      <c r="E766" s="6" t="s">
        <v>46</v>
      </c>
      <c r="F766" s="6" t="s">
        <v>47</v>
      </c>
      <c r="G766" s="6" t="s">
        <v>48</v>
      </c>
      <c r="H766" s="6" t="s">
        <v>21</v>
      </c>
      <c r="I766" s="8">
        <v>0.65</v>
      </c>
      <c r="J766" s="9">
        <v>8000</v>
      </c>
      <c r="K766" s="10">
        <f t="shared" si="4"/>
        <v>5200</v>
      </c>
      <c r="L766" s="10">
        <f t="shared" si="5"/>
        <v>1819.9999999999998</v>
      </c>
      <c r="M766" s="11">
        <v>0.35</v>
      </c>
      <c r="O766" s="12"/>
      <c r="P766" s="17"/>
      <c r="Q766" s="12"/>
      <c r="R766" s="13"/>
    </row>
    <row r="767" spans="1:18" ht="15.75" customHeight="1">
      <c r="A767" s="1"/>
      <c r="B767" s="6" t="s">
        <v>14</v>
      </c>
      <c r="C767" s="6">
        <v>1185732</v>
      </c>
      <c r="D767" s="7">
        <v>44385</v>
      </c>
      <c r="E767" s="6" t="s">
        <v>46</v>
      </c>
      <c r="F767" s="6" t="s">
        <v>47</v>
      </c>
      <c r="G767" s="6" t="s">
        <v>48</v>
      </c>
      <c r="H767" s="6" t="s">
        <v>22</v>
      </c>
      <c r="I767" s="8">
        <v>0.70000000000000007</v>
      </c>
      <c r="J767" s="9">
        <v>9750</v>
      </c>
      <c r="K767" s="10">
        <f t="shared" si="4"/>
        <v>6825.0000000000009</v>
      </c>
      <c r="L767" s="10">
        <f t="shared" si="5"/>
        <v>3412.5000000000005</v>
      </c>
      <c r="M767" s="11">
        <v>0.5</v>
      </c>
      <c r="O767" s="12"/>
      <c r="P767" s="17"/>
      <c r="Q767" s="12"/>
      <c r="R767" s="13"/>
    </row>
    <row r="768" spans="1:18" ht="15.75" customHeight="1">
      <c r="A768" s="1"/>
      <c r="B768" s="6" t="s">
        <v>14</v>
      </c>
      <c r="C768" s="6">
        <v>1185732</v>
      </c>
      <c r="D768" s="7">
        <v>44417</v>
      </c>
      <c r="E768" s="6" t="s">
        <v>46</v>
      </c>
      <c r="F768" s="6" t="s">
        <v>47</v>
      </c>
      <c r="G768" s="6" t="s">
        <v>48</v>
      </c>
      <c r="H768" s="6" t="s">
        <v>17</v>
      </c>
      <c r="I768" s="8">
        <v>0.65</v>
      </c>
      <c r="J768" s="9">
        <v>11250</v>
      </c>
      <c r="K768" s="10">
        <f t="shared" si="4"/>
        <v>7312.5</v>
      </c>
      <c r="L768" s="10">
        <f t="shared" si="5"/>
        <v>3290.625</v>
      </c>
      <c r="M768" s="11">
        <v>0.45</v>
      </c>
      <c r="O768" s="12"/>
      <c r="P768" s="17"/>
      <c r="Q768" s="12"/>
      <c r="R768" s="13"/>
    </row>
    <row r="769" spans="1:18" ht="15.75" customHeight="1">
      <c r="A769" s="1"/>
      <c r="B769" s="6" t="s">
        <v>14</v>
      </c>
      <c r="C769" s="6">
        <v>1185732</v>
      </c>
      <c r="D769" s="7">
        <v>44417</v>
      </c>
      <c r="E769" s="6" t="s">
        <v>46</v>
      </c>
      <c r="F769" s="6" t="s">
        <v>47</v>
      </c>
      <c r="G769" s="6" t="s">
        <v>48</v>
      </c>
      <c r="H769" s="6" t="s">
        <v>18</v>
      </c>
      <c r="I769" s="8">
        <v>0.60000000000000009</v>
      </c>
      <c r="J769" s="9">
        <v>9000</v>
      </c>
      <c r="K769" s="10">
        <f t="shared" si="4"/>
        <v>5400.0000000000009</v>
      </c>
      <c r="L769" s="10">
        <f t="shared" si="5"/>
        <v>1890.0000000000002</v>
      </c>
      <c r="M769" s="11">
        <v>0.35</v>
      </c>
      <c r="O769" s="12"/>
      <c r="P769" s="14"/>
      <c r="Q769" s="12"/>
      <c r="R769" s="13"/>
    </row>
    <row r="770" spans="1:18" ht="15.75" customHeight="1">
      <c r="A770" s="1"/>
      <c r="B770" s="6" t="s">
        <v>14</v>
      </c>
      <c r="C770" s="6">
        <v>1185732</v>
      </c>
      <c r="D770" s="7">
        <v>44417</v>
      </c>
      <c r="E770" s="6" t="s">
        <v>46</v>
      </c>
      <c r="F770" s="6" t="s">
        <v>47</v>
      </c>
      <c r="G770" s="6" t="s">
        <v>48</v>
      </c>
      <c r="H770" s="6" t="s">
        <v>19</v>
      </c>
      <c r="I770" s="8">
        <v>0.55000000000000004</v>
      </c>
      <c r="J770" s="9">
        <v>8250</v>
      </c>
      <c r="K770" s="10">
        <f t="shared" si="4"/>
        <v>4537.5</v>
      </c>
      <c r="L770" s="10">
        <f t="shared" si="5"/>
        <v>1134.375</v>
      </c>
      <c r="M770" s="11">
        <v>0.25</v>
      </c>
      <c r="O770" s="12"/>
      <c r="P770" s="14"/>
      <c r="Q770" s="12"/>
      <c r="R770" s="13"/>
    </row>
    <row r="771" spans="1:18" ht="15.75" customHeight="1">
      <c r="A771" s="1"/>
      <c r="B771" s="6" t="s">
        <v>14</v>
      </c>
      <c r="C771" s="6">
        <v>1185732</v>
      </c>
      <c r="D771" s="7">
        <v>44417</v>
      </c>
      <c r="E771" s="6" t="s">
        <v>46</v>
      </c>
      <c r="F771" s="6" t="s">
        <v>47</v>
      </c>
      <c r="G771" s="6" t="s">
        <v>48</v>
      </c>
      <c r="H771" s="6" t="s">
        <v>20</v>
      </c>
      <c r="I771" s="8">
        <v>0.45</v>
      </c>
      <c r="J771" s="9">
        <v>7750</v>
      </c>
      <c r="K771" s="10">
        <f t="shared" ref="K771:K1025" si="6">I771*J771</f>
        <v>3487.5</v>
      </c>
      <c r="L771" s="10">
        <f t="shared" ref="L771:L1025" si="7">K771*M771</f>
        <v>1046.25</v>
      </c>
      <c r="M771" s="11">
        <v>0.3</v>
      </c>
      <c r="O771" s="12"/>
      <c r="P771" s="14"/>
      <c r="Q771" s="12"/>
      <c r="R771" s="13"/>
    </row>
    <row r="772" spans="1:18" ht="15.75" customHeight="1">
      <c r="A772" s="1"/>
      <c r="B772" s="6" t="s">
        <v>14</v>
      </c>
      <c r="C772" s="6">
        <v>1185732</v>
      </c>
      <c r="D772" s="7">
        <v>44417</v>
      </c>
      <c r="E772" s="6" t="s">
        <v>46</v>
      </c>
      <c r="F772" s="6" t="s">
        <v>47</v>
      </c>
      <c r="G772" s="6" t="s">
        <v>48</v>
      </c>
      <c r="H772" s="6" t="s">
        <v>21</v>
      </c>
      <c r="I772" s="8">
        <v>0.55000000000000004</v>
      </c>
      <c r="J772" s="9">
        <v>7500</v>
      </c>
      <c r="K772" s="10">
        <f t="shared" si="6"/>
        <v>4125</v>
      </c>
      <c r="L772" s="10">
        <f t="shared" si="7"/>
        <v>1443.75</v>
      </c>
      <c r="M772" s="11">
        <v>0.35</v>
      </c>
      <c r="O772" s="12"/>
      <c r="P772" s="14"/>
      <c r="Q772" s="12"/>
      <c r="R772" s="13"/>
    </row>
    <row r="773" spans="1:18" ht="15.75" customHeight="1">
      <c r="A773" s="1"/>
      <c r="B773" s="6" t="s">
        <v>14</v>
      </c>
      <c r="C773" s="6">
        <v>1185732</v>
      </c>
      <c r="D773" s="7">
        <v>44417</v>
      </c>
      <c r="E773" s="6" t="s">
        <v>46</v>
      </c>
      <c r="F773" s="6" t="s">
        <v>47</v>
      </c>
      <c r="G773" s="6" t="s">
        <v>48</v>
      </c>
      <c r="H773" s="6" t="s">
        <v>22</v>
      </c>
      <c r="I773" s="8">
        <v>0.60000000000000009</v>
      </c>
      <c r="J773" s="9">
        <v>9250</v>
      </c>
      <c r="K773" s="10">
        <f t="shared" si="6"/>
        <v>5550.0000000000009</v>
      </c>
      <c r="L773" s="10">
        <f t="shared" si="7"/>
        <v>2775.0000000000005</v>
      </c>
      <c r="M773" s="11">
        <v>0.5</v>
      </c>
      <c r="O773" s="12"/>
      <c r="P773" s="14"/>
      <c r="Q773" s="12"/>
      <c r="R773" s="13"/>
    </row>
    <row r="774" spans="1:18" ht="15.75" customHeight="1">
      <c r="A774" s="1"/>
      <c r="B774" s="6" t="s">
        <v>14</v>
      </c>
      <c r="C774" s="6">
        <v>1185732</v>
      </c>
      <c r="D774" s="7">
        <v>44447</v>
      </c>
      <c r="E774" s="6" t="s">
        <v>46</v>
      </c>
      <c r="F774" s="6" t="s">
        <v>47</v>
      </c>
      <c r="G774" s="6" t="s">
        <v>48</v>
      </c>
      <c r="H774" s="6" t="s">
        <v>17</v>
      </c>
      <c r="I774" s="8">
        <v>0.55000000000000004</v>
      </c>
      <c r="J774" s="9">
        <v>10500</v>
      </c>
      <c r="K774" s="10">
        <f t="shared" si="6"/>
        <v>5775.0000000000009</v>
      </c>
      <c r="L774" s="10">
        <f t="shared" si="7"/>
        <v>2598.7500000000005</v>
      </c>
      <c r="M774" s="11">
        <v>0.45</v>
      </c>
      <c r="O774" s="12"/>
      <c r="P774" s="17"/>
      <c r="Q774" s="12"/>
      <c r="R774" s="13"/>
    </row>
    <row r="775" spans="1:18" ht="15.75" customHeight="1">
      <c r="A775" s="1"/>
      <c r="B775" s="6" t="s">
        <v>14</v>
      </c>
      <c r="C775" s="6">
        <v>1185732</v>
      </c>
      <c r="D775" s="7">
        <v>44447</v>
      </c>
      <c r="E775" s="6" t="s">
        <v>46</v>
      </c>
      <c r="F775" s="6" t="s">
        <v>47</v>
      </c>
      <c r="G775" s="6" t="s">
        <v>48</v>
      </c>
      <c r="H775" s="6" t="s">
        <v>18</v>
      </c>
      <c r="I775" s="8">
        <v>0.50000000000000011</v>
      </c>
      <c r="J775" s="9">
        <v>8500</v>
      </c>
      <c r="K775" s="10">
        <f t="shared" si="6"/>
        <v>4250.0000000000009</v>
      </c>
      <c r="L775" s="10">
        <f t="shared" si="7"/>
        <v>1487.5000000000002</v>
      </c>
      <c r="M775" s="11">
        <v>0.35</v>
      </c>
      <c r="O775" s="12"/>
      <c r="P775" s="17"/>
      <c r="Q775" s="12"/>
      <c r="R775" s="13"/>
    </row>
    <row r="776" spans="1:18" ht="15.75" customHeight="1">
      <c r="A776" s="1"/>
      <c r="B776" s="6" t="s">
        <v>14</v>
      </c>
      <c r="C776" s="6">
        <v>1185732</v>
      </c>
      <c r="D776" s="7">
        <v>44447</v>
      </c>
      <c r="E776" s="6" t="s">
        <v>46</v>
      </c>
      <c r="F776" s="6" t="s">
        <v>47</v>
      </c>
      <c r="G776" s="6" t="s">
        <v>48</v>
      </c>
      <c r="H776" s="6" t="s">
        <v>19</v>
      </c>
      <c r="I776" s="8">
        <v>0.45</v>
      </c>
      <c r="J776" s="9">
        <v>7500</v>
      </c>
      <c r="K776" s="10">
        <f t="shared" si="6"/>
        <v>3375</v>
      </c>
      <c r="L776" s="10">
        <f t="shared" si="7"/>
        <v>843.75</v>
      </c>
      <c r="M776" s="11">
        <v>0.25</v>
      </c>
      <c r="O776" s="12"/>
      <c r="P776" s="17"/>
      <c r="Q776" s="12"/>
      <c r="R776" s="13"/>
    </row>
    <row r="777" spans="1:18" ht="15.75" customHeight="1">
      <c r="A777" s="1"/>
      <c r="B777" s="6" t="s">
        <v>14</v>
      </c>
      <c r="C777" s="6">
        <v>1185732</v>
      </c>
      <c r="D777" s="7">
        <v>44447</v>
      </c>
      <c r="E777" s="6" t="s">
        <v>46</v>
      </c>
      <c r="F777" s="6" t="s">
        <v>47</v>
      </c>
      <c r="G777" s="6" t="s">
        <v>48</v>
      </c>
      <c r="H777" s="6" t="s">
        <v>20</v>
      </c>
      <c r="I777" s="8">
        <v>0.45</v>
      </c>
      <c r="J777" s="9">
        <v>7250</v>
      </c>
      <c r="K777" s="10">
        <f t="shared" si="6"/>
        <v>3262.5</v>
      </c>
      <c r="L777" s="10">
        <f t="shared" si="7"/>
        <v>978.75</v>
      </c>
      <c r="M777" s="11">
        <v>0.3</v>
      </c>
      <c r="O777" s="12"/>
      <c r="P777" s="14"/>
      <c r="Q777" s="12"/>
      <c r="R777" s="13"/>
    </row>
    <row r="778" spans="1:18" ht="15.75" customHeight="1">
      <c r="A778" s="1"/>
      <c r="B778" s="6" t="s">
        <v>14</v>
      </c>
      <c r="C778" s="6">
        <v>1185732</v>
      </c>
      <c r="D778" s="7">
        <v>44447</v>
      </c>
      <c r="E778" s="6" t="s">
        <v>46</v>
      </c>
      <c r="F778" s="6" t="s">
        <v>47</v>
      </c>
      <c r="G778" s="6" t="s">
        <v>48</v>
      </c>
      <c r="H778" s="6" t="s">
        <v>21</v>
      </c>
      <c r="I778" s="8">
        <v>0.55000000000000004</v>
      </c>
      <c r="J778" s="9">
        <v>7250</v>
      </c>
      <c r="K778" s="10">
        <f t="shared" si="6"/>
        <v>3987.5000000000005</v>
      </c>
      <c r="L778" s="10">
        <f t="shared" si="7"/>
        <v>1395.625</v>
      </c>
      <c r="M778" s="11">
        <v>0.35</v>
      </c>
      <c r="O778" s="12"/>
      <c r="P778" s="14"/>
      <c r="Q778" s="12"/>
      <c r="R778" s="13"/>
    </row>
    <row r="779" spans="1:18" ht="15.75" customHeight="1">
      <c r="A779" s="1"/>
      <c r="B779" s="6" t="s">
        <v>14</v>
      </c>
      <c r="C779" s="6">
        <v>1185732</v>
      </c>
      <c r="D779" s="7">
        <v>44447</v>
      </c>
      <c r="E779" s="6" t="s">
        <v>46</v>
      </c>
      <c r="F779" s="6" t="s">
        <v>47</v>
      </c>
      <c r="G779" s="6" t="s">
        <v>48</v>
      </c>
      <c r="H779" s="6" t="s">
        <v>22</v>
      </c>
      <c r="I779" s="8">
        <v>0.60000000000000009</v>
      </c>
      <c r="J779" s="9">
        <v>8250</v>
      </c>
      <c r="K779" s="10">
        <f t="shared" si="6"/>
        <v>4950.0000000000009</v>
      </c>
      <c r="L779" s="10">
        <f t="shared" si="7"/>
        <v>2475.0000000000005</v>
      </c>
      <c r="M779" s="11">
        <v>0.5</v>
      </c>
      <c r="O779" s="12"/>
      <c r="P779" s="14"/>
      <c r="Q779" s="12"/>
      <c r="R779" s="13"/>
    </row>
    <row r="780" spans="1:18" ht="15.75" customHeight="1">
      <c r="A780" s="1"/>
      <c r="B780" s="6" t="s">
        <v>14</v>
      </c>
      <c r="C780" s="6">
        <v>1185732</v>
      </c>
      <c r="D780" s="7">
        <v>44479</v>
      </c>
      <c r="E780" s="6" t="s">
        <v>46</v>
      </c>
      <c r="F780" s="6" t="s">
        <v>47</v>
      </c>
      <c r="G780" s="6" t="s">
        <v>48</v>
      </c>
      <c r="H780" s="6" t="s">
        <v>17</v>
      </c>
      <c r="I780" s="8">
        <v>0.60000000000000009</v>
      </c>
      <c r="J780" s="9">
        <v>10000</v>
      </c>
      <c r="K780" s="10">
        <f t="shared" si="6"/>
        <v>6000.0000000000009</v>
      </c>
      <c r="L780" s="10">
        <f t="shared" si="7"/>
        <v>2700.0000000000005</v>
      </c>
      <c r="M780" s="11">
        <v>0.45</v>
      </c>
      <c r="O780" s="12"/>
      <c r="P780" s="14"/>
      <c r="Q780" s="12"/>
      <c r="R780" s="13"/>
    </row>
    <row r="781" spans="1:18" ht="15.75" customHeight="1">
      <c r="A781" s="1"/>
      <c r="B781" s="6" t="s">
        <v>14</v>
      </c>
      <c r="C781" s="6">
        <v>1185732</v>
      </c>
      <c r="D781" s="7">
        <v>44479</v>
      </c>
      <c r="E781" s="6" t="s">
        <v>46</v>
      </c>
      <c r="F781" s="6" t="s">
        <v>47</v>
      </c>
      <c r="G781" s="6" t="s">
        <v>48</v>
      </c>
      <c r="H781" s="6" t="s">
        <v>18</v>
      </c>
      <c r="I781" s="8">
        <v>0.50000000000000011</v>
      </c>
      <c r="J781" s="9">
        <v>8250</v>
      </c>
      <c r="K781" s="10">
        <f t="shared" si="6"/>
        <v>4125.0000000000009</v>
      </c>
      <c r="L781" s="10">
        <f t="shared" si="7"/>
        <v>1443.7500000000002</v>
      </c>
      <c r="M781" s="11">
        <v>0.35</v>
      </c>
      <c r="O781" s="12"/>
      <c r="P781" s="14"/>
      <c r="Q781" s="12"/>
      <c r="R781" s="13"/>
    </row>
    <row r="782" spans="1:18" ht="15.75" customHeight="1">
      <c r="A782" s="1"/>
      <c r="B782" s="6" t="s">
        <v>14</v>
      </c>
      <c r="C782" s="6">
        <v>1185732</v>
      </c>
      <c r="D782" s="7">
        <v>44479</v>
      </c>
      <c r="E782" s="6" t="s">
        <v>46</v>
      </c>
      <c r="F782" s="6" t="s">
        <v>47</v>
      </c>
      <c r="G782" s="6" t="s">
        <v>48</v>
      </c>
      <c r="H782" s="6" t="s">
        <v>19</v>
      </c>
      <c r="I782" s="8">
        <v>0.50000000000000011</v>
      </c>
      <c r="J782" s="9">
        <v>7250</v>
      </c>
      <c r="K782" s="10">
        <f t="shared" si="6"/>
        <v>3625.0000000000009</v>
      </c>
      <c r="L782" s="10">
        <f t="shared" si="7"/>
        <v>906.25000000000023</v>
      </c>
      <c r="M782" s="11">
        <v>0.25</v>
      </c>
      <c r="O782" s="12"/>
      <c r="P782" s="17"/>
      <c r="Q782" s="12"/>
      <c r="R782" s="13"/>
    </row>
    <row r="783" spans="1:18" ht="15.75" customHeight="1">
      <c r="A783" s="1"/>
      <c r="B783" s="6" t="s">
        <v>14</v>
      </c>
      <c r="C783" s="6">
        <v>1185732</v>
      </c>
      <c r="D783" s="7">
        <v>44479</v>
      </c>
      <c r="E783" s="6" t="s">
        <v>46</v>
      </c>
      <c r="F783" s="6" t="s">
        <v>47</v>
      </c>
      <c r="G783" s="6" t="s">
        <v>48</v>
      </c>
      <c r="H783" s="6" t="s">
        <v>20</v>
      </c>
      <c r="I783" s="8">
        <v>0.50000000000000011</v>
      </c>
      <c r="J783" s="9">
        <v>7000</v>
      </c>
      <c r="K783" s="10">
        <f t="shared" si="6"/>
        <v>3500.0000000000009</v>
      </c>
      <c r="L783" s="10">
        <f t="shared" si="7"/>
        <v>1050.0000000000002</v>
      </c>
      <c r="M783" s="11">
        <v>0.3</v>
      </c>
      <c r="O783" s="12"/>
      <c r="P783" s="17"/>
      <c r="Q783" s="12"/>
      <c r="R783" s="13"/>
    </row>
    <row r="784" spans="1:18" ht="15.75" customHeight="1">
      <c r="A784" s="1"/>
      <c r="B784" s="6" t="s">
        <v>14</v>
      </c>
      <c r="C784" s="6">
        <v>1185732</v>
      </c>
      <c r="D784" s="7">
        <v>44479</v>
      </c>
      <c r="E784" s="6" t="s">
        <v>46</v>
      </c>
      <c r="F784" s="6" t="s">
        <v>47</v>
      </c>
      <c r="G784" s="6" t="s">
        <v>48</v>
      </c>
      <c r="H784" s="6" t="s">
        <v>21</v>
      </c>
      <c r="I784" s="8">
        <v>0.60000000000000009</v>
      </c>
      <c r="J784" s="9">
        <v>7000</v>
      </c>
      <c r="K784" s="10">
        <f t="shared" si="6"/>
        <v>4200.0000000000009</v>
      </c>
      <c r="L784" s="10">
        <f t="shared" si="7"/>
        <v>1470.0000000000002</v>
      </c>
      <c r="M784" s="11">
        <v>0.35</v>
      </c>
      <c r="O784" s="12"/>
      <c r="P784" s="17"/>
      <c r="Q784" s="12"/>
      <c r="R784" s="13"/>
    </row>
    <row r="785" spans="1:18" ht="15.75" customHeight="1">
      <c r="A785" s="1"/>
      <c r="B785" s="6" t="s">
        <v>14</v>
      </c>
      <c r="C785" s="6">
        <v>1185732</v>
      </c>
      <c r="D785" s="7">
        <v>44479</v>
      </c>
      <c r="E785" s="6" t="s">
        <v>46</v>
      </c>
      <c r="F785" s="6" t="s">
        <v>47</v>
      </c>
      <c r="G785" s="6" t="s">
        <v>48</v>
      </c>
      <c r="H785" s="6" t="s">
        <v>22</v>
      </c>
      <c r="I785" s="8">
        <v>0.65</v>
      </c>
      <c r="J785" s="9">
        <v>8250</v>
      </c>
      <c r="K785" s="10">
        <f t="shared" si="6"/>
        <v>5362.5</v>
      </c>
      <c r="L785" s="10">
        <f t="shared" si="7"/>
        <v>2681.25</v>
      </c>
      <c r="M785" s="11">
        <v>0.5</v>
      </c>
      <c r="O785" s="12"/>
      <c r="P785" s="14"/>
      <c r="Q785" s="12"/>
      <c r="R785" s="13"/>
    </row>
    <row r="786" spans="1:18" ht="15.75" customHeight="1">
      <c r="A786" s="1"/>
      <c r="B786" s="6" t="s">
        <v>14</v>
      </c>
      <c r="C786" s="6">
        <v>1185732</v>
      </c>
      <c r="D786" s="7">
        <v>44509</v>
      </c>
      <c r="E786" s="6" t="s">
        <v>46</v>
      </c>
      <c r="F786" s="6" t="s">
        <v>47</v>
      </c>
      <c r="G786" s="6" t="s">
        <v>48</v>
      </c>
      <c r="H786" s="6" t="s">
        <v>17</v>
      </c>
      <c r="I786" s="8">
        <v>0.60000000000000009</v>
      </c>
      <c r="J786" s="9">
        <v>9750</v>
      </c>
      <c r="K786" s="10">
        <f t="shared" si="6"/>
        <v>5850.0000000000009</v>
      </c>
      <c r="L786" s="10">
        <f t="shared" si="7"/>
        <v>2632.5000000000005</v>
      </c>
      <c r="M786" s="11">
        <v>0.45</v>
      </c>
      <c r="O786" s="12"/>
      <c r="P786" s="14"/>
      <c r="Q786" s="12"/>
      <c r="R786" s="13"/>
    </row>
    <row r="787" spans="1:18" ht="15.75" customHeight="1">
      <c r="A787" s="1"/>
      <c r="B787" s="6" t="s">
        <v>14</v>
      </c>
      <c r="C787" s="6">
        <v>1185732</v>
      </c>
      <c r="D787" s="7">
        <v>44509</v>
      </c>
      <c r="E787" s="6" t="s">
        <v>46</v>
      </c>
      <c r="F787" s="6" t="s">
        <v>47</v>
      </c>
      <c r="G787" s="6" t="s">
        <v>48</v>
      </c>
      <c r="H787" s="6" t="s">
        <v>18</v>
      </c>
      <c r="I787" s="8">
        <v>0.50000000000000011</v>
      </c>
      <c r="J787" s="9">
        <v>8000</v>
      </c>
      <c r="K787" s="10">
        <f t="shared" si="6"/>
        <v>4000.0000000000009</v>
      </c>
      <c r="L787" s="10">
        <f t="shared" si="7"/>
        <v>1400.0000000000002</v>
      </c>
      <c r="M787" s="11">
        <v>0.35</v>
      </c>
      <c r="O787" s="12"/>
      <c r="P787" s="14"/>
      <c r="Q787" s="12"/>
      <c r="R787" s="13"/>
    </row>
    <row r="788" spans="1:18" ht="15.75" customHeight="1">
      <c r="A788" s="1"/>
      <c r="B788" s="6" t="s">
        <v>14</v>
      </c>
      <c r="C788" s="6">
        <v>1185732</v>
      </c>
      <c r="D788" s="7">
        <v>44509</v>
      </c>
      <c r="E788" s="6" t="s">
        <v>46</v>
      </c>
      <c r="F788" s="6" t="s">
        <v>47</v>
      </c>
      <c r="G788" s="6" t="s">
        <v>48</v>
      </c>
      <c r="H788" s="6" t="s">
        <v>19</v>
      </c>
      <c r="I788" s="8">
        <v>0.50000000000000011</v>
      </c>
      <c r="J788" s="9">
        <v>7450</v>
      </c>
      <c r="K788" s="10">
        <f t="shared" si="6"/>
        <v>3725.0000000000009</v>
      </c>
      <c r="L788" s="10">
        <f t="shared" si="7"/>
        <v>931.25000000000023</v>
      </c>
      <c r="M788" s="11">
        <v>0.25</v>
      </c>
      <c r="O788" s="12"/>
      <c r="P788" s="14"/>
      <c r="Q788" s="12"/>
      <c r="R788" s="13"/>
    </row>
    <row r="789" spans="1:18" ht="15.75" customHeight="1">
      <c r="A789" s="1"/>
      <c r="B789" s="6" t="s">
        <v>14</v>
      </c>
      <c r="C789" s="6">
        <v>1185732</v>
      </c>
      <c r="D789" s="7">
        <v>44509</v>
      </c>
      <c r="E789" s="6" t="s">
        <v>46</v>
      </c>
      <c r="F789" s="6" t="s">
        <v>47</v>
      </c>
      <c r="G789" s="6" t="s">
        <v>48</v>
      </c>
      <c r="H789" s="6" t="s">
        <v>20</v>
      </c>
      <c r="I789" s="8">
        <v>0.50000000000000011</v>
      </c>
      <c r="J789" s="9">
        <v>7750</v>
      </c>
      <c r="K789" s="10">
        <f t="shared" si="6"/>
        <v>3875.0000000000009</v>
      </c>
      <c r="L789" s="10">
        <f t="shared" si="7"/>
        <v>1162.5000000000002</v>
      </c>
      <c r="M789" s="11">
        <v>0.3</v>
      </c>
      <c r="O789" s="12"/>
      <c r="P789" s="14"/>
      <c r="Q789" s="12"/>
      <c r="R789" s="13"/>
    </row>
    <row r="790" spans="1:18" ht="15.75" customHeight="1">
      <c r="A790" s="1"/>
      <c r="B790" s="6" t="s">
        <v>14</v>
      </c>
      <c r="C790" s="6">
        <v>1185732</v>
      </c>
      <c r="D790" s="7">
        <v>44509</v>
      </c>
      <c r="E790" s="6" t="s">
        <v>46</v>
      </c>
      <c r="F790" s="6" t="s">
        <v>47</v>
      </c>
      <c r="G790" s="6" t="s">
        <v>48</v>
      </c>
      <c r="H790" s="6" t="s">
        <v>21</v>
      </c>
      <c r="I790" s="8">
        <v>0.65</v>
      </c>
      <c r="J790" s="9">
        <v>7500</v>
      </c>
      <c r="K790" s="10">
        <f t="shared" si="6"/>
        <v>4875</v>
      </c>
      <c r="L790" s="10">
        <f t="shared" si="7"/>
        <v>1706.25</v>
      </c>
      <c r="M790" s="11">
        <v>0.35</v>
      </c>
      <c r="O790" s="12"/>
      <c r="P790" s="17"/>
      <c r="Q790" s="12"/>
      <c r="R790" s="13"/>
    </row>
    <row r="791" spans="1:18" ht="15.75" customHeight="1">
      <c r="A791" s="1"/>
      <c r="B791" s="6" t="s">
        <v>14</v>
      </c>
      <c r="C791" s="6">
        <v>1185732</v>
      </c>
      <c r="D791" s="7">
        <v>44509</v>
      </c>
      <c r="E791" s="6" t="s">
        <v>46</v>
      </c>
      <c r="F791" s="6" t="s">
        <v>47</v>
      </c>
      <c r="G791" s="6" t="s">
        <v>48</v>
      </c>
      <c r="H791" s="6" t="s">
        <v>22</v>
      </c>
      <c r="I791" s="8">
        <v>0.7</v>
      </c>
      <c r="J791" s="9">
        <v>8500</v>
      </c>
      <c r="K791" s="10">
        <f t="shared" si="6"/>
        <v>5950</v>
      </c>
      <c r="L791" s="10">
        <f t="shared" si="7"/>
        <v>2975</v>
      </c>
      <c r="M791" s="11">
        <v>0.5</v>
      </c>
      <c r="O791" s="12"/>
      <c r="P791" s="17"/>
      <c r="Q791" s="12"/>
      <c r="R791" s="13"/>
    </row>
    <row r="792" spans="1:18" ht="15.75" customHeight="1">
      <c r="A792" s="1"/>
      <c r="B792" s="6" t="s">
        <v>14</v>
      </c>
      <c r="C792" s="6">
        <v>1185732</v>
      </c>
      <c r="D792" s="7">
        <v>44538</v>
      </c>
      <c r="E792" s="6" t="s">
        <v>46</v>
      </c>
      <c r="F792" s="6" t="s">
        <v>47</v>
      </c>
      <c r="G792" s="6" t="s">
        <v>48</v>
      </c>
      <c r="H792" s="6" t="s">
        <v>17</v>
      </c>
      <c r="I792" s="8">
        <v>0.65</v>
      </c>
      <c r="J792" s="9">
        <v>10750</v>
      </c>
      <c r="K792" s="10">
        <f t="shared" si="6"/>
        <v>6987.5</v>
      </c>
      <c r="L792" s="10">
        <f t="shared" si="7"/>
        <v>3144.375</v>
      </c>
      <c r="M792" s="11">
        <v>0.45</v>
      </c>
      <c r="O792" s="12"/>
      <c r="P792" s="17"/>
      <c r="Q792" s="12"/>
      <c r="R792" s="13"/>
    </row>
    <row r="793" spans="1:18" ht="15.75" customHeight="1">
      <c r="A793" s="1"/>
      <c r="B793" s="6" t="s">
        <v>14</v>
      </c>
      <c r="C793" s="6">
        <v>1185732</v>
      </c>
      <c r="D793" s="7">
        <v>44538</v>
      </c>
      <c r="E793" s="6" t="s">
        <v>46</v>
      </c>
      <c r="F793" s="6" t="s">
        <v>47</v>
      </c>
      <c r="G793" s="6" t="s">
        <v>48</v>
      </c>
      <c r="H793" s="6" t="s">
        <v>18</v>
      </c>
      <c r="I793" s="8">
        <v>0.55000000000000004</v>
      </c>
      <c r="J793" s="9">
        <v>8750</v>
      </c>
      <c r="K793" s="10">
        <f t="shared" si="6"/>
        <v>4812.5</v>
      </c>
      <c r="L793" s="10">
        <f t="shared" si="7"/>
        <v>1684.375</v>
      </c>
      <c r="M793" s="11">
        <v>0.35</v>
      </c>
      <c r="O793" s="12"/>
      <c r="P793" s="14"/>
      <c r="Q793" s="12"/>
      <c r="R793" s="13"/>
    </row>
    <row r="794" spans="1:18" ht="15.75" customHeight="1">
      <c r="A794" s="1"/>
      <c r="B794" s="6" t="s">
        <v>14</v>
      </c>
      <c r="C794" s="6">
        <v>1185732</v>
      </c>
      <c r="D794" s="7">
        <v>44538</v>
      </c>
      <c r="E794" s="6" t="s">
        <v>46</v>
      </c>
      <c r="F794" s="6" t="s">
        <v>47</v>
      </c>
      <c r="G794" s="6" t="s">
        <v>48</v>
      </c>
      <c r="H794" s="6" t="s">
        <v>19</v>
      </c>
      <c r="I794" s="8">
        <v>0.55000000000000004</v>
      </c>
      <c r="J794" s="9">
        <v>8250</v>
      </c>
      <c r="K794" s="10">
        <f t="shared" si="6"/>
        <v>4537.5</v>
      </c>
      <c r="L794" s="10">
        <f t="shared" si="7"/>
        <v>1134.375</v>
      </c>
      <c r="M794" s="11">
        <v>0.25</v>
      </c>
      <c r="O794" s="12"/>
      <c r="P794" s="14"/>
      <c r="Q794" s="12"/>
      <c r="R794" s="13"/>
    </row>
    <row r="795" spans="1:18" ht="15.75" customHeight="1">
      <c r="A795" s="1"/>
      <c r="B795" s="6" t="s">
        <v>14</v>
      </c>
      <c r="C795" s="6">
        <v>1185732</v>
      </c>
      <c r="D795" s="7">
        <v>44538</v>
      </c>
      <c r="E795" s="6" t="s">
        <v>46</v>
      </c>
      <c r="F795" s="6" t="s">
        <v>47</v>
      </c>
      <c r="G795" s="6" t="s">
        <v>48</v>
      </c>
      <c r="H795" s="6" t="s">
        <v>20</v>
      </c>
      <c r="I795" s="8">
        <v>0.55000000000000004</v>
      </c>
      <c r="J795" s="9">
        <v>7750</v>
      </c>
      <c r="K795" s="10">
        <f t="shared" si="6"/>
        <v>4262.5</v>
      </c>
      <c r="L795" s="10">
        <f t="shared" si="7"/>
        <v>1278.75</v>
      </c>
      <c r="M795" s="11">
        <v>0.3</v>
      </c>
      <c r="O795" s="12"/>
      <c r="P795" s="14"/>
      <c r="Q795" s="12"/>
      <c r="R795" s="13"/>
    </row>
    <row r="796" spans="1:18" ht="15.75" customHeight="1">
      <c r="A796" s="1"/>
      <c r="B796" s="6" t="s">
        <v>14</v>
      </c>
      <c r="C796" s="6">
        <v>1185732</v>
      </c>
      <c r="D796" s="7">
        <v>44538</v>
      </c>
      <c r="E796" s="6" t="s">
        <v>46</v>
      </c>
      <c r="F796" s="6" t="s">
        <v>47</v>
      </c>
      <c r="G796" s="6" t="s">
        <v>48</v>
      </c>
      <c r="H796" s="6" t="s">
        <v>21</v>
      </c>
      <c r="I796" s="8">
        <v>0.65</v>
      </c>
      <c r="J796" s="9">
        <v>7750</v>
      </c>
      <c r="K796" s="10">
        <f t="shared" si="6"/>
        <v>5037.5</v>
      </c>
      <c r="L796" s="10">
        <f t="shared" si="7"/>
        <v>1763.125</v>
      </c>
      <c r="M796" s="11">
        <v>0.35</v>
      </c>
      <c r="O796" s="12"/>
      <c r="P796" s="14"/>
      <c r="Q796" s="12"/>
      <c r="R796" s="13"/>
    </row>
    <row r="797" spans="1:18" ht="15.75" customHeight="1">
      <c r="A797" s="1"/>
      <c r="B797" s="6" t="s">
        <v>14</v>
      </c>
      <c r="C797" s="6">
        <v>1185732</v>
      </c>
      <c r="D797" s="7">
        <v>44538</v>
      </c>
      <c r="E797" s="6" t="s">
        <v>46</v>
      </c>
      <c r="F797" s="6" t="s">
        <v>47</v>
      </c>
      <c r="G797" s="6" t="s">
        <v>48</v>
      </c>
      <c r="H797" s="6" t="s">
        <v>22</v>
      </c>
      <c r="I797" s="8">
        <v>0.7</v>
      </c>
      <c r="J797" s="9">
        <v>8750</v>
      </c>
      <c r="K797" s="10">
        <f t="shared" si="6"/>
        <v>6125</v>
      </c>
      <c r="L797" s="10">
        <f t="shared" si="7"/>
        <v>3062.5</v>
      </c>
      <c r="M797" s="11">
        <v>0.5</v>
      </c>
      <c r="O797" s="12"/>
      <c r="P797" s="14"/>
      <c r="Q797" s="12"/>
      <c r="R797" s="13"/>
    </row>
    <row r="798" spans="1:18" ht="15.75" customHeight="1">
      <c r="A798" s="1" t="s">
        <v>39</v>
      </c>
      <c r="B798" s="6" t="s">
        <v>14</v>
      </c>
      <c r="C798" s="6">
        <v>1185732</v>
      </c>
      <c r="D798" s="7">
        <v>44209</v>
      </c>
      <c r="E798" s="6" t="s">
        <v>33</v>
      </c>
      <c r="F798" s="6" t="s">
        <v>49</v>
      </c>
      <c r="G798" s="6" t="s">
        <v>50</v>
      </c>
      <c r="H798" s="6" t="s">
        <v>17</v>
      </c>
      <c r="I798" s="8">
        <v>0.35</v>
      </c>
      <c r="J798" s="9">
        <v>4500</v>
      </c>
      <c r="K798" s="10">
        <f t="shared" si="6"/>
        <v>1575</v>
      </c>
      <c r="L798" s="10">
        <f t="shared" si="7"/>
        <v>551.25</v>
      </c>
      <c r="M798" s="11">
        <v>0.35000000000000003</v>
      </c>
      <c r="O798" s="16"/>
      <c r="P798" s="17"/>
      <c r="Q798" s="12"/>
      <c r="R798" s="13"/>
    </row>
    <row r="799" spans="1:18" ht="15.75" customHeight="1">
      <c r="A799" s="1"/>
      <c r="B799" s="6" t="s">
        <v>14</v>
      </c>
      <c r="C799" s="6">
        <v>1185732</v>
      </c>
      <c r="D799" s="7">
        <v>44209</v>
      </c>
      <c r="E799" s="6" t="s">
        <v>33</v>
      </c>
      <c r="F799" s="6" t="s">
        <v>49</v>
      </c>
      <c r="G799" s="6" t="s">
        <v>50</v>
      </c>
      <c r="H799" s="6" t="s">
        <v>18</v>
      </c>
      <c r="I799" s="8">
        <v>0.35</v>
      </c>
      <c r="J799" s="9">
        <v>2500</v>
      </c>
      <c r="K799" s="10">
        <f t="shared" si="6"/>
        <v>875</v>
      </c>
      <c r="L799" s="10">
        <f t="shared" si="7"/>
        <v>262.5</v>
      </c>
      <c r="M799" s="11">
        <v>0.3</v>
      </c>
      <c r="O799" s="16"/>
      <c r="P799" s="17"/>
      <c r="Q799" s="12"/>
      <c r="R799" s="13"/>
    </row>
    <row r="800" spans="1:18" ht="15.75" customHeight="1">
      <c r="A800" s="1"/>
      <c r="B800" s="6" t="s">
        <v>14</v>
      </c>
      <c r="C800" s="6">
        <v>1185732</v>
      </c>
      <c r="D800" s="7">
        <v>44209</v>
      </c>
      <c r="E800" s="6" t="s">
        <v>33</v>
      </c>
      <c r="F800" s="6" t="s">
        <v>49</v>
      </c>
      <c r="G800" s="6" t="s">
        <v>50</v>
      </c>
      <c r="H800" s="6" t="s">
        <v>19</v>
      </c>
      <c r="I800" s="8">
        <v>0.25</v>
      </c>
      <c r="J800" s="9">
        <v>2500</v>
      </c>
      <c r="K800" s="10">
        <f t="shared" si="6"/>
        <v>625</v>
      </c>
      <c r="L800" s="10">
        <f t="shared" si="7"/>
        <v>187.5</v>
      </c>
      <c r="M800" s="11">
        <v>0.3</v>
      </c>
      <c r="O800" s="16"/>
      <c r="P800" s="17"/>
      <c r="Q800" s="12"/>
      <c r="R800" s="13"/>
    </row>
    <row r="801" spans="1:18" ht="15.75" customHeight="1">
      <c r="A801" s="1"/>
      <c r="B801" s="6" t="s">
        <v>14</v>
      </c>
      <c r="C801" s="6">
        <v>1185732</v>
      </c>
      <c r="D801" s="7">
        <v>44209</v>
      </c>
      <c r="E801" s="6" t="s">
        <v>33</v>
      </c>
      <c r="F801" s="6" t="s">
        <v>49</v>
      </c>
      <c r="G801" s="6" t="s">
        <v>50</v>
      </c>
      <c r="H801" s="6" t="s">
        <v>20</v>
      </c>
      <c r="I801" s="8">
        <v>0.30000000000000004</v>
      </c>
      <c r="J801" s="9">
        <v>1000</v>
      </c>
      <c r="K801" s="10">
        <f t="shared" si="6"/>
        <v>300.00000000000006</v>
      </c>
      <c r="L801" s="10">
        <f t="shared" si="7"/>
        <v>105.00000000000003</v>
      </c>
      <c r="M801" s="11">
        <v>0.35000000000000003</v>
      </c>
      <c r="O801" s="16"/>
      <c r="P801" s="17"/>
      <c r="Q801" s="12"/>
      <c r="R801" s="13"/>
    </row>
    <row r="802" spans="1:18" ht="15.75" customHeight="1">
      <c r="A802" s="1"/>
      <c r="B802" s="6" t="s">
        <v>14</v>
      </c>
      <c r="C802" s="6">
        <v>1185732</v>
      </c>
      <c r="D802" s="7">
        <v>44209</v>
      </c>
      <c r="E802" s="6" t="s">
        <v>33</v>
      </c>
      <c r="F802" s="6" t="s">
        <v>49</v>
      </c>
      <c r="G802" s="6" t="s">
        <v>50</v>
      </c>
      <c r="H802" s="6" t="s">
        <v>21</v>
      </c>
      <c r="I802" s="8">
        <v>0.44999999999999996</v>
      </c>
      <c r="J802" s="9">
        <v>1500</v>
      </c>
      <c r="K802" s="10">
        <f t="shared" si="6"/>
        <v>674.99999999999989</v>
      </c>
      <c r="L802" s="10">
        <f t="shared" si="7"/>
        <v>202.49999999999997</v>
      </c>
      <c r="M802" s="11">
        <v>0.3</v>
      </c>
      <c r="O802" s="16"/>
      <c r="P802" s="17"/>
      <c r="Q802" s="12"/>
      <c r="R802" s="13"/>
    </row>
    <row r="803" spans="1:18" ht="15.75" customHeight="1">
      <c r="A803" s="1"/>
      <c r="B803" s="6" t="s">
        <v>14</v>
      </c>
      <c r="C803" s="6">
        <v>1185732</v>
      </c>
      <c r="D803" s="7">
        <v>44209</v>
      </c>
      <c r="E803" s="6" t="s">
        <v>33</v>
      </c>
      <c r="F803" s="6" t="s">
        <v>49</v>
      </c>
      <c r="G803" s="6" t="s">
        <v>50</v>
      </c>
      <c r="H803" s="6" t="s">
        <v>22</v>
      </c>
      <c r="I803" s="8">
        <v>0.35</v>
      </c>
      <c r="J803" s="9">
        <v>2500</v>
      </c>
      <c r="K803" s="10">
        <f t="shared" si="6"/>
        <v>875</v>
      </c>
      <c r="L803" s="10">
        <f t="shared" si="7"/>
        <v>393.75</v>
      </c>
      <c r="M803" s="11">
        <v>0.45</v>
      </c>
      <c r="O803" s="16"/>
      <c r="P803" s="17"/>
      <c r="Q803" s="12"/>
      <c r="R803" s="13"/>
    </row>
    <row r="804" spans="1:18" ht="15.75" customHeight="1">
      <c r="A804" s="1"/>
      <c r="B804" s="6" t="s">
        <v>14</v>
      </c>
      <c r="C804" s="6">
        <v>1185732</v>
      </c>
      <c r="D804" s="7">
        <v>44240</v>
      </c>
      <c r="E804" s="6" t="s">
        <v>33</v>
      </c>
      <c r="F804" s="6" t="s">
        <v>49</v>
      </c>
      <c r="G804" s="6" t="s">
        <v>50</v>
      </c>
      <c r="H804" s="6" t="s">
        <v>17</v>
      </c>
      <c r="I804" s="8">
        <v>0.35</v>
      </c>
      <c r="J804" s="9">
        <v>5000</v>
      </c>
      <c r="K804" s="10">
        <f t="shared" si="6"/>
        <v>1750</v>
      </c>
      <c r="L804" s="10">
        <f t="shared" si="7"/>
        <v>612.50000000000011</v>
      </c>
      <c r="M804" s="11">
        <v>0.35000000000000003</v>
      </c>
      <c r="O804" s="16"/>
      <c r="P804" s="17"/>
      <c r="Q804" s="12"/>
      <c r="R804" s="13"/>
    </row>
    <row r="805" spans="1:18" ht="15.75" customHeight="1">
      <c r="A805" s="1"/>
      <c r="B805" s="6" t="s">
        <v>14</v>
      </c>
      <c r="C805" s="6">
        <v>1185732</v>
      </c>
      <c r="D805" s="7">
        <v>44240</v>
      </c>
      <c r="E805" s="6" t="s">
        <v>33</v>
      </c>
      <c r="F805" s="6" t="s">
        <v>49</v>
      </c>
      <c r="G805" s="6" t="s">
        <v>50</v>
      </c>
      <c r="H805" s="6" t="s">
        <v>18</v>
      </c>
      <c r="I805" s="8">
        <v>0.35</v>
      </c>
      <c r="J805" s="9">
        <v>1500</v>
      </c>
      <c r="K805" s="10">
        <f t="shared" si="6"/>
        <v>525</v>
      </c>
      <c r="L805" s="10">
        <f t="shared" si="7"/>
        <v>157.5</v>
      </c>
      <c r="M805" s="11">
        <v>0.3</v>
      </c>
      <c r="O805" s="16"/>
      <c r="P805" s="17"/>
      <c r="Q805" s="12"/>
      <c r="R805" s="13"/>
    </row>
    <row r="806" spans="1:18" ht="15.75" customHeight="1">
      <c r="A806" s="1"/>
      <c r="B806" s="6" t="s">
        <v>14</v>
      </c>
      <c r="C806" s="6">
        <v>1185732</v>
      </c>
      <c r="D806" s="7">
        <v>44240</v>
      </c>
      <c r="E806" s="6" t="s">
        <v>33</v>
      </c>
      <c r="F806" s="6" t="s">
        <v>49</v>
      </c>
      <c r="G806" s="6" t="s">
        <v>50</v>
      </c>
      <c r="H806" s="6" t="s">
        <v>19</v>
      </c>
      <c r="I806" s="8">
        <v>0.25</v>
      </c>
      <c r="J806" s="9">
        <v>2000</v>
      </c>
      <c r="K806" s="10">
        <f t="shared" si="6"/>
        <v>500</v>
      </c>
      <c r="L806" s="10">
        <f t="shared" si="7"/>
        <v>150</v>
      </c>
      <c r="M806" s="11">
        <v>0.3</v>
      </c>
      <c r="O806" s="16"/>
      <c r="P806" s="17"/>
      <c r="Q806" s="12"/>
      <c r="R806" s="13"/>
    </row>
    <row r="807" spans="1:18" ht="15.75" customHeight="1">
      <c r="A807" s="1"/>
      <c r="B807" s="6" t="s">
        <v>14</v>
      </c>
      <c r="C807" s="6">
        <v>1185732</v>
      </c>
      <c r="D807" s="7">
        <v>44240</v>
      </c>
      <c r="E807" s="6" t="s">
        <v>33</v>
      </c>
      <c r="F807" s="6" t="s">
        <v>49</v>
      </c>
      <c r="G807" s="6" t="s">
        <v>50</v>
      </c>
      <c r="H807" s="6" t="s">
        <v>20</v>
      </c>
      <c r="I807" s="8">
        <v>0.30000000000000004</v>
      </c>
      <c r="J807" s="9">
        <v>750</v>
      </c>
      <c r="K807" s="10">
        <f t="shared" si="6"/>
        <v>225.00000000000003</v>
      </c>
      <c r="L807" s="10">
        <f t="shared" si="7"/>
        <v>78.750000000000014</v>
      </c>
      <c r="M807" s="11">
        <v>0.35000000000000003</v>
      </c>
      <c r="O807" s="16"/>
      <c r="P807" s="17"/>
      <c r="Q807" s="12"/>
      <c r="R807" s="13"/>
    </row>
    <row r="808" spans="1:18" ht="15.75" customHeight="1">
      <c r="A808" s="1"/>
      <c r="B808" s="6" t="s">
        <v>14</v>
      </c>
      <c r="C808" s="6">
        <v>1185732</v>
      </c>
      <c r="D808" s="7">
        <v>44240</v>
      </c>
      <c r="E808" s="6" t="s">
        <v>33</v>
      </c>
      <c r="F808" s="6" t="s">
        <v>49</v>
      </c>
      <c r="G808" s="6" t="s">
        <v>50</v>
      </c>
      <c r="H808" s="6" t="s">
        <v>21</v>
      </c>
      <c r="I808" s="8">
        <v>0.44999999999999996</v>
      </c>
      <c r="J808" s="9">
        <v>1500</v>
      </c>
      <c r="K808" s="10">
        <f t="shared" si="6"/>
        <v>674.99999999999989</v>
      </c>
      <c r="L808" s="10">
        <f t="shared" si="7"/>
        <v>202.49999999999997</v>
      </c>
      <c r="M808" s="11">
        <v>0.3</v>
      </c>
      <c r="O808" s="16"/>
      <c r="P808" s="17"/>
      <c r="Q808" s="12"/>
      <c r="R808" s="13"/>
    </row>
    <row r="809" spans="1:18" ht="15.75" customHeight="1">
      <c r="A809" s="1"/>
      <c r="B809" s="6" t="s">
        <v>14</v>
      </c>
      <c r="C809" s="6">
        <v>1185732</v>
      </c>
      <c r="D809" s="7">
        <v>44240</v>
      </c>
      <c r="E809" s="6" t="s">
        <v>33</v>
      </c>
      <c r="F809" s="6" t="s">
        <v>49</v>
      </c>
      <c r="G809" s="6" t="s">
        <v>50</v>
      </c>
      <c r="H809" s="6" t="s">
        <v>22</v>
      </c>
      <c r="I809" s="8">
        <v>0.35</v>
      </c>
      <c r="J809" s="9">
        <v>2250</v>
      </c>
      <c r="K809" s="10">
        <f t="shared" si="6"/>
        <v>787.5</v>
      </c>
      <c r="L809" s="10">
        <f t="shared" si="7"/>
        <v>354.375</v>
      </c>
      <c r="M809" s="11">
        <v>0.45</v>
      </c>
      <c r="O809" s="16"/>
      <c r="P809" s="17"/>
      <c r="Q809" s="12"/>
      <c r="R809" s="13"/>
    </row>
    <row r="810" spans="1:18" ht="15.75" customHeight="1">
      <c r="A810" s="1"/>
      <c r="B810" s="6" t="s">
        <v>14</v>
      </c>
      <c r="C810" s="6">
        <v>1185732</v>
      </c>
      <c r="D810" s="7">
        <v>44267</v>
      </c>
      <c r="E810" s="6" t="s">
        <v>33</v>
      </c>
      <c r="F810" s="6" t="s">
        <v>49</v>
      </c>
      <c r="G810" s="6" t="s">
        <v>50</v>
      </c>
      <c r="H810" s="6" t="s">
        <v>17</v>
      </c>
      <c r="I810" s="8">
        <v>0.4</v>
      </c>
      <c r="J810" s="9">
        <v>4450</v>
      </c>
      <c r="K810" s="10">
        <f t="shared" si="6"/>
        <v>1780</v>
      </c>
      <c r="L810" s="10">
        <f t="shared" si="7"/>
        <v>623.00000000000011</v>
      </c>
      <c r="M810" s="11">
        <v>0.35000000000000003</v>
      </c>
      <c r="O810" s="16"/>
      <c r="P810" s="17"/>
      <c r="Q810" s="12"/>
      <c r="R810" s="13"/>
    </row>
    <row r="811" spans="1:18" ht="15.75" customHeight="1">
      <c r="A811" s="1"/>
      <c r="B811" s="6" t="s">
        <v>14</v>
      </c>
      <c r="C811" s="6">
        <v>1185732</v>
      </c>
      <c r="D811" s="7">
        <v>44267</v>
      </c>
      <c r="E811" s="6" t="s">
        <v>33</v>
      </c>
      <c r="F811" s="6" t="s">
        <v>49</v>
      </c>
      <c r="G811" s="6" t="s">
        <v>50</v>
      </c>
      <c r="H811" s="6" t="s">
        <v>18</v>
      </c>
      <c r="I811" s="8">
        <v>0.4</v>
      </c>
      <c r="J811" s="9">
        <v>1250</v>
      </c>
      <c r="K811" s="10">
        <f t="shared" si="6"/>
        <v>500</v>
      </c>
      <c r="L811" s="10">
        <f t="shared" si="7"/>
        <v>150</v>
      </c>
      <c r="M811" s="11">
        <v>0.3</v>
      </c>
      <c r="O811" s="16"/>
      <c r="P811" s="17"/>
      <c r="Q811" s="12"/>
      <c r="R811" s="13"/>
    </row>
    <row r="812" spans="1:18" ht="15.75" customHeight="1">
      <c r="A812" s="1"/>
      <c r="B812" s="6" t="s">
        <v>14</v>
      </c>
      <c r="C812" s="6">
        <v>1185732</v>
      </c>
      <c r="D812" s="7">
        <v>44267</v>
      </c>
      <c r="E812" s="6" t="s">
        <v>33</v>
      </c>
      <c r="F812" s="6" t="s">
        <v>49</v>
      </c>
      <c r="G812" s="6" t="s">
        <v>50</v>
      </c>
      <c r="H812" s="6" t="s">
        <v>19</v>
      </c>
      <c r="I812" s="8">
        <v>0.30000000000000004</v>
      </c>
      <c r="J812" s="9">
        <v>1750</v>
      </c>
      <c r="K812" s="10">
        <f t="shared" si="6"/>
        <v>525.00000000000011</v>
      </c>
      <c r="L812" s="10">
        <f t="shared" si="7"/>
        <v>157.50000000000003</v>
      </c>
      <c r="M812" s="11">
        <v>0.3</v>
      </c>
      <c r="O812" s="16"/>
      <c r="P812" s="17"/>
      <c r="Q812" s="12"/>
      <c r="R812" s="13"/>
    </row>
    <row r="813" spans="1:18" ht="15.75" customHeight="1">
      <c r="A813" s="1"/>
      <c r="B813" s="6" t="s">
        <v>14</v>
      </c>
      <c r="C813" s="6">
        <v>1185732</v>
      </c>
      <c r="D813" s="7">
        <v>44267</v>
      </c>
      <c r="E813" s="6" t="s">
        <v>33</v>
      </c>
      <c r="F813" s="6" t="s">
        <v>49</v>
      </c>
      <c r="G813" s="6" t="s">
        <v>50</v>
      </c>
      <c r="H813" s="6" t="s">
        <v>20</v>
      </c>
      <c r="I813" s="8">
        <v>0.35</v>
      </c>
      <c r="J813" s="9">
        <v>250</v>
      </c>
      <c r="K813" s="10">
        <f t="shared" si="6"/>
        <v>87.5</v>
      </c>
      <c r="L813" s="10">
        <f t="shared" si="7"/>
        <v>30.625000000000004</v>
      </c>
      <c r="M813" s="11">
        <v>0.35000000000000003</v>
      </c>
      <c r="O813" s="16"/>
      <c r="P813" s="17"/>
      <c r="Q813" s="12"/>
      <c r="R813" s="13"/>
    </row>
    <row r="814" spans="1:18" ht="15.75" customHeight="1">
      <c r="A814" s="1"/>
      <c r="B814" s="6" t="s">
        <v>14</v>
      </c>
      <c r="C814" s="6">
        <v>1185732</v>
      </c>
      <c r="D814" s="7">
        <v>44267</v>
      </c>
      <c r="E814" s="6" t="s">
        <v>33</v>
      </c>
      <c r="F814" s="6" t="s">
        <v>49</v>
      </c>
      <c r="G814" s="6" t="s">
        <v>50</v>
      </c>
      <c r="H814" s="6" t="s">
        <v>21</v>
      </c>
      <c r="I814" s="8">
        <v>0.5</v>
      </c>
      <c r="J814" s="9">
        <v>750</v>
      </c>
      <c r="K814" s="10">
        <f t="shared" si="6"/>
        <v>375</v>
      </c>
      <c r="L814" s="10">
        <f t="shared" si="7"/>
        <v>112.5</v>
      </c>
      <c r="M814" s="11">
        <v>0.3</v>
      </c>
      <c r="O814" s="16"/>
      <c r="P814" s="17"/>
      <c r="Q814" s="12"/>
      <c r="R814" s="13"/>
    </row>
    <row r="815" spans="1:18" ht="15.75" customHeight="1">
      <c r="A815" s="1"/>
      <c r="B815" s="6" t="s">
        <v>14</v>
      </c>
      <c r="C815" s="6">
        <v>1185732</v>
      </c>
      <c r="D815" s="7">
        <v>44267</v>
      </c>
      <c r="E815" s="6" t="s">
        <v>33</v>
      </c>
      <c r="F815" s="6" t="s">
        <v>49</v>
      </c>
      <c r="G815" s="6" t="s">
        <v>50</v>
      </c>
      <c r="H815" s="6" t="s">
        <v>22</v>
      </c>
      <c r="I815" s="8">
        <v>0.4</v>
      </c>
      <c r="J815" s="9">
        <v>1750</v>
      </c>
      <c r="K815" s="10">
        <f t="shared" si="6"/>
        <v>700</v>
      </c>
      <c r="L815" s="10">
        <f t="shared" si="7"/>
        <v>315</v>
      </c>
      <c r="M815" s="11">
        <v>0.45</v>
      </c>
      <c r="O815" s="16"/>
      <c r="P815" s="17"/>
      <c r="Q815" s="12"/>
      <c r="R815" s="13"/>
    </row>
    <row r="816" spans="1:18" ht="15.75" customHeight="1">
      <c r="A816" s="1"/>
      <c r="B816" s="6" t="s">
        <v>14</v>
      </c>
      <c r="C816" s="6">
        <v>1185732</v>
      </c>
      <c r="D816" s="7">
        <v>44299</v>
      </c>
      <c r="E816" s="6" t="s">
        <v>33</v>
      </c>
      <c r="F816" s="6" t="s">
        <v>49</v>
      </c>
      <c r="G816" s="6" t="s">
        <v>50</v>
      </c>
      <c r="H816" s="6" t="s">
        <v>17</v>
      </c>
      <c r="I816" s="8">
        <v>0.4</v>
      </c>
      <c r="J816" s="9">
        <v>4000</v>
      </c>
      <c r="K816" s="10">
        <f t="shared" si="6"/>
        <v>1600</v>
      </c>
      <c r="L816" s="10">
        <f t="shared" si="7"/>
        <v>560</v>
      </c>
      <c r="M816" s="11">
        <v>0.35000000000000003</v>
      </c>
      <c r="O816" s="16"/>
      <c r="P816" s="17"/>
      <c r="Q816" s="12"/>
      <c r="R816" s="13"/>
    </row>
    <row r="817" spans="1:18" ht="15.75" customHeight="1">
      <c r="A817" s="1"/>
      <c r="B817" s="6" t="s">
        <v>14</v>
      </c>
      <c r="C817" s="6">
        <v>1185732</v>
      </c>
      <c r="D817" s="7">
        <v>44299</v>
      </c>
      <c r="E817" s="6" t="s">
        <v>33</v>
      </c>
      <c r="F817" s="6" t="s">
        <v>49</v>
      </c>
      <c r="G817" s="6" t="s">
        <v>50</v>
      </c>
      <c r="H817" s="6" t="s">
        <v>18</v>
      </c>
      <c r="I817" s="8">
        <v>0.4</v>
      </c>
      <c r="J817" s="9">
        <v>1000</v>
      </c>
      <c r="K817" s="10">
        <f t="shared" si="6"/>
        <v>400</v>
      </c>
      <c r="L817" s="10">
        <f t="shared" si="7"/>
        <v>120</v>
      </c>
      <c r="M817" s="11">
        <v>0.3</v>
      </c>
      <c r="O817" s="16"/>
      <c r="P817" s="17"/>
      <c r="Q817" s="12"/>
      <c r="R817" s="13"/>
    </row>
    <row r="818" spans="1:18" ht="15.75" customHeight="1">
      <c r="A818" s="1"/>
      <c r="B818" s="6" t="s">
        <v>14</v>
      </c>
      <c r="C818" s="6">
        <v>1185732</v>
      </c>
      <c r="D818" s="7">
        <v>44299</v>
      </c>
      <c r="E818" s="6" t="s">
        <v>33</v>
      </c>
      <c r="F818" s="6" t="s">
        <v>49</v>
      </c>
      <c r="G818" s="6" t="s">
        <v>50</v>
      </c>
      <c r="H818" s="6" t="s">
        <v>19</v>
      </c>
      <c r="I818" s="8">
        <v>0.30000000000000004</v>
      </c>
      <c r="J818" s="9">
        <v>1000</v>
      </c>
      <c r="K818" s="10">
        <f t="shared" si="6"/>
        <v>300.00000000000006</v>
      </c>
      <c r="L818" s="10">
        <f t="shared" si="7"/>
        <v>90.000000000000014</v>
      </c>
      <c r="M818" s="11">
        <v>0.3</v>
      </c>
      <c r="O818" s="16"/>
      <c r="P818" s="17"/>
      <c r="Q818" s="12"/>
      <c r="R818" s="13"/>
    </row>
    <row r="819" spans="1:18" ht="15.75" customHeight="1">
      <c r="A819" s="1"/>
      <c r="B819" s="6" t="s">
        <v>14</v>
      </c>
      <c r="C819" s="6">
        <v>1185732</v>
      </c>
      <c r="D819" s="7">
        <v>44299</v>
      </c>
      <c r="E819" s="6" t="s">
        <v>33</v>
      </c>
      <c r="F819" s="6" t="s">
        <v>49</v>
      </c>
      <c r="G819" s="6" t="s">
        <v>50</v>
      </c>
      <c r="H819" s="6" t="s">
        <v>20</v>
      </c>
      <c r="I819" s="8">
        <v>0.35</v>
      </c>
      <c r="J819" s="9">
        <v>250</v>
      </c>
      <c r="K819" s="10">
        <f t="shared" si="6"/>
        <v>87.5</v>
      </c>
      <c r="L819" s="10">
        <f t="shared" si="7"/>
        <v>30.625000000000004</v>
      </c>
      <c r="M819" s="11">
        <v>0.35000000000000003</v>
      </c>
      <c r="O819" s="16"/>
      <c r="P819" s="17"/>
      <c r="Q819" s="12"/>
      <c r="R819" s="13"/>
    </row>
    <row r="820" spans="1:18" ht="15.75" customHeight="1">
      <c r="A820" s="1"/>
      <c r="B820" s="6" t="s">
        <v>14</v>
      </c>
      <c r="C820" s="6">
        <v>1185732</v>
      </c>
      <c r="D820" s="7">
        <v>44299</v>
      </c>
      <c r="E820" s="6" t="s">
        <v>33</v>
      </c>
      <c r="F820" s="6" t="s">
        <v>49</v>
      </c>
      <c r="G820" s="6" t="s">
        <v>50</v>
      </c>
      <c r="H820" s="6" t="s">
        <v>21</v>
      </c>
      <c r="I820" s="8">
        <v>0.5</v>
      </c>
      <c r="J820" s="9">
        <v>500</v>
      </c>
      <c r="K820" s="10">
        <f t="shared" si="6"/>
        <v>250</v>
      </c>
      <c r="L820" s="10">
        <f t="shared" si="7"/>
        <v>75</v>
      </c>
      <c r="M820" s="11">
        <v>0.3</v>
      </c>
      <c r="O820" s="16"/>
      <c r="P820" s="17"/>
      <c r="Q820" s="12"/>
      <c r="R820" s="13"/>
    </row>
    <row r="821" spans="1:18" ht="15.75" customHeight="1">
      <c r="A821" s="1"/>
      <c r="B821" s="6" t="s">
        <v>14</v>
      </c>
      <c r="C821" s="6">
        <v>1185732</v>
      </c>
      <c r="D821" s="7">
        <v>44299</v>
      </c>
      <c r="E821" s="6" t="s">
        <v>33</v>
      </c>
      <c r="F821" s="6" t="s">
        <v>49</v>
      </c>
      <c r="G821" s="6" t="s">
        <v>50</v>
      </c>
      <c r="H821" s="6" t="s">
        <v>22</v>
      </c>
      <c r="I821" s="8">
        <v>0.4</v>
      </c>
      <c r="J821" s="9">
        <v>1750</v>
      </c>
      <c r="K821" s="10">
        <f t="shared" si="6"/>
        <v>700</v>
      </c>
      <c r="L821" s="10">
        <f t="shared" si="7"/>
        <v>315</v>
      </c>
      <c r="M821" s="11">
        <v>0.45</v>
      </c>
      <c r="O821" s="16"/>
      <c r="P821" s="17"/>
      <c r="Q821" s="12"/>
      <c r="R821" s="13"/>
    </row>
    <row r="822" spans="1:18" ht="15.75" customHeight="1">
      <c r="A822" s="1"/>
      <c r="B822" s="6" t="s">
        <v>14</v>
      </c>
      <c r="C822" s="6">
        <v>1185732</v>
      </c>
      <c r="D822" s="7">
        <v>44330</v>
      </c>
      <c r="E822" s="6" t="s">
        <v>33</v>
      </c>
      <c r="F822" s="6" t="s">
        <v>49</v>
      </c>
      <c r="G822" s="6" t="s">
        <v>50</v>
      </c>
      <c r="H822" s="6" t="s">
        <v>17</v>
      </c>
      <c r="I822" s="8">
        <v>0.5</v>
      </c>
      <c r="J822" s="9">
        <v>4450</v>
      </c>
      <c r="K822" s="10">
        <f t="shared" si="6"/>
        <v>2225</v>
      </c>
      <c r="L822" s="10">
        <f t="shared" si="7"/>
        <v>778.75000000000011</v>
      </c>
      <c r="M822" s="11">
        <v>0.35000000000000003</v>
      </c>
      <c r="O822" s="16"/>
      <c r="P822" s="17"/>
      <c r="Q822" s="12"/>
      <c r="R822" s="13"/>
    </row>
    <row r="823" spans="1:18" ht="15.75" customHeight="1">
      <c r="A823" s="1"/>
      <c r="B823" s="6" t="s">
        <v>14</v>
      </c>
      <c r="C823" s="6">
        <v>1185732</v>
      </c>
      <c r="D823" s="7">
        <v>44330</v>
      </c>
      <c r="E823" s="6" t="s">
        <v>33</v>
      </c>
      <c r="F823" s="6" t="s">
        <v>49</v>
      </c>
      <c r="G823" s="6" t="s">
        <v>50</v>
      </c>
      <c r="H823" s="6" t="s">
        <v>18</v>
      </c>
      <c r="I823" s="8">
        <v>0.45000000000000007</v>
      </c>
      <c r="J823" s="9">
        <v>1500</v>
      </c>
      <c r="K823" s="10">
        <f t="shared" si="6"/>
        <v>675.00000000000011</v>
      </c>
      <c r="L823" s="10">
        <f t="shared" si="7"/>
        <v>202.50000000000003</v>
      </c>
      <c r="M823" s="11">
        <v>0.3</v>
      </c>
      <c r="O823" s="16"/>
      <c r="P823" s="17"/>
      <c r="Q823" s="12"/>
      <c r="R823" s="13"/>
    </row>
    <row r="824" spans="1:18" ht="15.75" customHeight="1">
      <c r="A824" s="1"/>
      <c r="B824" s="6" t="s">
        <v>14</v>
      </c>
      <c r="C824" s="6">
        <v>1185732</v>
      </c>
      <c r="D824" s="7">
        <v>44330</v>
      </c>
      <c r="E824" s="6" t="s">
        <v>33</v>
      </c>
      <c r="F824" s="6" t="s">
        <v>49</v>
      </c>
      <c r="G824" s="6" t="s">
        <v>50</v>
      </c>
      <c r="H824" s="6" t="s">
        <v>19</v>
      </c>
      <c r="I824" s="8">
        <v>0.4</v>
      </c>
      <c r="J824" s="9">
        <v>1250</v>
      </c>
      <c r="K824" s="10">
        <f t="shared" si="6"/>
        <v>500</v>
      </c>
      <c r="L824" s="10">
        <f t="shared" si="7"/>
        <v>150</v>
      </c>
      <c r="M824" s="11">
        <v>0.3</v>
      </c>
      <c r="O824" s="16"/>
      <c r="P824" s="17"/>
      <c r="Q824" s="12"/>
      <c r="R824" s="13"/>
    </row>
    <row r="825" spans="1:18" ht="15.75" customHeight="1">
      <c r="A825" s="1"/>
      <c r="B825" s="6" t="s">
        <v>14</v>
      </c>
      <c r="C825" s="6">
        <v>1185732</v>
      </c>
      <c r="D825" s="7">
        <v>44330</v>
      </c>
      <c r="E825" s="6" t="s">
        <v>33</v>
      </c>
      <c r="F825" s="6" t="s">
        <v>49</v>
      </c>
      <c r="G825" s="6" t="s">
        <v>50</v>
      </c>
      <c r="H825" s="6" t="s">
        <v>20</v>
      </c>
      <c r="I825" s="8">
        <v>0.4</v>
      </c>
      <c r="J825" s="9">
        <v>500</v>
      </c>
      <c r="K825" s="10">
        <f t="shared" si="6"/>
        <v>200</v>
      </c>
      <c r="L825" s="10">
        <f t="shared" si="7"/>
        <v>70</v>
      </c>
      <c r="M825" s="11">
        <v>0.35000000000000003</v>
      </c>
      <c r="O825" s="16"/>
      <c r="P825" s="17"/>
      <c r="Q825" s="12"/>
      <c r="R825" s="13"/>
    </row>
    <row r="826" spans="1:18" ht="15.75" customHeight="1">
      <c r="A826" s="1"/>
      <c r="B826" s="6" t="s">
        <v>14</v>
      </c>
      <c r="C826" s="6">
        <v>1185732</v>
      </c>
      <c r="D826" s="7">
        <v>44330</v>
      </c>
      <c r="E826" s="6" t="s">
        <v>33</v>
      </c>
      <c r="F826" s="6" t="s">
        <v>49</v>
      </c>
      <c r="G826" s="6" t="s">
        <v>50</v>
      </c>
      <c r="H826" s="6" t="s">
        <v>21</v>
      </c>
      <c r="I826" s="8">
        <v>0.54999999999999993</v>
      </c>
      <c r="J826" s="9">
        <v>750</v>
      </c>
      <c r="K826" s="10">
        <f t="shared" si="6"/>
        <v>412.49999999999994</v>
      </c>
      <c r="L826" s="10">
        <f t="shared" si="7"/>
        <v>123.74999999999997</v>
      </c>
      <c r="M826" s="11">
        <v>0.3</v>
      </c>
      <c r="O826" s="16"/>
      <c r="P826" s="17"/>
      <c r="Q826" s="12"/>
      <c r="R826" s="13"/>
    </row>
    <row r="827" spans="1:18" ht="15.75" customHeight="1">
      <c r="A827" s="1"/>
      <c r="B827" s="6" t="s">
        <v>14</v>
      </c>
      <c r="C827" s="6">
        <v>1185732</v>
      </c>
      <c r="D827" s="7">
        <v>44330</v>
      </c>
      <c r="E827" s="6" t="s">
        <v>33</v>
      </c>
      <c r="F827" s="6" t="s">
        <v>49</v>
      </c>
      <c r="G827" s="6" t="s">
        <v>50</v>
      </c>
      <c r="H827" s="6" t="s">
        <v>22</v>
      </c>
      <c r="I827" s="8">
        <v>0.6</v>
      </c>
      <c r="J827" s="9">
        <v>1750</v>
      </c>
      <c r="K827" s="10">
        <f t="shared" si="6"/>
        <v>1050</v>
      </c>
      <c r="L827" s="10">
        <f t="shared" si="7"/>
        <v>472.5</v>
      </c>
      <c r="M827" s="11">
        <v>0.45</v>
      </c>
      <c r="O827" s="16"/>
      <c r="P827" s="17"/>
      <c r="Q827" s="12"/>
      <c r="R827" s="13"/>
    </row>
    <row r="828" spans="1:18" ht="15.75" customHeight="1">
      <c r="A828" s="1"/>
      <c r="B828" s="6" t="s">
        <v>14</v>
      </c>
      <c r="C828" s="6">
        <v>1185732</v>
      </c>
      <c r="D828" s="7">
        <v>44360</v>
      </c>
      <c r="E828" s="6" t="s">
        <v>33</v>
      </c>
      <c r="F828" s="6" t="s">
        <v>49</v>
      </c>
      <c r="G828" s="6" t="s">
        <v>50</v>
      </c>
      <c r="H828" s="6" t="s">
        <v>17</v>
      </c>
      <c r="I828" s="8">
        <v>0.45</v>
      </c>
      <c r="J828" s="9">
        <v>4250</v>
      </c>
      <c r="K828" s="10">
        <f t="shared" si="6"/>
        <v>1912.5</v>
      </c>
      <c r="L828" s="10">
        <f t="shared" si="7"/>
        <v>669.37500000000011</v>
      </c>
      <c r="M828" s="11">
        <v>0.35000000000000003</v>
      </c>
      <c r="O828" s="16"/>
      <c r="P828" s="17"/>
      <c r="Q828" s="12"/>
      <c r="R828" s="13"/>
    </row>
    <row r="829" spans="1:18" ht="15.75" customHeight="1">
      <c r="A829" s="1"/>
      <c r="B829" s="6" t="s">
        <v>14</v>
      </c>
      <c r="C829" s="6">
        <v>1185732</v>
      </c>
      <c r="D829" s="7">
        <v>44360</v>
      </c>
      <c r="E829" s="6" t="s">
        <v>33</v>
      </c>
      <c r="F829" s="6" t="s">
        <v>49</v>
      </c>
      <c r="G829" s="6" t="s">
        <v>50</v>
      </c>
      <c r="H829" s="6" t="s">
        <v>18</v>
      </c>
      <c r="I829" s="8">
        <v>0.40000000000000008</v>
      </c>
      <c r="J829" s="9">
        <v>1750</v>
      </c>
      <c r="K829" s="10">
        <f t="shared" si="6"/>
        <v>700.00000000000011</v>
      </c>
      <c r="L829" s="10">
        <f t="shared" si="7"/>
        <v>210.00000000000003</v>
      </c>
      <c r="M829" s="11">
        <v>0.3</v>
      </c>
      <c r="O829" s="16"/>
      <c r="P829" s="17"/>
      <c r="Q829" s="12"/>
      <c r="R829" s="13"/>
    </row>
    <row r="830" spans="1:18" ht="15.75" customHeight="1">
      <c r="A830" s="1"/>
      <c r="B830" s="6" t="s">
        <v>14</v>
      </c>
      <c r="C830" s="6">
        <v>1185732</v>
      </c>
      <c r="D830" s="7">
        <v>44360</v>
      </c>
      <c r="E830" s="6" t="s">
        <v>33</v>
      </c>
      <c r="F830" s="6" t="s">
        <v>49</v>
      </c>
      <c r="G830" s="6" t="s">
        <v>50</v>
      </c>
      <c r="H830" s="6" t="s">
        <v>19</v>
      </c>
      <c r="I830" s="8">
        <v>0.35000000000000003</v>
      </c>
      <c r="J830" s="9">
        <v>1750</v>
      </c>
      <c r="K830" s="10">
        <f t="shared" si="6"/>
        <v>612.50000000000011</v>
      </c>
      <c r="L830" s="10">
        <f t="shared" si="7"/>
        <v>183.75000000000003</v>
      </c>
      <c r="M830" s="11">
        <v>0.3</v>
      </c>
      <c r="O830" s="16"/>
      <c r="P830" s="17"/>
      <c r="Q830" s="12"/>
      <c r="R830" s="13"/>
    </row>
    <row r="831" spans="1:18" ht="15.75" customHeight="1">
      <c r="A831" s="1"/>
      <c r="B831" s="6" t="s">
        <v>14</v>
      </c>
      <c r="C831" s="6">
        <v>1185732</v>
      </c>
      <c r="D831" s="7">
        <v>44360</v>
      </c>
      <c r="E831" s="6" t="s">
        <v>33</v>
      </c>
      <c r="F831" s="6" t="s">
        <v>49</v>
      </c>
      <c r="G831" s="6" t="s">
        <v>50</v>
      </c>
      <c r="H831" s="6" t="s">
        <v>20</v>
      </c>
      <c r="I831" s="8">
        <v>0.35000000000000003</v>
      </c>
      <c r="J831" s="9">
        <v>1500</v>
      </c>
      <c r="K831" s="10">
        <f t="shared" si="6"/>
        <v>525</v>
      </c>
      <c r="L831" s="10">
        <f t="shared" si="7"/>
        <v>183.75000000000003</v>
      </c>
      <c r="M831" s="11">
        <v>0.35000000000000003</v>
      </c>
      <c r="O831" s="16"/>
      <c r="P831" s="17"/>
      <c r="Q831" s="12"/>
      <c r="R831" s="13"/>
    </row>
    <row r="832" spans="1:18" ht="15.75" customHeight="1">
      <c r="A832" s="1"/>
      <c r="B832" s="6" t="s">
        <v>14</v>
      </c>
      <c r="C832" s="6">
        <v>1185732</v>
      </c>
      <c r="D832" s="7">
        <v>44360</v>
      </c>
      <c r="E832" s="6" t="s">
        <v>33</v>
      </c>
      <c r="F832" s="6" t="s">
        <v>49</v>
      </c>
      <c r="G832" s="6" t="s">
        <v>50</v>
      </c>
      <c r="H832" s="6" t="s">
        <v>21</v>
      </c>
      <c r="I832" s="8">
        <v>0.5</v>
      </c>
      <c r="J832" s="9">
        <v>1500</v>
      </c>
      <c r="K832" s="10">
        <f t="shared" si="6"/>
        <v>750</v>
      </c>
      <c r="L832" s="10">
        <f t="shared" si="7"/>
        <v>225</v>
      </c>
      <c r="M832" s="11">
        <v>0.3</v>
      </c>
      <c r="O832" s="16"/>
      <c r="P832" s="17"/>
      <c r="Q832" s="12"/>
      <c r="R832" s="13"/>
    </row>
    <row r="833" spans="1:18" ht="15.75" customHeight="1">
      <c r="A833" s="1"/>
      <c r="B833" s="6" t="s">
        <v>14</v>
      </c>
      <c r="C833" s="6">
        <v>1185732</v>
      </c>
      <c r="D833" s="7">
        <v>44360</v>
      </c>
      <c r="E833" s="6" t="s">
        <v>33</v>
      </c>
      <c r="F833" s="6" t="s">
        <v>49</v>
      </c>
      <c r="G833" s="6" t="s">
        <v>50</v>
      </c>
      <c r="H833" s="6" t="s">
        <v>22</v>
      </c>
      <c r="I833" s="8">
        <v>0.55000000000000004</v>
      </c>
      <c r="J833" s="9">
        <v>3250</v>
      </c>
      <c r="K833" s="10">
        <f t="shared" si="6"/>
        <v>1787.5000000000002</v>
      </c>
      <c r="L833" s="10">
        <f t="shared" si="7"/>
        <v>804.37500000000011</v>
      </c>
      <c r="M833" s="11">
        <v>0.45</v>
      </c>
      <c r="O833" s="16"/>
      <c r="P833" s="17"/>
      <c r="Q833" s="12"/>
      <c r="R833" s="13"/>
    </row>
    <row r="834" spans="1:18" ht="15.75" customHeight="1">
      <c r="A834" s="1"/>
      <c r="B834" s="6" t="s">
        <v>14</v>
      </c>
      <c r="C834" s="6">
        <v>1185732</v>
      </c>
      <c r="D834" s="7">
        <v>44389</v>
      </c>
      <c r="E834" s="6" t="s">
        <v>33</v>
      </c>
      <c r="F834" s="6" t="s">
        <v>49</v>
      </c>
      <c r="G834" s="6" t="s">
        <v>50</v>
      </c>
      <c r="H834" s="6" t="s">
        <v>17</v>
      </c>
      <c r="I834" s="8">
        <v>0.5</v>
      </c>
      <c r="J834" s="9">
        <v>5500</v>
      </c>
      <c r="K834" s="10">
        <f t="shared" si="6"/>
        <v>2750</v>
      </c>
      <c r="L834" s="10">
        <f t="shared" si="7"/>
        <v>962.50000000000011</v>
      </c>
      <c r="M834" s="11">
        <v>0.35000000000000003</v>
      </c>
      <c r="O834" s="16"/>
      <c r="P834" s="17"/>
      <c r="Q834" s="12"/>
      <c r="R834" s="13"/>
    </row>
    <row r="835" spans="1:18" ht="15.75" customHeight="1">
      <c r="A835" s="1"/>
      <c r="B835" s="6" t="s">
        <v>14</v>
      </c>
      <c r="C835" s="6">
        <v>1185732</v>
      </c>
      <c r="D835" s="7">
        <v>44389</v>
      </c>
      <c r="E835" s="6" t="s">
        <v>33</v>
      </c>
      <c r="F835" s="6" t="s">
        <v>49</v>
      </c>
      <c r="G835" s="6" t="s">
        <v>50</v>
      </c>
      <c r="H835" s="6" t="s">
        <v>18</v>
      </c>
      <c r="I835" s="8">
        <v>0.45000000000000007</v>
      </c>
      <c r="J835" s="9">
        <v>3000</v>
      </c>
      <c r="K835" s="10">
        <f t="shared" si="6"/>
        <v>1350.0000000000002</v>
      </c>
      <c r="L835" s="10">
        <f t="shared" si="7"/>
        <v>405.00000000000006</v>
      </c>
      <c r="M835" s="11">
        <v>0.3</v>
      </c>
      <c r="O835" s="16"/>
      <c r="P835" s="17"/>
      <c r="Q835" s="12"/>
      <c r="R835" s="13"/>
    </row>
    <row r="836" spans="1:18" ht="15.75" customHeight="1">
      <c r="A836" s="1"/>
      <c r="B836" s="6" t="s">
        <v>14</v>
      </c>
      <c r="C836" s="6">
        <v>1185732</v>
      </c>
      <c r="D836" s="7">
        <v>44389</v>
      </c>
      <c r="E836" s="6" t="s">
        <v>33</v>
      </c>
      <c r="F836" s="6" t="s">
        <v>49</v>
      </c>
      <c r="G836" s="6" t="s">
        <v>50</v>
      </c>
      <c r="H836" s="6" t="s">
        <v>19</v>
      </c>
      <c r="I836" s="8">
        <v>0.4</v>
      </c>
      <c r="J836" s="9">
        <v>2250</v>
      </c>
      <c r="K836" s="10">
        <f t="shared" si="6"/>
        <v>900</v>
      </c>
      <c r="L836" s="10">
        <f t="shared" si="7"/>
        <v>270</v>
      </c>
      <c r="M836" s="11">
        <v>0.3</v>
      </c>
      <c r="O836" s="16"/>
      <c r="P836" s="17"/>
      <c r="Q836" s="12"/>
      <c r="R836" s="13"/>
    </row>
    <row r="837" spans="1:18" ht="15.75" customHeight="1">
      <c r="A837" s="1"/>
      <c r="B837" s="6" t="s">
        <v>14</v>
      </c>
      <c r="C837" s="6">
        <v>1185732</v>
      </c>
      <c r="D837" s="7">
        <v>44389</v>
      </c>
      <c r="E837" s="6" t="s">
        <v>33</v>
      </c>
      <c r="F837" s="6" t="s">
        <v>49</v>
      </c>
      <c r="G837" s="6" t="s">
        <v>50</v>
      </c>
      <c r="H837" s="6" t="s">
        <v>20</v>
      </c>
      <c r="I837" s="8">
        <v>0.4</v>
      </c>
      <c r="J837" s="9">
        <v>1750</v>
      </c>
      <c r="K837" s="10">
        <f t="shared" si="6"/>
        <v>700</v>
      </c>
      <c r="L837" s="10">
        <f t="shared" si="7"/>
        <v>245.00000000000003</v>
      </c>
      <c r="M837" s="11">
        <v>0.35000000000000003</v>
      </c>
      <c r="O837" s="16"/>
      <c r="P837" s="17"/>
      <c r="Q837" s="12"/>
      <c r="R837" s="13"/>
    </row>
    <row r="838" spans="1:18" ht="15.75" customHeight="1">
      <c r="A838" s="1"/>
      <c r="B838" s="6" t="s">
        <v>14</v>
      </c>
      <c r="C838" s="6">
        <v>1185732</v>
      </c>
      <c r="D838" s="7">
        <v>44389</v>
      </c>
      <c r="E838" s="6" t="s">
        <v>33</v>
      </c>
      <c r="F838" s="6" t="s">
        <v>49</v>
      </c>
      <c r="G838" s="6" t="s">
        <v>50</v>
      </c>
      <c r="H838" s="6" t="s">
        <v>21</v>
      </c>
      <c r="I838" s="8">
        <v>0.5</v>
      </c>
      <c r="J838" s="9">
        <v>2000</v>
      </c>
      <c r="K838" s="10">
        <f t="shared" si="6"/>
        <v>1000</v>
      </c>
      <c r="L838" s="10">
        <f t="shared" si="7"/>
        <v>300</v>
      </c>
      <c r="M838" s="11">
        <v>0.3</v>
      </c>
      <c r="O838" s="16"/>
      <c r="P838" s="17"/>
      <c r="Q838" s="12"/>
      <c r="R838" s="13"/>
    </row>
    <row r="839" spans="1:18" ht="15.75" customHeight="1">
      <c r="A839" s="1"/>
      <c r="B839" s="6" t="s">
        <v>14</v>
      </c>
      <c r="C839" s="6">
        <v>1185732</v>
      </c>
      <c r="D839" s="7">
        <v>44389</v>
      </c>
      <c r="E839" s="6" t="s">
        <v>33</v>
      </c>
      <c r="F839" s="6" t="s">
        <v>49</v>
      </c>
      <c r="G839" s="6" t="s">
        <v>50</v>
      </c>
      <c r="H839" s="6" t="s">
        <v>22</v>
      </c>
      <c r="I839" s="8">
        <v>0.55000000000000004</v>
      </c>
      <c r="J839" s="9">
        <v>3750</v>
      </c>
      <c r="K839" s="10">
        <f t="shared" si="6"/>
        <v>2062.5</v>
      </c>
      <c r="L839" s="10">
        <f t="shared" si="7"/>
        <v>928.125</v>
      </c>
      <c r="M839" s="11">
        <v>0.45</v>
      </c>
      <c r="O839" s="16"/>
      <c r="P839" s="17"/>
      <c r="Q839" s="12"/>
      <c r="R839" s="13"/>
    </row>
    <row r="840" spans="1:18" ht="15.75" customHeight="1">
      <c r="A840" s="1"/>
      <c r="B840" s="6" t="s">
        <v>14</v>
      </c>
      <c r="C840" s="6">
        <v>1185732</v>
      </c>
      <c r="D840" s="7">
        <v>44421</v>
      </c>
      <c r="E840" s="6" t="s">
        <v>33</v>
      </c>
      <c r="F840" s="6" t="s">
        <v>49</v>
      </c>
      <c r="G840" s="6" t="s">
        <v>50</v>
      </c>
      <c r="H840" s="6" t="s">
        <v>17</v>
      </c>
      <c r="I840" s="8">
        <v>0.5</v>
      </c>
      <c r="J840" s="9">
        <v>5250</v>
      </c>
      <c r="K840" s="10">
        <f t="shared" si="6"/>
        <v>2625</v>
      </c>
      <c r="L840" s="10">
        <f t="shared" si="7"/>
        <v>918.75000000000011</v>
      </c>
      <c r="M840" s="11">
        <v>0.35000000000000003</v>
      </c>
      <c r="O840" s="16"/>
      <c r="P840" s="17"/>
      <c r="Q840" s="12"/>
      <c r="R840" s="13"/>
    </row>
    <row r="841" spans="1:18" ht="15.75" customHeight="1">
      <c r="A841" s="1"/>
      <c r="B841" s="6" t="s">
        <v>14</v>
      </c>
      <c r="C841" s="6">
        <v>1185732</v>
      </c>
      <c r="D841" s="7">
        <v>44421</v>
      </c>
      <c r="E841" s="6" t="s">
        <v>33</v>
      </c>
      <c r="F841" s="6" t="s">
        <v>49</v>
      </c>
      <c r="G841" s="6" t="s">
        <v>50</v>
      </c>
      <c r="H841" s="6" t="s">
        <v>18</v>
      </c>
      <c r="I841" s="8">
        <v>0.45000000000000007</v>
      </c>
      <c r="J841" s="9">
        <v>3000</v>
      </c>
      <c r="K841" s="10">
        <f t="shared" si="6"/>
        <v>1350.0000000000002</v>
      </c>
      <c r="L841" s="10">
        <f t="shared" si="7"/>
        <v>405.00000000000006</v>
      </c>
      <c r="M841" s="11">
        <v>0.3</v>
      </c>
      <c r="O841" s="16"/>
      <c r="P841" s="17"/>
      <c r="Q841" s="12"/>
      <c r="R841" s="13"/>
    </row>
    <row r="842" spans="1:18" ht="15.75" customHeight="1">
      <c r="A842" s="1"/>
      <c r="B842" s="6" t="s">
        <v>14</v>
      </c>
      <c r="C842" s="6">
        <v>1185732</v>
      </c>
      <c r="D842" s="7">
        <v>44421</v>
      </c>
      <c r="E842" s="6" t="s">
        <v>33</v>
      </c>
      <c r="F842" s="6" t="s">
        <v>49</v>
      </c>
      <c r="G842" s="6" t="s">
        <v>50</v>
      </c>
      <c r="H842" s="6" t="s">
        <v>19</v>
      </c>
      <c r="I842" s="8">
        <v>0.4</v>
      </c>
      <c r="J842" s="9">
        <v>2250</v>
      </c>
      <c r="K842" s="10">
        <f t="shared" si="6"/>
        <v>900</v>
      </c>
      <c r="L842" s="10">
        <f t="shared" si="7"/>
        <v>270</v>
      </c>
      <c r="M842" s="11">
        <v>0.3</v>
      </c>
      <c r="O842" s="16"/>
      <c r="P842" s="17"/>
      <c r="Q842" s="12"/>
      <c r="R842" s="13"/>
    </row>
    <row r="843" spans="1:18" ht="15.75" customHeight="1">
      <c r="A843" s="1"/>
      <c r="B843" s="6" t="s">
        <v>14</v>
      </c>
      <c r="C843" s="6">
        <v>1185732</v>
      </c>
      <c r="D843" s="7">
        <v>44421</v>
      </c>
      <c r="E843" s="6" t="s">
        <v>33</v>
      </c>
      <c r="F843" s="6" t="s">
        <v>49</v>
      </c>
      <c r="G843" s="6" t="s">
        <v>50</v>
      </c>
      <c r="H843" s="6" t="s">
        <v>20</v>
      </c>
      <c r="I843" s="8">
        <v>0.35000000000000003</v>
      </c>
      <c r="J843" s="9">
        <v>1750</v>
      </c>
      <c r="K843" s="10">
        <f t="shared" si="6"/>
        <v>612.50000000000011</v>
      </c>
      <c r="L843" s="10">
        <f t="shared" si="7"/>
        <v>214.37500000000006</v>
      </c>
      <c r="M843" s="11">
        <v>0.35000000000000003</v>
      </c>
      <c r="O843" s="16"/>
      <c r="P843" s="17"/>
      <c r="Q843" s="12"/>
      <c r="R843" s="13"/>
    </row>
    <row r="844" spans="1:18" ht="15.75" customHeight="1">
      <c r="A844" s="1"/>
      <c r="B844" s="6" t="s">
        <v>14</v>
      </c>
      <c r="C844" s="6">
        <v>1185732</v>
      </c>
      <c r="D844" s="7">
        <v>44421</v>
      </c>
      <c r="E844" s="6" t="s">
        <v>33</v>
      </c>
      <c r="F844" s="6" t="s">
        <v>49</v>
      </c>
      <c r="G844" s="6" t="s">
        <v>50</v>
      </c>
      <c r="H844" s="6" t="s">
        <v>21</v>
      </c>
      <c r="I844" s="8">
        <v>0.45</v>
      </c>
      <c r="J844" s="9">
        <v>1500</v>
      </c>
      <c r="K844" s="10">
        <f t="shared" si="6"/>
        <v>675</v>
      </c>
      <c r="L844" s="10">
        <f t="shared" si="7"/>
        <v>202.5</v>
      </c>
      <c r="M844" s="11">
        <v>0.3</v>
      </c>
      <c r="O844" s="16"/>
      <c r="P844" s="17"/>
      <c r="Q844" s="12"/>
      <c r="R844" s="13"/>
    </row>
    <row r="845" spans="1:18" ht="15.75" customHeight="1">
      <c r="A845" s="1"/>
      <c r="B845" s="6" t="s">
        <v>14</v>
      </c>
      <c r="C845" s="6">
        <v>1185732</v>
      </c>
      <c r="D845" s="7">
        <v>44421</v>
      </c>
      <c r="E845" s="6" t="s">
        <v>33</v>
      </c>
      <c r="F845" s="6" t="s">
        <v>49</v>
      </c>
      <c r="G845" s="6" t="s">
        <v>50</v>
      </c>
      <c r="H845" s="6" t="s">
        <v>22</v>
      </c>
      <c r="I845" s="8">
        <v>0.5</v>
      </c>
      <c r="J845" s="9">
        <v>3250</v>
      </c>
      <c r="K845" s="10">
        <f t="shared" si="6"/>
        <v>1625</v>
      </c>
      <c r="L845" s="10">
        <f t="shared" si="7"/>
        <v>731.25</v>
      </c>
      <c r="M845" s="11">
        <v>0.45</v>
      </c>
      <c r="O845" s="16"/>
      <c r="P845" s="17"/>
      <c r="Q845" s="12"/>
      <c r="R845" s="13"/>
    </row>
    <row r="846" spans="1:18" ht="15.75" customHeight="1">
      <c r="A846" s="1"/>
      <c r="B846" s="6" t="s">
        <v>14</v>
      </c>
      <c r="C846" s="6">
        <v>1185732</v>
      </c>
      <c r="D846" s="7">
        <v>44453</v>
      </c>
      <c r="E846" s="6" t="s">
        <v>33</v>
      </c>
      <c r="F846" s="6" t="s">
        <v>49</v>
      </c>
      <c r="G846" s="6" t="s">
        <v>50</v>
      </c>
      <c r="H846" s="6" t="s">
        <v>17</v>
      </c>
      <c r="I846" s="8">
        <v>0.45</v>
      </c>
      <c r="J846" s="9">
        <v>4500</v>
      </c>
      <c r="K846" s="10">
        <f t="shared" si="6"/>
        <v>2025</v>
      </c>
      <c r="L846" s="10">
        <f t="shared" si="7"/>
        <v>708.75000000000011</v>
      </c>
      <c r="M846" s="11">
        <v>0.35000000000000003</v>
      </c>
      <c r="O846" s="16"/>
      <c r="P846" s="17"/>
      <c r="Q846" s="12"/>
      <c r="R846" s="13"/>
    </row>
    <row r="847" spans="1:18" ht="15.75" customHeight="1">
      <c r="A847" s="1"/>
      <c r="B847" s="6" t="s">
        <v>14</v>
      </c>
      <c r="C847" s="6">
        <v>1185732</v>
      </c>
      <c r="D847" s="7">
        <v>44453</v>
      </c>
      <c r="E847" s="6" t="s">
        <v>33</v>
      </c>
      <c r="F847" s="6" t="s">
        <v>49</v>
      </c>
      <c r="G847" s="6" t="s">
        <v>50</v>
      </c>
      <c r="H847" s="6" t="s">
        <v>18</v>
      </c>
      <c r="I847" s="8">
        <v>0.40000000000000008</v>
      </c>
      <c r="J847" s="9">
        <v>2500</v>
      </c>
      <c r="K847" s="10">
        <f t="shared" si="6"/>
        <v>1000.0000000000002</v>
      </c>
      <c r="L847" s="10">
        <f t="shared" si="7"/>
        <v>300.00000000000006</v>
      </c>
      <c r="M847" s="11">
        <v>0.3</v>
      </c>
      <c r="O847" s="16"/>
      <c r="P847" s="17"/>
      <c r="Q847" s="12"/>
      <c r="R847" s="13"/>
    </row>
    <row r="848" spans="1:18" ht="15.75" customHeight="1">
      <c r="A848" s="1"/>
      <c r="B848" s="6" t="s">
        <v>14</v>
      </c>
      <c r="C848" s="6">
        <v>1185732</v>
      </c>
      <c r="D848" s="7">
        <v>44453</v>
      </c>
      <c r="E848" s="6" t="s">
        <v>33</v>
      </c>
      <c r="F848" s="6" t="s">
        <v>49</v>
      </c>
      <c r="G848" s="6" t="s">
        <v>50</v>
      </c>
      <c r="H848" s="6" t="s">
        <v>19</v>
      </c>
      <c r="I848" s="8">
        <v>0.25</v>
      </c>
      <c r="J848" s="9">
        <v>1500</v>
      </c>
      <c r="K848" s="10">
        <f t="shared" si="6"/>
        <v>375</v>
      </c>
      <c r="L848" s="10">
        <f t="shared" si="7"/>
        <v>112.5</v>
      </c>
      <c r="M848" s="11">
        <v>0.3</v>
      </c>
      <c r="O848" s="16"/>
      <c r="P848" s="17"/>
      <c r="Q848" s="12"/>
      <c r="R848" s="13"/>
    </row>
    <row r="849" spans="1:18" ht="15.75" customHeight="1">
      <c r="A849" s="1"/>
      <c r="B849" s="6" t="s">
        <v>14</v>
      </c>
      <c r="C849" s="6">
        <v>1185732</v>
      </c>
      <c r="D849" s="7">
        <v>44453</v>
      </c>
      <c r="E849" s="6" t="s">
        <v>33</v>
      </c>
      <c r="F849" s="6" t="s">
        <v>49</v>
      </c>
      <c r="G849" s="6" t="s">
        <v>50</v>
      </c>
      <c r="H849" s="6" t="s">
        <v>20</v>
      </c>
      <c r="I849" s="8">
        <v>0.25</v>
      </c>
      <c r="J849" s="9">
        <v>1250</v>
      </c>
      <c r="K849" s="10">
        <f t="shared" si="6"/>
        <v>312.5</v>
      </c>
      <c r="L849" s="10">
        <f t="shared" si="7"/>
        <v>109.37500000000001</v>
      </c>
      <c r="M849" s="11">
        <v>0.35000000000000003</v>
      </c>
      <c r="O849" s="16"/>
      <c r="P849" s="17"/>
      <c r="Q849" s="12"/>
      <c r="R849" s="13"/>
    </row>
    <row r="850" spans="1:18" ht="15.75" customHeight="1">
      <c r="A850" s="1"/>
      <c r="B850" s="6" t="s">
        <v>14</v>
      </c>
      <c r="C850" s="6">
        <v>1185732</v>
      </c>
      <c r="D850" s="7">
        <v>44453</v>
      </c>
      <c r="E850" s="6" t="s">
        <v>33</v>
      </c>
      <c r="F850" s="6" t="s">
        <v>49</v>
      </c>
      <c r="G850" s="6" t="s">
        <v>50</v>
      </c>
      <c r="H850" s="6" t="s">
        <v>21</v>
      </c>
      <c r="I850" s="8">
        <v>0.35</v>
      </c>
      <c r="J850" s="9">
        <v>1250</v>
      </c>
      <c r="K850" s="10">
        <f t="shared" si="6"/>
        <v>437.5</v>
      </c>
      <c r="L850" s="10">
        <f t="shared" si="7"/>
        <v>131.25</v>
      </c>
      <c r="M850" s="11">
        <v>0.3</v>
      </c>
      <c r="O850" s="16"/>
      <c r="P850" s="17"/>
      <c r="Q850" s="12"/>
      <c r="R850" s="13"/>
    </row>
    <row r="851" spans="1:18" ht="15.75" customHeight="1">
      <c r="A851" s="1"/>
      <c r="B851" s="6" t="s">
        <v>14</v>
      </c>
      <c r="C851" s="6">
        <v>1185732</v>
      </c>
      <c r="D851" s="7">
        <v>44453</v>
      </c>
      <c r="E851" s="6" t="s">
        <v>33</v>
      </c>
      <c r="F851" s="6" t="s">
        <v>49</v>
      </c>
      <c r="G851" s="6" t="s">
        <v>50</v>
      </c>
      <c r="H851" s="6" t="s">
        <v>22</v>
      </c>
      <c r="I851" s="8">
        <v>0.4</v>
      </c>
      <c r="J851" s="9">
        <v>2000</v>
      </c>
      <c r="K851" s="10">
        <f t="shared" si="6"/>
        <v>800</v>
      </c>
      <c r="L851" s="10">
        <f t="shared" si="7"/>
        <v>360</v>
      </c>
      <c r="M851" s="11">
        <v>0.45</v>
      </c>
      <c r="O851" s="16"/>
      <c r="P851" s="17"/>
      <c r="Q851" s="12"/>
      <c r="R851" s="13"/>
    </row>
    <row r="852" spans="1:18" ht="15.75" customHeight="1">
      <c r="A852" s="1"/>
      <c r="B852" s="6" t="s">
        <v>14</v>
      </c>
      <c r="C852" s="6">
        <v>1185732</v>
      </c>
      <c r="D852" s="7">
        <v>44482</v>
      </c>
      <c r="E852" s="6" t="s">
        <v>33</v>
      </c>
      <c r="F852" s="6" t="s">
        <v>49</v>
      </c>
      <c r="G852" s="6" t="s">
        <v>50</v>
      </c>
      <c r="H852" s="6" t="s">
        <v>17</v>
      </c>
      <c r="I852" s="8">
        <v>0.44999999999999996</v>
      </c>
      <c r="J852" s="9">
        <v>3750</v>
      </c>
      <c r="K852" s="10">
        <f t="shared" si="6"/>
        <v>1687.4999999999998</v>
      </c>
      <c r="L852" s="10">
        <f t="shared" si="7"/>
        <v>590.625</v>
      </c>
      <c r="M852" s="11">
        <v>0.35000000000000003</v>
      </c>
      <c r="O852" s="16"/>
      <c r="P852" s="17"/>
      <c r="Q852" s="12"/>
      <c r="R852" s="13"/>
    </row>
    <row r="853" spans="1:18" ht="15.75" customHeight="1">
      <c r="A853" s="1"/>
      <c r="B853" s="6" t="s">
        <v>14</v>
      </c>
      <c r="C853" s="6">
        <v>1185732</v>
      </c>
      <c r="D853" s="7">
        <v>44482</v>
      </c>
      <c r="E853" s="6" t="s">
        <v>33</v>
      </c>
      <c r="F853" s="6" t="s">
        <v>49</v>
      </c>
      <c r="G853" s="6" t="s">
        <v>50</v>
      </c>
      <c r="H853" s="6" t="s">
        <v>18</v>
      </c>
      <c r="I853" s="8">
        <v>0.35</v>
      </c>
      <c r="J853" s="9">
        <v>2000</v>
      </c>
      <c r="K853" s="10">
        <f t="shared" si="6"/>
        <v>700</v>
      </c>
      <c r="L853" s="10">
        <f t="shared" si="7"/>
        <v>210</v>
      </c>
      <c r="M853" s="11">
        <v>0.3</v>
      </c>
      <c r="O853" s="16"/>
      <c r="P853" s="17"/>
      <c r="Q853" s="12"/>
      <c r="R853" s="13"/>
    </row>
    <row r="854" spans="1:18" ht="15.75" customHeight="1">
      <c r="A854" s="1"/>
      <c r="B854" s="6" t="s">
        <v>14</v>
      </c>
      <c r="C854" s="6">
        <v>1185732</v>
      </c>
      <c r="D854" s="7">
        <v>44482</v>
      </c>
      <c r="E854" s="6" t="s">
        <v>33</v>
      </c>
      <c r="F854" s="6" t="s">
        <v>49</v>
      </c>
      <c r="G854" s="6" t="s">
        <v>50</v>
      </c>
      <c r="H854" s="6" t="s">
        <v>19</v>
      </c>
      <c r="I854" s="8">
        <v>0.35</v>
      </c>
      <c r="J854" s="9">
        <v>1000</v>
      </c>
      <c r="K854" s="10">
        <f t="shared" si="6"/>
        <v>350</v>
      </c>
      <c r="L854" s="10">
        <f t="shared" si="7"/>
        <v>105</v>
      </c>
      <c r="M854" s="11">
        <v>0.3</v>
      </c>
      <c r="O854" s="16"/>
      <c r="P854" s="17"/>
      <c r="Q854" s="12"/>
      <c r="R854" s="13"/>
    </row>
    <row r="855" spans="1:18" ht="15.75" customHeight="1">
      <c r="A855" s="1"/>
      <c r="B855" s="6" t="s">
        <v>14</v>
      </c>
      <c r="C855" s="6">
        <v>1185732</v>
      </c>
      <c r="D855" s="7">
        <v>44482</v>
      </c>
      <c r="E855" s="6" t="s">
        <v>33</v>
      </c>
      <c r="F855" s="6" t="s">
        <v>49</v>
      </c>
      <c r="G855" s="6" t="s">
        <v>50</v>
      </c>
      <c r="H855" s="6" t="s">
        <v>20</v>
      </c>
      <c r="I855" s="8">
        <v>0.35</v>
      </c>
      <c r="J855" s="9">
        <v>750</v>
      </c>
      <c r="K855" s="10">
        <f t="shared" si="6"/>
        <v>262.5</v>
      </c>
      <c r="L855" s="10">
        <f t="shared" si="7"/>
        <v>91.875000000000014</v>
      </c>
      <c r="M855" s="11">
        <v>0.35000000000000003</v>
      </c>
      <c r="O855" s="16"/>
      <c r="P855" s="17"/>
      <c r="Q855" s="12"/>
      <c r="R855" s="13"/>
    </row>
    <row r="856" spans="1:18" ht="15.75" customHeight="1">
      <c r="A856" s="1"/>
      <c r="B856" s="6" t="s">
        <v>14</v>
      </c>
      <c r="C856" s="6">
        <v>1185732</v>
      </c>
      <c r="D856" s="7">
        <v>44482</v>
      </c>
      <c r="E856" s="6" t="s">
        <v>33</v>
      </c>
      <c r="F856" s="6" t="s">
        <v>49</v>
      </c>
      <c r="G856" s="6" t="s">
        <v>50</v>
      </c>
      <c r="H856" s="6" t="s">
        <v>21</v>
      </c>
      <c r="I856" s="8">
        <v>0.44999999999999996</v>
      </c>
      <c r="J856" s="9">
        <v>750</v>
      </c>
      <c r="K856" s="10">
        <f t="shared" si="6"/>
        <v>337.49999999999994</v>
      </c>
      <c r="L856" s="10">
        <f t="shared" si="7"/>
        <v>101.24999999999999</v>
      </c>
      <c r="M856" s="11">
        <v>0.3</v>
      </c>
      <c r="O856" s="16"/>
      <c r="P856" s="17"/>
      <c r="Q856" s="12"/>
      <c r="R856" s="13"/>
    </row>
    <row r="857" spans="1:18" ht="15.75" customHeight="1">
      <c r="A857" s="1"/>
      <c r="B857" s="6" t="s">
        <v>14</v>
      </c>
      <c r="C857" s="6">
        <v>1185732</v>
      </c>
      <c r="D857" s="7">
        <v>44482</v>
      </c>
      <c r="E857" s="6" t="s">
        <v>33</v>
      </c>
      <c r="F857" s="6" t="s">
        <v>49</v>
      </c>
      <c r="G857" s="6" t="s">
        <v>50</v>
      </c>
      <c r="H857" s="6" t="s">
        <v>22</v>
      </c>
      <c r="I857" s="8">
        <v>0.49999999999999989</v>
      </c>
      <c r="J857" s="9">
        <v>2000</v>
      </c>
      <c r="K857" s="10">
        <f t="shared" si="6"/>
        <v>999.99999999999977</v>
      </c>
      <c r="L857" s="10">
        <f t="shared" si="7"/>
        <v>449.99999999999989</v>
      </c>
      <c r="M857" s="11">
        <v>0.45</v>
      </c>
      <c r="O857" s="16"/>
      <c r="P857" s="17"/>
      <c r="Q857" s="12"/>
      <c r="R857" s="13"/>
    </row>
    <row r="858" spans="1:18" ht="15.75" customHeight="1">
      <c r="A858" s="1"/>
      <c r="B858" s="6" t="s">
        <v>14</v>
      </c>
      <c r="C858" s="6">
        <v>1185732</v>
      </c>
      <c r="D858" s="7">
        <v>44513</v>
      </c>
      <c r="E858" s="6" t="s">
        <v>33</v>
      </c>
      <c r="F858" s="6" t="s">
        <v>49</v>
      </c>
      <c r="G858" s="6" t="s">
        <v>50</v>
      </c>
      <c r="H858" s="6" t="s">
        <v>17</v>
      </c>
      <c r="I858" s="8">
        <v>0.5</v>
      </c>
      <c r="J858" s="9">
        <v>3500</v>
      </c>
      <c r="K858" s="10">
        <f t="shared" si="6"/>
        <v>1750</v>
      </c>
      <c r="L858" s="10">
        <f t="shared" si="7"/>
        <v>612.50000000000011</v>
      </c>
      <c r="M858" s="11">
        <v>0.35000000000000003</v>
      </c>
      <c r="O858" s="16"/>
      <c r="P858" s="17"/>
      <c r="Q858" s="12"/>
      <c r="R858" s="13"/>
    </row>
    <row r="859" spans="1:18" ht="15.75" customHeight="1">
      <c r="A859" s="1"/>
      <c r="B859" s="6" t="s">
        <v>14</v>
      </c>
      <c r="C859" s="6">
        <v>1185732</v>
      </c>
      <c r="D859" s="7">
        <v>44513</v>
      </c>
      <c r="E859" s="6" t="s">
        <v>33</v>
      </c>
      <c r="F859" s="6" t="s">
        <v>49</v>
      </c>
      <c r="G859" s="6" t="s">
        <v>50</v>
      </c>
      <c r="H859" s="6" t="s">
        <v>18</v>
      </c>
      <c r="I859" s="8">
        <v>0.4</v>
      </c>
      <c r="J859" s="9">
        <v>2000</v>
      </c>
      <c r="K859" s="10">
        <f t="shared" si="6"/>
        <v>800</v>
      </c>
      <c r="L859" s="10">
        <f t="shared" si="7"/>
        <v>240</v>
      </c>
      <c r="M859" s="11">
        <v>0.3</v>
      </c>
      <c r="O859" s="16"/>
      <c r="P859" s="17"/>
      <c r="Q859" s="12"/>
      <c r="R859" s="13"/>
    </row>
    <row r="860" spans="1:18" ht="15.75" customHeight="1">
      <c r="A860" s="1"/>
      <c r="B860" s="6" t="s">
        <v>14</v>
      </c>
      <c r="C860" s="6">
        <v>1185732</v>
      </c>
      <c r="D860" s="7">
        <v>44513</v>
      </c>
      <c r="E860" s="6" t="s">
        <v>33</v>
      </c>
      <c r="F860" s="6" t="s">
        <v>49</v>
      </c>
      <c r="G860" s="6" t="s">
        <v>50</v>
      </c>
      <c r="H860" s="6" t="s">
        <v>19</v>
      </c>
      <c r="I860" s="8">
        <v>0.4</v>
      </c>
      <c r="J860" s="9">
        <v>1450</v>
      </c>
      <c r="K860" s="10">
        <f t="shared" si="6"/>
        <v>580</v>
      </c>
      <c r="L860" s="10">
        <f t="shared" si="7"/>
        <v>174</v>
      </c>
      <c r="M860" s="11">
        <v>0.3</v>
      </c>
      <c r="O860" s="16"/>
      <c r="P860" s="17"/>
      <c r="Q860" s="12"/>
      <c r="R860" s="13"/>
    </row>
    <row r="861" spans="1:18" ht="15.75" customHeight="1">
      <c r="A861" s="1"/>
      <c r="B861" s="6" t="s">
        <v>14</v>
      </c>
      <c r="C861" s="6">
        <v>1185732</v>
      </c>
      <c r="D861" s="7">
        <v>44513</v>
      </c>
      <c r="E861" s="6" t="s">
        <v>33</v>
      </c>
      <c r="F861" s="6" t="s">
        <v>49</v>
      </c>
      <c r="G861" s="6" t="s">
        <v>50</v>
      </c>
      <c r="H861" s="6" t="s">
        <v>20</v>
      </c>
      <c r="I861" s="8">
        <v>0.4</v>
      </c>
      <c r="J861" s="9">
        <v>1500</v>
      </c>
      <c r="K861" s="10">
        <f t="shared" si="6"/>
        <v>600</v>
      </c>
      <c r="L861" s="10">
        <f t="shared" si="7"/>
        <v>210.00000000000003</v>
      </c>
      <c r="M861" s="11">
        <v>0.35000000000000003</v>
      </c>
      <c r="O861" s="16"/>
      <c r="P861" s="17"/>
      <c r="Q861" s="12"/>
      <c r="R861" s="13"/>
    </row>
    <row r="862" spans="1:18" ht="15.75" customHeight="1">
      <c r="A862" s="1"/>
      <c r="B862" s="6" t="s">
        <v>14</v>
      </c>
      <c r="C862" s="6">
        <v>1185732</v>
      </c>
      <c r="D862" s="7">
        <v>44513</v>
      </c>
      <c r="E862" s="6" t="s">
        <v>33</v>
      </c>
      <c r="F862" s="6" t="s">
        <v>49</v>
      </c>
      <c r="G862" s="6" t="s">
        <v>50</v>
      </c>
      <c r="H862" s="6" t="s">
        <v>21</v>
      </c>
      <c r="I862" s="8">
        <v>0.54999999999999993</v>
      </c>
      <c r="J862" s="9">
        <v>1250</v>
      </c>
      <c r="K862" s="10">
        <f t="shared" si="6"/>
        <v>687.49999999999989</v>
      </c>
      <c r="L862" s="10">
        <f t="shared" si="7"/>
        <v>206.24999999999997</v>
      </c>
      <c r="M862" s="11">
        <v>0.3</v>
      </c>
      <c r="O862" s="16"/>
      <c r="P862" s="17"/>
      <c r="Q862" s="12"/>
      <c r="R862" s="13"/>
    </row>
    <row r="863" spans="1:18" ht="15.75" customHeight="1">
      <c r="A863" s="1"/>
      <c r="B863" s="6" t="s">
        <v>14</v>
      </c>
      <c r="C863" s="6">
        <v>1185732</v>
      </c>
      <c r="D863" s="7">
        <v>44513</v>
      </c>
      <c r="E863" s="6" t="s">
        <v>33</v>
      </c>
      <c r="F863" s="6" t="s">
        <v>49</v>
      </c>
      <c r="G863" s="6" t="s">
        <v>50</v>
      </c>
      <c r="H863" s="6" t="s">
        <v>22</v>
      </c>
      <c r="I863" s="8">
        <v>0.59999999999999987</v>
      </c>
      <c r="J863" s="9">
        <v>2250</v>
      </c>
      <c r="K863" s="10">
        <f t="shared" si="6"/>
        <v>1349.9999999999998</v>
      </c>
      <c r="L863" s="10">
        <f t="shared" si="7"/>
        <v>607.49999999999989</v>
      </c>
      <c r="M863" s="11">
        <v>0.45</v>
      </c>
      <c r="O863" s="16"/>
      <c r="P863" s="17"/>
      <c r="Q863" s="12"/>
      <c r="R863" s="13"/>
    </row>
    <row r="864" spans="1:18" ht="15.75" customHeight="1">
      <c r="A864" s="1"/>
      <c r="B864" s="6" t="s">
        <v>14</v>
      </c>
      <c r="C864" s="6">
        <v>1185732</v>
      </c>
      <c r="D864" s="7">
        <v>44542</v>
      </c>
      <c r="E864" s="6" t="s">
        <v>33</v>
      </c>
      <c r="F864" s="6" t="s">
        <v>49</v>
      </c>
      <c r="G864" s="6" t="s">
        <v>50</v>
      </c>
      <c r="H864" s="6" t="s">
        <v>17</v>
      </c>
      <c r="I864" s="8">
        <v>0.54999999999999993</v>
      </c>
      <c r="J864" s="9">
        <v>4750</v>
      </c>
      <c r="K864" s="10">
        <f t="shared" si="6"/>
        <v>2612.4999999999995</v>
      </c>
      <c r="L864" s="10">
        <f t="shared" si="7"/>
        <v>914.37499999999989</v>
      </c>
      <c r="M864" s="11">
        <v>0.35000000000000003</v>
      </c>
      <c r="O864" s="16"/>
      <c r="P864" s="17"/>
      <c r="Q864" s="12"/>
      <c r="R864" s="13"/>
    </row>
    <row r="865" spans="1:18" ht="15.75" customHeight="1">
      <c r="A865" s="1"/>
      <c r="B865" s="6" t="s">
        <v>14</v>
      </c>
      <c r="C865" s="6">
        <v>1185732</v>
      </c>
      <c r="D865" s="7">
        <v>44542</v>
      </c>
      <c r="E865" s="6" t="s">
        <v>33</v>
      </c>
      <c r="F865" s="6" t="s">
        <v>49</v>
      </c>
      <c r="G865" s="6" t="s">
        <v>50</v>
      </c>
      <c r="H865" s="6" t="s">
        <v>18</v>
      </c>
      <c r="I865" s="8">
        <v>0.45</v>
      </c>
      <c r="J865" s="9">
        <v>2750</v>
      </c>
      <c r="K865" s="10">
        <f t="shared" si="6"/>
        <v>1237.5</v>
      </c>
      <c r="L865" s="10">
        <f t="shared" si="7"/>
        <v>371.25</v>
      </c>
      <c r="M865" s="11">
        <v>0.3</v>
      </c>
      <c r="O865" s="16"/>
      <c r="P865" s="17"/>
      <c r="Q865" s="12"/>
      <c r="R865" s="13"/>
    </row>
    <row r="866" spans="1:18" ht="15.75" customHeight="1">
      <c r="A866" s="1"/>
      <c r="B866" s="6" t="s">
        <v>14</v>
      </c>
      <c r="C866" s="6">
        <v>1185732</v>
      </c>
      <c r="D866" s="7">
        <v>44542</v>
      </c>
      <c r="E866" s="6" t="s">
        <v>33</v>
      </c>
      <c r="F866" s="6" t="s">
        <v>49</v>
      </c>
      <c r="G866" s="6" t="s">
        <v>50</v>
      </c>
      <c r="H866" s="6" t="s">
        <v>19</v>
      </c>
      <c r="I866" s="8">
        <v>0.45</v>
      </c>
      <c r="J866" s="9">
        <v>2250</v>
      </c>
      <c r="K866" s="10">
        <f t="shared" si="6"/>
        <v>1012.5</v>
      </c>
      <c r="L866" s="10">
        <f t="shared" si="7"/>
        <v>303.75</v>
      </c>
      <c r="M866" s="11">
        <v>0.3</v>
      </c>
      <c r="O866" s="16"/>
      <c r="P866" s="17"/>
      <c r="Q866" s="12"/>
      <c r="R866" s="13"/>
    </row>
    <row r="867" spans="1:18" ht="15.75" customHeight="1">
      <c r="A867" s="1"/>
      <c r="B867" s="6" t="s">
        <v>14</v>
      </c>
      <c r="C867" s="6">
        <v>1185732</v>
      </c>
      <c r="D867" s="7">
        <v>44542</v>
      </c>
      <c r="E867" s="6" t="s">
        <v>33</v>
      </c>
      <c r="F867" s="6" t="s">
        <v>49</v>
      </c>
      <c r="G867" s="6" t="s">
        <v>50</v>
      </c>
      <c r="H867" s="6" t="s">
        <v>20</v>
      </c>
      <c r="I867" s="8">
        <v>0.45</v>
      </c>
      <c r="J867" s="9">
        <v>1750</v>
      </c>
      <c r="K867" s="10">
        <f t="shared" si="6"/>
        <v>787.5</v>
      </c>
      <c r="L867" s="10">
        <f t="shared" si="7"/>
        <v>275.625</v>
      </c>
      <c r="M867" s="11">
        <v>0.35000000000000003</v>
      </c>
      <c r="O867" s="16"/>
      <c r="P867" s="17"/>
      <c r="Q867" s="12"/>
      <c r="R867" s="13"/>
    </row>
    <row r="868" spans="1:18" ht="15.75" customHeight="1">
      <c r="A868" s="1"/>
      <c r="B868" s="6" t="s">
        <v>14</v>
      </c>
      <c r="C868" s="6">
        <v>1185732</v>
      </c>
      <c r="D868" s="7">
        <v>44542</v>
      </c>
      <c r="E868" s="6" t="s">
        <v>33</v>
      </c>
      <c r="F868" s="6" t="s">
        <v>49</v>
      </c>
      <c r="G868" s="6" t="s">
        <v>50</v>
      </c>
      <c r="H868" s="6" t="s">
        <v>21</v>
      </c>
      <c r="I868" s="8">
        <v>0.54999999999999993</v>
      </c>
      <c r="J868" s="9">
        <v>1750</v>
      </c>
      <c r="K868" s="10">
        <f t="shared" si="6"/>
        <v>962.49999999999989</v>
      </c>
      <c r="L868" s="10">
        <f t="shared" si="7"/>
        <v>288.74999999999994</v>
      </c>
      <c r="M868" s="11">
        <v>0.3</v>
      </c>
      <c r="O868" s="16"/>
      <c r="P868" s="17"/>
      <c r="Q868" s="12"/>
      <c r="R868" s="13"/>
    </row>
    <row r="869" spans="1:18" ht="15.75" customHeight="1">
      <c r="A869" s="1"/>
      <c r="B869" s="6" t="s">
        <v>14</v>
      </c>
      <c r="C869" s="6">
        <v>1185732</v>
      </c>
      <c r="D869" s="7">
        <v>44542</v>
      </c>
      <c r="E869" s="6" t="s">
        <v>33</v>
      </c>
      <c r="F869" s="6" t="s">
        <v>49</v>
      </c>
      <c r="G869" s="6" t="s">
        <v>50</v>
      </c>
      <c r="H869" s="6" t="s">
        <v>22</v>
      </c>
      <c r="I869" s="8">
        <v>0.59999999999999987</v>
      </c>
      <c r="J869" s="9">
        <v>2750</v>
      </c>
      <c r="K869" s="10">
        <f t="shared" si="6"/>
        <v>1649.9999999999995</v>
      </c>
      <c r="L869" s="10">
        <f t="shared" si="7"/>
        <v>742.49999999999977</v>
      </c>
      <c r="M869" s="11">
        <v>0.45</v>
      </c>
      <c r="O869" s="16"/>
      <c r="P869" s="17"/>
      <c r="Q869" s="12"/>
      <c r="R869" s="13"/>
    </row>
    <row r="870" spans="1:18" ht="15.75" customHeight="1">
      <c r="A870" s="1" t="s">
        <v>39</v>
      </c>
      <c r="B870" s="6" t="s">
        <v>31</v>
      </c>
      <c r="C870" s="6">
        <v>1189833</v>
      </c>
      <c r="D870" s="7">
        <v>44213</v>
      </c>
      <c r="E870" s="6" t="s">
        <v>33</v>
      </c>
      <c r="F870" s="6" t="s">
        <v>51</v>
      </c>
      <c r="G870" s="6" t="s">
        <v>52</v>
      </c>
      <c r="H870" s="6" t="s">
        <v>17</v>
      </c>
      <c r="I870" s="8">
        <v>0.35</v>
      </c>
      <c r="J870" s="9">
        <v>4750</v>
      </c>
      <c r="K870" s="10">
        <f t="shared" si="6"/>
        <v>1662.5</v>
      </c>
      <c r="L870" s="10">
        <f t="shared" si="7"/>
        <v>748.125</v>
      </c>
      <c r="M870" s="11">
        <v>0.45</v>
      </c>
      <c r="O870" s="16"/>
      <c r="P870" s="17"/>
      <c r="Q870" s="12"/>
      <c r="R870" s="13"/>
    </row>
    <row r="871" spans="1:18" ht="15.75" customHeight="1">
      <c r="A871" s="1"/>
      <c r="B871" s="6" t="s">
        <v>31</v>
      </c>
      <c r="C871" s="6">
        <v>1189833</v>
      </c>
      <c r="D871" s="7">
        <v>44213</v>
      </c>
      <c r="E871" s="6" t="s">
        <v>33</v>
      </c>
      <c r="F871" s="6" t="s">
        <v>51</v>
      </c>
      <c r="G871" s="6" t="s">
        <v>52</v>
      </c>
      <c r="H871" s="6" t="s">
        <v>18</v>
      </c>
      <c r="I871" s="8">
        <v>0.45</v>
      </c>
      <c r="J871" s="9">
        <v>4750</v>
      </c>
      <c r="K871" s="10">
        <f t="shared" si="6"/>
        <v>2137.5</v>
      </c>
      <c r="L871" s="10">
        <f t="shared" si="7"/>
        <v>641.25</v>
      </c>
      <c r="M871" s="11">
        <v>0.3</v>
      </c>
      <c r="O871" s="16"/>
      <c r="P871" s="17"/>
      <c r="Q871" s="12"/>
      <c r="R871" s="13"/>
    </row>
    <row r="872" spans="1:18" ht="15.75" customHeight="1">
      <c r="A872" s="1"/>
      <c r="B872" s="6" t="s">
        <v>31</v>
      </c>
      <c r="C872" s="6">
        <v>1189833</v>
      </c>
      <c r="D872" s="7">
        <v>44213</v>
      </c>
      <c r="E872" s="6" t="s">
        <v>33</v>
      </c>
      <c r="F872" s="6" t="s">
        <v>51</v>
      </c>
      <c r="G872" s="6" t="s">
        <v>52</v>
      </c>
      <c r="H872" s="6" t="s">
        <v>19</v>
      </c>
      <c r="I872" s="8">
        <v>0.45</v>
      </c>
      <c r="J872" s="9">
        <v>4750</v>
      </c>
      <c r="K872" s="10">
        <f t="shared" si="6"/>
        <v>2137.5</v>
      </c>
      <c r="L872" s="10">
        <f t="shared" si="7"/>
        <v>961.875</v>
      </c>
      <c r="M872" s="11">
        <v>0.45</v>
      </c>
      <c r="O872" s="16"/>
      <c r="P872" s="17"/>
      <c r="Q872" s="12"/>
      <c r="R872" s="13"/>
    </row>
    <row r="873" spans="1:18" ht="15.75" customHeight="1">
      <c r="A873" s="1"/>
      <c r="B873" s="6" t="s">
        <v>31</v>
      </c>
      <c r="C873" s="6">
        <v>1189833</v>
      </c>
      <c r="D873" s="7">
        <v>44213</v>
      </c>
      <c r="E873" s="6" t="s">
        <v>33</v>
      </c>
      <c r="F873" s="6" t="s">
        <v>51</v>
      </c>
      <c r="G873" s="6" t="s">
        <v>52</v>
      </c>
      <c r="H873" s="6" t="s">
        <v>20</v>
      </c>
      <c r="I873" s="8">
        <v>0.45</v>
      </c>
      <c r="J873" s="9">
        <v>3250</v>
      </c>
      <c r="K873" s="10">
        <f t="shared" si="6"/>
        <v>1462.5</v>
      </c>
      <c r="L873" s="10">
        <f t="shared" si="7"/>
        <v>585</v>
      </c>
      <c r="M873" s="11">
        <v>0.39999999999999997</v>
      </c>
      <c r="O873" s="16"/>
      <c r="P873" s="17"/>
      <c r="Q873" s="12"/>
      <c r="R873" s="13"/>
    </row>
    <row r="874" spans="1:18" ht="15.75" customHeight="1">
      <c r="A874" s="1"/>
      <c r="B874" s="6" t="s">
        <v>31</v>
      </c>
      <c r="C874" s="6">
        <v>1189833</v>
      </c>
      <c r="D874" s="7">
        <v>44213</v>
      </c>
      <c r="E874" s="6" t="s">
        <v>33</v>
      </c>
      <c r="F874" s="6" t="s">
        <v>51</v>
      </c>
      <c r="G874" s="6" t="s">
        <v>52</v>
      </c>
      <c r="H874" s="6" t="s">
        <v>21</v>
      </c>
      <c r="I874" s="8">
        <v>0.5</v>
      </c>
      <c r="J874" s="9">
        <v>2750</v>
      </c>
      <c r="K874" s="10">
        <f t="shared" si="6"/>
        <v>1375</v>
      </c>
      <c r="L874" s="10">
        <f t="shared" si="7"/>
        <v>825.00000000000011</v>
      </c>
      <c r="M874" s="11">
        <v>0.60000000000000009</v>
      </c>
      <c r="O874" s="16"/>
      <c r="P874" s="17"/>
      <c r="Q874" s="12"/>
      <c r="R874" s="13"/>
    </row>
    <row r="875" spans="1:18" ht="15.75" customHeight="1">
      <c r="A875" s="1"/>
      <c r="B875" s="6" t="s">
        <v>31</v>
      </c>
      <c r="C875" s="6">
        <v>1189833</v>
      </c>
      <c r="D875" s="7">
        <v>44213</v>
      </c>
      <c r="E875" s="6" t="s">
        <v>33</v>
      </c>
      <c r="F875" s="6" t="s">
        <v>51</v>
      </c>
      <c r="G875" s="6" t="s">
        <v>52</v>
      </c>
      <c r="H875" s="6" t="s">
        <v>22</v>
      </c>
      <c r="I875" s="8">
        <v>0.45</v>
      </c>
      <c r="J875" s="9">
        <v>4750</v>
      </c>
      <c r="K875" s="10">
        <f t="shared" si="6"/>
        <v>2137.5</v>
      </c>
      <c r="L875" s="10">
        <f t="shared" si="7"/>
        <v>534.375</v>
      </c>
      <c r="M875" s="11">
        <v>0.25</v>
      </c>
      <c r="O875" s="16"/>
      <c r="P875" s="17"/>
      <c r="Q875" s="12"/>
      <c r="R875" s="13"/>
    </row>
    <row r="876" spans="1:18" ht="15.75" customHeight="1">
      <c r="A876" s="1"/>
      <c r="B876" s="6" t="s">
        <v>31</v>
      </c>
      <c r="C876" s="6">
        <v>1189833</v>
      </c>
      <c r="D876" s="7">
        <v>44244</v>
      </c>
      <c r="E876" s="6" t="s">
        <v>33</v>
      </c>
      <c r="F876" s="6" t="s">
        <v>51</v>
      </c>
      <c r="G876" s="6" t="s">
        <v>52</v>
      </c>
      <c r="H876" s="6" t="s">
        <v>17</v>
      </c>
      <c r="I876" s="8">
        <v>0.35</v>
      </c>
      <c r="J876" s="9">
        <v>5250</v>
      </c>
      <c r="K876" s="10">
        <f t="shared" si="6"/>
        <v>1837.4999999999998</v>
      </c>
      <c r="L876" s="10">
        <f t="shared" si="7"/>
        <v>826.87499999999989</v>
      </c>
      <c r="M876" s="11">
        <v>0.45</v>
      </c>
      <c r="O876" s="16"/>
      <c r="P876" s="17"/>
      <c r="Q876" s="12"/>
      <c r="R876" s="13"/>
    </row>
    <row r="877" spans="1:18" ht="15.75" customHeight="1">
      <c r="A877" s="1"/>
      <c r="B877" s="6" t="s">
        <v>31</v>
      </c>
      <c r="C877" s="6">
        <v>1189833</v>
      </c>
      <c r="D877" s="7">
        <v>44244</v>
      </c>
      <c r="E877" s="6" t="s">
        <v>33</v>
      </c>
      <c r="F877" s="6" t="s">
        <v>51</v>
      </c>
      <c r="G877" s="6" t="s">
        <v>52</v>
      </c>
      <c r="H877" s="6" t="s">
        <v>18</v>
      </c>
      <c r="I877" s="8">
        <v>0.45</v>
      </c>
      <c r="J877" s="9">
        <v>4250</v>
      </c>
      <c r="K877" s="10">
        <f t="shared" si="6"/>
        <v>1912.5</v>
      </c>
      <c r="L877" s="10">
        <f t="shared" si="7"/>
        <v>573.75</v>
      </c>
      <c r="M877" s="11">
        <v>0.3</v>
      </c>
      <c r="O877" s="16"/>
      <c r="P877" s="17"/>
      <c r="Q877" s="12"/>
      <c r="R877" s="13"/>
    </row>
    <row r="878" spans="1:18" ht="15.75" customHeight="1">
      <c r="A878" s="1"/>
      <c r="B878" s="6" t="s">
        <v>31</v>
      </c>
      <c r="C878" s="6">
        <v>1189833</v>
      </c>
      <c r="D878" s="7">
        <v>44244</v>
      </c>
      <c r="E878" s="6" t="s">
        <v>33</v>
      </c>
      <c r="F878" s="6" t="s">
        <v>51</v>
      </c>
      <c r="G878" s="6" t="s">
        <v>52</v>
      </c>
      <c r="H878" s="6" t="s">
        <v>19</v>
      </c>
      <c r="I878" s="8">
        <v>0.45</v>
      </c>
      <c r="J878" s="9">
        <v>4500</v>
      </c>
      <c r="K878" s="10">
        <f t="shared" si="6"/>
        <v>2025</v>
      </c>
      <c r="L878" s="10">
        <f t="shared" si="7"/>
        <v>911.25</v>
      </c>
      <c r="M878" s="11">
        <v>0.45</v>
      </c>
      <c r="O878" s="16"/>
      <c r="P878" s="17"/>
      <c r="Q878" s="12"/>
      <c r="R878" s="13"/>
    </row>
    <row r="879" spans="1:18" ht="15.75" customHeight="1">
      <c r="A879" s="1"/>
      <c r="B879" s="6" t="s">
        <v>31</v>
      </c>
      <c r="C879" s="6">
        <v>1189833</v>
      </c>
      <c r="D879" s="7">
        <v>44244</v>
      </c>
      <c r="E879" s="6" t="s">
        <v>33</v>
      </c>
      <c r="F879" s="6" t="s">
        <v>51</v>
      </c>
      <c r="G879" s="6" t="s">
        <v>52</v>
      </c>
      <c r="H879" s="6" t="s">
        <v>20</v>
      </c>
      <c r="I879" s="8">
        <v>0.45</v>
      </c>
      <c r="J879" s="9">
        <v>3000</v>
      </c>
      <c r="K879" s="10">
        <f t="shared" si="6"/>
        <v>1350</v>
      </c>
      <c r="L879" s="10">
        <f t="shared" si="7"/>
        <v>540</v>
      </c>
      <c r="M879" s="11">
        <v>0.39999999999999997</v>
      </c>
      <c r="O879" s="16"/>
      <c r="P879" s="17"/>
      <c r="Q879" s="12"/>
      <c r="R879" s="13"/>
    </row>
    <row r="880" spans="1:18" ht="15.75" customHeight="1">
      <c r="A880" s="1"/>
      <c r="B880" s="6" t="s">
        <v>31</v>
      </c>
      <c r="C880" s="6">
        <v>1189833</v>
      </c>
      <c r="D880" s="7">
        <v>44244</v>
      </c>
      <c r="E880" s="6" t="s">
        <v>33</v>
      </c>
      <c r="F880" s="6" t="s">
        <v>51</v>
      </c>
      <c r="G880" s="6" t="s">
        <v>52</v>
      </c>
      <c r="H880" s="6" t="s">
        <v>21</v>
      </c>
      <c r="I880" s="8">
        <v>0.5</v>
      </c>
      <c r="J880" s="9">
        <v>2250</v>
      </c>
      <c r="K880" s="10">
        <f t="shared" si="6"/>
        <v>1125</v>
      </c>
      <c r="L880" s="10">
        <f t="shared" si="7"/>
        <v>675.00000000000011</v>
      </c>
      <c r="M880" s="11">
        <v>0.60000000000000009</v>
      </c>
      <c r="O880" s="16"/>
      <c r="P880" s="17"/>
      <c r="Q880" s="12"/>
      <c r="R880" s="13"/>
    </row>
    <row r="881" spans="1:18" ht="15.75" customHeight="1">
      <c r="A881" s="1"/>
      <c r="B881" s="6" t="s">
        <v>31</v>
      </c>
      <c r="C881" s="6">
        <v>1189833</v>
      </c>
      <c r="D881" s="7">
        <v>44244</v>
      </c>
      <c r="E881" s="6" t="s">
        <v>33</v>
      </c>
      <c r="F881" s="6" t="s">
        <v>51</v>
      </c>
      <c r="G881" s="6" t="s">
        <v>52</v>
      </c>
      <c r="H881" s="6" t="s">
        <v>22</v>
      </c>
      <c r="I881" s="8">
        <v>0.45</v>
      </c>
      <c r="J881" s="9">
        <v>4250</v>
      </c>
      <c r="K881" s="10">
        <f t="shared" si="6"/>
        <v>1912.5</v>
      </c>
      <c r="L881" s="10">
        <f t="shared" si="7"/>
        <v>478.125</v>
      </c>
      <c r="M881" s="11">
        <v>0.25</v>
      </c>
      <c r="O881" s="16"/>
      <c r="P881" s="17"/>
      <c r="Q881" s="12"/>
      <c r="R881" s="13"/>
    </row>
    <row r="882" spans="1:18" ht="15.75" customHeight="1">
      <c r="A882" s="1"/>
      <c r="B882" s="6" t="s">
        <v>31</v>
      </c>
      <c r="C882" s="6">
        <v>1189833</v>
      </c>
      <c r="D882" s="7">
        <v>44271</v>
      </c>
      <c r="E882" s="6" t="s">
        <v>33</v>
      </c>
      <c r="F882" s="6" t="s">
        <v>51</v>
      </c>
      <c r="G882" s="6" t="s">
        <v>52</v>
      </c>
      <c r="H882" s="6" t="s">
        <v>17</v>
      </c>
      <c r="I882" s="8">
        <v>0.35</v>
      </c>
      <c r="J882" s="9">
        <v>5750</v>
      </c>
      <c r="K882" s="10">
        <f t="shared" si="6"/>
        <v>2012.4999999999998</v>
      </c>
      <c r="L882" s="10">
        <f t="shared" si="7"/>
        <v>905.62499999999989</v>
      </c>
      <c r="M882" s="11">
        <v>0.45</v>
      </c>
      <c r="O882" s="16"/>
      <c r="P882" s="17"/>
      <c r="Q882" s="12"/>
      <c r="R882" s="13"/>
    </row>
    <row r="883" spans="1:18" ht="15.75" customHeight="1">
      <c r="A883" s="1"/>
      <c r="B883" s="6" t="s">
        <v>31</v>
      </c>
      <c r="C883" s="6">
        <v>1189833</v>
      </c>
      <c r="D883" s="7">
        <v>44271</v>
      </c>
      <c r="E883" s="6" t="s">
        <v>33</v>
      </c>
      <c r="F883" s="6" t="s">
        <v>51</v>
      </c>
      <c r="G883" s="6" t="s">
        <v>52</v>
      </c>
      <c r="H883" s="6" t="s">
        <v>18</v>
      </c>
      <c r="I883" s="8">
        <v>0.45</v>
      </c>
      <c r="J883" s="9">
        <v>4250</v>
      </c>
      <c r="K883" s="10">
        <f t="shared" si="6"/>
        <v>1912.5</v>
      </c>
      <c r="L883" s="10">
        <f t="shared" si="7"/>
        <v>573.75</v>
      </c>
      <c r="M883" s="11">
        <v>0.3</v>
      </c>
      <c r="O883" s="16"/>
      <c r="P883" s="17"/>
      <c r="Q883" s="12"/>
      <c r="R883" s="13"/>
    </row>
    <row r="884" spans="1:18" ht="15.75" customHeight="1">
      <c r="A884" s="1"/>
      <c r="B884" s="6" t="s">
        <v>31</v>
      </c>
      <c r="C884" s="6">
        <v>1189833</v>
      </c>
      <c r="D884" s="7">
        <v>44271</v>
      </c>
      <c r="E884" s="6" t="s">
        <v>33</v>
      </c>
      <c r="F884" s="6" t="s">
        <v>51</v>
      </c>
      <c r="G884" s="6" t="s">
        <v>52</v>
      </c>
      <c r="H884" s="6" t="s">
        <v>19</v>
      </c>
      <c r="I884" s="8">
        <v>0.45</v>
      </c>
      <c r="J884" s="9">
        <v>4250</v>
      </c>
      <c r="K884" s="10">
        <f t="shared" si="6"/>
        <v>1912.5</v>
      </c>
      <c r="L884" s="10">
        <f t="shared" si="7"/>
        <v>860.625</v>
      </c>
      <c r="M884" s="11">
        <v>0.45</v>
      </c>
      <c r="O884" s="16"/>
      <c r="P884" s="17"/>
      <c r="Q884" s="12"/>
      <c r="R884" s="13"/>
    </row>
    <row r="885" spans="1:18" ht="15.75" customHeight="1">
      <c r="A885" s="1"/>
      <c r="B885" s="6" t="s">
        <v>31</v>
      </c>
      <c r="C885" s="6">
        <v>1189833</v>
      </c>
      <c r="D885" s="7">
        <v>44271</v>
      </c>
      <c r="E885" s="6" t="s">
        <v>33</v>
      </c>
      <c r="F885" s="6" t="s">
        <v>51</v>
      </c>
      <c r="G885" s="6" t="s">
        <v>52</v>
      </c>
      <c r="H885" s="6" t="s">
        <v>20</v>
      </c>
      <c r="I885" s="8">
        <v>0.45</v>
      </c>
      <c r="J885" s="9">
        <v>3250</v>
      </c>
      <c r="K885" s="10">
        <f t="shared" si="6"/>
        <v>1462.5</v>
      </c>
      <c r="L885" s="10">
        <f t="shared" si="7"/>
        <v>585</v>
      </c>
      <c r="M885" s="11">
        <v>0.39999999999999997</v>
      </c>
      <c r="O885" s="16"/>
      <c r="P885" s="17"/>
      <c r="Q885" s="12"/>
      <c r="R885" s="13"/>
    </row>
    <row r="886" spans="1:18" ht="15.75" customHeight="1">
      <c r="A886" s="1"/>
      <c r="B886" s="6" t="s">
        <v>31</v>
      </c>
      <c r="C886" s="6">
        <v>1189833</v>
      </c>
      <c r="D886" s="7">
        <v>44271</v>
      </c>
      <c r="E886" s="6" t="s">
        <v>33</v>
      </c>
      <c r="F886" s="6" t="s">
        <v>51</v>
      </c>
      <c r="G886" s="6" t="s">
        <v>52</v>
      </c>
      <c r="H886" s="6" t="s">
        <v>21</v>
      </c>
      <c r="I886" s="8">
        <v>0.5</v>
      </c>
      <c r="J886" s="9">
        <v>2000</v>
      </c>
      <c r="K886" s="10">
        <f t="shared" si="6"/>
        <v>1000</v>
      </c>
      <c r="L886" s="10">
        <f t="shared" si="7"/>
        <v>600.00000000000011</v>
      </c>
      <c r="M886" s="11">
        <v>0.60000000000000009</v>
      </c>
      <c r="O886" s="16"/>
      <c r="P886" s="17"/>
      <c r="Q886" s="12"/>
      <c r="R886" s="13"/>
    </row>
    <row r="887" spans="1:18" ht="15.75" customHeight="1">
      <c r="A887" s="1"/>
      <c r="B887" s="6" t="s">
        <v>31</v>
      </c>
      <c r="C887" s="6">
        <v>1189833</v>
      </c>
      <c r="D887" s="7">
        <v>44271</v>
      </c>
      <c r="E887" s="6" t="s">
        <v>33</v>
      </c>
      <c r="F887" s="6" t="s">
        <v>51</v>
      </c>
      <c r="G887" s="6" t="s">
        <v>52</v>
      </c>
      <c r="H887" s="6" t="s">
        <v>22</v>
      </c>
      <c r="I887" s="8">
        <v>0.45</v>
      </c>
      <c r="J887" s="9">
        <v>4000</v>
      </c>
      <c r="K887" s="10">
        <f t="shared" si="6"/>
        <v>1800</v>
      </c>
      <c r="L887" s="10">
        <f t="shared" si="7"/>
        <v>450</v>
      </c>
      <c r="M887" s="11">
        <v>0.25</v>
      </c>
      <c r="O887" s="16"/>
      <c r="P887" s="17"/>
      <c r="Q887" s="12"/>
      <c r="R887" s="13"/>
    </row>
    <row r="888" spans="1:18" ht="15.75" customHeight="1">
      <c r="A888" s="1"/>
      <c r="B888" s="6" t="s">
        <v>31</v>
      </c>
      <c r="C888" s="6">
        <v>1189833</v>
      </c>
      <c r="D888" s="7">
        <v>44303</v>
      </c>
      <c r="E888" s="6" t="s">
        <v>33</v>
      </c>
      <c r="F888" s="6" t="s">
        <v>51</v>
      </c>
      <c r="G888" s="6" t="s">
        <v>52</v>
      </c>
      <c r="H888" s="6" t="s">
        <v>17</v>
      </c>
      <c r="I888" s="8">
        <v>0.45</v>
      </c>
      <c r="J888" s="9">
        <v>5750</v>
      </c>
      <c r="K888" s="10">
        <f t="shared" si="6"/>
        <v>2587.5</v>
      </c>
      <c r="L888" s="10">
        <f t="shared" si="7"/>
        <v>1164.375</v>
      </c>
      <c r="M888" s="11">
        <v>0.45</v>
      </c>
      <c r="O888" s="16"/>
      <c r="P888" s="17"/>
      <c r="Q888" s="12"/>
      <c r="R888" s="13"/>
    </row>
    <row r="889" spans="1:18" ht="15.75" customHeight="1">
      <c r="A889" s="1"/>
      <c r="B889" s="6" t="s">
        <v>31</v>
      </c>
      <c r="C889" s="6">
        <v>1189833</v>
      </c>
      <c r="D889" s="7">
        <v>44303</v>
      </c>
      <c r="E889" s="6" t="s">
        <v>33</v>
      </c>
      <c r="F889" s="6" t="s">
        <v>51</v>
      </c>
      <c r="G889" s="6" t="s">
        <v>52</v>
      </c>
      <c r="H889" s="6" t="s">
        <v>18</v>
      </c>
      <c r="I889" s="8">
        <v>0.45</v>
      </c>
      <c r="J889" s="9">
        <v>3750</v>
      </c>
      <c r="K889" s="10">
        <f t="shared" si="6"/>
        <v>1687.5</v>
      </c>
      <c r="L889" s="10">
        <f t="shared" si="7"/>
        <v>506.25</v>
      </c>
      <c r="M889" s="11">
        <v>0.3</v>
      </c>
      <c r="O889" s="16"/>
      <c r="P889" s="17"/>
      <c r="Q889" s="12"/>
      <c r="R889" s="13"/>
    </row>
    <row r="890" spans="1:18" ht="15.75" customHeight="1">
      <c r="A890" s="1"/>
      <c r="B890" s="6" t="s">
        <v>31</v>
      </c>
      <c r="C890" s="6">
        <v>1189833</v>
      </c>
      <c r="D890" s="7">
        <v>44303</v>
      </c>
      <c r="E890" s="6" t="s">
        <v>33</v>
      </c>
      <c r="F890" s="6" t="s">
        <v>51</v>
      </c>
      <c r="G890" s="6" t="s">
        <v>52</v>
      </c>
      <c r="H890" s="6" t="s">
        <v>19</v>
      </c>
      <c r="I890" s="8">
        <v>0.45</v>
      </c>
      <c r="J890" s="9">
        <v>4000</v>
      </c>
      <c r="K890" s="10">
        <f t="shared" si="6"/>
        <v>1800</v>
      </c>
      <c r="L890" s="10">
        <f t="shared" si="7"/>
        <v>810</v>
      </c>
      <c r="M890" s="11">
        <v>0.45</v>
      </c>
      <c r="O890" s="16"/>
      <c r="P890" s="17"/>
      <c r="Q890" s="12"/>
      <c r="R890" s="13"/>
    </row>
    <row r="891" spans="1:18" ht="15.75" customHeight="1">
      <c r="A891" s="1"/>
      <c r="B891" s="6" t="s">
        <v>31</v>
      </c>
      <c r="C891" s="6">
        <v>1189833</v>
      </c>
      <c r="D891" s="7">
        <v>44303</v>
      </c>
      <c r="E891" s="6" t="s">
        <v>33</v>
      </c>
      <c r="F891" s="6" t="s">
        <v>51</v>
      </c>
      <c r="G891" s="6" t="s">
        <v>52</v>
      </c>
      <c r="H891" s="6" t="s">
        <v>20</v>
      </c>
      <c r="I891" s="8">
        <v>0.4</v>
      </c>
      <c r="J891" s="9">
        <v>3000</v>
      </c>
      <c r="K891" s="10">
        <f t="shared" si="6"/>
        <v>1200</v>
      </c>
      <c r="L891" s="10">
        <f t="shared" si="7"/>
        <v>479.99999999999994</v>
      </c>
      <c r="M891" s="11">
        <v>0.39999999999999997</v>
      </c>
      <c r="O891" s="16"/>
      <c r="P891" s="17"/>
      <c r="Q891" s="12"/>
      <c r="R891" s="13"/>
    </row>
    <row r="892" spans="1:18" ht="15.75" customHeight="1">
      <c r="A892" s="1"/>
      <c r="B892" s="6" t="s">
        <v>31</v>
      </c>
      <c r="C892" s="6">
        <v>1189833</v>
      </c>
      <c r="D892" s="7">
        <v>44303</v>
      </c>
      <c r="E892" s="6" t="s">
        <v>33</v>
      </c>
      <c r="F892" s="6" t="s">
        <v>51</v>
      </c>
      <c r="G892" s="6" t="s">
        <v>52</v>
      </c>
      <c r="H892" s="6" t="s">
        <v>21</v>
      </c>
      <c r="I892" s="8">
        <v>0.45</v>
      </c>
      <c r="J892" s="9">
        <v>2000</v>
      </c>
      <c r="K892" s="10">
        <f t="shared" si="6"/>
        <v>900</v>
      </c>
      <c r="L892" s="10">
        <f t="shared" si="7"/>
        <v>540.00000000000011</v>
      </c>
      <c r="M892" s="11">
        <v>0.60000000000000009</v>
      </c>
      <c r="O892" s="16"/>
      <c r="P892" s="17"/>
      <c r="Q892" s="12"/>
      <c r="R892" s="13"/>
    </row>
    <row r="893" spans="1:18" ht="15.75" customHeight="1">
      <c r="A893" s="1"/>
      <c r="B893" s="6" t="s">
        <v>31</v>
      </c>
      <c r="C893" s="6">
        <v>1189833</v>
      </c>
      <c r="D893" s="7">
        <v>44303</v>
      </c>
      <c r="E893" s="6" t="s">
        <v>33</v>
      </c>
      <c r="F893" s="6" t="s">
        <v>51</v>
      </c>
      <c r="G893" s="6" t="s">
        <v>52</v>
      </c>
      <c r="H893" s="6" t="s">
        <v>22</v>
      </c>
      <c r="I893" s="8">
        <v>0.6</v>
      </c>
      <c r="J893" s="9">
        <v>3750</v>
      </c>
      <c r="K893" s="10">
        <f t="shared" si="6"/>
        <v>2250</v>
      </c>
      <c r="L893" s="10">
        <f t="shared" si="7"/>
        <v>562.5</v>
      </c>
      <c r="M893" s="11">
        <v>0.25</v>
      </c>
      <c r="O893" s="16"/>
      <c r="P893" s="17"/>
      <c r="Q893" s="12"/>
      <c r="R893" s="13"/>
    </row>
    <row r="894" spans="1:18" ht="15.75" customHeight="1">
      <c r="A894" s="1"/>
      <c r="B894" s="6" t="s">
        <v>31</v>
      </c>
      <c r="C894" s="6">
        <v>1189833</v>
      </c>
      <c r="D894" s="7">
        <v>44334</v>
      </c>
      <c r="E894" s="6" t="s">
        <v>33</v>
      </c>
      <c r="F894" s="6" t="s">
        <v>51</v>
      </c>
      <c r="G894" s="6" t="s">
        <v>52</v>
      </c>
      <c r="H894" s="6" t="s">
        <v>17</v>
      </c>
      <c r="I894" s="8">
        <v>0.4</v>
      </c>
      <c r="J894" s="9">
        <v>5750</v>
      </c>
      <c r="K894" s="10">
        <f t="shared" si="6"/>
        <v>2300</v>
      </c>
      <c r="L894" s="10">
        <f t="shared" si="7"/>
        <v>1035</v>
      </c>
      <c r="M894" s="11">
        <v>0.45</v>
      </c>
      <c r="O894" s="16"/>
      <c r="P894" s="17"/>
      <c r="Q894" s="12"/>
      <c r="R894" s="13"/>
    </row>
    <row r="895" spans="1:18" ht="15.75" customHeight="1">
      <c r="A895" s="1"/>
      <c r="B895" s="6" t="s">
        <v>31</v>
      </c>
      <c r="C895" s="6">
        <v>1189833</v>
      </c>
      <c r="D895" s="7">
        <v>44334</v>
      </c>
      <c r="E895" s="6" t="s">
        <v>33</v>
      </c>
      <c r="F895" s="6" t="s">
        <v>51</v>
      </c>
      <c r="G895" s="6" t="s">
        <v>52</v>
      </c>
      <c r="H895" s="6" t="s">
        <v>18</v>
      </c>
      <c r="I895" s="8">
        <v>0.45</v>
      </c>
      <c r="J895" s="9">
        <v>4250</v>
      </c>
      <c r="K895" s="10">
        <f t="shared" si="6"/>
        <v>1912.5</v>
      </c>
      <c r="L895" s="10">
        <f t="shared" si="7"/>
        <v>573.75</v>
      </c>
      <c r="M895" s="11">
        <v>0.3</v>
      </c>
      <c r="O895" s="16"/>
      <c r="P895" s="17"/>
      <c r="Q895" s="12"/>
      <c r="R895" s="13"/>
    </row>
    <row r="896" spans="1:18" ht="15.75" customHeight="1">
      <c r="A896" s="1"/>
      <c r="B896" s="6" t="s">
        <v>31</v>
      </c>
      <c r="C896" s="6">
        <v>1189833</v>
      </c>
      <c r="D896" s="7">
        <v>44334</v>
      </c>
      <c r="E896" s="6" t="s">
        <v>33</v>
      </c>
      <c r="F896" s="6" t="s">
        <v>51</v>
      </c>
      <c r="G896" s="6" t="s">
        <v>52</v>
      </c>
      <c r="H896" s="6" t="s">
        <v>19</v>
      </c>
      <c r="I896" s="8">
        <v>0.45</v>
      </c>
      <c r="J896" s="9">
        <v>4250</v>
      </c>
      <c r="K896" s="10">
        <f t="shared" si="6"/>
        <v>1912.5</v>
      </c>
      <c r="L896" s="10">
        <f t="shared" si="7"/>
        <v>860.625</v>
      </c>
      <c r="M896" s="11">
        <v>0.45</v>
      </c>
      <c r="O896" s="16"/>
      <c r="P896" s="17"/>
      <c r="Q896" s="12"/>
      <c r="R896" s="13"/>
    </row>
    <row r="897" spans="1:18" ht="15.75" customHeight="1">
      <c r="A897" s="1"/>
      <c r="B897" s="6" t="s">
        <v>31</v>
      </c>
      <c r="C897" s="6">
        <v>1189833</v>
      </c>
      <c r="D897" s="7">
        <v>44334</v>
      </c>
      <c r="E897" s="6" t="s">
        <v>33</v>
      </c>
      <c r="F897" s="6" t="s">
        <v>51</v>
      </c>
      <c r="G897" s="6" t="s">
        <v>52</v>
      </c>
      <c r="H897" s="6" t="s">
        <v>20</v>
      </c>
      <c r="I897" s="8">
        <v>0.4</v>
      </c>
      <c r="J897" s="9">
        <v>3250</v>
      </c>
      <c r="K897" s="10">
        <f t="shared" si="6"/>
        <v>1300</v>
      </c>
      <c r="L897" s="10">
        <f t="shared" si="7"/>
        <v>520</v>
      </c>
      <c r="M897" s="11">
        <v>0.39999999999999997</v>
      </c>
      <c r="O897" s="16"/>
      <c r="P897" s="17"/>
      <c r="Q897" s="12"/>
      <c r="R897" s="13"/>
    </row>
    <row r="898" spans="1:18" ht="15.75" customHeight="1">
      <c r="A898" s="1"/>
      <c r="B898" s="6" t="s">
        <v>31</v>
      </c>
      <c r="C898" s="6">
        <v>1189833</v>
      </c>
      <c r="D898" s="7">
        <v>44334</v>
      </c>
      <c r="E898" s="6" t="s">
        <v>33</v>
      </c>
      <c r="F898" s="6" t="s">
        <v>51</v>
      </c>
      <c r="G898" s="6" t="s">
        <v>52</v>
      </c>
      <c r="H898" s="6" t="s">
        <v>21</v>
      </c>
      <c r="I898" s="8">
        <v>0.45</v>
      </c>
      <c r="J898" s="9">
        <v>2250</v>
      </c>
      <c r="K898" s="10">
        <f t="shared" si="6"/>
        <v>1012.5</v>
      </c>
      <c r="L898" s="10">
        <f t="shared" si="7"/>
        <v>607.50000000000011</v>
      </c>
      <c r="M898" s="11">
        <v>0.60000000000000009</v>
      </c>
      <c r="O898" s="16"/>
      <c r="P898" s="17"/>
      <c r="Q898" s="12"/>
      <c r="R898" s="13"/>
    </row>
    <row r="899" spans="1:18" ht="15.75" customHeight="1">
      <c r="A899" s="1"/>
      <c r="B899" s="6" t="s">
        <v>31</v>
      </c>
      <c r="C899" s="6">
        <v>1189833</v>
      </c>
      <c r="D899" s="7">
        <v>44334</v>
      </c>
      <c r="E899" s="6" t="s">
        <v>33</v>
      </c>
      <c r="F899" s="6" t="s">
        <v>51</v>
      </c>
      <c r="G899" s="6" t="s">
        <v>52</v>
      </c>
      <c r="H899" s="6" t="s">
        <v>22</v>
      </c>
      <c r="I899" s="8">
        <v>0.6</v>
      </c>
      <c r="J899" s="9">
        <v>4000</v>
      </c>
      <c r="K899" s="10">
        <f t="shared" si="6"/>
        <v>2400</v>
      </c>
      <c r="L899" s="10">
        <f t="shared" si="7"/>
        <v>600</v>
      </c>
      <c r="M899" s="11">
        <v>0.25</v>
      </c>
      <c r="O899" s="16"/>
      <c r="P899" s="17"/>
      <c r="Q899" s="12"/>
      <c r="R899" s="13"/>
    </row>
    <row r="900" spans="1:18" ht="15.75" customHeight="1">
      <c r="A900" s="1"/>
      <c r="B900" s="6" t="s">
        <v>31</v>
      </c>
      <c r="C900" s="6">
        <v>1189833</v>
      </c>
      <c r="D900" s="7">
        <v>44364</v>
      </c>
      <c r="E900" s="6" t="s">
        <v>33</v>
      </c>
      <c r="F900" s="6" t="s">
        <v>51</v>
      </c>
      <c r="G900" s="6" t="s">
        <v>52</v>
      </c>
      <c r="H900" s="6" t="s">
        <v>17</v>
      </c>
      <c r="I900" s="8">
        <v>0.4</v>
      </c>
      <c r="J900" s="9">
        <v>6750</v>
      </c>
      <c r="K900" s="10">
        <f t="shared" si="6"/>
        <v>2700</v>
      </c>
      <c r="L900" s="10">
        <f t="shared" si="7"/>
        <v>1215</v>
      </c>
      <c r="M900" s="11">
        <v>0.45</v>
      </c>
      <c r="O900" s="16"/>
      <c r="P900" s="17"/>
      <c r="Q900" s="12"/>
      <c r="R900" s="13"/>
    </row>
    <row r="901" spans="1:18" ht="15.75" customHeight="1">
      <c r="A901" s="1"/>
      <c r="B901" s="6" t="s">
        <v>31</v>
      </c>
      <c r="C901" s="6">
        <v>1189833</v>
      </c>
      <c r="D901" s="7">
        <v>44364</v>
      </c>
      <c r="E901" s="6" t="s">
        <v>33</v>
      </c>
      <c r="F901" s="6" t="s">
        <v>51</v>
      </c>
      <c r="G901" s="6" t="s">
        <v>52</v>
      </c>
      <c r="H901" s="6" t="s">
        <v>18</v>
      </c>
      <c r="I901" s="8">
        <v>0.45</v>
      </c>
      <c r="J901" s="9">
        <v>5250</v>
      </c>
      <c r="K901" s="10">
        <f t="shared" si="6"/>
        <v>2362.5</v>
      </c>
      <c r="L901" s="10">
        <f t="shared" si="7"/>
        <v>708.75</v>
      </c>
      <c r="M901" s="11">
        <v>0.3</v>
      </c>
      <c r="O901" s="16"/>
      <c r="P901" s="17"/>
      <c r="Q901" s="12"/>
      <c r="R901" s="13"/>
    </row>
    <row r="902" spans="1:18" ht="15.75" customHeight="1">
      <c r="A902" s="1"/>
      <c r="B902" s="6" t="s">
        <v>31</v>
      </c>
      <c r="C902" s="6">
        <v>1189833</v>
      </c>
      <c r="D902" s="7">
        <v>44364</v>
      </c>
      <c r="E902" s="6" t="s">
        <v>33</v>
      </c>
      <c r="F902" s="6" t="s">
        <v>51</v>
      </c>
      <c r="G902" s="6" t="s">
        <v>52</v>
      </c>
      <c r="H902" s="6" t="s">
        <v>19</v>
      </c>
      <c r="I902" s="8">
        <v>0.45</v>
      </c>
      <c r="J902" s="9">
        <v>5500</v>
      </c>
      <c r="K902" s="10">
        <f t="shared" si="6"/>
        <v>2475</v>
      </c>
      <c r="L902" s="10">
        <f t="shared" si="7"/>
        <v>1113.75</v>
      </c>
      <c r="M902" s="11">
        <v>0.45</v>
      </c>
      <c r="O902" s="16"/>
      <c r="P902" s="17"/>
      <c r="Q902" s="12"/>
      <c r="R902" s="13"/>
    </row>
    <row r="903" spans="1:18" ht="15.75" customHeight="1">
      <c r="A903" s="1"/>
      <c r="B903" s="6" t="s">
        <v>31</v>
      </c>
      <c r="C903" s="6">
        <v>1189833</v>
      </c>
      <c r="D903" s="7">
        <v>44364</v>
      </c>
      <c r="E903" s="6" t="s">
        <v>33</v>
      </c>
      <c r="F903" s="6" t="s">
        <v>51</v>
      </c>
      <c r="G903" s="6" t="s">
        <v>52</v>
      </c>
      <c r="H903" s="6" t="s">
        <v>20</v>
      </c>
      <c r="I903" s="8">
        <v>0.4</v>
      </c>
      <c r="J903" s="9">
        <v>4250</v>
      </c>
      <c r="K903" s="10">
        <f t="shared" si="6"/>
        <v>1700</v>
      </c>
      <c r="L903" s="10">
        <f t="shared" si="7"/>
        <v>680</v>
      </c>
      <c r="M903" s="11">
        <v>0.39999999999999997</v>
      </c>
      <c r="O903" s="16"/>
      <c r="P903" s="17"/>
      <c r="Q903" s="12"/>
      <c r="R903" s="13"/>
    </row>
    <row r="904" spans="1:18" ht="15.75" customHeight="1">
      <c r="A904" s="1"/>
      <c r="B904" s="6" t="s">
        <v>31</v>
      </c>
      <c r="C904" s="6">
        <v>1189833</v>
      </c>
      <c r="D904" s="7">
        <v>44364</v>
      </c>
      <c r="E904" s="6" t="s">
        <v>33</v>
      </c>
      <c r="F904" s="6" t="s">
        <v>51</v>
      </c>
      <c r="G904" s="6" t="s">
        <v>52</v>
      </c>
      <c r="H904" s="6" t="s">
        <v>21</v>
      </c>
      <c r="I904" s="8">
        <v>0.45</v>
      </c>
      <c r="J904" s="9">
        <v>3000</v>
      </c>
      <c r="K904" s="10">
        <f t="shared" si="6"/>
        <v>1350</v>
      </c>
      <c r="L904" s="10">
        <f t="shared" si="7"/>
        <v>810.00000000000011</v>
      </c>
      <c r="M904" s="11">
        <v>0.60000000000000009</v>
      </c>
      <c r="O904" s="16"/>
      <c r="P904" s="17"/>
      <c r="Q904" s="12"/>
      <c r="R904" s="13"/>
    </row>
    <row r="905" spans="1:18" ht="15.75" customHeight="1">
      <c r="A905" s="1"/>
      <c r="B905" s="6" t="s">
        <v>31</v>
      </c>
      <c r="C905" s="6">
        <v>1189833</v>
      </c>
      <c r="D905" s="7">
        <v>44364</v>
      </c>
      <c r="E905" s="6" t="s">
        <v>33</v>
      </c>
      <c r="F905" s="6" t="s">
        <v>51</v>
      </c>
      <c r="G905" s="6" t="s">
        <v>52</v>
      </c>
      <c r="H905" s="6" t="s">
        <v>22</v>
      </c>
      <c r="I905" s="8">
        <v>0.6</v>
      </c>
      <c r="J905" s="9">
        <v>6000</v>
      </c>
      <c r="K905" s="10">
        <f t="shared" si="6"/>
        <v>3600</v>
      </c>
      <c r="L905" s="10">
        <f t="shared" si="7"/>
        <v>900</v>
      </c>
      <c r="M905" s="11">
        <v>0.25</v>
      </c>
      <c r="O905" s="16"/>
      <c r="P905" s="17"/>
      <c r="Q905" s="12"/>
      <c r="R905" s="13"/>
    </row>
    <row r="906" spans="1:18" ht="15.75" customHeight="1">
      <c r="A906" s="1"/>
      <c r="B906" s="6" t="s">
        <v>31</v>
      </c>
      <c r="C906" s="6">
        <v>1189833</v>
      </c>
      <c r="D906" s="7">
        <v>44393</v>
      </c>
      <c r="E906" s="6" t="s">
        <v>33</v>
      </c>
      <c r="F906" s="6" t="s">
        <v>51</v>
      </c>
      <c r="G906" s="6" t="s">
        <v>52</v>
      </c>
      <c r="H906" s="6" t="s">
        <v>17</v>
      </c>
      <c r="I906" s="8">
        <v>0.4</v>
      </c>
      <c r="J906" s="9">
        <v>7500</v>
      </c>
      <c r="K906" s="10">
        <f t="shared" si="6"/>
        <v>3000</v>
      </c>
      <c r="L906" s="10">
        <f t="shared" si="7"/>
        <v>1350</v>
      </c>
      <c r="M906" s="11">
        <v>0.45</v>
      </c>
      <c r="O906" s="16"/>
      <c r="P906" s="17"/>
      <c r="Q906" s="12"/>
      <c r="R906" s="13"/>
    </row>
    <row r="907" spans="1:18" ht="15.75" customHeight="1">
      <c r="A907" s="1"/>
      <c r="B907" s="6" t="s">
        <v>31</v>
      </c>
      <c r="C907" s="6">
        <v>1189833</v>
      </c>
      <c r="D907" s="7">
        <v>44393</v>
      </c>
      <c r="E907" s="6" t="s">
        <v>33</v>
      </c>
      <c r="F907" s="6" t="s">
        <v>51</v>
      </c>
      <c r="G907" s="6" t="s">
        <v>52</v>
      </c>
      <c r="H907" s="6" t="s">
        <v>18</v>
      </c>
      <c r="I907" s="8">
        <v>0.45</v>
      </c>
      <c r="J907" s="9">
        <v>6000</v>
      </c>
      <c r="K907" s="10">
        <f t="shared" si="6"/>
        <v>2700</v>
      </c>
      <c r="L907" s="10">
        <f t="shared" si="7"/>
        <v>810</v>
      </c>
      <c r="M907" s="11">
        <v>0.3</v>
      </c>
      <c r="O907" s="16"/>
      <c r="P907" s="17"/>
      <c r="Q907" s="12"/>
      <c r="R907" s="13"/>
    </row>
    <row r="908" spans="1:18" ht="15.75" customHeight="1">
      <c r="A908" s="1"/>
      <c r="B908" s="6" t="s">
        <v>31</v>
      </c>
      <c r="C908" s="6">
        <v>1189833</v>
      </c>
      <c r="D908" s="7">
        <v>44393</v>
      </c>
      <c r="E908" s="6" t="s">
        <v>33</v>
      </c>
      <c r="F908" s="6" t="s">
        <v>51</v>
      </c>
      <c r="G908" s="6" t="s">
        <v>52</v>
      </c>
      <c r="H908" s="6" t="s">
        <v>19</v>
      </c>
      <c r="I908" s="8">
        <v>0.45</v>
      </c>
      <c r="J908" s="9">
        <v>5500</v>
      </c>
      <c r="K908" s="10">
        <f t="shared" si="6"/>
        <v>2475</v>
      </c>
      <c r="L908" s="10">
        <f t="shared" si="7"/>
        <v>1113.75</v>
      </c>
      <c r="M908" s="11">
        <v>0.45</v>
      </c>
      <c r="O908" s="16"/>
      <c r="P908" s="17"/>
      <c r="Q908" s="12"/>
      <c r="R908" s="13"/>
    </row>
    <row r="909" spans="1:18" ht="15.75" customHeight="1">
      <c r="A909" s="1"/>
      <c r="B909" s="6" t="s">
        <v>31</v>
      </c>
      <c r="C909" s="6">
        <v>1189833</v>
      </c>
      <c r="D909" s="7">
        <v>44393</v>
      </c>
      <c r="E909" s="6" t="s">
        <v>33</v>
      </c>
      <c r="F909" s="6" t="s">
        <v>51</v>
      </c>
      <c r="G909" s="6" t="s">
        <v>52</v>
      </c>
      <c r="H909" s="6" t="s">
        <v>20</v>
      </c>
      <c r="I909" s="8">
        <v>0.4</v>
      </c>
      <c r="J909" s="9">
        <v>4500</v>
      </c>
      <c r="K909" s="10">
        <f t="shared" si="6"/>
        <v>1800</v>
      </c>
      <c r="L909" s="10">
        <f t="shared" si="7"/>
        <v>719.99999999999989</v>
      </c>
      <c r="M909" s="11">
        <v>0.39999999999999997</v>
      </c>
      <c r="O909" s="16"/>
      <c r="P909" s="17"/>
      <c r="Q909" s="12"/>
      <c r="R909" s="13"/>
    </row>
    <row r="910" spans="1:18" ht="15.75" customHeight="1">
      <c r="A910" s="1"/>
      <c r="B910" s="6" t="s">
        <v>31</v>
      </c>
      <c r="C910" s="6">
        <v>1189833</v>
      </c>
      <c r="D910" s="7">
        <v>44393</v>
      </c>
      <c r="E910" s="6" t="s">
        <v>33</v>
      </c>
      <c r="F910" s="6" t="s">
        <v>51</v>
      </c>
      <c r="G910" s="6" t="s">
        <v>52</v>
      </c>
      <c r="H910" s="6" t="s">
        <v>21</v>
      </c>
      <c r="I910" s="8">
        <v>0.45</v>
      </c>
      <c r="J910" s="9">
        <v>4750</v>
      </c>
      <c r="K910" s="10">
        <f t="shared" si="6"/>
        <v>2137.5</v>
      </c>
      <c r="L910" s="10">
        <f t="shared" si="7"/>
        <v>1282.5000000000002</v>
      </c>
      <c r="M910" s="11">
        <v>0.60000000000000009</v>
      </c>
      <c r="O910" s="16"/>
      <c r="P910" s="17"/>
      <c r="Q910" s="12"/>
      <c r="R910" s="13"/>
    </row>
    <row r="911" spans="1:18" ht="15.75" customHeight="1">
      <c r="A911" s="1"/>
      <c r="B911" s="6" t="s">
        <v>31</v>
      </c>
      <c r="C911" s="6">
        <v>1189833</v>
      </c>
      <c r="D911" s="7">
        <v>44393</v>
      </c>
      <c r="E911" s="6" t="s">
        <v>33</v>
      </c>
      <c r="F911" s="6" t="s">
        <v>51</v>
      </c>
      <c r="G911" s="6" t="s">
        <v>52</v>
      </c>
      <c r="H911" s="6" t="s">
        <v>22</v>
      </c>
      <c r="I911" s="8">
        <v>0.6</v>
      </c>
      <c r="J911" s="9">
        <v>4750</v>
      </c>
      <c r="K911" s="10">
        <f t="shared" si="6"/>
        <v>2850</v>
      </c>
      <c r="L911" s="10">
        <f t="shared" si="7"/>
        <v>712.5</v>
      </c>
      <c r="M911" s="11">
        <v>0.25</v>
      </c>
      <c r="O911" s="16"/>
      <c r="P911" s="17"/>
      <c r="Q911" s="12"/>
      <c r="R911" s="13"/>
    </row>
    <row r="912" spans="1:18" ht="15.75" customHeight="1">
      <c r="A912" s="1"/>
      <c r="B912" s="6" t="s">
        <v>31</v>
      </c>
      <c r="C912" s="6">
        <v>1189833</v>
      </c>
      <c r="D912" s="7">
        <v>44425</v>
      </c>
      <c r="E912" s="6" t="s">
        <v>33</v>
      </c>
      <c r="F912" s="6" t="s">
        <v>51</v>
      </c>
      <c r="G912" s="6" t="s">
        <v>52</v>
      </c>
      <c r="H912" s="6" t="s">
        <v>17</v>
      </c>
      <c r="I912" s="8">
        <v>0.45</v>
      </c>
      <c r="J912" s="9">
        <v>6750</v>
      </c>
      <c r="K912" s="10">
        <f t="shared" si="6"/>
        <v>3037.5</v>
      </c>
      <c r="L912" s="10">
        <f t="shared" si="7"/>
        <v>1366.875</v>
      </c>
      <c r="M912" s="11">
        <v>0.45</v>
      </c>
      <c r="O912" s="16"/>
      <c r="P912" s="17"/>
      <c r="Q912" s="12"/>
      <c r="R912" s="13"/>
    </row>
    <row r="913" spans="1:18" ht="15.75" customHeight="1">
      <c r="A913" s="1"/>
      <c r="B913" s="6" t="s">
        <v>31</v>
      </c>
      <c r="C913" s="6">
        <v>1189833</v>
      </c>
      <c r="D913" s="7">
        <v>44425</v>
      </c>
      <c r="E913" s="6" t="s">
        <v>33</v>
      </c>
      <c r="F913" s="6" t="s">
        <v>51</v>
      </c>
      <c r="G913" s="6" t="s">
        <v>52</v>
      </c>
      <c r="H913" s="6" t="s">
        <v>18</v>
      </c>
      <c r="I913" s="8">
        <v>0.55000000000000004</v>
      </c>
      <c r="J913" s="9">
        <v>6250</v>
      </c>
      <c r="K913" s="10">
        <f t="shared" si="6"/>
        <v>3437.5000000000005</v>
      </c>
      <c r="L913" s="10">
        <f t="shared" si="7"/>
        <v>1031.25</v>
      </c>
      <c r="M913" s="11">
        <v>0.3</v>
      </c>
      <c r="O913" s="16"/>
      <c r="P913" s="17"/>
      <c r="Q913" s="12"/>
      <c r="R913" s="13"/>
    </row>
    <row r="914" spans="1:18" ht="15.75" customHeight="1">
      <c r="A914" s="1"/>
      <c r="B914" s="6" t="s">
        <v>31</v>
      </c>
      <c r="C914" s="6">
        <v>1189833</v>
      </c>
      <c r="D914" s="7">
        <v>44425</v>
      </c>
      <c r="E914" s="6" t="s">
        <v>33</v>
      </c>
      <c r="F914" s="6" t="s">
        <v>51</v>
      </c>
      <c r="G914" s="6" t="s">
        <v>52</v>
      </c>
      <c r="H914" s="6" t="s">
        <v>19</v>
      </c>
      <c r="I914" s="8">
        <v>0.5</v>
      </c>
      <c r="J914" s="9">
        <v>5000</v>
      </c>
      <c r="K914" s="10">
        <f t="shared" si="6"/>
        <v>2500</v>
      </c>
      <c r="L914" s="10">
        <f t="shared" si="7"/>
        <v>1125</v>
      </c>
      <c r="M914" s="11">
        <v>0.45</v>
      </c>
      <c r="O914" s="16"/>
      <c r="P914" s="17"/>
      <c r="Q914" s="12"/>
      <c r="R914" s="13"/>
    </row>
    <row r="915" spans="1:18" ht="15.75" customHeight="1">
      <c r="A915" s="1"/>
      <c r="B915" s="6" t="s">
        <v>31</v>
      </c>
      <c r="C915" s="6">
        <v>1189833</v>
      </c>
      <c r="D915" s="7">
        <v>44425</v>
      </c>
      <c r="E915" s="6" t="s">
        <v>33</v>
      </c>
      <c r="F915" s="6" t="s">
        <v>51</v>
      </c>
      <c r="G915" s="6" t="s">
        <v>52</v>
      </c>
      <c r="H915" s="6" t="s">
        <v>20</v>
      </c>
      <c r="I915" s="8">
        <v>0.45</v>
      </c>
      <c r="J915" s="9">
        <v>4250</v>
      </c>
      <c r="K915" s="10">
        <f t="shared" si="6"/>
        <v>1912.5</v>
      </c>
      <c r="L915" s="10">
        <f t="shared" si="7"/>
        <v>764.99999999999989</v>
      </c>
      <c r="M915" s="11">
        <v>0.39999999999999997</v>
      </c>
      <c r="O915" s="16"/>
      <c r="P915" s="17"/>
      <c r="Q915" s="12"/>
      <c r="R915" s="13"/>
    </row>
    <row r="916" spans="1:18" ht="15.75" customHeight="1">
      <c r="A916" s="1"/>
      <c r="B916" s="6" t="s">
        <v>31</v>
      </c>
      <c r="C916" s="6">
        <v>1189833</v>
      </c>
      <c r="D916" s="7">
        <v>44425</v>
      </c>
      <c r="E916" s="6" t="s">
        <v>33</v>
      </c>
      <c r="F916" s="6" t="s">
        <v>51</v>
      </c>
      <c r="G916" s="6" t="s">
        <v>52</v>
      </c>
      <c r="H916" s="6" t="s">
        <v>21</v>
      </c>
      <c r="I916" s="8">
        <v>0.54999999999999993</v>
      </c>
      <c r="J916" s="9">
        <v>4250</v>
      </c>
      <c r="K916" s="10">
        <f t="shared" si="6"/>
        <v>2337.4999999999995</v>
      </c>
      <c r="L916" s="10">
        <f t="shared" si="7"/>
        <v>1402.5</v>
      </c>
      <c r="M916" s="11">
        <v>0.60000000000000009</v>
      </c>
      <c r="O916" s="16"/>
      <c r="P916" s="17"/>
      <c r="Q916" s="12"/>
      <c r="R916" s="13"/>
    </row>
    <row r="917" spans="1:18" ht="15.75" customHeight="1">
      <c r="A917" s="1"/>
      <c r="B917" s="6" t="s">
        <v>31</v>
      </c>
      <c r="C917" s="6">
        <v>1189833</v>
      </c>
      <c r="D917" s="7">
        <v>44425</v>
      </c>
      <c r="E917" s="6" t="s">
        <v>33</v>
      </c>
      <c r="F917" s="6" t="s">
        <v>51</v>
      </c>
      <c r="G917" s="6" t="s">
        <v>52</v>
      </c>
      <c r="H917" s="6" t="s">
        <v>22</v>
      </c>
      <c r="I917" s="8">
        <v>0.6</v>
      </c>
      <c r="J917" s="9">
        <v>4000</v>
      </c>
      <c r="K917" s="10">
        <f t="shared" si="6"/>
        <v>2400</v>
      </c>
      <c r="L917" s="10">
        <f t="shared" si="7"/>
        <v>600</v>
      </c>
      <c r="M917" s="11">
        <v>0.25</v>
      </c>
      <c r="O917" s="16"/>
      <c r="P917" s="17"/>
      <c r="Q917" s="12"/>
      <c r="R917" s="13"/>
    </row>
    <row r="918" spans="1:18" ht="15.75" customHeight="1">
      <c r="A918" s="1"/>
      <c r="B918" s="6" t="s">
        <v>31</v>
      </c>
      <c r="C918" s="6">
        <v>1189833</v>
      </c>
      <c r="D918" s="7">
        <v>44457</v>
      </c>
      <c r="E918" s="6" t="s">
        <v>33</v>
      </c>
      <c r="F918" s="6" t="s">
        <v>51</v>
      </c>
      <c r="G918" s="6" t="s">
        <v>52</v>
      </c>
      <c r="H918" s="6" t="s">
        <v>17</v>
      </c>
      <c r="I918" s="8">
        <v>0.45</v>
      </c>
      <c r="J918" s="9">
        <v>6000</v>
      </c>
      <c r="K918" s="10">
        <f t="shared" si="6"/>
        <v>2700</v>
      </c>
      <c r="L918" s="10">
        <f t="shared" si="7"/>
        <v>1215</v>
      </c>
      <c r="M918" s="11">
        <v>0.45</v>
      </c>
      <c r="O918" s="16"/>
      <c r="P918" s="17"/>
      <c r="Q918" s="12"/>
      <c r="R918" s="13"/>
    </row>
    <row r="919" spans="1:18" ht="15.75" customHeight="1">
      <c r="A919" s="1"/>
      <c r="B919" s="6" t="s">
        <v>31</v>
      </c>
      <c r="C919" s="6">
        <v>1189833</v>
      </c>
      <c r="D919" s="7">
        <v>44457</v>
      </c>
      <c r="E919" s="6" t="s">
        <v>33</v>
      </c>
      <c r="F919" s="6" t="s">
        <v>51</v>
      </c>
      <c r="G919" s="6" t="s">
        <v>52</v>
      </c>
      <c r="H919" s="6" t="s">
        <v>18</v>
      </c>
      <c r="I919" s="8">
        <v>0.5</v>
      </c>
      <c r="J919" s="9">
        <v>6000</v>
      </c>
      <c r="K919" s="10">
        <f t="shared" si="6"/>
        <v>3000</v>
      </c>
      <c r="L919" s="10">
        <f t="shared" si="7"/>
        <v>900</v>
      </c>
      <c r="M919" s="11">
        <v>0.3</v>
      </c>
      <c r="O919" s="16"/>
      <c r="P919" s="17"/>
      <c r="Q919" s="12"/>
      <c r="R919" s="13"/>
    </row>
    <row r="920" spans="1:18" ht="15.75" customHeight="1">
      <c r="A920" s="1"/>
      <c r="B920" s="6" t="s">
        <v>31</v>
      </c>
      <c r="C920" s="6">
        <v>1189833</v>
      </c>
      <c r="D920" s="7">
        <v>44457</v>
      </c>
      <c r="E920" s="6" t="s">
        <v>33</v>
      </c>
      <c r="F920" s="6" t="s">
        <v>51</v>
      </c>
      <c r="G920" s="6" t="s">
        <v>52</v>
      </c>
      <c r="H920" s="6" t="s">
        <v>19</v>
      </c>
      <c r="I920" s="8">
        <v>0.45</v>
      </c>
      <c r="J920" s="9">
        <v>4500</v>
      </c>
      <c r="K920" s="10">
        <f t="shared" si="6"/>
        <v>2025</v>
      </c>
      <c r="L920" s="10">
        <f t="shared" si="7"/>
        <v>911.25</v>
      </c>
      <c r="M920" s="11">
        <v>0.45</v>
      </c>
      <c r="O920" s="16"/>
      <c r="P920" s="17"/>
      <c r="Q920" s="12"/>
      <c r="R920" s="13"/>
    </row>
    <row r="921" spans="1:18" ht="15.75" customHeight="1">
      <c r="A921" s="1"/>
      <c r="B921" s="6" t="s">
        <v>31</v>
      </c>
      <c r="C921" s="6">
        <v>1189833</v>
      </c>
      <c r="D921" s="7">
        <v>44457</v>
      </c>
      <c r="E921" s="6" t="s">
        <v>33</v>
      </c>
      <c r="F921" s="6" t="s">
        <v>51</v>
      </c>
      <c r="G921" s="6" t="s">
        <v>52</v>
      </c>
      <c r="H921" s="6" t="s">
        <v>20</v>
      </c>
      <c r="I921" s="8">
        <v>0.45</v>
      </c>
      <c r="J921" s="9">
        <v>4000</v>
      </c>
      <c r="K921" s="10">
        <f t="shared" si="6"/>
        <v>1800</v>
      </c>
      <c r="L921" s="10">
        <f t="shared" si="7"/>
        <v>719.99999999999989</v>
      </c>
      <c r="M921" s="11">
        <v>0.39999999999999997</v>
      </c>
      <c r="O921" s="16"/>
      <c r="P921" s="17"/>
      <c r="Q921" s="12"/>
      <c r="R921" s="13"/>
    </row>
    <row r="922" spans="1:18" ht="15.75" customHeight="1">
      <c r="A922" s="1"/>
      <c r="B922" s="6" t="s">
        <v>31</v>
      </c>
      <c r="C922" s="6">
        <v>1189833</v>
      </c>
      <c r="D922" s="7">
        <v>44457</v>
      </c>
      <c r="E922" s="6" t="s">
        <v>33</v>
      </c>
      <c r="F922" s="6" t="s">
        <v>51</v>
      </c>
      <c r="G922" s="6" t="s">
        <v>52</v>
      </c>
      <c r="H922" s="6" t="s">
        <v>21</v>
      </c>
      <c r="I922" s="8">
        <v>0.54999999999999993</v>
      </c>
      <c r="J922" s="9">
        <v>4000</v>
      </c>
      <c r="K922" s="10">
        <f t="shared" si="6"/>
        <v>2199.9999999999995</v>
      </c>
      <c r="L922" s="10">
        <f t="shared" si="7"/>
        <v>1320</v>
      </c>
      <c r="M922" s="11">
        <v>0.60000000000000009</v>
      </c>
      <c r="O922" s="16"/>
      <c r="P922" s="17"/>
      <c r="Q922" s="12"/>
      <c r="R922" s="13"/>
    </row>
    <row r="923" spans="1:18" ht="15.75" customHeight="1">
      <c r="A923" s="1"/>
      <c r="B923" s="6" t="s">
        <v>31</v>
      </c>
      <c r="C923" s="6">
        <v>1189833</v>
      </c>
      <c r="D923" s="7">
        <v>44457</v>
      </c>
      <c r="E923" s="6" t="s">
        <v>33</v>
      </c>
      <c r="F923" s="6" t="s">
        <v>51</v>
      </c>
      <c r="G923" s="6" t="s">
        <v>52</v>
      </c>
      <c r="H923" s="6" t="s">
        <v>22</v>
      </c>
      <c r="I923" s="8">
        <v>0.6</v>
      </c>
      <c r="J923" s="9">
        <v>4500</v>
      </c>
      <c r="K923" s="10">
        <f t="shared" si="6"/>
        <v>2700</v>
      </c>
      <c r="L923" s="10">
        <f t="shared" si="7"/>
        <v>675</v>
      </c>
      <c r="M923" s="11">
        <v>0.25</v>
      </c>
      <c r="O923" s="16"/>
      <c r="P923" s="17"/>
      <c r="Q923" s="12"/>
      <c r="R923" s="13"/>
    </row>
    <row r="924" spans="1:18" ht="15.75" customHeight="1">
      <c r="A924" s="1"/>
      <c r="B924" s="6" t="s">
        <v>31</v>
      </c>
      <c r="C924" s="6">
        <v>1189833</v>
      </c>
      <c r="D924" s="7">
        <v>44486</v>
      </c>
      <c r="E924" s="6" t="s">
        <v>33</v>
      </c>
      <c r="F924" s="6" t="s">
        <v>51</v>
      </c>
      <c r="G924" s="6" t="s">
        <v>52</v>
      </c>
      <c r="H924" s="6" t="s">
        <v>17</v>
      </c>
      <c r="I924" s="8">
        <v>0.45</v>
      </c>
      <c r="J924" s="9">
        <v>5500</v>
      </c>
      <c r="K924" s="10">
        <f t="shared" si="6"/>
        <v>2475</v>
      </c>
      <c r="L924" s="10">
        <f t="shared" si="7"/>
        <v>1113.75</v>
      </c>
      <c r="M924" s="11">
        <v>0.45</v>
      </c>
      <c r="O924" s="16"/>
      <c r="P924" s="17"/>
      <c r="Q924" s="12"/>
      <c r="R924" s="13"/>
    </row>
    <row r="925" spans="1:18" ht="15.75" customHeight="1">
      <c r="A925" s="1"/>
      <c r="B925" s="6" t="s">
        <v>31</v>
      </c>
      <c r="C925" s="6">
        <v>1189833</v>
      </c>
      <c r="D925" s="7">
        <v>44486</v>
      </c>
      <c r="E925" s="6" t="s">
        <v>33</v>
      </c>
      <c r="F925" s="6" t="s">
        <v>51</v>
      </c>
      <c r="G925" s="6" t="s">
        <v>52</v>
      </c>
      <c r="H925" s="6" t="s">
        <v>18</v>
      </c>
      <c r="I925" s="8">
        <v>0.5</v>
      </c>
      <c r="J925" s="9">
        <v>5500</v>
      </c>
      <c r="K925" s="10">
        <f t="shared" si="6"/>
        <v>2750</v>
      </c>
      <c r="L925" s="10">
        <f t="shared" si="7"/>
        <v>825</v>
      </c>
      <c r="M925" s="11">
        <v>0.3</v>
      </c>
      <c r="O925" s="16"/>
      <c r="P925" s="17"/>
      <c r="Q925" s="12"/>
      <c r="R925" s="13"/>
    </row>
    <row r="926" spans="1:18" ht="15.75" customHeight="1">
      <c r="A926" s="1"/>
      <c r="B926" s="6" t="s">
        <v>31</v>
      </c>
      <c r="C926" s="6">
        <v>1189833</v>
      </c>
      <c r="D926" s="7">
        <v>44486</v>
      </c>
      <c r="E926" s="6" t="s">
        <v>33</v>
      </c>
      <c r="F926" s="6" t="s">
        <v>51</v>
      </c>
      <c r="G926" s="6" t="s">
        <v>52</v>
      </c>
      <c r="H926" s="6" t="s">
        <v>19</v>
      </c>
      <c r="I926" s="8">
        <v>0.45</v>
      </c>
      <c r="J926" s="9">
        <v>4000</v>
      </c>
      <c r="K926" s="10">
        <f t="shared" si="6"/>
        <v>1800</v>
      </c>
      <c r="L926" s="10">
        <f t="shared" si="7"/>
        <v>810</v>
      </c>
      <c r="M926" s="11">
        <v>0.45</v>
      </c>
      <c r="O926" s="16"/>
      <c r="P926" s="17"/>
      <c r="Q926" s="12"/>
      <c r="R926" s="13"/>
    </row>
    <row r="927" spans="1:18" ht="15.75" customHeight="1">
      <c r="A927" s="1"/>
      <c r="B927" s="6" t="s">
        <v>31</v>
      </c>
      <c r="C927" s="6">
        <v>1189833</v>
      </c>
      <c r="D927" s="7">
        <v>44486</v>
      </c>
      <c r="E927" s="6" t="s">
        <v>33</v>
      </c>
      <c r="F927" s="6" t="s">
        <v>51</v>
      </c>
      <c r="G927" s="6" t="s">
        <v>52</v>
      </c>
      <c r="H927" s="6" t="s">
        <v>20</v>
      </c>
      <c r="I927" s="8">
        <v>0.45</v>
      </c>
      <c r="J927" s="9">
        <v>3750</v>
      </c>
      <c r="K927" s="10">
        <f t="shared" si="6"/>
        <v>1687.5</v>
      </c>
      <c r="L927" s="10">
        <f t="shared" si="7"/>
        <v>675</v>
      </c>
      <c r="M927" s="11">
        <v>0.39999999999999997</v>
      </c>
      <c r="O927" s="16"/>
      <c r="P927" s="17"/>
      <c r="Q927" s="12"/>
      <c r="R927" s="13"/>
    </row>
    <row r="928" spans="1:18" ht="15.75" customHeight="1">
      <c r="A928" s="1"/>
      <c r="B928" s="6" t="s">
        <v>31</v>
      </c>
      <c r="C928" s="6">
        <v>1189833</v>
      </c>
      <c r="D928" s="7">
        <v>44486</v>
      </c>
      <c r="E928" s="6" t="s">
        <v>33</v>
      </c>
      <c r="F928" s="6" t="s">
        <v>51</v>
      </c>
      <c r="G928" s="6" t="s">
        <v>52</v>
      </c>
      <c r="H928" s="6" t="s">
        <v>21</v>
      </c>
      <c r="I928" s="8">
        <v>0.54999999999999993</v>
      </c>
      <c r="J928" s="9">
        <v>3500</v>
      </c>
      <c r="K928" s="10">
        <f t="shared" si="6"/>
        <v>1924.9999999999998</v>
      </c>
      <c r="L928" s="10">
        <f t="shared" si="7"/>
        <v>1155</v>
      </c>
      <c r="M928" s="11">
        <v>0.60000000000000009</v>
      </c>
      <c r="O928" s="16"/>
      <c r="P928" s="17"/>
      <c r="Q928" s="12"/>
      <c r="R928" s="13"/>
    </row>
    <row r="929" spans="1:18" ht="15.75" customHeight="1">
      <c r="A929" s="1"/>
      <c r="B929" s="6" t="s">
        <v>31</v>
      </c>
      <c r="C929" s="6">
        <v>1189833</v>
      </c>
      <c r="D929" s="7">
        <v>44486</v>
      </c>
      <c r="E929" s="6" t="s">
        <v>33</v>
      </c>
      <c r="F929" s="6" t="s">
        <v>51</v>
      </c>
      <c r="G929" s="6" t="s">
        <v>52</v>
      </c>
      <c r="H929" s="6" t="s">
        <v>22</v>
      </c>
      <c r="I929" s="8">
        <v>0.6</v>
      </c>
      <c r="J929" s="9">
        <v>4000</v>
      </c>
      <c r="K929" s="10">
        <f t="shared" si="6"/>
        <v>2400</v>
      </c>
      <c r="L929" s="10">
        <f t="shared" si="7"/>
        <v>600</v>
      </c>
      <c r="M929" s="11">
        <v>0.25</v>
      </c>
      <c r="O929" s="16"/>
      <c r="P929" s="17"/>
      <c r="Q929" s="12"/>
      <c r="R929" s="13"/>
    </row>
    <row r="930" spans="1:18" ht="15.75" customHeight="1">
      <c r="A930" s="1"/>
      <c r="B930" s="6" t="s">
        <v>31</v>
      </c>
      <c r="C930" s="6">
        <v>1189833</v>
      </c>
      <c r="D930" s="7">
        <v>44517</v>
      </c>
      <c r="E930" s="6" t="s">
        <v>33</v>
      </c>
      <c r="F930" s="6" t="s">
        <v>51</v>
      </c>
      <c r="G930" s="6" t="s">
        <v>52</v>
      </c>
      <c r="H930" s="6" t="s">
        <v>17</v>
      </c>
      <c r="I930" s="8">
        <v>0.4</v>
      </c>
      <c r="J930" s="9">
        <v>5750</v>
      </c>
      <c r="K930" s="10">
        <f t="shared" si="6"/>
        <v>2300</v>
      </c>
      <c r="L930" s="10">
        <f t="shared" si="7"/>
        <v>1035</v>
      </c>
      <c r="M930" s="11">
        <v>0.45</v>
      </c>
      <c r="O930" s="16"/>
      <c r="P930" s="17"/>
      <c r="Q930" s="12"/>
      <c r="R930" s="13"/>
    </row>
    <row r="931" spans="1:18" ht="15.75" customHeight="1">
      <c r="A931" s="1"/>
      <c r="B931" s="6" t="s">
        <v>31</v>
      </c>
      <c r="C931" s="6">
        <v>1189833</v>
      </c>
      <c r="D931" s="7">
        <v>44517</v>
      </c>
      <c r="E931" s="6" t="s">
        <v>33</v>
      </c>
      <c r="F931" s="6" t="s">
        <v>51</v>
      </c>
      <c r="G931" s="6" t="s">
        <v>52</v>
      </c>
      <c r="H931" s="6" t="s">
        <v>18</v>
      </c>
      <c r="I931" s="8">
        <v>0.45000000000000007</v>
      </c>
      <c r="J931" s="9">
        <v>5750</v>
      </c>
      <c r="K931" s="10">
        <f t="shared" si="6"/>
        <v>2587.5000000000005</v>
      </c>
      <c r="L931" s="10">
        <f t="shared" si="7"/>
        <v>776.25000000000011</v>
      </c>
      <c r="M931" s="11">
        <v>0.3</v>
      </c>
      <c r="O931" s="16"/>
      <c r="P931" s="17"/>
      <c r="Q931" s="12"/>
      <c r="R931" s="13"/>
    </row>
    <row r="932" spans="1:18" ht="15.75" customHeight="1">
      <c r="A932" s="1"/>
      <c r="B932" s="6" t="s">
        <v>31</v>
      </c>
      <c r="C932" s="6">
        <v>1189833</v>
      </c>
      <c r="D932" s="7">
        <v>44517</v>
      </c>
      <c r="E932" s="6" t="s">
        <v>33</v>
      </c>
      <c r="F932" s="6" t="s">
        <v>51</v>
      </c>
      <c r="G932" s="6" t="s">
        <v>52</v>
      </c>
      <c r="H932" s="6" t="s">
        <v>19</v>
      </c>
      <c r="I932" s="8">
        <v>0.4</v>
      </c>
      <c r="J932" s="9">
        <v>4250</v>
      </c>
      <c r="K932" s="10">
        <f t="shared" si="6"/>
        <v>1700</v>
      </c>
      <c r="L932" s="10">
        <f t="shared" si="7"/>
        <v>765</v>
      </c>
      <c r="M932" s="11">
        <v>0.45</v>
      </c>
      <c r="O932" s="16"/>
      <c r="P932" s="17"/>
      <c r="Q932" s="12"/>
      <c r="R932" s="13"/>
    </row>
    <row r="933" spans="1:18" ht="15.75" customHeight="1">
      <c r="A933" s="1"/>
      <c r="B933" s="6" t="s">
        <v>31</v>
      </c>
      <c r="C933" s="6">
        <v>1189833</v>
      </c>
      <c r="D933" s="7">
        <v>44517</v>
      </c>
      <c r="E933" s="6" t="s">
        <v>33</v>
      </c>
      <c r="F933" s="6" t="s">
        <v>51</v>
      </c>
      <c r="G933" s="6" t="s">
        <v>52</v>
      </c>
      <c r="H933" s="6" t="s">
        <v>20</v>
      </c>
      <c r="I933" s="8">
        <v>0.4</v>
      </c>
      <c r="J933" s="9">
        <v>4250</v>
      </c>
      <c r="K933" s="10">
        <f t="shared" si="6"/>
        <v>1700</v>
      </c>
      <c r="L933" s="10">
        <f t="shared" si="7"/>
        <v>680</v>
      </c>
      <c r="M933" s="11">
        <v>0.39999999999999997</v>
      </c>
      <c r="O933" s="16"/>
      <c r="P933" s="17"/>
      <c r="Q933" s="12"/>
      <c r="R933" s="13"/>
    </row>
    <row r="934" spans="1:18" ht="15.75" customHeight="1">
      <c r="A934" s="1"/>
      <c r="B934" s="6" t="s">
        <v>31</v>
      </c>
      <c r="C934" s="6">
        <v>1189833</v>
      </c>
      <c r="D934" s="7">
        <v>44517</v>
      </c>
      <c r="E934" s="6" t="s">
        <v>33</v>
      </c>
      <c r="F934" s="6" t="s">
        <v>51</v>
      </c>
      <c r="G934" s="6" t="s">
        <v>52</v>
      </c>
      <c r="H934" s="6" t="s">
        <v>21</v>
      </c>
      <c r="I934" s="8">
        <v>0.54999999999999993</v>
      </c>
      <c r="J934" s="9">
        <v>3750</v>
      </c>
      <c r="K934" s="10">
        <f t="shared" si="6"/>
        <v>2062.4999999999995</v>
      </c>
      <c r="L934" s="10">
        <f t="shared" si="7"/>
        <v>1237.5</v>
      </c>
      <c r="M934" s="11">
        <v>0.60000000000000009</v>
      </c>
      <c r="O934" s="16"/>
      <c r="P934" s="17"/>
      <c r="Q934" s="12"/>
      <c r="R934" s="13"/>
    </row>
    <row r="935" spans="1:18" ht="15.75" customHeight="1">
      <c r="A935" s="1"/>
      <c r="B935" s="6" t="s">
        <v>31</v>
      </c>
      <c r="C935" s="6">
        <v>1189833</v>
      </c>
      <c r="D935" s="7">
        <v>44517</v>
      </c>
      <c r="E935" s="6" t="s">
        <v>33</v>
      </c>
      <c r="F935" s="6" t="s">
        <v>51</v>
      </c>
      <c r="G935" s="6" t="s">
        <v>52</v>
      </c>
      <c r="H935" s="6" t="s">
        <v>22</v>
      </c>
      <c r="I935" s="8">
        <v>0.6</v>
      </c>
      <c r="J935" s="9">
        <v>4750</v>
      </c>
      <c r="K935" s="10">
        <f t="shared" si="6"/>
        <v>2850</v>
      </c>
      <c r="L935" s="10">
        <f t="shared" si="7"/>
        <v>712.5</v>
      </c>
      <c r="M935" s="11">
        <v>0.25</v>
      </c>
      <c r="O935" s="16"/>
      <c r="P935" s="17"/>
      <c r="Q935" s="12"/>
      <c r="R935" s="13"/>
    </row>
    <row r="936" spans="1:18" ht="15.75" customHeight="1">
      <c r="A936" s="1"/>
      <c r="B936" s="6" t="s">
        <v>31</v>
      </c>
      <c r="C936" s="6">
        <v>1189833</v>
      </c>
      <c r="D936" s="7">
        <v>44546</v>
      </c>
      <c r="E936" s="6" t="s">
        <v>33</v>
      </c>
      <c r="F936" s="6" t="s">
        <v>51</v>
      </c>
      <c r="G936" s="6" t="s">
        <v>52</v>
      </c>
      <c r="H936" s="6" t="s">
        <v>17</v>
      </c>
      <c r="I936" s="8">
        <v>0.45</v>
      </c>
      <c r="J936" s="9">
        <v>6750</v>
      </c>
      <c r="K936" s="10">
        <f t="shared" si="6"/>
        <v>3037.5</v>
      </c>
      <c r="L936" s="10">
        <f t="shared" si="7"/>
        <v>1366.875</v>
      </c>
      <c r="M936" s="11">
        <v>0.45</v>
      </c>
      <c r="O936" s="16"/>
      <c r="P936" s="17"/>
      <c r="Q936" s="12"/>
      <c r="R936" s="13"/>
    </row>
    <row r="937" spans="1:18" ht="15.75" customHeight="1">
      <c r="A937" s="1"/>
      <c r="B937" s="6" t="s">
        <v>31</v>
      </c>
      <c r="C937" s="6">
        <v>1189833</v>
      </c>
      <c r="D937" s="7">
        <v>44546</v>
      </c>
      <c r="E937" s="6" t="s">
        <v>33</v>
      </c>
      <c r="F937" s="6" t="s">
        <v>51</v>
      </c>
      <c r="G937" s="6" t="s">
        <v>52</v>
      </c>
      <c r="H937" s="6" t="s">
        <v>18</v>
      </c>
      <c r="I937" s="8">
        <v>0.5</v>
      </c>
      <c r="J937" s="9">
        <v>6750</v>
      </c>
      <c r="K937" s="10">
        <f t="shared" si="6"/>
        <v>3375</v>
      </c>
      <c r="L937" s="10">
        <f t="shared" si="7"/>
        <v>1012.5</v>
      </c>
      <c r="M937" s="11">
        <v>0.3</v>
      </c>
      <c r="O937" s="16"/>
      <c r="P937" s="17"/>
      <c r="Q937" s="12"/>
      <c r="R937" s="13"/>
    </row>
    <row r="938" spans="1:18" ht="15.75" customHeight="1">
      <c r="A938" s="1"/>
      <c r="B938" s="6" t="s">
        <v>31</v>
      </c>
      <c r="C938" s="6">
        <v>1189833</v>
      </c>
      <c r="D938" s="7">
        <v>44546</v>
      </c>
      <c r="E938" s="6" t="s">
        <v>33</v>
      </c>
      <c r="F938" s="6" t="s">
        <v>51</v>
      </c>
      <c r="G938" s="6" t="s">
        <v>52</v>
      </c>
      <c r="H938" s="6" t="s">
        <v>19</v>
      </c>
      <c r="I938" s="8">
        <v>0.45</v>
      </c>
      <c r="J938" s="9">
        <v>4750</v>
      </c>
      <c r="K938" s="10">
        <f t="shared" si="6"/>
        <v>2137.5</v>
      </c>
      <c r="L938" s="10">
        <f t="shared" si="7"/>
        <v>961.875</v>
      </c>
      <c r="M938" s="11">
        <v>0.45</v>
      </c>
      <c r="O938" s="16"/>
      <c r="P938" s="17"/>
      <c r="Q938" s="12"/>
      <c r="R938" s="13"/>
    </row>
    <row r="939" spans="1:18" ht="15.75" customHeight="1">
      <c r="A939" s="1"/>
      <c r="B939" s="6" t="s">
        <v>31</v>
      </c>
      <c r="C939" s="6">
        <v>1189833</v>
      </c>
      <c r="D939" s="7">
        <v>44546</v>
      </c>
      <c r="E939" s="6" t="s">
        <v>33</v>
      </c>
      <c r="F939" s="6" t="s">
        <v>51</v>
      </c>
      <c r="G939" s="6" t="s">
        <v>52</v>
      </c>
      <c r="H939" s="6" t="s">
        <v>20</v>
      </c>
      <c r="I939" s="8">
        <v>0.45</v>
      </c>
      <c r="J939" s="9">
        <v>4750</v>
      </c>
      <c r="K939" s="10">
        <f t="shared" si="6"/>
        <v>2137.5</v>
      </c>
      <c r="L939" s="10">
        <f t="shared" si="7"/>
        <v>854.99999999999989</v>
      </c>
      <c r="M939" s="11">
        <v>0.39999999999999997</v>
      </c>
      <c r="O939" s="16"/>
      <c r="P939" s="17"/>
      <c r="Q939" s="12"/>
      <c r="R939" s="13"/>
    </row>
    <row r="940" spans="1:18" ht="15.75" customHeight="1">
      <c r="A940" s="1"/>
      <c r="B940" s="6" t="s">
        <v>31</v>
      </c>
      <c r="C940" s="6">
        <v>1189833</v>
      </c>
      <c r="D940" s="7">
        <v>44546</v>
      </c>
      <c r="E940" s="6" t="s">
        <v>33</v>
      </c>
      <c r="F940" s="6" t="s">
        <v>51</v>
      </c>
      <c r="G940" s="6" t="s">
        <v>52</v>
      </c>
      <c r="H940" s="6" t="s">
        <v>21</v>
      </c>
      <c r="I940" s="8">
        <v>0.54999999999999993</v>
      </c>
      <c r="J940" s="9">
        <v>4000</v>
      </c>
      <c r="K940" s="10">
        <f t="shared" si="6"/>
        <v>2199.9999999999995</v>
      </c>
      <c r="L940" s="10">
        <f t="shared" si="7"/>
        <v>1320</v>
      </c>
      <c r="M940" s="11">
        <v>0.60000000000000009</v>
      </c>
      <c r="O940" s="16"/>
      <c r="P940" s="17"/>
      <c r="Q940" s="12"/>
      <c r="R940" s="13"/>
    </row>
    <row r="941" spans="1:18" ht="15.75" customHeight="1">
      <c r="A941" s="1"/>
      <c r="B941" s="6" t="s">
        <v>31</v>
      </c>
      <c r="C941" s="6">
        <v>1189833</v>
      </c>
      <c r="D941" s="7">
        <v>44546</v>
      </c>
      <c r="E941" s="6" t="s">
        <v>33</v>
      </c>
      <c r="F941" s="6" t="s">
        <v>51</v>
      </c>
      <c r="G941" s="6" t="s">
        <v>52</v>
      </c>
      <c r="H941" s="6" t="s">
        <v>22</v>
      </c>
      <c r="I941" s="8">
        <v>0.6</v>
      </c>
      <c r="J941" s="9">
        <v>5000</v>
      </c>
      <c r="K941" s="10">
        <f t="shared" si="6"/>
        <v>3000</v>
      </c>
      <c r="L941" s="10">
        <f t="shared" si="7"/>
        <v>750</v>
      </c>
      <c r="M941" s="11">
        <v>0.25</v>
      </c>
      <c r="O941" s="16"/>
      <c r="P941" s="17"/>
      <c r="Q941" s="12"/>
      <c r="R941" s="13"/>
    </row>
    <row r="942" spans="1:18" ht="15.75" customHeight="1">
      <c r="A942" s="1" t="s">
        <v>39</v>
      </c>
      <c r="B942" s="6" t="s">
        <v>23</v>
      </c>
      <c r="C942" s="6">
        <v>1197831</v>
      </c>
      <c r="D942" s="7">
        <v>44200</v>
      </c>
      <c r="E942" s="6" t="s">
        <v>24</v>
      </c>
      <c r="F942" s="6" t="s">
        <v>53</v>
      </c>
      <c r="G942" s="6" t="s">
        <v>54</v>
      </c>
      <c r="H942" s="6" t="s">
        <v>17</v>
      </c>
      <c r="I942" s="8">
        <v>0.2</v>
      </c>
      <c r="J942" s="9">
        <v>7000</v>
      </c>
      <c r="K942" s="10">
        <f t="shared" si="6"/>
        <v>1400</v>
      </c>
      <c r="L942" s="10">
        <f t="shared" si="7"/>
        <v>489.99999999999994</v>
      </c>
      <c r="M942" s="11">
        <v>0.35</v>
      </c>
      <c r="O942" s="16"/>
      <c r="P942" s="17"/>
      <c r="Q942" s="12"/>
      <c r="R942" s="13"/>
    </row>
    <row r="943" spans="1:18" ht="15.75" customHeight="1">
      <c r="A943" s="1"/>
      <c r="B943" s="6" t="s">
        <v>23</v>
      </c>
      <c r="C943" s="6">
        <v>1197831</v>
      </c>
      <c r="D943" s="7">
        <v>44200</v>
      </c>
      <c r="E943" s="6" t="s">
        <v>24</v>
      </c>
      <c r="F943" s="6" t="s">
        <v>53</v>
      </c>
      <c r="G943" s="6" t="s">
        <v>54</v>
      </c>
      <c r="H943" s="6" t="s">
        <v>18</v>
      </c>
      <c r="I943" s="8">
        <v>0.3</v>
      </c>
      <c r="J943" s="9">
        <v>7000</v>
      </c>
      <c r="K943" s="10">
        <f t="shared" si="6"/>
        <v>2100</v>
      </c>
      <c r="L943" s="10">
        <f t="shared" si="7"/>
        <v>735</v>
      </c>
      <c r="M943" s="11">
        <v>0.35</v>
      </c>
      <c r="O943" s="16"/>
      <c r="P943" s="17"/>
      <c r="Q943" s="12"/>
      <c r="R943" s="13"/>
    </row>
    <row r="944" spans="1:18" ht="15.75" customHeight="1">
      <c r="A944" s="1"/>
      <c r="B944" s="6" t="s">
        <v>23</v>
      </c>
      <c r="C944" s="6">
        <v>1197831</v>
      </c>
      <c r="D944" s="7">
        <v>44200</v>
      </c>
      <c r="E944" s="6" t="s">
        <v>24</v>
      </c>
      <c r="F944" s="6" t="s">
        <v>53</v>
      </c>
      <c r="G944" s="6" t="s">
        <v>54</v>
      </c>
      <c r="H944" s="6" t="s">
        <v>19</v>
      </c>
      <c r="I944" s="8">
        <v>0.3</v>
      </c>
      <c r="J944" s="9">
        <v>5000</v>
      </c>
      <c r="K944" s="10">
        <f t="shared" si="6"/>
        <v>1500</v>
      </c>
      <c r="L944" s="10">
        <f t="shared" si="7"/>
        <v>525</v>
      </c>
      <c r="M944" s="11">
        <v>0.35</v>
      </c>
      <c r="O944" s="16"/>
      <c r="P944" s="17"/>
      <c r="Q944" s="12"/>
      <c r="R944" s="13"/>
    </row>
    <row r="945" spans="1:18" ht="15.75" customHeight="1">
      <c r="A945" s="1"/>
      <c r="B945" s="6" t="s">
        <v>23</v>
      </c>
      <c r="C945" s="6">
        <v>1197831</v>
      </c>
      <c r="D945" s="7">
        <v>44200</v>
      </c>
      <c r="E945" s="6" t="s">
        <v>24</v>
      </c>
      <c r="F945" s="6" t="s">
        <v>53</v>
      </c>
      <c r="G945" s="6" t="s">
        <v>54</v>
      </c>
      <c r="H945" s="6" t="s">
        <v>20</v>
      </c>
      <c r="I945" s="8">
        <v>0.35</v>
      </c>
      <c r="J945" s="9">
        <v>5000</v>
      </c>
      <c r="K945" s="10">
        <f t="shared" si="6"/>
        <v>1750</v>
      </c>
      <c r="L945" s="10">
        <f t="shared" si="7"/>
        <v>787.5</v>
      </c>
      <c r="M945" s="11">
        <v>0.45</v>
      </c>
      <c r="O945" s="16"/>
      <c r="P945" s="17"/>
      <c r="Q945" s="12"/>
      <c r="R945" s="13"/>
    </row>
    <row r="946" spans="1:18" ht="15.75" customHeight="1">
      <c r="A946" s="1"/>
      <c r="B946" s="6" t="s">
        <v>23</v>
      </c>
      <c r="C946" s="6">
        <v>1197831</v>
      </c>
      <c r="D946" s="7">
        <v>44200</v>
      </c>
      <c r="E946" s="6" t="s">
        <v>24</v>
      </c>
      <c r="F946" s="6" t="s">
        <v>53</v>
      </c>
      <c r="G946" s="6" t="s">
        <v>54</v>
      </c>
      <c r="H946" s="6" t="s">
        <v>21</v>
      </c>
      <c r="I946" s="8">
        <v>0.4</v>
      </c>
      <c r="J946" s="9">
        <v>3500</v>
      </c>
      <c r="K946" s="10">
        <f t="shared" si="6"/>
        <v>1400</v>
      </c>
      <c r="L946" s="10">
        <f t="shared" si="7"/>
        <v>420</v>
      </c>
      <c r="M946" s="11">
        <v>0.3</v>
      </c>
      <c r="O946" s="16"/>
      <c r="P946" s="17"/>
      <c r="Q946" s="12"/>
      <c r="R946" s="13"/>
    </row>
    <row r="947" spans="1:18" ht="15.75" customHeight="1">
      <c r="A947" s="1"/>
      <c r="B947" s="6" t="s">
        <v>23</v>
      </c>
      <c r="C947" s="6">
        <v>1197831</v>
      </c>
      <c r="D947" s="7">
        <v>44200</v>
      </c>
      <c r="E947" s="6" t="s">
        <v>24</v>
      </c>
      <c r="F947" s="6" t="s">
        <v>53</v>
      </c>
      <c r="G947" s="6" t="s">
        <v>54</v>
      </c>
      <c r="H947" s="6" t="s">
        <v>22</v>
      </c>
      <c r="I947" s="8">
        <v>0.35</v>
      </c>
      <c r="J947" s="9">
        <v>5000</v>
      </c>
      <c r="K947" s="10">
        <f t="shared" si="6"/>
        <v>1750</v>
      </c>
      <c r="L947" s="10">
        <f t="shared" si="7"/>
        <v>875</v>
      </c>
      <c r="M947" s="11">
        <v>0.5</v>
      </c>
      <c r="O947" s="16"/>
      <c r="P947" s="17"/>
      <c r="Q947" s="12"/>
      <c r="R947" s="13"/>
    </row>
    <row r="948" spans="1:18" ht="15.75" customHeight="1">
      <c r="A948" s="1"/>
      <c r="B948" s="6" t="s">
        <v>23</v>
      </c>
      <c r="C948" s="6">
        <v>1197831</v>
      </c>
      <c r="D948" s="7">
        <v>44230</v>
      </c>
      <c r="E948" s="6" t="s">
        <v>24</v>
      </c>
      <c r="F948" s="6" t="s">
        <v>53</v>
      </c>
      <c r="G948" s="6" t="s">
        <v>54</v>
      </c>
      <c r="H948" s="6" t="s">
        <v>17</v>
      </c>
      <c r="I948" s="8">
        <v>0.25</v>
      </c>
      <c r="J948" s="9">
        <v>6500</v>
      </c>
      <c r="K948" s="10">
        <f t="shared" si="6"/>
        <v>1625</v>
      </c>
      <c r="L948" s="10">
        <f t="shared" si="7"/>
        <v>568.75</v>
      </c>
      <c r="M948" s="11">
        <v>0.35</v>
      </c>
      <c r="O948" s="16"/>
      <c r="P948" s="17"/>
      <c r="Q948" s="12"/>
      <c r="R948" s="13"/>
    </row>
    <row r="949" spans="1:18" ht="15.75" customHeight="1">
      <c r="A949" s="1"/>
      <c r="B949" s="6" t="s">
        <v>23</v>
      </c>
      <c r="C949" s="6">
        <v>1197831</v>
      </c>
      <c r="D949" s="7">
        <v>44230</v>
      </c>
      <c r="E949" s="6" t="s">
        <v>24</v>
      </c>
      <c r="F949" s="6" t="s">
        <v>53</v>
      </c>
      <c r="G949" s="6" t="s">
        <v>54</v>
      </c>
      <c r="H949" s="6" t="s">
        <v>18</v>
      </c>
      <c r="I949" s="8">
        <v>0.35</v>
      </c>
      <c r="J949" s="9">
        <v>6250</v>
      </c>
      <c r="K949" s="10">
        <f t="shared" si="6"/>
        <v>2187.5</v>
      </c>
      <c r="L949" s="10">
        <f t="shared" si="7"/>
        <v>765.625</v>
      </c>
      <c r="M949" s="11">
        <v>0.35</v>
      </c>
      <c r="O949" s="16"/>
      <c r="P949" s="17"/>
      <c r="Q949" s="12"/>
      <c r="R949" s="13"/>
    </row>
    <row r="950" spans="1:18" ht="15.75" customHeight="1">
      <c r="A950" s="1"/>
      <c r="B950" s="6" t="s">
        <v>23</v>
      </c>
      <c r="C950" s="6">
        <v>1197831</v>
      </c>
      <c r="D950" s="7">
        <v>44230</v>
      </c>
      <c r="E950" s="6" t="s">
        <v>24</v>
      </c>
      <c r="F950" s="6" t="s">
        <v>53</v>
      </c>
      <c r="G950" s="6" t="s">
        <v>54</v>
      </c>
      <c r="H950" s="6" t="s">
        <v>19</v>
      </c>
      <c r="I950" s="8">
        <v>0.35</v>
      </c>
      <c r="J950" s="9">
        <v>4500</v>
      </c>
      <c r="K950" s="10">
        <f t="shared" si="6"/>
        <v>1575</v>
      </c>
      <c r="L950" s="10">
        <f t="shared" si="7"/>
        <v>551.25</v>
      </c>
      <c r="M950" s="11">
        <v>0.35</v>
      </c>
      <c r="O950" s="16"/>
      <c r="P950" s="17"/>
      <c r="Q950" s="12"/>
      <c r="R950" s="13"/>
    </row>
    <row r="951" spans="1:18" ht="15.75" customHeight="1">
      <c r="A951" s="1"/>
      <c r="B951" s="6" t="s">
        <v>23</v>
      </c>
      <c r="C951" s="6">
        <v>1197831</v>
      </c>
      <c r="D951" s="7">
        <v>44230</v>
      </c>
      <c r="E951" s="6" t="s">
        <v>24</v>
      </c>
      <c r="F951" s="6" t="s">
        <v>53</v>
      </c>
      <c r="G951" s="6" t="s">
        <v>54</v>
      </c>
      <c r="H951" s="6" t="s">
        <v>20</v>
      </c>
      <c r="I951" s="8">
        <v>0.35</v>
      </c>
      <c r="J951" s="9">
        <v>4000</v>
      </c>
      <c r="K951" s="10">
        <f t="shared" si="6"/>
        <v>1400</v>
      </c>
      <c r="L951" s="10">
        <f t="shared" si="7"/>
        <v>630</v>
      </c>
      <c r="M951" s="11">
        <v>0.45</v>
      </c>
      <c r="O951" s="16"/>
      <c r="P951" s="17"/>
      <c r="Q951" s="12"/>
      <c r="R951" s="13"/>
    </row>
    <row r="952" spans="1:18" ht="15.75" customHeight="1">
      <c r="A952" s="1"/>
      <c r="B952" s="6" t="s">
        <v>23</v>
      </c>
      <c r="C952" s="6">
        <v>1197831</v>
      </c>
      <c r="D952" s="7">
        <v>44230</v>
      </c>
      <c r="E952" s="6" t="s">
        <v>24</v>
      </c>
      <c r="F952" s="6" t="s">
        <v>53</v>
      </c>
      <c r="G952" s="6" t="s">
        <v>54</v>
      </c>
      <c r="H952" s="6" t="s">
        <v>21</v>
      </c>
      <c r="I952" s="8">
        <v>0.4</v>
      </c>
      <c r="J952" s="9">
        <v>2750</v>
      </c>
      <c r="K952" s="10">
        <f t="shared" si="6"/>
        <v>1100</v>
      </c>
      <c r="L952" s="10">
        <f t="shared" si="7"/>
        <v>330</v>
      </c>
      <c r="M952" s="11">
        <v>0.3</v>
      </c>
      <c r="O952" s="16"/>
      <c r="P952" s="17"/>
      <c r="Q952" s="12"/>
      <c r="R952" s="13"/>
    </row>
    <row r="953" spans="1:18" ht="15.75" customHeight="1">
      <c r="A953" s="1"/>
      <c r="B953" s="6" t="s">
        <v>23</v>
      </c>
      <c r="C953" s="6">
        <v>1197831</v>
      </c>
      <c r="D953" s="7">
        <v>44230</v>
      </c>
      <c r="E953" s="6" t="s">
        <v>24</v>
      </c>
      <c r="F953" s="6" t="s">
        <v>53</v>
      </c>
      <c r="G953" s="6" t="s">
        <v>54</v>
      </c>
      <c r="H953" s="6" t="s">
        <v>22</v>
      </c>
      <c r="I953" s="8">
        <v>0.35</v>
      </c>
      <c r="J953" s="9">
        <v>4750</v>
      </c>
      <c r="K953" s="10">
        <f t="shared" si="6"/>
        <v>1662.5</v>
      </c>
      <c r="L953" s="10">
        <f t="shared" si="7"/>
        <v>831.25</v>
      </c>
      <c r="M953" s="11">
        <v>0.5</v>
      </c>
      <c r="O953" s="16"/>
      <c r="P953" s="17"/>
      <c r="Q953" s="12"/>
      <c r="R953" s="13"/>
    </row>
    <row r="954" spans="1:18" ht="15.75" customHeight="1">
      <c r="A954" s="1"/>
      <c r="B954" s="6" t="s">
        <v>23</v>
      </c>
      <c r="C954" s="6">
        <v>1197831</v>
      </c>
      <c r="D954" s="7">
        <v>44260</v>
      </c>
      <c r="E954" s="6" t="s">
        <v>24</v>
      </c>
      <c r="F954" s="6" t="s">
        <v>53</v>
      </c>
      <c r="G954" s="6" t="s">
        <v>54</v>
      </c>
      <c r="H954" s="6" t="s">
        <v>17</v>
      </c>
      <c r="I954" s="8">
        <v>0.3</v>
      </c>
      <c r="J954" s="9">
        <v>6500</v>
      </c>
      <c r="K954" s="10">
        <f t="shared" si="6"/>
        <v>1950</v>
      </c>
      <c r="L954" s="10">
        <f t="shared" si="7"/>
        <v>779.99999999999989</v>
      </c>
      <c r="M954" s="11">
        <v>0.39999999999999997</v>
      </c>
      <c r="O954" s="16"/>
      <c r="P954" s="17"/>
      <c r="Q954" s="12"/>
      <c r="R954" s="13"/>
    </row>
    <row r="955" spans="1:18" ht="15.75" customHeight="1">
      <c r="A955" s="1"/>
      <c r="B955" s="6" t="s">
        <v>23</v>
      </c>
      <c r="C955" s="6">
        <v>1197831</v>
      </c>
      <c r="D955" s="7">
        <v>44260</v>
      </c>
      <c r="E955" s="6" t="s">
        <v>24</v>
      </c>
      <c r="F955" s="6" t="s">
        <v>53</v>
      </c>
      <c r="G955" s="6" t="s">
        <v>54</v>
      </c>
      <c r="H955" s="6" t="s">
        <v>18</v>
      </c>
      <c r="I955" s="8">
        <v>0.4</v>
      </c>
      <c r="J955" s="9">
        <v>6500</v>
      </c>
      <c r="K955" s="10">
        <f t="shared" si="6"/>
        <v>2600</v>
      </c>
      <c r="L955" s="10">
        <f t="shared" si="7"/>
        <v>1040</v>
      </c>
      <c r="M955" s="11">
        <v>0.39999999999999997</v>
      </c>
      <c r="O955" s="16"/>
      <c r="P955" s="17"/>
      <c r="Q955" s="12"/>
      <c r="R955" s="13"/>
    </row>
    <row r="956" spans="1:18" ht="15.75" customHeight="1">
      <c r="A956" s="1"/>
      <c r="B956" s="6" t="s">
        <v>23</v>
      </c>
      <c r="C956" s="6">
        <v>1197831</v>
      </c>
      <c r="D956" s="7">
        <v>44260</v>
      </c>
      <c r="E956" s="6" t="s">
        <v>24</v>
      </c>
      <c r="F956" s="6" t="s">
        <v>53</v>
      </c>
      <c r="G956" s="6" t="s">
        <v>54</v>
      </c>
      <c r="H956" s="6" t="s">
        <v>19</v>
      </c>
      <c r="I956" s="8">
        <v>0.3</v>
      </c>
      <c r="J956" s="9">
        <v>4750</v>
      </c>
      <c r="K956" s="10">
        <f t="shared" si="6"/>
        <v>1425</v>
      </c>
      <c r="L956" s="10">
        <f t="shared" si="7"/>
        <v>570</v>
      </c>
      <c r="M956" s="11">
        <v>0.39999999999999997</v>
      </c>
      <c r="O956" s="16"/>
      <c r="P956" s="17"/>
      <c r="Q956" s="12"/>
      <c r="R956" s="13"/>
    </row>
    <row r="957" spans="1:18" ht="15.75" customHeight="1">
      <c r="A957" s="1"/>
      <c r="B957" s="6" t="s">
        <v>23</v>
      </c>
      <c r="C957" s="6">
        <v>1197831</v>
      </c>
      <c r="D957" s="7">
        <v>44260</v>
      </c>
      <c r="E957" s="6" t="s">
        <v>24</v>
      </c>
      <c r="F957" s="6" t="s">
        <v>53</v>
      </c>
      <c r="G957" s="6" t="s">
        <v>54</v>
      </c>
      <c r="H957" s="6" t="s">
        <v>20</v>
      </c>
      <c r="I957" s="8">
        <v>0.35000000000000003</v>
      </c>
      <c r="J957" s="9">
        <v>3750</v>
      </c>
      <c r="K957" s="10">
        <f t="shared" si="6"/>
        <v>1312.5000000000002</v>
      </c>
      <c r="L957" s="10">
        <f t="shared" si="7"/>
        <v>656.25000000000011</v>
      </c>
      <c r="M957" s="11">
        <v>0.5</v>
      </c>
      <c r="O957" s="16"/>
      <c r="P957" s="17"/>
      <c r="Q957" s="12"/>
      <c r="R957" s="13"/>
    </row>
    <row r="958" spans="1:18" ht="15.75" customHeight="1">
      <c r="A958" s="1"/>
      <c r="B958" s="6" t="s">
        <v>23</v>
      </c>
      <c r="C958" s="6">
        <v>1197831</v>
      </c>
      <c r="D958" s="7">
        <v>44260</v>
      </c>
      <c r="E958" s="6" t="s">
        <v>24</v>
      </c>
      <c r="F958" s="6" t="s">
        <v>53</v>
      </c>
      <c r="G958" s="6" t="s">
        <v>54</v>
      </c>
      <c r="H958" s="6" t="s">
        <v>21</v>
      </c>
      <c r="I958" s="8">
        <v>0.4</v>
      </c>
      <c r="J958" s="9">
        <v>2750</v>
      </c>
      <c r="K958" s="10">
        <f t="shared" si="6"/>
        <v>1100</v>
      </c>
      <c r="L958" s="10">
        <f t="shared" si="7"/>
        <v>385</v>
      </c>
      <c r="M958" s="11">
        <v>0.35</v>
      </c>
      <c r="O958" s="16"/>
      <c r="P958" s="17"/>
      <c r="Q958" s="12"/>
      <c r="R958" s="13"/>
    </row>
    <row r="959" spans="1:18" ht="15.75" customHeight="1">
      <c r="A959" s="1"/>
      <c r="B959" s="6" t="s">
        <v>23</v>
      </c>
      <c r="C959" s="6">
        <v>1197831</v>
      </c>
      <c r="D959" s="7">
        <v>44260</v>
      </c>
      <c r="E959" s="6" t="s">
        <v>24</v>
      </c>
      <c r="F959" s="6" t="s">
        <v>53</v>
      </c>
      <c r="G959" s="6" t="s">
        <v>54</v>
      </c>
      <c r="H959" s="6" t="s">
        <v>22</v>
      </c>
      <c r="I959" s="8">
        <v>0.35000000000000003</v>
      </c>
      <c r="J959" s="9">
        <v>4250</v>
      </c>
      <c r="K959" s="10">
        <f t="shared" si="6"/>
        <v>1487.5000000000002</v>
      </c>
      <c r="L959" s="10">
        <f t="shared" si="7"/>
        <v>818.12500000000023</v>
      </c>
      <c r="M959" s="11">
        <v>0.55000000000000004</v>
      </c>
      <c r="O959" s="16"/>
      <c r="P959" s="17"/>
      <c r="Q959" s="12"/>
      <c r="R959" s="13"/>
    </row>
    <row r="960" spans="1:18" ht="15.75" customHeight="1">
      <c r="A960" s="1"/>
      <c r="B960" s="6" t="s">
        <v>23</v>
      </c>
      <c r="C960" s="6">
        <v>1197831</v>
      </c>
      <c r="D960" s="7">
        <v>44290</v>
      </c>
      <c r="E960" s="6" t="s">
        <v>24</v>
      </c>
      <c r="F960" s="6" t="s">
        <v>53</v>
      </c>
      <c r="G960" s="6" t="s">
        <v>54</v>
      </c>
      <c r="H960" s="6" t="s">
        <v>17</v>
      </c>
      <c r="I960" s="8">
        <v>0.19999999999999998</v>
      </c>
      <c r="J960" s="9">
        <v>6750</v>
      </c>
      <c r="K960" s="10">
        <f t="shared" si="6"/>
        <v>1350</v>
      </c>
      <c r="L960" s="10">
        <f t="shared" si="7"/>
        <v>540</v>
      </c>
      <c r="M960" s="11">
        <v>0.39999999999999997</v>
      </c>
      <c r="O960" s="16"/>
      <c r="P960" s="17"/>
      <c r="Q960" s="12"/>
      <c r="R960" s="13"/>
    </row>
    <row r="961" spans="1:18" ht="15.75" customHeight="1">
      <c r="A961" s="1"/>
      <c r="B961" s="6" t="s">
        <v>23</v>
      </c>
      <c r="C961" s="6">
        <v>1197831</v>
      </c>
      <c r="D961" s="7">
        <v>44290</v>
      </c>
      <c r="E961" s="6" t="s">
        <v>24</v>
      </c>
      <c r="F961" s="6" t="s">
        <v>53</v>
      </c>
      <c r="G961" s="6" t="s">
        <v>54</v>
      </c>
      <c r="H961" s="6" t="s">
        <v>18</v>
      </c>
      <c r="I961" s="8">
        <v>0.25000000000000006</v>
      </c>
      <c r="J961" s="9">
        <v>6750</v>
      </c>
      <c r="K961" s="10">
        <f t="shared" si="6"/>
        <v>1687.5000000000005</v>
      </c>
      <c r="L961" s="10">
        <f t="shared" si="7"/>
        <v>675.00000000000011</v>
      </c>
      <c r="M961" s="11">
        <v>0.39999999999999997</v>
      </c>
      <c r="O961" s="16"/>
      <c r="P961" s="17"/>
      <c r="Q961" s="12"/>
      <c r="R961" s="13"/>
    </row>
    <row r="962" spans="1:18" ht="15.75" customHeight="1">
      <c r="A962" s="1"/>
      <c r="B962" s="6" t="s">
        <v>23</v>
      </c>
      <c r="C962" s="6">
        <v>1197831</v>
      </c>
      <c r="D962" s="7">
        <v>44290</v>
      </c>
      <c r="E962" s="6" t="s">
        <v>24</v>
      </c>
      <c r="F962" s="6" t="s">
        <v>53</v>
      </c>
      <c r="G962" s="6" t="s">
        <v>54</v>
      </c>
      <c r="H962" s="6" t="s">
        <v>19</v>
      </c>
      <c r="I962" s="8">
        <v>0.19999999999999996</v>
      </c>
      <c r="J962" s="9">
        <v>5000</v>
      </c>
      <c r="K962" s="10">
        <f t="shared" si="6"/>
        <v>999.99999999999977</v>
      </c>
      <c r="L962" s="10">
        <f t="shared" si="7"/>
        <v>399.99999999999989</v>
      </c>
      <c r="M962" s="11">
        <v>0.39999999999999997</v>
      </c>
      <c r="O962" s="16"/>
      <c r="P962" s="17"/>
      <c r="Q962" s="12"/>
      <c r="R962" s="13"/>
    </row>
    <row r="963" spans="1:18" ht="15.75" customHeight="1">
      <c r="A963" s="1"/>
      <c r="B963" s="6" t="s">
        <v>23</v>
      </c>
      <c r="C963" s="6">
        <v>1197831</v>
      </c>
      <c r="D963" s="7">
        <v>44290</v>
      </c>
      <c r="E963" s="6" t="s">
        <v>24</v>
      </c>
      <c r="F963" s="6" t="s">
        <v>53</v>
      </c>
      <c r="G963" s="6" t="s">
        <v>54</v>
      </c>
      <c r="H963" s="6" t="s">
        <v>20</v>
      </c>
      <c r="I963" s="8">
        <v>0.25000000000000006</v>
      </c>
      <c r="J963" s="9">
        <v>4000</v>
      </c>
      <c r="K963" s="10">
        <f t="shared" si="6"/>
        <v>1000.0000000000002</v>
      </c>
      <c r="L963" s="10">
        <f t="shared" si="7"/>
        <v>500.00000000000011</v>
      </c>
      <c r="M963" s="11">
        <v>0.5</v>
      </c>
      <c r="O963" s="16"/>
      <c r="P963" s="17"/>
      <c r="Q963" s="12"/>
      <c r="R963" s="13"/>
    </row>
    <row r="964" spans="1:18" ht="15.75" customHeight="1">
      <c r="A964" s="1"/>
      <c r="B964" s="6" t="s">
        <v>23</v>
      </c>
      <c r="C964" s="6">
        <v>1197831</v>
      </c>
      <c r="D964" s="7">
        <v>44290</v>
      </c>
      <c r="E964" s="6" t="s">
        <v>24</v>
      </c>
      <c r="F964" s="6" t="s">
        <v>53</v>
      </c>
      <c r="G964" s="6" t="s">
        <v>54</v>
      </c>
      <c r="H964" s="6" t="s">
        <v>21</v>
      </c>
      <c r="I964" s="8">
        <v>0.3</v>
      </c>
      <c r="J964" s="9">
        <v>3000</v>
      </c>
      <c r="K964" s="10">
        <f t="shared" si="6"/>
        <v>900</v>
      </c>
      <c r="L964" s="10">
        <f t="shared" si="7"/>
        <v>315</v>
      </c>
      <c r="M964" s="11">
        <v>0.35</v>
      </c>
      <c r="O964" s="16"/>
      <c r="P964" s="17"/>
      <c r="Q964" s="12"/>
      <c r="R964" s="13"/>
    </row>
    <row r="965" spans="1:18" ht="15.75" customHeight="1">
      <c r="A965" s="1"/>
      <c r="B965" s="6" t="s">
        <v>23</v>
      </c>
      <c r="C965" s="6">
        <v>1197831</v>
      </c>
      <c r="D965" s="7">
        <v>44290</v>
      </c>
      <c r="E965" s="6" t="s">
        <v>24</v>
      </c>
      <c r="F965" s="6" t="s">
        <v>53</v>
      </c>
      <c r="G965" s="6" t="s">
        <v>54</v>
      </c>
      <c r="H965" s="6" t="s">
        <v>22</v>
      </c>
      <c r="I965" s="8">
        <v>0.25000000000000006</v>
      </c>
      <c r="J965" s="9">
        <v>5750</v>
      </c>
      <c r="K965" s="10">
        <f t="shared" si="6"/>
        <v>1437.5000000000002</v>
      </c>
      <c r="L965" s="10">
        <f t="shared" si="7"/>
        <v>790.62500000000023</v>
      </c>
      <c r="M965" s="11">
        <v>0.55000000000000004</v>
      </c>
      <c r="O965" s="16"/>
      <c r="P965" s="17"/>
      <c r="Q965" s="12"/>
      <c r="R965" s="13"/>
    </row>
    <row r="966" spans="1:18" ht="15.75" customHeight="1">
      <c r="A966" s="1"/>
      <c r="B966" s="6" t="s">
        <v>23</v>
      </c>
      <c r="C966" s="6">
        <v>1197831</v>
      </c>
      <c r="D966" s="7">
        <v>44320</v>
      </c>
      <c r="E966" s="6" t="s">
        <v>24</v>
      </c>
      <c r="F966" s="6" t="s">
        <v>53</v>
      </c>
      <c r="G966" s="6" t="s">
        <v>54</v>
      </c>
      <c r="H966" s="6" t="s">
        <v>17</v>
      </c>
      <c r="I966" s="8">
        <v>0.14999999999999997</v>
      </c>
      <c r="J966" s="9">
        <v>7250</v>
      </c>
      <c r="K966" s="10">
        <f t="shared" si="6"/>
        <v>1087.4999999999998</v>
      </c>
      <c r="L966" s="10">
        <f t="shared" si="7"/>
        <v>434.99999999999989</v>
      </c>
      <c r="M966" s="11">
        <v>0.39999999999999997</v>
      </c>
      <c r="O966" s="16"/>
      <c r="P966" s="17"/>
      <c r="Q966" s="12"/>
      <c r="R966" s="13"/>
    </row>
    <row r="967" spans="1:18" ht="15.75" customHeight="1">
      <c r="A967" s="1"/>
      <c r="B967" s="6" t="s">
        <v>23</v>
      </c>
      <c r="C967" s="6">
        <v>1197831</v>
      </c>
      <c r="D967" s="7">
        <v>44320</v>
      </c>
      <c r="E967" s="6" t="s">
        <v>24</v>
      </c>
      <c r="F967" s="6" t="s">
        <v>53</v>
      </c>
      <c r="G967" s="6" t="s">
        <v>54</v>
      </c>
      <c r="H967" s="6" t="s">
        <v>18</v>
      </c>
      <c r="I967" s="8">
        <v>0.25000000000000006</v>
      </c>
      <c r="J967" s="9">
        <v>7500</v>
      </c>
      <c r="K967" s="10">
        <f t="shared" si="6"/>
        <v>1875.0000000000005</v>
      </c>
      <c r="L967" s="10">
        <f t="shared" si="7"/>
        <v>750.00000000000011</v>
      </c>
      <c r="M967" s="11">
        <v>0.39999999999999997</v>
      </c>
      <c r="O967" s="16"/>
      <c r="P967" s="17"/>
      <c r="Q967" s="12"/>
      <c r="R967" s="13"/>
    </row>
    <row r="968" spans="1:18" ht="15.75" customHeight="1">
      <c r="A968" s="1"/>
      <c r="B968" s="6" t="s">
        <v>23</v>
      </c>
      <c r="C968" s="6">
        <v>1197831</v>
      </c>
      <c r="D968" s="7">
        <v>44320</v>
      </c>
      <c r="E968" s="6" t="s">
        <v>24</v>
      </c>
      <c r="F968" s="6" t="s">
        <v>53</v>
      </c>
      <c r="G968" s="6" t="s">
        <v>54</v>
      </c>
      <c r="H968" s="6" t="s">
        <v>19</v>
      </c>
      <c r="I968" s="8">
        <v>0.19999999999999996</v>
      </c>
      <c r="J968" s="9">
        <v>6000</v>
      </c>
      <c r="K968" s="10">
        <f t="shared" si="6"/>
        <v>1199.9999999999998</v>
      </c>
      <c r="L968" s="10">
        <f t="shared" si="7"/>
        <v>479.99999999999989</v>
      </c>
      <c r="M968" s="11">
        <v>0.39999999999999997</v>
      </c>
      <c r="O968" s="16"/>
      <c r="P968" s="17"/>
      <c r="Q968" s="12"/>
      <c r="R968" s="13"/>
    </row>
    <row r="969" spans="1:18" ht="15.75" customHeight="1">
      <c r="A969" s="1"/>
      <c r="B969" s="6" t="s">
        <v>23</v>
      </c>
      <c r="C969" s="6">
        <v>1197831</v>
      </c>
      <c r="D969" s="7">
        <v>44320</v>
      </c>
      <c r="E969" s="6" t="s">
        <v>24</v>
      </c>
      <c r="F969" s="6" t="s">
        <v>53</v>
      </c>
      <c r="G969" s="6" t="s">
        <v>54</v>
      </c>
      <c r="H969" s="6" t="s">
        <v>20</v>
      </c>
      <c r="I969" s="8">
        <v>0.30000000000000004</v>
      </c>
      <c r="J969" s="9">
        <v>5250</v>
      </c>
      <c r="K969" s="10">
        <f t="shared" si="6"/>
        <v>1575.0000000000002</v>
      </c>
      <c r="L969" s="10">
        <f t="shared" si="7"/>
        <v>787.50000000000011</v>
      </c>
      <c r="M969" s="11">
        <v>0.5</v>
      </c>
      <c r="O969" s="16"/>
      <c r="P969" s="17"/>
      <c r="Q969" s="12"/>
      <c r="R969" s="13"/>
    </row>
    <row r="970" spans="1:18" ht="15.75" customHeight="1">
      <c r="A970" s="1"/>
      <c r="B970" s="6" t="s">
        <v>23</v>
      </c>
      <c r="C970" s="6">
        <v>1197831</v>
      </c>
      <c r="D970" s="7">
        <v>44320</v>
      </c>
      <c r="E970" s="6" t="s">
        <v>24</v>
      </c>
      <c r="F970" s="6" t="s">
        <v>53</v>
      </c>
      <c r="G970" s="6" t="s">
        <v>54</v>
      </c>
      <c r="H970" s="6" t="s">
        <v>21</v>
      </c>
      <c r="I970" s="8">
        <v>0.45</v>
      </c>
      <c r="J970" s="9">
        <v>4250</v>
      </c>
      <c r="K970" s="10">
        <f t="shared" si="6"/>
        <v>1912.5</v>
      </c>
      <c r="L970" s="10">
        <f t="shared" si="7"/>
        <v>669.375</v>
      </c>
      <c r="M970" s="11">
        <v>0.35</v>
      </c>
      <c r="O970" s="16"/>
      <c r="P970" s="17"/>
      <c r="Q970" s="12"/>
      <c r="R970" s="13"/>
    </row>
    <row r="971" spans="1:18" ht="15.75" customHeight="1">
      <c r="A971" s="1"/>
      <c r="B971" s="6" t="s">
        <v>23</v>
      </c>
      <c r="C971" s="6">
        <v>1197831</v>
      </c>
      <c r="D971" s="7">
        <v>44320</v>
      </c>
      <c r="E971" s="6" t="s">
        <v>24</v>
      </c>
      <c r="F971" s="6" t="s">
        <v>53</v>
      </c>
      <c r="G971" s="6" t="s">
        <v>54</v>
      </c>
      <c r="H971" s="6" t="s">
        <v>22</v>
      </c>
      <c r="I971" s="8">
        <v>0.4</v>
      </c>
      <c r="J971" s="9">
        <v>7750</v>
      </c>
      <c r="K971" s="10">
        <f t="shared" si="6"/>
        <v>3100</v>
      </c>
      <c r="L971" s="10">
        <f t="shared" si="7"/>
        <v>1705.0000000000002</v>
      </c>
      <c r="M971" s="11">
        <v>0.55000000000000004</v>
      </c>
      <c r="O971" s="16"/>
      <c r="P971" s="17"/>
      <c r="Q971" s="12"/>
      <c r="R971" s="13"/>
    </row>
    <row r="972" spans="1:18" ht="15.75" customHeight="1">
      <c r="A972" s="1"/>
      <c r="B972" s="6" t="s">
        <v>23</v>
      </c>
      <c r="C972" s="6">
        <v>1197831</v>
      </c>
      <c r="D972" s="7">
        <v>44350</v>
      </c>
      <c r="E972" s="6" t="s">
        <v>24</v>
      </c>
      <c r="F972" s="6" t="s">
        <v>53</v>
      </c>
      <c r="G972" s="6" t="s">
        <v>54</v>
      </c>
      <c r="H972" s="6" t="s">
        <v>17</v>
      </c>
      <c r="I972" s="8">
        <v>0.4</v>
      </c>
      <c r="J972" s="9">
        <v>7750</v>
      </c>
      <c r="K972" s="10">
        <f t="shared" si="6"/>
        <v>3100</v>
      </c>
      <c r="L972" s="10">
        <f t="shared" si="7"/>
        <v>1240</v>
      </c>
      <c r="M972" s="11">
        <v>0.39999999999999997</v>
      </c>
      <c r="O972" s="16"/>
      <c r="P972" s="17"/>
      <c r="Q972" s="12"/>
      <c r="R972" s="13"/>
    </row>
    <row r="973" spans="1:18" ht="15.75" customHeight="1">
      <c r="A973" s="1"/>
      <c r="B973" s="6" t="s">
        <v>23</v>
      </c>
      <c r="C973" s="6">
        <v>1197831</v>
      </c>
      <c r="D973" s="7">
        <v>44350</v>
      </c>
      <c r="E973" s="6" t="s">
        <v>24</v>
      </c>
      <c r="F973" s="6" t="s">
        <v>53</v>
      </c>
      <c r="G973" s="6" t="s">
        <v>54</v>
      </c>
      <c r="H973" s="6" t="s">
        <v>18</v>
      </c>
      <c r="I973" s="8">
        <v>0.45</v>
      </c>
      <c r="J973" s="9">
        <v>7750</v>
      </c>
      <c r="K973" s="10">
        <f t="shared" si="6"/>
        <v>3487.5</v>
      </c>
      <c r="L973" s="10">
        <f t="shared" si="7"/>
        <v>1394.9999999999998</v>
      </c>
      <c r="M973" s="11">
        <v>0.39999999999999997</v>
      </c>
      <c r="O973" s="16"/>
      <c r="P973" s="17"/>
      <c r="Q973" s="12"/>
      <c r="R973" s="13"/>
    </row>
    <row r="974" spans="1:18" ht="15.75" customHeight="1">
      <c r="A974" s="1"/>
      <c r="B974" s="6" t="s">
        <v>23</v>
      </c>
      <c r="C974" s="6">
        <v>1197831</v>
      </c>
      <c r="D974" s="7">
        <v>44350</v>
      </c>
      <c r="E974" s="6" t="s">
        <v>24</v>
      </c>
      <c r="F974" s="6" t="s">
        <v>53</v>
      </c>
      <c r="G974" s="6" t="s">
        <v>54</v>
      </c>
      <c r="H974" s="6" t="s">
        <v>19</v>
      </c>
      <c r="I974" s="8">
        <v>0.4</v>
      </c>
      <c r="J974" s="9">
        <v>6500</v>
      </c>
      <c r="K974" s="10">
        <f t="shared" si="6"/>
        <v>2600</v>
      </c>
      <c r="L974" s="10">
        <f t="shared" si="7"/>
        <v>1040</v>
      </c>
      <c r="M974" s="11">
        <v>0.39999999999999997</v>
      </c>
      <c r="O974" s="16"/>
      <c r="P974" s="17"/>
      <c r="Q974" s="12"/>
      <c r="R974" s="13"/>
    </row>
    <row r="975" spans="1:18" ht="15.75" customHeight="1">
      <c r="A975" s="1"/>
      <c r="B975" s="6" t="s">
        <v>23</v>
      </c>
      <c r="C975" s="6">
        <v>1197831</v>
      </c>
      <c r="D975" s="7">
        <v>44350</v>
      </c>
      <c r="E975" s="6" t="s">
        <v>24</v>
      </c>
      <c r="F975" s="6" t="s">
        <v>53</v>
      </c>
      <c r="G975" s="6" t="s">
        <v>54</v>
      </c>
      <c r="H975" s="6" t="s">
        <v>20</v>
      </c>
      <c r="I975" s="8">
        <v>0.4</v>
      </c>
      <c r="J975" s="9">
        <v>6000</v>
      </c>
      <c r="K975" s="10">
        <f t="shared" si="6"/>
        <v>2400</v>
      </c>
      <c r="L975" s="10">
        <f t="shared" si="7"/>
        <v>1200</v>
      </c>
      <c r="M975" s="11">
        <v>0.5</v>
      </c>
      <c r="O975" s="16"/>
      <c r="P975" s="17"/>
      <c r="Q975" s="12"/>
      <c r="R975" s="13"/>
    </row>
    <row r="976" spans="1:18" ht="15.75" customHeight="1">
      <c r="A976" s="1"/>
      <c r="B976" s="6" t="s">
        <v>23</v>
      </c>
      <c r="C976" s="6">
        <v>1197831</v>
      </c>
      <c r="D976" s="7">
        <v>44350</v>
      </c>
      <c r="E976" s="6" t="s">
        <v>24</v>
      </c>
      <c r="F976" s="6" t="s">
        <v>53</v>
      </c>
      <c r="G976" s="6" t="s">
        <v>54</v>
      </c>
      <c r="H976" s="6" t="s">
        <v>21</v>
      </c>
      <c r="I976" s="8">
        <v>0.45</v>
      </c>
      <c r="J976" s="9">
        <v>5000</v>
      </c>
      <c r="K976" s="10">
        <f t="shared" si="6"/>
        <v>2250</v>
      </c>
      <c r="L976" s="10">
        <f t="shared" si="7"/>
        <v>787.5</v>
      </c>
      <c r="M976" s="11">
        <v>0.35</v>
      </c>
      <c r="O976" s="16"/>
      <c r="P976" s="17"/>
      <c r="Q976" s="12"/>
      <c r="R976" s="13"/>
    </row>
    <row r="977" spans="1:18" ht="15.75" customHeight="1">
      <c r="A977" s="1"/>
      <c r="B977" s="6" t="s">
        <v>23</v>
      </c>
      <c r="C977" s="6">
        <v>1197831</v>
      </c>
      <c r="D977" s="7">
        <v>44350</v>
      </c>
      <c r="E977" s="6" t="s">
        <v>24</v>
      </c>
      <c r="F977" s="6" t="s">
        <v>53</v>
      </c>
      <c r="G977" s="6" t="s">
        <v>54</v>
      </c>
      <c r="H977" s="6" t="s">
        <v>22</v>
      </c>
      <c r="I977" s="8">
        <v>0.5</v>
      </c>
      <c r="J977" s="9">
        <v>8750</v>
      </c>
      <c r="K977" s="10">
        <f t="shared" si="6"/>
        <v>4375</v>
      </c>
      <c r="L977" s="10">
        <f t="shared" si="7"/>
        <v>2406.25</v>
      </c>
      <c r="M977" s="11">
        <v>0.55000000000000004</v>
      </c>
      <c r="O977" s="16"/>
      <c r="P977" s="17"/>
      <c r="Q977" s="12"/>
      <c r="R977" s="13"/>
    </row>
    <row r="978" spans="1:18" ht="15.75" customHeight="1">
      <c r="A978" s="1"/>
      <c r="B978" s="6" t="s">
        <v>23</v>
      </c>
      <c r="C978" s="6">
        <v>1197831</v>
      </c>
      <c r="D978" s="7">
        <v>44382</v>
      </c>
      <c r="E978" s="6" t="s">
        <v>24</v>
      </c>
      <c r="F978" s="6" t="s">
        <v>53</v>
      </c>
      <c r="G978" s="6" t="s">
        <v>54</v>
      </c>
      <c r="H978" s="6" t="s">
        <v>17</v>
      </c>
      <c r="I978" s="8">
        <v>0.4</v>
      </c>
      <c r="J978" s="9">
        <v>8250</v>
      </c>
      <c r="K978" s="10">
        <f t="shared" si="6"/>
        <v>3300</v>
      </c>
      <c r="L978" s="10">
        <f t="shared" si="7"/>
        <v>1484.9999999999998</v>
      </c>
      <c r="M978" s="11">
        <v>0.44999999999999996</v>
      </c>
      <c r="O978" s="16"/>
      <c r="P978" s="17"/>
      <c r="Q978" s="12"/>
      <c r="R978" s="13"/>
    </row>
    <row r="979" spans="1:18" ht="15.75" customHeight="1">
      <c r="A979" s="1"/>
      <c r="B979" s="6" t="s">
        <v>23</v>
      </c>
      <c r="C979" s="6">
        <v>1197831</v>
      </c>
      <c r="D979" s="7">
        <v>44382</v>
      </c>
      <c r="E979" s="6" t="s">
        <v>24</v>
      </c>
      <c r="F979" s="6" t="s">
        <v>53</v>
      </c>
      <c r="G979" s="6" t="s">
        <v>54</v>
      </c>
      <c r="H979" s="6" t="s">
        <v>18</v>
      </c>
      <c r="I979" s="8">
        <v>0.45</v>
      </c>
      <c r="J979" s="9">
        <v>8250</v>
      </c>
      <c r="K979" s="10">
        <f t="shared" si="6"/>
        <v>3712.5</v>
      </c>
      <c r="L979" s="10">
        <f t="shared" si="7"/>
        <v>1670.6249999999998</v>
      </c>
      <c r="M979" s="11">
        <v>0.44999999999999996</v>
      </c>
      <c r="O979" s="16"/>
      <c r="P979" s="17"/>
      <c r="Q979" s="12"/>
      <c r="R979" s="13"/>
    </row>
    <row r="980" spans="1:18" ht="15.75" customHeight="1">
      <c r="A980" s="1"/>
      <c r="B980" s="6" t="s">
        <v>23</v>
      </c>
      <c r="C980" s="6">
        <v>1197831</v>
      </c>
      <c r="D980" s="7">
        <v>44382</v>
      </c>
      <c r="E980" s="6" t="s">
        <v>24</v>
      </c>
      <c r="F980" s="6" t="s">
        <v>53</v>
      </c>
      <c r="G980" s="6" t="s">
        <v>54</v>
      </c>
      <c r="H980" s="6" t="s">
        <v>19</v>
      </c>
      <c r="I980" s="8">
        <v>0.4</v>
      </c>
      <c r="J980" s="9">
        <v>9750</v>
      </c>
      <c r="K980" s="10">
        <f t="shared" si="6"/>
        <v>3900</v>
      </c>
      <c r="L980" s="10">
        <f t="shared" si="7"/>
        <v>1754.9999999999998</v>
      </c>
      <c r="M980" s="11">
        <v>0.44999999999999996</v>
      </c>
      <c r="O980" s="16"/>
      <c r="P980" s="17"/>
      <c r="Q980" s="12"/>
      <c r="R980" s="13"/>
    </row>
    <row r="981" spans="1:18" ht="15.75" customHeight="1">
      <c r="A981" s="1"/>
      <c r="B981" s="6" t="s">
        <v>23</v>
      </c>
      <c r="C981" s="6">
        <v>1197831</v>
      </c>
      <c r="D981" s="7">
        <v>44382</v>
      </c>
      <c r="E981" s="6" t="s">
        <v>24</v>
      </c>
      <c r="F981" s="6" t="s">
        <v>53</v>
      </c>
      <c r="G981" s="6" t="s">
        <v>54</v>
      </c>
      <c r="H981" s="6" t="s">
        <v>20</v>
      </c>
      <c r="I981" s="8">
        <v>0.4</v>
      </c>
      <c r="J981" s="9">
        <v>5750</v>
      </c>
      <c r="K981" s="10">
        <f t="shared" si="6"/>
        <v>2300</v>
      </c>
      <c r="L981" s="10">
        <f t="shared" si="7"/>
        <v>1265</v>
      </c>
      <c r="M981" s="11">
        <v>0.55000000000000004</v>
      </c>
      <c r="O981" s="16"/>
      <c r="P981" s="17"/>
      <c r="Q981" s="12"/>
      <c r="R981" s="13"/>
    </row>
    <row r="982" spans="1:18" ht="15.75" customHeight="1">
      <c r="A982" s="1"/>
      <c r="B982" s="6" t="s">
        <v>23</v>
      </c>
      <c r="C982" s="6">
        <v>1197831</v>
      </c>
      <c r="D982" s="7">
        <v>44382</v>
      </c>
      <c r="E982" s="6" t="s">
        <v>24</v>
      </c>
      <c r="F982" s="6" t="s">
        <v>53</v>
      </c>
      <c r="G982" s="6" t="s">
        <v>54</v>
      </c>
      <c r="H982" s="6" t="s">
        <v>21</v>
      </c>
      <c r="I982" s="8">
        <v>0.45</v>
      </c>
      <c r="J982" s="9">
        <v>5500</v>
      </c>
      <c r="K982" s="10">
        <f t="shared" si="6"/>
        <v>2475</v>
      </c>
      <c r="L982" s="10">
        <f t="shared" si="7"/>
        <v>989.99999999999989</v>
      </c>
      <c r="M982" s="11">
        <v>0.39999999999999997</v>
      </c>
      <c r="O982" s="16"/>
      <c r="P982" s="17"/>
      <c r="Q982" s="12"/>
      <c r="R982" s="13"/>
    </row>
    <row r="983" spans="1:18" ht="15.75" customHeight="1">
      <c r="A983" s="1"/>
      <c r="B983" s="6" t="s">
        <v>23</v>
      </c>
      <c r="C983" s="6">
        <v>1197831</v>
      </c>
      <c r="D983" s="7">
        <v>44382</v>
      </c>
      <c r="E983" s="6" t="s">
        <v>24</v>
      </c>
      <c r="F983" s="6" t="s">
        <v>53</v>
      </c>
      <c r="G983" s="6" t="s">
        <v>54</v>
      </c>
      <c r="H983" s="6" t="s">
        <v>22</v>
      </c>
      <c r="I983" s="8">
        <v>0.54999999999999993</v>
      </c>
      <c r="J983" s="9">
        <v>8250</v>
      </c>
      <c r="K983" s="10">
        <f t="shared" si="6"/>
        <v>4537.4999999999991</v>
      </c>
      <c r="L983" s="10">
        <f t="shared" si="7"/>
        <v>2722.5</v>
      </c>
      <c r="M983" s="11">
        <v>0.60000000000000009</v>
      </c>
      <c r="O983" s="16"/>
      <c r="P983" s="17"/>
      <c r="Q983" s="12"/>
      <c r="R983" s="13"/>
    </row>
    <row r="984" spans="1:18" ht="15.75" customHeight="1">
      <c r="A984" s="1"/>
      <c r="B984" s="6" t="s">
        <v>23</v>
      </c>
      <c r="C984" s="6">
        <v>1197831</v>
      </c>
      <c r="D984" s="7">
        <v>44415</v>
      </c>
      <c r="E984" s="6" t="s">
        <v>24</v>
      </c>
      <c r="F984" s="6" t="s">
        <v>53</v>
      </c>
      <c r="G984" s="6" t="s">
        <v>54</v>
      </c>
      <c r="H984" s="6" t="s">
        <v>17</v>
      </c>
      <c r="I984" s="8">
        <v>0.45</v>
      </c>
      <c r="J984" s="9">
        <v>7750</v>
      </c>
      <c r="K984" s="10">
        <f t="shared" si="6"/>
        <v>3487.5</v>
      </c>
      <c r="L984" s="10">
        <f t="shared" si="7"/>
        <v>1569.3749999999998</v>
      </c>
      <c r="M984" s="11">
        <v>0.44999999999999996</v>
      </c>
      <c r="O984" s="16"/>
      <c r="P984" s="17"/>
      <c r="Q984" s="12"/>
      <c r="R984" s="13"/>
    </row>
    <row r="985" spans="1:18" ht="15.75" customHeight="1">
      <c r="A985" s="1"/>
      <c r="B985" s="6" t="s">
        <v>23</v>
      </c>
      <c r="C985" s="6">
        <v>1197831</v>
      </c>
      <c r="D985" s="7">
        <v>44415</v>
      </c>
      <c r="E985" s="6" t="s">
        <v>24</v>
      </c>
      <c r="F985" s="6" t="s">
        <v>53</v>
      </c>
      <c r="G985" s="6" t="s">
        <v>54</v>
      </c>
      <c r="H985" s="6" t="s">
        <v>18</v>
      </c>
      <c r="I985" s="8">
        <v>0.55000000000000004</v>
      </c>
      <c r="J985" s="9">
        <v>7750</v>
      </c>
      <c r="K985" s="10">
        <f t="shared" si="6"/>
        <v>4262.5</v>
      </c>
      <c r="L985" s="10">
        <f t="shared" si="7"/>
        <v>1918.1249999999998</v>
      </c>
      <c r="M985" s="11">
        <v>0.44999999999999996</v>
      </c>
      <c r="O985" s="16"/>
      <c r="P985" s="17"/>
      <c r="Q985" s="12"/>
      <c r="R985" s="13"/>
    </row>
    <row r="986" spans="1:18" ht="15.75" customHeight="1">
      <c r="A986" s="1"/>
      <c r="B986" s="6" t="s">
        <v>23</v>
      </c>
      <c r="C986" s="6">
        <v>1197831</v>
      </c>
      <c r="D986" s="7">
        <v>44415</v>
      </c>
      <c r="E986" s="6" t="s">
        <v>24</v>
      </c>
      <c r="F986" s="6" t="s">
        <v>53</v>
      </c>
      <c r="G986" s="6" t="s">
        <v>54</v>
      </c>
      <c r="H986" s="6" t="s">
        <v>19</v>
      </c>
      <c r="I986" s="8">
        <v>0.5</v>
      </c>
      <c r="J986" s="9">
        <v>9500</v>
      </c>
      <c r="K986" s="10">
        <f t="shared" si="6"/>
        <v>4750</v>
      </c>
      <c r="L986" s="10">
        <f t="shared" si="7"/>
        <v>2137.5</v>
      </c>
      <c r="M986" s="11">
        <v>0.44999999999999996</v>
      </c>
      <c r="O986" s="16"/>
      <c r="P986" s="17"/>
      <c r="Q986" s="12"/>
      <c r="R986" s="13"/>
    </row>
    <row r="987" spans="1:18" ht="15.75" customHeight="1">
      <c r="A987" s="1"/>
      <c r="B987" s="6" t="s">
        <v>23</v>
      </c>
      <c r="C987" s="6">
        <v>1197831</v>
      </c>
      <c r="D987" s="7">
        <v>44415</v>
      </c>
      <c r="E987" s="6" t="s">
        <v>24</v>
      </c>
      <c r="F987" s="6" t="s">
        <v>53</v>
      </c>
      <c r="G987" s="6" t="s">
        <v>54</v>
      </c>
      <c r="H987" s="6" t="s">
        <v>20</v>
      </c>
      <c r="I987" s="8">
        <v>0.45</v>
      </c>
      <c r="J987" s="9">
        <v>4750</v>
      </c>
      <c r="K987" s="10">
        <f t="shared" si="6"/>
        <v>2137.5</v>
      </c>
      <c r="L987" s="10">
        <f t="shared" si="7"/>
        <v>1175.625</v>
      </c>
      <c r="M987" s="11">
        <v>0.55000000000000004</v>
      </c>
      <c r="O987" s="16"/>
      <c r="P987" s="17"/>
      <c r="Q987" s="12"/>
      <c r="R987" s="13"/>
    </row>
    <row r="988" spans="1:18" ht="15.75" customHeight="1">
      <c r="A988" s="1"/>
      <c r="B988" s="6" t="s">
        <v>23</v>
      </c>
      <c r="C988" s="6">
        <v>1197831</v>
      </c>
      <c r="D988" s="7">
        <v>44415</v>
      </c>
      <c r="E988" s="6" t="s">
        <v>24</v>
      </c>
      <c r="F988" s="6" t="s">
        <v>53</v>
      </c>
      <c r="G988" s="6" t="s">
        <v>54</v>
      </c>
      <c r="H988" s="6" t="s">
        <v>21</v>
      </c>
      <c r="I988" s="8">
        <v>0.5</v>
      </c>
      <c r="J988" s="9">
        <v>4750</v>
      </c>
      <c r="K988" s="10">
        <f t="shared" si="6"/>
        <v>2375</v>
      </c>
      <c r="L988" s="10">
        <f t="shared" si="7"/>
        <v>949.99999999999989</v>
      </c>
      <c r="M988" s="11">
        <v>0.39999999999999997</v>
      </c>
      <c r="O988" s="16"/>
      <c r="P988" s="17"/>
      <c r="Q988" s="12"/>
      <c r="R988" s="13"/>
    </row>
    <row r="989" spans="1:18" ht="15.75" customHeight="1">
      <c r="A989" s="1"/>
      <c r="B989" s="6" t="s">
        <v>23</v>
      </c>
      <c r="C989" s="6">
        <v>1197831</v>
      </c>
      <c r="D989" s="7">
        <v>44415</v>
      </c>
      <c r="E989" s="6" t="s">
        <v>24</v>
      </c>
      <c r="F989" s="6" t="s">
        <v>53</v>
      </c>
      <c r="G989" s="6" t="s">
        <v>54</v>
      </c>
      <c r="H989" s="6" t="s">
        <v>22</v>
      </c>
      <c r="I989" s="8">
        <v>0.54999999999999993</v>
      </c>
      <c r="J989" s="9">
        <v>7250</v>
      </c>
      <c r="K989" s="10">
        <f t="shared" si="6"/>
        <v>3987.4999999999995</v>
      </c>
      <c r="L989" s="10">
        <f t="shared" si="7"/>
        <v>2392.5</v>
      </c>
      <c r="M989" s="11">
        <v>0.60000000000000009</v>
      </c>
      <c r="O989" s="16"/>
      <c r="P989" s="17"/>
      <c r="Q989" s="12"/>
      <c r="R989" s="13"/>
    </row>
    <row r="990" spans="1:18" ht="15.75" customHeight="1">
      <c r="A990" s="1"/>
      <c r="B990" s="6" t="s">
        <v>23</v>
      </c>
      <c r="C990" s="6">
        <v>1197831</v>
      </c>
      <c r="D990" s="7">
        <v>44443</v>
      </c>
      <c r="E990" s="6" t="s">
        <v>24</v>
      </c>
      <c r="F990" s="6" t="s">
        <v>53</v>
      </c>
      <c r="G990" s="6" t="s">
        <v>54</v>
      </c>
      <c r="H990" s="6" t="s">
        <v>17</v>
      </c>
      <c r="I990" s="8">
        <v>0.5</v>
      </c>
      <c r="J990" s="9">
        <v>6750</v>
      </c>
      <c r="K990" s="10">
        <f t="shared" si="6"/>
        <v>3375</v>
      </c>
      <c r="L990" s="10">
        <f t="shared" si="7"/>
        <v>1518.7499999999998</v>
      </c>
      <c r="M990" s="11">
        <v>0.44999999999999996</v>
      </c>
      <c r="O990" s="16"/>
      <c r="P990" s="17"/>
      <c r="Q990" s="12"/>
      <c r="R990" s="13"/>
    </row>
    <row r="991" spans="1:18" ht="15.75" customHeight="1">
      <c r="A991" s="1"/>
      <c r="B991" s="6" t="s">
        <v>23</v>
      </c>
      <c r="C991" s="6">
        <v>1197831</v>
      </c>
      <c r="D991" s="7">
        <v>44443</v>
      </c>
      <c r="E991" s="6" t="s">
        <v>24</v>
      </c>
      <c r="F991" s="6" t="s">
        <v>53</v>
      </c>
      <c r="G991" s="6" t="s">
        <v>54</v>
      </c>
      <c r="H991" s="6" t="s">
        <v>18</v>
      </c>
      <c r="I991" s="8">
        <v>0.5</v>
      </c>
      <c r="J991" s="9">
        <v>6250</v>
      </c>
      <c r="K991" s="10">
        <f t="shared" si="6"/>
        <v>3125</v>
      </c>
      <c r="L991" s="10">
        <f t="shared" si="7"/>
        <v>1406.2499999999998</v>
      </c>
      <c r="M991" s="11">
        <v>0.44999999999999996</v>
      </c>
      <c r="O991" s="16"/>
      <c r="P991" s="17"/>
      <c r="Q991" s="12"/>
      <c r="R991" s="13"/>
    </row>
    <row r="992" spans="1:18" ht="15.75" customHeight="1">
      <c r="A992" s="1"/>
      <c r="B992" s="6" t="s">
        <v>23</v>
      </c>
      <c r="C992" s="6">
        <v>1197831</v>
      </c>
      <c r="D992" s="7">
        <v>44443</v>
      </c>
      <c r="E992" s="6" t="s">
        <v>24</v>
      </c>
      <c r="F992" s="6" t="s">
        <v>53</v>
      </c>
      <c r="G992" s="6" t="s">
        <v>54</v>
      </c>
      <c r="H992" s="6" t="s">
        <v>19</v>
      </c>
      <c r="I992" s="8">
        <v>0.54999999999999993</v>
      </c>
      <c r="J992" s="9">
        <v>6750</v>
      </c>
      <c r="K992" s="10">
        <f t="shared" si="6"/>
        <v>3712.4999999999995</v>
      </c>
      <c r="L992" s="10">
        <f t="shared" si="7"/>
        <v>1670.6249999999995</v>
      </c>
      <c r="M992" s="11">
        <v>0.44999999999999996</v>
      </c>
      <c r="O992" s="16"/>
      <c r="P992" s="17"/>
      <c r="Q992" s="12"/>
      <c r="R992" s="13"/>
    </row>
    <row r="993" spans="1:18" ht="15.75" customHeight="1">
      <c r="A993" s="1"/>
      <c r="B993" s="6" t="s">
        <v>23</v>
      </c>
      <c r="C993" s="6">
        <v>1197831</v>
      </c>
      <c r="D993" s="7">
        <v>44443</v>
      </c>
      <c r="E993" s="6" t="s">
        <v>24</v>
      </c>
      <c r="F993" s="6" t="s">
        <v>53</v>
      </c>
      <c r="G993" s="6" t="s">
        <v>54</v>
      </c>
      <c r="H993" s="6" t="s">
        <v>20</v>
      </c>
      <c r="I993" s="8">
        <v>0.54999999999999993</v>
      </c>
      <c r="J993" s="9">
        <v>4000</v>
      </c>
      <c r="K993" s="10">
        <f t="shared" si="6"/>
        <v>2199.9999999999995</v>
      </c>
      <c r="L993" s="10">
        <f t="shared" si="7"/>
        <v>1209.9999999999998</v>
      </c>
      <c r="M993" s="11">
        <v>0.55000000000000004</v>
      </c>
      <c r="O993" s="16"/>
      <c r="P993" s="17"/>
      <c r="Q993" s="12"/>
      <c r="R993" s="13"/>
    </row>
    <row r="994" spans="1:18" ht="15.75" customHeight="1">
      <c r="A994" s="1"/>
      <c r="B994" s="6" t="s">
        <v>23</v>
      </c>
      <c r="C994" s="6">
        <v>1197831</v>
      </c>
      <c r="D994" s="7">
        <v>44443</v>
      </c>
      <c r="E994" s="6" t="s">
        <v>24</v>
      </c>
      <c r="F994" s="6" t="s">
        <v>53</v>
      </c>
      <c r="G994" s="6" t="s">
        <v>54</v>
      </c>
      <c r="H994" s="6" t="s">
        <v>21</v>
      </c>
      <c r="I994" s="8">
        <v>0.5</v>
      </c>
      <c r="J994" s="9">
        <v>4000</v>
      </c>
      <c r="K994" s="10">
        <f t="shared" si="6"/>
        <v>2000</v>
      </c>
      <c r="L994" s="10">
        <f t="shared" si="7"/>
        <v>799.99999999999989</v>
      </c>
      <c r="M994" s="11">
        <v>0.39999999999999997</v>
      </c>
      <c r="O994" s="16"/>
      <c r="P994" s="17"/>
      <c r="Q994" s="12"/>
      <c r="R994" s="13"/>
    </row>
    <row r="995" spans="1:18" ht="15.75" customHeight="1">
      <c r="A995" s="1"/>
      <c r="B995" s="6" t="s">
        <v>23</v>
      </c>
      <c r="C995" s="6">
        <v>1197831</v>
      </c>
      <c r="D995" s="7">
        <v>44443</v>
      </c>
      <c r="E995" s="6" t="s">
        <v>24</v>
      </c>
      <c r="F995" s="6" t="s">
        <v>53</v>
      </c>
      <c r="G995" s="6" t="s">
        <v>54</v>
      </c>
      <c r="H995" s="6" t="s">
        <v>22</v>
      </c>
      <c r="I995" s="8">
        <v>0.45</v>
      </c>
      <c r="J995" s="9">
        <v>6250</v>
      </c>
      <c r="K995" s="10">
        <f t="shared" si="6"/>
        <v>2812.5</v>
      </c>
      <c r="L995" s="10">
        <f t="shared" si="7"/>
        <v>1687.5000000000002</v>
      </c>
      <c r="M995" s="11">
        <v>0.60000000000000009</v>
      </c>
      <c r="O995" s="16"/>
      <c r="P995" s="17"/>
      <c r="Q995" s="12"/>
      <c r="R995" s="13"/>
    </row>
    <row r="996" spans="1:18" ht="15.75" customHeight="1">
      <c r="A996" s="1"/>
      <c r="B996" s="6" t="s">
        <v>23</v>
      </c>
      <c r="C996" s="6">
        <v>1197831</v>
      </c>
      <c r="D996" s="7">
        <v>44472</v>
      </c>
      <c r="E996" s="6" t="s">
        <v>24</v>
      </c>
      <c r="F996" s="6" t="s">
        <v>53</v>
      </c>
      <c r="G996" s="6" t="s">
        <v>54</v>
      </c>
      <c r="H996" s="6" t="s">
        <v>17</v>
      </c>
      <c r="I996" s="8">
        <v>0.35000000000000003</v>
      </c>
      <c r="J996" s="9">
        <v>5750</v>
      </c>
      <c r="K996" s="10">
        <f t="shared" si="6"/>
        <v>2012.5000000000002</v>
      </c>
      <c r="L996" s="10">
        <f t="shared" si="7"/>
        <v>905.625</v>
      </c>
      <c r="M996" s="11">
        <v>0.44999999999999996</v>
      </c>
      <c r="O996" s="16"/>
      <c r="P996" s="17"/>
      <c r="Q996" s="12"/>
      <c r="R996" s="13"/>
    </row>
    <row r="997" spans="1:18" ht="15.75" customHeight="1">
      <c r="A997" s="1"/>
      <c r="B997" s="6" t="s">
        <v>23</v>
      </c>
      <c r="C997" s="6">
        <v>1197831</v>
      </c>
      <c r="D997" s="7">
        <v>44472</v>
      </c>
      <c r="E997" s="6" t="s">
        <v>24</v>
      </c>
      <c r="F997" s="6" t="s">
        <v>53</v>
      </c>
      <c r="G997" s="6" t="s">
        <v>54</v>
      </c>
      <c r="H997" s="6" t="s">
        <v>18</v>
      </c>
      <c r="I997" s="8">
        <v>0.35000000000000003</v>
      </c>
      <c r="J997" s="9">
        <v>5750</v>
      </c>
      <c r="K997" s="10">
        <f t="shared" si="6"/>
        <v>2012.5000000000002</v>
      </c>
      <c r="L997" s="10">
        <f t="shared" si="7"/>
        <v>905.625</v>
      </c>
      <c r="M997" s="11">
        <v>0.44999999999999996</v>
      </c>
      <c r="O997" s="16"/>
      <c r="P997" s="17"/>
      <c r="Q997" s="12"/>
      <c r="R997" s="13"/>
    </row>
    <row r="998" spans="1:18" ht="15.75" customHeight="1">
      <c r="A998" s="1"/>
      <c r="B998" s="6" t="s">
        <v>23</v>
      </c>
      <c r="C998" s="6">
        <v>1197831</v>
      </c>
      <c r="D998" s="7">
        <v>44472</v>
      </c>
      <c r="E998" s="6" t="s">
        <v>24</v>
      </c>
      <c r="F998" s="6" t="s">
        <v>53</v>
      </c>
      <c r="G998" s="6" t="s">
        <v>54</v>
      </c>
      <c r="H998" s="6" t="s">
        <v>19</v>
      </c>
      <c r="I998" s="8">
        <v>0.4</v>
      </c>
      <c r="J998" s="9">
        <v>5250</v>
      </c>
      <c r="K998" s="10">
        <f t="shared" si="6"/>
        <v>2100</v>
      </c>
      <c r="L998" s="10">
        <f t="shared" si="7"/>
        <v>944.99999999999989</v>
      </c>
      <c r="M998" s="11">
        <v>0.44999999999999996</v>
      </c>
      <c r="O998" s="16"/>
      <c r="P998" s="17"/>
      <c r="Q998" s="12"/>
      <c r="R998" s="13"/>
    </row>
    <row r="999" spans="1:18" ht="15.75" customHeight="1">
      <c r="A999" s="1"/>
      <c r="B999" s="6" t="s">
        <v>23</v>
      </c>
      <c r="C999" s="6">
        <v>1197831</v>
      </c>
      <c r="D999" s="7">
        <v>44472</v>
      </c>
      <c r="E999" s="6" t="s">
        <v>24</v>
      </c>
      <c r="F999" s="6" t="s">
        <v>53</v>
      </c>
      <c r="G999" s="6" t="s">
        <v>54</v>
      </c>
      <c r="H999" s="6" t="s">
        <v>20</v>
      </c>
      <c r="I999" s="8">
        <v>0.4</v>
      </c>
      <c r="J999" s="9">
        <v>3750</v>
      </c>
      <c r="K999" s="10">
        <f t="shared" si="6"/>
        <v>1500</v>
      </c>
      <c r="L999" s="10">
        <f t="shared" si="7"/>
        <v>825.00000000000011</v>
      </c>
      <c r="M999" s="11">
        <v>0.55000000000000004</v>
      </c>
      <c r="O999" s="16"/>
      <c r="P999" s="17"/>
      <c r="Q999" s="12"/>
      <c r="R999" s="13"/>
    </row>
    <row r="1000" spans="1:18" ht="15.75" customHeight="1">
      <c r="A1000" s="1"/>
      <c r="B1000" s="6" t="s">
        <v>23</v>
      </c>
      <c r="C1000" s="6">
        <v>1197831</v>
      </c>
      <c r="D1000" s="7">
        <v>44472</v>
      </c>
      <c r="E1000" s="6" t="s">
        <v>24</v>
      </c>
      <c r="F1000" s="6" t="s">
        <v>53</v>
      </c>
      <c r="G1000" s="6" t="s">
        <v>54</v>
      </c>
      <c r="H1000" s="6" t="s">
        <v>21</v>
      </c>
      <c r="I1000" s="8">
        <v>0.35000000000000003</v>
      </c>
      <c r="J1000" s="9">
        <v>3500</v>
      </c>
      <c r="K1000" s="10">
        <f t="shared" si="6"/>
        <v>1225.0000000000002</v>
      </c>
      <c r="L1000" s="10">
        <f t="shared" si="7"/>
        <v>490.00000000000006</v>
      </c>
      <c r="M1000" s="11">
        <v>0.39999999999999997</v>
      </c>
      <c r="O1000" s="16"/>
      <c r="P1000" s="17"/>
      <c r="Q1000" s="12"/>
      <c r="R1000" s="13"/>
    </row>
    <row r="1001" spans="1:18" ht="15.75" customHeight="1">
      <c r="A1001" s="1"/>
      <c r="B1001" s="6" t="s">
        <v>23</v>
      </c>
      <c r="C1001" s="6">
        <v>1197831</v>
      </c>
      <c r="D1001" s="7">
        <v>44472</v>
      </c>
      <c r="E1001" s="6" t="s">
        <v>24</v>
      </c>
      <c r="F1001" s="6" t="s">
        <v>53</v>
      </c>
      <c r="G1001" s="6" t="s">
        <v>54</v>
      </c>
      <c r="H1001" s="6" t="s">
        <v>22</v>
      </c>
      <c r="I1001" s="8">
        <v>0.45</v>
      </c>
      <c r="J1001" s="9">
        <v>5250</v>
      </c>
      <c r="K1001" s="10">
        <f t="shared" si="6"/>
        <v>2362.5</v>
      </c>
      <c r="L1001" s="10">
        <f t="shared" si="7"/>
        <v>1417.5000000000002</v>
      </c>
      <c r="M1001" s="11">
        <v>0.60000000000000009</v>
      </c>
      <c r="O1001" s="16"/>
      <c r="P1001" s="17"/>
      <c r="Q1001" s="12"/>
      <c r="R1001" s="13"/>
    </row>
    <row r="1002" spans="1:18" ht="15.75" customHeight="1">
      <c r="A1002" s="1"/>
      <c r="B1002" s="6" t="s">
        <v>23</v>
      </c>
      <c r="C1002" s="6">
        <v>1197831</v>
      </c>
      <c r="D1002" s="7">
        <v>44504</v>
      </c>
      <c r="E1002" s="6" t="s">
        <v>24</v>
      </c>
      <c r="F1002" s="6" t="s">
        <v>53</v>
      </c>
      <c r="G1002" s="6" t="s">
        <v>54</v>
      </c>
      <c r="H1002" s="6" t="s">
        <v>17</v>
      </c>
      <c r="I1002" s="8">
        <v>0.30000000000000004</v>
      </c>
      <c r="J1002" s="9">
        <v>6750</v>
      </c>
      <c r="K1002" s="10">
        <f t="shared" si="6"/>
        <v>2025.0000000000002</v>
      </c>
      <c r="L1002" s="10">
        <f t="shared" si="7"/>
        <v>911.25</v>
      </c>
      <c r="M1002" s="11">
        <v>0.44999999999999996</v>
      </c>
      <c r="O1002" s="16"/>
      <c r="P1002" s="17"/>
      <c r="Q1002" s="12"/>
      <c r="R1002" s="13"/>
    </row>
    <row r="1003" spans="1:18" ht="15.75" customHeight="1">
      <c r="A1003" s="1"/>
      <c r="B1003" s="6" t="s">
        <v>23</v>
      </c>
      <c r="C1003" s="6">
        <v>1197831</v>
      </c>
      <c r="D1003" s="7">
        <v>44504</v>
      </c>
      <c r="E1003" s="6" t="s">
        <v>24</v>
      </c>
      <c r="F1003" s="6" t="s">
        <v>53</v>
      </c>
      <c r="G1003" s="6" t="s">
        <v>54</v>
      </c>
      <c r="H1003" s="6" t="s">
        <v>18</v>
      </c>
      <c r="I1003" s="8">
        <v>0.30000000000000004</v>
      </c>
      <c r="J1003" s="9">
        <v>6750</v>
      </c>
      <c r="K1003" s="10">
        <f t="shared" si="6"/>
        <v>2025.0000000000002</v>
      </c>
      <c r="L1003" s="10">
        <f t="shared" si="7"/>
        <v>911.25</v>
      </c>
      <c r="M1003" s="11">
        <v>0.44999999999999996</v>
      </c>
      <c r="O1003" s="16"/>
      <c r="P1003" s="17"/>
      <c r="Q1003" s="12"/>
      <c r="R1003" s="13"/>
    </row>
    <row r="1004" spans="1:18" ht="15.75" customHeight="1">
      <c r="A1004" s="1"/>
      <c r="B1004" s="6" t="s">
        <v>23</v>
      </c>
      <c r="C1004" s="6">
        <v>1197831</v>
      </c>
      <c r="D1004" s="7">
        <v>44504</v>
      </c>
      <c r="E1004" s="6" t="s">
        <v>24</v>
      </c>
      <c r="F1004" s="6" t="s">
        <v>53</v>
      </c>
      <c r="G1004" s="6" t="s">
        <v>54</v>
      </c>
      <c r="H1004" s="6" t="s">
        <v>19</v>
      </c>
      <c r="I1004" s="8">
        <v>0.55000000000000004</v>
      </c>
      <c r="J1004" s="9">
        <v>6000</v>
      </c>
      <c r="K1004" s="10">
        <f t="shared" si="6"/>
        <v>3300.0000000000005</v>
      </c>
      <c r="L1004" s="10">
        <f t="shared" si="7"/>
        <v>1485</v>
      </c>
      <c r="M1004" s="11">
        <v>0.44999999999999996</v>
      </c>
      <c r="O1004" s="16"/>
      <c r="P1004" s="17"/>
      <c r="Q1004" s="12"/>
      <c r="R1004" s="13"/>
    </row>
    <row r="1005" spans="1:18" ht="15.75" customHeight="1">
      <c r="A1005" s="1"/>
      <c r="B1005" s="6" t="s">
        <v>23</v>
      </c>
      <c r="C1005" s="6">
        <v>1197831</v>
      </c>
      <c r="D1005" s="7">
        <v>44504</v>
      </c>
      <c r="E1005" s="6" t="s">
        <v>24</v>
      </c>
      <c r="F1005" s="6" t="s">
        <v>53</v>
      </c>
      <c r="G1005" s="6" t="s">
        <v>54</v>
      </c>
      <c r="H1005" s="6" t="s">
        <v>20</v>
      </c>
      <c r="I1005" s="8">
        <v>0.55000000000000004</v>
      </c>
      <c r="J1005" s="9">
        <v>4750</v>
      </c>
      <c r="K1005" s="10">
        <f t="shared" si="6"/>
        <v>2612.5</v>
      </c>
      <c r="L1005" s="10">
        <f t="shared" si="7"/>
        <v>1436.8750000000002</v>
      </c>
      <c r="M1005" s="11">
        <v>0.55000000000000004</v>
      </c>
      <c r="O1005" s="16"/>
      <c r="P1005" s="17"/>
      <c r="Q1005" s="12"/>
      <c r="R1005" s="13"/>
    </row>
    <row r="1006" spans="1:18" ht="15.75" customHeight="1">
      <c r="A1006" s="1"/>
      <c r="B1006" s="6" t="s">
        <v>23</v>
      </c>
      <c r="C1006" s="6">
        <v>1197831</v>
      </c>
      <c r="D1006" s="7">
        <v>44504</v>
      </c>
      <c r="E1006" s="6" t="s">
        <v>24</v>
      </c>
      <c r="F1006" s="6" t="s">
        <v>53</v>
      </c>
      <c r="G1006" s="6" t="s">
        <v>54</v>
      </c>
      <c r="H1006" s="6" t="s">
        <v>21</v>
      </c>
      <c r="I1006" s="8">
        <v>0.54999999999999993</v>
      </c>
      <c r="J1006" s="9">
        <v>4500</v>
      </c>
      <c r="K1006" s="10">
        <f t="shared" si="6"/>
        <v>2474.9999999999995</v>
      </c>
      <c r="L1006" s="10">
        <f t="shared" si="7"/>
        <v>989.99999999999977</v>
      </c>
      <c r="M1006" s="11">
        <v>0.39999999999999997</v>
      </c>
      <c r="O1006" s="16"/>
      <c r="P1006" s="17"/>
      <c r="Q1006" s="12"/>
      <c r="R1006" s="13"/>
    </row>
    <row r="1007" spans="1:18" ht="15.75" customHeight="1">
      <c r="A1007" s="1"/>
      <c r="B1007" s="6" t="s">
        <v>23</v>
      </c>
      <c r="C1007" s="6">
        <v>1197831</v>
      </c>
      <c r="D1007" s="7">
        <v>44504</v>
      </c>
      <c r="E1007" s="6" t="s">
        <v>24</v>
      </c>
      <c r="F1007" s="6" t="s">
        <v>53</v>
      </c>
      <c r="G1007" s="6" t="s">
        <v>54</v>
      </c>
      <c r="H1007" s="6" t="s">
        <v>22</v>
      </c>
      <c r="I1007" s="8">
        <v>0.65</v>
      </c>
      <c r="J1007" s="9">
        <v>6500</v>
      </c>
      <c r="K1007" s="10">
        <f t="shared" si="6"/>
        <v>4225</v>
      </c>
      <c r="L1007" s="10">
        <f t="shared" si="7"/>
        <v>2535.0000000000005</v>
      </c>
      <c r="M1007" s="11">
        <v>0.60000000000000009</v>
      </c>
      <c r="O1007" s="16"/>
      <c r="P1007" s="17"/>
      <c r="Q1007" s="12"/>
      <c r="R1007" s="13"/>
    </row>
    <row r="1008" spans="1:18" ht="15.75" customHeight="1">
      <c r="A1008" s="1"/>
      <c r="B1008" s="6" t="s">
        <v>23</v>
      </c>
      <c r="C1008" s="6">
        <v>1197831</v>
      </c>
      <c r="D1008" s="7">
        <v>44533</v>
      </c>
      <c r="E1008" s="6" t="s">
        <v>24</v>
      </c>
      <c r="F1008" s="6" t="s">
        <v>53</v>
      </c>
      <c r="G1008" s="6" t="s">
        <v>54</v>
      </c>
      <c r="H1008" s="6" t="s">
        <v>17</v>
      </c>
      <c r="I1008" s="8">
        <v>0.54999999999999993</v>
      </c>
      <c r="J1008" s="9">
        <v>8000</v>
      </c>
      <c r="K1008" s="10">
        <f t="shared" si="6"/>
        <v>4399.9999999999991</v>
      </c>
      <c r="L1008" s="10">
        <f t="shared" si="7"/>
        <v>1979.9999999999993</v>
      </c>
      <c r="M1008" s="11">
        <v>0.44999999999999996</v>
      </c>
      <c r="O1008" s="16"/>
      <c r="P1008" s="17"/>
      <c r="Q1008" s="12"/>
      <c r="R1008" s="13"/>
    </row>
    <row r="1009" spans="1:18" ht="15.75" customHeight="1">
      <c r="A1009" s="1"/>
      <c r="B1009" s="6" t="s">
        <v>23</v>
      </c>
      <c r="C1009" s="6">
        <v>1197831</v>
      </c>
      <c r="D1009" s="7">
        <v>44533</v>
      </c>
      <c r="E1009" s="6" t="s">
        <v>24</v>
      </c>
      <c r="F1009" s="6" t="s">
        <v>53</v>
      </c>
      <c r="G1009" s="6" t="s">
        <v>54</v>
      </c>
      <c r="H1009" s="6" t="s">
        <v>18</v>
      </c>
      <c r="I1009" s="8">
        <v>0.54999999999999993</v>
      </c>
      <c r="J1009" s="9">
        <v>8000</v>
      </c>
      <c r="K1009" s="10">
        <f t="shared" si="6"/>
        <v>4399.9999999999991</v>
      </c>
      <c r="L1009" s="10">
        <f t="shared" si="7"/>
        <v>1979.9999999999993</v>
      </c>
      <c r="M1009" s="11">
        <v>0.44999999999999996</v>
      </c>
      <c r="O1009" s="16"/>
      <c r="P1009" s="17"/>
      <c r="Q1009" s="12"/>
      <c r="R1009" s="13"/>
    </row>
    <row r="1010" spans="1:18" ht="15.75" customHeight="1">
      <c r="A1010" s="1"/>
      <c r="B1010" s="6" t="s">
        <v>23</v>
      </c>
      <c r="C1010" s="6">
        <v>1197831</v>
      </c>
      <c r="D1010" s="7">
        <v>44533</v>
      </c>
      <c r="E1010" s="6" t="s">
        <v>24</v>
      </c>
      <c r="F1010" s="6" t="s">
        <v>53</v>
      </c>
      <c r="G1010" s="6" t="s">
        <v>54</v>
      </c>
      <c r="H1010" s="6" t="s">
        <v>19</v>
      </c>
      <c r="I1010" s="8">
        <v>0.6</v>
      </c>
      <c r="J1010" s="9">
        <v>7000</v>
      </c>
      <c r="K1010" s="10">
        <f t="shared" si="6"/>
        <v>4200</v>
      </c>
      <c r="L1010" s="10">
        <f t="shared" si="7"/>
        <v>1889.9999999999998</v>
      </c>
      <c r="M1010" s="11">
        <v>0.44999999999999996</v>
      </c>
      <c r="O1010" s="16"/>
      <c r="P1010" s="17"/>
      <c r="Q1010" s="12"/>
      <c r="R1010" s="13"/>
    </row>
    <row r="1011" spans="1:18" ht="15.75" customHeight="1">
      <c r="A1011" s="1"/>
      <c r="B1011" s="6" t="s">
        <v>23</v>
      </c>
      <c r="C1011" s="6">
        <v>1197831</v>
      </c>
      <c r="D1011" s="7">
        <v>44533</v>
      </c>
      <c r="E1011" s="6" t="s">
        <v>24</v>
      </c>
      <c r="F1011" s="6" t="s">
        <v>53</v>
      </c>
      <c r="G1011" s="6" t="s">
        <v>54</v>
      </c>
      <c r="H1011" s="6" t="s">
        <v>20</v>
      </c>
      <c r="I1011" s="8">
        <v>0.6</v>
      </c>
      <c r="J1011" s="9">
        <v>5500</v>
      </c>
      <c r="K1011" s="10">
        <f t="shared" si="6"/>
        <v>3300</v>
      </c>
      <c r="L1011" s="10">
        <f t="shared" si="7"/>
        <v>1815.0000000000002</v>
      </c>
      <c r="M1011" s="11">
        <v>0.55000000000000004</v>
      </c>
      <c r="O1011" s="16"/>
      <c r="P1011" s="17"/>
      <c r="Q1011" s="12"/>
      <c r="R1011" s="13"/>
    </row>
    <row r="1012" spans="1:18" ht="15.75" customHeight="1">
      <c r="A1012" s="1"/>
      <c r="B1012" s="6" t="s">
        <v>23</v>
      </c>
      <c r="C1012" s="6">
        <v>1197831</v>
      </c>
      <c r="D1012" s="7">
        <v>44533</v>
      </c>
      <c r="E1012" s="6" t="s">
        <v>24</v>
      </c>
      <c r="F1012" s="6" t="s">
        <v>53</v>
      </c>
      <c r="G1012" s="6" t="s">
        <v>54</v>
      </c>
      <c r="H1012" s="6" t="s">
        <v>21</v>
      </c>
      <c r="I1012" s="8">
        <v>0.54999999999999993</v>
      </c>
      <c r="J1012" s="9">
        <v>5000</v>
      </c>
      <c r="K1012" s="10">
        <f t="shared" si="6"/>
        <v>2749.9999999999995</v>
      </c>
      <c r="L1012" s="10">
        <f t="shared" si="7"/>
        <v>1099.9999999999998</v>
      </c>
      <c r="M1012" s="11">
        <v>0.39999999999999997</v>
      </c>
      <c r="O1012" s="16"/>
      <c r="P1012" s="17"/>
      <c r="Q1012" s="12"/>
      <c r="R1012" s="13"/>
    </row>
    <row r="1013" spans="1:18" ht="15.75" customHeight="1">
      <c r="A1013" s="1"/>
      <c r="B1013" s="6" t="s">
        <v>23</v>
      </c>
      <c r="C1013" s="6">
        <v>1197831</v>
      </c>
      <c r="D1013" s="7">
        <v>44533</v>
      </c>
      <c r="E1013" s="6" t="s">
        <v>24</v>
      </c>
      <c r="F1013" s="6" t="s">
        <v>53</v>
      </c>
      <c r="G1013" s="6" t="s">
        <v>54</v>
      </c>
      <c r="H1013" s="6" t="s">
        <v>22</v>
      </c>
      <c r="I1013" s="8">
        <v>0.65</v>
      </c>
      <c r="J1013" s="9">
        <v>7500</v>
      </c>
      <c r="K1013" s="10">
        <f t="shared" si="6"/>
        <v>4875</v>
      </c>
      <c r="L1013" s="10">
        <f t="shared" si="7"/>
        <v>2925.0000000000005</v>
      </c>
      <c r="M1013" s="11">
        <v>0.60000000000000009</v>
      </c>
      <c r="O1013" s="16"/>
      <c r="P1013" s="17"/>
      <c r="Q1013" s="12"/>
      <c r="R1013" s="13"/>
    </row>
    <row r="1014" spans="1:18" ht="15.75" customHeight="1">
      <c r="A1014" s="1" t="s">
        <v>39</v>
      </c>
      <c r="B1014" s="6" t="s">
        <v>14</v>
      </c>
      <c r="C1014" s="6">
        <v>1185732</v>
      </c>
      <c r="D1014" s="7">
        <v>44207</v>
      </c>
      <c r="E1014" s="6" t="s">
        <v>33</v>
      </c>
      <c r="F1014" s="6" t="s">
        <v>55</v>
      </c>
      <c r="G1014" s="6" t="s">
        <v>56</v>
      </c>
      <c r="H1014" s="6" t="s">
        <v>17</v>
      </c>
      <c r="I1014" s="8">
        <v>0.35</v>
      </c>
      <c r="J1014" s="9">
        <v>4250</v>
      </c>
      <c r="K1014" s="10">
        <f t="shared" si="6"/>
        <v>1487.5</v>
      </c>
      <c r="L1014" s="10">
        <f t="shared" si="7"/>
        <v>595</v>
      </c>
      <c r="M1014" s="11">
        <v>0.4</v>
      </c>
      <c r="O1014" s="16"/>
      <c r="P1014" s="17"/>
      <c r="Q1014" s="12"/>
      <c r="R1014" s="13"/>
    </row>
    <row r="1015" spans="1:18" ht="15.75" customHeight="1">
      <c r="A1015" s="1"/>
      <c r="B1015" s="6" t="s">
        <v>14</v>
      </c>
      <c r="C1015" s="6">
        <v>1185732</v>
      </c>
      <c r="D1015" s="7">
        <v>44207</v>
      </c>
      <c r="E1015" s="6" t="s">
        <v>33</v>
      </c>
      <c r="F1015" s="6" t="s">
        <v>55</v>
      </c>
      <c r="G1015" s="6" t="s">
        <v>56</v>
      </c>
      <c r="H1015" s="6" t="s">
        <v>18</v>
      </c>
      <c r="I1015" s="8">
        <v>0.35</v>
      </c>
      <c r="J1015" s="9">
        <v>2250</v>
      </c>
      <c r="K1015" s="10">
        <f t="shared" si="6"/>
        <v>787.5</v>
      </c>
      <c r="L1015" s="10">
        <f t="shared" si="7"/>
        <v>275.625</v>
      </c>
      <c r="M1015" s="11">
        <v>0.35</v>
      </c>
      <c r="O1015" s="16"/>
      <c r="P1015" s="17"/>
      <c r="Q1015" s="12"/>
      <c r="R1015" s="13"/>
    </row>
    <row r="1016" spans="1:18" ht="15.75" customHeight="1">
      <c r="A1016" s="1"/>
      <c r="B1016" s="6" t="s">
        <v>14</v>
      </c>
      <c r="C1016" s="6">
        <v>1185732</v>
      </c>
      <c r="D1016" s="7">
        <v>44207</v>
      </c>
      <c r="E1016" s="6" t="s">
        <v>33</v>
      </c>
      <c r="F1016" s="6" t="s">
        <v>55</v>
      </c>
      <c r="G1016" s="6" t="s">
        <v>56</v>
      </c>
      <c r="H1016" s="6" t="s">
        <v>19</v>
      </c>
      <c r="I1016" s="8">
        <v>0.25</v>
      </c>
      <c r="J1016" s="9">
        <v>2250</v>
      </c>
      <c r="K1016" s="10">
        <f t="shared" si="6"/>
        <v>562.5</v>
      </c>
      <c r="L1016" s="10">
        <f t="shared" si="7"/>
        <v>196.875</v>
      </c>
      <c r="M1016" s="11">
        <v>0.35</v>
      </c>
      <c r="O1016" s="16"/>
      <c r="P1016" s="17"/>
      <c r="Q1016" s="12"/>
      <c r="R1016" s="13"/>
    </row>
    <row r="1017" spans="1:18" ht="15.75" customHeight="1">
      <c r="A1017" s="1"/>
      <c r="B1017" s="6" t="s">
        <v>14</v>
      </c>
      <c r="C1017" s="6">
        <v>1185732</v>
      </c>
      <c r="D1017" s="7">
        <v>44207</v>
      </c>
      <c r="E1017" s="6" t="s">
        <v>33</v>
      </c>
      <c r="F1017" s="6" t="s">
        <v>55</v>
      </c>
      <c r="G1017" s="6" t="s">
        <v>56</v>
      </c>
      <c r="H1017" s="6" t="s">
        <v>20</v>
      </c>
      <c r="I1017" s="8">
        <v>0.30000000000000004</v>
      </c>
      <c r="J1017" s="9">
        <v>750</v>
      </c>
      <c r="K1017" s="10">
        <f t="shared" si="6"/>
        <v>225.00000000000003</v>
      </c>
      <c r="L1017" s="10">
        <f t="shared" si="7"/>
        <v>90.000000000000014</v>
      </c>
      <c r="M1017" s="11">
        <v>0.4</v>
      </c>
      <c r="O1017" s="16"/>
      <c r="P1017" s="17"/>
      <c r="Q1017" s="12"/>
      <c r="R1017" s="13"/>
    </row>
    <row r="1018" spans="1:18" ht="15.75" customHeight="1">
      <c r="A1018" s="1"/>
      <c r="B1018" s="6" t="s">
        <v>14</v>
      </c>
      <c r="C1018" s="6">
        <v>1185732</v>
      </c>
      <c r="D1018" s="7">
        <v>44207</v>
      </c>
      <c r="E1018" s="6" t="s">
        <v>33</v>
      </c>
      <c r="F1018" s="6" t="s">
        <v>55</v>
      </c>
      <c r="G1018" s="6" t="s">
        <v>56</v>
      </c>
      <c r="H1018" s="6" t="s">
        <v>21</v>
      </c>
      <c r="I1018" s="8">
        <v>0.44999999999999996</v>
      </c>
      <c r="J1018" s="9">
        <v>1250</v>
      </c>
      <c r="K1018" s="10">
        <f t="shared" si="6"/>
        <v>562.5</v>
      </c>
      <c r="L1018" s="10">
        <f t="shared" si="7"/>
        <v>196.875</v>
      </c>
      <c r="M1018" s="11">
        <v>0.35</v>
      </c>
      <c r="O1018" s="16"/>
      <c r="P1018" s="17"/>
      <c r="Q1018" s="12"/>
      <c r="R1018" s="13"/>
    </row>
    <row r="1019" spans="1:18" ht="15.75" customHeight="1">
      <c r="A1019" s="1"/>
      <c r="B1019" s="6" t="s">
        <v>14</v>
      </c>
      <c r="C1019" s="6">
        <v>1185732</v>
      </c>
      <c r="D1019" s="7">
        <v>44207</v>
      </c>
      <c r="E1019" s="6" t="s">
        <v>33</v>
      </c>
      <c r="F1019" s="6" t="s">
        <v>55</v>
      </c>
      <c r="G1019" s="6" t="s">
        <v>56</v>
      </c>
      <c r="H1019" s="6" t="s">
        <v>22</v>
      </c>
      <c r="I1019" s="8">
        <v>0.35</v>
      </c>
      <c r="J1019" s="9">
        <v>2250</v>
      </c>
      <c r="K1019" s="10">
        <f t="shared" si="6"/>
        <v>787.5</v>
      </c>
      <c r="L1019" s="10">
        <f t="shared" si="7"/>
        <v>393.75</v>
      </c>
      <c r="M1019" s="11">
        <v>0.5</v>
      </c>
      <c r="O1019" s="16"/>
      <c r="P1019" s="17"/>
      <c r="Q1019" s="12"/>
      <c r="R1019" s="13"/>
    </row>
    <row r="1020" spans="1:18" ht="15.75" customHeight="1">
      <c r="A1020" s="1"/>
      <c r="B1020" s="6" t="s">
        <v>14</v>
      </c>
      <c r="C1020" s="6">
        <v>1185732</v>
      </c>
      <c r="D1020" s="7">
        <v>44238</v>
      </c>
      <c r="E1020" s="6" t="s">
        <v>33</v>
      </c>
      <c r="F1020" s="6" t="s">
        <v>55</v>
      </c>
      <c r="G1020" s="6" t="s">
        <v>56</v>
      </c>
      <c r="H1020" s="6" t="s">
        <v>17</v>
      </c>
      <c r="I1020" s="8">
        <v>0.35</v>
      </c>
      <c r="J1020" s="9">
        <v>4750</v>
      </c>
      <c r="K1020" s="10">
        <f t="shared" si="6"/>
        <v>1662.5</v>
      </c>
      <c r="L1020" s="10">
        <f t="shared" si="7"/>
        <v>665</v>
      </c>
      <c r="M1020" s="11">
        <v>0.4</v>
      </c>
      <c r="O1020" s="16"/>
      <c r="P1020" s="17"/>
      <c r="Q1020" s="12"/>
      <c r="R1020" s="13"/>
    </row>
    <row r="1021" spans="1:18" ht="15.75" customHeight="1">
      <c r="A1021" s="1"/>
      <c r="B1021" s="6" t="s">
        <v>14</v>
      </c>
      <c r="C1021" s="6">
        <v>1185732</v>
      </c>
      <c r="D1021" s="7">
        <v>44238</v>
      </c>
      <c r="E1021" s="6" t="s">
        <v>33</v>
      </c>
      <c r="F1021" s="6" t="s">
        <v>55</v>
      </c>
      <c r="G1021" s="6" t="s">
        <v>56</v>
      </c>
      <c r="H1021" s="6" t="s">
        <v>18</v>
      </c>
      <c r="I1021" s="8">
        <v>0.35</v>
      </c>
      <c r="J1021" s="9">
        <v>1250</v>
      </c>
      <c r="K1021" s="10">
        <f t="shared" si="6"/>
        <v>437.5</v>
      </c>
      <c r="L1021" s="10">
        <f t="shared" si="7"/>
        <v>153.125</v>
      </c>
      <c r="M1021" s="11">
        <v>0.35</v>
      </c>
      <c r="O1021" s="16"/>
      <c r="P1021" s="17"/>
      <c r="Q1021" s="12"/>
      <c r="R1021" s="13"/>
    </row>
    <row r="1022" spans="1:18" ht="15.75" customHeight="1">
      <c r="A1022" s="1"/>
      <c r="B1022" s="6" t="s">
        <v>14</v>
      </c>
      <c r="C1022" s="6">
        <v>1185732</v>
      </c>
      <c r="D1022" s="7">
        <v>44238</v>
      </c>
      <c r="E1022" s="6" t="s">
        <v>33</v>
      </c>
      <c r="F1022" s="6" t="s">
        <v>55</v>
      </c>
      <c r="G1022" s="6" t="s">
        <v>56</v>
      </c>
      <c r="H1022" s="6" t="s">
        <v>19</v>
      </c>
      <c r="I1022" s="8">
        <v>0.25</v>
      </c>
      <c r="J1022" s="9">
        <v>1750</v>
      </c>
      <c r="K1022" s="10">
        <f t="shared" si="6"/>
        <v>437.5</v>
      </c>
      <c r="L1022" s="10">
        <f t="shared" si="7"/>
        <v>153.125</v>
      </c>
      <c r="M1022" s="11">
        <v>0.35</v>
      </c>
      <c r="O1022" s="16"/>
      <c r="P1022" s="17"/>
      <c r="Q1022" s="12"/>
      <c r="R1022" s="13"/>
    </row>
    <row r="1023" spans="1:18" ht="15.75" customHeight="1">
      <c r="A1023" s="1"/>
      <c r="B1023" s="6" t="s">
        <v>14</v>
      </c>
      <c r="C1023" s="6">
        <v>1185732</v>
      </c>
      <c r="D1023" s="7">
        <v>44238</v>
      </c>
      <c r="E1023" s="6" t="s">
        <v>33</v>
      </c>
      <c r="F1023" s="6" t="s">
        <v>55</v>
      </c>
      <c r="G1023" s="6" t="s">
        <v>56</v>
      </c>
      <c r="H1023" s="6" t="s">
        <v>20</v>
      </c>
      <c r="I1023" s="8">
        <v>0.30000000000000004</v>
      </c>
      <c r="J1023" s="9">
        <v>500</v>
      </c>
      <c r="K1023" s="10">
        <f t="shared" si="6"/>
        <v>150.00000000000003</v>
      </c>
      <c r="L1023" s="10">
        <f t="shared" si="7"/>
        <v>60.000000000000014</v>
      </c>
      <c r="M1023" s="11">
        <v>0.4</v>
      </c>
      <c r="O1023" s="16"/>
      <c r="P1023" s="17"/>
      <c r="Q1023" s="12"/>
      <c r="R1023" s="13"/>
    </row>
    <row r="1024" spans="1:18" ht="15.75" customHeight="1">
      <c r="A1024" s="1"/>
      <c r="B1024" s="6" t="s">
        <v>14</v>
      </c>
      <c r="C1024" s="6">
        <v>1185732</v>
      </c>
      <c r="D1024" s="7">
        <v>44238</v>
      </c>
      <c r="E1024" s="6" t="s">
        <v>33</v>
      </c>
      <c r="F1024" s="6" t="s">
        <v>55</v>
      </c>
      <c r="G1024" s="6" t="s">
        <v>56</v>
      </c>
      <c r="H1024" s="6" t="s">
        <v>21</v>
      </c>
      <c r="I1024" s="8">
        <v>0.44999999999999996</v>
      </c>
      <c r="J1024" s="9">
        <v>1250</v>
      </c>
      <c r="K1024" s="10">
        <f t="shared" si="6"/>
        <v>562.5</v>
      </c>
      <c r="L1024" s="10">
        <f t="shared" si="7"/>
        <v>196.875</v>
      </c>
      <c r="M1024" s="11">
        <v>0.35</v>
      </c>
      <c r="O1024" s="16"/>
      <c r="P1024" s="17"/>
      <c r="Q1024" s="12"/>
      <c r="R1024" s="13"/>
    </row>
    <row r="1025" spans="1:18" ht="15.75" customHeight="1">
      <c r="A1025" s="1"/>
      <c r="B1025" s="6" t="s">
        <v>14</v>
      </c>
      <c r="C1025" s="6">
        <v>1185732</v>
      </c>
      <c r="D1025" s="7">
        <v>44238</v>
      </c>
      <c r="E1025" s="6" t="s">
        <v>33</v>
      </c>
      <c r="F1025" s="6" t="s">
        <v>55</v>
      </c>
      <c r="G1025" s="6" t="s">
        <v>56</v>
      </c>
      <c r="H1025" s="6" t="s">
        <v>22</v>
      </c>
      <c r="I1025" s="8">
        <v>0.35</v>
      </c>
      <c r="J1025" s="9">
        <v>2000</v>
      </c>
      <c r="K1025" s="10">
        <f t="shared" si="6"/>
        <v>700</v>
      </c>
      <c r="L1025" s="10">
        <f t="shared" si="7"/>
        <v>350</v>
      </c>
      <c r="M1025" s="11">
        <v>0.5</v>
      </c>
      <c r="O1025" s="16"/>
      <c r="P1025" s="17"/>
      <c r="Q1025" s="12"/>
      <c r="R1025" s="13"/>
    </row>
    <row r="1026" spans="1:18" ht="15.75" customHeight="1">
      <c r="A1026" s="1"/>
      <c r="B1026" s="6" t="s">
        <v>14</v>
      </c>
      <c r="C1026" s="6">
        <v>1185732</v>
      </c>
      <c r="D1026" s="7">
        <v>44265</v>
      </c>
      <c r="E1026" s="6" t="s">
        <v>33</v>
      </c>
      <c r="F1026" s="6" t="s">
        <v>55</v>
      </c>
      <c r="G1026" s="6" t="s">
        <v>56</v>
      </c>
      <c r="H1026" s="6" t="s">
        <v>17</v>
      </c>
      <c r="I1026" s="8">
        <v>0.4</v>
      </c>
      <c r="J1026" s="9">
        <v>4200</v>
      </c>
      <c r="K1026" s="10">
        <f t="shared" ref="K1026:K1280" si="8">I1026*J1026</f>
        <v>1680</v>
      </c>
      <c r="L1026" s="10">
        <f t="shared" ref="L1026:L1280" si="9">K1026*M1026</f>
        <v>672</v>
      </c>
      <c r="M1026" s="11">
        <v>0.4</v>
      </c>
      <c r="O1026" s="16"/>
      <c r="P1026" s="17"/>
      <c r="Q1026" s="12"/>
      <c r="R1026" s="13"/>
    </row>
    <row r="1027" spans="1:18" ht="15.75" customHeight="1">
      <c r="A1027" s="1"/>
      <c r="B1027" s="6" t="s">
        <v>14</v>
      </c>
      <c r="C1027" s="6">
        <v>1185732</v>
      </c>
      <c r="D1027" s="7">
        <v>44265</v>
      </c>
      <c r="E1027" s="6" t="s">
        <v>33</v>
      </c>
      <c r="F1027" s="6" t="s">
        <v>55</v>
      </c>
      <c r="G1027" s="6" t="s">
        <v>56</v>
      </c>
      <c r="H1027" s="6" t="s">
        <v>18</v>
      </c>
      <c r="I1027" s="8">
        <v>0.4</v>
      </c>
      <c r="J1027" s="9">
        <v>1000</v>
      </c>
      <c r="K1027" s="10">
        <f t="shared" si="8"/>
        <v>400</v>
      </c>
      <c r="L1027" s="10">
        <f t="shared" si="9"/>
        <v>140</v>
      </c>
      <c r="M1027" s="11">
        <v>0.35</v>
      </c>
      <c r="O1027" s="16"/>
      <c r="P1027" s="17"/>
      <c r="Q1027" s="12"/>
      <c r="R1027" s="13"/>
    </row>
    <row r="1028" spans="1:18" ht="15.75" customHeight="1">
      <c r="A1028" s="1"/>
      <c r="B1028" s="6" t="s">
        <v>14</v>
      </c>
      <c r="C1028" s="6">
        <v>1185732</v>
      </c>
      <c r="D1028" s="7">
        <v>44265</v>
      </c>
      <c r="E1028" s="6" t="s">
        <v>33</v>
      </c>
      <c r="F1028" s="6" t="s">
        <v>55</v>
      </c>
      <c r="G1028" s="6" t="s">
        <v>56</v>
      </c>
      <c r="H1028" s="6" t="s">
        <v>19</v>
      </c>
      <c r="I1028" s="8">
        <v>0.30000000000000004</v>
      </c>
      <c r="J1028" s="9">
        <v>1500</v>
      </c>
      <c r="K1028" s="10">
        <f t="shared" si="8"/>
        <v>450.00000000000006</v>
      </c>
      <c r="L1028" s="10">
        <f t="shared" si="9"/>
        <v>157.5</v>
      </c>
      <c r="M1028" s="11">
        <v>0.35</v>
      </c>
      <c r="O1028" s="16"/>
      <c r="P1028" s="17"/>
      <c r="Q1028" s="12"/>
      <c r="R1028" s="13"/>
    </row>
    <row r="1029" spans="1:18" ht="15.75" customHeight="1">
      <c r="A1029" s="1"/>
      <c r="B1029" s="6" t="s">
        <v>14</v>
      </c>
      <c r="C1029" s="6">
        <v>1185732</v>
      </c>
      <c r="D1029" s="7">
        <v>44265</v>
      </c>
      <c r="E1029" s="6" t="s">
        <v>33</v>
      </c>
      <c r="F1029" s="6" t="s">
        <v>55</v>
      </c>
      <c r="G1029" s="6" t="s">
        <v>56</v>
      </c>
      <c r="H1029" s="6" t="s">
        <v>20</v>
      </c>
      <c r="I1029" s="8">
        <v>0.35</v>
      </c>
      <c r="J1029" s="9">
        <v>0</v>
      </c>
      <c r="K1029" s="10">
        <f t="shared" si="8"/>
        <v>0</v>
      </c>
      <c r="L1029" s="10">
        <f t="shared" si="9"/>
        <v>0</v>
      </c>
      <c r="M1029" s="11">
        <v>0.4</v>
      </c>
      <c r="O1029" s="16"/>
      <c r="P1029" s="17"/>
      <c r="Q1029" s="12"/>
      <c r="R1029" s="13"/>
    </row>
    <row r="1030" spans="1:18" ht="15.75" customHeight="1">
      <c r="A1030" s="1"/>
      <c r="B1030" s="6" t="s">
        <v>14</v>
      </c>
      <c r="C1030" s="6">
        <v>1185732</v>
      </c>
      <c r="D1030" s="7">
        <v>44265</v>
      </c>
      <c r="E1030" s="6" t="s">
        <v>33</v>
      </c>
      <c r="F1030" s="6" t="s">
        <v>55</v>
      </c>
      <c r="G1030" s="6" t="s">
        <v>56</v>
      </c>
      <c r="H1030" s="6" t="s">
        <v>21</v>
      </c>
      <c r="I1030" s="8">
        <v>0.5</v>
      </c>
      <c r="J1030" s="9">
        <v>500</v>
      </c>
      <c r="K1030" s="10">
        <f t="shared" si="8"/>
        <v>250</v>
      </c>
      <c r="L1030" s="10">
        <f t="shared" si="9"/>
        <v>87.5</v>
      </c>
      <c r="M1030" s="11">
        <v>0.35</v>
      </c>
      <c r="O1030" s="16"/>
      <c r="P1030" s="17"/>
      <c r="Q1030" s="12"/>
      <c r="R1030" s="13"/>
    </row>
    <row r="1031" spans="1:18" ht="15.75" customHeight="1">
      <c r="A1031" s="1"/>
      <c r="B1031" s="6" t="s">
        <v>14</v>
      </c>
      <c r="C1031" s="6">
        <v>1185732</v>
      </c>
      <c r="D1031" s="7">
        <v>44265</v>
      </c>
      <c r="E1031" s="6" t="s">
        <v>33</v>
      </c>
      <c r="F1031" s="6" t="s">
        <v>55</v>
      </c>
      <c r="G1031" s="6" t="s">
        <v>56</v>
      </c>
      <c r="H1031" s="6" t="s">
        <v>22</v>
      </c>
      <c r="I1031" s="8">
        <v>0.4</v>
      </c>
      <c r="J1031" s="9">
        <v>1500</v>
      </c>
      <c r="K1031" s="10">
        <f t="shared" si="8"/>
        <v>600</v>
      </c>
      <c r="L1031" s="10">
        <f t="shared" si="9"/>
        <v>300</v>
      </c>
      <c r="M1031" s="11">
        <v>0.5</v>
      </c>
      <c r="O1031" s="16"/>
      <c r="P1031" s="17"/>
      <c r="Q1031" s="12"/>
      <c r="R1031" s="13"/>
    </row>
    <row r="1032" spans="1:18" ht="15.75" customHeight="1">
      <c r="A1032" s="1"/>
      <c r="B1032" s="6" t="s">
        <v>14</v>
      </c>
      <c r="C1032" s="6">
        <v>1185732</v>
      </c>
      <c r="D1032" s="7">
        <v>44297</v>
      </c>
      <c r="E1032" s="6" t="s">
        <v>33</v>
      </c>
      <c r="F1032" s="6" t="s">
        <v>55</v>
      </c>
      <c r="G1032" s="6" t="s">
        <v>56</v>
      </c>
      <c r="H1032" s="6" t="s">
        <v>17</v>
      </c>
      <c r="I1032" s="8">
        <v>0.4</v>
      </c>
      <c r="J1032" s="9">
        <v>3750</v>
      </c>
      <c r="K1032" s="10">
        <f t="shared" si="8"/>
        <v>1500</v>
      </c>
      <c r="L1032" s="10">
        <f t="shared" si="9"/>
        <v>600</v>
      </c>
      <c r="M1032" s="11">
        <v>0.4</v>
      </c>
      <c r="O1032" s="16"/>
      <c r="P1032" s="17"/>
      <c r="Q1032" s="12"/>
      <c r="R1032" s="13"/>
    </row>
    <row r="1033" spans="1:18" ht="15.75" customHeight="1">
      <c r="A1033" s="1"/>
      <c r="B1033" s="6" t="s">
        <v>14</v>
      </c>
      <c r="C1033" s="6">
        <v>1185732</v>
      </c>
      <c r="D1033" s="7">
        <v>44297</v>
      </c>
      <c r="E1033" s="6" t="s">
        <v>33</v>
      </c>
      <c r="F1033" s="6" t="s">
        <v>55</v>
      </c>
      <c r="G1033" s="6" t="s">
        <v>56</v>
      </c>
      <c r="H1033" s="6" t="s">
        <v>18</v>
      </c>
      <c r="I1033" s="8">
        <v>0.35000000000000003</v>
      </c>
      <c r="J1033" s="9">
        <v>750</v>
      </c>
      <c r="K1033" s="10">
        <f t="shared" si="8"/>
        <v>262.5</v>
      </c>
      <c r="L1033" s="10">
        <f t="shared" si="9"/>
        <v>91.875</v>
      </c>
      <c r="M1033" s="11">
        <v>0.35</v>
      </c>
      <c r="O1033" s="16"/>
      <c r="P1033" s="17"/>
      <c r="Q1033" s="12"/>
      <c r="R1033" s="13"/>
    </row>
    <row r="1034" spans="1:18" ht="15.75" customHeight="1">
      <c r="A1034" s="1"/>
      <c r="B1034" s="6" t="s">
        <v>14</v>
      </c>
      <c r="C1034" s="6">
        <v>1185732</v>
      </c>
      <c r="D1034" s="7">
        <v>44297</v>
      </c>
      <c r="E1034" s="6" t="s">
        <v>33</v>
      </c>
      <c r="F1034" s="6" t="s">
        <v>55</v>
      </c>
      <c r="G1034" s="6" t="s">
        <v>56</v>
      </c>
      <c r="H1034" s="6" t="s">
        <v>19</v>
      </c>
      <c r="I1034" s="8">
        <v>0.25000000000000006</v>
      </c>
      <c r="J1034" s="9">
        <v>750</v>
      </c>
      <c r="K1034" s="10">
        <f t="shared" si="8"/>
        <v>187.50000000000003</v>
      </c>
      <c r="L1034" s="10">
        <f t="shared" si="9"/>
        <v>65.625</v>
      </c>
      <c r="M1034" s="11">
        <v>0.35</v>
      </c>
      <c r="O1034" s="16"/>
      <c r="P1034" s="17"/>
      <c r="Q1034" s="12"/>
      <c r="R1034" s="13"/>
    </row>
    <row r="1035" spans="1:18" ht="15.75" customHeight="1">
      <c r="A1035" s="1"/>
      <c r="B1035" s="6" t="s">
        <v>14</v>
      </c>
      <c r="C1035" s="6">
        <v>1185732</v>
      </c>
      <c r="D1035" s="7">
        <v>44297</v>
      </c>
      <c r="E1035" s="6" t="s">
        <v>33</v>
      </c>
      <c r="F1035" s="6" t="s">
        <v>55</v>
      </c>
      <c r="G1035" s="6" t="s">
        <v>56</v>
      </c>
      <c r="H1035" s="6" t="s">
        <v>20</v>
      </c>
      <c r="I1035" s="8">
        <v>0.3</v>
      </c>
      <c r="J1035" s="9">
        <v>0</v>
      </c>
      <c r="K1035" s="10">
        <f t="shared" si="8"/>
        <v>0</v>
      </c>
      <c r="L1035" s="10">
        <f t="shared" si="9"/>
        <v>0</v>
      </c>
      <c r="M1035" s="11">
        <v>0.4</v>
      </c>
      <c r="O1035" s="16"/>
      <c r="P1035" s="17"/>
      <c r="Q1035" s="12"/>
      <c r="R1035" s="13"/>
    </row>
    <row r="1036" spans="1:18" ht="15.75" customHeight="1">
      <c r="A1036" s="1"/>
      <c r="B1036" s="6" t="s">
        <v>14</v>
      </c>
      <c r="C1036" s="6">
        <v>1185732</v>
      </c>
      <c r="D1036" s="7">
        <v>44297</v>
      </c>
      <c r="E1036" s="6" t="s">
        <v>33</v>
      </c>
      <c r="F1036" s="6" t="s">
        <v>55</v>
      </c>
      <c r="G1036" s="6" t="s">
        <v>56</v>
      </c>
      <c r="H1036" s="6" t="s">
        <v>21</v>
      </c>
      <c r="I1036" s="8">
        <v>0.45</v>
      </c>
      <c r="J1036" s="9">
        <v>250</v>
      </c>
      <c r="K1036" s="10">
        <f t="shared" si="8"/>
        <v>112.5</v>
      </c>
      <c r="L1036" s="10">
        <f t="shared" si="9"/>
        <v>39.375</v>
      </c>
      <c r="M1036" s="11">
        <v>0.35</v>
      </c>
      <c r="O1036" s="16"/>
      <c r="P1036" s="17"/>
      <c r="Q1036" s="12"/>
      <c r="R1036" s="13"/>
    </row>
    <row r="1037" spans="1:18" ht="15.75" customHeight="1">
      <c r="A1037" s="1"/>
      <c r="B1037" s="6" t="s">
        <v>14</v>
      </c>
      <c r="C1037" s="6">
        <v>1185732</v>
      </c>
      <c r="D1037" s="7">
        <v>44297</v>
      </c>
      <c r="E1037" s="6" t="s">
        <v>33</v>
      </c>
      <c r="F1037" s="6" t="s">
        <v>55</v>
      </c>
      <c r="G1037" s="6" t="s">
        <v>56</v>
      </c>
      <c r="H1037" s="6" t="s">
        <v>22</v>
      </c>
      <c r="I1037" s="8">
        <v>0.35000000000000003</v>
      </c>
      <c r="J1037" s="9">
        <v>1500</v>
      </c>
      <c r="K1037" s="10">
        <f t="shared" si="8"/>
        <v>525</v>
      </c>
      <c r="L1037" s="10">
        <f t="shared" si="9"/>
        <v>262.5</v>
      </c>
      <c r="M1037" s="11">
        <v>0.5</v>
      </c>
      <c r="O1037" s="16"/>
      <c r="P1037" s="17"/>
      <c r="Q1037" s="12"/>
      <c r="R1037" s="13"/>
    </row>
    <row r="1038" spans="1:18" ht="15.75" customHeight="1">
      <c r="A1038" s="1"/>
      <c r="B1038" s="6" t="s">
        <v>14</v>
      </c>
      <c r="C1038" s="6">
        <v>1185732</v>
      </c>
      <c r="D1038" s="7">
        <v>44328</v>
      </c>
      <c r="E1038" s="6" t="s">
        <v>33</v>
      </c>
      <c r="F1038" s="6" t="s">
        <v>55</v>
      </c>
      <c r="G1038" s="6" t="s">
        <v>56</v>
      </c>
      <c r="H1038" s="6" t="s">
        <v>17</v>
      </c>
      <c r="I1038" s="8">
        <v>0.45</v>
      </c>
      <c r="J1038" s="9">
        <v>4200</v>
      </c>
      <c r="K1038" s="10">
        <f t="shared" si="8"/>
        <v>1890</v>
      </c>
      <c r="L1038" s="10">
        <f t="shared" si="9"/>
        <v>756</v>
      </c>
      <c r="M1038" s="11">
        <v>0.4</v>
      </c>
      <c r="O1038" s="16"/>
      <c r="P1038" s="17"/>
      <c r="Q1038" s="12"/>
      <c r="R1038" s="13"/>
    </row>
    <row r="1039" spans="1:18" ht="15.75" customHeight="1">
      <c r="A1039" s="1"/>
      <c r="B1039" s="6" t="s">
        <v>14</v>
      </c>
      <c r="C1039" s="6">
        <v>1185732</v>
      </c>
      <c r="D1039" s="7">
        <v>44328</v>
      </c>
      <c r="E1039" s="6" t="s">
        <v>33</v>
      </c>
      <c r="F1039" s="6" t="s">
        <v>55</v>
      </c>
      <c r="G1039" s="6" t="s">
        <v>56</v>
      </c>
      <c r="H1039" s="6" t="s">
        <v>18</v>
      </c>
      <c r="I1039" s="8">
        <v>0.40000000000000008</v>
      </c>
      <c r="J1039" s="9">
        <v>1250</v>
      </c>
      <c r="K1039" s="10">
        <f t="shared" si="8"/>
        <v>500.00000000000011</v>
      </c>
      <c r="L1039" s="10">
        <f t="shared" si="9"/>
        <v>175.00000000000003</v>
      </c>
      <c r="M1039" s="11">
        <v>0.35</v>
      </c>
      <c r="O1039" s="16"/>
      <c r="P1039" s="17"/>
      <c r="Q1039" s="12"/>
      <c r="R1039" s="13"/>
    </row>
    <row r="1040" spans="1:18" ht="15.75" customHeight="1">
      <c r="A1040" s="1"/>
      <c r="B1040" s="6" t="s">
        <v>14</v>
      </c>
      <c r="C1040" s="6">
        <v>1185732</v>
      </c>
      <c r="D1040" s="7">
        <v>44328</v>
      </c>
      <c r="E1040" s="6" t="s">
        <v>33</v>
      </c>
      <c r="F1040" s="6" t="s">
        <v>55</v>
      </c>
      <c r="G1040" s="6" t="s">
        <v>56</v>
      </c>
      <c r="H1040" s="6" t="s">
        <v>19</v>
      </c>
      <c r="I1040" s="8">
        <v>0.35000000000000003</v>
      </c>
      <c r="J1040" s="9">
        <v>1000</v>
      </c>
      <c r="K1040" s="10">
        <f t="shared" si="8"/>
        <v>350.00000000000006</v>
      </c>
      <c r="L1040" s="10">
        <f t="shared" si="9"/>
        <v>122.50000000000001</v>
      </c>
      <c r="M1040" s="11">
        <v>0.35</v>
      </c>
      <c r="O1040" s="16"/>
      <c r="P1040" s="17"/>
      <c r="Q1040" s="12"/>
      <c r="R1040" s="13"/>
    </row>
    <row r="1041" spans="1:18" ht="15.75" customHeight="1">
      <c r="A1041" s="1"/>
      <c r="B1041" s="6" t="s">
        <v>14</v>
      </c>
      <c r="C1041" s="6">
        <v>1185732</v>
      </c>
      <c r="D1041" s="7">
        <v>44328</v>
      </c>
      <c r="E1041" s="6" t="s">
        <v>33</v>
      </c>
      <c r="F1041" s="6" t="s">
        <v>55</v>
      </c>
      <c r="G1041" s="6" t="s">
        <v>56</v>
      </c>
      <c r="H1041" s="6" t="s">
        <v>20</v>
      </c>
      <c r="I1041" s="8">
        <v>0.35000000000000003</v>
      </c>
      <c r="J1041" s="9">
        <v>250</v>
      </c>
      <c r="K1041" s="10">
        <f t="shared" si="8"/>
        <v>87.500000000000014</v>
      </c>
      <c r="L1041" s="10">
        <f t="shared" si="9"/>
        <v>35.000000000000007</v>
      </c>
      <c r="M1041" s="11">
        <v>0.4</v>
      </c>
      <c r="O1041" s="16"/>
      <c r="P1041" s="17"/>
      <c r="Q1041" s="12"/>
      <c r="R1041" s="13"/>
    </row>
    <row r="1042" spans="1:18" ht="15.75" customHeight="1">
      <c r="A1042" s="1"/>
      <c r="B1042" s="6" t="s">
        <v>14</v>
      </c>
      <c r="C1042" s="6">
        <v>1185732</v>
      </c>
      <c r="D1042" s="7">
        <v>44328</v>
      </c>
      <c r="E1042" s="6" t="s">
        <v>33</v>
      </c>
      <c r="F1042" s="6" t="s">
        <v>55</v>
      </c>
      <c r="G1042" s="6" t="s">
        <v>56</v>
      </c>
      <c r="H1042" s="6" t="s">
        <v>21</v>
      </c>
      <c r="I1042" s="8">
        <v>0.49999999999999994</v>
      </c>
      <c r="J1042" s="9">
        <v>500</v>
      </c>
      <c r="K1042" s="10">
        <f t="shared" si="8"/>
        <v>249.99999999999997</v>
      </c>
      <c r="L1042" s="10">
        <f t="shared" si="9"/>
        <v>87.499999999999986</v>
      </c>
      <c r="M1042" s="11">
        <v>0.35</v>
      </c>
      <c r="O1042" s="16"/>
      <c r="P1042" s="17"/>
      <c r="Q1042" s="12"/>
      <c r="R1042" s="13"/>
    </row>
    <row r="1043" spans="1:18" ht="15.75" customHeight="1">
      <c r="A1043" s="1"/>
      <c r="B1043" s="6" t="s">
        <v>14</v>
      </c>
      <c r="C1043" s="6">
        <v>1185732</v>
      </c>
      <c r="D1043" s="7">
        <v>44328</v>
      </c>
      <c r="E1043" s="6" t="s">
        <v>33</v>
      </c>
      <c r="F1043" s="6" t="s">
        <v>55</v>
      </c>
      <c r="G1043" s="6" t="s">
        <v>56</v>
      </c>
      <c r="H1043" s="6" t="s">
        <v>22</v>
      </c>
      <c r="I1043" s="8">
        <v>0.54999999999999993</v>
      </c>
      <c r="J1043" s="9">
        <v>1500</v>
      </c>
      <c r="K1043" s="10">
        <f t="shared" si="8"/>
        <v>824.99999999999989</v>
      </c>
      <c r="L1043" s="10">
        <f t="shared" si="9"/>
        <v>412.49999999999994</v>
      </c>
      <c r="M1043" s="11">
        <v>0.5</v>
      </c>
      <c r="O1043" s="16"/>
      <c r="P1043" s="17"/>
      <c r="Q1043" s="12"/>
      <c r="R1043" s="13"/>
    </row>
    <row r="1044" spans="1:18" ht="15.75" customHeight="1">
      <c r="A1044" s="1"/>
      <c r="B1044" s="6" t="s">
        <v>14</v>
      </c>
      <c r="C1044" s="6">
        <v>1185732</v>
      </c>
      <c r="D1044" s="7">
        <v>44358</v>
      </c>
      <c r="E1044" s="6" t="s">
        <v>33</v>
      </c>
      <c r="F1044" s="6" t="s">
        <v>55</v>
      </c>
      <c r="G1044" s="6" t="s">
        <v>56</v>
      </c>
      <c r="H1044" s="6" t="s">
        <v>17</v>
      </c>
      <c r="I1044" s="8">
        <v>0.4</v>
      </c>
      <c r="J1044" s="9">
        <v>4000</v>
      </c>
      <c r="K1044" s="10">
        <f t="shared" si="8"/>
        <v>1600</v>
      </c>
      <c r="L1044" s="10">
        <f t="shared" si="9"/>
        <v>640</v>
      </c>
      <c r="M1044" s="11">
        <v>0.4</v>
      </c>
      <c r="O1044" s="16"/>
      <c r="P1044" s="17"/>
      <c r="Q1044" s="12"/>
      <c r="R1044" s="13"/>
    </row>
    <row r="1045" spans="1:18" ht="15.75" customHeight="1">
      <c r="A1045" s="1"/>
      <c r="B1045" s="6" t="s">
        <v>14</v>
      </c>
      <c r="C1045" s="6">
        <v>1185732</v>
      </c>
      <c r="D1045" s="7">
        <v>44358</v>
      </c>
      <c r="E1045" s="6" t="s">
        <v>33</v>
      </c>
      <c r="F1045" s="6" t="s">
        <v>55</v>
      </c>
      <c r="G1045" s="6" t="s">
        <v>56</v>
      </c>
      <c r="H1045" s="6" t="s">
        <v>18</v>
      </c>
      <c r="I1045" s="8">
        <v>0.35000000000000009</v>
      </c>
      <c r="J1045" s="9">
        <v>1500</v>
      </c>
      <c r="K1045" s="10">
        <f t="shared" si="8"/>
        <v>525.00000000000011</v>
      </c>
      <c r="L1045" s="10">
        <f t="shared" si="9"/>
        <v>183.75000000000003</v>
      </c>
      <c r="M1045" s="11">
        <v>0.35</v>
      </c>
      <c r="O1045" s="16"/>
      <c r="P1045" s="17"/>
      <c r="Q1045" s="12"/>
      <c r="R1045" s="13"/>
    </row>
    <row r="1046" spans="1:18" ht="15.75" customHeight="1">
      <c r="A1046" s="1"/>
      <c r="B1046" s="6" t="s">
        <v>14</v>
      </c>
      <c r="C1046" s="6">
        <v>1185732</v>
      </c>
      <c r="D1046" s="7">
        <v>44358</v>
      </c>
      <c r="E1046" s="6" t="s">
        <v>33</v>
      </c>
      <c r="F1046" s="6" t="s">
        <v>55</v>
      </c>
      <c r="G1046" s="6" t="s">
        <v>56</v>
      </c>
      <c r="H1046" s="6" t="s">
        <v>19</v>
      </c>
      <c r="I1046" s="8">
        <v>0.30000000000000004</v>
      </c>
      <c r="J1046" s="9">
        <v>1750</v>
      </c>
      <c r="K1046" s="10">
        <f t="shared" si="8"/>
        <v>525.00000000000011</v>
      </c>
      <c r="L1046" s="10">
        <f t="shared" si="9"/>
        <v>183.75000000000003</v>
      </c>
      <c r="M1046" s="11">
        <v>0.35</v>
      </c>
      <c r="O1046" s="16"/>
      <c r="P1046" s="17"/>
      <c r="Q1046" s="12"/>
      <c r="R1046" s="13"/>
    </row>
    <row r="1047" spans="1:18" ht="15.75" customHeight="1">
      <c r="A1047" s="1"/>
      <c r="B1047" s="6" t="s">
        <v>14</v>
      </c>
      <c r="C1047" s="6">
        <v>1185732</v>
      </c>
      <c r="D1047" s="7">
        <v>44358</v>
      </c>
      <c r="E1047" s="6" t="s">
        <v>33</v>
      </c>
      <c r="F1047" s="6" t="s">
        <v>55</v>
      </c>
      <c r="G1047" s="6" t="s">
        <v>56</v>
      </c>
      <c r="H1047" s="6" t="s">
        <v>20</v>
      </c>
      <c r="I1047" s="8">
        <v>0.30000000000000004</v>
      </c>
      <c r="J1047" s="9">
        <v>1500</v>
      </c>
      <c r="K1047" s="10">
        <f t="shared" si="8"/>
        <v>450.00000000000006</v>
      </c>
      <c r="L1047" s="10">
        <f t="shared" si="9"/>
        <v>180.00000000000003</v>
      </c>
      <c r="M1047" s="11">
        <v>0.4</v>
      </c>
      <c r="O1047" s="16"/>
      <c r="P1047" s="17"/>
      <c r="Q1047" s="12"/>
      <c r="R1047" s="13"/>
    </row>
    <row r="1048" spans="1:18" ht="15.75" customHeight="1">
      <c r="A1048" s="1"/>
      <c r="B1048" s="6" t="s">
        <v>14</v>
      </c>
      <c r="C1048" s="6">
        <v>1185732</v>
      </c>
      <c r="D1048" s="7">
        <v>44358</v>
      </c>
      <c r="E1048" s="6" t="s">
        <v>33</v>
      </c>
      <c r="F1048" s="6" t="s">
        <v>55</v>
      </c>
      <c r="G1048" s="6" t="s">
        <v>56</v>
      </c>
      <c r="H1048" s="6" t="s">
        <v>21</v>
      </c>
      <c r="I1048" s="8">
        <v>0.45</v>
      </c>
      <c r="J1048" s="9">
        <v>1500</v>
      </c>
      <c r="K1048" s="10">
        <f t="shared" si="8"/>
        <v>675</v>
      </c>
      <c r="L1048" s="10">
        <f t="shared" si="9"/>
        <v>236.24999999999997</v>
      </c>
      <c r="M1048" s="11">
        <v>0.35</v>
      </c>
      <c r="O1048" s="16"/>
      <c r="P1048" s="17"/>
      <c r="Q1048" s="12"/>
      <c r="R1048" s="13"/>
    </row>
    <row r="1049" spans="1:18" ht="15.75" customHeight="1">
      <c r="A1049" s="1"/>
      <c r="B1049" s="6" t="s">
        <v>14</v>
      </c>
      <c r="C1049" s="6">
        <v>1185732</v>
      </c>
      <c r="D1049" s="7">
        <v>44358</v>
      </c>
      <c r="E1049" s="6" t="s">
        <v>33</v>
      </c>
      <c r="F1049" s="6" t="s">
        <v>55</v>
      </c>
      <c r="G1049" s="6" t="s">
        <v>56</v>
      </c>
      <c r="H1049" s="6" t="s">
        <v>22</v>
      </c>
      <c r="I1049" s="8">
        <v>0.5</v>
      </c>
      <c r="J1049" s="9">
        <v>3250</v>
      </c>
      <c r="K1049" s="10">
        <f t="shared" si="8"/>
        <v>1625</v>
      </c>
      <c r="L1049" s="10">
        <f t="shared" si="9"/>
        <v>812.5</v>
      </c>
      <c r="M1049" s="11">
        <v>0.5</v>
      </c>
      <c r="O1049" s="16"/>
      <c r="P1049" s="17"/>
      <c r="Q1049" s="12"/>
      <c r="R1049" s="13"/>
    </row>
    <row r="1050" spans="1:18" ht="15.75" customHeight="1">
      <c r="A1050" s="1"/>
      <c r="B1050" s="6" t="s">
        <v>14</v>
      </c>
      <c r="C1050" s="6">
        <v>1185732</v>
      </c>
      <c r="D1050" s="7">
        <v>44387</v>
      </c>
      <c r="E1050" s="6" t="s">
        <v>33</v>
      </c>
      <c r="F1050" s="6" t="s">
        <v>55</v>
      </c>
      <c r="G1050" s="6" t="s">
        <v>56</v>
      </c>
      <c r="H1050" s="6" t="s">
        <v>17</v>
      </c>
      <c r="I1050" s="8">
        <v>0.45</v>
      </c>
      <c r="J1050" s="9">
        <v>5500</v>
      </c>
      <c r="K1050" s="10">
        <f t="shared" si="8"/>
        <v>2475</v>
      </c>
      <c r="L1050" s="10">
        <f t="shared" si="9"/>
        <v>990</v>
      </c>
      <c r="M1050" s="11">
        <v>0.4</v>
      </c>
      <c r="O1050" s="16"/>
      <c r="P1050" s="17"/>
      <c r="Q1050" s="12"/>
      <c r="R1050" s="13"/>
    </row>
    <row r="1051" spans="1:18" ht="15.75" customHeight="1">
      <c r="A1051" s="1"/>
      <c r="B1051" s="6" t="s">
        <v>14</v>
      </c>
      <c r="C1051" s="6">
        <v>1185732</v>
      </c>
      <c r="D1051" s="7">
        <v>44387</v>
      </c>
      <c r="E1051" s="6" t="s">
        <v>33</v>
      </c>
      <c r="F1051" s="6" t="s">
        <v>55</v>
      </c>
      <c r="G1051" s="6" t="s">
        <v>56</v>
      </c>
      <c r="H1051" s="6" t="s">
        <v>18</v>
      </c>
      <c r="I1051" s="8">
        <v>0.40000000000000008</v>
      </c>
      <c r="J1051" s="9">
        <v>3000</v>
      </c>
      <c r="K1051" s="10">
        <f t="shared" si="8"/>
        <v>1200.0000000000002</v>
      </c>
      <c r="L1051" s="10">
        <f t="shared" si="9"/>
        <v>420.00000000000006</v>
      </c>
      <c r="M1051" s="11">
        <v>0.35</v>
      </c>
      <c r="O1051" s="16"/>
      <c r="P1051" s="17"/>
      <c r="Q1051" s="12"/>
      <c r="R1051" s="13"/>
    </row>
    <row r="1052" spans="1:18" ht="15.75" customHeight="1">
      <c r="A1052" s="1"/>
      <c r="B1052" s="6" t="s">
        <v>14</v>
      </c>
      <c r="C1052" s="6">
        <v>1185732</v>
      </c>
      <c r="D1052" s="7">
        <v>44387</v>
      </c>
      <c r="E1052" s="6" t="s">
        <v>33</v>
      </c>
      <c r="F1052" s="6" t="s">
        <v>55</v>
      </c>
      <c r="G1052" s="6" t="s">
        <v>56</v>
      </c>
      <c r="H1052" s="6" t="s">
        <v>19</v>
      </c>
      <c r="I1052" s="8">
        <v>0.35000000000000003</v>
      </c>
      <c r="J1052" s="9">
        <v>2250</v>
      </c>
      <c r="K1052" s="10">
        <f t="shared" si="8"/>
        <v>787.50000000000011</v>
      </c>
      <c r="L1052" s="10">
        <f t="shared" si="9"/>
        <v>275.625</v>
      </c>
      <c r="M1052" s="11">
        <v>0.35</v>
      </c>
      <c r="O1052" s="16"/>
      <c r="P1052" s="17"/>
      <c r="Q1052" s="12"/>
      <c r="R1052" s="13"/>
    </row>
    <row r="1053" spans="1:18" ht="15.75" customHeight="1">
      <c r="A1053" s="1"/>
      <c r="B1053" s="6" t="s">
        <v>14</v>
      </c>
      <c r="C1053" s="6">
        <v>1185732</v>
      </c>
      <c r="D1053" s="7">
        <v>44387</v>
      </c>
      <c r="E1053" s="6" t="s">
        <v>33</v>
      </c>
      <c r="F1053" s="6" t="s">
        <v>55</v>
      </c>
      <c r="G1053" s="6" t="s">
        <v>56</v>
      </c>
      <c r="H1053" s="6" t="s">
        <v>20</v>
      </c>
      <c r="I1053" s="8">
        <v>0.35000000000000003</v>
      </c>
      <c r="J1053" s="9">
        <v>1750</v>
      </c>
      <c r="K1053" s="10">
        <f t="shared" si="8"/>
        <v>612.50000000000011</v>
      </c>
      <c r="L1053" s="10">
        <f t="shared" si="9"/>
        <v>245.00000000000006</v>
      </c>
      <c r="M1053" s="11">
        <v>0.4</v>
      </c>
      <c r="O1053" s="16"/>
      <c r="P1053" s="17"/>
      <c r="Q1053" s="12"/>
      <c r="R1053" s="13"/>
    </row>
    <row r="1054" spans="1:18" ht="15.75" customHeight="1">
      <c r="A1054" s="1"/>
      <c r="B1054" s="6" t="s">
        <v>14</v>
      </c>
      <c r="C1054" s="6">
        <v>1185732</v>
      </c>
      <c r="D1054" s="7">
        <v>44387</v>
      </c>
      <c r="E1054" s="6" t="s">
        <v>33</v>
      </c>
      <c r="F1054" s="6" t="s">
        <v>55</v>
      </c>
      <c r="G1054" s="6" t="s">
        <v>56</v>
      </c>
      <c r="H1054" s="6" t="s">
        <v>21</v>
      </c>
      <c r="I1054" s="8">
        <v>0.45</v>
      </c>
      <c r="J1054" s="9">
        <v>1750</v>
      </c>
      <c r="K1054" s="10">
        <f t="shared" si="8"/>
        <v>787.5</v>
      </c>
      <c r="L1054" s="10">
        <f t="shared" si="9"/>
        <v>275.625</v>
      </c>
      <c r="M1054" s="11">
        <v>0.35</v>
      </c>
      <c r="O1054" s="16"/>
      <c r="P1054" s="17"/>
      <c r="Q1054" s="12"/>
      <c r="R1054" s="13"/>
    </row>
    <row r="1055" spans="1:18" ht="15.75" customHeight="1">
      <c r="A1055" s="1"/>
      <c r="B1055" s="6" t="s">
        <v>14</v>
      </c>
      <c r="C1055" s="6">
        <v>1185732</v>
      </c>
      <c r="D1055" s="7">
        <v>44387</v>
      </c>
      <c r="E1055" s="6" t="s">
        <v>33</v>
      </c>
      <c r="F1055" s="6" t="s">
        <v>55</v>
      </c>
      <c r="G1055" s="6" t="s">
        <v>56</v>
      </c>
      <c r="H1055" s="6" t="s">
        <v>22</v>
      </c>
      <c r="I1055" s="8">
        <v>0.5</v>
      </c>
      <c r="J1055" s="9">
        <v>3500</v>
      </c>
      <c r="K1055" s="10">
        <f t="shared" si="8"/>
        <v>1750</v>
      </c>
      <c r="L1055" s="10">
        <f t="shared" si="9"/>
        <v>875</v>
      </c>
      <c r="M1055" s="11">
        <v>0.5</v>
      </c>
      <c r="O1055" s="16"/>
      <c r="P1055" s="17"/>
      <c r="Q1055" s="12"/>
      <c r="R1055" s="13"/>
    </row>
    <row r="1056" spans="1:18" ht="15.75" customHeight="1">
      <c r="A1056" s="1"/>
      <c r="B1056" s="6" t="s">
        <v>14</v>
      </c>
      <c r="C1056" s="6">
        <v>1185732</v>
      </c>
      <c r="D1056" s="7">
        <v>44419</v>
      </c>
      <c r="E1056" s="6" t="s">
        <v>33</v>
      </c>
      <c r="F1056" s="6" t="s">
        <v>55</v>
      </c>
      <c r="G1056" s="6" t="s">
        <v>56</v>
      </c>
      <c r="H1056" s="6" t="s">
        <v>17</v>
      </c>
      <c r="I1056" s="8">
        <v>0.45</v>
      </c>
      <c r="J1056" s="9">
        <v>5000</v>
      </c>
      <c r="K1056" s="10">
        <f t="shared" si="8"/>
        <v>2250</v>
      </c>
      <c r="L1056" s="10">
        <f t="shared" si="9"/>
        <v>900</v>
      </c>
      <c r="M1056" s="11">
        <v>0.4</v>
      </c>
      <c r="O1056" s="16"/>
      <c r="P1056" s="17"/>
      <c r="Q1056" s="12"/>
      <c r="R1056" s="13"/>
    </row>
    <row r="1057" spans="1:18" ht="15.75" customHeight="1">
      <c r="A1057" s="1"/>
      <c r="B1057" s="6" t="s">
        <v>14</v>
      </c>
      <c r="C1057" s="6">
        <v>1185732</v>
      </c>
      <c r="D1057" s="7">
        <v>44419</v>
      </c>
      <c r="E1057" s="6" t="s">
        <v>33</v>
      </c>
      <c r="F1057" s="6" t="s">
        <v>55</v>
      </c>
      <c r="G1057" s="6" t="s">
        <v>56</v>
      </c>
      <c r="H1057" s="6" t="s">
        <v>18</v>
      </c>
      <c r="I1057" s="8">
        <v>0.45000000000000007</v>
      </c>
      <c r="J1057" s="9">
        <v>2750</v>
      </c>
      <c r="K1057" s="10">
        <f t="shared" si="8"/>
        <v>1237.5000000000002</v>
      </c>
      <c r="L1057" s="10">
        <f t="shared" si="9"/>
        <v>433.12500000000006</v>
      </c>
      <c r="M1057" s="11">
        <v>0.35</v>
      </c>
      <c r="O1057" s="16"/>
      <c r="P1057" s="17"/>
      <c r="Q1057" s="12"/>
      <c r="R1057" s="13"/>
    </row>
    <row r="1058" spans="1:18" ht="15.75" customHeight="1">
      <c r="A1058" s="1"/>
      <c r="B1058" s="6" t="s">
        <v>14</v>
      </c>
      <c r="C1058" s="6">
        <v>1185732</v>
      </c>
      <c r="D1058" s="7">
        <v>44419</v>
      </c>
      <c r="E1058" s="6" t="s">
        <v>33</v>
      </c>
      <c r="F1058" s="6" t="s">
        <v>55</v>
      </c>
      <c r="G1058" s="6" t="s">
        <v>56</v>
      </c>
      <c r="H1058" s="6" t="s">
        <v>19</v>
      </c>
      <c r="I1058" s="8">
        <v>0.4</v>
      </c>
      <c r="J1058" s="9">
        <v>2000</v>
      </c>
      <c r="K1058" s="10">
        <f t="shared" si="8"/>
        <v>800</v>
      </c>
      <c r="L1058" s="10">
        <f t="shared" si="9"/>
        <v>280</v>
      </c>
      <c r="M1058" s="11">
        <v>0.35</v>
      </c>
      <c r="O1058" s="16"/>
      <c r="P1058" s="17"/>
      <c r="Q1058" s="12"/>
      <c r="R1058" s="13"/>
    </row>
    <row r="1059" spans="1:18" ht="15.75" customHeight="1">
      <c r="A1059" s="1"/>
      <c r="B1059" s="6" t="s">
        <v>14</v>
      </c>
      <c r="C1059" s="6">
        <v>1185732</v>
      </c>
      <c r="D1059" s="7">
        <v>44419</v>
      </c>
      <c r="E1059" s="6" t="s">
        <v>33</v>
      </c>
      <c r="F1059" s="6" t="s">
        <v>55</v>
      </c>
      <c r="G1059" s="6" t="s">
        <v>56</v>
      </c>
      <c r="H1059" s="6" t="s">
        <v>20</v>
      </c>
      <c r="I1059" s="8">
        <v>0.30000000000000004</v>
      </c>
      <c r="J1059" s="9">
        <v>1250</v>
      </c>
      <c r="K1059" s="10">
        <f t="shared" si="8"/>
        <v>375.00000000000006</v>
      </c>
      <c r="L1059" s="10">
        <f t="shared" si="9"/>
        <v>150.00000000000003</v>
      </c>
      <c r="M1059" s="11">
        <v>0.4</v>
      </c>
      <c r="O1059" s="16"/>
      <c r="P1059" s="17"/>
      <c r="Q1059" s="12"/>
      <c r="R1059" s="13"/>
    </row>
    <row r="1060" spans="1:18" ht="15.75" customHeight="1">
      <c r="A1060" s="1"/>
      <c r="B1060" s="6" t="s">
        <v>14</v>
      </c>
      <c r="C1060" s="6">
        <v>1185732</v>
      </c>
      <c r="D1060" s="7">
        <v>44419</v>
      </c>
      <c r="E1060" s="6" t="s">
        <v>33</v>
      </c>
      <c r="F1060" s="6" t="s">
        <v>55</v>
      </c>
      <c r="G1060" s="6" t="s">
        <v>56</v>
      </c>
      <c r="H1060" s="6" t="s">
        <v>21</v>
      </c>
      <c r="I1060" s="8">
        <v>0.4</v>
      </c>
      <c r="J1060" s="9">
        <v>1000</v>
      </c>
      <c r="K1060" s="10">
        <f t="shared" si="8"/>
        <v>400</v>
      </c>
      <c r="L1060" s="10">
        <f t="shared" si="9"/>
        <v>140</v>
      </c>
      <c r="M1060" s="11">
        <v>0.35</v>
      </c>
      <c r="O1060" s="16"/>
      <c r="P1060" s="17"/>
      <c r="Q1060" s="12"/>
      <c r="R1060" s="13"/>
    </row>
    <row r="1061" spans="1:18" ht="15.75" customHeight="1">
      <c r="A1061" s="1"/>
      <c r="B1061" s="6" t="s">
        <v>14</v>
      </c>
      <c r="C1061" s="6">
        <v>1185732</v>
      </c>
      <c r="D1061" s="7">
        <v>44419</v>
      </c>
      <c r="E1061" s="6" t="s">
        <v>33</v>
      </c>
      <c r="F1061" s="6" t="s">
        <v>55</v>
      </c>
      <c r="G1061" s="6" t="s">
        <v>56</v>
      </c>
      <c r="H1061" s="6" t="s">
        <v>22</v>
      </c>
      <c r="I1061" s="8">
        <v>0.45</v>
      </c>
      <c r="J1061" s="9">
        <v>2750</v>
      </c>
      <c r="K1061" s="10">
        <f t="shared" si="8"/>
        <v>1237.5</v>
      </c>
      <c r="L1061" s="10">
        <f t="shared" si="9"/>
        <v>618.75</v>
      </c>
      <c r="M1061" s="11">
        <v>0.5</v>
      </c>
      <c r="O1061" s="16"/>
      <c r="P1061" s="17"/>
      <c r="Q1061" s="12"/>
      <c r="R1061" s="13"/>
    </row>
    <row r="1062" spans="1:18" ht="15.75" customHeight="1">
      <c r="A1062" s="1"/>
      <c r="B1062" s="6" t="s">
        <v>14</v>
      </c>
      <c r="C1062" s="6">
        <v>1185732</v>
      </c>
      <c r="D1062" s="7">
        <v>44451</v>
      </c>
      <c r="E1062" s="6" t="s">
        <v>33</v>
      </c>
      <c r="F1062" s="6" t="s">
        <v>55</v>
      </c>
      <c r="G1062" s="6" t="s">
        <v>56</v>
      </c>
      <c r="H1062" s="6" t="s">
        <v>17</v>
      </c>
      <c r="I1062" s="8">
        <v>0.4</v>
      </c>
      <c r="J1062" s="9">
        <v>4000</v>
      </c>
      <c r="K1062" s="10">
        <f t="shared" si="8"/>
        <v>1600</v>
      </c>
      <c r="L1062" s="10">
        <f t="shared" si="9"/>
        <v>640</v>
      </c>
      <c r="M1062" s="11">
        <v>0.4</v>
      </c>
      <c r="O1062" s="16"/>
      <c r="P1062" s="17"/>
      <c r="Q1062" s="12"/>
      <c r="R1062" s="13"/>
    </row>
    <row r="1063" spans="1:18" ht="15.75" customHeight="1">
      <c r="A1063" s="1"/>
      <c r="B1063" s="6" t="s">
        <v>14</v>
      </c>
      <c r="C1063" s="6">
        <v>1185732</v>
      </c>
      <c r="D1063" s="7">
        <v>44451</v>
      </c>
      <c r="E1063" s="6" t="s">
        <v>33</v>
      </c>
      <c r="F1063" s="6" t="s">
        <v>55</v>
      </c>
      <c r="G1063" s="6" t="s">
        <v>56</v>
      </c>
      <c r="H1063" s="6" t="s">
        <v>18</v>
      </c>
      <c r="I1063" s="8">
        <v>0.35000000000000009</v>
      </c>
      <c r="J1063" s="9">
        <v>2000</v>
      </c>
      <c r="K1063" s="10">
        <f t="shared" si="8"/>
        <v>700.00000000000023</v>
      </c>
      <c r="L1063" s="10">
        <f t="shared" si="9"/>
        <v>245.00000000000006</v>
      </c>
      <c r="M1063" s="11">
        <v>0.35</v>
      </c>
      <c r="O1063" s="16"/>
      <c r="P1063" s="17"/>
      <c r="Q1063" s="12"/>
      <c r="R1063" s="13"/>
    </row>
    <row r="1064" spans="1:18" ht="15.75" customHeight="1">
      <c r="A1064" s="1"/>
      <c r="B1064" s="6" t="s">
        <v>14</v>
      </c>
      <c r="C1064" s="6">
        <v>1185732</v>
      </c>
      <c r="D1064" s="7">
        <v>44451</v>
      </c>
      <c r="E1064" s="6" t="s">
        <v>33</v>
      </c>
      <c r="F1064" s="6" t="s">
        <v>55</v>
      </c>
      <c r="G1064" s="6" t="s">
        <v>56</v>
      </c>
      <c r="H1064" s="6" t="s">
        <v>19</v>
      </c>
      <c r="I1064" s="8">
        <v>0.2</v>
      </c>
      <c r="J1064" s="9">
        <v>1000</v>
      </c>
      <c r="K1064" s="10">
        <f t="shared" si="8"/>
        <v>200</v>
      </c>
      <c r="L1064" s="10">
        <f t="shared" si="9"/>
        <v>70</v>
      </c>
      <c r="M1064" s="11">
        <v>0.35</v>
      </c>
      <c r="O1064" s="16"/>
      <c r="P1064" s="17"/>
      <c r="Q1064" s="12"/>
      <c r="R1064" s="13"/>
    </row>
    <row r="1065" spans="1:18" ht="15.75" customHeight="1">
      <c r="A1065" s="1"/>
      <c r="B1065" s="6" t="s">
        <v>14</v>
      </c>
      <c r="C1065" s="6">
        <v>1185732</v>
      </c>
      <c r="D1065" s="7">
        <v>44451</v>
      </c>
      <c r="E1065" s="6" t="s">
        <v>33</v>
      </c>
      <c r="F1065" s="6" t="s">
        <v>55</v>
      </c>
      <c r="G1065" s="6" t="s">
        <v>56</v>
      </c>
      <c r="H1065" s="6" t="s">
        <v>20</v>
      </c>
      <c r="I1065" s="8">
        <v>0.2</v>
      </c>
      <c r="J1065" s="9">
        <v>750</v>
      </c>
      <c r="K1065" s="10">
        <f t="shared" si="8"/>
        <v>150</v>
      </c>
      <c r="L1065" s="10">
        <f t="shared" si="9"/>
        <v>60</v>
      </c>
      <c r="M1065" s="11">
        <v>0.4</v>
      </c>
      <c r="O1065" s="16"/>
      <c r="P1065" s="17"/>
      <c r="Q1065" s="12"/>
      <c r="R1065" s="13"/>
    </row>
    <row r="1066" spans="1:18" ht="15.75" customHeight="1">
      <c r="A1066" s="1"/>
      <c r="B1066" s="6" t="s">
        <v>14</v>
      </c>
      <c r="C1066" s="6">
        <v>1185732</v>
      </c>
      <c r="D1066" s="7">
        <v>44451</v>
      </c>
      <c r="E1066" s="6" t="s">
        <v>33</v>
      </c>
      <c r="F1066" s="6" t="s">
        <v>55</v>
      </c>
      <c r="G1066" s="6" t="s">
        <v>56</v>
      </c>
      <c r="H1066" s="6" t="s">
        <v>21</v>
      </c>
      <c r="I1066" s="8">
        <v>0.3</v>
      </c>
      <c r="J1066" s="9">
        <v>750</v>
      </c>
      <c r="K1066" s="10">
        <f t="shared" si="8"/>
        <v>225</v>
      </c>
      <c r="L1066" s="10">
        <f t="shared" si="9"/>
        <v>78.75</v>
      </c>
      <c r="M1066" s="11">
        <v>0.35</v>
      </c>
      <c r="O1066" s="16"/>
      <c r="P1066" s="17"/>
      <c r="Q1066" s="12"/>
      <c r="R1066" s="13"/>
    </row>
    <row r="1067" spans="1:18" ht="15.75" customHeight="1">
      <c r="A1067" s="1"/>
      <c r="B1067" s="6" t="s">
        <v>14</v>
      </c>
      <c r="C1067" s="6">
        <v>1185732</v>
      </c>
      <c r="D1067" s="7">
        <v>44451</v>
      </c>
      <c r="E1067" s="6" t="s">
        <v>33</v>
      </c>
      <c r="F1067" s="6" t="s">
        <v>55</v>
      </c>
      <c r="G1067" s="6" t="s">
        <v>56</v>
      </c>
      <c r="H1067" s="6" t="s">
        <v>22</v>
      </c>
      <c r="I1067" s="8">
        <v>0.35000000000000003</v>
      </c>
      <c r="J1067" s="9">
        <v>1500</v>
      </c>
      <c r="K1067" s="10">
        <f t="shared" si="8"/>
        <v>525</v>
      </c>
      <c r="L1067" s="10">
        <f t="shared" si="9"/>
        <v>262.5</v>
      </c>
      <c r="M1067" s="11">
        <v>0.5</v>
      </c>
      <c r="O1067" s="16"/>
      <c r="P1067" s="17"/>
      <c r="Q1067" s="12"/>
      <c r="R1067" s="13"/>
    </row>
    <row r="1068" spans="1:18" ht="15.75" customHeight="1">
      <c r="A1068" s="1"/>
      <c r="B1068" s="6" t="s">
        <v>14</v>
      </c>
      <c r="C1068" s="6">
        <v>1185732</v>
      </c>
      <c r="D1068" s="7">
        <v>44480</v>
      </c>
      <c r="E1068" s="6" t="s">
        <v>33</v>
      </c>
      <c r="F1068" s="6" t="s">
        <v>55</v>
      </c>
      <c r="G1068" s="6" t="s">
        <v>56</v>
      </c>
      <c r="H1068" s="6" t="s">
        <v>17</v>
      </c>
      <c r="I1068" s="8">
        <v>0.39999999999999997</v>
      </c>
      <c r="J1068" s="9">
        <v>3250</v>
      </c>
      <c r="K1068" s="10">
        <f t="shared" si="8"/>
        <v>1300</v>
      </c>
      <c r="L1068" s="10">
        <f t="shared" si="9"/>
        <v>520</v>
      </c>
      <c r="M1068" s="11">
        <v>0.4</v>
      </c>
      <c r="O1068" s="16"/>
      <c r="P1068" s="17"/>
      <c r="Q1068" s="12"/>
      <c r="R1068" s="13"/>
    </row>
    <row r="1069" spans="1:18" ht="15.75" customHeight="1">
      <c r="A1069" s="1"/>
      <c r="B1069" s="6" t="s">
        <v>14</v>
      </c>
      <c r="C1069" s="6">
        <v>1185732</v>
      </c>
      <c r="D1069" s="7">
        <v>44480</v>
      </c>
      <c r="E1069" s="6" t="s">
        <v>33</v>
      </c>
      <c r="F1069" s="6" t="s">
        <v>55</v>
      </c>
      <c r="G1069" s="6" t="s">
        <v>56</v>
      </c>
      <c r="H1069" s="6" t="s">
        <v>18</v>
      </c>
      <c r="I1069" s="8">
        <v>0.3</v>
      </c>
      <c r="J1069" s="9">
        <v>1500</v>
      </c>
      <c r="K1069" s="10">
        <f t="shared" si="8"/>
        <v>450</v>
      </c>
      <c r="L1069" s="10">
        <f t="shared" si="9"/>
        <v>157.5</v>
      </c>
      <c r="M1069" s="11">
        <v>0.35</v>
      </c>
      <c r="O1069" s="16"/>
      <c r="P1069" s="17"/>
      <c r="Q1069" s="12"/>
      <c r="R1069" s="13"/>
    </row>
    <row r="1070" spans="1:18" ht="15.75" customHeight="1">
      <c r="A1070" s="1"/>
      <c r="B1070" s="6" t="s">
        <v>14</v>
      </c>
      <c r="C1070" s="6">
        <v>1185732</v>
      </c>
      <c r="D1070" s="7">
        <v>44480</v>
      </c>
      <c r="E1070" s="6" t="s">
        <v>33</v>
      </c>
      <c r="F1070" s="6" t="s">
        <v>55</v>
      </c>
      <c r="G1070" s="6" t="s">
        <v>56</v>
      </c>
      <c r="H1070" s="6" t="s">
        <v>19</v>
      </c>
      <c r="I1070" s="8">
        <v>0.3</v>
      </c>
      <c r="J1070" s="9">
        <v>500</v>
      </c>
      <c r="K1070" s="10">
        <f t="shared" si="8"/>
        <v>150</v>
      </c>
      <c r="L1070" s="10">
        <f t="shared" si="9"/>
        <v>52.5</v>
      </c>
      <c r="M1070" s="11">
        <v>0.35</v>
      </c>
      <c r="O1070" s="16"/>
      <c r="P1070" s="17"/>
      <c r="Q1070" s="12"/>
      <c r="R1070" s="13"/>
    </row>
    <row r="1071" spans="1:18" ht="15.75" customHeight="1">
      <c r="A1071" s="1"/>
      <c r="B1071" s="6" t="s">
        <v>14</v>
      </c>
      <c r="C1071" s="6">
        <v>1185732</v>
      </c>
      <c r="D1071" s="7">
        <v>44480</v>
      </c>
      <c r="E1071" s="6" t="s">
        <v>33</v>
      </c>
      <c r="F1071" s="6" t="s">
        <v>55</v>
      </c>
      <c r="G1071" s="6" t="s">
        <v>56</v>
      </c>
      <c r="H1071" s="6" t="s">
        <v>20</v>
      </c>
      <c r="I1071" s="8">
        <v>0.3</v>
      </c>
      <c r="J1071" s="9">
        <v>250</v>
      </c>
      <c r="K1071" s="10">
        <f t="shared" si="8"/>
        <v>75</v>
      </c>
      <c r="L1071" s="10">
        <f t="shared" si="9"/>
        <v>30</v>
      </c>
      <c r="M1071" s="11">
        <v>0.4</v>
      </c>
      <c r="O1071" s="16"/>
      <c r="P1071" s="17"/>
      <c r="Q1071" s="12"/>
      <c r="R1071" s="13"/>
    </row>
    <row r="1072" spans="1:18" ht="15.75" customHeight="1">
      <c r="A1072" s="1"/>
      <c r="B1072" s="6" t="s">
        <v>14</v>
      </c>
      <c r="C1072" s="6">
        <v>1185732</v>
      </c>
      <c r="D1072" s="7">
        <v>44480</v>
      </c>
      <c r="E1072" s="6" t="s">
        <v>33</v>
      </c>
      <c r="F1072" s="6" t="s">
        <v>55</v>
      </c>
      <c r="G1072" s="6" t="s">
        <v>56</v>
      </c>
      <c r="H1072" s="6" t="s">
        <v>21</v>
      </c>
      <c r="I1072" s="8">
        <v>0.39999999999999997</v>
      </c>
      <c r="J1072" s="9">
        <v>250</v>
      </c>
      <c r="K1072" s="10">
        <f t="shared" si="8"/>
        <v>99.999999999999986</v>
      </c>
      <c r="L1072" s="10">
        <f t="shared" si="9"/>
        <v>34.999999999999993</v>
      </c>
      <c r="M1072" s="11">
        <v>0.35</v>
      </c>
      <c r="O1072" s="16"/>
      <c r="P1072" s="17"/>
      <c r="Q1072" s="12"/>
      <c r="R1072" s="13"/>
    </row>
    <row r="1073" spans="1:18" ht="15.75" customHeight="1">
      <c r="A1073" s="1"/>
      <c r="B1073" s="6" t="s">
        <v>14</v>
      </c>
      <c r="C1073" s="6">
        <v>1185732</v>
      </c>
      <c r="D1073" s="7">
        <v>44480</v>
      </c>
      <c r="E1073" s="6" t="s">
        <v>33</v>
      </c>
      <c r="F1073" s="6" t="s">
        <v>55</v>
      </c>
      <c r="G1073" s="6" t="s">
        <v>56</v>
      </c>
      <c r="H1073" s="6" t="s">
        <v>22</v>
      </c>
      <c r="I1073" s="8">
        <v>0.4499999999999999</v>
      </c>
      <c r="J1073" s="9">
        <v>1500</v>
      </c>
      <c r="K1073" s="10">
        <f t="shared" si="8"/>
        <v>674.99999999999989</v>
      </c>
      <c r="L1073" s="10">
        <f t="shared" si="9"/>
        <v>337.49999999999994</v>
      </c>
      <c r="M1073" s="11">
        <v>0.5</v>
      </c>
      <c r="O1073" s="16"/>
      <c r="P1073" s="17"/>
      <c r="Q1073" s="12"/>
      <c r="R1073" s="13"/>
    </row>
    <row r="1074" spans="1:18" ht="15.75" customHeight="1">
      <c r="A1074" s="1"/>
      <c r="B1074" s="6" t="s">
        <v>14</v>
      </c>
      <c r="C1074" s="6">
        <v>1185732</v>
      </c>
      <c r="D1074" s="7">
        <v>44511</v>
      </c>
      <c r="E1074" s="6" t="s">
        <v>33</v>
      </c>
      <c r="F1074" s="6" t="s">
        <v>55</v>
      </c>
      <c r="G1074" s="6" t="s">
        <v>56</v>
      </c>
      <c r="H1074" s="6" t="s">
        <v>17</v>
      </c>
      <c r="I1074" s="8">
        <v>0.4</v>
      </c>
      <c r="J1074" s="9">
        <v>3000</v>
      </c>
      <c r="K1074" s="10">
        <f t="shared" si="8"/>
        <v>1200</v>
      </c>
      <c r="L1074" s="10">
        <f t="shared" si="9"/>
        <v>480</v>
      </c>
      <c r="M1074" s="11">
        <v>0.4</v>
      </c>
      <c r="O1074" s="16"/>
      <c r="P1074" s="17"/>
      <c r="Q1074" s="12"/>
      <c r="R1074" s="13"/>
    </row>
    <row r="1075" spans="1:18" ht="15.75" customHeight="1">
      <c r="A1075" s="1"/>
      <c r="B1075" s="6" t="s">
        <v>14</v>
      </c>
      <c r="C1075" s="6">
        <v>1185732</v>
      </c>
      <c r="D1075" s="7">
        <v>44511</v>
      </c>
      <c r="E1075" s="6" t="s">
        <v>33</v>
      </c>
      <c r="F1075" s="6" t="s">
        <v>55</v>
      </c>
      <c r="G1075" s="6" t="s">
        <v>56</v>
      </c>
      <c r="H1075" s="6" t="s">
        <v>18</v>
      </c>
      <c r="I1075" s="8">
        <v>0.30000000000000004</v>
      </c>
      <c r="J1075" s="9">
        <v>1500</v>
      </c>
      <c r="K1075" s="10">
        <f t="shared" si="8"/>
        <v>450.00000000000006</v>
      </c>
      <c r="L1075" s="10">
        <f t="shared" si="9"/>
        <v>157.5</v>
      </c>
      <c r="M1075" s="11">
        <v>0.35</v>
      </c>
      <c r="O1075" s="16"/>
      <c r="P1075" s="17"/>
      <c r="Q1075" s="12"/>
      <c r="R1075" s="13"/>
    </row>
    <row r="1076" spans="1:18" ht="15.75" customHeight="1">
      <c r="A1076" s="1"/>
      <c r="B1076" s="6" t="s">
        <v>14</v>
      </c>
      <c r="C1076" s="6">
        <v>1185732</v>
      </c>
      <c r="D1076" s="7">
        <v>44511</v>
      </c>
      <c r="E1076" s="6" t="s">
        <v>33</v>
      </c>
      <c r="F1076" s="6" t="s">
        <v>55</v>
      </c>
      <c r="G1076" s="6" t="s">
        <v>56</v>
      </c>
      <c r="H1076" s="6" t="s">
        <v>19</v>
      </c>
      <c r="I1076" s="8">
        <v>0.30000000000000004</v>
      </c>
      <c r="J1076" s="9">
        <v>950</v>
      </c>
      <c r="K1076" s="10">
        <f t="shared" si="8"/>
        <v>285.00000000000006</v>
      </c>
      <c r="L1076" s="10">
        <f t="shared" si="9"/>
        <v>99.750000000000014</v>
      </c>
      <c r="M1076" s="11">
        <v>0.35</v>
      </c>
      <c r="O1076" s="16"/>
      <c r="P1076" s="17"/>
      <c r="Q1076" s="12"/>
      <c r="R1076" s="13"/>
    </row>
    <row r="1077" spans="1:18" ht="15.75" customHeight="1">
      <c r="A1077" s="1"/>
      <c r="B1077" s="6" t="s">
        <v>14</v>
      </c>
      <c r="C1077" s="6">
        <v>1185732</v>
      </c>
      <c r="D1077" s="7">
        <v>44511</v>
      </c>
      <c r="E1077" s="6" t="s">
        <v>33</v>
      </c>
      <c r="F1077" s="6" t="s">
        <v>55</v>
      </c>
      <c r="G1077" s="6" t="s">
        <v>56</v>
      </c>
      <c r="H1077" s="6" t="s">
        <v>20</v>
      </c>
      <c r="I1077" s="8">
        <v>0.30000000000000004</v>
      </c>
      <c r="J1077" s="9">
        <v>1250</v>
      </c>
      <c r="K1077" s="10">
        <f t="shared" si="8"/>
        <v>375.00000000000006</v>
      </c>
      <c r="L1077" s="10">
        <f t="shared" si="9"/>
        <v>150.00000000000003</v>
      </c>
      <c r="M1077" s="11">
        <v>0.4</v>
      </c>
      <c r="O1077" s="16"/>
      <c r="P1077" s="17"/>
      <c r="Q1077" s="12"/>
      <c r="R1077" s="13"/>
    </row>
    <row r="1078" spans="1:18" ht="15.75" customHeight="1">
      <c r="A1078" s="1"/>
      <c r="B1078" s="6" t="s">
        <v>14</v>
      </c>
      <c r="C1078" s="6">
        <v>1185732</v>
      </c>
      <c r="D1078" s="7">
        <v>44511</v>
      </c>
      <c r="E1078" s="6" t="s">
        <v>33</v>
      </c>
      <c r="F1078" s="6" t="s">
        <v>55</v>
      </c>
      <c r="G1078" s="6" t="s">
        <v>56</v>
      </c>
      <c r="H1078" s="6" t="s">
        <v>21</v>
      </c>
      <c r="I1078" s="8">
        <v>0.49999999999999994</v>
      </c>
      <c r="J1078" s="9">
        <v>1000</v>
      </c>
      <c r="K1078" s="10">
        <f t="shared" si="8"/>
        <v>499.99999999999994</v>
      </c>
      <c r="L1078" s="10">
        <f t="shared" si="9"/>
        <v>174.99999999999997</v>
      </c>
      <c r="M1078" s="11">
        <v>0.35</v>
      </c>
      <c r="O1078" s="16"/>
      <c r="P1078" s="17"/>
      <c r="Q1078" s="12"/>
      <c r="R1078" s="13"/>
    </row>
    <row r="1079" spans="1:18" ht="15.75" customHeight="1">
      <c r="A1079" s="1"/>
      <c r="B1079" s="6" t="s">
        <v>14</v>
      </c>
      <c r="C1079" s="6">
        <v>1185732</v>
      </c>
      <c r="D1079" s="7">
        <v>44511</v>
      </c>
      <c r="E1079" s="6" t="s">
        <v>33</v>
      </c>
      <c r="F1079" s="6" t="s">
        <v>55</v>
      </c>
      <c r="G1079" s="6" t="s">
        <v>56</v>
      </c>
      <c r="H1079" s="6" t="s">
        <v>22</v>
      </c>
      <c r="I1079" s="8">
        <v>0.54999999999999982</v>
      </c>
      <c r="J1079" s="9">
        <v>2000</v>
      </c>
      <c r="K1079" s="10">
        <f t="shared" si="8"/>
        <v>1099.9999999999995</v>
      </c>
      <c r="L1079" s="10">
        <f t="shared" si="9"/>
        <v>549.99999999999977</v>
      </c>
      <c r="M1079" s="11">
        <v>0.5</v>
      </c>
      <c r="O1079" s="16"/>
      <c r="P1079" s="17"/>
      <c r="Q1079" s="12"/>
      <c r="R1079" s="13"/>
    </row>
    <row r="1080" spans="1:18" ht="15.75" customHeight="1">
      <c r="A1080" s="1"/>
      <c r="B1080" s="6" t="s">
        <v>14</v>
      </c>
      <c r="C1080" s="6">
        <v>1185732</v>
      </c>
      <c r="D1080" s="7">
        <v>44540</v>
      </c>
      <c r="E1080" s="6" t="s">
        <v>33</v>
      </c>
      <c r="F1080" s="6" t="s">
        <v>55</v>
      </c>
      <c r="G1080" s="6" t="s">
        <v>56</v>
      </c>
      <c r="H1080" s="6" t="s">
        <v>17</v>
      </c>
      <c r="I1080" s="8">
        <v>0.49999999999999994</v>
      </c>
      <c r="J1080" s="9">
        <v>4500</v>
      </c>
      <c r="K1080" s="10">
        <f t="shared" si="8"/>
        <v>2249.9999999999995</v>
      </c>
      <c r="L1080" s="10">
        <f t="shared" si="9"/>
        <v>899.99999999999989</v>
      </c>
      <c r="M1080" s="11">
        <v>0.4</v>
      </c>
      <c r="O1080" s="16"/>
      <c r="P1080" s="17"/>
      <c r="Q1080" s="12"/>
      <c r="R1080" s="13"/>
    </row>
    <row r="1081" spans="1:18" ht="15.75" customHeight="1">
      <c r="A1081" s="1"/>
      <c r="B1081" s="6" t="s">
        <v>14</v>
      </c>
      <c r="C1081" s="6">
        <v>1185732</v>
      </c>
      <c r="D1081" s="7">
        <v>44540</v>
      </c>
      <c r="E1081" s="6" t="s">
        <v>33</v>
      </c>
      <c r="F1081" s="6" t="s">
        <v>55</v>
      </c>
      <c r="G1081" s="6" t="s">
        <v>56</v>
      </c>
      <c r="H1081" s="6" t="s">
        <v>18</v>
      </c>
      <c r="I1081" s="8">
        <v>0.4</v>
      </c>
      <c r="J1081" s="9">
        <v>2500</v>
      </c>
      <c r="K1081" s="10">
        <f t="shared" si="8"/>
        <v>1000</v>
      </c>
      <c r="L1081" s="10">
        <f t="shared" si="9"/>
        <v>350</v>
      </c>
      <c r="M1081" s="11">
        <v>0.35</v>
      </c>
      <c r="O1081" s="16"/>
      <c r="P1081" s="17"/>
      <c r="Q1081" s="12"/>
      <c r="R1081" s="13"/>
    </row>
    <row r="1082" spans="1:18" ht="15.75" customHeight="1">
      <c r="A1082" s="1"/>
      <c r="B1082" s="6" t="s">
        <v>14</v>
      </c>
      <c r="C1082" s="6">
        <v>1185732</v>
      </c>
      <c r="D1082" s="7">
        <v>44540</v>
      </c>
      <c r="E1082" s="6" t="s">
        <v>33</v>
      </c>
      <c r="F1082" s="6" t="s">
        <v>55</v>
      </c>
      <c r="G1082" s="6" t="s">
        <v>56</v>
      </c>
      <c r="H1082" s="6" t="s">
        <v>19</v>
      </c>
      <c r="I1082" s="8">
        <v>0.4</v>
      </c>
      <c r="J1082" s="9">
        <v>2000</v>
      </c>
      <c r="K1082" s="10">
        <f t="shared" si="8"/>
        <v>800</v>
      </c>
      <c r="L1082" s="10">
        <f t="shared" si="9"/>
        <v>280</v>
      </c>
      <c r="M1082" s="11">
        <v>0.35</v>
      </c>
      <c r="O1082" s="16"/>
      <c r="P1082" s="17"/>
      <c r="Q1082" s="12"/>
      <c r="R1082" s="13"/>
    </row>
    <row r="1083" spans="1:18" ht="15.75" customHeight="1">
      <c r="A1083" s="1"/>
      <c r="B1083" s="6" t="s">
        <v>14</v>
      </c>
      <c r="C1083" s="6">
        <v>1185732</v>
      </c>
      <c r="D1083" s="7">
        <v>44540</v>
      </c>
      <c r="E1083" s="6" t="s">
        <v>33</v>
      </c>
      <c r="F1083" s="6" t="s">
        <v>55</v>
      </c>
      <c r="G1083" s="6" t="s">
        <v>56</v>
      </c>
      <c r="H1083" s="6" t="s">
        <v>20</v>
      </c>
      <c r="I1083" s="8">
        <v>0.4</v>
      </c>
      <c r="J1083" s="9">
        <v>1500</v>
      </c>
      <c r="K1083" s="10">
        <f t="shared" si="8"/>
        <v>600</v>
      </c>
      <c r="L1083" s="10">
        <f t="shared" si="9"/>
        <v>240</v>
      </c>
      <c r="M1083" s="11">
        <v>0.4</v>
      </c>
      <c r="O1083" s="16"/>
      <c r="P1083" s="17"/>
      <c r="Q1083" s="12"/>
      <c r="R1083" s="13"/>
    </row>
    <row r="1084" spans="1:18" ht="15.75" customHeight="1">
      <c r="A1084" s="1"/>
      <c r="B1084" s="6" t="s">
        <v>14</v>
      </c>
      <c r="C1084" s="6">
        <v>1185732</v>
      </c>
      <c r="D1084" s="7">
        <v>44540</v>
      </c>
      <c r="E1084" s="6" t="s">
        <v>33</v>
      </c>
      <c r="F1084" s="6" t="s">
        <v>55</v>
      </c>
      <c r="G1084" s="6" t="s">
        <v>56</v>
      </c>
      <c r="H1084" s="6" t="s">
        <v>21</v>
      </c>
      <c r="I1084" s="8">
        <v>0.49999999999999994</v>
      </c>
      <c r="J1084" s="9">
        <v>1500</v>
      </c>
      <c r="K1084" s="10">
        <f t="shared" si="8"/>
        <v>749.99999999999989</v>
      </c>
      <c r="L1084" s="10">
        <f t="shared" si="9"/>
        <v>262.49999999999994</v>
      </c>
      <c r="M1084" s="11">
        <v>0.35</v>
      </c>
      <c r="O1084" s="16"/>
      <c r="P1084" s="17"/>
      <c r="Q1084" s="12"/>
      <c r="R1084" s="13"/>
    </row>
    <row r="1085" spans="1:18" ht="15.75" customHeight="1">
      <c r="A1085" s="1"/>
      <c r="B1085" s="6" t="s">
        <v>14</v>
      </c>
      <c r="C1085" s="6">
        <v>1185732</v>
      </c>
      <c r="D1085" s="7">
        <v>44540</v>
      </c>
      <c r="E1085" s="6" t="s">
        <v>33</v>
      </c>
      <c r="F1085" s="6" t="s">
        <v>55</v>
      </c>
      <c r="G1085" s="6" t="s">
        <v>56</v>
      </c>
      <c r="H1085" s="6" t="s">
        <v>22</v>
      </c>
      <c r="I1085" s="8">
        <v>0.54999999999999982</v>
      </c>
      <c r="J1085" s="9">
        <v>2500</v>
      </c>
      <c r="K1085" s="10">
        <f t="shared" si="8"/>
        <v>1374.9999999999995</v>
      </c>
      <c r="L1085" s="10">
        <f t="shared" si="9"/>
        <v>687.49999999999977</v>
      </c>
      <c r="M1085" s="11">
        <v>0.5</v>
      </c>
      <c r="O1085" s="16"/>
      <c r="P1085" s="17"/>
      <c r="Q1085" s="12"/>
      <c r="R1085" s="13"/>
    </row>
    <row r="1086" spans="1:18" ht="15.75" customHeight="1">
      <c r="A1086" s="1" t="s">
        <v>39</v>
      </c>
      <c r="B1086" s="6" t="s">
        <v>23</v>
      </c>
      <c r="C1086" s="6">
        <v>1197831</v>
      </c>
      <c r="D1086" s="7">
        <v>44198</v>
      </c>
      <c r="E1086" s="6" t="s">
        <v>24</v>
      </c>
      <c r="F1086" s="6" t="s">
        <v>57</v>
      </c>
      <c r="G1086" s="6" t="s">
        <v>58</v>
      </c>
      <c r="H1086" s="6" t="s">
        <v>17</v>
      </c>
      <c r="I1086" s="8">
        <v>0.2</v>
      </c>
      <c r="J1086" s="9">
        <v>6750</v>
      </c>
      <c r="K1086" s="10">
        <f t="shared" si="8"/>
        <v>1350</v>
      </c>
      <c r="L1086" s="10">
        <f t="shared" si="9"/>
        <v>540</v>
      </c>
      <c r="M1086" s="11">
        <v>0.39999999999999997</v>
      </c>
      <c r="O1086" s="16"/>
      <c r="P1086" s="17"/>
      <c r="Q1086" s="12"/>
      <c r="R1086" s="13"/>
    </row>
    <row r="1087" spans="1:18" ht="15.75" customHeight="1">
      <c r="A1087" s="1"/>
      <c r="B1087" s="6" t="s">
        <v>23</v>
      </c>
      <c r="C1087" s="6">
        <v>1197831</v>
      </c>
      <c r="D1087" s="7">
        <v>44198</v>
      </c>
      <c r="E1087" s="6" t="s">
        <v>24</v>
      </c>
      <c r="F1087" s="6" t="s">
        <v>57</v>
      </c>
      <c r="G1087" s="6" t="s">
        <v>58</v>
      </c>
      <c r="H1087" s="6" t="s">
        <v>18</v>
      </c>
      <c r="I1087" s="8">
        <v>0.3</v>
      </c>
      <c r="J1087" s="9">
        <v>6750</v>
      </c>
      <c r="K1087" s="10">
        <f t="shared" si="8"/>
        <v>2025</v>
      </c>
      <c r="L1087" s="10">
        <f t="shared" si="9"/>
        <v>809.99999999999989</v>
      </c>
      <c r="M1087" s="11">
        <v>0.39999999999999997</v>
      </c>
      <c r="O1087" s="16"/>
      <c r="P1087" s="17"/>
      <c r="Q1087" s="12"/>
      <c r="R1087" s="13"/>
    </row>
    <row r="1088" spans="1:18" ht="15.75" customHeight="1">
      <c r="A1088" s="1"/>
      <c r="B1088" s="6" t="s">
        <v>23</v>
      </c>
      <c r="C1088" s="6">
        <v>1197831</v>
      </c>
      <c r="D1088" s="7">
        <v>44198</v>
      </c>
      <c r="E1088" s="6" t="s">
        <v>24</v>
      </c>
      <c r="F1088" s="6" t="s">
        <v>57</v>
      </c>
      <c r="G1088" s="6" t="s">
        <v>58</v>
      </c>
      <c r="H1088" s="6" t="s">
        <v>19</v>
      </c>
      <c r="I1088" s="8">
        <v>0.3</v>
      </c>
      <c r="J1088" s="9">
        <v>4750</v>
      </c>
      <c r="K1088" s="10">
        <f t="shared" si="8"/>
        <v>1425</v>
      </c>
      <c r="L1088" s="10">
        <f t="shared" si="9"/>
        <v>570</v>
      </c>
      <c r="M1088" s="11">
        <v>0.39999999999999997</v>
      </c>
      <c r="O1088" s="16"/>
      <c r="P1088" s="17"/>
      <c r="Q1088" s="12"/>
      <c r="R1088" s="13"/>
    </row>
    <row r="1089" spans="1:18" ht="15.75" customHeight="1">
      <c r="A1089" s="1"/>
      <c r="B1089" s="6" t="s">
        <v>23</v>
      </c>
      <c r="C1089" s="6">
        <v>1197831</v>
      </c>
      <c r="D1089" s="7">
        <v>44198</v>
      </c>
      <c r="E1089" s="6" t="s">
        <v>24</v>
      </c>
      <c r="F1089" s="6" t="s">
        <v>57</v>
      </c>
      <c r="G1089" s="6" t="s">
        <v>58</v>
      </c>
      <c r="H1089" s="6" t="s">
        <v>20</v>
      </c>
      <c r="I1089" s="8">
        <v>0.35</v>
      </c>
      <c r="J1089" s="9">
        <v>4750</v>
      </c>
      <c r="K1089" s="10">
        <f t="shared" si="8"/>
        <v>1662.5</v>
      </c>
      <c r="L1089" s="10">
        <f t="shared" si="9"/>
        <v>831.25</v>
      </c>
      <c r="M1089" s="11">
        <v>0.5</v>
      </c>
      <c r="O1089" s="16"/>
      <c r="P1089" s="17"/>
      <c r="Q1089" s="12"/>
      <c r="R1089" s="13"/>
    </row>
    <row r="1090" spans="1:18" ht="15.75" customHeight="1">
      <c r="A1090" s="1"/>
      <c r="B1090" s="6" t="s">
        <v>23</v>
      </c>
      <c r="C1090" s="6">
        <v>1197831</v>
      </c>
      <c r="D1090" s="7">
        <v>44198</v>
      </c>
      <c r="E1090" s="6" t="s">
        <v>24</v>
      </c>
      <c r="F1090" s="6" t="s">
        <v>57</v>
      </c>
      <c r="G1090" s="6" t="s">
        <v>58</v>
      </c>
      <c r="H1090" s="6" t="s">
        <v>21</v>
      </c>
      <c r="I1090" s="8">
        <v>0.4</v>
      </c>
      <c r="J1090" s="9">
        <v>3250</v>
      </c>
      <c r="K1090" s="10">
        <f t="shared" si="8"/>
        <v>1300</v>
      </c>
      <c r="L1090" s="10">
        <f t="shared" si="9"/>
        <v>454.99999999999994</v>
      </c>
      <c r="M1090" s="11">
        <v>0.35</v>
      </c>
      <c r="O1090" s="16"/>
      <c r="P1090" s="17"/>
      <c r="Q1090" s="12"/>
      <c r="R1090" s="13"/>
    </row>
    <row r="1091" spans="1:18" ht="15.75" customHeight="1">
      <c r="A1091" s="1"/>
      <c r="B1091" s="6" t="s">
        <v>23</v>
      </c>
      <c r="C1091" s="6">
        <v>1197831</v>
      </c>
      <c r="D1091" s="7">
        <v>44198</v>
      </c>
      <c r="E1091" s="6" t="s">
        <v>24</v>
      </c>
      <c r="F1091" s="6" t="s">
        <v>57</v>
      </c>
      <c r="G1091" s="6" t="s">
        <v>58</v>
      </c>
      <c r="H1091" s="6" t="s">
        <v>22</v>
      </c>
      <c r="I1091" s="8">
        <v>0.35</v>
      </c>
      <c r="J1091" s="9">
        <v>4750</v>
      </c>
      <c r="K1091" s="10">
        <f t="shared" si="8"/>
        <v>1662.5</v>
      </c>
      <c r="L1091" s="10">
        <f t="shared" si="9"/>
        <v>914.37500000000011</v>
      </c>
      <c r="M1091" s="11">
        <v>0.55000000000000004</v>
      </c>
      <c r="O1091" s="16"/>
      <c r="P1091" s="17"/>
      <c r="Q1091" s="12"/>
      <c r="R1091" s="13"/>
    </row>
    <row r="1092" spans="1:18" ht="15.75" customHeight="1">
      <c r="A1092" s="1"/>
      <c r="B1092" s="6" t="s">
        <v>23</v>
      </c>
      <c r="C1092" s="6">
        <v>1197831</v>
      </c>
      <c r="D1092" s="7">
        <v>44228</v>
      </c>
      <c r="E1092" s="6" t="s">
        <v>24</v>
      </c>
      <c r="F1092" s="6" t="s">
        <v>57</v>
      </c>
      <c r="G1092" s="6" t="s">
        <v>58</v>
      </c>
      <c r="H1092" s="6" t="s">
        <v>17</v>
      </c>
      <c r="I1092" s="8">
        <v>0.25</v>
      </c>
      <c r="J1092" s="9">
        <v>6250</v>
      </c>
      <c r="K1092" s="10">
        <f t="shared" si="8"/>
        <v>1562.5</v>
      </c>
      <c r="L1092" s="10">
        <f t="shared" si="9"/>
        <v>625</v>
      </c>
      <c r="M1092" s="11">
        <v>0.39999999999999997</v>
      </c>
      <c r="O1092" s="16"/>
      <c r="P1092" s="17"/>
      <c r="Q1092" s="12"/>
      <c r="R1092" s="13"/>
    </row>
    <row r="1093" spans="1:18" ht="15.75" customHeight="1">
      <c r="A1093" s="1"/>
      <c r="B1093" s="6" t="s">
        <v>23</v>
      </c>
      <c r="C1093" s="6">
        <v>1197831</v>
      </c>
      <c r="D1093" s="7">
        <v>44228</v>
      </c>
      <c r="E1093" s="6" t="s">
        <v>24</v>
      </c>
      <c r="F1093" s="6" t="s">
        <v>57</v>
      </c>
      <c r="G1093" s="6" t="s">
        <v>58</v>
      </c>
      <c r="H1093" s="6" t="s">
        <v>18</v>
      </c>
      <c r="I1093" s="8">
        <v>0.35</v>
      </c>
      <c r="J1093" s="9">
        <v>6000</v>
      </c>
      <c r="K1093" s="10">
        <f t="shared" si="8"/>
        <v>2100</v>
      </c>
      <c r="L1093" s="10">
        <f t="shared" si="9"/>
        <v>839.99999999999989</v>
      </c>
      <c r="M1093" s="11">
        <v>0.39999999999999997</v>
      </c>
      <c r="O1093" s="16"/>
      <c r="P1093" s="17"/>
      <c r="Q1093" s="12"/>
      <c r="R1093" s="13"/>
    </row>
    <row r="1094" spans="1:18" ht="15.75" customHeight="1">
      <c r="A1094" s="1"/>
      <c r="B1094" s="6" t="s">
        <v>23</v>
      </c>
      <c r="C1094" s="6">
        <v>1197831</v>
      </c>
      <c r="D1094" s="7">
        <v>44228</v>
      </c>
      <c r="E1094" s="6" t="s">
        <v>24</v>
      </c>
      <c r="F1094" s="6" t="s">
        <v>57</v>
      </c>
      <c r="G1094" s="6" t="s">
        <v>58</v>
      </c>
      <c r="H1094" s="6" t="s">
        <v>19</v>
      </c>
      <c r="I1094" s="8">
        <v>0.35</v>
      </c>
      <c r="J1094" s="9">
        <v>4250</v>
      </c>
      <c r="K1094" s="10">
        <f t="shared" si="8"/>
        <v>1487.5</v>
      </c>
      <c r="L1094" s="10">
        <f t="shared" si="9"/>
        <v>595</v>
      </c>
      <c r="M1094" s="11">
        <v>0.39999999999999997</v>
      </c>
      <c r="O1094" s="16"/>
      <c r="P1094" s="17"/>
      <c r="Q1094" s="12"/>
      <c r="R1094" s="13"/>
    </row>
    <row r="1095" spans="1:18" ht="15.75" customHeight="1">
      <c r="A1095" s="1"/>
      <c r="B1095" s="6" t="s">
        <v>23</v>
      </c>
      <c r="C1095" s="6">
        <v>1197831</v>
      </c>
      <c r="D1095" s="7">
        <v>44228</v>
      </c>
      <c r="E1095" s="6" t="s">
        <v>24</v>
      </c>
      <c r="F1095" s="6" t="s">
        <v>57</v>
      </c>
      <c r="G1095" s="6" t="s">
        <v>58</v>
      </c>
      <c r="H1095" s="6" t="s">
        <v>20</v>
      </c>
      <c r="I1095" s="8">
        <v>0.35</v>
      </c>
      <c r="J1095" s="9">
        <v>3750</v>
      </c>
      <c r="K1095" s="10">
        <f t="shared" si="8"/>
        <v>1312.5</v>
      </c>
      <c r="L1095" s="10">
        <f t="shared" si="9"/>
        <v>656.25</v>
      </c>
      <c r="M1095" s="11">
        <v>0.5</v>
      </c>
      <c r="O1095" s="16"/>
      <c r="P1095" s="17"/>
      <c r="Q1095" s="12"/>
      <c r="R1095" s="13"/>
    </row>
    <row r="1096" spans="1:18" ht="15.75" customHeight="1">
      <c r="A1096" s="1"/>
      <c r="B1096" s="6" t="s">
        <v>23</v>
      </c>
      <c r="C1096" s="6">
        <v>1197831</v>
      </c>
      <c r="D1096" s="7">
        <v>44228</v>
      </c>
      <c r="E1096" s="6" t="s">
        <v>24</v>
      </c>
      <c r="F1096" s="6" t="s">
        <v>57</v>
      </c>
      <c r="G1096" s="6" t="s">
        <v>58</v>
      </c>
      <c r="H1096" s="6" t="s">
        <v>21</v>
      </c>
      <c r="I1096" s="8">
        <v>0.4</v>
      </c>
      <c r="J1096" s="9">
        <v>2500</v>
      </c>
      <c r="K1096" s="10">
        <f t="shared" si="8"/>
        <v>1000</v>
      </c>
      <c r="L1096" s="10">
        <f t="shared" si="9"/>
        <v>350</v>
      </c>
      <c r="M1096" s="11">
        <v>0.35</v>
      </c>
      <c r="O1096" s="16"/>
      <c r="P1096" s="17"/>
      <c r="Q1096" s="12"/>
      <c r="R1096" s="13"/>
    </row>
    <row r="1097" spans="1:18" ht="15.75" customHeight="1">
      <c r="A1097" s="1"/>
      <c r="B1097" s="6" t="s">
        <v>23</v>
      </c>
      <c r="C1097" s="6">
        <v>1197831</v>
      </c>
      <c r="D1097" s="7">
        <v>44228</v>
      </c>
      <c r="E1097" s="6" t="s">
        <v>24</v>
      </c>
      <c r="F1097" s="6" t="s">
        <v>57</v>
      </c>
      <c r="G1097" s="6" t="s">
        <v>58</v>
      </c>
      <c r="H1097" s="6" t="s">
        <v>22</v>
      </c>
      <c r="I1097" s="8">
        <v>0.35</v>
      </c>
      <c r="J1097" s="9">
        <v>4500</v>
      </c>
      <c r="K1097" s="10">
        <f t="shared" si="8"/>
        <v>1575</v>
      </c>
      <c r="L1097" s="10">
        <f t="shared" si="9"/>
        <v>866.25000000000011</v>
      </c>
      <c r="M1097" s="11">
        <v>0.55000000000000004</v>
      </c>
      <c r="O1097" s="16"/>
      <c r="P1097" s="17"/>
      <c r="Q1097" s="12"/>
      <c r="R1097" s="13"/>
    </row>
    <row r="1098" spans="1:18" ht="15.75" customHeight="1">
      <c r="A1098" s="1"/>
      <c r="B1098" s="6" t="s">
        <v>23</v>
      </c>
      <c r="C1098" s="6">
        <v>1197831</v>
      </c>
      <c r="D1098" s="7">
        <v>44258</v>
      </c>
      <c r="E1098" s="6" t="s">
        <v>24</v>
      </c>
      <c r="F1098" s="6" t="s">
        <v>57</v>
      </c>
      <c r="G1098" s="6" t="s">
        <v>58</v>
      </c>
      <c r="H1098" s="6" t="s">
        <v>17</v>
      </c>
      <c r="I1098" s="8">
        <v>0.3</v>
      </c>
      <c r="J1098" s="9">
        <v>6250</v>
      </c>
      <c r="K1098" s="10">
        <f t="shared" si="8"/>
        <v>1875</v>
      </c>
      <c r="L1098" s="10">
        <f t="shared" si="9"/>
        <v>843.74999999999989</v>
      </c>
      <c r="M1098" s="11">
        <v>0.44999999999999996</v>
      </c>
      <c r="O1098" s="16"/>
      <c r="P1098" s="17"/>
      <c r="Q1098" s="12"/>
      <c r="R1098" s="13"/>
    </row>
    <row r="1099" spans="1:18" ht="15.75" customHeight="1">
      <c r="A1099" s="1"/>
      <c r="B1099" s="6" t="s">
        <v>23</v>
      </c>
      <c r="C1099" s="6">
        <v>1197831</v>
      </c>
      <c r="D1099" s="7">
        <v>44258</v>
      </c>
      <c r="E1099" s="6" t="s">
        <v>24</v>
      </c>
      <c r="F1099" s="6" t="s">
        <v>57</v>
      </c>
      <c r="G1099" s="6" t="s">
        <v>58</v>
      </c>
      <c r="H1099" s="6" t="s">
        <v>18</v>
      </c>
      <c r="I1099" s="8">
        <v>0.4</v>
      </c>
      <c r="J1099" s="9">
        <v>6250</v>
      </c>
      <c r="K1099" s="10">
        <f t="shared" si="8"/>
        <v>2500</v>
      </c>
      <c r="L1099" s="10">
        <f t="shared" si="9"/>
        <v>1125</v>
      </c>
      <c r="M1099" s="11">
        <v>0.44999999999999996</v>
      </c>
      <c r="O1099" s="16"/>
      <c r="P1099" s="17"/>
      <c r="Q1099" s="12"/>
      <c r="R1099" s="13"/>
    </row>
    <row r="1100" spans="1:18" ht="15.75" customHeight="1">
      <c r="A1100" s="1"/>
      <c r="B1100" s="6" t="s">
        <v>23</v>
      </c>
      <c r="C1100" s="6">
        <v>1197831</v>
      </c>
      <c r="D1100" s="7">
        <v>44258</v>
      </c>
      <c r="E1100" s="6" t="s">
        <v>24</v>
      </c>
      <c r="F1100" s="6" t="s">
        <v>57</v>
      </c>
      <c r="G1100" s="6" t="s">
        <v>58</v>
      </c>
      <c r="H1100" s="6" t="s">
        <v>19</v>
      </c>
      <c r="I1100" s="8">
        <v>0.3</v>
      </c>
      <c r="J1100" s="9">
        <v>4500</v>
      </c>
      <c r="K1100" s="10">
        <f t="shared" si="8"/>
        <v>1350</v>
      </c>
      <c r="L1100" s="10">
        <f t="shared" si="9"/>
        <v>607.49999999999989</v>
      </c>
      <c r="M1100" s="11">
        <v>0.44999999999999996</v>
      </c>
      <c r="O1100" s="16"/>
      <c r="P1100" s="17"/>
      <c r="Q1100" s="12"/>
      <c r="R1100" s="13"/>
    </row>
    <row r="1101" spans="1:18" ht="15.75" customHeight="1">
      <c r="A1101" s="1"/>
      <c r="B1101" s="6" t="s">
        <v>23</v>
      </c>
      <c r="C1101" s="6">
        <v>1197831</v>
      </c>
      <c r="D1101" s="7">
        <v>44258</v>
      </c>
      <c r="E1101" s="6" t="s">
        <v>24</v>
      </c>
      <c r="F1101" s="6" t="s">
        <v>57</v>
      </c>
      <c r="G1101" s="6" t="s">
        <v>58</v>
      </c>
      <c r="H1101" s="6" t="s">
        <v>20</v>
      </c>
      <c r="I1101" s="8">
        <v>0.35000000000000003</v>
      </c>
      <c r="J1101" s="9">
        <v>3500</v>
      </c>
      <c r="K1101" s="10">
        <f t="shared" si="8"/>
        <v>1225.0000000000002</v>
      </c>
      <c r="L1101" s="10">
        <f t="shared" si="9"/>
        <v>673.75000000000023</v>
      </c>
      <c r="M1101" s="11">
        <v>0.55000000000000004</v>
      </c>
      <c r="O1101" s="16"/>
      <c r="P1101" s="17"/>
      <c r="Q1101" s="12"/>
      <c r="R1101" s="13"/>
    </row>
    <row r="1102" spans="1:18" ht="15.75" customHeight="1">
      <c r="A1102" s="1"/>
      <c r="B1102" s="6" t="s">
        <v>23</v>
      </c>
      <c r="C1102" s="6">
        <v>1197831</v>
      </c>
      <c r="D1102" s="7">
        <v>44258</v>
      </c>
      <c r="E1102" s="6" t="s">
        <v>24</v>
      </c>
      <c r="F1102" s="6" t="s">
        <v>57</v>
      </c>
      <c r="G1102" s="6" t="s">
        <v>58</v>
      </c>
      <c r="H1102" s="6" t="s">
        <v>21</v>
      </c>
      <c r="I1102" s="8">
        <v>0.4</v>
      </c>
      <c r="J1102" s="9">
        <v>2500</v>
      </c>
      <c r="K1102" s="10">
        <f t="shared" si="8"/>
        <v>1000</v>
      </c>
      <c r="L1102" s="10">
        <f t="shared" si="9"/>
        <v>399.99999999999994</v>
      </c>
      <c r="M1102" s="11">
        <v>0.39999999999999997</v>
      </c>
      <c r="O1102" s="16"/>
      <c r="P1102" s="17"/>
      <c r="Q1102" s="12"/>
      <c r="R1102" s="13"/>
    </row>
    <row r="1103" spans="1:18" ht="15.75" customHeight="1">
      <c r="A1103" s="1"/>
      <c r="B1103" s="6" t="s">
        <v>23</v>
      </c>
      <c r="C1103" s="6">
        <v>1197831</v>
      </c>
      <c r="D1103" s="7">
        <v>44258</v>
      </c>
      <c r="E1103" s="6" t="s">
        <v>24</v>
      </c>
      <c r="F1103" s="6" t="s">
        <v>57</v>
      </c>
      <c r="G1103" s="6" t="s">
        <v>58</v>
      </c>
      <c r="H1103" s="6" t="s">
        <v>22</v>
      </c>
      <c r="I1103" s="8">
        <v>0.35000000000000003</v>
      </c>
      <c r="J1103" s="9">
        <v>4000</v>
      </c>
      <c r="K1103" s="10">
        <f t="shared" si="8"/>
        <v>1400.0000000000002</v>
      </c>
      <c r="L1103" s="10">
        <f t="shared" si="9"/>
        <v>840.00000000000023</v>
      </c>
      <c r="M1103" s="11">
        <v>0.60000000000000009</v>
      </c>
      <c r="O1103" s="16"/>
      <c r="P1103" s="17"/>
      <c r="Q1103" s="12"/>
      <c r="R1103" s="13"/>
    </row>
    <row r="1104" spans="1:18" ht="15.75" customHeight="1">
      <c r="A1104" s="1"/>
      <c r="B1104" s="6" t="s">
        <v>23</v>
      </c>
      <c r="C1104" s="6">
        <v>1197831</v>
      </c>
      <c r="D1104" s="7">
        <v>44288</v>
      </c>
      <c r="E1104" s="6" t="s">
        <v>24</v>
      </c>
      <c r="F1104" s="6" t="s">
        <v>57</v>
      </c>
      <c r="G1104" s="6" t="s">
        <v>58</v>
      </c>
      <c r="H1104" s="6" t="s">
        <v>17</v>
      </c>
      <c r="I1104" s="8">
        <v>0.19999999999999998</v>
      </c>
      <c r="J1104" s="9">
        <v>6500</v>
      </c>
      <c r="K1104" s="10">
        <f t="shared" si="8"/>
        <v>1300</v>
      </c>
      <c r="L1104" s="10">
        <f t="shared" si="9"/>
        <v>584.99999999999989</v>
      </c>
      <c r="M1104" s="11">
        <v>0.44999999999999996</v>
      </c>
      <c r="O1104" s="16"/>
      <c r="P1104" s="17"/>
      <c r="Q1104" s="12"/>
      <c r="R1104" s="13"/>
    </row>
    <row r="1105" spans="1:18" ht="15.75" customHeight="1">
      <c r="A1105" s="1"/>
      <c r="B1105" s="6" t="s">
        <v>23</v>
      </c>
      <c r="C1105" s="6">
        <v>1197831</v>
      </c>
      <c r="D1105" s="7">
        <v>44288</v>
      </c>
      <c r="E1105" s="6" t="s">
        <v>24</v>
      </c>
      <c r="F1105" s="6" t="s">
        <v>57</v>
      </c>
      <c r="G1105" s="6" t="s">
        <v>58</v>
      </c>
      <c r="H1105" s="6" t="s">
        <v>18</v>
      </c>
      <c r="I1105" s="8">
        <v>0.20000000000000007</v>
      </c>
      <c r="J1105" s="9">
        <v>6500</v>
      </c>
      <c r="K1105" s="10">
        <f t="shared" si="8"/>
        <v>1300.0000000000005</v>
      </c>
      <c r="L1105" s="10">
        <f t="shared" si="9"/>
        <v>585.00000000000011</v>
      </c>
      <c r="M1105" s="11">
        <v>0.44999999999999996</v>
      </c>
      <c r="O1105" s="16"/>
      <c r="P1105" s="17"/>
      <c r="Q1105" s="12"/>
      <c r="R1105" s="13"/>
    </row>
    <row r="1106" spans="1:18" ht="15.75" customHeight="1">
      <c r="A1106" s="1"/>
      <c r="B1106" s="6" t="s">
        <v>23</v>
      </c>
      <c r="C1106" s="6">
        <v>1197831</v>
      </c>
      <c r="D1106" s="7">
        <v>44288</v>
      </c>
      <c r="E1106" s="6" t="s">
        <v>24</v>
      </c>
      <c r="F1106" s="6" t="s">
        <v>57</v>
      </c>
      <c r="G1106" s="6" t="s">
        <v>58</v>
      </c>
      <c r="H1106" s="6" t="s">
        <v>19</v>
      </c>
      <c r="I1106" s="8">
        <v>0.14999999999999997</v>
      </c>
      <c r="J1106" s="9">
        <v>4750</v>
      </c>
      <c r="K1106" s="10">
        <f t="shared" si="8"/>
        <v>712.49999999999989</v>
      </c>
      <c r="L1106" s="10">
        <f t="shared" si="9"/>
        <v>320.62499999999994</v>
      </c>
      <c r="M1106" s="11">
        <v>0.44999999999999996</v>
      </c>
      <c r="O1106" s="16"/>
      <c r="P1106" s="17"/>
      <c r="Q1106" s="12"/>
      <c r="R1106" s="13"/>
    </row>
    <row r="1107" spans="1:18" ht="15.75" customHeight="1">
      <c r="A1107" s="1"/>
      <c r="B1107" s="6" t="s">
        <v>23</v>
      </c>
      <c r="C1107" s="6">
        <v>1197831</v>
      </c>
      <c r="D1107" s="7">
        <v>44288</v>
      </c>
      <c r="E1107" s="6" t="s">
        <v>24</v>
      </c>
      <c r="F1107" s="6" t="s">
        <v>57</v>
      </c>
      <c r="G1107" s="6" t="s">
        <v>58</v>
      </c>
      <c r="H1107" s="6" t="s">
        <v>20</v>
      </c>
      <c r="I1107" s="8">
        <v>0.20000000000000007</v>
      </c>
      <c r="J1107" s="9">
        <v>3750</v>
      </c>
      <c r="K1107" s="10">
        <f t="shared" si="8"/>
        <v>750.00000000000023</v>
      </c>
      <c r="L1107" s="10">
        <f t="shared" si="9"/>
        <v>412.50000000000017</v>
      </c>
      <c r="M1107" s="11">
        <v>0.55000000000000004</v>
      </c>
      <c r="O1107" s="16"/>
      <c r="P1107" s="17"/>
      <c r="Q1107" s="12"/>
      <c r="R1107" s="13"/>
    </row>
    <row r="1108" spans="1:18" ht="15.75" customHeight="1">
      <c r="A1108" s="1"/>
      <c r="B1108" s="6" t="s">
        <v>23</v>
      </c>
      <c r="C1108" s="6">
        <v>1197831</v>
      </c>
      <c r="D1108" s="7">
        <v>44288</v>
      </c>
      <c r="E1108" s="6" t="s">
        <v>24</v>
      </c>
      <c r="F1108" s="6" t="s">
        <v>57</v>
      </c>
      <c r="G1108" s="6" t="s">
        <v>58</v>
      </c>
      <c r="H1108" s="6" t="s">
        <v>21</v>
      </c>
      <c r="I1108" s="8">
        <v>0.25</v>
      </c>
      <c r="J1108" s="9">
        <v>2750</v>
      </c>
      <c r="K1108" s="10">
        <f t="shared" si="8"/>
        <v>687.5</v>
      </c>
      <c r="L1108" s="10">
        <f t="shared" si="9"/>
        <v>275</v>
      </c>
      <c r="M1108" s="11">
        <v>0.39999999999999997</v>
      </c>
      <c r="O1108" s="16"/>
      <c r="P1108" s="17"/>
      <c r="Q1108" s="12"/>
      <c r="R1108" s="13"/>
    </row>
    <row r="1109" spans="1:18" ht="15.75" customHeight="1">
      <c r="A1109" s="1"/>
      <c r="B1109" s="6" t="s">
        <v>23</v>
      </c>
      <c r="C1109" s="6">
        <v>1197831</v>
      </c>
      <c r="D1109" s="7">
        <v>44288</v>
      </c>
      <c r="E1109" s="6" t="s">
        <v>24</v>
      </c>
      <c r="F1109" s="6" t="s">
        <v>57</v>
      </c>
      <c r="G1109" s="6" t="s">
        <v>58</v>
      </c>
      <c r="H1109" s="6" t="s">
        <v>22</v>
      </c>
      <c r="I1109" s="8">
        <v>0.20000000000000007</v>
      </c>
      <c r="J1109" s="9">
        <v>5500</v>
      </c>
      <c r="K1109" s="10">
        <f t="shared" si="8"/>
        <v>1100.0000000000005</v>
      </c>
      <c r="L1109" s="10">
        <f t="shared" si="9"/>
        <v>660.00000000000034</v>
      </c>
      <c r="M1109" s="11">
        <v>0.60000000000000009</v>
      </c>
      <c r="O1109" s="16"/>
      <c r="P1109" s="17"/>
      <c r="Q1109" s="12"/>
      <c r="R1109" s="13"/>
    </row>
    <row r="1110" spans="1:18" ht="15.75" customHeight="1">
      <c r="A1110" s="1"/>
      <c r="B1110" s="6" t="s">
        <v>23</v>
      </c>
      <c r="C1110" s="6">
        <v>1197831</v>
      </c>
      <c r="D1110" s="7">
        <v>44318</v>
      </c>
      <c r="E1110" s="6" t="s">
        <v>24</v>
      </c>
      <c r="F1110" s="6" t="s">
        <v>57</v>
      </c>
      <c r="G1110" s="6" t="s">
        <v>58</v>
      </c>
      <c r="H1110" s="6" t="s">
        <v>17</v>
      </c>
      <c r="I1110" s="8">
        <v>9.9999999999999964E-2</v>
      </c>
      <c r="J1110" s="9">
        <v>7000</v>
      </c>
      <c r="K1110" s="10">
        <f t="shared" si="8"/>
        <v>699.99999999999977</v>
      </c>
      <c r="L1110" s="10">
        <f t="shared" si="9"/>
        <v>314.99999999999989</v>
      </c>
      <c r="M1110" s="11">
        <v>0.44999999999999996</v>
      </c>
      <c r="O1110" s="16"/>
      <c r="P1110" s="17"/>
      <c r="Q1110" s="12"/>
      <c r="R1110" s="13"/>
    </row>
    <row r="1111" spans="1:18" ht="15.75" customHeight="1">
      <c r="A1111" s="1"/>
      <c r="B1111" s="6" t="s">
        <v>23</v>
      </c>
      <c r="C1111" s="6">
        <v>1197831</v>
      </c>
      <c r="D1111" s="7">
        <v>44318</v>
      </c>
      <c r="E1111" s="6" t="s">
        <v>24</v>
      </c>
      <c r="F1111" s="6" t="s">
        <v>57</v>
      </c>
      <c r="G1111" s="6" t="s">
        <v>58</v>
      </c>
      <c r="H1111" s="6" t="s">
        <v>18</v>
      </c>
      <c r="I1111" s="8">
        <v>0.20000000000000007</v>
      </c>
      <c r="J1111" s="9">
        <v>7250</v>
      </c>
      <c r="K1111" s="10">
        <f t="shared" si="8"/>
        <v>1450.0000000000005</v>
      </c>
      <c r="L1111" s="10">
        <f t="shared" si="9"/>
        <v>652.50000000000011</v>
      </c>
      <c r="M1111" s="11">
        <v>0.44999999999999996</v>
      </c>
      <c r="O1111" s="16"/>
      <c r="P1111" s="17"/>
      <c r="Q1111" s="12"/>
      <c r="R1111" s="13"/>
    </row>
    <row r="1112" spans="1:18" ht="15.75" customHeight="1">
      <c r="A1112" s="1"/>
      <c r="B1112" s="6" t="s">
        <v>23</v>
      </c>
      <c r="C1112" s="6">
        <v>1197831</v>
      </c>
      <c r="D1112" s="7">
        <v>44318</v>
      </c>
      <c r="E1112" s="6" t="s">
        <v>24</v>
      </c>
      <c r="F1112" s="6" t="s">
        <v>57</v>
      </c>
      <c r="G1112" s="6" t="s">
        <v>58</v>
      </c>
      <c r="H1112" s="6" t="s">
        <v>19</v>
      </c>
      <c r="I1112" s="8">
        <v>0.14999999999999997</v>
      </c>
      <c r="J1112" s="9">
        <v>5750</v>
      </c>
      <c r="K1112" s="10">
        <f t="shared" si="8"/>
        <v>862.49999999999977</v>
      </c>
      <c r="L1112" s="10">
        <f t="shared" si="9"/>
        <v>388.12499999999989</v>
      </c>
      <c r="M1112" s="11">
        <v>0.44999999999999996</v>
      </c>
      <c r="O1112" s="16"/>
      <c r="P1112" s="17"/>
      <c r="Q1112" s="12"/>
      <c r="R1112" s="13"/>
    </row>
    <row r="1113" spans="1:18" ht="15.75" customHeight="1">
      <c r="A1113" s="1"/>
      <c r="B1113" s="6" t="s">
        <v>23</v>
      </c>
      <c r="C1113" s="6">
        <v>1197831</v>
      </c>
      <c r="D1113" s="7">
        <v>44318</v>
      </c>
      <c r="E1113" s="6" t="s">
        <v>24</v>
      </c>
      <c r="F1113" s="6" t="s">
        <v>57</v>
      </c>
      <c r="G1113" s="6" t="s">
        <v>58</v>
      </c>
      <c r="H1113" s="6" t="s">
        <v>20</v>
      </c>
      <c r="I1113" s="8">
        <v>0.35000000000000003</v>
      </c>
      <c r="J1113" s="9">
        <v>5000</v>
      </c>
      <c r="K1113" s="10">
        <f t="shared" si="8"/>
        <v>1750.0000000000002</v>
      </c>
      <c r="L1113" s="10">
        <f t="shared" si="9"/>
        <v>962.50000000000023</v>
      </c>
      <c r="M1113" s="11">
        <v>0.55000000000000004</v>
      </c>
      <c r="O1113" s="16"/>
      <c r="P1113" s="17"/>
      <c r="Q1113" s="12"/>
      <c r="R1113" s="13"/>
    </row>
    <row r="1114" spans="1:18" ht="15.75" customHeight="1">
      <c r="A1114" s="1"/>
      <c r="B1114" s="6" t="s">
        <v>23</v>
      </c>
      <c r="C1114" s="6">
        <v>1197831</v>
      </c>
      <c r="D1114" s="7">
        <v>44318</v>
      </c>
      <c r="E1114" s="6" t="s">
        <v>24</v>
      </c>
      <c r="F1114" s="6" t="s">
        <v>57</v>
      </c>
      <c r="G1114" s="6" t="s">
        <v>58</v>
      </c>
      <c r="H1114" s="6" t="s">
        <v>21</v>
      </c>
      <c r="I1114" s="8">
        <v>0.5</v>
      </c>
      <c r="J1114" s="9">
        <v>4000</v>
      </c>
      <c r="K1114" s="10">
        <f t="shared" si="8"/>
        <v>2000</v>
      </c>
      <c r="L1114" s="10">
        <f t="shared" si="9"/>
        <v>799.99999999999989</v>
      </c>
      <c r="M1114" s="11">
        <v>0.39999999999999997</v>
      </c>
      <c r="O1114" s="16"/>
      <c r="P1114" s="17"/>
      <c r="Q1114" s="12"/>
      <c r="R1114" s="13"/>
    </row>
    <row r="1115" spans="1:18" ht="15.75" customHeight="1">
      <c r="A1115" s="1"/>
      <c r="B1115" s="6" t="s">
        <v>23</v>
      </c>
      <c r="C1115" s="6">
        <v>1197831</v>
      </c>
      <c r="D1115" s="7">
        <v>44318</v>
      </c>
      <c r="E1115" s="6" t="s">
        <v>24</v>
      </c>
      <c r="F1115" s="6" t="s">
        <v>57</v>
      </c>
      <c r="G1115" s="6" t="s">
        <v>58</v>
      </c>
      <c r="H1115" s="6" t="s">
        <v>22</v>
      </c>
      <c r="I1115" s="8">
        <v>0.45</v>
      </c>
      <c r="J1115" s="9">
        <v>7500</v>
      </c>
      <c r="K1115" s="10">
        <f t="shared" si="8"/>
        <v>3375</v>
      </c>
      <c r="L1115" s="10">
        <f t="shared" si="9"/>
        <v>2025.0000000000002</v>
      </c>
      <c r="M1115" s="11">
        <v>0.60000000000000009</v>
      </c>
      <c r="O1115" s="16"/>
      <c r="P1115" s="17"/>
      <c r="Q1115" s="12"/>
      <c r="R1115" s="13"/>
    </row>
    <row r="1116" spans="1:18" ht="15.75" customHeight="1">
      <c r="A1116" s="1"/>
      <c r="B1116" s="6" t="s">
        <v>23</v>
      </c>
      <c r="C1116" s="6">
        <v>1197831</v>
      </c>
      <c r="D1116" s="7">
        <v>44348</v>
      </c>
      <c r="E1116" s="6" t="s">
        <v>24</v>
      </c>
      <c r="F1116" s="6" t="s">
        <v>57</v>
      </c>
      <c r="G1116" s="6" t="s">
        <v>58</v>
      </c>
      <c r="H1116" s="6" t="s">
        <v>17</v>
      </c>
      <c r="I1116" s="8">
        <v>0.45</v>
      </c>
      <c r="J1116" s="9">
        <v>7500</v>
      </c>
      <c r="K1116" s="10">
        <f t="shared" si="8"/>
        <v>3375</v>
      </c>
      <c r="L1116" s="10">
        <f t="shared" si="9"/>
        <v>1518.7499999999998</v>
      </c>
      <c r="M1116" s="11">
        <v>0.44999999999999996</v>
      </c>
      <c r="O1116" s="16"/>
      <c r="P1116" s="17"/>
      <c r="Q1116" s="12"/>
      <c r="R1116" s="13"/>
    </row>
    <row r="1117" spans="1:18" ht="15.75" customHeight="1">
      <c r="A1117" s="1"/>
      <c r="B1117" s="6" t="s">
        <v>23</v>
      </c>
      <c r="C1117" s="6">
        <v>1197831</v>
      </c>
      <c r="D1117" s="7">
        <v>44348</v>
      </c>
      <c r="E1117" s="6" t="s">
        <v>24</v>
      </c>
      <c r="F1117" s="6" t="s">
        <v>57</v>
      </c>
      <c r="G1117" s="6" t="s">
        <v>58</v>
      </c>
      <c r="H1117" s="6" t="s">
        <v>18</v>
      </c>
      <c r="I1117" s="8">
        <v>0.5</v>
      </c>
      <c r="J1117" s="9">
        <v>7500</v>
      </c>
      <c r="K1117" s="10">
        <f t="shared" si="8"/>
        <v>3750</v>
      </c>
      <c r="L1117" s="10">
        <f t="shared" si="9"/>
        <v>1687.4999999999998</v>
      </c>
      <c r="M1117" s="11">
        <v>0.44999999999999996</v>
      </c>
      <c r="O1117" s="16"/>
      <c r="P1117" s="17"/>
      <c r="Q1117" s="12"/>
      <c r="R1117" s="13"/>
    </row>
    <row r="1118" spans="1:18" ht="15.75" customHeight="1">
      <c r="A1118" s="1"/>
      <c r="B1118" s="6" t="s">
        <v>23</v>
      </c>
      <c r="C1118" s="6">
        <v>1197831</v>
      </c>
      <c r="D1118" s="7">
        <v>44348</v>
      </c>
      <c r="E1118" s="6" t="s">
        <v>24</v>
      </c>
      <c r="F1118" s="6" t="s">
        <v>57</v>
      </c>
      <c r="G1118" s="6" t="s">
        <v>58</v>
      </c>
      <c r="H1118" s="6" t="s">
        <v>19</v>
      </c>
      <c r="I1118" s="8">
        <v>0.45</v>
      </c>
      <c r="J1118" s="9">
        <v>6500</v>
      </c>
      <c r="K1118" s="10">
        <f t="shared" si="8"/>
        <v>2925</v>
      </c>
      <c r="L1118" s="10">
        <f t="shared" si="9"/>
        <v>1316.2499999999998</v>
      </c>
      <c r="M1118" s="11">
        <v>0.44999999999999996</v>
      </c>
      <c r="O1118" s="16"/>
      <c r="P1118" s="17"/>
      <c r="Q1118" s="12"/>
      <c r="R1118" s="13"/>
    </row>
    <row r="1119" spans="1:18" ht="15.75" customHeight="1">
      <c r="A1119" s="1"/>
      <c r="B1119" s="6" t="s">
        <v>23</v>
      </c>
      <c r="C1119" s="6">
        <v>1197831</v>
      </c>
      <c r="D1119" s="7">
        <v>44348</v>
      </c>
      <c r="E1119" s="6" t="s">
        <v>24</v>
      </c>
      <c r="F1119" s="6" t="s">
        <v>57</v>
      </c>
      <c r="G1119" s="6" t="s">
        <v>58</v>
      </c>
      <c r="H1119" s="6" t="s">
        <v>20</v>
      </c>
      <c r="I1119" s="8">
        <v>0.45</v>
      </c>
      <c r="J1119" s="9">
        <v>6000</v>
      </c>
      <c r="K1119" s="10">
        <f t="shared" si="8"/>
        <v>2700</v>
      </c>
      <c r="L1119" s="10">
        <f t="shared" si="9"/>
        <v>1485.0000000000002</v>
      </c>
      <c r="M1119" s="11">
        <v>0.55000000000000004</v>
      </c>
      <c r="O1119" s="16"/>
      <c r="P1119" s="17"/>
      <c r="Q1119" s="12"/>
      <c r="R1119" s="13"/>
    </row>
    <row r="1120" spans="1:18" ht="15.75" customHeight="1">
      <c r="A1120" s="1"/>
      <c r="B1120" s="6" t="s">
        <v>23</v>
      </c>
      <c r="C1120" s="6">
        <v>1197831</v>
      </c>
      <c r="D1120" s="7">
        <v>44348</v>
      </c>
      <c r="E1120" s="6" t="s">
        <v>24</v>
      </c>
      <c r="F1120" s="6" t="s">
        <v>57</v>
      </c>
      <c r="G1120" s="6" t="s">
        <v>58</v>
      </c>
      <c r="H1120" s="6" t="s">
        <v>21</v>
      </c>
      <c r="I1120" s="8">
        <v>0.5</v>
      </c>
      <c r="J1120" s="9">
        <v>5000</v>
      </c>
      <c r="K1120" s="10">
        <f t="shared" si="8"/>
        <v>2500</v>
      </c>
      <c r="L1120" s="10">
        <f t="shared" si="9"/>
        <v>999.99999999999989</v>
      </c>
      <c r="M1120" s="11">
        <v>0.39999999999999997</v>
      </c>
      <c r="O1120" s="16"/>
      <c r="P1120" s="17"/>
      <c r="Q1120" s="12"/>
      <c r="R1120" s="13"/>
    </row>
    <row r="1121" spans="1:18" ht="15.75" customHeight="1">
      <c r="A1121" s="1"/>
      <c r="B1121" s="6" t="s">
        <v>23</v>
      </c>
      <c r="C1121" s="6">
        <v>1197831</v>
      </c>
      <c r="D1121" s="7">
        <v>44348</v>
      </c>
      <c r="E1121" s="6" t="s">
        <v>24</v>
      </c>
      <c r="F1121" s="6" t="s">
        <v>57</v>
      </c>
      <c r="G1121" s="6" t="s">
        <v>58</v>
      </c>
      <c r="H1121" s="6" t="s">
        <v>22</v>
      </c>
      <c r="I1121" s="8">
        <v>0.55000000000000004</v>
      </c>
      <c r="J1121" s="9">
        <v>8750</v>
      </c>
      <c r="K1121" s="10">
        <f t="shared" si="8"/>
        <v>4812.5</v>
      </c>
      <c r="L1121" s="10">
        <f t="shared" si="9"/>
        <v>2887.5000000000005</v>
      </c>
      <c r="M1121" s="11">
        <v>0.60000000000000009</v>
      </c>
      <c r="O1121" s="16"/>
      <c r="P1121" s="17"/>
      <c r="Q1121" s="12"/>
      <c r="R1121" s="13"/>
    </row>
    <row r="1122" spans="1:18" ht="15.75" customHeight="1">
      <c r="A1122" s="1"/>
      <c r="B1122" s="6" t="s">
        <v>23</v>
      </c>
      <c r="C1122" s="6">
        <v>1197831</v>
      </c>
      <c r="D1122" s="7">
        <v>44380</v>
      </c>
      <c r="E1122" s="6" t="s">
        <v>24</v>
      </c>
      <c r="F1122" s="6" t="s">
        <v>57</v>
      </c>
      <c r="G1122" s="6" t="s">
        <v>58</v>
      </c>
      <c r="H1122" s="6" t="s">
        <v>17</v>
      </c>
      <c r="I1122" s="8">
        <v>0.45</v>
      </c>
      <c r="J1122" s="9">
        <v>8250</v>
      </c>
      <c r="K1122" s="10">
        <f t="shared" si="8"/>
        <v>3712.5</v>
      </c>
      <c r="L1122" s="10">
        <f t="shared" si="9"/>
        <v>1856.2499999999998</v>
      </c>
      <c r="M1122" s="11">
        <v>0.49999999999999994</v>
      </c>
      <c r="O1122" s="16"/>
      <c r="P1122" s="17"/>
      <c r="Q1122" s="12"/>
      <c r="R1122" s="13"/>
    </row>
    <row r="1123" spans="1:18" ht="15.75" customHeight="1">
      <c r="A1123" s="1"/>
      <c r="B1123" s="6" t="s">
        <v>23</v>
      </c>
      <c r="C1123" s="6">
        <v>1197831</v>
      </c>
      <c r="D1123" s="7">
        <v>44380</v>
      </c>
      <c r="E1123" s="6" t="s">
        <v>24</v>
      </c>
      <c r="F1123" s="6" t="s">
        <v>57</v>
      </c>
      <c r="G1123" s="6" t="s">
        <v>58</v>
      </c>
      <c r="H1123" s="6" t="s">
        <v>18</v>
      </c>
      <c r="I1123" s="8">
        <v>0.5</v>
      </c>
      <c r="J1123" s="9">
        <v>8250</v>
      </c>
      <c r="K1123" s="10">
        <f t="shared" si="8"/>
        <v>4125</v>
      </c>
      <c r="L1123" s="10">
        <f t="shared" si="9"/>
        <v>2062.4999999999995</v>
      </c>
      <c r="M1123" s="11">
        <v>0.49999999999999994</v>
      </c>
      <c r="O1123" s="16"/>
      <c r="P1123" s="17"/>
      <c r="Q1123" s="12"/>
      <c r="R1123" s="13"/>
    </row>
    <row r="1124" spans="1:18" ht="15.75" customHeight="1">
      <c r="A1124" s="1"/>
      <c r="B1124" s="6" t="s">
        <v>23</v>
      </c>
      <c r="C1124" s="6">
        <v>1197831</v>
      </c>
      <c r="D1124" s="7">
        <v>44380</v>
      </c>
      <c r="E1124" s="6" t="s">
        <v>24</v>
      </c>
      <c r="F1124" s="6" t="s">
        <v>57</v>
      </c>
      <c r="G1124" s="6" t="s">
        <v>58</v>
      </c>
      <c r="H1124" s="6" t="s">
        <v>19</v>
      </c>
      <c r="I1124" s="8">
        <v>0.45</v>
      </c>
      <c r="J1124" s="9">
        <v>9750</v>
      </c>
      <c r="K1124" s="10">
        <f t="shared" si="8"/>
        <v>4387.5</v>
      </c>
      <c r="L1124" s="10">
        <f t="shared" si="9"/>
        <v>2193.7499999999995</v>
      </c>
      <c r="M1124" s="11">
        <v>0.49999999999999994</v>
      </c>
      <c r="O1124" s="16"/>
      <c r="P1124" s="17"/>
      <c r="Q1124" s="12"/>
      <c r="R1124" s="13"/>
    </row>
    <row r="1125" spans="1:18" ht="15.75" customHeight="1">
      <c r="A1125" s="1"/>
      <c r="B1125" s="6" t="s">
        <v>23</v>
      </c>
      <c r="C1125" s="6">
        <v>1197831</v>
      </c>
      <c r="D1125" s="7">
        <v>44380</v>
      </c>
      <c r="E1125" s="6" t="s">
        <v>24</v>
      </c>
      <c r="F1125" s="6" t="s">
        <v>57</v>
      </c>
      <c r="G1125" s="6" t="s">
        <v>58</v>
      </c>
      <c r="H1125" s="6" t="s">
        <v>20</v>
      </c>
      <c r="I1125" s="8">
        <v>0.45</v>
      </c>
      <c r="J1125" s="9">
        <v>5750</v>
      </c>
      <c r="K1125" s="10">
        <f t="shared" si="8"/>
        <v>2587.5</v>
      </c>
      <c r="L1125" s="10">
        <f t="shared" si="9"/>
        <v>1552.5000000000002</v>
      </c>
      <c r="M1125" s="11">
        <v>0.60000000000000009</v>
      </c>
      <c r="O1125" s="16"/>
      <c r="P1125" s="17"/>
      <c r="Q1125" s="12"/>
      <c r="R1125" s="13"/>
    </row>
    <row r="1126" spans="1:18" ht="15.75" customHeight="1">
      <c r="A1126" s="1"/>
      <c r="B1126" s="6" t="s">
        <v>23</v>
      </c>
      <c r="C1126" s="6">
        <v>1197831</v>
      </c>
      <c r="D1126" s="7">
        <v>44380</v>
      </c>
      <c r="E1126" s="6" t="s">
        <v>24</v>
      </c>
      <c r="F1126" s="6" t="s">
        <v>57</v>
      </c>
      <c r="G1126" s="6" t="s">
        <v>58</v>
      </c>
      <c r="H1126" s="6" t="s">
        <v>21</v>
      </c>
      <c r="I1126" s="8">
        <v>0.5</v>
      </c>
      <c r="J1126" s="9">
        <v>5250</v>
      </c>
      <c r="K1126" s="10">
        <f t="shared" si="8"/>
        <v>2625</v>
      </c>
      <c r="L1126" s="10">
        <f t="shared" si="9"/>
        <v>1181.2499999999998</v>
      </c>
      <c r="M1126" s="11">
        <v>0.44999999999999996</v>
      </c>
      <c r="O1126" s="16"/>
      <c r="P1126" s="17"/>
      <c r="Q1126" s="12"/>
      <c r="R1126" s="13"/>
    </row>
    <row r="1127" spans="1:18" ht="15.75" customHeight="1">
      <c r="A1127" s="1"/>
      <c r="B1127" s="6" t="s">
        <v>23</v>
      </c>
      <c r="C1127" s="6">
        <v>1197831</v>
      </c>
      <c r="D1127" s="7">
        <v>44380</v>
      </c>
      <c r="E1127" s="6" t="s">
        <v>24</v>
      </c>
      <c r="F1127" s="6" t="s">
        <v>57</v>
      </c>
      <c r="G1127" s="6" t="s">
        <v>58</v>
      </c>
      <c r="H1127" s="6" t="s">
        <v>22</v>
      </c>
      <c r="I1127" s="8">
        <v>0.6</v>
      </c>
      <c r="J1127" s="9">
        <v>8000</v>
      </c>
      <c r="K1127" s="10">
        <f t="shared" si="8"/>
        <v>4800</v>
      </c>
      <c r="L1127" s="10">
        <f t="shared" si="9"/>
        <v>3120.0000000000005</v>
      </c>
      <c r="M1127" s="11">
        <v>0.65000000000000013</v>
      </c>
      <c r="O1127" s="16"/>
      <c r="P1127" s="17"/>
      <c r="Q1127" s="12"/>
      <c r="R1127" s="13"/>
    </row>
    <row r="1128" spans="1:18" ht="15.75" customHeight="1">
      <c r="A1128" s="1"/>
      <c r="B1128" s="6" t="s">
        <v>23</v>
      </c>
      <c r="C1128" s="6">
        <v>1197831</v>
      </c>
      <c r="D1128" s="7">
        <v>44413</v>
      </c>
      <c r="E1128" s="6" t="s">
        <v>24</v>
      </c>
      <c r="F1128" s="6" t="s">
        <v>57</v>
      </c>
      <c r="G1128" s="6" t="s">
        <v>58</v>
      </c>
      <c r="H1128" s="6" t="s">
        <v>17</v>
      </c>
      <c r="I1128" s="8">
        <v>0.4</v>
      </c>
      <c r="J1128" s="9">
        <v>7500</v>
      </c>
      <c r="K1128" s="10">
        <f t="shared" si="8"/>
        <v>3000</v>
      </c>
      <c r="L1128" s="10">
        <f t="shared" si="9"/>
        <v>1499.9999999999998</v>
      </c>
      <c r="M1128" s="11">
        <v>0.49999999999999994</v>
      </c>
      <c r="O1128" s="16"/>
      <c r="P1128" s="17"/>
      <c r="Q1128" s="12"/>
      <c r="R1128" s="13"/>
    </row>
    <row r="1129" spans="1:18" ht="15.75" customHeight="1">
      <c r="A1129" s="1"/>
      <c r="B1129" s="6" t="s">
        <v>23</v>
      </c>
      <c r="C1129" s="6">
        <v>1197831</v>
      </c>
      <c r="D1129" s="7">
        <v>44413</v>
      </c>
      <c r="E1129" s="6" t="s">
        <v>24</v>
      </c>
      <c r="F1129" s="6" t="s">
        <v>57</v>
      </c>
      <c r="G1129" s="6" t="s">
        <v>58</v>
      </c>
      <c r="H1129" s="6" t="s">
        <v>18</v>
      </c>
      <c r="I1129" s="8">
        <v>0.55000000000000004</v>
      </c>
      <c r="J1129" s="9">
        <v>7500</v>
      </c>
      <c r="K1129" s="10">
        <f t="shared" si="8"/>
        <v>4125</v>
      </c>
      <c r="L1129" s="10">
        <f t="shared" si="9"/>
        <v>2062.4999999999995</v>
      </c>
      <c r="M1129" s="11">
        <v>0.49999999999999994</v>
      </c>
      <c r="O1129" s="16"/>
      <c r="P1129" s="17"/>
      <c r="Q1129" s="12"/>
      <c r="R1129" s="13"/>
    </row>
    <row r="1130" spans="1:18" ht="15.75" customHeight="1">
      <c r="A1130" s="1"/>
      <c r="B1130" s="6" t="s">
        <v>23</v>
      </c>
      <c r="C1130" s="6">
        <v>1197831</v>
      </c>
      <c r="D1130" s="7">
        <v>44413</v>
      </c>
      <c r="E1130" s="6" t="s">
        <v>24</v>
      </c>
      <c r="F1130" s="6" t="s">
        <v>57</v>
      </c>
      <c r="G1130" s="6" t="s">
        <v>58</v>
      </c>
      <c r="H1130" s="6" t="s">
        <v>19</v>
      </c>
      <c r="I1130" s="8">
        <v>0.55000000000000004</v>
      </c>
      <c r="J1130" s="9">
        <v>9250</v>
      </c>
      <c r="K1130" s="10">
        <f t="shared" si="8"/>
        <v>5087.5</v>
      </c>
      <c r="L1130" s="10">
        <f t="shared" si="9"/>
        <v>2543.7499999999995</v>
      </c>
      <c r="M1130" s="11">
        <v>0.49999999999999994</v>
      </c>
      <c r="O1130" s="16"/>
      <c r="P1130" s="17"/>
      <c r="Q1130" s="12"/>
      <c r="R1130" s="13"/>
    </row>
    <row r="1131" spans="1:18" ht="15.75" customHeight="1">
      <c r="A1131" s="1"/>
      <c r="B1131" s="6" t="s">
        <v>23</v>
      </c>
      <c r="C1131" s="6">
        <v>1197831</v>
      </c>
      <c r="D1131" s="7">
        <v>44413</v>
      </c>
      <c r="E1131" s="6" t="s">
        <v>24</v>
      </c>
      <c r="F1131" s="6" t="s">
        <v>57</v>
      </c>
      <c r="G1131" s="6" t="s">
        <v>58</v>
      </c>
      <c r="H1131" s="6" t="s">
        <v>20</v>
      </c>
      <c r="I1131" s="8">
        <v>0.5</v>
      </c>
      <c r="J1131" s="9">
        <v>4250</v>
      </c>
      <c r="K1131" s="10">
        <f t="shared" si="8"/>
        <v>2125</v>
      </c>
      <c r="L1131" s="10">
        <f t="shared" si="9"/>
        <v>1275.0000000000002</v>
      </c>
      <c r="M1131" s="11">
        <v>0.60000000000000009</v>
      </c>
      <c r="O1131" s="16"/>
      <c r="P1131" s="17"/>
      <c r="Q1131" s="12"/>
      <c r="R1131" s="13"/>
    </row>
    <row r="1132" spans="1:18" ht="15.75" customHeight="1">
      <c r="A1132" s="1"/>
      <c r="B1132" s="6" t="s">
        <v>23</v>
      </c>
      <c r="C1132" s="6">
        <v>1197831</v>
      </c>
      <c r="D1132" s="7">
        <v>44413</v>
      </c>
      <c r="E1132" s="6" t="s">
        <v>24</v>
      </c>
      <c r="F1132" s="6" t="s">
        <v>57</v>
      </c>
      <c r="G1132" s="6" t="s">
        <v>58</v>
      </c>
      <c r="H1132" s="6" t="s">
        <v>21</v>
      </c>
      <c r="I1132" s="8">
        <v>0.55000000000000004</v>
      </c>
      <c r="J1132" s="9">
        <v>4250</v>
      </c>
      <c r="K1132" s="10">
        <f t="shared" si="8"/>
        <v>2337.5</v>
      </c>
      <c r="L1132" s="10">
        <f t="shared" si="9"/>
        <v>1051.875</v>
      </c>
      <c r="M1132" s="11">
        <v>0.44999999999999996</v>
      </c>
      <c r="O1132" s="16"/>
      <c r="P1132" s="17"/>
      <c r="Q1132" s="12"/>
      <c r="R1132" s="13"/>
    </row>
    <row r="1133" spans="1:18" ht="15.75" customHeight="1">
      <c r="A1133" s="1"/>
      <c r="B1133" s="6" t="s">
        <v>23</v>
      </c>
      <c r="C1133" s="6">
        <v>1197831</v>
      </c>
      <c r="D1133" s="7">
        <v>44413</v>
      </c>
      <c r="E1133" s="6" t="s">
        <v>24</v>
      </c>
      <c r="F1133" s="6" t="s">
        <v>57</v>
      </c>
      <c r="G1133" s="6" t="s">
        <v>58</v>
      </c>
      <c r="H1133" s="6" t="s">
        <v>22</v>
      </c>
      <c r="I1133" s="8">
        <v>0.6</v>
      </c>
      <c r="J1133" s="9">
        <v>6750</v>
      </c>
      <c r="K1133" s="10">
        <f t="shared" si="8"/>
        <v>4050</v>
      </c>
      <c r="L1133" s="10">
        <f t="shared" si="9"/>
        <v>2632.5000000000005</v>
      </c>
      <c r="M1133" s="11">
        <v>0.65000000000000013</v>
      </c>
      <c r="O1133" s="16"/>
      <c r="P1133" s="17"/>
      <c r="Q1133" s="12"/>
      <c r="R1133" s="13"/>
    </row>
    <row r="1134" spans="1:18" ht="15.75" customHeight="1">
      <c r="A1134" s="1"/>
      <c r="B1134" s="6" t="s">
        <v>23</v>
      </c>
      <c r="C1134" s="6">
        <v>1197831</v>
      </c>
      <c r="D1134" s="7">
        <v>44441</v>
      </c>
      <c r="E1134" s="6" t="s">
        <v>24</v>
      </c>
      <c r="F1134" s="6" t="s">
        <v>57</v>
      </c>
      <c r="G1134" s="6" t="s">
        <v>58</v>
      </c>
      <c r="H1134" s="6" t="s">
        <v>17</v>
      </c>
      <c r="I1134" s="8">
        <v>0.55000000000000004</v>
      </c>
      <c r="J1134" s="9">
        <v>6250</v>
      </c>
      <c r="K1134" s="10">
        <f t="shared" si="8"/>
        <v>3437.5000000000005</v>
      </c>
      <c r="L1134" s="10">
        <f t="shared" si="9"/>
        <v>1718.75</v>
      </c>
      <c r="M1134" s="11">
        <v>0.49999999999999994</v>
      </c>
      <c r="O1134" s="16"/>
      <c r="P1134" s="17"/>
      <c r="Q1134" s="12"/>
      <c r="R1134" s="13"/>
    </row>
    <row r="1135" spans="1:18" ht="15.75" customHeight="1">
      <c r="A1135" s="1"/>
      <c r="B1135" s="6" t="s">
        <v>23</v>
      </c>
      <c r="C1135" s="6">
        <v>1197831</v>
      </c>
      <c r="D1135" s="7">
        <v>44441</v>
      </c>
      <c r="E1135" s="6" t="s">
        <v>24</v>
      </c>
      <c r="F1135" s="6" t="s">
        <v>57</v>
      </c>
      <c r="G1135" s="6" t="s">
        <v>58</v>
      </c>
      <c r="H1135" s="6" t="s">
        <v>18</v>
      </c>
      <c r="I1135" s="8">
        <v>0.55000000000000004</v>
      </c>
      <c r="J1135" s="9">
        <v>5750</v>
      </c>
      <c r="K1135" s="10">
        <f t="shared" si="8"/>
        <v>3162.5000000000005</v>
      </c>
      <c r="L1135" s="10">
        <f t="shared" si="9"/>
        <v>1581.25</v>
      </c>
      <c r="M1135" s="11">
        <v>0.49999999999999994</v>
      </c>
      <c r="O1135" s="16"/>
      <c r="P1135" s="17"/>
      <c r="Q1135" s="12"/>
      <c r="R1135" s="13"/>
    </row>
    <row r="1136" spans="1:18" ht="15.75" customHeight="1">
      <c r="A1136" s="1"/>
      <c r="B1136" s="6" t="s">
        <v>23</v>
      </c>
      <c r="C1136" s="6">
        <v>1197831</v>
      </c>
      <c r="D1136" s="7">
        <v>44441</v>
      </c>
      <c r="E1136" s="6" t="s">
        <v>24</v>
      </c>
      <c r="F1136" s="6" t="s">
        <v>57</v>
      </c>
      <c r="G1136" s="6" t="s">
        <v>58</v>
      </c>
      <c r="H1136" s="6" t="s">
        <v>19</v>
      </c>
      <c r="I1136" s="8">
        <v>0.6</v>
      </c>
      <c r="J1136" s="9">
        <v>6250</v>
      </c>
      <c r="K1136" s="10">
        <f t="shared" si="8"/>
        <v>3750</v>
      </c>
      <c r="L1136" s="10">
        <f t="shared" si="9"/>
        <v>1874.9999999999998</v>
      </c>
      <c r="M1136" s="11">
        <v>0.49999999999999994</v>
      </c>
      <c r="O1136" s="16"/>
      <c r="P1136" s="17"/>
      <c r="Q1136" s="12"/>
      <c r="R1136" s="13"/>
    </row>
    <row r="1137" spans="1:18" ht="15.75" customHeight="1">
      <c r="A1137" s="1"/>
      <c r="B1137" s="6" t="s">
        <v>23</v>
      </c>
      <c r="C1137" s="6">
        <v>1197831</v>
      </c>
      <c r="D1137" s="7">
        <v>44441</v>
      </c>
      <c r="E1137" s="6" t="s">
        <v>24</v>
      </c>
      <c r="F1137" s="6" t="s">
        <v>57</v>
      </c>
      <c r="G1137" s="6" t="s">
        <v>58</v>
      </c>
      <c r="H1137" s="6" t="s">
        <v>20</v>
      </c>
      <c r="I1137" s="8">
        <v>0.6</v>
      </c>
      <c r="J1137" s="9">
        <v>3500</v>
      </c>
      <c r="K1137" s="10">
        <f t="shared" si="8"/>
        <v>2100</v>
      </c>
      <c r="L1137" s="10">
        <f t="shared" si="9"/>
        <v>1260.0000000000002</v>
      </c>
      <c r="M1137" s="11">
        <v>0.60000000000000009</v>
      </c>
      <c r="O1137" s="16"/>
      <c r="P1137" s="17"/>
      <c r="Q1137" s="12"/>
      <c r="R1137" s="13"/>
    </row>
    <row r="1138" spans="1:18" ht="15.75" customHeight="1">
      <c r="A1138" s="1"/>
      <c r="B1138" s="6" t="s">
        <v>23</v>
      </c>
      <c r="C1138" s="6">
        <v>1197831</v>
      </c>
      <c r="D1138" s="7">
        <v>44441</v>
      </c>
      <c r="E1138" s="6" t="s">
        <v>24</v>
      </c>
      <c r="F1138" s="6" t="s">
        <v>57</v>
      </c>
      <c r="G1138" s="6" t="s">
        <v>58</v>
      </c>
      <c r="H1138" s="6" t="s">
        <v>21</v>
      </c>
      <c r="I1138" s="8">
        <v>0.45</v>
      </c>
      <c r="J1138" s="9">
        <v>3500</v>
      </c>
      <c r="K1138" s="10">
        <f t="shared" si="8"/>
        <v>1575</v>
      </c>
      <c r="L1138" s="10">
        <f t="shared" si="9"/>
        <v>708.74999999999989</v>
      </c>
      <c r="M1138" s="11">
        <v>0.44999999999999996</v>
      </c>
      <c r="O1138" s="16"/>
      <c r="P1138" s="17"/>
      <c r="Q1138" s="12"/>
      <c r="R1138" s="13"/>
    </row>
    <row r="1139" spans="1:18" ht="15.75" customHeight="1">
      <c r="A1139" s="1"/>
      <c r="B1139" s="6" t="s">
        <v>23</v>
      </c>
      <c r="C1139" s="6">
        <v>1197831</v>
      </c>
      <c r="D1139" s="7">
        <v>44441</v>
      </c>
      <c r="E1139" s="6" t="s">
        <v>24</v>
      </c>
      <c r="F1139" s="6" t="s">
        <v>57</v>
      </c>
      <c r="G1139" s="6" t="s">
        <v>58</v>
      </c>
      <c r="H1139" s="6" t="s">
        <v>22</v>
      </c>
      <c r="I1139" s="8">
        <v>0.4</v>
      </c>
      <c r="J1139" s="9">
        <v>5750</v>
      </c>
      <c r="K1139" s="10">
        <f t="shared" si="8"/>
        <v>2300</v>
      </c>
      <c r="L1139" s="10">
        <f t="shared" si="9"/>
        <v>1495.0000000000002</v>
      </c>
      <c r="M1139" s="11">
        <v>0.65000000000000013</v>
      </c>
      <c r="O1139" s="16"/>
      <c r="P1139" s="17"/>
      <c r="Q1139" s="12"/>
      <c r="R1139" s="13"/>
    </row>
    <row r="1140" spans="1:18" ht="15.75" customHeight="1">
      <c r="A1140" s="1"/>
      <c r="B1140" s="6" t="s">
        <v>23</v>
      </c>
      <c r="C1140" s="6">
        <v>1197831</v>
      </c>
      <c r="D1140" s="7">
        <v>44470</v>
      </c>
      <c r="E1140" s="6" t="s">
        <v>24</v>
      </c>
      <c r="F1140" s="6" t="s">
        <v>57</v>
      </c>
      <c r="G1140" s="6" t="s">
        <v>58</v>
      </c>
      <c r="H1140" s="6" t="s">
        <v>17</v>
      </c>
      <c r="I1140" s="8">
        <v>0.30000000000000004</v>
      </c>
      <c r="J1140" s="9">
        <v>5250</v>
      </c>
      <c r="K1140" s="10">
        <f t="shared" si="8"/>
        <v>1575.0000000000002</v>
      </c>
      <c r="L1140" s="10">
        <f t="shared" si="9"/>
        <v>787.5</v>
      </c>
      <c r="M1140" s="11">
        <v>0.49999999999999994</v>
      </c>
      <c r="O1140" s="16"/>
      <c r="P1140" s="17"/>
      <c r="Q1140" s="12"/>
      <c r="R1140" s="13"/>
    </row>
    <row r="1141" spans="1:18" ht="15.75" customHeight="1">
      <c r="A1141" s="1"/>
      <c r="B1141" s="6" t="s">
        <v>23</v>
      </c>
      <c r="C1141" s="6">
        <v>1197831</v>
      </c>
      <c r="D1141" s="7">
        <v>44470</v>
      </c>
      <c r="E1141" s="6" t="s">
        <v>24</v>
      </c>
      <c r="F1141" s="6" t="s">
        <v>57</v>
      </c>
      <c r="G1141" s="6" t="s">
        <v>58</v>
      </c>
      <c r="H1141" s="6" t="s">
        <v>18</v>
      </c>
      <c r="I1141" s="8">
        <v>0.30000000000000004</v>
      </c>
      <c r="J1141" s="9">
        <v>5250</v>
      </c>
      <c r="K1141" s="10">
        <f t="shared" si="8"/>
        <v>1575.0000000000002</v>
      </c>
      <c r="L1141" s="10">
        <f t="shared" si="9"/>
        <v>787.5</v>
      </c>
      <c r="M1141" s="11">
        <v>0.49999999999999994</v>
      </c>
      <c r="O1141" s="16"/>
      <c r="P1141" s="17"/>
      <c r="Q1141" s="12"/>
      <c r="R1141" s="13"/>
    </row>
    <row r="1142" spans="1:18" ht="15.75" customHeight="1">
      <c r="A1142" s="1"/>
      <c r="B1142" s="6" t="s">
        <v>23</v>
      </c>
      <c r="C1142" s="6">
        <v>1197831</v>
      </c>
      <c r="D1142" s="7">
        <v>44470</v>
      </c>
      <c r="E1142" s="6" t="s">
        <v>24</v>
      </c>
      <c r="F1142" s="6" t="s">
        <v>57</v>
      </c>
      <c r="G1142" s="6" t="s">
        <v>58</v>
      </c>
      <c r="H1142" s="6" t="s">
        <v>19</v>
      </c>
      <c r="I1142" s="8">
        <v>0.35000000000000003</v>
      </c>
      <c r="J1142" s="9">
        <v>4750</v>
      </c>
      <c r="K1142" s="10">
        <f t="shared" si="8"/>
        <v>1662.5000000000002</v>
      </c>
      <c r="L1142" s="10">
        <f t="shared" si="9"/>
        <v>831.25</v>
      </c>
      <c r="M1142" s="11">
        <v>0.49999999999999994</v>
      </c>
      <c r="O1142" s="16"/>
      <c r="P1142" s="17"/>
      <c r="Q1142" s="12"/>
      <c r="R1142" s="13"/>
    </row>
    <row r="1143" spans="1:18" ht="15.75" customHeight="1">
      <c r="A1143" s="1"/>
      <c r="B1143" s="6" t="s">
        <v>23</v>
      </c>
      <c r="C1143" s="6">
        <v>1197831</v>
      </c>
      <c r="D1143" s="7">
        <v>44470</v>
      </c>
      <c r="E1143" s="6" t="s">
        <v>24</v>
      </c>
      <c r="F1143" s="6" t="s">
        <v>57</v>
      </c>
      <c r="G1143" s="6" t="s">
        <v>58</v>
      </c>
      <c r="H1143" s="6" t="s">
        <v>20</v>
      </c>
      <c r="I1143" s="8">
        <v>0.35000000000000003</v>
      </c>
      <c r="J1143" s="9">
        <v>3250</v>
      </c>
      <c r="K1143" s="10">
        <f t="shared" si="8"/>
        <v>1137.5</v>
      </c>
      <c r="L1143" s="10">
        <f t="shared" si="9"/>
        <v>682.50000000000011</v>
      </c>
      <c r="M1143" s="11">
        <v>0.60000000000000009</v>
      </c>
      <c r="O1143" s="16"/>
      <c r="P1143" s="17"/>
      <c r="Q1143" s="12"/>
      <c r="R1143" s="13"/>
    </row>
    <row r="1144" spans="1:18" ht="15.75" customHeight="1">
      <c r="A1144" s="1"/>
      <c r="B1144" s="6" t="s">
        <v>23</v>
      </c>
      <c r="C1144" s="6">
        <v>1197831</v>
      </c>
      <c r="D1144" s="7">
        <v>44470</v>
      </c>
      <c r="E1144" s="6" t="s">
        <v>24</v>
      </c>
      <c r="F1144" s="6" t="s">
        <v>57</v>
      </c>
      <c r="G1144" s="6" t="s">
        <v>58</v>
      </c>
      <c r="H1144" s="6" t="s">
        <v>21</v>
      </c>
      <c r="I1144" s="8">
        <v>0.30000000000000004</v>
      </c>
      <c r="J1144" s="9">
        <v>3000</v>
      </c>
      <c r="K1144" s="10">
        <f t="shared" si="8"/>
        <v>900.00000000000011</v>
      </c>
      <c r="L1144" s="10">
        <f t="shared" si="9"/>
        <v>405</v>
      </c>
      <c r="M1144" s="11">
        <v>0.44999999999999996</v>
      </c>
      <c r="O1144" s="16"/>
      <c r="P1144" s="17"/>
      <c r="Q1144" s="12"/>
      <c r="R1144" s="13"/>
    </row>
    <row r="1145" spans="1:18" ht="15.75" customHeight="1">
      <c r="A1145" s="1"/>
      <c r="B1145" s="6" t="s">
        <v>23</v>
      </c>
      <c r="C1145" s="6">
        <v>1197831</v>
      </c>
      <c r="D1145" s="7">
        <v>44470</v>
      </c>
      <c r="E1145" s="6" t="s">
        <v>24</v>
      </c>
      <c r="F1145" s="6" t="s">
        <v>57</v>
      </c>
      <c r="G1145" s="6" t="s">
        <v>58</v>
      </c>
      <c r="H1145" s="6" t="s">
        <v>22</v>
      </c>
      <c r="I1145" s="8">
        <v>0.4</v>
      </c>
      <c r="J1145" s="9">
        <v>4750</v>
      </c>
      <c r="K1145" s="10">
        <f t="shared" si="8"/>
        <v>1900</v>
      </c>
      <c r="L1145" s="10">
        <f t="shared" si="9"/>
        <v>1235.0000000000002</v>
      </c>
      <c r="M1145" s="11">
        <v>0.65000000000000013</v>
      </c>
      <c r="O1145" s="16"/>
      <c r="P1145" s="17"/>
      <c r="Q1145" s="12"/>
      <c r="R1145" s="13"/>
    </row>
    <row r="1146" spans="1:18" ht="15.75" customHeight="1">
      <c r="A1146" s="1"/>
      <c r="B1146" s="6" t="s">
        <v>23</v>
      </c>
      <c r="C1146" s="6">
        <v>1197831</v>
      </c>
      <c r="D1146" s="7">
        <v>44502</v>
      </c>
      <c r="E1146" s="6" t="s">
        <v>24</v>
      </c>
      <c r="F1146" s="6" t="s">
        <v>57</v>
      </c>
      <c r="G1146" s="6" t="s">
        <v>58</v>
      </c>
      <c r="H1146" s="6" t="s">
        <v>17</v>
      </c>
      <c r="I1146" s="8">
        <v>0.20000000000000004</v>
      </c>
      <c r="J1146" s="9">
        <v>6250</v>
      </c>
      <c r="K1146" s="10">
        <f t="shared" si="8"/>
        <v>1250.0000000000002</v>
      </c>
      <c r="L1146" s="10">
        <f t="shared" si="9"/>
        <v>625</v>
      </c>
      <c r="M1146" s="11">
        <v>0.49999999999999994</v>
      </c>
      <c r="O1146" s="16"/>
      <c r="P1146" s="17"/>
      <c r="Q1146" s="12"/>
      <c r="R1146" s="13"/>
    </row>
    <row r="1147" spans="1:18" ht="15.75" customHeight="1">
      <c r="A1147" s="1"/>
      <c r="B1147" s="6" t="s">
        <v>23</v>
      </c>
      <c r="C1147" s="6">
        <v>1197831</v>
      </c>
      <c r="D1147" s="7">
        <v>44502</v>
      </c>
      <c r="E1147" s="6" t="s">
        <v>24</v>
      </c>
      <c r="F1147" s="6" t="s">
        <v>57</v>
      </c>
      <c r="G1147" s="6" t="s">
        <v>58</v>
      </c>
      <c r="H1147" s="6" t="s">
        <v>18</v>
      </c>
      <c r="I1147" s="8">
        <v>0.20000000000000004</v>
      </c>
      <c r="J1147" s="9">
        <v>6250</v>
      </c>
      <c r="K1147" s="10">
        <f t="shared" si="8"/>
        <v>1250.0000000000002</v>
      </c>
      <c r="L1147" s="10">
        <f t="shared" si="9"/>
        <v>625</v>
      </c>
      <c r="M1147" s="11">
        <v>0.49999999999999994</v>
      </c>
      <c r="O1147" s="16"/>
      <c r="P1147" s="17"/>
      <c r="Q1147" s="12"/>
      <c r="R1147" s="13"/>
    </row>
    <row r="1148" spans="1:18" ht="15.75" customHeight="1">
      <c r="A1148" s="1"/>
      <c r="B1148" s="6" t="s">
        <v>23</v>
      </c>
      <c r="C1148" s="6">
        <v>1197831</v>
      </c>
      <c r="D1148" s="7">
        <v>44502</v>
      </c>
      <c r="E1148" s="6" t="s">
        <v>24</v>
      </c>
      <c r="F1148" s="6" t="s">
        <v>57</v>
      </c>
      <c r="G1148" s="6" t="s">
        <v>58</v>
      </c>
      <c r="H1148" s="6" t="s">
        <v>19</v>
      </c>
      <c r="I1148" s="8">
        <v>0.45000000000000007</v>
      </c>
      <c r="J1148" s="9">
        <v>5750</v>
      </c>
      <c r="K1148" s="10">
        <f t="shared" si="8"/>
        <v>2587.5000000000005</v>
      </c>
      <c r="L1148" s="10">
        <f t="shared" si="9"/>
        <v>1293.75</v>
      </c>
      <c r="M1148" s="11">
        <v>0.49999999999999994</v>
      </c>
      <c r="O1148" s="16"/>
      <c r="P1148" s="17"/>
      <c r="Q1148" s="12"/>
      <c r="R1148" s="13"/>
    </row>
    <row r="1149" spans="1:18" ht="15.75" customHeight="1">
      <c r="A1149" s="1"/>
      <c r="B1149" s="6" t="s">
        <v>23</v>
      </c>
      <c r="C1149" s="6">
        <v>1197831</v>
      </c>
      <c r="D1149" s="7">
        <v>44502</v>
      </c>
      <c r="E1149" s="6" t="s">
        <v>24</v>
      </c>
      <c r="F1149" s="6" t="s">
        <v>57</v>
      </c>
      <c r="G1149" s="6" t="s">
        <v>58</v>
      </c>
      <c r="H1149" s="6" t="s">
        <v>20</v>
      </c>
      <c r="I1149" s="8">
        <v>0.45000000000000007</v>
      </c>
      <c r="J1149" s="9">
        <v>4500</v>
      </c>
      <c r="K1149" s="10">
        <f t="shared" si="8"/>
        <v>2025.0000000000002</v>
      </c>
      <c r="L1149" s="10">
        <f t="shared" si="9"/>
        <v>1215.0000000000002</v>
      </c>
      <c r="M1149" s="11">
        <v>0.60000000000000009</v>
      </c>
      <c r="O1149" s="16"/>
      <c r="P1149" s="17"/>
      <c r="Q1149" s="12"/>
      <c r="R1149" s="13"/>
    </row>
    <row r="1150" spans="1:18" ht="15.75" customHeight="1">
      <c r="A1150" s="1"/>
      <c r="B1150" s="6" t="s">
        <v>23</v>
      </c>
      <c r="C1150" s="6">
        <v>1197831</v>
      </c>
      <c r="D1150" s="7">
        <v>44502</v>
      </c>
      <c r="E1150" s="6" t="s">
        <v>24</v>
      </c>
      <c r="F1150" s="6" t="s">
        <v>57</v>
      </c>
      <c r="G1150" s="6" t="s">
        <v>58</v>
      </c>
      <c r="H1150" s="6" t="s">
        <v>21</v>
      </c>
      <c r="I1150" s="8">
        <v>0.49999999999999994</v>
      </c>
      <c r="J1150" s="9">
        <v>4250</v>
      </c>
      <c r="K1150" s="10">
        <f t="shared" si="8"/>
        <v>2124.9999999999995</v>
      </c>
      <c r="L1150" s="10">
        <f t="shared" si="9"/>
        <v>956.24999999999966</v>
      </c>
      <c r="M1150" s="11">
        <v>0.44999999999999996</v>
      </c>
      <c r="O1150" s="16"/>
      <c r="P1150" s="17"/>
      <c r="Q1150" s="12"/>
      <c r="R1150" s="13"/>
    </row>
    <row r="1151" spans="1:18" ht="15.75" customHeight="1">
      <c r="A1151" s="1"/>
      <c r="B1151" s="6" t="s">
        <v>23</v>
      </c>
      <c r="C1151" s="6">
        <v>1197831</v>
      </c>
      <c r="D1151" s="7">
        <v>44502</v>
      </c>
      <c r="E1151" s="6" t="s">
        <v>24</v>
      </c>
      <c r="F1151" s="6" t="s">
        <v>57</v>
      </c>
      <c r="G1151" s="6" t="s">
        <v>58</v>
      </c>
      <c r="H1151" s="6" t="s">
        <v>22</v>
      </c>
      <c r="I1151" s="8">
        <v>0.6</v>
      </c>
      <c r="J1151" s="9">
        <v>6250</v>
      </c>
      <c r="K1151" s="10">
        <f t="shared" si="8"/>
        <v>3750</v>
      </c>
      <c r="L1151" s="10">
        <f t="shared" si="9"/>
        <v>2437.5000000000005</v>
      </c>
      <c r="M1151" s="11">
        <v>0.65000000000000013</v>
      </c>
      <c r="O1151" s="16"/>
      <c r="P1151" s="17"/>
      <c r="Q1151" s="12"/>
      <c r="R1151" s="13"/>
    </row>
    <row r="1152" spans="1:18" ht="15.75" customHeight="1">
      <c r="A1152" s="1"/>
      <c r="B1152" s="6" t="s">
        <v>23</v>
      </c>
      <c r="C1152" s="6">
        <v>1197831</v>
      </c>
      <c r="D1152" s="7">
        <v>44531</v>
      </c>
      <c r="E1152" s="6" t="s">
        <v>24</v>
      </c>
      <c r="F1152" s="6" t="s">
        <v>57</v>
      </c>
      <c r="G1152" s="6" t="s">
        <v>58</v>
      </c>
      <c r="H1152" s="6" t="s">
        <v>17</v>
      </c>
      <c r="I1152" s="8">
        <v>0.6</v>
      </c>
      <c r="J1152" s="9">
        <v>7750</v>
      </c>
      <c r="K1152" s="10">
        <f t="shared" si="8"/>
        <v>4650</v>
      </c>
      <c r="L1152" s="10">
        <f t="shared" si="9"/>
        <v>2324.9999999999995</v>
      </c>
      <c r="M1152" s="11">
        <v>0.49999999999999994</v>
      </c>
      <c r="O1152" s="16"/>
      <c r="P1152" s="17"/>
      <c r="Q1152" s="12"/>
      <c r="R1152" s="13"/>
    </row>
    <row r="1153" spans="1:18" ht="15.75" customHeight="1">
      <c r="A1153" s="1"/>
      <c r="B1153" s="6" t="s">
        <v>23</v>
      </c>
      <c r="C1153" s="6">
        <v>1197831</v>
      </c>
      <c r="D1153" s="7">
        <v>44531</v>
      </c>
      <c r="E1153" s="6" t="s">
        <v>24</v>
      </c>
      <c r="F1153" s="6" t="s">
        <v>57</v>
      </c>
      <c r="G1153" s="6" t="s">
        <v>58</v>
      </c>
      <c r="H1153" s="6" t="s">
        <v>18</v>
      </c>
      <c r="I1153" s="8">
        <v>0.6</v>
      </c>
      <c r="J1153" s="9">
        <v>7750</v>
      </c>
      <c r="K1153" s="10">
        <f t="shared" si="8"/>
        <v>4650</v>
      </c>
      <c r="L1153" s="10">
        <f t="shared" si="9"/>
        <v>2324.9999999999995</v>
      </c>
      <c r="M1153" s="11">
        <v>0.49999999999999994</v>
      </c>
      <c r="O1153" s="16"/>
      <c r="P1153" s="17"/>
      <c r="Q1153" s="12"/>
      <c r="R1153" s="13"/>
    </row>
    <row r="1154" spans="1:18" ht="15.75" customHeight="1">
      <c r="A1154" s="1"/>
      <c r="B1154" s="6" t="s">
        <v>23</v>
      </c>
      <c r="C1154" s="6">
        <v>1197831</v>
      </c>
      <c r="D1154" s="7">
        <v>44531</v>
      </c>
      <c r="E1154" s="6" t="s">
        <v>24</v>
      </c>
      <c r="F1154" s="6" t="s">
        <v>57</v>
      </c>
      <c r="G1154" s="6" t="s">
        <v>58</v>
      </c>
      <c r="H1154" s="6" t="s">
        <v>19</v>
      </c>
      <c r="I1154" s="8">
        <v>0.65</v>
      </c>
      <c r="J1154" s="9">
        <v>7000</v>
      </c>
      <c r="K1154" s="10">
        <f t="shared" si="8"/>
        <v>4550</v>
      </c>
      <c r="L1154" s="10">
        <f t="shared" si="9"/>
        <v>2274.9999999999995</v>
      </c>
      <c r="M1154" s="11">
        <v>0.49999999999999994</v>
      </c>
      <c r="O1154" s="16"/>
      <c r="P1154" s="17"/>
      <c r="Q1154" s="12"/>
      <c r="R1154" s="13"/>
    </row>
    <row r="1155" spans="1:18" ht="15.75" customHeight="1">
      <c r="A1155" s="1"/>
      <c r="B1155" s="6" t="s">
        <v>23</v>
      </c>
      <c r="C1155" s="6">
        <v>1197831</v>
      </c>
      <c r="D1155" s="7">
        <v>44531</v>
      </c>
      <c r="E1155" s="6" t="s">
        <v>24</v>
      </c>
      <c r="F1155" s="6" t="s">
        <v>57</v>
      </c>
      <c r="G1155" s="6" t="s">
        <v>58</v>
      </c>
      <c r="H1155" s="6" t="s">
        <v>20</v>
      </c>
      <c r="I1155" s="8">
        <v>0.65</v>
      </c>
      <c r="J1155" s="9">
        <v>5500</v>
      </c>
      <c r="K1155" s="10">
        <f t="shared" si="8"/>
        <v>3575</v>
      </c>
      <c r="L1155" s="10">
        <f t="shared" si="9"/>
        <v>2145.0000000000005</v>
      </c>
      <c r="M1155" s="11">
        <v>0.60000000000000009</v>
      </c>
      <c r="O1155" s="16"/>
      <c r="P1155" s="17"/>
      <c r="Q1155" s="12"/>
      <c r="R1155" s="13"/>
    </row>
    <row r="1156" spans="1:18" ht="15.75" customHeight="1">
      <c r="A1156" s="1"/>
      <c r="B1156" s="6" t="s">
        <v>23</v>
      </c>
      <c r="C1156" s="6">
        <v>1197831</v>
      </c>
      <c r="D1156" s="7">
        <v>44531</v>
      </c>
      <c r="E1156" s="6" t="s">
        <v>24</v>
      </c>
      <c r="F1156" s="6" t="s">
        <v>57</v>
      </c>
      <c r="G1156" s="6" t="s">
        <v>58</v>
      </c>
      <c r="H1156" s="6" t="s">
        <v>21</v>
      </c>
      <c r="I1156" s="8">
        <v>0.6</v>
      </c>
      <c r="J1156" s="9">
        <v>5000</v>
      </c>
      <c r="K1156" s="10">
        <f t="shared" si="8"/>
        <v>3000</v>
      </c>
      <c r="L1156" s="10">
        <f t="shared" si="9"/>
        <v>1349.9999999999998</v>
      </c>
      <c r="M1156" s="11">
        <v>0.44999999999999996</v>
      </c>
      <c r="O1156" s="16"/>
      <c r="P1156" s="17"/>
      <c r="Q1156" s="12"/>
      <c r="R1156" s="13"/>
    </row>
    <row r="1157" spans="1:18" ht="15.75" customHeight="1">
      <c r="A1157" s="1"/>
      <c r="B1157" s="6" t="s">
        <v>23</v>
      </c>
      <c r="C1157" s="6">
        <v>1197831</v>
      </c>
      <c r="D1157" s="7">
        <v>44531</v>
      </c>
      <c r="E1157" s="6" t="s">
        <v>24</v>
      </c>
      <c r="F1157" s="6" t="s">
        <v>57</v>
      </c>
      <c r="G1157" s="6" t="s">
        <v>58</v>
      </c>
      <c r="H1157" s="6" t="s">
        <v>22</v>
      </c>
      <c r="I1157" s="8">
        <v>0.70000000000000007</v>
      </c>
      <c r="J1157" s="9">
        <v>7500</v>
      </c>
      <c r="K1157" s="10">
        <f t="shared" si="8"/>
        <v>5250.0000000000009</v>
      </c>
      <c r="L1157" s="10">
        <f t="shared" si="9"/>
        <v>3412.5000000000014</v>
      </c>
      <c r="M1157" s="11">
        <v>0.65000000000000013</v>
      </c>
      <c r="O1157" s="16"/>
      <c r="P1157" s="17"/>
      <c r="Q1157" s="12"/>
      <c r="R1157" s="13"/>
    </row>
    <row r="1158" spans="1:18" ht="15.75" customHeight="1">
      <c r="A1158" s="1" t="s">
        <v>39</v>
      </c>
      <c r="B1158" s="6" t="s">
        <v>14</v>
      </c>
      <c r="C1158" s="6">
        <v>1185732</v>
      </c>
      <c r="D1158" s="7">
        <v>44217</v>
      </c>
      <c r="E1158" s="6" t="s">
        <v>15</v>
      </c>
      <c r="F1158" s="6" t="s">
        <v>59</v>
      </c>
      <c r="G1158" s="6" t="s">
        <v>60</v>
      </c>
      <c r="H1158" s="6" t="s">
        <v>17</v>
      </c>
      <c r="I1158" s="8">
        <v>0.4</v>
      </c>
      <c r="J1158" s="9">
        <v>4500</v>
      </c>
      <c r="K1158" s="10">
        <f t="shared" si="8"/>
        <v>1800</v>
      </c>
      <c r="L1158" s="10">
        <f t="shared" si="9"/>
        <v>630</v>
      </c>
      <c r="M1158" s="11">
        <v>0.35</v>
      </c>
      <c r="O1158" s="16"/>
      <c r="P1158" s="17"/>
      <c r="Q1158" s="12"/>
      <c r="R1158" s="13"/>
    </row>
    <row r="1159" spans="1:18" ht="15.75" customHeight="1">
      <c r="A1159" s="1"/>
      <c r="B1159" s="6" t="s">
        <v>14</v>
      </c>
      <c r="C1159" s="6">
        <v>1185732</v>
      </c>
      <c r="D1159" s="7">
        <v>44217</v>
      </c>
      <c r="E1159" s="6" t="s">
        <v>15</v>
      </c>
      <c r="F1159" s="6" t="s">
        <v>59</v>
      </c>
      <c r="G1159" s="6" t="s">
        <v>60</v>
      </c>
      <c r="H1159" s="6" t="s">
        <v>18</v>
      </c>
      <c r="I1159" s="8">
        <v>0.4</v>
      </c>
      <c r="J1159" s="9">
        <v>2500</v>
      </c>
      <c r="K1159" s="10">
        <f t="shared" si="8"/>
        <v>1000</v>
      </c>
      <c r="L1159" s="10">
        <f t="shared" si="9"/>
        <v>350</v>
      </c>
      <c r="M1159" s="11">
        <v>0.35</v>
      </c>
      <c r="O1159" s="16"/>
      <c r="P1159" s="17"/>
      <c r="Q1159" s="12"/>
      <c r="R1159" s="13"/>
    </row>
    <row r="1160" spans="1:18" ht="15.75" customHeight="1">
      <c r="A1160" s="1"/>
      <c r="B1160" s="6" t="s">
        <v>14</v>
      </c>
      <c r="C1160" s="6">
        <v>1185732</v>
      </c>
      <c r="D1160" s="7">
        <v>44217</v>
      </c>
      <c r="E1160" s="6" t="s">
        <v>15</v>
      </c>
      <c r="F1160" s="6" t="s">
        <v>59</v>
      </c>
      <c r="G1160" s="6" t="s">
        <v>60</v>
      </c>
      <c r="H1160" s="6" t="s">
        <v>19</v>
      </c>
      <c r="I1160" s="8">
        <v>0.30000000000000004</v>
      </c>
      <c r="J1160" s="9">
        <v>2500</v>
      </c>
      <c r="K1160" s="10">
        <f t="shared" si="8"/>
        <v>750.00000000000011</v>
      </c>
      <c r="L1160" s="10">
        <f t="shared" si="9"/>
        <v>300</v>
      </c>
      <c r="M1160" s="11">
        <v>0.39999999999999997</v>
      </c>
      <c r="O1160" s="16"/>
      <c r="P1160" s="17"/>
      <c r="Q1160" s="12"/>
      <c r="R1160" s="13"/>
    </row>
    <row r="1161" spans="1:18" ht="15.75" customHeight="1">
      <c r="A1161" s="1"/>
      <c r="B1161" s="6" t="s">
        <v>14</v>
      </c>
      <c r="C1161" s="6">
        <v>1185732</v>
      </c>
      <c r="D1161" s="7">
        <v>44217</v>
      </c>
      <c r="E1161" s="6" t="s">
        <v>15</v>
      </c>
      <c r="F1161" s="6" t="s">
        <v>59</v>
      </c>
      <c r="G1161" s="6" t="s">
        <v>60</v>
      </c>
      <c r="H1161" s="6" t="s">
        <v>20</v>
      </c>
      <c r="I1161" s="8">
        <v>0.35</v>
      </c>
      <c r="J1161" s="9">
        <v>1000</v>
      </c>
      <c r="K1161" s="10">
        <f t="shared" si="8"/>
        <v>350</v>
      </c>
      <c r="L1161" s="10">
        <f t="shared" si="9"/>
        <v>105</v>
      </c>
      <c r="M1161" s="11">
        <v>0.3</v>
      </c>
      <c r="O1161" s="16"/>
      <c r="P1161" s="17"/>
      <c r="Q1161" s="12"/>
      <c r="R1161" s="13"/>
    </row>
    <row r="1162" spans="1:18" ht="15.75" customHeight="1">
      <c r="A1162" s="1"/>
      <c r="B1162" s="6" t="s">
        <v>14</v>
      </c>
      <c r="C1162" s="6">
        <v>1185732</v>
      </c>
      <c r="D1162" s="7">
        <v>44217</v>
      </c>
      <c r="E1162" s="6" t="s">
        <v>15</v>
      </c>
      <c r="F1162" s="6" t="s">
        <v>59</v>
      </c>
      <c r="G1162" s="6" t="s">
        <v>60</v>
      </c>
      <c r="H1162" s="6" t="s">
        <v>21</v>
      </c>
      <c r="I1162" s="8">
        <v>0.5</v>
      </c>
      <c r="J1162" s="9">
        <v>1500</v>
      </c>
      <c r="K1162" s="10">
        <f t="shared" si="8"/>
        <v>750</v>
      </c>
      <c r="L1162" s="10">
        <f t="shared" si="9"/>
        <v>187.5</v>
      </c>
      <c r="M1162" s="11">
        <v>0.25</v>
      </c>
      <c r="O1162" s="16"/>
      <c r="P1162" s="17"/>
      <c r="Q1162" s="12"/>
      <c r="R1162" s="13"/>
    </row>
    <row r="1163" spans="1:18" ht="15.75" customHeight="1">
      <c r="A1163" s="1"/>
      <c r="B1163" s="6" t="s">
        <v>14</v>
      </c>
      <c r="C1163" s="6">
        <v>1185732</v>
      </c>
      <c r="D1163" s="7">
        <v>44217</v>
      </c>
      <c r="E1163" s="6" t="s">
        <v>15</v>
      </c>
      <c r="F1163" s="6" t="s">
        <v>59</v>
      </c>
      <c r="G1163" s="6" t="s">
        <v>60</v>
      </c>
      <c r="H1163" s="6" t="s">
        <v>22</v>
      </c>
      <c r="I1163" s="8">
        <v>0.4</v>
      </c>
      <c r="J1163" s="9">
        <v>2500</v>
      </c>
      <c r="K1163" s="10">
        <f t="shared" si="8"/>
        <v>1000</v>
      </c>
      <c r="L1163" s="10">
        <f t="shared" si="9"/>
        <v>400</v>
      </c>
      <c r="M1163" s="11">
        <v>0.4</v>
      </c>
      <c r="O1163" s="16"/>
      <c r="P1163" s="17"/>
      <c r="Q1163" s="12"/>
      <c r="R1163" s="13"/>
    </row>
    <row r="1164" spans="1:18" ht="15.75" customHeight="1">
      <c r="A1164" s="1"/>
      <c r="B1164" s="6" t="s">
        <v>14</v>
      </c>
      <c r="C1164" s="6">
        <v>1185732</v>
      </c>
      <c r="D1164" s="7">
        <v>44246</v>
      </c>
      <c r="E1164" s="6" t="s">
        <v>15</v>
      </c>
      <c r="F1164" s="6" t="s">
        <v>59</v>
      </c>
      <c r="G1164" s="6" t="s">
        <v>60</v>
      </c>
      <c r="H1164" s="6" t="s">
        <v>17</v>
      </c>
      <c r="I1164" s="8">
        <v>0.4</v>
      </c>
      <c r="J1164" s="9">
        <v>5000</v>
      </c>
      <c r="K1164" s="10">
        <f t="shared" si="8"/>
        <v>2000</v>
      </c>
      <c r="L1164" s="10">
        <f t="shared" si="9"/>
        <v>700</v>
      </c>
      <c r="M1164" s="11">
        <v>0.35</v>
      </c>
      <c r="O1164" s="16"/>
      <c r="P1164" s="17"/>
      <c r="Q1164" s="12"/>
      <c r="R1164" s="13"/>
    </row>
    <row r="1165" spans="1:18" ht="15.75" customHeight="1">
      <c r="A1165" s="1"/>
      <c r="B1165" s="6" t="s">
        <v>14</v>
      </c>
      <c r="C1165" s="6">
        <v>1185732</v>
      </c>
      <c r="D1165" s="7">
        <v>44246</v>
      </c>
      <c r="E1165" s="6" t="s">
        <v>15</v>
      </c>
      <c r="F1165" s="6" t="s">
        <v>59</v>
      </c>
      <c r="G1165" s="6" t="s">
        <v>60</v>
      </c>
      <c r="H1165" s="6" t="s">
        <v>18</v>
      </c>
      <c r="I1165" s="8">
        <v>0.4</v>
      </c>
      <c r="J1165" s="9">
        <v>1500</v>
      </c>
      <c r="K1165" s="10">
        <f t="shared" si="8"/>
        <v>600</v>
      </c>
      <c r="L1165" s="10">
        <f t="shared" si="9"/>
        <v>210</v>
      </c>
      <c r="M1165" s="11">
        <v>0.35</v>
      </c>
      <c r="O1165" s="16"/>
      <c r="P1165" s="17"/>
      <c r="Q1165" s="12"/>
      <c r="R1165" s="13"/>
    </row>
    <row r="1166" spans="1:18" ht="15.75" customHeight="1">
      <c r="A1166" s="1"/>
      <c r="B1166" s="6" t="s">
        <v>14</v>
      </c>
      <c r="C1166" s="6">
        <v>1185732</v>
      </c>
      <c r="D1166" s="7">
        <v>44246</v>
      </c>
      <c r="E1166" s="6" t="s">
        <v>15</v>
      </c>
      <c r="F1166" s="6" t="s">
        <v>59</v>
      </c>
      <c r="G1166" s="6" t="s">
        <v>60</v>
      </c>
      <c r="H1166" s="6" t="s">
        <v>19</v>
      </c>
      <c r="I1166" s="8">
        <v>0.30000000000000004</v>
      </c>
      <c r="J1166" s="9">
        <v>2000</v>
      </c>
      <c r="K1166" s="10">
        <f t="shared" si="8"/>
        <v>600.00000000000011</v>
      </c>
      <c r="L1166" s="10">
        <f t="shared" si="9"/>
        <v>240.00000000000003</v>
      </c>
      <c r="M1166" s="11">
        <v>0.39999999999999997</v>
      </c>
      <c r="O1166" s="16"/>
      <c r="P1166" s="17"/>
      <c r="Q1166" s="12"/>
      <c r="R1166" s="13"/>
    </row>
    <row r="1167" spans="1:18" ht="15.75" customHeight="1">
      <c r="A1167" s="1"/>
      <c r="B1167" s="6" t="s">
        <v>14</v>
      </c>
      <c r="C1167" s="6">
        <v>1185732</v>
      </c>
      <c r="D1167" s="7">
        <v>44246</v>
      </c>
      <c r="E1167" s="6" t="s">
        <v>15</v>
      </c>
      <c r="F1167" s="6" t="s">
        <v>59</v>
      </c>
      <c r="G1167" s="6" t="s">
        <v>60</v>
      </c>
      <c r="H1167" s="6" t="s">
        <v>20</v>
      </c>
      <c r="I1167" s="8">
        <v>0.35</v>
      </c>
      <c r="J1167" s="9">
        <v>750</v>
      </c>
      <c r="K1167" s="10">
        <f t="shared" si="8"/>
        <v>262.5</v>
      </c>
      <c r="L1167" s="10">
        <f t="shared" si="9"/>
        <v>78.75</v>
      </c>
      <c r="M1167" s="11">
        <v>0.3</v>
      </c>
      <c r="O1167" s="16"/>
      <c r="P1167" s="17"/>
      <c r="Q1167" s="12"/>
      <c r="R1167" s="13"/>
    </row>
    <row r="1168" spans="1:18" ht="15.75" customHeight="1">
      <c r="A1168" s="1"/>
      <c r="B1168" s="6" t="s">
        <v>14</v>
      </c>
      <c r="C1168" s="6">
        <v>1185732</v>
      </c>
      <c r="D1168" s="7">
        <v>44246</v>
      </c>
      <c r="E1168" s="6" t="s">
        <v>15</v>
      </c>
      <c r="F1168" s="6" t="s">
        <v>59</v>
      </c>
      <c r="G1168" s="6" t="s">
        <v>60</v>
      </c>
      <c r="H1168" s="6" t="s">
        <v>21</v>
      </c>
      <c r="I1168" s="8">
        <v>0.5</v>
      </c>
      <c r="J1168" s="9">
        <v>1500</v>
      </c>
      <c r="K1168" s="10">
        <f t="shared" si="8"/>
        <v>750</v>
      </c>
      <c r="L1168" s="10">
        <f t="shared" si="9"/>
        <v>187.5</v>
      </c>
      <c r="M1168" s="11">
        <v>0.25</v>
      </c>
      <c r="O1168" s="16"/>
      <c r="P1168" s="17"/>
      <c r="Q1168" s="12"/>
      <c r="R1168" s="13"/>
    </row>
    <row r="1169" spans="1:18" ht="15.75" customHeight="1">
      <c r="A1169" s="1"/>
      <c r="B1169" s="6" t="s">
        <v>14</v>
      </c>
      <c r="C1169" s="6">
        <v>1185732</v>
      </c>
      <c r="D1169" s="7">
        <v>44246</v>
      </c>
      <c r="E1169" s="6" t="s">
        <v>15</v>
      </c>
      <c r="F1169" s="6" t="s">
        <v>59</v>
      </c>
      <c r="G1169" s="6" t="s">
        <v>60</v>
      </c>
      <c r="H1169" s="6" t="s">
        <v>22</v>
      </c>
      <c r="I1169" s="8">
        <v>0.4</v>
      </c>
      <c r="J1169" s="9">
        <v>2500</v>
      </c>
      <c r="K1169" s="10">
        <f t="shared" si="8"/>
        <v>1000</v>
      </c>
      <c r="L1169" s="10">
        <f t="shared" si="9"/>
        <v>400</v>
      </c>
      <c r="M1169" s="11">
        <v>0.4</v>
      </c>
      <c r="O1169" s="16"/>
      <c r="P1169" s="17"/>
      <c r="Q1169" s="12"/>
      <c r="R1169" s="13"/>
    </row>
    <row r="1170" spans="1:18" ht="15.75" customHeight="1">
      <c r="A1170" s="1"/>
      <c r="B1170" s="6" t="s">
        <v>14</v>
      </c>
      <c r="C1170" s="6">
        <v>1185732</v>
      </c>
      <c r="D1170" s="7">
        <v>44272</v>
      </c>
      <c r="E1170" s="6" t="s">
        <v>15</v>
      </c>
      <c r="F1170" s="6" t="s">
        <v>59</v>
      </c>
      <c r="G1170" s="6" t="s">
        <v>60</v>
      </c>
      <c r="H1170" s="6" t="s">
        <v>17</v>
      </c>
      <c r="I1170" s="8">
        <v>0.4</v>
      </c>
      <c r="J1170" s="9">
        <v>4700</v>
      </c>
      <c r="K1170" s="10">
        <f t="shared" si="8"/>
        <v>1880</v>
      </c>
      <c r="L1170" s="10">
        <f t="shared" si="9"/>
        <v>658</v>
      </c>
      <c r="M1170" s="11">
        <v>0.35</v>
      </c>
      <c r="O1170" s="16"/>
      <c r="P1170" s="17"/>
      <c r="Q1170" s="12"/>
      <c r="R1170" s="13"/>
    </row>
    <row r="1171" spans="1:18" ht="15.75" customHeight="1">
      <c r="A1171" s="1"/>
      <c r="B1171" s="6" t="s">
        <v>14</v>
      </c>
      <c r="C1171" s="6">
        <v>1185732</v>
      </c>
      <c r="D1171" s="7">
        <v>44272</v>
      </c>
      <c r="E1171" s="6" t="s">
        <v>15</v>
      </c>
      <c r="F1171" s="6" t="s">
        <v>59</v>
      </c>
      <c r="G1171" s="6" t="s">
        <v>60</v>
      </c>
      <c r="H1171" s="6" t="s">
        <v>18</v>
      </c>
      <c r="I1171" s="8">
        <v>0.4</v>
      </c>
      <c r="J1171" s="9">
        <v>1750</v>
      </c>
      <c r="K1171" s="10">
        <f t="shared" si="8"/>
        <v>700</v>
      </c>
      <c r="L1171" s="10">
        <f t="shared" si="9"/>
        <v>244.99999999999997</v>
      </c>
      <c r="M1171" s="11">
        <v>0.35</v>
      </c>
      <c r="O1171" s="16"/>
      <c r="P1171" s="17"/>
      <c r="Q1171" s="12"/>
      <c r="R1171" s="13"/>
    </row>
    <row r="1172" spans="1:18" ht="15.75" customHeight="1">
      <c r="A1172" s="1"/>
      <c r="B1172" s="6" t="s">
        <v>14</v>
      </c>
      <c r="C1172" s="6">
        <v>1185732</v>
      </c>
      <c r="D1172" s="7">
        <v>44272</v>
      </c>
      <c r="E1172" s="6" t="s">
        <v>15</v>
      </c>
      <c r="F1172" s="6" t="s">
        <v>59</v>
      </c>
      <c r="G1172" s="6" t="s">
        <v>60</v>
      </c>
      <c r="H1172" s="6" t="s">
        <v>19</v>
      </c>
      <c r="I1172" s="8">
        <v>0.30000000000000004</v>
      </c>
      <c r="J1172" s="9">
        <v>2000</v>
      </c>
      <c r="K1172" s="10">
        <f t="shared" si="8"/>
        <v>600.00000000000011</v>
      </c>
      <c r="L1172" s="10">
        <f t="shared" si="9"/>
        <v>240.00000000000003</v>
      </c>
      <c r="M1172" s="11">
        <v>0.39999999999999997</v>
      </c>
      <c r="O1172" s="16"/>
      <c r="P1172" s="17"/>
      <c r="Q1172" s="12"/>
      <c r="R1172" s="13"/>
    </row>
    <row r="1173" spans="1:18" ht="15.75" customHeight="1">
      <c r="A1173" s="1"/>
      <c r="B1173" s="6" t="s">
        <v>14</v>
      </c>
      <c r="C1173" s="6">
        <v>1185732</v>
      </c>
      <c r="D1173" s="7">
        <v>44272</v>
      </c>
      <c r="E1173" s="6" t="s">
        <v>15</v>
      </c>
      <c r="F1173" s="6" t="s">
        <v>59</v>
      </c>
      <c r="G1173" s="6" t="s">
        <v>60</v>
      </c>
      <c r="H1173" s="6" t="s">
        <v>20</v>
      </c>
      <c r="I1173" s="8">
        <v>0.35</v>
      </c>
      <c r="J1173" s="9">
        <v>500</v>
      </c>
      <c r="K1173" s="10">
        <f t="shared" si="8"/>
        <v>175</v>
      </c>
      <c r="L1173" s="10">
        <f t="shared" si="9"/>
        <v>52.5</v>
      </c>
      <c r="M1173" s="11">
        <v>0.3</v>
      </c>
      <c r="O1173" s="16"/>
      <c r="P1173" s="17"/>
      <c r="Q1173" s="12"/>
      <c r="R1173" s="13"/>
    </row>
    <row r="1174" spans="1:18" ht="15.75" customHeight="1">
      <c r="A1174" s="1"/>
      <c r="B1174" s="6" t="s">
        <v>14</v>
      </c>
      <c r="C1174" s="6">
        <v>1185732</v>
      </c>
      <c r="D1174" s="7">
        <v>44272</v>
      </c>
      <c r="E1174" s="6" t="s">
        <v>15</v>
      </c>
      <c r="F1174" s="6" t="s">
        <v>59</v>
      </c>
      <c r="G1174" s="6" t="s">
        <v>60</v>
      </c>
      <c r="H1174" s="6" t="s">
        <v>21</v>
      </c>
      <c r="I1174" s="8">
        <v>0.5</v>
      </c>
      <c r="J1174" s="9">
        <v>1000</v>
      </c>
      <c r="K1174" s="10">
        <f t="shared" si="8"/>
        <v>500</v>
      </c>
      <c r="L1174" s="10">
        <f t="shared" si="9"/>
        <v>125</v>
      </c>
      <c r="M1174" s="11">
        <v>0.25</v>
      </c>
      <c r="O1174" s="16"/>
      <c r="P1174" s="17"/>
      <c r="Q1174" s="12"/>
      <c r="R1174" s="13"/>
    </row>
    <row r="1175" spans="1:18" ht="15.75" customHeight="1">
      <c r="A1175" s="1"/>
      <c r="B1175" s="6" t="s">
        <v>14</v>
      </c>
      <c r="C1175" s="6">
        <v>1185732</v>
      </c>
      <c r="D1175" s="7">
        <v>44272</v>
      </c>
      <c r="E1175" s="6" t="s">
        <v>15</v>
      </c>
      <c r="F1175" s="6" t="s">
        <v>59</v>
      </c>
      <c r="G1175" s="6" t="s">
        <v>60</v>
      </c>
      <c r="H1175" s="6" t="s">
        <v>22</v>
      </c>
      <c r="I1175" s="8">
        <v>0.4</v>
      </c>
      <c r="J1175" s="9">
        <v>2000</v>
      </c>
      <c r="K1175" s="10">
        <f t="shared" si="8"/>
        <v>800</v>
      </c>
      <c r="L1175" s="10">
        <f t="shared" si="9"/>
        <v>320</v>
      </c>
      <c r="M1175" s="11">
        <v>0.4</v>
      </c>
      <c r="O1175" s="16"/>
      <c r="P1175" s="17"/>
      <c r="Q1175" s="12"/>
      <c r="R1175" s="13"/>
    </row>
    <row r="1176" spans="1:18" ht="15.75" customHeight="1">
      <c r="A1176" s="1"/>
      <c r="B1176" s="6" t="s">
        <v>14</v>
      </c>
      <c r="C1176" s="6">
        <v>1185732</v>
      </c>
      <c r="D1176" s="7">
        <v>44304</v>
      </c>
      <c r="E1176" s="6" t="s">
        <v>15</v>
      </c>
      <c r="F1176" s="6" t="s">
        <v>59</v>
      </c>
      <c r="G1176" s="6" t="s">
        <v>60</v>
      </c>
      <c r="H1176" s="6" t="s">
        <v>17</v>
      </c>
      <c r="I1176" s="8">
        <v>0.4</v>
      </c>
      <c r="J1176" s="9">
        <v>4500</v>
      </c>
      <c r="K1176" s="10">
        <f t="shared" si="8"/>
        <v>1800</v>
      </c>
      <c r="L1176" s="10">
        <f t="shared" si="9"/>
        <v>630</v>
      </c>
      <c r="M1176" s="11">
        <v>0.35</v>
      </c>
      <c r="O1176" s="16"/>
      <c r="P1176" s="17"/>
      <c r="Q1176" s="12"/>
      <c r="R1176" s="13"/>
    </row>
    <row r="1177" spans="1:18" ht="15.75" customHeight="1">
      <c r="A1177" s="1"/>
      <c r="B1177" s="6" t="s">
        <v>14</v>
      </c>
      <c r="C1177" s="6">
        <v>1185732</v>
      </c>
      <c r="D1177" s="7">
        <v>44304</v>
      </c>
      <c r="E1177" s="6" t="s">
        <v>15</v>
      </c>
      <c r="F1177" s="6" t="s">
        <v>59</v>
      </c>
      <c r="G1177" s="6" t="s">
        <v>60</v>
      </c>
      <c r="H1177" s="6" t="s">
        <v>18</v>
      </c>
      <c r="I1177" s="8">
        <v>0.4</v>
      </c>
      <c r="J1177" s="9">
        <v>1500</v>
      </c>
      <c r="K1177" s="10">
        <f t="shared" si="8"/>
        <v>600</v>
      </c>
      <c r="L1177" s="10">
        <f t="shared" si="9"/>
        <v>210</v>
      </c>
      <c r="M1177" s="11">
        <v>0.35</v>
      </c>
      <c r="O1177" s="16"/>
      <c r="P1177" s="17"/>
      <c r="Q1177" s="12"/>
      <c r="R1177" s="13"/>
    </row>
    <row r="1178" spans="1:18" ht="15.75" customHeight="1">
      <c r="A1178" s="1"/>
      <c r="B1178" s="6" t="s">
        <v>14</v>
      </c>
      <c r="C1178" s="6">
        <v>1185732</v>
      </c>
      <c r="D1178" s="7">
        <v>44304</v>
      </c>
      <c r="E1178" s="6" t="s">
        <v>15</v>
      </c>
      <c r="F1178" s="6" t="s">
        <v>59</v>
      </c>
      <c r="G1178" s="6" t="s">
        <v>60</v>
      </c>
      <c r="H1178" s="6" t="s">
        <v>19</v>
      </c>
      <c r="I1178" s="8">
        <v>0.30000000000000004</v>
      </c>
      <c r="J1178" s="9">
        <v>1500</v>
      </c>
      <c r="K1178" s="10">
        <f t="shared" si="8"/>
        <v>450.00000000000006</v>
      </c>
      <c r="L1178" s="10">
        <f t="shared" si="9"/>
        <v>180</v>
      </c>
      <c r="M1178" s="11">
        <v>0.39999999999999997</v>
      </c>
      <c r="O1178" s="16"/>
      <c r="P1178" s="17"/>
      <c r="Q1178" s="12"/>
      <c r="R1178" s="13"/>
    </row>
    <row r="1179" spans="1:18" ht="15.75" customHeight="1">
      <c r="A1179" s="1"/>
      <c r="B1179" s="6" t="s">
        <v>14</v>
      </c>
      <c r="C1179" s="6">
        <v>1185732</v>
      </c>
      <c r="D1179" s="7">
        <v>44304</v>
      </c>
      <c r="E1179" s="6" t="s">
        <v>15</v>
      </c>
      <c r="F1179" s="6" t="s">
        <v>59</v>
      </c>
      <c r="G1179" s="6" t="s">
        <v>60</v>
      </c>
      <c r="H1179" s="6" t="s">
        <v>20</v>
      </c>
      <c r="I1179" s="8">
        <v>0.35</v>
      </c>
      <c r="J1179" s="9">
        <v>750</v>
      </c>
      <c r="K1179" s="10">
        <f t="shared" si="8"/>
        <v>262.5</v>
      </c>
      <c r="L1179" s="10">
        <f t="shared" si="9"/>
        <v>78.75</v>
      </c>
      <c r="M1179" s="11">
        <v>0.3</v>
      </c>
      <c r="O1179" s="16"/>
      <c r="P1179" s="17"/>
      <c r="Q1179" s="12"/>
      <c r="R1179" s="13"/>
    </row>
    <row r="1180" spans="1:18" ht="15.75" customHeight="1">
      <c r="A1180" s="1"/>
      <c r="B1180" s="6" t="s">
        <v>14</v>
      </c>
      <c r="C1180" s="6">
        <v>1185732</v>
      </c>
      <c r="D1180" s="7">
        <v>44304</v>
      </c>
      <c r="E1180" s="6" t="s">
        <v>15</v>
      </c>
      <c r="F1180" s="6" t="s">
        <v>59</v>
      </c>
      <c r="G1180" s="6" t="s">
        <v>60</v>
      </c>
      <c r="H1180" s="6" t="s">
        <v>21</v>
      </c>
      <c r="I1180" s="8">
        <v>0.5</v>
      </c>
      <c r="J1180" s="9">
        <v>750</v>
      </c>
      <c r="K1180" s="10">
        <f t="shared" si="8"/>
        <v>375</v>
      </c>
      <c r="L1180" s="10">
        <f t="shared" si="9"/>
        <v>93.75</v>
      </c>
      <c r="M1180" s="11">
        <v>0.25</v>
      </c>
      <c r="O1180" s="16"/>
      <c r="P1180" s="17"/>
      <c r="Q1180" s="12"/>
      <c r="R1180" s="13"/>
    </row>
    <row r="1181" spans="1:18" ht="15.75" customHeight="1">
      <c r="A1181" s="1"/>
      <c r="B1181" s="6" t="s">
        <v>14</v>
      </c>
      <c r="C1181" s="6">
        <v>1185732</v>
      </c>
      <c r="D1181" s="7">
        <v>44304</v>
      </c>
      <c r="E1181" s="6" t="s">
        <v>15</v>
      </c>
      <c r="F1181" s="6" t="s">
        <v>59</v>
      </c>
      <c r="G1181" s="6" t="s">
        <v>60</v>
      </c>
      <c r="H1181" s="6" t="s">
        <v>22</v>
      </c>
      <c r="I1181" s="8">
        <v>0.4</v>
      </c>
      <c r="J1181" s="9">
        <v>2250</v>
      </c>
      <c r="K1181" s="10">
        <f t="shared" si="8"/>
        <v>900</v>
      </c>
      <c r="L1181" s="10">
        <f t="shared" si="9"/>
        <v>360</v>
      </c>
      <c r="M1181" s="11">
        <v>0.4</v>
      </c>
      <c r="O1181" s="16"/>
      <c r="P1181" s="17"/>
      <c r="Q1181" s="12"/>
      <c r="R1181" s="13"/>
    </row>
    <row r="1182" spans="1:18" ht="15.75" customHeight="1">
      <c r="A1182" s="1"/>
      <c r="B1182" s="6" t="s">
        <v>14</v>
      </c>
      <c r="C1182" s="6">
        <v>1185732</v>
      </c>
      <c r="D1182" s="7">
        <v>44333</v>
      </c>
      <c r="E1182" s="6" t="s">
        <v>15</v>
      </c>
      <c r="F1182" s="6" t="s">
        <v>59</v>
      </c>
      <c r="G1182" s="6" t="s">
        <v>60</v>
      </c>
      <c r="H1182" s="6" t="s">
        <v>17</v>
      </c>
      <c r="I1182" s="8">
        <v>0.54999999999999993</v>
      </c>
      <c r="J1182" s="9">
        <v>4950</v>
      </c>
      <c r="K1182" s="10">
        <f t="shared" si="8"/>
        <v>2722.4999999999995</v>
      </c>
      <c r="L1182" s="10">
        <f t="shared" si="9"/>
        <v>952.87499999999977</v>
      </c>
      <c r="M1182" s="11">
        <v>0.35</v>
      </c>
      <c r="O1182" s="16"/>
      <c r="P1182" s="17"/>
      <c r="Q1182" s="12"/>
      <c r="R1182" s="13"/>
    </row>
    <row r="1183" spans="1:18" ht="15.75" customHeight="1">
      <c r="A1183" s="1"/>
      <c r="B1183" s="6" t="s">
        <v>14</v>
      </c>
      <c r="C1183" s="6">
        <v>1185732</v>
      </c>
      <c r="D1183" s="7">
        <v>44333</v>
      </c>
      <c r="E1183" s="6" t="s">
        <v>15</v>
      </c>
      <c r="F1183" s="6" t="s">
        <v>59</v>
      </c>
      <c r="G1183" s="6" t="s">
        <v>60</v>
      </c>
      <c r="H1183" s="6" t="s">
        <v>18</v>
      </c>
      <c r="I1183" s="8">
        <v>0.5</v>
      </c>
      <c r="J1183" s="9">
        <v>2000</v>
      </c>
      <c r="K1183" s="10">
        <f t="shared" si="8"/>
        <v>1000</v>
      </c>
      <c r="L1183" s="10">
        <f t="shared" si="9"/>
        <v>350</v>
      </c>
      <c r="M1183" s="11">
        <v>0.35</v>
      </c>
      <c r="O1183" s="16"/>
      <c r="P1183" s="17"/>
      <c r="Q1183" s="12"/>
      <c r="R1183" s="13"/>
    </row>
    <row r="1184" spans="1:18" ht="15.75" customHeight="1">
      <c r="A1184" s="1"/>
      <c r="B1184" s="6" t="s">
        <v>14</v>
      </c>
      <c r="C1184" s="6">
        <v>1185732</v>
      </c>
      <c r="D1184" s="7">
        <v>44333</v>
      </c>
      <c r="E1184" s="6" t="s">
        <v>15</v>
      </c>
      <c r="F1184" s="6" t="s">
        <v>59</v>
      </c>
      <c r="G1184" s="6" t="s">
        <v>60</v>
      </c>
      <c r="H1184" s="6" t="s">
        <v>19</v>
      </c>
      <c r="I1184" s="8">
        <v>0.45</v>
      </c>
      <c r="J1184" s="9">
        <v>1750</v>
      </c>
      <c r="K1184" s="10">
        <f t="shared" si="8"/>
        <v>787.5</v>
      </c>
      <c r="L1184" s="10">
        <f t="shared" si="9"/>
        <v>315</v>
      </c>
      <c r="M1184" s="11">
        <v>0.39999999999999997</v>
      </c>
      <c r="O1184" s="16"/>
      <c r="P1184" s="17"/>
      <c r="Q1184" s="12"/>
      <c r="R1184" s="13"/>
    </row>
    <row r="1185" spans="1:18" ht="15.75" customHeight="1">
      <c r="A1185" s="1"/>
      <c r="B1185" s="6" t="s">
        <v>14</v>
      </c>
      <c r="C1185" s="6">
        <v>1185732</v>
      </c>
      <c r="D1185" s="7">
        <v>44333</v>
      </c>
      <c r="E1185" s="6" t="s">
        <v>15</v>
      </c>
      <c r="F1185" s="6" t="s">
        <v>59</v>
      </c>
      <c r="G1185" s="6" t="s">
        <v>60</v>
      </c>
      <c r="H1185" s="6" t="s">
        <v>20</v>
      </c>
      <c r="I1185" s="8">
        <v>0.45</v>
      </c>
      <c r="J1185" s="9">
        <v>1250</v>
      </c>
      <c r="K1185" s="10">
        <f t="shared" si="8"/>
        <v>562.5</v>
      </c>
      <c r="L1185" s="10">
        <f t="shared" si="9"/>
        <v>168.75</v>
      </c>
      <c r="M1185" s="11">
        <v>0.3</v>
      </c>
      <c r="O1185" s="16"/>
      <c r="P1185" s="17"/>
      <c r="Q1185" s="12"/>
      <c r="R1185" s="13"/>
    </row>
    <row r="1186" spans="1:18" ht="15.75" customHeight="1">
      <c r="A1186" s="1"/>
      <c r="B1186" s="6" t="s">
        <v>14</v>
      </c>
      <c r="C1186" s="6">
        <v>1185732</v>
      </c>
      <c r="D1186" s="7">
        <v>44333</v>
      </c>
      <c r="E1186" s="6" t="s">
        <v>15</v>
      </c>
      <c r="F1186" s="6" t="s">
        <v>59</v>
      </c>
      <c r="G1186" s="6" t="s">
        <v>60</v>
      </c>
      <c r="H1186" s="6" t="s">
        <v>21</v>
      </c>
      <c r="I1186" s="8">
        <v>0.54999999999999993</v>
      </c>
      <c r="J1186" s="9">
        <v>1500</v>
      </c>
      <c r="K1186" s="10">
        <f t="shared" si="8"/>
        <v>824.99999999999989</v>
      </c>
      <c r="L1186" s="10">
        <f t="shared" si="9"/>
        <v>206.24999999999997</v>
      </c>
      <c r="M1186" s="11">
        <v>0.25</v>
      </c>
      <c r="O1186" s="16"/>
      <c r="P1186" s="17"/>
      <c r="Q1186" s="12"/>
      <c r="R1186" s="13"/>
    </row>
    <row r="1187" spans="1:18" ht="15.75" customHeight="1">
      <c r="A1187" s="1"/>
      <c r="B1187" s="6" t="s">
        <v>14</v>
      </c>
      <c r="C1187" s="6">
        <v>1185732</v>
      </c>
      <c r="D1187" s="7">
        <v>44333</v>
      </c>
      <c r="E1187" s="6" t="s">
        <v>15</v>
      </c>
      <c r="F1187" s="6" t="s">
        <v>59</v>
      </c>
      <c r="G1187" s="6" t="s">
        <v>60</v>
      </c>
      <c r="H1187" s="6" t="s">
        <v>22</v>
      </c>
      <c r="I1187" s="8">
        <v>0.6</v>
      </c>
      <c r="J1187" s="9">
        <v>2750</v>
      </c>
      <c r="K1187" s="10">
        <f t="shared" si="8"/>
        <v>1650</v>
      </c>
      <c r="L1187" s="10">
        <f t="shared" si="9"/>
        <v>660</v>
      </c>
      <c r="M1187" s="11">
        <v>0.4</v>
      </c>
      <c r="O1187" s="16"/>
      <c r="P1187" s="17"/>
      <c r="Q1187" s="12"/>
      <c r="R1187" s="13"/>
    </row>
    <row r="1188" spans="1:18" ht="15.75" customHeight="1">
      <c r="A1188" s="1"/>
      <c r="B1188" s="6" t="s">
        <v>14</v>
      </c>
      <c r="C1188" s="6">
        <v>1185732</v>
      </c>
      <c r="D1188" s="7">
        <v>44366</v>
      </c>
      <c r="E1188" s="6" t="s">
        <v>15</v>
      </c>
      <c r="F1188" s="6" t="s">
        <v>59</v>
      </c>
      <c r="G1188" s="6" t="s">
        <v>60</v>
      </c>
      <c r="H1188" s="6" t="s">
        <v>17</v>
      </c>
      <c r="I1188" s="8">
        <v>0.54999999999999993</v>
      </c>
      <c r="J1188" s="9">
        <v>5250</v>
      </c>
      <c r="K1188" s="10">
        <f t="shared" si="8"/>
        <v>2887.4999999999995</v>
      </c>
      <c r="L1188" s="10">
        <f t="shared" si="9"/>
        <v>1010.6249999999998</v>
      </c>
      <c r="M1188" s="11">
        <v>0.35</v>
      </c>
      <c r="O1188" s="16"/>
      <c r="P1188" s="17"/>
      <c r="Q1188" s="12"/>
      <c r="R1188" s="13"/>
    </row>
    <row r="1189" spans="1:18" ht="15.75" customHeight="1">
      <c r="A1189" s="1"/>
      <c r="B1189" s="6" t="s">
        <v>14</v>
      </c>
      <c r="C1189" s="6">
        <v>1185732</v>
      </c>
      <c r="D1189" s="7">
        <v>44366</v>
      </c>
      <c r="E1189" s="6" t="s">
        <v>15</v>
      </c>
      <c r="F1189" s="6" t="s">
        <v>59</v>
      </c>
      <c r="G1189" s="6" t="s">
        <v>60</v>
      </c>
      <c r="H1189" s="6" t="s">
        <v>18</v>
      </c>
      <c r="I1189" s="8">
        <v>0.5</v>
      </c>
      <c r="J1189" s="9">
        <v>2750</v>
      </c>
      <c r="K1189" s="10">
        <f t="shared" si="8"/>
        <v>1375</v>
      </c>
      <c r="L1189" s="10">
        <f t="shared" si="9"/>
        <v>481.24999999999994</v>
      </c>
      <c r="M1189" s="11">
        <v>0.35</v>
      </c>
      <c r="O1189" s="16"/>
      <c r="P1189" s="17"/>
      <c r="Q1189" s="12"/>
      <c r="R1189" s="13"/>
    </row>
    <row r="1190" spans="1:18" ht="15.75" customHeight="1">
      <c r="A1190" s="1"/>
      <c r="B1190" s="6" t="s">
        <v>14</v>
      </c>
      <c r="C1190" s="6">
        <v>1185732</v>
      </c>
      <c r="D1190" s="7">
        <v>44366</v>
      </c>
      <c r="E1190" s="6" t="s">
        <v>15</v>
      </c>
      <c r="F1190" s="6" t="s">
        <v>59</v>
      </c>
      <c r="G1190" s="6" t="s">
        <v>60</v>
      </c>
      <c r="H1190" s="6" t="s">
        <v>19</v>
      </c>
      <c r="I1190" s="8">
        <v>0.45</v>
      </c>
      <c r="J1190" s="9">
        <v>2000</v>
      </c>
      <c r="K1190" s="10">
        <f t="shared" si="8"/>
        <v>900</v>
      </c>
      <c r="L1190" s="10">
        <f t="shared" si="9"/>
        <v>359.99999999999994</v>
      </c>
      <c r="M1190" s="11">
        <v>0.39999999999999997</v>
      </c>
      <c r="O1190" s="16"/>
      <c r="P1190" s="17"/>
      <c r="Q1190" s="12"/>
      <c r="R1190" s="13"/>
    </row>
    <row r="1191" spans="1:18" ht="15.75" customHeight="1">
      <c r="A1191" s="1"/>
      <c r="B1191" s="6" t="s">
        <v>14</v>
      </c>
      <c r="C1191" s="6">
        <v>1185732</v>
      </c>
      <c r="D1191" s="7">
        <v>44366</v>
      </c>
      <c r="E1191" s="6" t="s">
        <v>15</v>
      </c>
      <c r="F1191" s="6" t="s">
        <v>59</v>
      </c>
      <c r="G1191" s="6" t="s">
        <v>60</v>
      </c>
      <c r="H1191" s="6" t="s">
        <v>20</v>
      </c>
      <c r="I1191" s="8">
        <v>0.45</v>
      </c>
      <c r="J1191" s="9">
        <v>1750</v>
      </c>
      <c r="K1191" s="10">
        <f t="shared" si="8"/>
        <v>787.5</v>
      </c>
      <c r="L1191" s="10">
        <f t="shared" si="9"/>
        <v>236.25</v>
      </c>
      <c r="M1191" s="11">
        <v>0.3</v>
      </c>
      <c r="O1191" s="16"/>
      <c r="P1191" s="17"/>
      <c r="Q1191" s="12"/>
      <c r="R1191" s="13"/>
    </row>
    <row r="1192" spans="1:18" ht="15.75" customHeight="1">
      <c r="A1192" s="1"/>
      <c r="B1192" s="6" t="s">
        <v>14</v>
      </c>
      <c r="C1192" s="6">
        <v>1185732</v>
      </c>
      <c r="D1192" s="7">
        <v>44366</v>
      </c>
      <c r="E1192" s="6" t="s">
        <v>15</v>
      </c>
      <c r="F1192" s="6" t="s">
        <v>59</v>
      </c>
      <c r="G1192" s="6" t="s">
        <v>60</v>
      </c>
      <c r="H1192" s="6" t="s">
        <v>21</v>
      </c>
      <c r="I1192" s="8">
        <v>0.54999999999999993</v>
      </c>
      <c r="J1192" s="9">
        <v>1750</v>
      </c>
      <c r="K1192" s="10">
        <f t="shared" si="8"/>
        <v>962.49999999999989</v>
      </c>
      <c r="L1192" s="10">
        <f t="shared" si="9"/>
        <v>240.62499999999997</v>
      </c>
      <c r="M1192" s="11">
        <v>0.25</v>
      </c>
      <c r="O1192" s="16"/>
      <c r="P1192" s="17"/>
      <c r="Q1192" s="12"/>
      <c r="R1192" s="13"/>
    </row>
    <row r="1193" spans="1:18" ht="15.75" customHeight="1">
      <c r="A1193" s="1"/>
      <c r="B1193" s="6" t="s">
        <v>14</v>
      </c>
      <c r="C1193" s="6">
        <v>1185732</v>
      </c>
      <c r="D1193" s="7">
        <v>44366</v>
      </c>
      <c r="E1193" s="6" t="s">
        <v>15</v>
      </c>
      <c r="F1193" s="6" t="s">
        <v>59</v>
      </c>
      <c r="G1193" s="6" t="s">
        <v>60</v>
      </c>
      <c r="H1193" s="6" t="s">
        <v>22</v>
      </c>
      <c r="I1193" s="8">
        <v>0.6</v>
      </c>
      <c r="J1193" s="9">
        <v>3250</v>
      </c>
      <c r="K1193" s="10">
        <f t="shared" si="8"/>
        <v>1950</v>
      </c>
      <c r="L1193" s="10">
        <f t="shared" si="9"/>
        <v>780</v>
      </c>
      <c r="M1193" s="11">
        <v>0.4</v>
      </c>
      <c r="O1193" s="16"/>
      <c r="P1193" s="17"/>
      <c r="Q1193" s="12"/>
      <c r="R1193" s="13"/>
    </row>
    <row r="1194" spans="1:18" ht="15.75" customHeight="1">
      <c r="A1194" s="1"/>
      <c r="B1194" s="6" t="s">
        <v>14</v>
      </c>
      <c r="C1194" s="6">
        <v>1185732</v>
      </c>
      <c r="D1194" s="7">
        <v>44394</v>
      </c>
      <c r="E1194" s="6" t="s">
        <v>15</v>
      </c>
      <c r="F1194" s="6" t="s">
        <v>59</v>
      </c>
      <c r="G1194" s="6" t="s">
        <v>60</v>
      </c>
      <c r="H1194" s="6" t="s">
        <v>17</v>
      </c>
      <c r="I1194" s="8">
        <v>0.54999999999999993</v>
      </c>
      <c r="J1194" s="9">
        <v>5500</v>
      </c>
      <c r="K1194" s="10">
        <f t="shared" si="8"/>
        <v>3024.9999999999995</v>
      </c>
      <c r="L1194" s="10">
        <f t="shared" si="9"/>
        <v>1058.7499999999998</v>
      </c>
      <c r="M1194" s="11">
        <v>0.35</v>
      </c>
      <c r="O1194" s="16"/>
      <c r="P1194" s="17"/>
      <c r="Q1194" s="12"/>
      <c r="R1194" s="13"/>
    </row>
    <row r="1195" spans="1:18" ht="15.75" customHeight="1">
      <c r="A1195" s="1"/>
      <c r="B1195" s="6" t="s">
        <v>14</v>
      </c>
      <c r="C1195" s="6">
        <v>1185732</v>
      </c>
      <c r="D1195" s="7">
        <v>44394</v>
      </c>
      <c r="E1195" s="6" t="s">
        <v>15</v>
      </c>
      <c r="F1195" s="6" t="s">
        <v>59</v>
      </c>
      <c r="G1195" s="6" t="s">
        <v>60</v>
      </c>
      <c r="H1195" s="6" t="s">
        <v>18</v>
      </c>
      <c r="I1195" s="8">
        <v>0.5</v>
      </c>
      <c r="J1195" s="9">
        <v>3000</v>
      </c>
      <c r="K1195" s="10">
        <f t="shared" si="8"/>
        <v>1500</v>
      </c>
      <c r="L1195" s="10">
        <f t="shared" si="9"/>
        <v>525</v>
      </c>
      <c r="M1195" s="11">
        <v>0.35</v>
      </c>
      <c r="O1195" s="16"/>
      <c r="P1195" s="17"/>
      <c r="Q1195" s="12"/>
      <c r="R1195" s="13"/>
    </row>
    <row r="1196" spans="1:18" ht="15.75" customHeight="1">
      <c r="A1196" s="1"/>
      <c r="B1196" s="6" t="s">
        <v>14</v>
      </c>
      <c r="C1196" s="6">
        <v>1185732</v>
      </c>
      <c r="D1196" s="7">
        <v>44394</v>
      </c>
      <c r="E1196" s="6" t="s">
        <v>15</v>
      </c>
      <c r="F1196" s="6" t="s">
        <v>59</v>
      </c>
      <c r="G1196" s="6" t="s">
        <v>60</v>
      </c>
      <c r="H1196" s="6" t="s">
        <v>19</v>
      </c>
      <c r="I1196" s="8">
        <v>0.45</v>
      </c>
      <c r="J1196" s="9">
        <v>2250</v>
      </c>
      <c r="K1196" s="10">
        <f t="shared" si="8"/>
        <v>1012.5</v>
      </c>
      <c r="L1196" s="10">
        <f t="shared" si="9"/>
        <v>404.99999999999994</v>
      </c>
      <c r="M1196" s="11">
        <v>0.39999999999999997</v>
      </c>
      <c r="O1196" s="16"/>
      <c r="P1196" s="17"/>
      <c r="Q1196" s="12"/>
      <c r="R1196" s="13"/>
    </row>
    <row r="1197" spans="1:18" ht="15.75" customHeight="1">
      <c r="A1197" s="1"/>
      <c r="B1197" s="6" t="s">
        <v>14</v>
      </c>
      <c r="C1197" s="6">
        <v>1185732</v>
      </c>
      <c r="D1197" s="7">
        <v>44394</v>
      </c>
      <c r="E1197" s="6" t="s">
        <v>15</v>
      </c>
      <c r="F1197" s="6" t="s">
        <v>59</v>
      </c>
      <c r="G1197" s="6" t="s">
        <v>60</v>
      </c>
      <c r="H1197" s="6" t="s">
        <v>20</v>
      </c>
      <c r="I1197" s="8">
        <v>0.45</v>
      </c>
      <c r="J1197" s="9">
        <v>1750</v>
      </c>
      <c r="K1197" s="10">
        <f t="shared" si="8"/>
        <v>787.5</v>
      </c>
      <c r="L1197" s="10">
        <f t="shared" si="9"/>
        <v>236.25</v>
      </c>
      <c r="M1197" s="11">
        <v>0.3</v>
      </c>
      <c r="O1197" s="16"/>
      <c r="P1197" s="17"/>
      <c r="Q1197" s="12"/>
      <c r="R1197" s="13"/>
    </row>
    <row r="1198" spans="1:18" ht="15.75" customHeight="1">
      <c r="A1198" s="1"/>
      <c r="B1198" s="6" t="s">
        <v>14</v>
      </c>
      <c r="C1198" s="6">
        <v>1185732</v>
      </c>
      <c r="D1198" s="7">
        <v>44394</v>
      </c>
      <c r="E1198" s="6" t="s">
        <v>15</v>
      </c>
      <c r="F1198" s="6" t="s">
        <v>59</v>
      </c>
      <c r="G1198" s="6" t="s">
        <v>60</v>
      </c>
      <c r="H1198" s="6" t="s">
        <v>21</v>
      </c>
      <c r="I1198" s="8">
        <v>0.54999999999999993</v>
      </c>
      <c r="J1198" s="9">
        <v>2000</v>
      </c>
      <c r="K1198" s="10">
        <f t="shared" si="8"/>
        <v>1099.9999999999998</v>
      </c>
      <c r="L1198" s="10">
        <f t="shared" si="9"/>
        <v>274.99999999999994</v>
      </c>
      <c r="M1198" s="11">
        <v>0.25</v>
      </c>
      <c r="O1198" s="16"/>
      <c r="P1198" s="17"/>
      <c r="Q1198" s="12"/>
      <c r="R1198" s="13"/>
    </row>
    <row r="1199" spans="1:18" ht="15.75" customHeight="1">
      <c r="A1199" s="1"/>
      <c r="B1199" s="6" t="s">
        <v>14</v>
      </c>
      <c r="C1199" s="6">
        <v>1185732</v>
      </c>
      <c r="D1199" s="7">
        <v>44394</v>
      </c>
      <c r="E1199" s="6" t="s">
        <v>15</v>
      </c>
      <c r="F1199" s="6" t="s">
        <v>59</v>
      </c>
      <c r="G1199" s="6" t="s">
        <v>60</v>
      </c>
      <c r="H1199" s="6" t="s">
        <v>22</v>
      </c>
      <c r="I1199" s="8">
        <v>0.6</v>
      </c>
      <c r="J1199" s="9">
        <v>3750</v>
      </c>
      <c r="K1199" s="10">
        <f t="shared" si="8"/>
        <v>2250</v>
      </c>
      <c r="L1199" s="10">
        <f t="shared" si="9"/>
        <v>900</v>
      </c>
      <c r="M1199" s="11">
        <v>0.4</v>
      </c>
      <c r="O1199" s="16"/>
      <c r="P1199" s="17"/>
      <c r="Q1199" s="12"/>
      <c r="R1199" s="13"/>
    </row>
    <row r="1200" spans="1:18" ht="15.75" customHeight="1">
      <c r="A1200" s="1"/>
      <c r="B1200" s="6" t="s">
        <v>14</v>
      </c>
      <c r="C1200" s="6">
        <v>1185732</v>
      </c>
      <c r="D1200" s="7">
        <v>44426</v>
      </c>
      <c r="E1200" s="6" t="s">
        <v>15</v>
      </c>
      <c r="F1200" s="6" t="s">
        <v>59</v>
      </c>
      <c r="G1200" s="6" t="s">
        <v>60</v>
      </c>
      <c r="H1200" s="6" t="s">
        <v>17</v>
      </c>
      <c r="I1200" s="8">
        <v>0.54999999999999993</v>
      </c>
      <c r="J1200" s="9">
        <v>5250</v>
      </c>
      <c r="K1200" s="10">
        <f t="shared" si="8"/>
        <v>2887.4999999999995</v>
      </c>
      <c r="L1200" s="10">
        <f t="shared" si="9"/>
        <v>1010.6249999999998</v>
      </c>
      <c r="M1200" s="11">
        <v>0.35</v>
      </c>
      <c r="O1200" s="16"/>
      <c r="P1200" s="17"/>
      <c r="Q1200" s="12"/>
      <c r="R1200" s="13"/>
    </row>
    <row r="1201" spans="1:18" ht="15.75" customHeight="1">
      <c r="A1201" s="1"/>
      <c r="B1201" s="6" t="s">
        <v>14</v>
      </c>
      <c r="C1201" s="6">
        <v>1185732</v>
      </c>
      <c r="D1201" s="7">
        <v>44426</v>
      </c>
      <c r="E1201" s="6" t="s">
        <v>15</v>
      </c>
      <c r="F1201" s="6" t="s">
        <v>59</v>
      </c>
      <c r="G1201" s="6" t="s">
        <v>60</v>
      </c>
      <c r="H1201" s="6" t="s">
        <v>18</v>
      </c>
      <c r="I1201" s="8">
        <v>0.5</v>
      </c>
      <c r="J1201" s="9">
        <v>3000</v>
      </c>
      <c r="K1201" s="10">
        <f t="shared" si="8"/>
        <v>1500</v>
      </c>
      <c r="L1201" s="10">
        <f t="shared" si="9"/>
        <v>525</v>
      </c>
      <c r="M1201" s="11">
        <v>0.35</v>
      </c>
      <c r="O1201" s="16"/>
      <c r="P1201" s="17"/>
      <c r="Q1201" s="12"/>
      <c r="R1201" s="13"/>
    </row>
    <row r="1202" spans="1:18" ht="15.75" customHeight="1">
      <c r="A1202" s="1"/>
      <c r="B1202" s="6" t="s">
        <v>14</v>
      </c>
      <c r="C1202" s="6">
        <v>1185732</v>
      </c>
      <c r="D1202" s="7">
        <v>44426</v>
      </c>
      <c r="E1202" s="6" t="s">
        <v>15</v>
      </c>
      <c r="F1202" s="6" t="s">
        <v>59</v>
      </c>
      <c r="G1202" s="6" t="s">
        <v>60</v>
      </c>
      <c r="H1202" s="6" t="s">
        <v>19</v>
      </c>
      <c r="I1202" s="8">
        <v>0.45</v>
      </c>
      <c r="J1202" s="9">
        <v>2250</v>
      </c>
      <c r="K1202" s="10">
        <f t="shared" si="8"/>
        <v>1012.5</v>
      </c>
      <c r="L1202" s="10">
        <f t="shared" si="9"/>
        <v>404.99999999999994</v>
      </c>
      <c r="M1202" s="11">
        <v>0.39999999999999997</v>
      </c>
      <c r="O1202" s="16"/>
      <c r="P1202" s="17"/>
      <c r="Q1202" s="12"/>
      <c r="R1202" s="13"/>
    </row>
    <row r="1203" spans="1:18" ht="15.75" customHeight="1">
      <c r="A1203" s="1"/>
      <c r="B1203" s="6" t="s">
        <v>14</v>
      </c>
      <c r="C1203" s="6">
        <v>1185732</v>
      </c>
      <c r="D1203" s="7">
        <v>44426</v>
      </c>
      <c r="E1203" s="6" t="s">
        <v>15</v>
      </c>
      <c r="F1203" s="6" t="s">
        <v>59</v>
      </c>
      <c r="G1203" s="6" t="s">
        <v>60</v>
      </c>
      <c r="H1203" s="6" t="s">
        <v>20</v>
      </c>
      <c r="I1203" s="8">
        <v>0.45</v>
      </c>
      <c r="J1203" s="9">
        <v>1750</v>
      </c>
      <c r="K1203" s="10">
        <f t="shared" si="8"/>
        <v>787.5</v>
      </c>
      <c r="L1203" s="10">
        <f t="shared" si="9"/>
        <v>236.25</v>
      </c>
      <c r="M1203" s="11">
        <v>0.3</v>
      </c>
      <c r="O1203" s="16"/>
      <c r="P1203" s="17"/>
      <c r="Q1203" s="12"/>
      <c r="R1203" s="13"/>
    </row>
    <row r="1204" spans="1:18" ht="15.75" customHeight="1">
      <c r="A1204" s="1"/>
      <c r="B1204" s="6" t="s">
        <v>14</v>
      </c>
      <c r="C1204" s="6">
        <v>1185732</v>
      </c>
      <c r="D1204" s="7">
        <v>44426</v>
      </c>
      <c r="E1204" s="6" t="s">
        <v>15</v>
      </c>
      <c r="F1204" s="6" t="s">
        <v>59</v>
      </c>
      <c r="G1204" s="6" t="s">
        <v>60</v>
      </c>
      <c r="H1204" s="6" t="s">
        <v>21</v>
      </c>
      <c r="I1204" s="8">
        <v>0.54999999999999993</v>
      </c>
      <c r="J1204" s="9">
        <v>1500</v>
      </c>
      <c r="K1204" s="10">
        <f t="shared" si="8"/>
        <v>824.99999999999989</v>
      </c>
      <c r="L1204" s="10">
        <f t="shared" si="9"/>
        <v>206.24999999999997</v>
      </c>
      <c r="M1204" s="11">
        <v>0.25</v>
      </c>
      <c r="O1204" s="16"/>
      <c r="P1204" s="17"/>
      <c r="Q1204" s="12"/>
      <c r="R1204" s="13"/>
    </row>
    <row r="1205" spans="1:18" ht="15.75" customHeight="1">
      <c r="A1205" s="1"/>
      <c r="B1205" s="6" t="s">
        <v>14</v>
      </c>
      <c r="C1205" s="6">
        <v>1185732</v>
      </c>
      <c r="D1205" s="7">
        <v>44426</v>
      </c>
      <c r="E1205" s="6" t="s">
        <v>15</v>
      </c>
      <c r="F1205" s="6" t="s">
        <v>59</v>
      </c>
      <c r="G1205" s="6" t="s">
        <v>60</v>
      </c>
      <c r="H1205" s="6" t="s">
        <v>22</v>
      </c>
      <c r="I1205" s="8">
        <v>0.6</v>
      </c>
      <c r="J1205" s="9">
        <v>3250</v>
      </c>
      <c r="K1205" s="10">
        <f t="shared" si="8"/>
        <v>1950</v>
      </c>
      <c r="L1205" s="10">
        <f t="shared" si="9"/>
        <v>780</v>
      </c>
      <c r="M1205" s="11">
        <v>0.4</v>
      </c>
      <c r="O1205" s="16"/>
      <c r="P1205" s="17"/>
      <c r="Q1205" s="12"/>
      <c r="R1205" s="13"/>
    </row>
    <row r="1206" spans="1:18" ht="15.75" customHeight="1">
      <c r="A1206" s="1"/>
      <c r="B1206" s="6" t="s">
        <v>14</v>
      </c>
      <c r="C1206" s="6">
        <v>1185732</v>
      </c>
      <c r="D1206" s="7">
        <v>44456</v>
      </c>
      <c r="E1206" s="6" t="s">
        <v>15</v>
      </c>
      <c r="F1206" s="6" t="s">
        <v>59</v>
      </c>
      <c r="G1206" s="6" t="s">
        <v>60</v>
      </c>
      <c r="H1206" s="6" t="s">
        <v>17</v>
      </c>
      <c r="I1206" s="8">
        <v>0.54999999999999993</v>
      </c>
      <c r="J1206" s="9">
        <v>4500</v>
      </c>
      <c r="K1206" s="10">
        <f t="shared" si="8"/>
        <v>2474.9999999999995</v>
      </c>
      <c r="L1206" s="10">
        <f t="shared" si="9"/>
        <v>866.24999999999977</v>
      </c>
      <c r="M1206" s="11">
        <v>0.35</v>
      </c>
      <c r="O1206" s="16"/>
      <c r="P1206" s="17"/>
      <c r="Q1206" s="12"/>
      <c r="R1206" s="13"/>
    </row>
    <row r="1207" spans="1:18" ht="15.75" customHeight="1">
      <c r="A1207" s="1"/>
      <c r="B1207" s="6" t="s">
        <v>14</v>
      </c>
      <c r="C1207" s="6">
        <v>1185732</v>
      </c>
      <c r="D1207" s="7">
        <v>44456</v>
      </c>
      <c r="E1207" s="6" t="s">
        <v>15</v>
      </c>
      <c r="F1207" s="6" t="s">
        <v>59</v>
      </c>
      <c r="G1207" s="6" t="s">
        <v>60</v>
      </c>
      <c r="H1207" s="6" t="s">
        <v>18</v>
      </c>
      <c r="I1207" s="8">
        <v>0.5</v>
      </c>
      <c r="J1207" s="9">
        <v>2500</v>
      </c>
      <c r="K1207" s="10">
        <f t="shared" si="8"/>
        <v>1250</v>
      </c>
      <c r="L1207" s="10">
        <f t="shared" si="9"/>
        <v>437.5</v>
      </c>
      <c r="M1207" s="11">
        <v>0.35</v>
      </c>
      <c r="O1207" s="16"/>
      <c r="P1207" s="17"/>
      <c r="Q1207" s="12"/>
      <c r="R1207" s="13"/>
    </row>
    <row r="1208" spans="1:18" ht="15.75" customHeight="1">
      <c r="A1208" s="1"/>
      <c r="B1208" s="6" t="s">
        <v>14</v>
      </c>
      <c r="C1208" s="6">
        <v>1185732</v>
      </c>
      <c r="D1208" s="7">
        <v>44456</v>
      </c>
      <c r="E1208" s="6" t="s">
        <v>15</v>
      </c>
      <c r="F1208" s="6" t="s">
        <v>59</v>
      </c>
      <c r="G1208" s="6" t="s">
        <v>60</v>
      </c>
      <c r="H1208" s="6" t="s">
        <v>19</v>
      </c>
      <c r="I1208" s="8">
        <v>0.45</v>
      </c>
      <c r="J1208" s="9">
        <v>1500</v>
      </c>
      <c r="K1208" s="10">
        <f t="shared" si="8"/>
        <v>675</v>
      </c>
      <c r="L1208" s="10">
        <f t="shared" si="9"/>
        <v>270</v>
      </c>
      <c r="M1208" s="11">
        <v>0.39999999999999997</v>
      </c>
      <c r="O1208" s="16"/>
      <c r="P1208" s="17"/>
      <c r="Q1208" s="12"/>
      <c r="R1208" s="13"/>
    </row>
    <row r="1209" spans="1:18" ht="15.75" customHeight="1">
      <c r="A1209" s="1"/>
      <c r="B1209" s="6" t="s">
        <v>14</v>
      </c>
      <c r="C1209" s="6">
        <v>1185732</v>
      </c>
      <c r="D1209" s="7">
        <v>44456</v>
      </c>
      <c r="E1209" s="6" t="s">
        <v>15</v>
      </c>
      <c r="F1209" s="6" t="s">
        <v>59</v>
      </c>
      <c r="G1209" s="6" t="s">
        <v>60</v>
      </c>
      <c r="H1209" s="6" t="s">
        <v>20</v>
      </c>
      <c r="I1209" s="8">
        <v>0.45</v>
      </c>
      <c r="J1209" s="9">
        <v>1250</v>
      </c>
      <c r="K1209" s="10">
        <f t="shared" si="8"/>
        <v>562.5</v>
      </c>
      <c r="L1209" s="10">
        <f t="shared" si="9"/>
        <v>168.75</v>
      </c>
      <c r="M1209" s="11">
        <v>0.3</v>
      </c>
      <c r="O1209" s="16"/>
      <c r="P1209" s="17"/>
      <c r="Q1209" s="12"/>
      <c r="R1209" s="13"/>
    </row>
    <row r="1210" spans="1:18" ht="15.75" customHeight="1">
      <c r="A1210" s="1"/>
      <c r="B1210" s="6" t="s">
        <v>14</v>
      </c>
      <c r="C1210" s="6">
        <v>1185732</v>
      </c>
      <c r="D1210" s="7">
        <v>44456</v>
      </c>
      <c r="E1210" s="6" t="s">
        <v>15</v>
      </c>
      <c r="F1210" s="6" t="s">
        <v>59</v>
      </c>
      <c r="G1210" s="6" t="s">
        <v>60</v>
      </c>
      <c r="H1210" s="6" t="s">
        <v>21</v>
      </c>
      <c r="I1210" s="8">
        <v>0.54999999999999993</v>
      </c>
      <c r="J1210" s="9">
        <v>1250</v>
      </c>
      <c r="K1210" s="10">
        <f t="shared" si="8"/>
        <v>687.49999999999989</v>
      </c>
      <c r="L1210" s="10">
        <f t="shared" si="9"/>
        <v>171.87499999999997</v>
      </c>
      <c r="M1210" s="11">
        <v>0.25</v>
      </c>
      <c r="O1210" s="16"/>
      <c r="P1210" s="17"/>
      <c r="Q1210" s="12"/>
      <c r="R1210" s="13"/>
    </row>
    <row r="1211" spans="1:18" ht="15.75" customHeight="1">
      <c r="A1211" s="1"/>
      <c r="B1211" s="6" t="s">
        <v>14</v>
      </c>
      <c r="C1211" s="6">
        <v>1185732</v>
      </c>
      <c r="D1211" s="7">
        <v>44456</v>
      </c>
      <c r="E1211" s="6" t="s">
        <v>15</v>
      </c>
      <c r="F1211" s="6" t="s">
        <v>59</v>
      </c>
      <c r="G1211" s="6" t="s">
        <v>60</v>
      </c>
      <c r="H1211" s="6" t="s">
        <v>22</v>
      </c>
      <c r="I1211" s="8">
        <v>0.6</v>
      </c>
      <c r="J1211" s="9">
        <v>2250</v>
      </c>
      <c r="K1211" s="10">
        <f t="shared" si="8"/>
        <v>1350</v>
      </c>
      <c r="L1211" s="10">
        <f t="shared" si="9"/>
        <v>540</v>
      </c>
      <c r="M1211" s="11">
        <v>0.4</v>
      </c>
      <c r="O1211" s="16"/>
      <c r="P1211" s="17"/>
      <c r="Q1211" s="12"/>
      <c r="R1211" s="13"/>
    </row>
    <row r="1212" spans="1:18" ht="15.75" customHeight="1">
      <c r="A1212" s="1"/>
      <c r="B1212" s="6" t="s">
        <v>14</v>
      </c>
      <c r="C1212" s="6">
        <v>1185732</v>
      </c>
      <c r="D1212" s="7">
        <v>44488</v>
      </c>
      <c r="E1212" s="6" t="s">
        <v>15</v>
      </c>
      <c r="F1212" s="6" t="s">
        <v>59</v>
      </c>
      <c r="G1212" s="6" t="s">
        <v>60</v>
      </c>
      <c r="H1212" s="6" t="s">
        <v>17</v>
      </c>
      <c r="I1212" s="8">
        <v>0.6</v>
      </c>
      <c r="J1212" s="9">
        <v>4000</v>
      </c>
      <c r="K1212" s="10">
        <f t="shared" si="8"/>
        <v>2400</v>
      </c>
      <c r="L1212" s="10">
        <f t="shared" si="9"/>
        <v>840</v>
      </c>
      <c r="M1212" s="11">
        <v>0.35</v>
      </c>
      <c r="O1212" s="16"/>
      <c r="P1212" s="17"/>
      <c r="Q1212" s="12"/>
      <c r="R1212" s="13"/>
    </row>
    <row r="1213" spans="1:18" ht="15.75" customHeight="1">
      <c r="A1213" s="1"/>
      <c r="B1213" s="6" t="s">
        <v>14</v>
      </c>
      <c r="C1213" s="6">
        <v>1185732</v>
      </c>
      <c r="D1213" s="7">
        <v>44488</v>
      </c>
      <c r="E1213" s="6" t="s">
        <v>15</v>
      </c>
      <c r="F1213" s="6" t="s">
        <v>59</v>
      </c>
      <c r="G1213" s="6" t="s">
        <v>60</v>
      </c>
      <c r="H1213" s="6" t="s">
        <v>18</v>
      </c>
      <c r="I1213" s="8">
        <v>0.55000000000000004</v>
      </c>
      <c r="J1213" s="9">
        <v>2250</v>
      </c>
      <c r="K1213" s="10">
        <f t="shared" si="8"/>
        <v>1237.5</v>
      </c>
      <c r="L1213" s="10">
        <f t="shared" si="9"/>
        <v>433.125</v>
      </c>
      <c r="M1213" s="11">
        <v>0.35</v>
      </c>
      <c r="O1213" s="16"/>
      <c r="P1213" s="17"/>
      <c r="Q1213" s="12"/>
      <c r="R1213" s="13"/>
    </row>
    <row r="1214" spans="1:18" ht="15.75" customHeight="1">
      <c r="A1214" s="1"/>
      <c r="B1214" s="6" t="s">
        <v>14</v>
      </c>
      <c r="C1214" s="6">
        <v>1185732</v>
      </c>
      <c r="D1214" s="7">
        <v>44488</v>
      </c>
      <c r="E1214" s="6" t="s">
        <v>15</v>
      </c>
      <c r="F1214" s="6" t="s">
        <v>59</v>
      </c>
      <c r="G1214" s="6" t="s">
        <v>60</v>
      </c>
      <c r="H1214" s="6" t="s">
        <v>19</v>
      </c>
      <c r="I1214" s="8">
        <v>0.55000000000000004</v>
      </c>
      <c r="J1214" s="9">
        <v>1250</v>
      </c>
      <c r="K1214" s="10">
        <f t="shared" si="8"/>
        <v>687.5</v>
      </c>
      <c r="L1214" s="10">
        <f t="shared" si="9"/>
        <v>275</v>
      </c>
      <c r="M1214" s="11">
        <v>0.39999999999999997</v>
      </c>
      <c r="O1214" s="16"/>
      <c r="P1214" s="17"/>
      <c r="Q1214" s="12"/>
      <c r="R1214" s="13"/>
    </row>
    <row r="1215" spans="1:18" ht="15.75" customHeight="1">
      <c r="A1215" s="1"/>
      <c r="B1215" s="6" t="s">
        <v>14</v>
      </c>
      <c r="C1215" s="6">
        <v>1185732</v>
      </c>
      <c r="D1215" s="7">
        <v>44488</v>
      </c>
      <c r="E1215" s="6" t="s">
        <v>15</v>
      </c>
      <c r="F1215" s="6" t="s">
        <v>59</v>
      </c>
      <c r="G1215" s="6" t="s">
        <v>60</v>
      </c>
      <c r="H1215" s="6" t="s">
        <v>20</v>
      </c>
      <c r="I1215" s="8">
        <v>0.55000000000000004</v>
      </c>
      <c r="J1215" s="9">
        <v>1000</v>
      </c>
      <c r="K1215" s="10">
        <f t="shared" si="8"/>
        <v>550</v>
      </c>
      <c r="L1215" s="10">
        <f t="shared" si="9"/>
        <v>165</v>
      </c>
      <c r="M1215" s="11">
        <v>0.3</v>
      </c>
      <c r="O1215" s="16"/>
      <c r="P1215" s="17"/>
      <c r="Q1215" s="12"/>
      <c r="R1215" s="13"/>
    </row>
    <row r="1216" spans="1:18" ht="15.75" customHeight="1">
      <c r="A1216" s="1"/>
      <c r="B1216" s="6" t="s">
        <v>14</v>
      </c>
      <c r="C1216" s="6">
        <v>1185732</v>
      </c>
      <c r="D1216" s="7">
        <v>44488</v>
      </c>
      <c r="E1216" s="6" t="s">
        <v>15</v>
      </c>
      <c r="F1216" s="6" t="s">
        <v>59</v>
      </c>
      <c r="G1216" s="6" t="s">
        <v>60</v>
      </c>
      <c r="H1216" s="6" t="s">
        <v>21</v>
      </c>
      <c r="I1216" s="8">
        <v>0.65</v>
      </c>
      <c r="J1216" s="9">
        <v>1000</v>
      </c>
      <c r="K1216" s="10">
        <f t="shared" si="8"/>
        <v>650</v>
      </c>
      <c r="L1216" s="10">
        <f t="shared" si="9"/>
        <v>162.5</v>
      </c>
      <c r="M1216" s="11">
        <v>0.25</v>
      </c>
      <c r="O1216" s="16"/>
      <c r="P1216" s="17"/>
      <c r="Q1216" s="12"/>
      <c r="R1216" s="13"/>
    </row>
    <row r="1217" spans="1:18" ht="15.75" customHeight="1">
      <c r="A1217" s="1"/>
      <c r="B1217" s="6" t="s">
        <v>14</v>
      </c>
      <c r="C1217" s="6">
        <v>1185732</v>
      </c>
      <c r="D1217" s="7">
        <v>44488</v>
      </c>
      <c r="E1217" s="6" t="s">
        <v>15</v>
      </c>
      <c r="F1217" s="6" t="s">
        <v>59</v>
      </c>
      <c r="G1217" s="6" t="s">
        <v>60</v>
      </c>
      <c r="H1217" s="6" t="s">
        <v>22</v>
      </c>
      <c r="I1217" s="8">
        <v>0.7</v>
      </c>
      <c r="J1217" s="9">
        <v>2250</v>
      </c>
      <c r="K1217" s="10">
        <f t="shared" si="8"/>
        <v>1575</v>
      </c>
      <c r="L1217" s="10">
        <f t="shared" si="9"/>
        <v>630</v>
      </c>
      <c r="M1217" s="11">
        <v>0.4</v>
      </c>
      <c r="O1217" s="16"/>
      <c r="P1217" s="17"/>
      <c r="Q1217" s="12"/>
      <c r="R1217" s="13"/>
    </row>
    <row r="1218" spans="1:18" ht="15.75" customHeight="1">
      <c r="A1218" s="1"/>
      <c r="B1218" s="6" t="s">
        <v>14</v>
      </c>
      <c r="C1218" s="6">
        <v>1185732</v>
      </c>
      <c r="D1218" s="7">
        <v>44518</v>
      </c>
      <c r="E1218" s="6" t="s">
        <v>15</v>
      </c>
      <c r="F1218" s="6" t="s">
        <v>59</v>
      </c>
      <c r="G1218" s="6" t="s">
        <v>60</v>
      </c>
      <c r="H1218" s="6" t="s">
        <v>17</v>
      </c>
      <c r="I1218" s="8">
        <v>0.65</v>
      </c>
      <c r="J1218" s="9">
        <v>3750</v>
      </c>
      <c r="K1218" s="10">
        <f t="shared" si="8"/>
        <v>2437.5</v>
      </c>
      <c r="L1218" s="10">
        <f t="shared" si="9"/>
        <v>853.125</v>
      </c>
      <c r="M1218" s="11">
        <v>0.35</v>
      </c>
      <c r="O1218" s="16"/>
      <c r="P1218" s="17"/>
      <c r="Q1218" s="12"/>
      <c r="R1218" s="13"/>
    </row>
    <row r="1219" spans="1:18" ht="15.75" customHeight="1">
      <c r="A1219" s="1"/>
      <c r="B1219" s="6" t="s">
        <v>14</v>
      </c>
      <c r="C1219" s="6">
        <v>1185732</v>
      </c>
      <c r="D1219" s="7">
        <v>44518</v>
      </c>
      <c r="E1219" s="6" t="s">
        <v>15</v>
      </c>
      <c r="F1219" s="6" t="s">
        <v>59</v>
      </c>
      <c r="G1219" s="6" t="s">
        <v>60</v>
      </c>
      <c r="H1219" s="6" t="s">
        <v>18</v>
      </c>
      <c r="I1219" s="8">
        <v>0.55000000000000004</v>
      </c>
      <c r="J1219" s="9">
        <v>2000</v>
      </c>
      <c r="K1219" s="10">
        <f t="shared" si="8"/>
        <v>1100</v>
      </c>
      <c r="L1219" s="10">
        <f t="shared" si="9"/>
        <v>385</v>
      </c>
      <c r="M1219" s="11">
        <v>0.35</v>
      </c>
      <c r="O1219" s="16"/>
      <c r="P1219" s="17"/>
      <c r="Q1219" s="12"/>
      <c r="R1219" s="13"/>
    </row>
    <row r="1220" spans="1:18" ht="15.75" customHeight="1">
      <c r="A1220" s="1"/>
      <c r="B1220" s="6" t="s">
        <v>14</v>
      </c>
      <c r="C1220" s="6">
        <v>1185732</v>
      </c>
      <c r="D1220" s="7">
        <v>44518</v>
      </c>
      <c r="E1220" s="6" t="s">
        <v>15</v>
      </c>
      <c r="F1220" s="6" t="s">
        <v>59</v>
      </c>
      <c r="G1220" s="6" t="s">
        <v>60</v>
      </c>
      <c r="H1220" s="6" t="s">
        <v>19</v>
      </c>
      <c r="I1220" s="8">
        <v>0.55000000000000004</v>
      </c>
      <c r="J1220" s="9">
        <v>1950</v>
      </c>
      <c r="K1220" s="10">
        <f t="shared" si="8"/>
        <v>1072.5</v>
      </c>
      <c r="L1220" s="10">
        <f t="shared" si="9"/>
        <v>428.99999999999994</v>
      </c>
      <c r="M1220" s="11">
        <v>0.39999999999999997</v>
      </c>
      <c r="O1220" s="16"/>
      <c r="P1220" s="17"/>
      <c r="Q1220" s="12"/>
      <c r="R1220" s="13"/>
    </row>
    <row r="1221" spans="1:18" ht="15.75" customHeight="1">
      <c r="A1221" s="1"/>
      <c r="B1221" s="6" t="s">
        <v>14</v>
      </c>
      <c r="C1221" s="6">
        <v>1185732</v>
      </c>
      <c r="D1221" s="7">
        <v>44518</v>
      </c>
      <c r="E1221" s="6" t="s">
        <v>15</v>
      </c>
      <c r="F1221" s="6" t="s">
        <v>59</v>
      </c>
      <c r="G1221" s="6" t="s">
        <v>60</v>
      </c>
      <c r="H1221" s="6" t="s">
        <v>20</v>
      </c>
      <c r="I1221" s="8">
        <v>0.55000000000000004</v>
      </c>
      <c r="J1221" s="9">
        <v>1750</v>
      </c>
      <c r="K1221" s="10">
        <f t="shared" si="8"/>
        <v>962.50000000000011</v>
      </c>
      <c r="L1221" s="10">
        <f t="shared" si="9"/>
        <v>288.75</v>
      </c>
      <c r="M1221" s="11">
        <v>0.3</v>
      </c>
      <c r="O1221" s="16"/>
      <c r="P1221" s="17"/>
      <c r="Q1221" s="12"/>
      <c r="R1221" s="13"/>
    </row>
    <row r="1222" spans="1:18" ht="15.75" customHeight="1">
      <c r="A1222" s="1"/>
      <c r="B1222" s="6" t="s">
        <v>14</v>
      </c>
      <c r="C1222" s="6">
        <v>1185732</v>
      </c>
      <c r="D1222" s="7">
        <v>44518</v>
      </c>
      <c r="E1222" s="6" t="s">
        <v>15</v>
      </c>
      <c r="F1222" s="6" t="s">
        <v>59</v>
      </c>
      <c r="G1222" s="6" t="s">
        <v>60</v>
      </c>
      <c r="H1222" s="6" t="s">
        <v>21</v>
      </c>
      <c r="I1222" s="8">
        <v>0.65</v>
      </c>
      <c r="J1222" s="9">
        <v>1500</v>
      </c>
      <c r="K1222" s="10">
        <f t="shared" si="8"/>
        <v>975</v>
      </c>
      <c r="L1222" s="10">
        <f t="shared" si="9"/>
        <v>243.75</v>
      </c>
      <c r="M1222" s="11">
        <v>0.25</v>
      </c>
      <c r="O1222" s="16"/>
      <c r="P1222" s="17"/>
      <c r="Q1222" s="12"/>
      <c r="R1222" s="13"/>
    </row>
    <row r="1223" spans="1:18" ht="15.75" customHeight="1">
      <c r="A1223" s="1"/>
      <c r="B1223" s="6" t="s">
        <v>14</v>
      </c>
      <c r="C1223" s="6">
        <v>1185732</v>
      </c>
      <c r="D1223" s="7">
        <v>44518</v>
      </c>
      <c r="E1223" s="6" t="s">
        <v>15</v>
      </c>
      <c r="F1223" s="6" t="s">
        <v>59</v>
      </c>
      <c r="G1223" s="6" t="s">
        <v>60</v>
      </c>
      <c r="H1223" s="6" t="s">
        <v>22</v>
      </c>
      <c r="I1223" s="8">
        <v>0.7</v>
      </c>
      <c r="J1223" s="9">
        <v>2500</v>
      </c>
      <c r="K1223" s="10">
        <f t="shared" si="8"/>
        <v>1750</v>
      </c>
      <c r="L1223" s="10">
        <f t="shared" si="9"/>
        <v>700</v>
      </c>
      <c r="M1223" s="11">
        <v>0.4</v>
      </c>
      <c r="O1223" s="16"/>
      <c r="P1223" s="17"/>
      <c r="Q1223" s="12"/>
      <c r="R1223" s="13"/>
    </row>
    <row r="1224" spans="1:18" ht="15.75" customHeight="1">
      <c r="A1224" s="1"/>
      <c r="B1224" s="6" t="s">
        <v>14</v>
      </c>
      <c r="C1224" s="6">
        <v>1185732</v>
      </c>
      <c r="D1224" s="7">
        <v>44547</v>
      </c>
      <c r="E1224" s="6" t="s">
        <v>15</v>
      </c>
      <c r="F1224" s="6" t="s">
        <v>59</v>
      </c>
      <c r="G1224" s="6" t="s">
        <v>60</v>
      </c>
      <c r="H1224" s="6" t="s">
        <v>17</v>
      </c>
      <c r="I1224" s="8">
        <v>0.65</v>
      </c>
      <c r="J1224" s="9">
        <v>4750</v>
      </c>
      <c r="K1224" s="10">
        <f t="shared" si="8"/>
        <v>3087.5</v>
      </c>
      <c r="L1224" s="10">
        <f t="shared" si="9"/>
        <v>1080.625</v>
      </c>
      <c r="M1224" s="11">
        <v>0.35</v>
      </c>
      <c r="O1224" s="16"/>
      <c r="P1224" s="17"/>
      <c r="Q1224" s="12"/>
      <c r="R1224" s="13"/>
    </row>
    <row r="1225" spans="1:18" ht="15.75" customHeight="1">
      <c r="A1225" s="1"/>
      <c r="B1225" s="6" t="s">
        <v>14</v>
      </c>
      <c r="C1225" s="6">
        <v>1185732</v>
      </c>
      <c r="D1225" s="7">
        <v>44547</v>
      </c>
      <c r="E1225" s="6" t="s">
        <v>15</v>
      </c>
      <c r="F1225" s="6" t="s">
        <v>59</v>
      </c>
      <c r="G1225" s="6" t="s">
        <v>60</v>
      </c>
      <c r="H1225" s="6" t="s">
        <v>18</v>
      </c>
      <c r="I1225" s="8">
        <v>0.55000000000000004</v>
      </c>
      <c r="J1225" s="9">
        <v>2750</v>
      </c>
      <c r="K1225" s="10">
        <f t="shared" si="8"/>
        <v>1512.5000000000002</v>
      </c>
      <c r="L1225" s="10">
        <f t="shared" si="9"/>
        <v>529.375</v>
      </c>
      <c r="M1225" s="11">
        <v>0.35</v>
      </c>
      <c r="O1225" s="16"/>
      <c r="P1225" s="17"/>
      <c r="Q1225" s="12"/>
      <c r="R1225" s="13"/>
    </row>
    <row r="1226" spans="1:18" ht="15.75" customHeight="1">
      <c r="A1226" s="1"/>
      <c r="B1226" s="6" t="s">
        <v>14</v>
      </c>
      <c r="C1226" s="6">
        <v>1185732</v>
      </c>
      <c r="D1226" s="7">
        <v>44547</v>
      </c>
      <c r="E1226" s="6" t="s">
        <v>15</v>
      </c>
      <c r="F1226" s="6" t="s">
        <v>59</v>
      </c>
      <c r="G1226" s="6" t="s">
        <v>60</v>
      </c>
      <c r="H1226" s="6" t="s">
        <v>19</v>
      </c>
      <c r="I1226" s="8">
        <v>0.55000000000000004</v>
      </c>
      <c r="J1226" s="9">
        <v>2500</v>
      </c>
      <c r="K1226" s="10">
        <f t="shared" si="8"/>
        <v>1375</v>
      </c>
      <c r="L1226" s="10">
        <f t="shared" si="9"/>
        <v>550</v>
      </c>
      <c r="M1226" s="11">
        <v>0.39999999999999997</v>
      </c>
      <c r="O1226" s="16"/>
      <c r="P1226" s="17"/>
      <c r="Q1226" s="12"/>
      <c r="R1226" s="13"/>
    </row>
    <row r="1227" spans="1:18" ht="15.75" customHeight="1">
      <c r="A1227" s="1"/>
      <c r="B1227" s="6" t="s">
        <v>14</v>
      </c>
      <c r="C1227" s="6">
        <v>1185732</v>
      </c>
      <c r="D1227" s="7">
        <v>44547</v>
      </c>
      <c r="E1227" s="6" t="s">
        <v>15</v>
      </c>
      <c r="F1227" s="6" t="s">
        <v>59</v>
      </c>
      <c r="G1227" s="6" t="s">
        <v>60</v>
      </c>
      <c r="H1227" s="6" t="s">
        <v>20</v>
      </c>
      <c r="I1227" s="8">
        <v>0.55000000000000004</v>
      </c>
      <c r="J1227" s="9">
        <v>2000</v>
      </c>
      <c r="K1227" s="10">
        <f t="shared" si="8"/>
        <v>1100</v>
      </c>
      <c r="L1227" s="10">
        <f t="shared" si="9"/>
        <v>330</v>
      </c>
      <c r="M1227" s="11">
        <v>0.3</v>
      </c>
      <c r="O1227" s="16"/>
      <c r="P1227" s="17"/>
      <c r="Q1227" s="12"/>
      <c r="R1227" s="13"/>
    </row>
    <row r="1228" spans="1:18" ht="15.75" customHeight="1">
      <c r="A1228" s="1"/>
      <c r="B1228" s="6" t="s">
        <v>14</v>
      </c>
      <c r="C1228" s="6">
        <v>1185732</v>
      </c>
      <c r="D1228" s="7">
        <v>44547</v>
      </c>
      <c r="E1228" s="6" t="s">
        <v>15</v>
      </c>
      <c r="F1228" s="6" t="s">
        <v>59</v>
      </c>
      <c r="G1228" s="6" t="s">
        <v>60</v>
      </c>
      <c r="H1228" s="6" t="s">
        <v>21</v>
      </c>
      <c r="I1228" s="8">
        <v>0.65</v>
      </c>
      <c r="J1228" s="9">
        <v>2000</v>
      </c>
      <c r="K1228" s="10">
        <f t="shared" si="8"/>
        <v>1300</v>
      </c>
      <c r="L1228" s="10">
        <f t="shared" si="9"/>
        <v>325</v>
      </c>
      <c r="M1228" s="11">
        <v>0.25</v>
      </c>
      <c r="O1228" s="16"/>
      <c r="P1228" s="17"/>
      <c r="Q1228" s="12"/>
      <c r="R1228" s="13"/>
    </row>
    <row r="1229" spans="1:18" ht="15.75" customHeight="1">
      <c r="A1229" s="1"/>
      <c r="B1229" s="6" t="s">
        <v>14</v>
      </c>
      <c r="C1229" s="6">
        <v>1185732</v>
      </c>
      <c r="D1229" s="7">
        <v>44547</v>
      </c>
      <c r="E1229" s="6" t="s">
        <v>15</v>
      </c>
      <c r="F1229" s="6" t="s">
        <v>59</v>
      </c>
      <c r="G1229" s="6" t="s">
        <v>60</v>
      </c>
      <c r="H1229" s="6" t="s">
        <v>22</v>
      </c>
      <c r="I1229" s="8">
        <v>0.7</v>
      </c>
      <c r="J1229" s="9">
        <v>3000</v>
      </c>
      <c r="K1229" s="10">
        <f t="shared" si="8"/>
        <v>2100</v>
      </c>
      <c r="L1229" s="10">
        <f t="shared" si="9"/>
        <v>840</v>
      </c>
      <c r="M1229" s="11">
        <v>0.4</v>
      </c>
      <c r="O1229" s="16"/>
      <c r="P1229" s="17"/>
      <c r="Q1229" s="12"/>
      <c r="R1229" s="13"/>
    </row>
    <row r="1230" spans="1:18" ht="15.75" customHeight="1">
      <c r="A1230" s="1" t="s">
        <v>39</v>
      </c>
      <c r="B1230" s="6" t="s">
        <v>27</v>
      </c>
      <c r="C1230" s="6">
        <v>1128299</v>
      </c>
      <c r="D1230" s="7">
        <v>44206</v>
      </c>
      <c r="E1230" s="6" t="s">
        <v>28</v>
      </c>
      <c r="F1230" s="6" t="s">
        <v>61</v>
      </c>
      <c r="G1230" s="6" t="s">
        <v>62</v>
      </c>
      <c r="H1230" s="6" t="s">
        <v>17</v>
      </c>
      <c r="I1230" s="8">
        <v>0.35000000000000003</v>
      </c>
      <c r="J1230" s="9">
        <v>3750</v>
      </c>
      <c r="K1230" s="10">
        <f t="shared" si="8"/>
        <v>1312.5000000000002</v>
      </c>
      <c r="L1230" s="10">
        <f t="shared" si="9"/>
        <v>328.12500000000006</v>
      </c>
      <c r="M1230" s="11">
        <v>0.25</v>
      </c>
      <c r="O1230" s="16"/>
      <c r="P1230" s="17"/>
      <c r="Q1230" s="12"/>
      <c r="R1230" s="13"/>
    </row>
    <row r="1231" spans="1:18" ht="15.75" customHeight="1">
      <c r="A1231" s="1"/>
      <c r="B1231" s="6" t="s">
        <v>27</v>
      </c>
      <c r="C1231" s="6">
        <v>1128299</v>
      </c>
      <c r="D1231" s="7">
        <v>44206</v>
      </c>
      <c r="E1231" s="6" t="s">
        <v>28</v>
      </c>
      <c r="F1231" s="6" t="s">
        <v>61</v>
      </c>
      <c r="G1231" s="6" t="s">
        <v>62</v>
      </c>
      <c r="H1231" s="6" t="s">
        <v>18</v>
      </c>
      <c r="I1231" s="8">
        <v>0.45</v>
      </c>
      <c r="J1231" s="9">
        <v>3750</v>
      </c>
      <c r="K1231" s="10">
        <f t="shared" si="8"/>
        <v>1687.5</v>
      </c>
      <c r="L1231" s="10">
        <f t="shared" si="9"/>
        <v>337.5</v>
      </c>
      <c r="M1231" s="11">
        <v>0.2</v>
      </c>
      <c r="O1231" s="16"/>
      <c r="P1231" s="17"/>
      <c r="Q1231" s="12"/>
      <c r="R1231" s="13"/>
    </row>
    <row r="1232" spans="1:18" ht="15.75" customHeight="1">
      <c r="A1232" s="1"/>
      <c r="B1232" s="6" t="s">
        <v>27</v>
      </c>
      <c r="C1232" s="6">
        <v>1128299</v>
      </c>
      <c r="D1232" s="7">
        <v>44206</v>
      </c>
      <c r="E1232" s="6" t="s">
        <v>28</v>
      </c>
      <c r="F1232" s="6" t="s">
        <v>61</v>
      </c>
      <c r="G1232" s="6" t="s">
        <v>62</v>
      </c>
      <c r="H1232" s="6" t="s">
        <v>19</v>
      </c>
      <c r="I1232" s="8">
        <v>0.45</v>
      </c>
      <c r="J1232" s="9">
        <v>3750</v>
      </c>
      <c r="K1232" s="10">
        <f t="shared" si="8"/>
        <v>1687.5</v>
      </c>
      <c r="L1232" s="10">
        <f t="shared" si="9"/>
        <v>421.875</v>
      </c>
      <c r="M1232" s="11">
        <v>0.25</v>
      </c>
      <c r="O1232" s="16"/>
      <c r="P1232" s="17"/>
      <c r="Q1232" s="12"/>
      <c r="R1232" s="13"/>
    </row>
    <row r="1233" spans="1:18" ht="15.75" customHeight="1">
      <c r="A1233" s="1"/>
      <c r="B1233" s="6" t="s">
        <v>27</v>
      </c>
      <c r="C1233" s="6">
        <v>1128299</v>
      </c>
      <c r="D1233" s="7">
        <v>44206</v>
      </c>
      <c r="E1233" s="6" t="s">
        <v>28</v>
      </c>
      <c r="F1233" s="6" t="s">
        <v>61</v>
      </c>
      <c r="G1233" s="6" t="s">
        <v>62</v>
      </c>
      <c r="H1233" s="6" t="s">
        <v>20</v>
      </c>
      <c r="I1233" s="8">
        <v>0.45</v>
      </c>
      <c r="J1233" s="9">
        <v>2250</v>
      </c>
      <c r="K1233" s="10">
        <f t="shared" si="8"/>
        <v>1012.5</v>
      </c>
      <c r="L1233" s="10">
        <f t="shared" si="9"/>
        <v>253.125</v>
      </c>
      <c r="M1233" s="11">
        <v>0.25</v>
      </c>
      <c r="O1233" s="16"/>
      <c r="P1233" s="17"/>
      <c r="Q1233" s="12"/>
      <c r="R1233" s="13"/>
    </row>
    <row r="1234" spans="1:18" ht="15.75" customHeight="1">
      <c r="A1234" s="1"/>
      <c r="B1234" s="6" t="s">
        <v>27</v>
      </c>
      <c r="C1234" s="6">
        <v>1128299</v>
      </c>
      <c r="D1234" s="7">
        <v>44206</v>
      </c>
      <c r="E1234" s="6" t="s">
        <v>28</v>
      </c>
      <c r="F1234" s="6" t="s">
        <v>61</v>
      </c>
      <c r="G1234" s="6" t="s">
        <v>62</v>
      </c>
      <c r="H1234" s="6" t="s">
        <v>21</v>
      </c>
      <c r="I1234" s="8">
        <v>0.5</v>
      </c>
      <c r="J1234" s="9">
        <v>1750</v>
      </c>
      <c r="K1234" s="10">
        <f t="shared" si="8"/>
        <v>875</v>
      </c>
      <c r="L1234" s="10">
        <f t="shared" si="9"/>
        <v>131.25</v>
      </c>
      <c r="M1234" s="11">
        <v>0.15</v>
      </c>
      <c r="O1234" s="16"/>
      <c r="P1234" s="17"/>
      <c r="Q1234" s="12"/>
      <c r="R1234" s="13"/>
    </row>
    <row r="1235" spans="1:18" ht="15.75" customHeight="1">
      <c r="A1235" s="1"/>
      <c r="B1235" s="6" t="s">
        <v>27</v>
      </c>
      <c r="C1235" s="6">
        <v>1128299</v>
      </c>
      <c r="D1235" s="7">
        <v>44206</v>
      </c>
      <c r="E1235" s="6" t="s">
        <v>28</v>
      </c>
      <c r="F1235" s="6" t="s">
        <v>61</v>
      </c>
      <c r="G1235" s="6" t="s">
        <v>62</v>
      </c>
      <c r="H1235" s="6" t="s">
        <v>22</v>
      </c>
      <c r="I1235" s="8">
        <v>0.45</v>
      </c>
      <c r="J1235" s="9">
        <v>4250</v>
      </c>
      <c r="K1235" s="10">
        <f t="shared" si="8"/>
        <v>1912.5</v>
      </c>
      <c r="L1235" s="10">
        <f t="shared" si="9"/>
        <v>765</v>
      </c>
      <c r="M1235" s="11">
        <v>0.4</v>
      </c>
      <c r="O1235" s="16"/>
      <c r="P1235" s="17"/>
      <c r="Q1235" s="12"/>
      <c r="R1235" s="13"/>
    </row>
    <row r="1236" spans="1:18" ht="15.75" customHeight="1">
      <c r="A1236" s="1"/>
      <c r="B1236" s="6" t="s">
        <v>27</v>
      </c>
      <c r="C1236" s="6">
        <v>1128299</v>
      </c>
      <c r="D1236" s="7">
        <v>44237</v>
      </c>
      <c r="E1236" s="6" t="s">
        <v>28</v>
      </c>
      <c r="F1236" s="6" t="s">
        <v>61</v>
      </c>
      <c r="G1236" s="6" t="s">
        <v>62</v>
      </c>
      <c r="H1236" s="6" t="s">
        <v>17</v>
      </c>
      <c r="I1236" s="8">
        <v>0.35000000000000003</v>
      </c>
      <c r="J1236" s="9">
        <v>4750</v>
      </c>
      <c r="K1236" s="10">
        <f t="shared" si="8"/>
        <v>1662.5000000000002</v>
      </c>
      <c r="L1236" s="10">
        <f t="shared" si="9"/>
        <v>415.62500000000006</v>
      </c>
      <c r="M1236" s="11">
        <v>0.25</v>
      </c>
      <c r="O1236" s="16"/>
      <c r="P1236" s="17"/>
      <c r="Q1236" s="12"/>
      <c r="R1236" s="13"/>
    </row>
    <row r="1237" spans="1:18" ht="15.75" customHeight="1">
      <c r="A1237" s="1"/>
      <c r="B1237" s="6" t="s">
        <v>27</v>
      </c>
      <c r="C1237" s="6">
        <v>1128299</v>
      </c>
      <c r="D1237" s="7">
        <v>44237</v>
      </c>
      <c r="E1237" s="6" t="s">
        <v>28</v>
      </c>
      <c r="F1237" s="6" t="s">
        <v>61</v>
      </c>
      <c r="G1237" s="6" t="s">
        <v>62</v>
      </c>
      <c r="H1237" s="6" t="s">
        <v>18</v>
      </c>
      <c r="I1237" s="8">
        <v>0.45</v>
      </c>
      <c r="J1237" s="9">
        <v>3750</v>
      </c>
      <c r="K1237" s="10">
        <f t="shared" si="8"/>
        <v>1687.5</v>
      </c>
      <c r="L1237" s="10">
        <f t="shared" si="9"/>
        <v>337.5</v>
      </c>
      <c r="M1237" s="11">
        <v>0.2</v>
      </c>
      <c r="O1237" s="16"/>
      <c r="P1237" s="17"/>
      <c r="Q1237" s="12"/>
      <c r="R1237" s="13"/>
    </row>
    <row r="1238" spans="1:18" ht="15.75" customHeight="1">
      <c r="A1238" s="1"/>
      <c r="B1238" s="6" t="s">
        <v>27</v>
      </c>
      <c r="C1238" s="6">
        <v>1128299</v>
      </c>
      <c r="D1238" s="7">
        <v>44237</v>
      </c>
      <c r="E1238" s="6" t="s">
        <v>28</v>
      </c>
      <c r="F1238" s="6" t="s">
        <v>61</v>
      </c>
      <c r="G1238" s="6" t="s">
        <v>62</v>
      </c>
      <c r="H1238" s="6" t="s">
        <v>19</v>
      </c>
      <c r="I1238" s="8">
        <v>0.45</v>
      </c>
      <c r="J1238" s="9">
        <v>3750</v>
      </c>
      <c r="K1238" s="10">
        <f t="shared" si="8"/>
        <v>1687.5</v>
      </c>
      <c r="L1238" s="10">
        <f t="shared" si="9"/>
        <v>421.875</v>
      </c>
      <c r="M1238" s="11">
        <v>0.25</v>
      </c>
      <c r="O1238" s="16"/>
      <c r="P1238" s="17"/>
      <c r="Q1238" s="12"/>
      <c r="R1238" s="13"/>
    </row>
    <row r="1239" spans="1:18" ht="15.75" customHeight="1">
      <c r="A1239" s="1"/>
      <c r="B1239" s="6" t="s">
        <v>27</v>
      </c>
      <c r="C1239" s="6">
        <v>1128299</v>
      </c>
      <c r="D1239" s="7">
        <v>44237</v>
      </c>
      <c r="E1239" s="6" t="s">
        <v>28</v>
      </c>
      <c r="F1239" s="6" t="s">
        <v>61</v>
      </c>
      <c r="G1239" s="6" t="s">
        <v>62</v>
      </c>
      <c r="H1239" s="6" t="s">
        <v>20</v>
      </c>
      <c r="I1239" s="8">
        <v>0.45</v>
      </c>
      <c r="J1239" s="9">
        <v>2250</v>
      </c>
      <c r="K1239" s="10">
        <f t="shared" si="8"/>
        <v>1012.5</v>
      </c>
      <c r="L1239" s="10">
        <f t="shared" si="9"/>
        <v>253.125</v>
      </c>
      <c r="M1239" s="11">
        <v>0.25</v>
      </c>
      <c r="O1239" s="16"/>
      <c r="P1239" s="17"/>
      <c r="Q1239" s="12"/>
      <c r="R1239" s="13"/>
    </row>
    <row r="1240" spans="1:18" ht="15.75" customHeight="1">
      <c r="A1240" s="1"/>
      <c r="B1240" s="6" t="s">
        <v>27</v>
      </c>
      <c r="C1240" s="6">
        <v>1128299</v>
      </c>
      <c r="D1240" s="7">
        <v>44237</v>
      </c>
      <c r="E1240" s="6" t="s">
        <v>28</v>
      </c>
      <c r="F1240" s="6" t="s">
        <v>61</v>
      </c>
      <c r="G1240" s="6" t="s">
        <v>62</v>
      </c>
      <c r="H1240" s="6" t="s">
        <v>21</v>
      </c>
      <c r="I1240" s="8">
        <v>0.5</v>
      </c>
      <c r="J1240" s="9">
        <v>1500</v>
      </c>
      <c r="K1240" s="10">
        <f t="shared" si="8"/>
        <v>750</v>
      </c>
      <c r="L1240" s="10">
        <f t="shared" si="9"/>
        <v>112.5</v>
      </c>
      <c r="M1240" s="11">
        <v>0.15</v>
      </c>
      <c r="O1240" s="16"/>
      <c r="P1240" s="17"/>
      <c r="Q1240" s="12"/>
      <c r="R1240" s="13"/>
    </row>
    <row r="1241" spans="1:18" ht="15.75" customHeight="1">
      <c r="A1241" s="1"/>
      <c r="B1241" s="6" t="s">
        <v>27</v>
      </c>
      <c r="C1241" s="6">
        <v>1128299</v>
      </c>
      <c r="D1241" s="7">
        <v>44237</v>
      </c>
      <c r="E1241" s="6" t="s">
        <v>28</v>
      </c>
      <c r="F1241" s="6" t="s">
        <v>61</v>
      </c>
      <c r="G1241" s="6" t="s">
        <v>62</v>
      </c>
      <c r="H1241" s="6" t="s">
        <v>22</v>
      </c>
      <c r="I1241" s="8">
        <v>0.45</v>
      </c>
      <c r="J1241" s="9">
        <v>3500</v>
      </c>
      <c r="K1241" s="10">
        <f t="shared" si="8"/>
        <v>1575</v>
      </c>
      <c r="L1241" s="10">
        <f t="shared" si="9"/>
        <v>630</v>
      </c>
      <c r="M1241" s="11">
        <v>0.4</v>
      </c>
      <c r="O1241" s="16"/>
      <c r="P1241" s="17"/>
      <c r="Q1241" s="12"/>
      <c r="R1241" s="13"/>
    </row>
    <row r="1242" spans="1:18" ht="15.75" customHeight="1">
      <c r="A1242" s="1"/>
      <c r="B1242" s="6" t="s">
        <v>27</v>
      </c>
      <c r="C1242" s="6">
        <v>1128299</v>
      </c>
      <c r="D1242" s="7">
        <v>44264</v>
      </c>
      <c r="E1242" s="6" t="s">
        <v>28</v>
      </c>
      <c r="F1242" s="6" t="s">
        <v>61</v>
      </c>
      <c r="G1242" s="6" t="s">
        <v>62</v>
      </c>
      <c r="H1242" s="6" t="s">
        <v>17</v>
      </c>
      <c r="I1242" s="8">
        <v>0.45</v>
      </c>
      <c r="J1242" s="9">
        <v>5000</v>
      </c>
      <c r="K1242" s="10">
        <f t="shared" si="8"/>
        <v>2250</v>
      </c>
      <c r="L1242" s="10">
        <f t="shared" si="9"/>
        <v>562.5</v>
      </c>
      <c r="M1242" s="11">
        <v>0.25</v>
      </c>
      <c r="O1242" s="16"/>
      <c r="P1242" s="17"/>
      <c r="Q1242" s="12"/>
      <c r="R1242" s="13"/>
    </row>
    <row r="1243" spans="1:18" ht="15.75" customHeight="1">
      <c r="A1243" s="1"/>
      <c r="B1243" s="6" t="s">
        <v>27</v>
      </c>
      <c r="C1243" s="6">
        <v>1128299</v>
      </c>
      <c r="D1243" s="7">
        <v>44264</v>
      </c>
      <c r="E1243" s="6" t="s">
        <v>28</v>
      </c>
      <c r="F1243" s="6" t="s">
        <v>61</v>
      </c>
      <c r="G1243" s="6" t="s">
        <v>62</v>
      </c>
      <c r="H1243" s="6" t="s">
        <v>18</v>
      </c>
      <c r="I1243" s="8">
        <v>0.54999999999999993</v>
      </c>
      <c r="J1243" s="9">
        <v>3500</v>
      </c>
      <c r="K1243" s="10">
        <f t="shared" si="8"/>
        <v>1924.9999999999998</v>
      </c>
      <c r="L1243" s="10">
        <f t="shared" si="9"/>
        <v>385</v>
      </c>
      <c r="M1243" s="11">
        <v>0.2</v>
      </c>
      <c r="O1243" s="16"/>
      <c r="P1243" s="17"/>
      <c r="Q1243" s="12"/>
      <c r="R1243" s="13"/>
    </row>
    <row r="1244" spans="1:18" ht="15.75" customHeight="1">
      <c r="A1244" s="1"/>
      <c r="B1244" s="6" t="s">
        <v>27</v>
      </c>
      <c r="C1244" s="6">
        <v>1128299</v>
      </c>
      <c r="D1244" s="7">
        <v>44264</v>
      </c>
      <c r="E1244" s="6" t="s">
        <v>28</v>
      </c>
      <c r="F1244" s="6" t="s">
        <v>61</v>
      </c>
      <c r="G1244" s="6" t="s">
        <v>62</v>
      </c>
      <c r="H1244" s="6" t="s">
        <v>19</v>
      </c>
      <c r="I1244" s="8">
        <v>0.59999999999999987</v>
      </c>
      <c r="J1244" s="9">
        <v>3750</v>
      </c>
      <c r="K1244" s="10">
        <f t="shared" si="8"/>
        <v>2249.9999999999995</v>
      </c>
      <c r="L1244" s="10">
        <f t="shared" si="9"/>
        <v>562.49999999999989</v>
      </c>
      <c r="M1244" s="11">
        <v>0.25</v>
      </c>
      <c r="O1244" s="16"/>
      <c r="P1244" s="17"/>
      <c r="Q1244" s="12"/>
      <c r="R1244" s="13"/>
    </row>
    <row r="1245" spans="1:18" ht="15.75" customHeight="1">
      <c r="A1245" s="1"/>
      <c r="B1245" s="6" t="s">
        <v>27</v>
      </c>
      <c r="C1245" s="6">
        <v>1128299</v>
      </c>
      <c r="D1245" s="7">
        <v>44264</v>
      </c>
      <c r="E1245" s="6" t="s">
        <v>28</v>
      </c>
      <c r="F1245" s="6" t="s">
        <v>61</v>
      </c>
      <c r="G1245" s="6" t="s">
        <v>62</v>
      </c>
      <c r="H1245" s="6" t="s">
        <v>20</v>
      </c>
      <c r="I1245" s="8">
        <v>0.54999999999999993</v>
      </c>
      <c r="J1245" s="9">
        <v>2750</v>
      </c>
      <c r="K1245" s="10">
        <f t="shared" si="8"/>
        <v>1512.4999999999998</v>
      </c>
      <c r="L1245" s="10">
        <f t="shared" si="9"/>
        <v>378.12499999999994</v>
      </c>
      <c r="M1245" s="11">
        <v>0.25</v>
      </c>
      <c r="O1245" s="16"/>
      <c r="P1245" s="17"/>
      <c r="Q1245" s="12"/>
      <c r="R1245" s="13"/>
    </row>
    <row r="1246" spans="1:18" ht="15.75" customHeight="1">
      <c r="A1246" s="1"/>
      <c r="B1246" s="6" t="s">
        <v>27</v>
      </c>
      <c r="C1246" s="6">
        <v>1128299</v>
      </c>
      <c r="D1246" s="7">
        <v>44264</v>
      </c>
      <c r="E1246" s="6" t="s">
        <v>28</v>
      </c>
      <c r="F1246" s="6" t="s">
        <v>61</v>
      </c>
      <c r="G1246" s="6" t="s">
        <v>62</v>
      </c>
      <c r="H1246" s="6" t="s">
        <v>21</v>
      </c>
      <c r="I1246" s="8">
        <v>0.6</v>
      </c>
      <c r="J1246" s="9">
        <v>1250</v>
      </c>
      <c r="K1246" s="10">
        <f t="shared" si="8"/>
        <v>750</v>
      </c>
      <c r="L1246" s="10">
        <f t="shared" si="9"/>
        <v>112.5</v>
      </c>
      <c r="M1246" s="11">
        <v>0.15</v>
      </c>
      <c r="O1246" s="16"/>
      <c r="P1246" s="17"/>
      <c r="Q1246" s="12"/>
      <c r="R1246" s="13"/>
    </row>
    <row r="1247" spans="1:18" ht="15.75" customHeight="1">
      <c r="A1247" s="1"/>
      <c r="B1247" s="6" t="s">
        <v>27</v>
      </c>
      <c r="C1247" s="6">
        <v>1128299</v>
      </c>
      <c r="D1247" s="7">
        <v>44264</v>
      </c>
      <c r="E1247" s="6" t="s">
        <v>28</v>
      </c>
      <c r="F1247" s="6" t="s">
        <v>61</v>
      </c>
      <c r="G1247" s="6" t="s">
        <v>62</v>
      </c>
      <c r="H1247" s="6" t="s">
        <v>22</v>
      </c>
      <c r="I1247" s="8">
        <v>0.54999999999999993</v>
      </c>
      <c r="J1247" s="9">
        <v>3250</v>
      </c>
      <c r="K1247" s="10">
        <f t="shared" si="8"/>
        <v>1787.4999999999998</v>
      </c>
      <c r="L1247" s="10">
        <f t="shared" si="9"/>
        <v>715</v>
      </c>
      <c r="M1247" s="11">
        <v>0.4</v>
      </c>
      <c r="O1247" s="16"/>
      <c r="P1247" s="17"/>
      <c r="Q1247" s="12"/>
      <c r="R1247" s="13"/>
    </row>
    <row r="1248" spans="1:18" ht="15.75" customHeight="1">
      <c r="A1248" s="1"/>
      <c r="B1248" s="6" t="s">
        <v>27</v>
      </c>
      <c r="C1248" s="6">
        <v>1128299</v>
      </c>
      <c r="D1248" s="7">
        <v>44296</v>
      </c>
      <c r="E1248" s="6" t="s">
        <v>28</v>
      </c>
      <c r="F1248" s="6" t="s">
        <v>61</v>
      </c>
      <c r="G1248" s="6" t="s">
        <v>62</v>
      </c>
      <c r="H1248" s="6" t="s">
        <v>17</v>
      </c>
      <c r="I1248" s="8">
        <v>0.6</v>
      </c>
      <c r="J1248" s="9">
        <v>5000</v>
      </c>
      <c r="K1248" s="10">
        <f t="shared" si="8"/>
        <v>3000</v>
      </c>
      <c r="L1248" s="10">
        <f t="shared" si="9"/>
        <v>750</v>
      </c>
      <c r="M1248" s="11">
        <v>0.25</v>
      </c>
      <c r="O1248" s="16"/>
      <c r="P1248" s="17"/>
      <c r="Q1248" s="12"/>
      <c r="R1248" s="13"/>
    </row>
    <row r="1249" spans="1:18" ht="15.75" customHeight="1">
      <c r="A1249" s="1"/>
      <c r="B1249" s="6" t="s">
        <v>27</v>
      </c>
      <c r="C1249" s="6">
        <v>1128299</v>
      </c>
      <c r="D1249" s="7">
        <v>44296</v>
      </c>
      <c r="E1249" s="6" t="s">
        <v>28</v>
      </c>
      <c r="F1249" s="6" t="s">
        <v>61</v>
      </c>
      <c r="G1249" s="6" t="s">
        <v>62</v>
      </c>
      <c r="H1249" s="6" t="s">
        <v>18</v>
      </c>
      <c r="I1249" s="8">
        <v>0.65</v>
      </c>
      <c r="J1249" s="9">
        <v>3000</v>
      </c>
      <c r="K1249" s="10">
        <f t="shared" si="8"/>
        <v>1950</v>
      </c>
      <c r="L1249" s="10">
        <f t="shared" si="9"/>
        <v>390</v>
      </c>
      <c r="M1249" s="11">
        <v>0.2</v>
      </c>
      <c r="O1249" s="16"/>
      <c r="P1249" s="17"/>
      <c r="Q1249" s="12"/>
      <c r="R1249" s="13"/>
    </row>
    <row r="1250" spans="1:18" ht="15.75" customHeight="1">
      <c r="A1250" s="1"/>
      <c r="B1250" s="6" t="s">
        <v>27</v>
      </c>
      <c r="C1250" s="6">
        <v>1128299</v>
      </c>
      <c r="D1250" s="7">
        <v>44296</v>
      </c>
      <c r="E1250" s="6" t="s">
        <v>28</v>
      </c>
      <c r="F1250" s="6" t="s">
        <v>61</v>
      </c>
      <c r="G1250" s="6" t="s">
        <v>62</v>
      </c>
      <c r="H1250" s="6" t="s">
        <v>19</v>
      </c>
      <c r="I1250" s="8">
        <v>0.65</v>
      </c>
      <c r="J1250" s="9">
        <v>3500</v>
      </c>
      <c r="K1250" s="10">
        <f t="shared" si="8"/>
        <v>2275</v>
      </c>
      <c r="L1250" s="10">
        <f t="shared" si="9"/>
        <v>568.75</v>
      </c>
      <c r="M1250" s="11">
        <v>0.25</v>
      </c>
      <c r="O1250" s="16"/>
      <c r="P1250" s="17"/>
      <c r="Q1250" s="12"/>
      <c r="R1250" s="13"/>
    </row>
    <row r="1251" spans="1:18" ht="15.75" customHeight="1">
      <c r="A1251" s="1"/>
      <c r="B1251" s="6" t="s">
        <v>27</v>
      </c>
      <c r="C1251" s="6">
        <v>1128299</v>
      </c>
      <c r="D1251" s="7">
        <v>44296</v>
      </c>
      <c r="E1251" s="6" t="s">
        <v>28</v>
      </c>
      <c r="F1251" s="6" t="s">
        <v>61</v>
      </c>
      <c r="G1251" s="6" t="s">
        <v>62</v>
      </c>
      <c r="H1251" s="6" t="s">
        <v>20</v>
      </c>
      <c r="I1251" s="8">
        <v>0.5</v>
      </c>
      <c r="J1251" s="9">
        <v>2500</v>
      </c>
      <c r="K1251" s="10">
        <f t="shared" si="8"/>
        <v>1250</v>
      </c>
      <c r="L1251" s="10">
        <f t="shared" si="9"/>
        <v>312.5</v>
      </c>
      <c r="M1251" s="11">
        <v>0.25</v>
      </c>
      <c r="O1251" s="16"/>
      <c r="P1251" s="17"/>
      <c r="Q1251" s="12"/>
      <c r="R1251" s="13"/>
    </row>
    <row r="1252" spans="1:18" ht="15.75" customHeight="1">
      <c r="A1252" s="1"/>
      <c r="B1252" s="6" t="s">
        <v>27</v>
      </c>
      <c r="C1252" s="6">
        <v>1128299</v>
      </c>
      <c r="D1252" s="7">
        <v>44296</v>
      </c>
      <c r="E1252" s="6" t="s">
        <v>28</v>
      </c>
      <c r="F1252" s="6" t="s">
        <v>61</v>
      </c>
      <c r="G1252" s="6" t="s">
        <v>62</v>
      </c>
      <c r="H1252" s="6" t="s">
        <v>21</v>
      </c>
      <c r="I1252" s="8">
        <v>0.55000000000000004</v>
      </c>
      <c r="J1252" s="9">
        <v>1500</v>
      </c>
      <c r="K1252" s="10">
        <f t="shared" si="8"/>
        <v>825.00000000000011</v>
      </c>
      <c r="L1252" s="10">
        <f t="shared" si="9"/>
        <v>123.75000000000001</v>
      </c>
      <c r="M1252" s="11">
        <v>0.15</v>
      </c>
      <c r="O1252" s="16"/>
      <c r="P1252" s="17"/>
      <c r="Q1252" s="12"/>
      <c r="R1252" s="13"/>
    </row>
    <row r="1253" spans="1:18" ht="15.75" customHeight="1">
      <c r="A1253" s="1"/>
      <c r="B1253" s="6" t="s">
        <v>27</v>
      </c>
      <c r="C1253" s="6">
        <v>1128299</v>
      </c>
      <c r="D1253" s="7">
        <v>44296</v>
      </c>
      <c r="E1253" s="6" t="s">
        <v>28</v>
      </c>
      <c r="F1253" s="6" t="s">
        <v>61</v>
      </c>
      <c r="G1253" s="6" t="s">
        <v>62</v>
      </c>
      <c r="H1253" s="6" t="s">
        <v>22</v>
      </c>
      <c r="I1253" s="8">
        <v>0.70000000000000007</v>
      </c>
      <c r="J1253" s="9">
        <v>3250</v>
      </c>
      <c r="K1253" s="10">
        <f t="shared" si="8"/>
        <v>2275</v>
      </c>
      <c r="L1253" s="10">
        <f t="shared" si="9"/>
        <v>910</v>
      </c>
      <c r="M1253" s="11">
        <v>0.4</v>
      </c>
      <c r="O1253" s="16"/>
      <c r="P1253" s="17"/>
      <c r="Q1253" s="12"/>
      <c r="R1253" s="13"/>
    </row>
    <row r="1254" spans="1:18" ht="15.75" customHeight="1">
      <c r="A1254" s="1"/>
      <c r="B1254" s="6" t="s">
        <v>27</v>
      </c>
      <c r="C1254" s="6">
        <v>1128299</v>
      </c>
      <c r="D1254" s="7">
        <v>44327</v>
      </c>
      <c r="E1254" s="6" t="s">
        <v>28</v>
      </c>
      <c r="F1254" s="6" t="s">
        <v>61</v>
      </c>
      <c r="G1254" s="6" t="s">
        <v>62</v>
      </c>
      <c r="H1254" s="6" t="s">
        <v>17</v>
      </c>
      <c r="I1254" s="8">
        <v>0.54999999999999993</v>
      </c>
      <c r="J1254" s="9">
        <v>5250</v>
      </c>
      <c r="K1254" s="10">
        <f t="shared" si="8"/>
        <v>2887.4999999999995</v>
      </c>
      <c r="L1254" s="10">
        <f t="shared" si="9"/>
        <v>721.87499999999989</v>
      </c>
      <c r="M1254" s="11">
        <v>0.25</v>
      </c>
      <c r="O1254" s="16"/>
      <c r="P1254" s="17"/>
      <c r="Q1254" s="12"/>
      <c r="R1254" s="13"/>
    </row>
    <row r="1255" spans="1:18" ht="15.75" customHeight="1">
      <c r="A1255" s="1"/>
      <c r="B1255" s="6" t="s">
        <v>27</v>
      </c>
      <c r="C1255" s="6">
        <v>1128299</v>
      </c>
      <c r="D1255" s="7">
        <v>44327</v>
      </c>
      <c r="E1255" s="6" t="s">
        <v>28</v>
      </c>
      <c r="F1255" s="6" t="s">
        <v>61</v>
      </c>
      <c r="G1255" s="6" t="s">
        <v>62</v>
      </c>
      <c r="H1255" s="6" t="s">
        <v>18</v>
      </c>
      <c r="I1255" s="8">
        <v>0.6</v>
      </c>
      <c r="J1255" s="9">
        <v>3750</v>
      </c>
      <c r="K1255" s="10">
        <f t="shared" si="8"/>
        <v>2250</v>
      </c>
      <c r="L1255" s="10">
        <f t="shared" si="9"/>
        <v>450</v>
      </c>
      <c r="M1255" s="11">
        <v>0.2</v>
      </c>
      <c r="O1255" s="16"/>
      <c r="P1255" s="17"/>
      <c r="Q1255" s="12"/>
      <c r="R1255" s="13"/>
    </row>
    <row r="1256" spans="1:18" ht="15.75" customHeight="1">
      <c r="A1256" s="1"/>
      <c r="B1256" s="6" t="s">
        <v>27</v>
      </c>
      <c r="C1256" s="6">
        <v>1128299</v>
      </c>
      <c r="D1256" s="7">
        <v>44327</v>
      </c>
      <c r="E1256" s="6" t="s">
        <v>28</v>
      </c>
      <c r="F1256" s="6" t="s">
        <v>61</v>
      </c>
      <c r="G1256" s="6" t="s">
        <v>62</v>
      </c>
      <c r="H1256" s="6" t="s">
        <v>19</v>
      </c>
      <c r="I1256" s="8">
        <v>0.6</v>
      </c>
      <c r="J1256" s="9">
        <v>3750</v>
      </c>
      <c r="K1256" s="10">
        <f t="shared" si="8"/>
        <v>2250</v>
      </c>
      <c r="L1256" s="10">
        <f t="shared" si="9"/>
        <v>562.5</v>
      </c>
      <c r="M1256" s="11">
        <v>0.25</v>
      </c>
      <c r="O1256" s="16"/>
      <c r="P1256" s="17"/>
      <c r="Q1256" s="12"/>
      <c r="R1256" s="13"/>
    </row>
    <row r="1257" spans="1:18" ht="15.75" customHeight="1">
      <c r="A1257" s="1"/>
      <c r="B1257" s="6" t="s">
        <v>27</v>
      </c>
      <c r="C1257" s="6">
        <v>1128299</v>
      </c>
      <c r="D1257" s="7">
        <v>44327</v>
      </c>
      <c r="E1257" s="6" t="s">
        <v>28</v>
      </c>
      <c r="F1257" s="6" t="s">
        <v>61</v>
      </c>
      <c r="G1257" s="6" t="s">
        <v>62</v>
      </c>
      <c r="H1257" s="6" t="s">
        <v>20</v>
      </c>
      <c r="I1257" s="8">
        <v>0.54999999999999993</v>
      </c>
      <c r="J1257" s="9">
        <v>2750</v>
      </c>
      <c r="K1257" s="10">
        <f t="shared" si="8"/>
        <v>1512.4999999999998</v>
      </c>
      <c r="L1257" s="10">
        <f t="shared" si="9"/>
        <v>378.12499999999994</v>
      </c>
      <c r="M1257" s="11">
        <v>0.25</v>
      </c>
      <c r="O1257" s="16"/>
      <c r="P1257" s="17"/>
      <c r="Q1257" s="12"/>
      <c r="R1257" s="13"/>
    </row>
    <row r="1258" spans="1:18" ht="15.75" customHeight="1">
      <c r="A1258" s="1"/>
      <c r="B1258" s="6" t="s">
        <v>27</v>
      </c>
      <c r="C1258" s="6">
        <v>1128299</v>
      </c>
      <c r="D1258" s="7">
        <v>44327</v>
      </c>
      <c r="E1258" s="6" t="s">
        <v>28</v>
      </c>
      <c r="F1258" s="6" t="s">
        <v>61</v>
      </c>
      <c r="G1258" s="6" t="s">
        <v>62</v>
      </c>
      <c r="H1258" s="6" t="s">
        <v>21</v>
      </c>
      <c r="I1258" s="8">
        <v>0.6</v>
      </c>
      <c r="J1258" s="9">
        <v>1750</v>
      </c>
      <c r="K1258" s="10">
        <f t="shared" si="8"/>
        <v>1050</v>
      </c>
      <c r="L1258" s="10">
        <f t="shared" si="9"/>
        <v>157.5</v>
      </c>
      <c r="M1258" s="11">
        <v>0.15</v>
      </c>
      <c r="O1258" s="16"/>
      <c r="P1258" s="17"/>
      <c r="Q1258" s="12"/>
      <c r="R1258" s="13"/>
    </row>
    <row r="1259" spans="1:18" ht="15.75" customHeight="1">
      <c r="A1259" s="1"/>
      <c r="B1259" s="6" t="s">
        <v>27</v>
      </c>
      <c r="C1259" s="6">
        <v>1128299</v>
      </c>
      <c r="D1259" s="7">
        <v>44327</v>
      </c>
      <c r="E1259" s="6" t="s">
        <v>28</v>
      </c>
      <c r="F1259" s="6" t="s">
        <v>61</v>
      </c>
      <c r="G1259" s="6" t="s">
        <v>62</v>
      </c>
      <c r="H1259" s="6" t="s">
        <v>22</v>
      </c>
      <c r="I1259" s="8">
        <v>0.75</v>
      </c>
      <c r="J1259" s="9">
        <v>4750</v>
      </c>
      <c r="K1259" s="10">
        <f t="shared" si="8"/>
        <v>3562.5</v>
      </c>
      <c r="L1259" s="10">
        <f t="shared" si="9"/>
        <v>1425</v>
      </c>
      <c r="M1259" s="11">
        <v>0.4</v>
      </c>
      <c r="O1259" s="16"/>
      <c r="P1259" s="17"/>
      <c r="Q1259" s="12"/>
      <c r="R1259" s="13"/>
    </row>
    <row r="1260" spans="1:18" ht="15.75" customHeight="1">
      <c r="A1260" s="1"/>
      <c r="B1260" s="6" t="s">
        <v>27</v>
      </c>
      <c r="C1260" s="6">
        <v>1128299</v>
      </c>
      <c r="D1260" s="7">
        <v>44357</v>
      </c>
      <c r="E1260" s="6" t="s">
        <v>28</v>
      </c>
      <c r="F1260" s="6" t="s">
        <v>61</v>
      </c>
      <c r="G1260" s="6" t="s">
        <v>62</v>
      </c>
      <c r="H1260" s="6" t="s">
        <v>17</v>
      </c>
      <c r="I1260" s="8">
        <v>0.7</v>
      </c>
      <c r="J1260" s="9">
        <v>7250</v>
      </c>
      <c r="K1260" s="10">
        <f t="shared" si="8"/>
        <v>5075</v>
      </c>
      <c r="L1260" s="10">
        <f t="shared" si="9"/>
        <v>1268.75</v>
      </c>
      <c r="M1260" s="11">
        <v>0.25</v>
      </c>
      <c r="O1260" s="16"/>
      <c r="P1260" s="17"/>
      <c r="Q1260" s="12"/>
      <c r="R1260" s="13"/>
    </row>
    <row r="1261" spans="1:18" ht="15.75" customHeight="1">
      <c r="A1261" s="1"/>
      <c r="B1261" s="6" t="s">
        <v>27</v>
      </c>
      <c r="C1261" s="6">
        <v>1128299</v>
      </c>
      <c r="D1261" s="7">
        <v>44357</v>
      </c>
      <c r="E1261" s="6" t="s">
        <v>28</v>
      </c>
      <c r="F1261" s="6" t="s">
        <v>61</v>
      </c>
      <c r="G1261" s="6" t="s">
        <v>62</v>
      </c>
      <c r="H1261" s="6" t="s">
        <v>18</v>
      </c>
      <c r="I1261" s="8">
        <v>0.75</v>
      </c>
      <c r="J1261" s="9">
        <v>6000</v>
      </c>
      <c r="K1261" s="10">
        <f t="shared" si="8"/>
        <v>4500</v>
      </c>
      <c r="L1261" s="10">
        <f t="shared" si="9"/>
        <v>900</v>
      </c>
      <c r="M1261" s="11">
        <v>0.2</v>
      </c>
      <c r="O1261" s="16"/>
      <c r="P1261" s="17"/>
      <c r="Q1261" s="12"/>
      <c r="R1261" s="13"/>
    </row>
    <row r="1262" spans="1:18" ht="15.75" customHeight="1">
      <c r="A1262" s="1"/>
      <c r="B1262" s="6" t="s">
        <v>27</v>
      </c>
      <c r="C1262" s="6">
        <v>1128299</v>
      </c>
      <c r="D1262" s="7">
        <v>44357</v>
      </c>
      <c r="E1262" s="6" t="s">
        <v>28</v>
      </c>
      <c r="F1262" s="6" t="s">
        <v>61</v>
      </c>
      <c r="G1262" s="6" t="s">
        <v>62</v>
      </c>
      <c r="H1262" s="6" t="s">
        <v>19</v>
      </c>
      <c r="I1262" s="8">
        <v>0.75</v>
      </c>
      <c r="J1262" s="9">
        <v>6000</v>
      </c>
      <c r="K1262" s="10">
        <f t="shared" si="8"/>
        <v>4500</v>
      </c>
      <c r="L1262" s="10">
        <f t="shared" si="9"/>
        <v>1125</v>
      </c>
      <c r="M1262" s="11">
        <v>0.25</v>
      </c>
      <c r="O1262" s="16"/>
      <c r="P1262" s="17"/>
      <c r="Q1262" s="12"/>
      <c r="R1262" s="13"/>
    </row>
    <row r="1263" spans="1:18" ht="15.75" customHeight="1">
      <c r="A1263" s="1"/>
      <c r="B1263" s="6" t="s">
        <v>27</v>
      </c>
      <c r="C1263" s="6">
        <v>1128299</v>
      </c>
      <c r="D1263" s="7">
        <v>44357</v>
      </c>
      <c r="E1263" s="6" t="s">
        <v>28</v>
      </c>
      <c r="F1263" s="6" t="s">
        <v>61</v>
      </c>
      <c r="G1263" s="6" t="s">
        <v>62</v>
      </c>
      <c r="H1263" s="6" t="s">
        <v>20</v>
      </c>
      <c r="I1263" s="8">
        <v>0.75</v>
      </c>
      <c r="J1263" s="9">
        <v>4750</v>
      </c>
      <c r="K1263" s="10">
        <f t="shared" si="8"/>
        <v>3562.5</v>
      </c>
      <c r="L1263" s="10">
        <f t="shared" si="9"/>
        <v>890.625</v>
      </c>
      <c r="M1263" s="11">
        <v>0.25</v>
      </c>
      <c r="O1263" s="16"/>
      <c r="P1263" s="17"/>
      <c r="Q1263" s="12"/>
      <c r="R1263" s="13"/>
    </row>
    <row r="1264" spans="1:18" ht="15.75" customHeight="1">
      <c r="A1264" s="1"/>
      <c r="B1264" s="6" t="s">
        <v>27</v>
      </c>
      <c r="C1264" s="6">
        <v>1128299</v>
      </c>
      <c r="D1264" s="7">
        <v>44357</v>
      </c>
      <c r="E1264" s="6" t="s">
        <v>28</v>
      </c>
      <c r="F1264" s="6" t="s">
        <v>61</v>
      </c>
      <c r="G1264" s="6" t="s">
        <v>62</v>
      </c>
      <c r="H1264" s="6" t="s">
        <v>21</v>
      </c>
      <c r="I1264" s="8">
        <v>0.85000000000000009</v>
      </c>
      <c r="J1264" s="9">
        <v>3500</v>
      </c>
      <c r="K1264" s="10">
        <f t="shared" si="8"/>
        <v>2975.0000000000005</v>
      </c>
      <c r="L1264" s="10">
        <f t="shared" si="9"/>
        <v>446.25000000000006</v>
      </c>
      <c r="M1264" s="11">
        <v>0.15</v>
      </c>
      <c r="O1264" s="16"/>
      <c r="P1264" s="17"/>
      <c r="Q1264" s="12"/>
      <c r="R1264" s="13"/>
    </row>
    <row r="1265" spans="1:18" ht="15.75" customHeight="1">
      <c r="A1265" s="1"/>
      <c r="B1265" s="6" t="s">
        <v>27</v>
      </c>
      <c r="C1265" s="6">
        <v>1128299</v>
      </c>
      <c r="D1265" s="7">
        <v>44357</v>
      </c>
      <c r="E1265" s="6" t="s">
        <v>28</v>
      </c>
      <c r="F1265" s="6" t="s">
        <v>61</v>
      </c>
      <c r="G1265" s="6" t="s">
        <v>62</v>
      </c>
      <c r="H1265" s="6" t="s">
        <v>22</v>
      </c>
      <c r="I1265" s="8">
        <v>1</v>
      </c>
      <c r="J1265" s="9">
        <v>6500</v>
      </c>
      <c r="K1265" s="10">
        <f t="shared" si="8"/>
        <v>6500</v>
      </c>
      <c r="L1265" s="10">
        <f t="shared" si="9"/>
        <v>2600</v>
      </c>
      <c r="M1265" s="11">
        <v>0.4</v>
      </c>
      <c r="O1265" s="16"/>
      <c r="P1265" s="17"/>
      <c r="Q1265" s="12"/>
      <c r="R1265" s="13"/>
    </row>
    <row r="1266" spans="1:18" ht="15.75" customHeight="1">
      <c r="A1266" s="1"/>
      <c r="B1266" s="6" t="s">
        <v>27</v>
      </c>
      <c r="C1266" s="6">
        <v>1128299</v>
      </c>
      <c r="D1266" s="7">
        <v>44386</v>
      </c>
      <c r="E1266" s="6" t="s">
        <v>28</v>
      </c>
      <c r="F1266" s="6" t="s">
        <v>61</v>
      </c>
      <c r="G1266" s="6" t="s">
        <v>62</v>
      </c>
      <c r="H1266" s="6" t="s">
        <v>17</v>
      </c>
      <c r="I1266" s="8">
        <v>0.8</v>
      </c>
      <c r="J1266" s="9">
        <v>8000</v>
      </c>
      <c r="K1266" s="10">
        <f t="shared" si="8"/>
        <v>6400</v>
      </c>
      <c r="L1266" s="10">
        <f t="shared" si="9"/>
        <v>1600</v>
      </c>
      <c r="M1266" s="11">
        <v>0.25</v>
      </c>
      <c r="O1266" s="16"/>
      <c r="P1266" s="17"/>
      <c r="Q1266" s="12"/>
      <c r="R1266" s="13"/>
    </row>
    <row r="1267" spans="1:18" ht="15.75" customHeight="1">
      <c r="A1267" s="1"/>
      <c r="B1267" s="6" t="s">
        <v>27</v>
      </c>
      <c r="C1267" s="6">
        <v>1128299</v>
      </c>
      <c r="D1267" s="7">
        <v>44386</v>
      </c>
      <c r="E1267" s="6" t="s">
        <v>28</v>
      </c>
      <c r="F1267" s="6" t="s">
        <v>61</v>
      </c>
      <c r="G1267" s="6" t="s">
        <v>62</v>
      </c>
      <c r="H1267" s="6" t="s">
        <v>18</v>
      </c>
      <c r="I1267" s="8">
        <v>0.85000000000000009</v>
      </c>
      <c r="J1267" s="9">
        <v>6500</v>
      </c>
      <c r="K1267" s="10">
        <f t="shared" si="8"/>
        <v>5525.0000000000009</v>
      </c>
      <c r="L1267" s="10">
        <f t="shared" si="9"/>
        <v>1105.0000000000002</v>
      </c>
      <c r="M1267" s="11">
        <v>0.2</v>
      </c>
      <c r="O1267" s="16"/>
      <c r="P1267" s="17"/>
      <c r="Q1267" s="12"/>
      <c r="R1267" s="13"/>
    </row>
    <row r="1268" spans="1:18" ht="15.75" customHeight="1">
      <c r="A1268" s="1"/>
      <c r="B1268" s="6" t="s">
        <v>27</v>
      </c>
      <c r="C1268" s="6">
        <v>1128299</v>
      </c>
      <c r="D1268" s="7">
        <v>44386</v>
      </c>
      <c r="E1268" s="6" t="s">
        <v>28</v>
      </c>
      <c r="F1268" s="6" t="s">
        <v>61</v>
      </c>
      <c r="G1268" s="6" t="s">
        <v>62</v>
      </c>
      <c r="H1268" s="6" t="s">
        <v>19</v>
      </c>
      <c r="I1268" s="8">
        <v>0.85000000000000009</v>
      </c>
      <c r="J1268" s="9">
        <v>6000</v>
      </c>
      <c r="K1268" s="10">
        <f t="shared" si="8"/>
        <v>5100.0000000000009</v>
      </c>
      <c r="L1268" s="10">
        <f t="shared" si="9"/>
        <v>1275.0000000000002</v>
      </c>
      <c r="M1268" s="11">
        <v>0.25</v>
      </c>
      <c r="O1268" s="16"/>
      <c r="P1268" s="17"/>
      <c r="Q1268" s="12"/>
      <c r="R1268" s="13"/>
    </row>
    <row r="1269" spans="1:18" ht="15.75" customHeight="1">
      <c r="A1269" s="1"/>
      <c r="B1269" s="6" t="s">
        <v>27</v>
      </c>
      <c r="C1269" s="6">
        <v>1128299</v>
      </c>
      <c r="D1269" s="7">
        <v>44386</v>
      </c>
      <c r="E1269" s="6" t="s">
        <v>28</v>
      </c>
      <c r="F1269" s="6" t="s">
        <v>61</v>
      </c>
      <c r="G1269" s="6" t="s">
        <v>62</v>
      </c>
      <c r="H1269" s="6" t="s">
        <v>20</v>
      </c>
      <c r="I1269" s="8">
        <v>0.8</v>
      </c>
      <c r="J1269" s="9">
        <v>5000</v>
      </c>
      <c r="K1269" s="10">
        <f t="shared" si="8"/>
        <v>4000</v>
      </c>
      <c r="L1269" s="10">
        <f t="shared" si="9"/>
        <v>1000</v>
      </c>
      <c r="M1269" s="11">
        <v>0.25</v>
      </c>
      <c r="O1269" s="16"/>
      <c r="P1269" s="17"/>
      <c r="Q1269" s="12"/>
      <c r="R1269" s="13"/>
    </row>
    <row r="1270" spans="1:18" ht="15.75" customHeight="1">
      <c r="A1270" s="1"/>
      <c r="B1270" s="6" t="s">
        <v>27</v>
      </c>
      <c r="C1270" s="6">
        <v>1128299</v>
      </c>
      <c r="D1270" s="7">
        <v>44386</v>
      </c>
      <c r="E1270" s="6" t="s">
        <v>28</v>
      </c>
      <c r="F1270" s="6" t="s">
        <v>61</v>
      </c>
      <c r="G1270" s="6" t="s">
        <v>62</v>
      </c>
      <c r="H1270" s="6" t="s">
        <v>21</v>
      </c>
      <c r="I1270" s="8">
        <v>0.85000000000000009</v>
      </c>
      <c r="J1270" s="9">
        <v>5500</v>
      </c>
      <c r="K1270" s="10">
        <f t="shared" si="8"/>
        <v>4675.0000000000009</v>
      </c>
      <c r="L1270" s="10">
        <f t="shared" si="9"/>
        <v>701.25000000000011</v>
      </c>
      <c r="M1270" s="11">
        <v>0.15</v>
      </c>
      <c r="O1270" s="16"/>
      <c r="P1270" s="17"/>
      <c r="Q1270" s="12"/>
      <c r="R1270" s="13"/>
    </row>
    <row r="1271" spans="1:18" ht="15.75" customHeight="1">
      <c r="A1271" s="1"/>
      <c r="B1271" s="6" t="s">
        <v>27</v>
      </c>
      <c r="C1271" s="6">
        <v>1128299</v>
      </c>
      <c r="D1271" s="7">
        <v>44386</v>
      </c>
      <c r="E1271" s="6" t="s">
        <v>28</v>
      </c>
      <c r="F1271" s="6" t="s">
        <v>61</v>
      </c>
      <c r="G1271" s="6" t="s">
        <v>62</v>
      </c>
      <c r="H1271" s="6" t="s">
        <v>22</v>
      </c>
      <c r="I1271" s="8">
        <v>1</v>
      </c>
      <c r="J1271" s="9">
        <v>5500</v>
      </c>
      <c r="K1271" s="10">
        <f t="shared" si="8"/>
        <v>5500</v>
      </c>
      <c r="L1271" s="10">
        <f t="shared" si="9"/>
        <v>2200</v>
      </c>
      <c r="M1271" s="11">
        <v>0.4</v>
      </c>
      <c r="O1271" s="16"/>
      <c r="P1271" s="17"/>
      <c r="Q1271" s="12"/>
      <c r="R1271" s="13"/>
    </row>
    <row r="1272" spans="1:18" ht="15.75" customHeight="1">
      <c r="A1272" s="1"/>
      <c r="B1272" s="6" t="s">
        <v>27</v>
      </c>
      <c r="C1272" s="6">
        <v>1128299</v>
      </c>
      <c r="D1272" s="7">
        <v>44418</v>
      </c>
      <c r="E1272" s="6" t="s">
        <v>28</v>
      </c>
      <c r="F1272" s="6" t="s">
        <v>61</v>
      </c>
      <c r="G1272" s="6" t="s">
        <v>62</v>
      </c>
      <c r="H1272" s="6" t="s">
        <v>17</v>
      </c>
      <c r="I1272" s="8">
        <v>0.85000000000000009</v>
      </c>
      <c r="J1272" s="9">
        <v>7500</v>
      </c>
      <c r="K1272" s="10">
        <f t="shared" si="8"/>
        <v>6375.0000000000009</v>
      </c>
      <c r="L1272" s="10">
        <f t="shared" si="9"/>
        <v>1593.7500000000002</v>
      </c>
      <c r="M1272" s="11">
        <v>0.25</v>
      </c>
      <c r="O1272" s="16"/>
      <c r="P1272" s="17"/>
      <c r="Q1272" s="12"/>
      <c r="R1272" s="13"/>
    </row>
    <row r="1273" spans="1:18" ht="15.75" customHeight="1">
      <c r="A1273" s="1"/>
      <c r="B1273" s="6" t="s">
        <v>27</v>
      </c>
      <c r="C1273" s="6">
        <v>1128299</v>
      </c>
      <c r="D1273" s="7">
        <v>44418</v>
      </c>
      <c r="E1273" s="6" t="s">
        <v>28</v>
      </c>
      <c r="F1273" s="6" t="s">
        <v>61</v>
      </c>
      <c r="G1273" s="6" t="s">
        <v>62</v>
      </c>
      <c r="H1273" s="6" t="s">
        <v>18</v>
      </c>
      <c r="I1273" s="8">
        <v>0.75000000000000011</v>
      </c>
      <c r="J1273" s="9">
        <v>7250</v>
      </c>
      <c r="K1273" s="10">
        <f t="shared" si="8"/>
        <v>5437.5000000000009</v>
      </c>
      <c r="L1273" s="10">
        <f t="shared" si="9"/>
        <v>1087.5000000000002</v>
      </c>
      <c r="M1273" s="11">
        <v>0.2</v>
      </c>
      <c r="O1273" s="16"/>
      <c r="P1273" s="17"/>
      <c r="Q1273" s="12"/>
      <c r="R1273" s="13"/>
    </row>
    <row r="1274" spans="1:18" ht="15.75" customHeight="1">
      <c r="A1274" s="1"/>
      <c r="B1274" s="6" t="s">
        <v>27</v>
      </c>
      <c r="C1274" s="6">
        <v>1128299</v>
      </c>
      <c r="D1274" s="7">
        <v>44418</v>
      </c>
      <c r="E1274" s="6" t="s">
        <v>28</v>
      </c>
      <c r="F1274" s="6" t="s">
        <v>61</v>
      </c>
      <c r="G1274" s="6" t="s">
        <v>62</v>
      </c>
      <c r="H1274" s="6" t="s">
        <v>19</v>
      </c>
      <c r="I1274" s="8">
        <v>0.70000000000000007</v>
      </c>
      <c r="J1274" s="9">
        <v>6000</v>
      </c>
      <c r="K1274" s="10">
        <f t="shared" si="8"/>
        <v>4200</v>
      </c>
      <c r="L1274" s="10">
        <f t="shared" si="9"/>
        <v>1050</v>
      </c>
      <c r="M1274" s="11">
        <v>0.25</v>
      </c>
      <c r="O1274" s="16"/>
      <c r="P1274" s="17"/>
      <c r="Q1274" s="12"/>
      <c r="R1274" s="13"/>
    </row>
    <row r="1275" spans="1:18" ht="15.75" customHeight="1">
      <c r="A1275" s="1"/>
      <c r="B1275" s="6" t="s">
        <v>27</v>
      </c>
      <c r="C1275" s="6">
        <v>1128299</v>
      </c>
      <c r="D1275" s="7">
        <v>44418</v>
      </c>
      <c r="E1275" s="6" t="s">
        <v>28</v>
      </c>
      <c r="F1275" s="6" t="s">
        <v>61</v>
      </c>
      <c r="G1275" s="6" t="s">
        <v>62</v>
      </c>
      <c r="H1275" s="6" t="s">
        <v>20</v>
      </c>
      <c r="I1275" s="8">
        <v>0.70000000000000007</v>
      </c>
      <c r="J1275" s="9">
        <v>5250</v>
      </c>
      <c r="K1275" s="10">
        <f t="shared" si="8"/>
        <v>3675.0000000000005</v>
      </c>
      <c r="L1275" s="10">
        <f t="shared" si="9"/>
        <v>918.75000000000011</v>
      </c>
      <c r="M1275" s="11">
        <v>0.25</v>
      </c>
      <c r="O1275" s="16"/>
      <c r="P1275" s="17"/>
      <c r="Q1275" s="12"/>
      <c r="R1275" s="13"/>
    </row>
    <row r="1276" spans="1:18" ht="15.75" customHeight="1">
      <c r="A1276" s="1"/>
      <c r="B1276" s="6" t="s">
        <v>27</v>
      </c>
      <c r="C1276" s="6">
        <v>1128299</v>
      </c>
      <c r="D1276" s="7">
        <v>44418</v>
      </c>
      <c r="E1276" s="6" t="s">
        <v>28</v>
      </c>
      <c r="F1276" s="6" t="s">
        <v>61</v>
      </c>
      <c r="G1276" s="6" t="s">
        <v>62</v>
      </c>
      <c r="H1276" s="6" t="s">
        <v>21</v>
      </c>
      <c r="I1276" s="8">
        <v>0.7</v>
      </c>
      <c r="J1276" s="9">
        <v>5250</v>
      </c>
      <c r="K1276" s="10">
        <f t="shared" si="8"/>
        <v>3674.9999999999995</v>
      </c>
      <c r="L1276" s="10">
        <f t="shared" si="9"/>
        <v>551.24999999999989</v>
      </c>
      <c r="M1276" s="11">
        <v>0.15</v>
      </c>
      <c r="O1276" s="16"/>
      <c r="P1276" s="17"/>
      <c r="Q1276" s="12"/>
      <c r="R1276" s="13"/>
    </row>
    <row r="1277" spans="1:18" ht="15.75" customHeight="1">
      <c r="A1277" s="1"/>
      <c r="B1277" s="6" t="s">
        <v>27</v>
      </c>
      <c r="C1277" s="6">
        <v>1128299</v>
      </c>
      <c r="D1277" s="7">
        <v>44418</v>
      </c>
      <c r="E1277" s="6" t="s">
        <v>28</v>
      </c>
      <c r="F1277" s="6" t="s">
        <v>61</v>
      </c>
      <c r="G1277" s="6" t="s">
        <v>62</v>
      </c>
      <c r="H1277" s="6" t="s">
        <v>22</v>
      </c>
      <c r="I1277" s="8">
        <v>0.75</v>
      </c>
      <c r="J1277" s="9">
        <v>3500</v>
      </c>
      <c r="K1277" s="10">
        <f t="shared" si="8"/>
        <v>2625</v>
      </c>
      <c r="L1277" s="10">
        <f t="shared" si="9"/>
        <v>1050</v>
      </c>
      <c r="M1277" s="11">
        <v>0.4</v>
      </c>
      <c r="O1277" s="16"/>
      <c r="P1277" s="17"/>
      <c r="Q1277" s="12"/>
      <c r="R1277" s="13"/>
    </row>
    <row r="1278" spans="1:18" ht="15.75" customHeight="1">
      <c r="A1278" s="1"/>
      <c r="B1278" s="6" t="s">
        <v>27</v>
      </c>
      <c r="C1278" s="6">
        <v>1128299</v>
      </c>
      <c r="D1278" s="7">
        <v>44450</v>
      </c>
      <c r="E1278" s="6" t="s">
        <v>28</v>
      </c>
      <c r="F1278" s="6" t="s">
        <v>61</v>
      </c>
      <c r="G1278" s="6" t="s">
        <v>62</v>
      </c>
      <c r="H1278" s="6" t="s">
        <v>17</v>
      </c>
      <c r="I1278" s="8">
        <v>0.65000000000000013</v>
      </c>
      <c r="J1278" s="9">
        <v>5500</v>
      </c>
      <c r="K1278" s="10">
        <f t="shared" si="8"/>
        <v>3575.0000000000009</v>
      </c>
      <c r="L1278" s="10">
        <f t="shared" si="9"/>
        <v>893.75000000000023</v>
      </c>
      <c r="M1278" s="11">
        <v>0.25</v>
      </c>
      <c r="O1278" s="16"/>
      <c r="P1278" s="17"/>
      <c r="Q1278" s="12"/>
      <c r="R1278" s="13"/>
    </row>
    <row r="1279" spans="1:18" ht="15.75" customHeight="1">
      <c r="A1279" s="1"/>
      <c r="B1279" s="6" t="s">
        <v>27</v>
      </c>
      <c r="C1279" s="6">
        <v>1128299</v>
      </c>
      <c r="D1279" s="7">
        <v>44450</v>
      </c>
      <c r="E1279" s="6" t="s">
        <v>28</v>
      </c>
      <c r="F1279" s="6" t="s">
        <v>61</v>
      </c>
      <c r="G1279" s="6" t="s">
        <v>62</v>
      </c>
      <c r="H1279" s="6" t="s">
        <v>18</v>
      </c>
      <c r="I1279" s="8">
        <v>0.70000000000000018</v>
      </c>
      <c r="J1279" s="9">
        <v>5500</v>
      </c>
      <c r="K1279" s="10">
        <f t="shared" si="8"/>
        <v>3850.0000000000009</v>
      </c>
      <c r="L1279" s="10">
        <f t="shared" si="9"/>
        <v>770.00000000000023</v>
      </c>
      <c r="M1279" s="11">
        <v>0.2</v>
      </c>
      <c r="O1279" s="16"/>
      <c r="P1279" s="17"/>
      <c r="Q1279" s="12"/>
      <c r="R1279" s="13"/>
    </row>
    <row r="1280" spans="1:18" ht="15.75" customHeight="1">
      <c r="A1280" s="1"/>
      <c r="B1280" s="6" t="s">
        <v>27</v>
      </c>
      <c r="C1280" s="6">
        <v>1128299</v>
      </c>
      <c r="D1280" s="7">
        <v>44450</v>
      </c>
      <c r="E1280" s="6" t="s">
        <v>28</v>
      </c>
      <c r="F1280" s="6" t="s">
        <v>61</v>
      </c>
      <c r="G1280" s="6" t="s">
        <v>62</v>
      </c>
      <c r="H1280" s="6" t="s">
        <v>19</v>
      </c>
      <c r="I1280" s="8">
        <v>0.65000000000000013</v>
      </c>
      <c r="J1280" s="9">
        <v>3750</v>
      </c>
      <c r="K1280" s="10">
        <f t="shared" si="8"/>
        <v>2437.5000000000005</v>
      </c>
      <c r="L1280" s="10">
        <f t="shared" si="9"/>
        <v>609.37500000000011</v>
      </c>
      <c r="M1280" s="11">
        <v>0.25</v>
      </c>
      <c r="O1280" s="16"/>
      <c r="P1280" s="17"/>
      <c r="Q1280" s="12"/>
      <c r="R1280" s="13"/>
    </row>
    <row r="1281" spans="1:18" ht="15.75" customHeight="1">
      <c r="A1281" s="1"/>
      <c r="B1281" s="6" t="s">
        <v>27</v>
      </c>
      <c r="C1281" s="6">
        <v>1128299</v>
      </c>
      <c r="D1281" s="7">
        <v>44450</v>
      </c>
      <c r="E1281" s="6" t="s">
        <v>28</v>
      </c>
      <c r="F1281" s="6" t="s">
        <v>61</v>
      </c>
      <c r="G1281" s="6" t="s">
        <v>62</v>
      </c>
      <c r="H1281" s="6" t="s">
        <v>20</v>
      </c>
      <c r="I1281" s="8">
        <v>0.65000000000000013</v>
      </c>
      <c r="J1281" s="9">
        <v>3250</v>
      </c>
      <c r="K1281" s="10">
        <f t="shared" ref="K1281:K1535" si="10">I1281*J1281</f>
        <v>2112.5000000000005</v>
      </c>
      <c r="L1281" s="10">
        <f t="shared" ref="L1281:L1535" si="11">K1281*M1281</f>
        <v>528.12500000000011</v>
      </c>
      <c r="M1281" s="11">
        <v>0.25</v>
      </c>
      <c r="O1281" s="16"/>
      <c r="P1281" s="17"/>
      <c r="Q1281" s="12"/>
      <c r="R1281" s="13"/>
    </row>
    <row r="1282" spans="1:18" ht="15.75" customHeight="1">
      <c r="A1282" s="1"/>
      <c r="B1282" s="6" t="s">
        <v>27</v>
      </c>
      <c r="C1282" s="6">
        <v>1128299</v>
      </c>
      <c r="D1282" s="7">
        <v>44450</v>
      </c>
      <c r="E1282" s="6" t="s">
        <v>28</v>
      </c>
      <c r="F1282" s="6" t="s">
        <v>61</v>
      </c>
      <c r="G1282" s="6" t="s">
        <v>62</v>
      </c>
      <c r="H1282" s="6" t="s">
        <v>21</v>
      </c>
      <c r="I1282" s="8">
        <v>0.75000000000000011</v>
      </c>
      <c r="J1282" s="9">
        <v>3500</v>
      </c>
      <c r="K1282" s="10">
        <f t="shared" si="10"/>
        <v>2625.0000000000005</v>
      </c>
      <c r="L1282" s="10">
        <f t="shared" si="11"/>
        <v>393.75000000000006</v>
      </c>
      <c r="M1282" s="11">
        <v>0.15</v>
      </c>
      <c r="O1282" s="16"/>
      <c r="P1282" s="17"/>
      <c r="Q1282" s="12"/>
      <c r="R1282" s="13"/>
    </row>
    <row r="1283" spans="1:18" ht="15.75" customHeight="1">
      <c r="A1283" s="1"/>
      <c r="B1283" s="6" t="s">
        <v>27</v>
      </c>
      <c r="C1283" s="6">
        <v>1128299</v>
      </c>
      <c r="D1283" s="7">
        <v>44450</v>
      </c>
      <c r="E1283" s="6" t="s">
        <v>28</v>
      </c>
      <c r="F1283" s="6" t="s">
        <v>61</v>
      </c>
      <c r="G1283" s="6" t="s">
        <v>62</v>
      </c>
      <c r="H1283" s="6" t="s">
        <v>22</v>
      </c>
      <c r="I1283" s="8">
        <v>0.6</v>
      </c>
      <c r="J1283" s="9">
        <v>3750</v>
      </c>
      <c r="K1283" s="10">
        <f t="shared" si="10"/>
        <v>2250</v>
      </c>
      <c r="L1283" s="10">
        <f t="shared" si="11"/>
        <v>900</v>
      </c>
      <c r="M1283" s="11">
        <v>0.4</v>
      </c>
      <c r="O1283" s="16"/>
      <c r="P1283" s="17"/>
      <c r="Q1283" s="12"/>
      <c r="R1283" s="13"/>
    </row>
    <row r="1284" spans="1:18" ht="15.75" customHeight="1">
      <c r="A1284" s="1"/>
      <c r="B1284" s="6" t="s">
        <v>27</v>
      </c>
      <c r="C1284" s="6">
        <v>1128299</v>
      </c>
      <c r="D1284" s="7">
        <v>44479</v>
      </c>
      <c r="E1284" s="6" t="s">
        <v>28</v>
      </c>
      <c r="F1284" s="6" t="s">
        <v>61</v>
      </c>
      <c r="G1284" s="6" t="s">
        <v>62</v>
      </c>
      <c r="H1284" s="6" t="s">
        <v>17</v>
      </c>
      <c r="I1284" s="8">
        <v>0.55000000000000004</v>
      </c>
      <c r="J1284" s="9">
        <v>4750</v>
      </c>
      <c r="K1284" s="10">
        <f t="shared" si="10"/>
        <v>2612.5</v>
      </c>
      <c r="L1284" s="10">
        <f t="shared" si="11"/>
        <v>653.125</v>
      </c>
      <c r="M1284" s="11">
        <v>0.25</v>
      </c>
      <c r="O1284" s="16"/>
      <c r="P1284" s="17"/>
      <c r="Q1284" s="12"/>
      <c r="R1284" s="13"/>
    </row>
    <row r="1285" spans="1:18" ht="15.75" customHeight="1">
      <c r="A1285" s="1"/>
      <c r="B1285" s="6" t="s">
        <v>27</v>
      </c>
      <c r="C1285" s="6">
        <v>1128299</v>
      </c>
      <c r="D1285" s="7">
        <v>44479</v>
      </c>
      <c r="E1285" s="6" t="s">
        <v>28</v>
      </c>
      <c r="F1285" s="6" t="s">
        <v>61</v>
      </c>
      <c r="G1285" s="6" t="s">
        <v>62</v>
      </c>
      <c r="H1285" s="6" t="s">
        <v>18</v>
      </c>
      <c r="I1285" s="8">
        <v>0.65000000000000013</v>
      </c>
      <c r="J1285" s="9">
        <v>4750</v>
      </c>
      <c r="K1285" s="10">
        <f t="shared" si="10"/>
        <v>3087.5000000000005</v>
      </c>
      <c r="L1285" s="10">
        <f t="shared" si="11"/>
        <v>617.50000000000011</v>
      </c>
      <c r="M1285" s="11">
        <v>0.2</v>
      </c>
      <c r="O1285" s="16"/>
      <c r="P1285" s="17"/>
      <c r="Q1285" s="12"/>
      <c r="R1285" s="13"/>
    </row>
    <row r="1286" spans="1:18" ht="15.75" customHeight="1">
      <c r="A1286" s="1"/>
      <c r="B1286" s="6" t="s">
        <v>27</v>
      </c>
      <c r="C1286" s="6">
        <v>1128299</v>
      </c>
      <c r="D1286" s="7">
        <v>44479</v>
      </c>
      <c r="E1286" s="6" t="s">
        <v>28</v>
      </c>
      <c r="F1286" s="6" t="s">
        <v>61</v>
      </c>
      <c r="G1286" s="6" t="s">
        <v>62</v>
      </c>
      <c r="H1286" s="6" t="s">
        <v>19</v>
      </c>
      <c r="I1286" s="8">
        <v>0.60000000000000009</v>
      </c>
      <c r="J1286" s="9">
        <v>3000</v>
      </c>
      <c r="K1286" s="10">
        <f t="shared" si="10"/>
        <v>1800.0000000000002</v>
      </c>
      <c r="L1286" s="10">
        <f t="shared" si="11"/>
        <v>450.00000000000006</v>
      </c>
      <c r="M1286" s="11">
        <v>0.25</v>
      </c>
      <c r="O1286" s="16"/>
      <c r="P1286" s="17"/>
      <c r="Q1286" s="12"/>
      <c r="R1286" s="13"/>
    </row>
    <row r="1287" spans="1:18" ht="15.75" customHeight="1">
      <c r="A1287" s="1"/>
      <c r="B1287" s="6" t="s">
        <v>27</v>
      </c>
      <c r="C1287" s="6">
        <v>1128299</v>
      </c>
      <c r="D1287" s="7">
        <v>44479</v>
      </c>
      <c r="E1287" s="6" t="s">
        <v>28</v>
      </c>
      <c r="F1287" s="6" t="s">
        <v>61</v>
      </c>
      <c r="G1287" s="6" t="s">
        <v>62</v>
      </c>
      <c r="H1287" s="6" t="s">
        <v>20</v>
      </c>
      <c r="I1287" s="8">
        <v>0.55000000000000004</v>
      </c>
      <c r="J1287" s="9">
        <v>2750</v>
      </c>
      <c r="K1287" s="10">
        <f t="shared" si="10"/>
        <v>1512.5000000000002</v>
      </c>
      <c r="L1287" s="10">
        <f t="shared" si="11"/>
        <v>378.12500000000006</v>
      </c>
      <c r="M1287" s="11">
        <v>0.25</v>
      </c>
      <c r="O1287" s="16"/>
      <c r="P1287" s="17"/>
      <c r="Q1287" s="12"/>
      <c r="R1287" s="13"/>
    </row>
    <row r="1288" spans="1:18" ht="15.75" customHeight="1">
      <c r="A1288" s="1"/>
      <c r="B1288" s="6" t="s">
        <v>27</v>
      </c>
      <c r="C1288" s="6">
        <v>1128299</v>
      </c>
      <c r="D1288" s="7">
        <v>44479</v>
      </c>
      <c r="E1288" s="6" t="s">
        <v>28</v>
      </c>
      <c r="F1288" s="6" t="s">
        <v>61</v>
      </c>
      <c r="G1288" s="6" t="s">
        <v>62</v>
      </c>
      <c r="H1288" s="6" t="s">
        <v>21</v>
      </c>
      <c r="I1288" s="8">
        <v>0.65</v>
      </c>
      <c r="J1288" s="9">
        <v>2500</v>
      </c>
      <c r="K1288" s="10">
        <f t="shared" si="10"/>
        <v>1625</v>
      </c>
      <c r="L1288" s="10">
        <f t="shared" si="11"/>
        <v>243.75</v>
      </c>
      <c r="M1288" s="11">
        <v>0.15</v>
      </c>
      <c r="O1288" s="16"/>
      <c r="P1288" s="17"/>
      <c r="Q1288" s="12"/>
      <c r="R1288" s="13"/>
    </row>
    <row r="1289" spans="1:18" ht="15.75" customHeight="1">
      <c r="A1289" s="1"/>
      <c r="B1289" s="6" t="s">
        <v>27</v>
      </c>
      <c r="C1289" s="6">
        <v>1128299</v>
      </c>
      <c r="D1289" s="7">
        <v>44479</v>
      </c>
      <c r="E1289" s="6" t="s">
        <v>28</v>
      </c>
      <c r="F1289" s="6" t="s">
        <v>61</v>
      </c>
      <c r="G1289" s="6" t="s">
        <v>62</v>
      </c>
      <c r="H1289" s="6" t="s">
        <v>22</v>
      </c>
      <c r="I1289" s="8">
        <v>0.70000000000000007</v>
      </c>
      <c r="J1289" s="9">
        <v>3000</v>
      </c>
      <c r="K1289" s="10">
        <f t="shared" si="10"/>
        <v>2100</v>
      </c>
      <c r="L1289" s="10">
        <f t="shared" si="11"/>
        <v>840</v>
      </c>
      <c r="M1289" s="11">
        <v>0.4</v>
      </c>
      <c r="O1289" s="16"/>
      <c r="P1289" s="17"/>
      <c r="Q1289" s="12"/>
      <c r="R1289" s="13"/>
    </row>
    <row r="1290" spans="1:18" ht="15.75" customHeight="1">
      <c r="A1290" s="1"/>
      <c r="B1290" s="6" t="s">
        <v>27</v>
      </c>
      <c r="C1290" s="6">
        <v>1128299</v>
      </c>
      <c r="D1290" s="7">
        <v>44510</v>
      </c>
      <c r="E1290" s="6" t="s">
        <v>28</v>
      </c>
      <c r="F1290" s="6" t="s">
        <v>61</v>
      </c>
      <c r="G1290" s="6" t="s">
        <v>62</v>
      </c>
      <c r="H1290" s="6" t="s">
        <v>17</v>
      </c>
      <c r="I1290" s="8">
        <v>0.55000000000000004</v>
      </c>
      <c r="J1290" s="9">
        <v>5250</v>
      </c>
      <c r="K1290" s="10">
        <f t="shared" si="10"/>
        <v>2887.5000000000005</v>
      </c>
      <c r="L1290" s="10">
        <f t="shared" si="11"/>
        <v>721.87500000000011</v>
      </c>
      <c r="M1290" s="11">
        <v>0.25</v>
      </c>
      <c r="O1290" s="16"/>
      <c r="P1290" s="17"/>
      <c r="Q1290" s="12"/>
      <c r="R1290" s="13"/>
    </row>
    <row r="1291" spans="1:18" ht="15.75" customHeight="1">
      <c r="A1291" s="1"/>
      <c r="B1291" s="6" t="s">
        <v>27</v>
      </c>
      <c r="C1291" s="6">
        <v>1128299</v>
      </c>
      <c r="D1291" s="7">
        <v>44510</v>
      </c>
      <c r="E1291" s="6" t="s">
        <v>28</v>
      </c>
      <c r="F1291" s="6" t="s">
        <v>61</v>
      </c>
      <c r="G1291" s="6" t="s">
        <v>62</v>
      </c>
      <c r="H1291" s="6" t="s">
        <v>18</v>
      </c>
      <c r="I1291" s="8">
        <v>0.60000000000000009</v>
      </c>
      <c r="J1291" s="9">
        <v>6000</v>
      </c>
      <c r="K1291" s="10">
        <f t="shared" si="10"/>
        <v>3600.0000000000005</v>
      </c>
      <c r="L1291" s="10">
        <f t="shared" si="11"/>
        <v>720.00000000000011</v>
      </c>
      <c r="M1291" s="11">
        <v>0.2</v>
      </c>
      <c r="O1291" s="16"/>
      <c r="P1291" s="17"/>
      <c r="Q1291" s="12"/>
      <c r="R1291" s="13"/>
    </row>
    <row r="1292" spans="1:18" ht="15.75" customHeight="1">
      <c r="A1292" s="1"/>
      <c r="B1292" s="6" t="s">
        <v>27</v>
      </c>
      <c r="C1292" s="6">
        <v>1128299</v>
      </c>
      <c r="D1292" s="7">
        <v>44510</v>
      </c>
      <c r="E1292" s="6" t="s">
        <v>28</v>
      </c>
      <c r="F1292" s="6" t="s">
        <v>61</v>
      </c>
      <c r="G1292" s="6" t="s">
        <v>62</v>
      </c>
      <c r="H1292" s="6" t="s">
        <v>19</v>
      </c>
      <c r="I1292" s="8">
        <v>0.55000000000000004</v>
      </c>
      <c r="J1292" s="9">
        <v>4250</v>
      </c>
      <c r="K1292" s="10">
        <f t="shared" si="10"/>
        <v>2337.5</v>
      </c>
      <c r="L1292" s="10">
        <f t="shared" si="11"/>
        <v>584.375</v>
      </c>
      <c r="M1292" s="11">
        <v>0.25</v>
      </c>
      <c r="O1292" s="16"/>
      <c r="P1292" s="17"/>
      <c r="Q1292" s="12"/>
      <c r="R1292" s="13"/>
    </row>
    <row r="1293" spans="1:18" ht="15.75" customHeight="1">
      <c r="A1293" s="1"/>
      <c r="B1293" s="6" t="s">
        <v>27</v>
      </c>
      <c r="C1293" s="6">
        <v>1128299</v>
      </c>
      <c r="D1293" s="7">
        <v>44510</v>
      </c>
      <c r="E1293" s="6" t="s">
        <v>28</v>
      </c>
      <c r="F1293" s="6" t="s">
        <v>61</v>
      </c>
      <c r="G1293" s="6" t="s">
        <v>62</v>
      </c>
      <c r="H1293" s="6" t="s">
        <v>20</v>
      </c>
      <c r="I1293" s="8">
        <v>0.65000000000000013</v>
      </c>
      <c r="J1293" s="9">
        <v>4000</v>
      </c>
      <c r="K1293" s="10">
        <f t="shared" si="10"/>
        <v>2600.0000000000005</v>
      </c>
      <c r="L1293" s="10">
        <f t="shared" si="11"/>
        <v>650.00000000000011</v>
      </c>
      <c r="M1293" s="11">
        <v>0.25</v>
      </c>
      <c r="O1293" s="16"/>
      <c r="P1293" s="17"/>
      <c r="Q1293" s="12"/>
      <c r="R1293" s="13"/>
    </row>
    <row r="1294" spans="1:18" ht="15.75" customHeight="1">
      <c r="A1294" s="1"/>
      <c r="B1294" s="6" t="s">
        <v>27</v>
      </c>
      <c r="C1294" s="6">
        <v>1128299</v>
      </c>
      <c r="D1294" s="7">
        <v>44510</v>
      </c>
      <c r="E1294" s="6" t="s">
        <v>28</v>
      </c>
      <c r="F1294" s="6" t="s">
        <v>61</v>
      </c>
      <c r="G1294" s="6" t="s">
        <v>62</v>
      </c>
      <c r="H1294" s="6" t="s">
        <v>21</v>
      </c>
      <c r="I1294" s="8">
        <v>0.85000000000000009</v>
      </c>
      <c r="J1294" s="9">
        <v>3750</v>
      </c>
      <c r="K1294" s="10">
        <f t="shared" si="10"/>
        <v>3187.5000000000005</v>
      </c>
      <c r="L1294" s="10">
        <f t="shared" si="11"/>
        <v>478.12500000000006</v>
      </c>
      <c r="M1294" s="11">
        <v>0.15</v>
      </c>
      <c r="O1294" s="16"/>
      <c r="P1294" s="17"/>
      <c r="Q1294" s="12"/>
      <c r="R1294" s="13"/>
    </row>
    <row r="1295" spans="1:18" ht="15.75" customHeight="1">
      <c r="A1295" s="1"/>
      <c r="B1295" s="6" t="s">
        <v>27</v>
      </c>
      <c r="C1295" s="6">
        <v>1128299</v>
      </c>
      <c r="D1295" s="7">
        <v>44510</v>
      </c>
      <c r="E1295" s="6" t="s">
        <v>28</v>
      </c>
      <c r="F1295" s="6" t="s">
        <v>61</v>
      </c>
      <c r="G1295" s="6" t="s">
        <v>62</v>
      </c>
      <c r="H1295" s="6" t="s">
        <v>22</v>
      </c>
      <c r="I1295" s="8">
        <v>0.90000000000000013</v>
      </c>
      <c r="J1295" s="9">
        <v>5000</v>
      </c>
      <c r="K1295" s="10">
        <f t="shared" si="10"/>
        <v>4500.0000000000009</v>
      </c>
      <c r="L1295" s="10">
        <f t="shared" si="11"/>
        <v>1800.0000000000005</v>
      </c>
      <c r="M1295" s="11">
        <v>0.4</v>
      </c>
      <c r="O1295" s="16"/>
      <c r="P1295" s="17"/>
      <c r="Q1295" s="12"/>
      <c r="R1295" s="13"/>
    </row>
    <row r="1296" spans="1:18" ht="15.75" customHeight="1">
      <c r="A1296" s="1"/>
      <c r="B1296" s="6" t="s">
        <v>27</v>
      </c>
      <c r="C1296" s="6">
        <v>1128299</v>
      </c>
      <c r="D1296" s="7">
        <v>44539</v>
      </c>
      <c r="E1296" s="6" t="s">
        <v>28</v>
      </c>
      <c r="F1296" s="6" t="s">
        <v>61</v>
      </c>
      <c r="G1296" s="6" t="s">
        <v>62</v>
      </c>
      <c r="H1296" s="6" t="s">
        <v>17</v>
      </c>
      <c r="I1296" s="8">
        <v>0.75000000000000011</v>
      </c>
      <c r="J1296" s="9">
        <v>7000</v>
      </c>
      <c r="K1296" s="10">
        <f t="shared" si="10"/>
        <v>5250.0000000000009</v>
      </c>
      <c r="L1296" s="10">
        <f t="shared" si="11"/>
        <v>1312.5000000000002</v>
      </c>
      <c r="M1296" s="11">
        <v>0.25</v>
      </c>
      <c r="O1296" s="16"/>
      <c r="P1296" s="17"/>
      <c r="Q1296" s="12"/>
      <c r="R1296" s="13"/>
    </row>
    <row r="1297" spans="1:18" ht="15.75" customHeight="1">
      <c r="A1297" s="1"/>
      <c r="B1297" s="6" t="s">
        <v>27</v>
      </c>
      <c r="C1297" s="6">
        <v>1128299</v>
      </c>
      <c r="D1297" s="7">
        <v>44539</v>
      </c>
      <c r="E1297" s="6" t="s">
        <v>28</v>
      </c>
      <c r="F1297" s="6" t="s">
        <v>61</v>
      </c>
      <c r="G1297" s="6" t="s">
        <v>62</v>
      </c>
      <c r="H1297" s="6" t="s">
        <v>18</v>
      </c>
      <c r="I1297" s="8">
        <v>0.8500000000000002</v>
      </c>
      <c r="J1297" s="9">
        <v>7000</v>
      </c>
      <c r="K1297" s="10">
        <f t="shared" si="10"/>
        <v>5950.0000000000018</v>
      </c>
      <c r="L1297" s="10">
        <f t="shared" si="11"/>
        <v>1190.0000000000005</v>
      </c>
      <c r="M1297" s="11">
        <v>0.2</v>
      </c>
      <c r="O1297" s="16"/>
      <c r="P1297" s="17"/>
      <c r="Q1297" s="12"/>
      <c r="R1297" s="13"/>
    </row>
    <row r="1298" spans="1:18" ht="15.75" customHeight="1">
      <c r="A1298" s="1"/>
      <c r="B1298" s="6" t="s">
        <v>27</v>
      </c>
      <c r="C1298" s="6">
        <v>1128299</v>
      </c>
      <c r="D1298" s="7">
        <v>44539</v>
      </c>
      <c r="E1298" s="6" t="s">
        <v>28</v>
      </c>
      <c r="F1298" s="6" t="s">
        <v>61</v>
      </c>
      <c r="G1298" s="6" t="s">
        <v>62</v>
      </c>
      <c r="H1298" s="6" t="s">
        <v>19</v>
      </c>
      <c r="I1298" s="8">
        <v>0.80000000000000016</v>
      </c>
      <c r="J1298" s="9">
        <v>5000</v>
      </c>
      <c r="K1298" s="10">
        <f t="shared" si="10"/>
        <v>4000.0000000000009</v>
      </c>
      <c r="L1298" s="10">
        <f t="shared" si="11"/>
        <v>1000.0000000000002</v>
      </c>
      <c r="M1298" s="11">
        <v>0.25</v>
      </c>
      <c r="O1298" s="16"/>
      <c r="P1298" s="17"/>
      <c r="Q1298" s="12"/>
      <c r="R1298" s="13"/>
    </row>
    <row r="1299" spans="1:18" ht="15.75" customHeight="1">
      <c r="A1299" s="1"/>
      <c r="B1299" s="6" t="s">
        <v>27</v>
      </c>
      <c r="C1299" s="6">
        <v>1128299</v>
      </c>
      <c r="D1299" s="7">
        <v>44539</v>
      </c>
      <c r="E1299" s="6" t="s">
        <v>28</v>
      </c>
      <c r="F1299" s="6" t="s">
        <v>61</v>
      </c>
      <c r="G1299" s="6" t="s">
        <v>62</v>
      </c>
      <c r="H1299" s="6" t="s">
        <v>20</v>
      </c>
      <c r="I1299" s="8">
        <v>0.80000000000000016</v>
      </c>
      <c r="J1299" s="9">
        <v>5000</v>
      </c>
      <c r="K1299" s="10">
        <f t="shared" si="10"/>
        <v>4000.0000000000009</v>
      </c>
      <c r="L1299" s="10">
        <f t="shared" si="11"/>
        <v>1000.0000000000002</v>
      </c>
      <c r="M1299" s="11">
        <v>0.25</v>
      </c>
      <c r="O1299" s="16"/>
      <c r="P1299" s="17"/>
      <c r="Q1299" s="12"/>
      <c r="R1299" s="13"/>
    </row>
    <row r="1300" spans="1:18" ht="15.75" customHeight="1">
      <c r="A1300" s="1"/>
      <c r="B1300" s="6" t="s">
        <v>27</v>
      </c>
      <c r="C1300" s="6">
        <v>1128299</v>
      </c>
      <c r="D1300" s="7">
        <v>44539</v>
      </c>
      <c r="E1300" s="6" t="s">
        <v>28</v>
      </c>
      <c r="F1300" s="6" t="s">
        <v>61</v>
      </c>
      <c r="G1300" s="6" t="s">
        <v>62</v>
      </c>
      <c r="H1300" s="6" t="s">
        <v>21</v>
      </c>
      <c r="I1300" s="8">
        <v>0.90000000000000013</v>
      </c>
      <c r="J1300" s="9">
        <v>4250</v>
      </c>
      <c r="K1300" s="10">
        <f t="shared" si="10"/>
        <v>3825.0000000000005</v>
      </c>
      <c r="L1300" s="10">
        <f t="shared" si="11"/>
        <v>573.75</v>
      </c>
      <c r="M1300" s="11">
        <v>0.15</v>
      </c>
      <c r="O1300" s="16"/>
      <c r="P1300" s="17"/>
      <c r="Q1300" s="12"/>
      <c r="R1300" s="13"/>
    </row>
    <row r="1301" spans="1:18" ht="15.75" customHeight="1">
      <c r="A1301" s="1"/>
      <c r="B1301" s="6" t="s">
        <v>27</v>
      </c>
      <c r="C1301" s="6">
        <v>1128299</v>
      </c>
      <c r="D1301" s="7">
        <v>44539</v>
      </c>
      <c r="E1301" s="6" t="s">
        <v>28</v>
      </c>
      <c r="F1301" s="6" t="s">
        <v>61</v>
      </c>
      <c r="G1301" s="6" t="s">
        <v>62</v>
      </c>
      <c r="H1301" s="6" t="s">
        <v>22</v>
      </c>
      <c r="I1301" s="8">
        <v>0.95000000000000018</v>
      </c>
      <c r="J1301" s="9">
        <v>5250</v>
      </c>
      <c r="K1301" s="10">
        <f t="shared" si="10"/>
        <v>4987.5000000000009</v>
      </c>
      <c r="L1301" s="10">
        <f t="shared" si="11"/>
        <v>1995.0000000000005</v>
      </c>
      <c r="M1301" s="11">
        <v>0.4</v>
      </c>
      <c r="O1301" s="16"/>
      <c r="P1301" s="17"/>
      <c r="Q1301" s="12"/>
      <c r="R1301" s="13"/>
    </row>
    <row r="1302" spans="1:18" ht="15.75" customHeight="1">
      <c r="A1302" s="1" t="s">
        <v>39</v>
      </c>
      <c r="B1302" s="6" t="s">
        <v>27</v>
      </c>
      <c r="C1302" s="6">
        <v>1128299</v>
      </c>
      <c r="D1302" s="7">
        <v>44213</v>
      </c>
      <c r="E1302" s="6" t="s">
        <v>28</v>
      </c>
      <c r="F1302" s="6" t="s">
        <v>63</v>
      </c>
      <c r="G1302" s="6" t="s">
        <v>64</v>
      </c>
      <c r="H1302" s="6" t="s">
        <v>17</v>
      </c>
      <c r="I1302" s="8">
        <v>0.4</v>
      </c>
      <c r="J1302" s="9">
        <v>4250</v>
      </c>
      <c r="K1302" s="10">
        <f t="shared" si="10"/>
        <v>1700</v>
      </c>
      <c r="L1302" s="10">
        <f t="shared" si="11"/>
        <v>510</v>
      </c>
      <c r="M1302" s="11">
        <v>0.3</v>
      </c>
      <c r="O1302" s="16"/>
      <c r="P1302" s="17">
        <f>Data!$I1302+0.05</f>
        <v>0.45</v>
      </c>
      <c r="Q1302" s="12">
        <f>Data!$J1302+500</f>
        <v>4750</v>
      </c>
      <c r="R1302" s="13">
        <f>Data!$M1302+5%</f>
        <v>0.35</v>
      </c>
    </row>
    <row r="1303" spans="1:18" ht="15.75" customHeight="1">
      <c r="A1303" s="1"/>
      <c r="B1303" s="6" t="s">
        <v>27</v>
      </c>
      <c r="C1303" s="6">
        <v>1128299</v>
      </c>
      <c r="D1303" s="7">
        <v>44213</v>
      </c>
      <c r="E1303" s="6" t="s">
        <v>28</v>
      </c>
      <c r="F1303" s="6" t="s">
        <v>63</v>
      </c>
      <c r="G1303" s="6" t="s">
        <v>64</v>
      </c>
      <c r="H1303" s="6" t="s">
        <v>18</v>
      </c>
      <c r="I1303" s="8">
        <v>0.5</v>
      </c>
      <c r="J1303" s="9">
        <v>4250</v>
      </c>
      <c r="K1303" s="10">
        <f t="shared" si="10"/>
        <v>2125</v>
      </c>
      <c r="L1303" s="10">
        <f t="shared" si="11"/>
        <v>531.25</v>
      </c>
      <c r="M1303" s="11">
        <v>0.25</v>
      </c>
      <c r="O1303" s="16"/>
      <c r="P1303" s="17">
        <f>Data!$I1303+0.05</f>
        <v>0.55000000000000004</v>
      </c>
      <c r="Q1303" s="12">
        <f>Data!$J1303+500</f>
        <v>4750</v>
      </c>
      <c r="R1303" s="13">
        <f>Data!$M1303+5%</f>
        <v>0.3</v>
      </c>
    </row>
    <row r="1304" spans="1:18" ht="15.75" customHeight="1">
      <c r="A1304" s="1"/>
      <c r="B1304" s="6" t="s">
        <v>27</v>
      </c>
      <c r="C1304" s="6">
        <v>1128299</v>
      </c>
      <c r="D1304" s="7">
        <v>44213</v>
      </c>
      <c r="E1304" s="6" t="s">
        <v>28</v>
      </c>
      <c r="F1304" s="6" t="s">
        <v>63</v>
      </c>
      <c r="G1304" s="6" t="s">
        <v>64</v>
      </c>
      <c r="H1304" s="6" t="s">
        <v>19</v>
      </c>
      <c r="I1304" s="8">
        <v>0.5</v>
      </c>
      <c r="J1304" s="9">
        <v>4250</v>
      </c>
      <c r="K1304" s="10">
        <f t="shared" si="10"/>
        <v>2125</v>
      </c>
      <c r="L1304" s="10">
        <f t="shared" si="11"/>
        <v>637.5</v>
      </c>
      <c r="M1304" s="11">
        <v>0.3</v>
      </c>
      <c r="O1304" s="16"/>
      <c r="P1304" s="17">
        <f>Data!$I1304+0.05</f>
        <v>0.55000000000000004</v>
      </c>
      <c r="Q1304" s="12">
        <f>Data!$J1304+500</f>
        <v>4750</v>
      </c>
      <c r="R1304" s="13">
        <f>Data!$M1304+5%</f>
        <v>0.35</v>
      </c>
    </row>
    <row r="1305" spans="1:18" ht="15.75" customHeight="1">
      <c r="A1305" s="1"/>
      <c r="B1305" s="6" t="s">
        <v>27</v>
      </c>
      <c r="C1305" s="6">
        <v>1128299</v>
      </c>
      <c r="D1305" s="7">
        <v>44213</v>
      </c>
      <c r="E1305" s="6" t="s">
        <v>28</v>
      </c>
      <c r="F1305" s="6" t="s">
        <v>63</v>
      </c>
      <c r="G1305" s="6" t="s">
        <v>64</v>
      </c>
      <c r="H1305" s="6" t="s">
        <v>20</v>
      </c>
      <c r="I1305" s="8">
        <v>0.5</v>
      </c>
      <c r="J1305" s="9">
        <v>2750</v>
      </c>
      <c r="K1305" s="10">
        <f t="shared" si="10"/>
        <v>1375</v>
      </c>
      <c r="L1305" s="10">
        <f t="shared" si="11"/>
        <v>412.5</v>
      </c>
      <c r="M1305" s="11">
        <v>0.3</v>
      </c>
      <c r="O1305" s="16"/>
      <c r="P1305" s="17">
        <f>Data!$I1305+0.05</f>
        <v>0.55000000000000004</v>
      </c>
      <c r="Q1305" s="12">
        <f>Data!$J1305+500</f>
        <v>3250</v>
      </c>
      <c r="R1305" s="13">
        <f>Data!$M1305+5%</f>
        <v>0.35</v>
      </c>
    </row>
    <row r="1306" spans="1:18" ht="15.75" customHeight="1">
      <c r="A1306" s="1"/>
      <c r="B1306" s="6" t="s">
        <v>27</v>
      </c>
      <c r="C1306" s="6">
        <v>1128299</v>
      </c>
      <c r="D1306" s="7">
        <v>44213</v>
      </c>
      <c r="E1306" s="6" t="s">
        <v>28</v>
      </c>
      <c r="F1306" s="6" t="s">
        <v>63</v>
      </c>
      <c r="G1306" s="6" t="s">
        <v>64</v>
      </c>
      <c r="H1306" s="6" t="s">
        <v>21</v>
      </c>
      <c r="I1306" s="8">
        <v>0.55000000000000004</v>
      </c>
      <c r="J1306" s="9">
        <v>2250</v>
      </c>
      <c r="K1306" s="10">
        <f t="shared" si="10"/>
        <v>1237.5</v>
      </c>
      <c r="L1306" s="10">
        <f t="shared" si="11"/>
        <v>247.5</v>
      </c>
      <c r="M1306" s="11">
        <v>0.2</v>
      </c>
      <c r="O1306" s="16"/>
      <c r="P1306" s="17">
        <f>Data!$I1306+0.05</f>
        <v>0.60000000000000009</v>
      </c>
      <c r="Q1306" s="12">
        <f>Data!$J1306+500</f>
        <v>2750</v>
      </c>
      <c r="R1306" s="13">
        <f>Data!$M1306+5%</f>
        <v>0.25</v>
      </c>
    </row>
    <row r="1307" spans="1:18" ht="15.75" customHeight="1">
      <c r="A1307" s="1"/>
      <c r="B1307" s="6" t="s">
        <v>27</v>
      </c>
      <c r="C1307" s="6">
        <v>1128299</v>
      </c>
      <c r="D1307" s="7">
        <v>44213</v>
      </c>
      <c r="E1307" s="6" t="s">
        <v>28</v>
      </c>
      <c r="F1307" s="6" t="s">
        <v>63</v>
      </c>
      <c r="G1307" s="6" t="s">
        <v>64</v>
      </c>
      <c r="H1307" s="6" t="s">
        <v>22</v>
      </c>
      <c r="I1307" s="8">
        <v>0.5</v>
      </c>
      <c r="J1307" s="9">
        <v>4750</v>
      </c>
      <c r="K1307" s="10">
        <f t="shared" si="10"/>
        <v>2375</v>
      </c>
      <c r="L1307" s="10">
        <f t="shared" si="11"/>
        <v>1068.75</v>
      </c>
      <c r="M1307" s="11">
        <v>0.45</v>
      </c>
      <c r="O1307" s="16"/>
      <c r="P1307" s="17">
        <f>Data!$I1307+0.05</f>
        <v>0.55000000000000004</v>
      </c>
      <c r="Q1307" s="12">
        <f>Data!$J1307+500</f>
        <v>5250</v>
      </c>
      <c r="R1307" s="13">
        <f>Data!$M1307+5%</f>
        <v>0.5</v>
      </c>
    </row>
    <row r="1308" spans="1:18" ht="15.75" customHeight="1">
      <c r="A1308" s="1"/>
      <c r="B1308" s="6" t="s">
        <v>27</v>
      </c>
      <c r="C1308" s="6">
        <v>1128299</v>
      </c>
      <c r="D1308" s="7">
        <v>44244</v>
      </c>
      <c r="E1308" s="6" t="s">
        <v>28</v>
      </c>
      <c r="F1308" s="6" t="s">
        <v>63</v>
      </c>
      <c r="G1308" s="6" t="s">
        <v>64</v>
      </c>
      <c r="H1308" s="6" t="s">
        <v>17</v>
      </c>
      <c r="I1308" s="8">
        <v>0.4</v>
      </c>
      <c r="J1308" s="9">
        <v>5250</v>
      </c>
      <c r="K1308" s="10">
        <f t="shared" si="10"/>
        <v>2100</v>
      </c>
      <c r="L1308" s="10">
        <f t="shared" si="11"/>
        <v>630</v>
      </c>
      <c r="M1308" s="11">
        <v>0.3</v>
      </c>
      <c r="O1308" s="16"/>
      <c r="P1308" s="17">
        <f>Data!$I1308+0.05</f>
        <v>0.45</v>
      </c>
      <c r="Q1308" s="12">
        <f>Data!$J1308+500</f>
        <v>5750</v>
      </c>
      <c r="R1308" s="13">
        <f>Data!$M1308+5%</f>
        <v>0.35</v>
      </c>
    </row>
    <row r="1309" spans="1:18" ht="15.75" customHeight="1">
      <c r="A1309" s="1"/>
      <c r="B1309" s="6" t="s">
        <v>27</v>
      </c>
      <c r="C1309" s="6">
        <v>1128299</v>
      </c>
      <c r="D1309" s="7">
        <v>44244</v>
      </c>
      <c r="E1309" s="6" t="s">
        <v>28</v>
      </c>
      <c r="F1309" s="6" t="s">
        <v>63</v>
      </c>
      <c r="G1309" s="6" t="s">
        <v>64</v>
      </c>
      <c r="H1309" s="6" t="s">
        <v>18</v>
      </c>
      <c r="I1309" s="8">
        <v>0.5</v>
      </c>
      <c r="J1309" s="9">
        <v>4250</v>
      </c>
      <c r="K1309" s="10">
        <f t="shared" si="10"/>
        <v>2125</v>
      </c>
      <c r="L1309" s="10">
        <f t="shared" si="11"/>
        <v>531.25</v>
      </c>
      <c r="M1309" s="11">
        <v>0.25</v>
      </c>
      <c r="O1309" s="16"/>
      <c r="P1309" s="17">
        <f>Data!$I1309+0.05</f>
        <v>0.55000000000000004</v>
      </c>
      <c r="Q1309" s="12">
        <f>Data!$J1309+500</f>
        <v>4750</v>
      </c>
      <c r="R1309" s="13">
        <f>Data!$M1309+5%</f>
        <v>0.3</v>
      </c>
    </row>
    <row r="1310" spans="1:18" ht="15.75" customHeight="1">
      <c r="A1310" s="1"/>
      <c r="B1310" s="6" t="s">
        <v>27</v>
      </c>
      <c r="C1310" s="6">
        <v>1128299</v>
      </c>
      <c r="D1310" s="7">
        <v>44244</v>
      </c>
      <c r="E1310" s="6" t="s">
        <v>28</v>
      </c>
      <c r="F1310" s="6" t="s">
        <v>63</v>
      </c>
      <c r="G1310" s="6" t="s">
        <v>64</v>
      </c>
      <c r="H1310" s="6" t="s">
        <v>19</v>
      </c>
      <c r="I1310" s="8">
        <v>0.5</v>
      </c>
      <c r="J1310" s="9">
        <v>4250</v>
      </c>
      <c r="K1310" s="10">
        <f t="shared" si="10"/>
        <v>2125</v>
      </c>
      <c r="L1310" s="10">
        <f t="shared" si="11"/>
        <v>637.5</v>
      </c>
      <c r="M1310" s="11">
        <v>0.3</v>
      </c>
      <c r="O1310" s="16"/>
      <c r="P1310" s="17">
        <f>Data!$I1310+0.05</f>
        <v>0.55000000000000004</v>
      </c>
      <c r="Q1310" s="12">
        <f>Data!$J1310+500</f>
        <v>4750</v>
      </c>
      <c r="R1310" s="13">
        <f>Data!$M1310+5%</f>
        <v>0.35</v>
      </c>
    </row>
    <row r="1311" spans="1:18" ht="15.75" customHeight="1">
      <c r="A1311" s="1"/>
      <c r="B1311" s="6" t="s">
        <v>27</v>
      </c>
      <c r="C1311" s="6">
        <v>1128299</v>
      </c>
      <c r="D1311" s="7">
        <v>44244</v>
      </c>
      <c r="E1311" s="6" t="s">
        <v>28</v>
      </c>
      <c r="F1311" s="6" t="s">
        <v>63</v>
      </c>
      <c r="G1311" s="6" t="s">
        <v>64</v>
      </c>
      <c r="H1311" s="6" t="s">
        <v>20</v>
      </c>
      <c r="I1311" s="8">
        <v>0.5</v>
      </c>
      <c r="J1311" s="9">
        <v>2750</v>
      </c>
      <c r="K1311" s="10">
        <f t="shared" si="10"/>
        <v>1375</v>
      </c>
      <c r="L1311" s="10">
        <f t="shared" si="11"/>
        <v>412.5</v>
      </c>
      <c r="M1311" s="11">
        <v>0.3</v>
      </c>
      <c r="O1311" s="16"/>
      <c r="P1311" s="17">
        <f>Data!$I1311+0.05</f>
        <v>0.55000000000000004</v>
      </c>
      <c r="Q1311" s="12">
        <f>Data!$J1311+500</f>
        <v>3250</v>
      </c>
      <c r="R1311" s="13">
        <f>Data!$M1311+5%</f>
        <v>0.35</v>
      </c>
    </row>
    <row r="1312" spans="1:18" ht="15.75" customHeight="1">
      <c r="A1312" s="1"/>
      <c r="B1312" s="6" t="s">
        <v>27</v>
      </c>
      <c r="C1312" s="6">
        <v>1128299</v>
      </c>
      <c r="D1312" s="7">
        <v>44244</v>
      </c>
      <c r="E1312" s="6" t="s">
        <v>28</v>
      </c>
      <c r="F1312" s="6" t="s">
        <v>63</v>
      </c>
      <c r="G1312" s="6" t="s">
        <v>64</v>
      </c>
      <c r="H1312" s="6" t="s">
        <v>21</v>
      </c>
      <c r="I1312" s="8">
        <v>0.55000000000000004</v>
      </c>
      <c r="J1312" s="9">
        <v>2000</v>
      </c>
      <c r="K1312" s="10">
        <f t="shared" si="10"/>
        <v>1100</v>
      </c>
      <c r="L1312" s="10">
        <f t="shared" si="11"/>
        <v>220</v>
      </c>
      <c r="M1312" s="11">
        <v>0.2</v>
      </c>
      <c r="O1312" s="16"/>
      <c r="P1312" s="17">
        <f>Data!$I1312+0.05</f>
        <v>0.60000000000000009</v>
      </c>
      <c r="Q1312" s="12">
        <f>Data!$J1312+500</f>
        <v>2500</v>
      </c>
      <c r="R1312" s="13">
        <f>Data!$M1312+5%</f>
        <v>0.25</v>
      </c>
    </row>
    <row r="1313" spans="1:18" ht="15.75" customHeight="1">
      <c r="A1313" s="1"/>
      <c r="B1313" s="6" t="s">
        <v>27</v>
      </c>
      <c r="C1313" s="6">
        <v>1128299</v>
      </c>
      <c r="D1313" s="7">
        <v>44244</v>
      </c>
      <c r="E1313" s="6" t="s">
        <v>28</v>
      </c>
      <c r="F1313" s="6" t="s">
        <v>63</v>
      </c>
      <c r="G1313" s="6" t="s">
        <v>64</v>
      </c>
      <c r="H1313" s="6" t="s">
        <v>22</v>
      </c>
      <c r="I1313" s="8">
        <v>0.5</v>
      </c>
      <c r="J1313" s="9">
        <v>4000</v>
      </c>
      <c r="K1313" s="10">
        <f t="shared" si="10"/>
        <v>2000</v>
      </c>
      <c r="L1313" s="10">
        <f t="shared" si="11"/>
        <v>900</v>
      </c>
      <c r="M1313" s="11">
        <v>0.45</v>
      </c>
      <c r="O1313" s="16"/>
      <c r="P1313" s="17">
        <f>Data!$I1313+0.05</f>
        <v>0.55000000000000004</v>
      </c>
      <c r="Q1313" s="12">
        <f>Data!$J1313+500</f>
        <v>4500</v>
      </c>
      <c r="R1313" s="13">
        <f>Data!$M1313+5%</f>
        <v>0.5</v>
      </c>
    </row>
    <row r="1314" spans="1:18" ht="15.75" customHeight="1">
      <c r="A1314" s="1"/>
      <c r="B1314" s="6" t="s">
        <v>27</v>
      </c>
      <c r="C1314" s="6">
        <v>1128299</v>
      </c>
      <c r="D1314" s="7">
        <v>44271</v>
      </c>
      <c r="E1314" s="6" t="s">
        <v>28</v>
      </c>
      <c r="F1314" s="6" t="s">
        <v>63</v>
      </c>
      <c r="G1314" s="6" t="s">
        <v>64</v>
      </c>
      <c r="H1314" s="6" t="s">
        <v>17</v>
      </c>
      <c r="I1314" s="8">
        <v>0.5</v>
      </c>
      <c r="J1314" s="9">
        <v>5500</v>
      </c>
      <c r="K1314" s="10">
        <f t="shared" si="10"/>
        <v>2750</v>
      </c>
      <c r="L1314" s="10">
        <f t="shared" si="11"/>
        <v>825</v>
      </c>
      <c r="M1314" s="11">
        <v>0.3</v>
      </c>
      <c r="O1314" s="16"/>
      <c r="P1314" s="17">
        <f>Data!$I1314+0.05</f>
        <v>0.55000000000000004</v>
      </c>
      <c r="Q1314" s="12">
        <f>Data!$J1314+500</f>
        <v>6000</v>
      </c>
      <c r="R1314" s="13">
        <f>Data!$M1314+5%</f>
        <v>0.35</v>
      </c>
    </row>
    <row r="1315" spans="1:18" ht="15.75" customHeight="1">
      <c r="A1315" s="1"/>
      <c r="B1315" s="6" t="s">
        <v>27</v>
      </c>
      <c r="C1315" s="6">
        <v>1128299</v>
      </c>
      <c r="D1315" s="7">
        <v>44271</v>
      </c>
      <c r="E1315" s="6" t="s">
        <v>28</v>
      </c>
      <c r="F1315" s="6" t="s">
        <v>63</v>
      </c>
      <c r="G1315" s="6" t="s">
        <v>64</v>
      </c>
      <c r="H1315" s="6" t="s">
        <v>18</v>
      </c>
      <c r="I1315" s="8">
        <v>0.6</v>
      </c>
      <c r="J1315" s="9">
        <v>4000</v>
      </c>
      <c r="K1315" s="10">
        <f t="shared" si="10"/>
        <v>2400</v>
      </c>
      <c r="L1315" s="10">
        <f t="shared" si="11"/>
        <v>600</v>
      </c>
      <c r="M1315" s="11">
        <v>0.25</v>
      </c>
      <c r="O1315" s="16"/>
      <c r="P1315" s="17">
        <f>Data!$I1315+0.05</f>
        <v>0.65</v>
      </c>
      <c r="Q1315" s="12">
        <f>Data!$J1315+500</f>
        <v>4500</v>
      </c>
      <c r="R1315" s="13">
        <f>Data!$M1315+5%</f>
        <v>0.3</v>
      </c>
    </row>
    <row r="1316" spans="1:18" ht="15.75" customHeight="1">
      <c r="A1316" s="1"/>
      <c r="B1316" s="6" t="s">
        <v>27</v>
      </c>
      <c r="C1316" s="6">
        <v>1128299</v>
      </c>
      <c r="D1316" s="7">
        <v>44271</v>
      </c>
      <c r="E1316" s="6" t="s">
        <v>28</v>
      </c>
      <c r="F1316" s="6" t="s">
        <v>63</v>
      </c>
      <c r="G1316" s="6" t="s">
        <v>64</v>
      </c>
      <c r="H1316" s="6" t="s">
        <v>19</v>
      </c>
      <c r="I1316" s="8">
        <v>0.64999999999999991</v>
      </c>
      <c r="J1316" s="9">
        <v>4250</v>
      </c>
      <c r="K1316" s="10">
        <f t="shared" si="10"/>
        <v>2762.4999999999995</v>
      </c>
      <c r="L1316" s="10">
        <f t="shared" si="11"/>
        <v>828.74999999999989</v>
      </c>
      <c r="M1316" s="11">
        <v>0.3</v>
      </c>
      <c r="O1316" s="16"/>
      <c r="P1316" s="17">
        <f>Data!$I1316+0.05</f>
        <v>0.7</v>
      </c>
      <c r="Q1316" s="12">
        <f>Data!$J1316+500</f>
        <v>4750</v>
      </c>
      <c r="R1316" s="13">
        <f>Data!$M1316+5%</f>
        <v>0.35</v>
      </c>
    </row>
    <row r="1317" spans="1:18" ht="15.75" customHeight="1">
      <c r="A1317" s="1"/>
      <c r="B1317" s="6" t="s">
        <v>27</v>
      </c>
      <c r="C1317" s="6">
        <v>1128299</v>
      </c>
      <c r="D1317" s="7">
        <v>44271</v>
      </c>
      <c r="E1317" s="6" t="s">
        <v>28</v>
      </c>
      <c r="F1317" s="6" t="s">
        <v>63</v>
      </c>
      <c r="G1317" s="6" t="s">
        <v>64</v>
      </c>
      <c r="H1317" s="6" t="s">
        <v>20</v>
      </c>
      <c r="I1317" s="8">
        <v>0.6</v>
      </c>
      <c r="J1317" s="9">
        <v>3250</v>
      </c>
      <c r="K1317" s="10">
        <f t="shared" si="10"/>
        <v>1950</v>
      </c>
      <c r="L1317" s="10">
        <f t="shared" si="11"/>
        <v>585</v>
      </c>
      <c r="M1317" s="11">
        <v>0.3</v>
      </c>
      <c r="O1317" s="16"/>
      <c r="P1317" s="17">
        <f>Data!$I1317+0.05</f>
        <v>0.65</v>
      </c>
      <c r="Q1317" s="12">
        <f>Data!$J1317+500</f>
        <v>3750</v>
      </c>
      <c r="R1317" s="13">
        <f>Data!$M1317+5%</f>
        <v>0.35</v>
      </c>
    </row>
    <row r="1318" spans="1:18" ht="15.75" customHeight="1">
      <c r="A1318" s="1"/>
      <c r="B1318" s="6" t="s">
        <v>27</v>
      </c>
      <c r="C1318" s="6">
        <v>1128299</v>
      </c>
      <c r="D1318" s="7">
        <v>44271</v>
      </c>
      <c r="E1318" s="6" t="s">
        <v>28</v>
      </c>
      <c r="F1318" s="6" t="s">
        <v>63</v>
      </c>
      <c r="G1318" s="6" t="s">
        <v>64</v>
      </c>
      <c r="H1318" s="6" t="s">
        <v>21</v>
      </c>
      <c r="I1318" s="8">
        <v>0.65</v>
      </c>
      <c r="J1318" s="9">
        <v>1750</v>
      </c>
      <c r="K1318" s="10">
        <f t="shared" si="10"/>
        <v>1137.5</v>
      </c>
      <c r="L1318" s="10">
        <f t="shared" si="11"/>
        <v>227.5</v>
      </c>
      <c r="M1318" s="11">
        <v>0.2</v>
      </c>
      <c r="O1318" s="16"/>
      <c r="P1318" s="17">
        <f>Data!$I1318+0.05</f>
        <v>0.70000000000000007</v>
      </c>
      <c r="Q1318" s="12">
        <f>Data!$J1318+500</f>
        <v>2250</v>
      </c>
      <c r="R1318" s="13">
        <f>Data!$M1318+5%</f>
        <v>0.25</v>
      </c>
    </row>
    <row r="1319" spans="1:18" ht="15.75" customHeight="1">
      <c r="A1319" s="1"/>
      <c r="B1319" s="6" t="s">
        <v>27</v>
      </c>
      <c r="C1319" s="6">
        <v>1128299</v>
      </c>
      <c r="D1319" s="7">
        <v>44271</v>
      </c>
      <c r="E1319" s="6" t="s">
        <v>28</v>
      </c>
      <c r="F1319" s="6" t="s">
        <v>63</v>
      </c>
      <c r="G1319" s="6" t="s">
        <v>64</v>
      </c>
      <c r="H1319" s="6" t="s">
        <v>22</v>
      </c>
      <c r="I1319" s="8">
        <v>0.6</v>
      </c>
      <c r="J1319" s="9">
        <v>3750</v>
      </c>
      <c r="K1319" s="10">
        <f t="shared" si="10"/>
        <v>2250</v>
      </c>
      <c r="L1319" s="10">
        <f t="shared" si="11"/>
        <v>1012.5</v>
      </c>
      <c r="M1319" s="11">
        <v>0.45</v>
      </c>
      <c r="O1319" s="16"/>
      <c r="P1319" s="17">
        <f>Data!$I1319+0.05</f>
        <v>0.65</v>
      </c>
      <c r="Q1319" s="12">
        <f>Data!$J1319+500</f>
        <v>4250</v>
      </c>
      <c r="R1319" s="13">
        <f>Data!$M1319+5%</f>
        <v>0.5</v>
      </c>
    </row>
    <row r="1320" spans="1:18" ht="15.75" customHeight="1">
      <c r="A1320" s="1"/>
      <c r="B1320" s="6" t="s">
        <v>27</v>
      </c>
      <c r="C1320" s="6">
        <v>1128299</v>
      </c>
      <c r="D1320" s="7">
        <v>44303</v>
      </c>
      <c r="E1320" s="6" t="s">
        <v>28</v>
      </c>
      <c r="F1320" s="6" t="s">
        <v>63</v>
      </c>
      <c r="G1320" s="6" t="s">
        <v>64</v>
      </c>
      <c r="H1320" s="6" t="s">
        <v>17</v>
      </c>
      <c r="I1320" s="8">
        <v>0.65</v>
      </c>
      <c r="J1320" s="9">
        <v>5500</v>
      </c>
      <c r="K1320" s="10">
        <f t="shared" si="10"/>
        <v>3575</v>
      </c>
      <c r="L1320" s="10">
        <f t="shared" si="11"/>
        <v>1072.5</v>
      </c>
      <c r="M1320" s="11">
        <v>0.3</v>
      </c>
      <c r="O1320" s="16"/>
      <c r="P1320" s="17">
        <f>Data!$I1320+0.05</f>
        <v>0.70000000000000007</v>
      </c>
      <c r="Q1320" s="12">
        <f>Data!$J1320+500</f>
        <v>6000</v>
      </c>
      <c r="R1320" s="13">
        <f>Data!$M1320+5%</f>
        <v>0.35</v>
      </c>
    </row>
    <row r="1321" spans="1:18" ht="15.75" customHeight="1">
      <c r="A1321" s="1"/>
      <c r="B1321" s="6" t="s">
        <v>27</v>
      </c>
      <c r="C1321" s="6">
        <v>1128299</v>
      </c>
      <c r="D1321" s="7">
        <v>44303</v>
      </c>
      <c r="E1321" s="6" t="s">
        <v>28</v>
      </c>
      <c r="F1321" s="6" t="s">
        <v>63</v>
      </c>
      <c r="G1321" s="6" t="s">
        <v>64</v>
      </c>
      <c r="H1321" s="6" t="s">
        <v>18</v>
      </c>
      <c r="I1321" s="8">
        <v>0.70000000000000007</v>
      </c>
      <c r="J1321" s="9">
        <v>3500</v>
      </c>
      <c r="K1321" s="10">
        <f t="shared" si="10"/>
        <v>2450.0000000000005</v>
      </c>
      <c r="L1321" s="10">
        <f t="shared" si="11"/>
        <v>612.50000000000011</v>
      </c>
      <c r="M1321" s="11">
        <v>0.25</v>
      </c>
      <c r="O1321" s="16"/>
      <c r="P1321" s="17">
        <f>Data!$I1321+0.05</f>
        <v>0.75000000000000011</v>
      </c>
      <c r="Q1321" s="12">
        <f>Data!$J1321+500</f>
        <v>4000</v>
      </c>
      <c r="R1321" s="13">
        <f>Data!$M1321+5%</f>
        <v>0.3</v>
      </c>
    </row>
    <row r="1322" spans="1:18" ht="15.75" customHeight="1">
      <c r="A1322" s="1"/>
      <c r="B1322" s="6" t="s">
        <v>27</v>
      </c>
      <c r="C1322" s="6">
        <v>1128299</v>
      </c>
      <c r="D1322" s="7">
        <v>44303</v>
      </c>
      <c r="E1322" s="6" t="s">
        <v>28</v>
      </c>
      <c r="F1322" s="6" t="s">
        <v>63</v>
      </c>
      <c r="G1322" s="6" t="s">
        <v>64</v>
      </c>
      <c r="H1322" s="6" t="s">
        <v>19</v>
      </c>
      <c r="I1322" s="8">
        <v>0.70000000000000007</v>
      </c>
      <c r="J1322" s="9">
        <v>4000</v>
      </c>
      <c r="K1322" s="10">
        <f t="shared" si="10"/>
        <v>2800.0000000000005</v>
      </c>
      <c r="L1322" s="10">
        <f t="shared" si="11"/>
        <v>840.00000000000011</v>
      </c>
      <c r="M1322" s="11">
        <v>0.3</v>
      </c>
      <c r="O1322" s="16"/>
      <c r="P1322" s="17">
        <f>Data!$I1322+0.05</f>
        <v>0.75000000000000011</v>
      </c>
      <c r="Q1322" s="12">
        <f>Data!$J1322+500</f>
        <v>4500</v>
      </c>
      <c r="R1322" s="13">
        <f>Data!$M1322+5%</f>
        <v>0.35</v>
      </c>
    </row>
    <row r="1323" spans="1:18" ht="15.75" customHeight="1">
      <c r="A1323" s="1"/>
      <c r="B1323" s="6" t="s">
        <v>27</v>
      </c>
      <c r="C1323" s="6">
        <v>1128299</v>
      </c>
      <c r="D1323" s="7">
        <v>44303</v>
      </c>
      <c r="E1323" s="6" t="s">
        <v>28</v>
      </c>
      <c r="F1323" s="6" t="s">
        <v>63</v>
      </c>
      <c r="G1323" s="6" t="s">
        <v>64</v>
      </c>
      <c r="H1323" s="6" t="s">
        <v>20</v>
      </c>
      <c r="I1323" s="8">
        <v>0.55000000000000004</v>
      </c>
      <c r="J1323" s="9">
        <v>3000</v>
      </c>
      <c r="K1323" s="10">
        <f t="shared" si="10"/>
        <v>1650.0000000000002</v>
      </c>
      <c r="L1323" s="10">
        <f t="shared" si="11"/>
        <v>495.00000000000006</v>
      </c>
      <c r="M1323" s="11">
        <v>0.3</v>
      </c>
      <c r="O1323" s="16"/>
      <c r="P1323" s="17">
        <f>Data!$I1323+0.05</f>
        <v>0.60000000000000009</v>
      </c>
      <c r="Q1323" s="12">
        <f>Data!$J1323+500</f>
        <v>3500</v>
      </c>
      <c r="R1323" s="13">
        <f>Data!$M1323+5%</f>
        <v>0.35</v>
      </c>
    </row>
    <row r="1324" spans="1:18" ht="15.75" customHeight="1">
      <c r="A1324" s="1"/>
      <c r="B1324" s="6" t="s">
        <v>27</v>
      </c>
      <c r="C1324" s="6">
        <v>1128299</v>
      </c>
      <c r="D1324" s="7">
        <v>44303</v>
      </c>
      <c r="E1324" s="6" t="s">
        <v>28</v>
      </c>
      <c r="F1324" s="6" t="s">
        <v>63</v>
      </c>
      <c r="G1324" s="6" t="s">
        <v>64</v>
      </c>
      <c r="H1324" s="6" t="s">
        <v>21</v>
      </c>
      <c r="I1324" s="8">
        <v>0.60000000000000009</v>
      </c>
      <c r="J1324" s="9">
        <v>2000</v>
      </c>
      <c r="K1324" s="10">
        <f t="shared" si="10"/>
        <v>1200.0000000000002</v>
      </c>
      <c r="L1324" s="10">
        <f t="shared" si="11"/>
        <v>240.00000000000006</v>
      </c>
      <c r="M1324" s="11">
        <v>0.2</v>
      </c>
      <c r="O1324" s="16"/>
      <c r="P1324" s="17">
        <f>Data!$I1324+0.05</f>
        <v>0.65000000000000013</v>
      </c>
      <c r="Q1324" s="12">
        <f>Data!$J1324+500</f>
        <v>2500</v>
      </c>
      <c r="R1324" s="13">
        <f>Data!$M1324+5%</f>
        <v>0.25</v>
      </c>
    </row>
    <row r="1325" spans="1:18" ht="15.75" customHeight="1">
      <c r="A1325" s="1"/>
      <c r="B1325" s="6" t="s">
        <v>27</v>
      </c>
      <c r="C1325" s="6">
        <v>1128299</v>
      </c>
      <c r="D1325" s="7">
        <v>44303</v>
      </c>
      <c r="E1325" s="6" t="s">
        <v>28</v>
      </c>
      <c r="F1325" s="6" t="s">
        <v>63</v>
      </c>
      <c r="G1325" s="6" t="s">
        <v>64</v>
      </c>
      <c r="H1325" s="6" t="s">
        <v>22</v>
      </c>
      <c r="I1325" s="8">
        <v>0.75000000000000011</v>
      </c>
      <c r="J1325" s="9">
        <v>3750</v>
      </c>
      <c r="K1325" s="10">
        <f t="shared" si="10"/>
        <v>2812.5000000000005</v>
      </c>
      <c r="L1325" s="10">
        <f t="shared" si="11"/>
        <v>1265.6250000000002</v>
      </c>
      <c r="M1325" s="11">
        <v>0.45</v>
      </c>
      <c r="O1325" s="16"/>
      <c r="P1325" s="17">
        <f>Data!$I1325+0.05</f>
        <v>0.80000000000000016</v>
      </c>
      <c r="Q1325" s="12">
        <f>Data!$J1325+500</f>
        <v>4250</v>
      </c>
      <c r="R1325" s="13">
        <f>Data!$M1325+5%</f>
        <v>0.5</v>
      </c>
    </row>
    <row r="1326" spans="1:18" ht="15.75" customHeight="1">
      <c r="A1326" s="1"/>
      <c r="B1326" s="6" t="s">
        <v>27</v>
      </c>
      <c r="C1326" s="6">
        <v>1128299</v>
      </c>
      <c r="D1326" s="7">
        <v>44334</v>
      </c>
      <c r="E1326" s="6" t="s">
        <v>28</v>
      </c>
      <c r="F1326" s="6" t="s">
        <v>63</v>
      </c>
      <c r="G1326" s="6" t="s">
        <v>64</v>
      </c>
      <c r="H1326" s="6" t="s">
        <v>17</v>
      </c>
      <c r="I1326" s="8">
        <v>0.6</v>
      </c>
      <c r="J1326" s="9">
        <v>5750</v>
      </c>
      <c r="K1326" s="10">
        <f t="shared" si="10"/>
        <v>3450</v>
      </c>
      <c r="L1326" s="10">
        <f t="shared" si="11"/>
        <v>1035</v>
      </c>
      <c r="M1326" s="11">
        <v>0.3</v>
      </c>
      <c r="O1326" s="16"/>
      <c r="P1326" s="17">
        <f>Data!$I1326+0.05</f>
        <v>0.65</v>
      </c>
      <c r="Q1326" s="12">
        <f>Data!$J1326+500</f>
        <v>6250</v>
      </c>
      <c r="R1326" s="13">
        <f>Data!$M1326+5%</f>
        <v>0.35</v>
      </c>
    </row>
    <row r="1327" spans="1:18" ht="15.75" customHeight="1">
      <c r="A1327" s="1"/>
      <c r="B1327" s="6" t="s">
        <v>27</v>
      </c>
      <c r="C1327" s="6">
        <v>1128299</v>
      </c>
      <c r="D1327" s="7">
        <v>44334</v>
      </c>
      <c r="E1327" s="6" t="s">
        <v>28</v>
      </c>
      <c r="F1327" s="6" t="s">
        <v>63</v>
      </c>
      <c r="G1327" s="6" t="s">
        <v>64</v>
      </c>
      <c r="H1327" s="6" t="s">
        <v>18</v>
      </c>
      <c r="I1327" s="8">
        <v>0.65</v>
      </c>
      <c r="J1327" s="9">
        <v>4250</v>
      </c>
      <c r="K1327" s="10">
        <f t="shared" si="10"/>
        <v>2762.5</v>
      </c>
      <c r="L1327" s="10">
        <f t="shared" si="11"/>
        <v>690.625</v>
      </c>
      <c r="M1327" s="11">
        <v>0.25</v>
      </c>
      <c r="O1327" s="16"/>
      <c r="P1327" s="17">
        <f>Data!$I1327+0.05</f>
        <v>0.70000000000000007</v>
      </c>
      <c r="Q1327" s="12">
        <f>Data!$J1327+500</f>
        <v>4750</v>
      </c>
      <c r="R1327" s="13">
        <f>Data!$M1327+5%</f>
        <v>0.3</v>
      </c>
    </row>
    <row r="1328" spans="1:18" ht="15.75" customHeight="1">
      <c r="A1328" s="1"/>
      <c r="B1328" s="6" t="s">
        <v>27</v>
      </c>
      <c r="C1328" s="6">
        <v>1128299</v>
      </c>
      <c r="D1328" s="7">
        <v>44334</v>
      </c>
      <c r="E1328" s="6" t="s">
        <v>28</v>
      </c>
      <c r="F1328" s="6" t="s">
        <v>63</v>
      </c>
      <c r="G1328" s="6" t="s">
        <v>64</v>
      </c>
      <c r="H1328" s="6" t="s">
        <v>19</v>
      </c>
      <c r="I1328" s="8">
        <v>0.65</v>
      </c>
      <c r="J1328" s="9">
        <v>4250</v>
      </c>
      <c r="K1328" s="10">
        <f t="shared" si="10"/>
        <v>2762.5</v>
      </c>
      <c r="L1328" s="10">
        <f t="shared" si="11"/>
        <v>828.75</v>
      </c>
      <c r="M1328" s="11">
        <v>0.3</v>
      </c>
      <c r="O1328" s="16"/>
      <c r="P1328" s="17">
        <f>Data!$I1328+0.05</f>
        <v>0.70000000000000007</v>
      </c>
      <c r="Q1328" s="12">
        <f>Data!$J1328+500</f>
        <v>4750</v>
      </c>
      <c r="R1328" s="13">
        <f>Data!$M1328+5%</f>
        <v>0.35</v>
      </c>
    </row>
    <row r="1329" spans="1:18" ht="15.75" customHeight="1">
      <c r="A1329" s="1"/>
      <c r="B1329" s="6" t="s">
        <v>27</v>
      </c>
      <c r="C1329" s="6">
        <v>1128299</v>
      </c>
      <c r="D1329" s="7">
        <v>44334</v>
      </c>
      <c r="E1329" s="6" t="s">
        <v>28</v>
      </c>
      <c r="F1329" s="6" t="s">
        <v>63</v>
      </c>
      <c r="G1329" s="6" t="s">
        <v>64</v>
      </c>
      <c r="H1329" s="6" t="s">
        <v>20</v>
      </c>
      <c r="I1329" s="8">
        <v>0.6</v>
      </c>
      <c r="J1329" s="9">
        <v>3250</v>
      </c>
      <c r="K1329" s="10">
        <f t="shared" si="10"/>
        <v>1950</v>
      </c>
      <c r="L1329" s="10">
        <f t="shared" si="11"/>
        <v>585</v>
      </c>
      <c r="M1329" s="11">
        <v>0.3</v>
      </c>
      <c r="O1329" s="16"/>
      <c r="P1329" s="17">
        <f>Data!$I1329+0.05</f>
        <v>0.65</v>
      </c>
      <c r="Q1329" s="12">
        <f>Data!$J1329+500</f>
        <v>3750</v>
      </c>
      <c r="R1329" s="13">
        <f>Data!$M1329+5%</f>
        <v>0.35</v>
      </c>
    </row>
    <row r="1330" spans="1:18" ht="15.75" customHeight="1">
      <c r="A1330" s="1"/>
      <c r="B1330" s="6" t="s">
        <v>27</v>
      </c>
      <c r="C1330" s="6">
        <v>1128299</v>
      </c>
      <c r="D1330" s="7">
        <v>44334</v>
      </c>
      <c r="E1330" s="6" t="s">
        <v>28</v>
      </c>
      <c r="F1330" s="6" t="s">
        <v>63</v>
      </c>
      <c r="G1330" s="6" t="s">
        <v>64</v>
      </c>
      <c r="H1330" s="6" t="s">
        <v>21</v>
      </c>
      <c r="I1330" s="8">
        <v>0.54999999999999993</v>
      </c>
      <c r="J1330" s="9">
        <v>2250</v>
      </c>
      <c r="K1330" s="10">
        <f t="shared" si="10"/>
        <v>1237.4999999999998</v>
      </c>
      <c r="L1330" s="10">
        <f t="shared" si="11"/>
        <v>247.49999999999997</v>
      </c>
      <c r="M1330" s="11">
        <v>0.2</v>
      </c>
      <c r="O1330" s="16"/>
      <c r="P1330" s="17">
        <f>Data!$I1330-0.05</f>
        <v>0.49999999999999994</v>
      </c>
      <c r="Q1330" s="12">
        <f>Data!$J1330+500</f>
        <v>2750</v>
      </c>
      <c r="R1330" s="13">
        <f>Data!$M1330+5%</f>
        <v>0.25</v>
      </c>
    </row>
    <row r="1331" spans="1:18" ht="15.75" customHeight="1">
      <c r="A1331" s="1"/>
      <c r="B1331" s="6" t="s">
        <v>27</v>
      </c>
      <c r="C1331" s="6">
        <v>1128299</v>
      </c>
      <c r="D1331" s="7">
        <v>44334</v>
      </c>
      <c r="E1331" s="6" t="s">
        <v>28</v>
      </c>
      <c r="F1331" s="6" t="s">
        <v>63</v>
      </c>
      <c r="G1331" s="6" t="s">
        <v>64</v>
      </c>
      <c r="H1331" s="6" t="s">
        <v>22</v>
      </c>
      <c r="I1331" s="8">
        <v>0.7</v>
      </c>
      <c r="J1331" s="9">
        <v>5750</v>
      </c>
      <c r="K1331" s="10">
        <f t="shared" si="10"/>
        <v>4024.9999999999995</v>
      </c>
      <c r="L1331" s="10">
        <f t="shared" si="11"/>
        <v>1811.2499999999998</v>
      </c>
      <c r="M1331" s="11">
        <v>0.45</v>
      </c>
      <c r="O1331" s="16"/>
      <c r="P1331" s="17">
        <f>Data!$I1331-0.05</f>
        <v>0.64999999999999991</v>
      </c>
      <c r="Q1331" s="12">
        <f>Data!$J1331+1000</f>
        <v>6750</v>
      </c>
      <c r="R1331" s="13">
        <f>Data!$M1331+5%</f>
        <v>0.5</v>
      </c>
    </row>
    <row r="1332" spans="1:18" ht="15.75" customHeight="1">
      <c r="A1332" s="1"/>
      <c r="B1332" s="6" t="s">
        <v>27</v>
      </c>
      <c r="C1332" s="6">
        <v>1128299</v>
      </c>
      <c r="D1332" s="7">
        <v>44364</v>
      </c>
      <c r="E1332" s="6" t="s">
        <v>28</v>
      </c>
      <c r="F1332" s="6" t="s">
        <v>63</v>
      </c>
      <c r="G1332" s="6" t="s">
        <v>64</v>
      </c>
      <c r="H1332" s="6" t="s">
        <v>17</v>
      </c>
      <c r="I1332" s="8">
        <v>0.64999999999999991</v>
      </c>
      <c r="J1332" s="9">
        <v>8250</v>
      </c>
      <c r="K1332" s="10">
        <f t="shared" si="10"/>
        <v>5362.4999999999991</v>
      </c>
      <c r="L1332" s="10">
        <f t="shared" si="11"/>
        <v>1608.7499999999998</v>
      </c>
      <c r="M1332" s="11">
        <v>0.3</v>
      </c>
      <c r="O1332" s="16"/>
      <c r="P1332" s="17">
        <f>Data!$I1332-0.05</f>
        <v>0.59999999999999987</v>
      </c>
      <c r="Q1332" s="12">
        <f>Data!$J1332+1000</f>
        <v>9250</v>
      </c>
      <c r="R1332" s="13">
        <f>Data!$M1332+5%</f>
        <v>0.35</v>
      </c>
    </row>
    <row r="1333" spans="1:18" ht="15.75" customHeight="1">
      <c r="A1333" s="1"/>
      <c r="B1333" s="6" t="s">
        <v>27</v>
      </c>
      <c r="C1333" s="6">
        <v>1128299</v>
      </c>
      <c r="D1333" s="7">
        <v>44364</v>
      </c>
      <c r="E1333" s="6" t="s">
        <v>28</v>
      </c>
      <c r="F1333" s="6" t="s">
        <v>63</v>
      </c>
      <c r="G1333" s="6" t="s">
        <v>64</v>
      </c>
      <c r="H1333" s="6" t="s">
        <v>18</v>
      </c>
      <c r="I1333" s="8">
        <v>0.7</v>
      </c>
      <c r="J1333" s="9">
        <v>7000</v>
      </c>
      <c r="K1333" s="10">
        <f t="shared" si="10"/>
        <v>4900</v>
      </c>
      <c r="L1333" s="10">
        <f t="shared" si="11"/>
        <v>1225</v>
      </c>
      <c r="M1333" s="11">
        <v>0.25</v>
      </c>
      <c r="O1333" s="16"/>
      <c r="P1333" s="17">
        <f>Data!$I1333-0.05</f>
        <v>0.64999999999999991</v>
      </c>
      <c r="Q1333" s="12">
        <f>Data!$J1333+1000</f>
        <v>8000</v>
      </c>
      <c r="R1333" s="13">
        <f>Data!$M1333+5%</f>
        <v>0.3</v>
      </c>
    </row>
    <row r="1334" spans="1:18" ht="15.75" customHeight="1">
      <c r="A1334" s="1"/>
      <c r="B1334" s="6" t="s">
        <v>27</v>
      </c>
      <c r="C1334" s="6">
        <v>1128299</v>
      </c>
      <c r="D1334" s="7">
        <v>44364</v>
      </c>
      <c r="E1334" s="6" t="s">
        <v>28</v>
      </c>
      <c r="F1334" s="6" t="s">
        <v>63</v>
      </c>
      <c r="G1334" s="6" t="s">
        <v>64</v>
      </c>
      <c r="H1334" s="6" t="s">
        <v>19</v>
      </c>
      <c r="I1334" s="8">
        <v>0.85</v>
      </c>
      <c r="J1334" s="9">
        <v>7000</v>
      </c>
      <c r="K1334" s="10">
        <f t="shared" si="10"/>
        <v>5950</v>
      </c>
      <c r="L1334" s="10">
        <f t="shared" si="11"/>
        <v>1785</v>
      </c>
      <c r="M1334" s="11">
        <v>0.3</v>
      </c>
      <c r="O1334" s="16"/>
      <c r="P1334" s="17">
        <f>Data!$I1334+0.1</f>
        <v>0.95</v>
      </c>
      <c r="Q1334" s="12">
        <f>Data!$J1334+1000</f>
        <v>8000</v>
      </c>
      <c r="R1334" s="13">
        <f>Data!$M1334+5%</f>
        <v>0.35</v>
      </c>
    </row>
    <row r="1335" spans="1:18" ht="15.75" customHeight="1">
      <c r="A1335" s="1"/>
      <c r="B1335" s="6" t="s">
        <v>27</v>
      </c>
      <c r="C1335" s="6">
        <v>1128299</v>
      </c>
      <c r="D1335" s="7">
        <v>44364</v>
      </c>
      <c r="E1335" s="6" t="s">
        <v>28</v>
      </c>
      <c r="F1335" s="6" t="s">
        <v>63</v>
      </c>
      <c r="G1335" s="6" t="s">
        <v>64</v>
      </c>
      <c r="H1335" s="6" t="s">
        <v>20</v>
      </c>
      <c r="I1335" s="8">
        <v>0.85</v>
      </c>
      <c r="J1335" s="9">
        <v>5750</v>
      </c>
      <c r="K1335" s="10">
        <f t="shared" si="10"/>
        <v>4887.5</v>
      </c>
      <c r="L1335" s="10">
        <f t="shared" si="11"/>
        <v>1466.25</v>
      </c>
      <c r="M1335" s="11">
        <v>0.3</v>
      </c>
      <c r="O1335" s="16"/>
      <c r="P1335" s="17">
        <f>Data!$I1335+0.1</f>
        <v>0.95</v>
      </c>
      <c r="Q1335" s="12">
        <f>Data!$J1335+1000</f>
        <v>6750</v>
      </c>
      <c r="R1335" s="13">
        <f>Data!$M1335+5%</f>
        <v>0.35</v>
      </c>
    </row>
    <row r="1336" spans="1:18" ht="15.75" customHeight="1">
      <c r="A1336" s="1"/>
      <c r="B1336" s="6" t="s">
        <v>27</v>
      </c>
      <c r="C1336" s="6">
        <v>1128299</v>
      </c>
      <c r="D1336" s="7">
        <v>44364</v>
      </c>
      <c r="E1336" s="6" t="s">
        <v>28</v>
      </c>
      <c r="F1336" s="6" t="s">
        <v>63</v>
      </c>
      <c r="G1336" s="6" t="s">
        <v>64</v>
      </c>
      <c r="H1336" s="6" t="s">
        <v>21</v>
      </c>
      <c r="I1336" s="8">
        <v>0.95000000000000007</v>
      </c>
      <c r="J1336" s="9">
        <v>4500</v>
      </c>
      <c r="K1336" s="10">
        <f t="shared" si="10"/>
        <v>4275</v>
      </c>
      <c r="L1336" s="10">
        <f t="shared" si="11"/>
        <v>855</v>
      </c>
      <c r="M1336" s="11">
        <v>0.2</v>
      </c>
      <c r="O1336" s="16"/>
      <c r="P1336" s="17">
        <f>Data!$I1336+0.1</f>
        <v>1.05</v>
      </c>
      <c r="Q1336" s="12">
        <f>Data!$J1336+1000</f>
        <v>5500</v>
      </c>
      <c r="R1336" s="13">
        <f>Data!$M1336+5%</f>
        <v>0.25</v>
      </c>
    </row>
    <row r="1337" spans="1:18" ht="15.75" customHeight="1">
      <c r="A1337" s="1"/>
      <c r="B1337" s="6" t="s">
        <v>27</v>
      </c>
      <c r="C1337" s="6">
        <v>1128299</v>
      </c>
      <c r="D1337" s="7">
        <v>44364</v>
      </c>
      <c r="E1337" s="6" t="s">
        <v>28</v>
      </c>
      <c r="F1337" s="6" t="s">
        <v>63</v>
      </c>
      <c r="G1337" s="6" t="s">
        <v>64</v>
      </c>
      <c r="H1337" s="6" t="s">
        <v>22</v>
      </c>
      <c r="I1337" s="8">
        <v>1.1000000000000001</v>
      </c>
      <c r="J1337" s="9">
        <v>7500</v>
      </c>
      <c r="K1337" s="10">
        <f t="shared" si="10"/>
        <v>8250</v>
      </c>
      <c r="L1337" s="10">
        <f t="shared" si="11"/>
        <v>3712.5</v>
      </c>
      <c r="M1337" s="11">
        <v>0.45</v>
      </c>
      <c r="O1337" s="16"/>
      <c r="P1337" s="17">
        <f>Data!$I1337+0.1</f>
        <v>1.2000000000000002</v>
      </c>
      <c r="Q1337" s="12">
        <f>Data!$J1337+1000</f>
        <v>8500</v>
      </c>
      <c r="R1337" s="13">
        <f>Data!$M1337+5%</f>
        <v>0.5</v>
      </c>
    </row>
    <row r="1338" spans="1:18" ht="15.75" customHeight="1">
      <c r="A1338" s="1"/>
      <c r="B1338" s="6" t="s">
        <v>27</v>
      </c>
      <c r="C1338" s="6">
        <v>1128299</v>
      </c>
      <c r="D1338" s="7">
        <v>44393</v>
      </c>
      <c r="E1338" s="6" t="s">
        <v>28</v>
      </c>
      <c r="F1338" s="6" t="s">
        <v>63</v>
      </c>
      <c r="G1338" s="6" t="s">
        <v>64</v>
      </c>
      <c r="H1338" s="6" t="s">
        <v>17</v>
      </c>
      <c r="I1338" s="8">
        <v>0.9</v>
      </c>
      <c r="J1338" s="9">
        <v>9000</v>
      </c>
      <c r="K1338" s="10">
        <f t="shared" si="10"/>
        <v>8100</v>
      </c>
      <c r="L1338" s="10">
        <f t="shared" si="11"/>
        <v>2430</v>
      </c>
      <c r="M1338" s="11">
        <v>0.3</v>
      </c>
      <c r="O1338" s="16"/>
      <c r="P1338" s="17">
        <f>Data!$I1338+0.1</f>
        <v>1</v>
      </c>
      <c r="Q1338" s="12">
        <f>Data!$J1338+1000</f>
        <v>10000</v>
      </c>
      <c r="R1338" s="13">
        <f>Data!$M1338+5%</f>
        <v>0.35</v>
      </c>
    </row>
    <row r="1339" spans="1:18" ht="15.75" customHeight="1">
      <c r="A1339" s="1"/>
      <c r="B1339" s="6" t="s">
        <v>27</v>
      </c>
      <c r="C1339" s="6">
        <v>1128299</v>
      </c>
      <c r="D1339" s="7">
        <v>44393</v>
      </c>
      <c r="E1339" s="6" t="s">
        <v>28</v>
      </c>
      <c r="F1339" s="6" t="s">
        <v>63</v>
      </c>
      <c r="G1339" s="6" t="s">
        <v>64</v>
      </c>
      <c r="H1339" s="6" t="s">
        <v>18</v>
      </c>
      <c r="I1339" s="8">
        <v>0.95000000000000007</v>
      </c>
      <c r="J1339" s="9">
        <v>7500</v>
      </c>
      <c r="K1339" s="10">
        <f t="shared" si="10"/>
        <v>7125.0000000000009</v>
      </c>
      <c r="L1339" s="10">
        <f t="shared" si="11"/>
        <v>1781.2500000000002</v>
      </c>
      <c r="M1339" s="11">
        <v>0.25</v>
      </c>
      <c r="O1339" s="16"/>
      <c r="P1339" s="17">
        <f>Data!$I1339+0.1</f>
        <v>1.05</v>
      </c>
      <c r="Q1339" s="12">
        <f>Data!$J1339+1000</f>
        <v>8500</v>
      </c>
      <c r="R1339" s="13">
        <f>Data!$M1339+5%</f>
        <v>0.3</v>
      </c>
    </row>
    <row r="1340" spans="1:18" ht="15.75" customHeight="1">
      <c r="A1340" s="1"/>
      <c r="B1340" s="6" t="s">
        <v>27</v>
      </c>
      <c r="C1340" s="6">
        <v>1128299</v>
      </c>
      <c r="D1340" s="7">
        <v>44393</v>
      </c>
      <c r="E1340" s="6" t="s">
        <v>28</v>
      </c>
      <c r="F1340" s="6" t="s">
        <v>63</v>
      </c>
      <c r="G1340" s="6" t="s">
        <v>64</v>
      </c>
      <c r="H1340" s="6" t="s">
        <v>19</v>
      </c>
      <c r="I1340" s="8">
        <v>0.95000000000000007</v>
      </c>
      <c r="J1340" s="9">
        <v>7000</v>
      </c>
      <c r="K1340" s="10">
        <f t="shared" si="10"/>
        <v>6650.0000000000009</v>
      </c>
      <c r="L1340" s="10">
        <f t="shared" si="11"/>
        <v>1995.0000000000002</v>
      </c>
      <c r="M1340" s="11">
        <v>0.3</v>
      </c>
      <c r="O1340" s="16"/>
      <c r="P1340" s="17">
        <f>Data!$I1340+0.1</f>
        <v>1.05</v>
      </c>
      <c r="Q1340" s="12">
        <f>Data!$J1340+1000</f>
        <v>8000</v>
      </c>
      <c r="R1340" s="13">
        <f>Data!$M1340+5%</f>
        <v>0.35</v>
      </c>
    </row>
    <row r="1341" spans="1:18" ht="15.75" customHeight="1">
      <c r="A1341" s="1"/>
      <c r="B1341" s="6" t="s">
        <v>27</v>
      </c>
      <c r="C1341" s="6">
        <v>1128299</v>
      </c>
      <c r="D1341" s="7">
        <v>44393</v>
      </c>
      <c r="E1341" s="6" t="s">
        <v>28</v>
      </c>
      <c r="F1341" s="6" t="s">
        <v>63</v>
      </c>
      <c r="G1341" s="6" t="s">
        <v>64</v>
      </c>
      <c r="H1341" s="6" t="s">
        <v>20</v>
      </c>
      <c r="I1341" s="8">
        <v>0.9</v>
      </c>
      <c r="J1341" s="9">
        <v>6000</v>
      </c>
      <c r="K1341" s="10">
        <f t="shared" si="10"/>
        <v>5400</v>
      </c>
      <c r="L1341" s="10">
        <f t="shared" si="11"/>
        <v>1620</v>
      </c>
      <c r="M1341" s="11">
        <v>0.3</v>
      </c>
      <c r="O1341" s="16"/>
      <c r="P1341" s="17">
        <f>Data!$I1341+0.1</f>
        <v>1</v>
      </c>
      <c r="Q1341" s="12">
        <f>Data!$J1341+1000</f>
        <v>7000</v>
      </c>
      <c r="R1341" s="13">
        <f>Data!$M1341+5%</f>
        <v>0.35</v>
      </c>
    </row>
    <row r="1342" spans="1:18" ht="15.75" customHeight="1">
      <c r="A1342" s="1"/>
      <c r="B1342" s="6" t="s">
        <v>27</v>
      </c>
      <c r="C1342" s="6">
        <v>1128299</v>
      </c>
      <c r="D1342" s="7">
        <v>44393</v>
      </c>
      <c r="E1342" s="6" t="s">
        <v>28</v>
      </c>
      <c r="F1342" s="6" t="s">
        <v>63</v>
      </c>
      <c r="G1342" s="6" t="s">
        <v>64</v>
      </c>
      <c r="H1342" s="6" t="s">
        <v>21</v>
      </c>
      <c r="I1342" s="8">
        <v>0.95000000000000007</v>
      </c>
      <c r="J1342" s="9">
        <v>6500</v>
      </c>
      <c r="K1342" s="10">
        <f t="shared" si="10"/>
        <v>6175</v>
      </c>
      <c r="L1342" s="10">
        <f t="shared" si="11"/>
        <v>1235</v>
      </c>
      <c r="M1342" s="11">
        <v>0.2</v>
      </c>
      <c r="O1342" s="16"/>
      <c r="P1342" s="17">
        <f>Data!$I1342+0.1</f>
        <v>1.05</v>
      </c>
      <c r="Q1342" s="12">
        <f>Data!$J1342+1000</f>
        <v>7500</v>
      </c>
      <c r="R1342" s="13">
        <f>Data!$M1342+5%</f>
        <v>0.25</v>
      </c>
    </row>
    <row r="1343" spans="1:18" ht="15.75" customHeight="1">
      <c r="A1343" s="1"/>
      <c r="B1343" s="6" t="s">
        <v>27</v>
      </c>
      <c r="C1343" s="6">
        <v>1128299</v>
      </c>
      <c r="D1343" s="7">
        <v>44393</v>
      </c>
      <c r="E1343" s="6" t="s">
        <v>28</v>
      </c>
      <c r="F1343" s="6" t="s">
        <v>63</v>
      </c>
      <c r="G1343" s="6" t="s">
        <v>64</v>
      </c>
      <c r="H1343" s="6" t="s">
        <v>22</v>
      </c>
      <c r="I1343" s="8">
        <v>1.1000000000000001</v>
      </c>
      <c r="J1343" s="9">
        <v>6500</v>
      </c>
      <c r="K1343" s="10">
        <f t="shared" si="10"/>
        <v>7150.0000000000009</v>
      </c>
      <c r="L1343" s="10">
        <f t="shared" si="11"/>
        <v>3217.5000000000005</v>
      </c>
      <c r="M1343" s="11">
        <v>0.45</v>
      </c>
      <c r="O1343" s="16"/>
      <c r="P1343" s="17">
        <f>Data!$I1343+0.1</f>
        <v>1.2000000000000002</v>
      </c>
      <c r="Q1343" s="12">
        <f>Data!$J1343+1000</f>
        <v>7500</v>
      </c>
      <c r="R1343" s="13">
        <f>Data!$M1343+5%</f>
        <v>0.5</v>
      </c>
    </row>
    <row r="1344" spans="1:18" ht="15.75" customHeight="1">
      <c r="A1344" s="1"/>
      <c r="B1344" s="6" t="s">
        <v>27</v>
      </c>
      <c r="C1344" s="6">
        <v>1128299</v>
      </c>
      <c r="D1344" s="7">
        <v>44425</v>
      </c>
      <c r="E1344" s="6" t="s">
        <v>28</v>
      </c>
      <c r="F1344" s="6" t="s">
        <v>63</v>
      </c>
      <c r="G1344" s="6" t="s">
        <v>64</v>
      </c>
      <c r="H1344" s="6" t="s">
        <v>17</v>
      </c>
      <c r="I1344" s="8">
        <v>0.95000000000000007</v>
      </c>
      <c r="J1344" s="9">
        <v>8500</v>
      </c>
      <c r="K1344" s="10">
        <f t="shared" si="10"/>
        <v>8075.0000000000009</v>
      </c>
      <c r="L1344" s="10">
        <f t="shared" si="11"/>
        <v>2422.5</v>
      </c>
      <c r="M1344" s="11">
        <v>0.3</v>
      </c>
      <c r="O1344" s="16"/>
      <c r="P1344" s="17">
        <f>Data!$I1344+0.1</f>
        <v>1.05</v>
      </c>
      <c r="Q1344" s="12">
        <f>Data!$J1344+1000</f>
        <v>9500</v>
      </c>
      <c r="R1344" s="13">
        <f>Data!$M1344+5%</f>
        <v>0.35</v>
      </c>
    </row>
    <row r="1345" spans="1:18" ht="15.75" customHeight="1">
      <c r="A1345" s="1"/>
      <c r="B1345" s="6" t="s">
        <v>27</v>
      </c>
      <c r="C1345" s="6">
        <v>1128299</v>
      </c>
      <c r="D1345" s="7">
        <v>44425</v>
      </c>
      <c r="E1345" s="6" t="s">
        <v>28</v>
      </c>
      <c r="F1345" s="6" t="s">
        <v>63</v>
      </c>
      <c r="G1345" s="6" t="s">
        <v>64</v>
      </c>
      <c r="H1345" s="6" t="s">
        <v>18</v>
      </c>
      <c r="I1345" s="8">
        <v>0.85000000000000009</v>
      </c>
      <c r="J1345" s="9">
        <v>8250</v>
      </c>
      <c r="K1345" s="10">
        <f t="shared" si="10"/>
        <v>7012.5000000000009</v>
      </c>
      <c r="L1345" s="10">
        <f t="shared" si="11"/>
        <v>1753.1250000000002</v>
      </c>
      <c r="M1345" s="11">
        <v>0.25</v>
      </c>
      <c r="O1345" s="16"/>
      <c r="P1345" s="17">
        <f>Data!$I1345+0.1</f>
        <v>0.95000000000000007</v>
      </c>
      <c r="Q1345" s="12">
        <f>Data!$J1345+1000</f>
        <v>9250</v>
      </c>
      <c r="R1345" s="13">
        <f>Data!$M1345+5%</f>
        <v>0.3</v>
      </c>
    </row>
    <row r="1346" spans="1:18" ht="15.75" customHeight="1">
      <c r="A1346" s="1"/>
      <c r="B1346" s="6" t="s">
        <v>27</v>
      </c>
      <c r="C1346" s="6">
        <v>1128299</v>
      </c>
      <c r="D1346" s="7">
        <v>44425</v>
      </c>
      <c r="E1346" s="6" t="s">
        <v>28</v>
      </c>
      <c r="F1346" s="6" t="s">
        <v>63</v>
      </c>
      <c r="G1346" s="6" t="s">
        <v>64</v>
      </c>
      <c r="H1346" s="6" t="s">
        <v>19</v>
      </c>
      <c r="I1346" s="8">
        <v>0.8</v>
      </c>
      <c r="J1346" s="9">
        <v>7000</v>
      </c>
      <c r="K1346" s="10">
        <f t="shared" si="10"/>
        <v>5600</v>
      </c>
      <c r="L1346" s="10">
        <f t="shared" si="11"/>
        <v>1680</v>
      </c>
      <c r="M1346" s="11">
        <v>0.3</v>
      </c>
      <c r="O1346" s="16"/>
      <c r="P1346" s="17">
        <f>Data!$I1346+0.1</f>
        <v>0.9</v>
      </c>
      <c r="Q1346" s="12">
        <f>Data!$J1346+1000</f>
        <v>8000</v>
      </c>
      <c r="R1346" s="13">
        <f>Data!$M1346+5%</f>
        <v>0.35</v>
      </c>
    </row>
    <row r="1347" spans="1:18" ht="15.75" customHeight="1">
      <c r="A1347" s="1"/>
      <c r="B1347" s="6" t="s">
        <v>27</v>
      </c>
      <c r="C1347" s="6">
        <v>1128299</v>
      </c>
      <c r="D1347" s="7">
        <v>44425</v>
      </c>
      <c r="E1347" s="6" t="s">
        <v>28</v>
      </c>
      <c r="F1347" s="6" t="s">
        <v>63</v>
      </c>
      <c r="G1347" s="6" t="s">
        <v>64</v>
      </c>
      <c r="H1347" s="6" t="s">
        <v>20</v>
      </c>
      <c r="I1347" s="8">
        <v>0.8</v>
      </c>
      <c r="J1347" s="9">
        <v>4750</v>
      </c>
      <c r="K1347" s="10">
        <f t="shared" si="10"/>
        <v>3800</v>
      </c>
      <c r="L1347" s="10">
        <f t="shared" si="11"/>
        <v>1140</v>
      </c>
      <c r="M1347" s="11">
        <v>0.3</v>
      </c>
      <c r="O1347" s="16"/>
      <c r="P1347" s="17">
        <f>Data!$I1347+0.1</f>
        <v>0.9</v>
      </c>
      <c r="Q1347" s="12">
        <f>Data!$J1347-500</f>
        <v>4250</v>
      </c>
      <c r="R1347" s="13">
        <f>Data!$M1347+5%</f>
        <v>0.35</v>
      </c>
    </row>
    <row r="1348" spans="1:18" ht="15.75" customHeight="1">
      <c r="A1348" s="1"/>
      <c r="B1348" s="6" t="s">
        <v>27</v>
      </c>
      <c r="C1348" s="6">
        <v>1128299</v>
      </c>
      <c r="D1348" s="7">
        <v>44425</v>
      </c>
      <c r="E1348" s="6" t="s">
        <v>28</v>
      </c>
      <c r="F1348" s="6" t="s">
        <v>63</v>
      </c>
      <c r="G1348" s="6" t="s">
        <v>64</v>
      </c>
      <c r="H1348" s="6" t="s">
        <v>21</v>
      </c>
      <c r="I1348" s="8">
        <v>0.79999999999999993</v>
      </c>
      <c r="J1348" s="9">
        <v>4750</v>
      </c>
      <c r="K1348" s="10">
        <f t="shared" si="10"/>
        <v>3799.9999999999995</v>
      </c>
      <c r="L1348" s="10">
        <f t="shared" si="11"/>
        <v>760</v>
      </c>
      <c r="M1348" s="11">
        <v>0.2</v>
      </c>
      <c r="O1348" s="16"/>
      <c r="P1348" s="17">
        <f>Data!$I1348+0.1</f>
        <v>0.89999999999999991</v>
      </c>
      <c r="Q1348" s="12">
        <f>Data!$J1348-500</f>
        <v>4250</v>
      </c>
      <c r="R1348" s="13">
        <f>Data!$M1348+5%</f>
        <v>0.25</v>
      </c>
    </row>
    <row r="1349" spans="1:18" ht="15.75" customHeight="1">
      <c r="A1349" s="1"/>
      <c r="B1349" s="6" t="s">
        <v>27</v>
      </c>
      <c r="C1349" s="6">
        <v>1128299</v>
      </c>
      <c r="D1349" s="7">
        <v>44425</v>
      </c>
      <c r="E1349" s="6" t="s">
        <v>28</v>
      </c>
      <c r="F1349" s="6" t="s">
        <v>63</v>
      </c>
      <c r="G1349" s="6" t="s">
        <v>64</v>
      </c>
      <c r="H1349" s="6" t="s">
        <v>22</v>
      </c>
      <c r="I1349" s="8">
        <v>0.85</v>
      </c>
      <c r="J1349" s="9">
        <v>3000</v>
      </c>
      <c r="K1349" s="10">
        <f t="shared" si="10"/>
        <v>2550</v>
      </c>
      <c r="L1349" s="10">
        <f t="shared" si="11"/>
        <v>1147.5</v>
      </c>
      <c r="M1349" s="11">
        <v>0.45</v>
      </c>
      <c r="O1349" s="16"/>
      <c r="P1349" s="17">
        <f>Data!$I1349+0.1</f>
        <v>0.95</v>
      </c>
      <c r="Q1349" s="12">
        <f>Data!$J1349-500</f>
        <v>2500</v>
      </c>
      <c r="R1349" s="13">
        <f>Data!$M1349+5%</f>
        <v>0.5</v>
      </c>
    </row>
    <row r="1350" spans="1:18" ht="15.75" customHeight="1">
      <c r="A1350" s="1"/>
      <c r="B1350" s="6" t="s">
        <v>27</v>
      </c>
      <c r="C1350" s="6">
        <v>1128299</v>
      </c>
      <c r="D1350" s="7">
        <v>44457</v>
      </c>
      <c r="E1350" s="6" t="s">
        <v>28</v>
      </c>
      <c r="F1350" s="6" t="s">
        <v>63</v>
      </c>
      <c r="G1350" s="6" t="s">
        <v>64</v>
      </c>
      <c r="H1350" s="6" t="s">
        <v>17</v>
      </c>
      <c r="I1350" s="8">
        <v>0.60000000000000009</v>
      </c>
      <c r="J1350" s="9">
        <v>5000</v>
      </c>
      <c r="K1350" s="10">
        <f t="shared" si="10"/>
        <v>3000.0000000000005</v>
      </c>
      <c r="L1350" s="10">
        <f t="shared" si="11"/>
        <v>900.00000000000011</v>
      </c>
      <c r="M1350" s="11">
        <v>0.3</v>
      </c>
      <c r="O1350" s="16"/>
      <c r="P1350" s="17">
        <f>Data!$I1350-0.05</f>
        <v>0.55000000000000004</v>
      </c>
      <c r="Q1350" s="12">
        <f>Data!$J1350-500</f>
        <v>4500</v>
      </c>
      <c r="R1350" s="13">
        <f>Data!$M1350+5%</f>
        <v>0.35</v>
      </c>
    </row>
    <row r="1351" spans="1:18" ht="15.75" customHeight="1">
      <c r="A1351" s="1"/>
      <c r="B1351" s="6" t="s">
        <v>27</v>
      </c>
      <c r="C1351" s="6">
        <v>1128299</v>
      </c>
      <c r="D1351" s="7">
        <v>44457</v>
      </c>
      <c r="E1351" s="6" t="s">
        <v>28</v>
      </c>
      <c r="F1351" s="6" t="s">
        <v>63</v>
      </c>
      <c r="G1351" s="6" t="s">
        <v>64</v>
      </c>
      <c r="H1351" s="6" t="s">
        <v>18</v>
      </c>
      <c r="I1351" s="8">
        <v>0.65000000000000013</v>
      </c>
      <c r="J1351" s="9">
        <v>5000</v>
      </c>
      <c r="K1351" s="10">
        <f t="shared" si="10"/>
        <v>3250.0000000000005</v>
      </c>
      <c r="L1351" s="10">
        <f t="shared" si="11"/>
        <v>812.50000000000011</v>
      </c>
      <c r="M1351" s="11">
        <v>0.25</v>
      </c>
      <c r="O1351" s="16"/>
      <c r="P1351" s="17">
        <f>Data!$I1351-0.05</f>
        <v>0.60000000000000009</v>
      </c>
      <c r="Q1351" s="12">
        <f>Data!$J1351-500</f>
        <v>4500</v>
      </c>
      <c r="R1351" s="13">
        <f>Data!$M1351+5%</f>
        <v>0.3</v>
      </c>
    </row>
    <row r="1352" spans="1:18" ht="15.75" customHeight="1">
      <c r="A1352" s="1"/>
      <c r="B1352" s="6" t="s">
        <v>27</v>
      </c>
      <c r="C1352" s="6">
        <v>1128299</v>
      </c>
      <c r="D1352" s="7">
        <v>44457</v>
      </c>
      <c r="E1352" s="6" t="s">
        <v>28</v>
      </c>
      <c r="F1352" s="6" t="s">
        <v>63</v>
      </c>
      <c r="G1352" s="6" t="s">
        <v>64</v>
      </c>
      <c r="H1352" s="6" t="s">
        <v>19</v>
      </c>
      <c r="I1352" s="8">
        <v>0.60000000000000009</v>
      </c>
      <c r="J1352" s="9">
        <v>3000</v>
      </c>
      <c r="K1352" s="10">
        <f t="shared" si="10"/>
        <v>1800.0000000000002</v>
      </c>
      <c r="L1352" s="10">
        <f t="shared" si="11"/>
        <v>540</v>
      </c>
      <c r="M1352" s="11">
        <v>0.3</v>
      </c>
      <c r="O1352" s="16"/>
      <c r="P1352" s="17">
        <f>Data!$I1352-0.05</f>
        <v>0.55000000000000004</v>
      </c>
      <c r="Q1352" s="12">
        <f>Data!$J1352-750</f>
        <v>2250</v>
      </c>
      <c r="R1352" s="13">
        <f>Data!$M1352+5%</f>
        <v>0.35</v>
      </c>
    </row>
    <row r="1353" spans="1:18" ht="15.75" customHeight="1">
      <c r="A1353" s="1"/>
      <c r="B1353" s="6" t="s">
        <v>27</v>
      </c>
      <c r="C1353" s="6">
        <v>1128299</v>
      </c>
      <c r="D1353" s="7">
        <v>44457</v>
      </c>
      <c r="E1353" s="6" t="s">
        <v>28</v>
      </c>
      <c r="F1353" s="6" t="s">
        <v>63</v>
      </c>
      <c r="G1353" s="6" t="s">
        <v>64</v>
      </c>
      <c r="H1353" s="6" t="s">
        <v>20</v>
      </c>
      <c r="I1353" s="8">
        <v>0.60000000000000009</v>
      </c>
      <c r="J1353" s="9">
        <v>2500</v>
      </c>
      <c r="K1353" s="10">
        <f t="shared" si="10"/>
        <v>1500.0000000000002</v>
      </c>
      <c r="L1353" s="10">
        <f t="shared" si="11"/>
        <v>450.00000000000006</v>
      </c>
      <c r="M1353" s="11">
        <v>0.3</v>
      </c>
      <c r="O1353" s="16"/>
      <c r="P1353" s="17">
        <f>Data!$I1353-0.05</f>
        <v>0.55000000000000004</v>
      </c>
      <c r="Q1353" s="12">
        <f>Data!$J1353-750</f>
        <v>1750</v>
      </c>
      <c r="R1353" s="13">
        <f>Data!$M1353+5%</f>
        <v>0.35</v>
      </c>
    </row>
    <row r="1354" spans="1:18" ht="15.75" customHeight="1">
      <c r="A1354" s="1"/>
      <c r="B1354" s="6" t="s">
        <v>27</v>
      </c>
      <c r="C1354" s="6">
        <v>1128299</v>
      </c>
      <c r="D1354" s="7">
        <v>44457</v>
      </c>
      <c r="E1354" s="6" t="s">
        <v>28</v>
      </c>
      <c r="F1354" s="6" t="s">
        <v>63</v>
      </c>
      <c r="G1354" s="6" t="s">
        <v>64</v>
      </c>
      <c r="H1354" s="6" t="s">
        <v>21</v>
      </c>
      <c r="I1354" s="8">
        <v>0.70000000000000007</v>
      </c>
      <c r="J1354" s="9">
        <v>2750</v>
      </c>
      <c r="K1354" s="10">
        <f t="shared" si="10"/>
        <v>1925.0000000000002</v>
      </c>
      <c r="L1354" s="10">
        <f t="shared" si="11"/>
        <v>385.00000000000006</v>
      </c>
      <c r="M1354" s="11">
        <v>0.2</v>
      </c>
      <c r="O1354" s="16"/>
      <c r="P1354" s="17">
        <f>Data!$I1354-0.05</f>
        <v>0.65</v>
      </c>
      <c r="Q1354" s="12">
        <f>Data!$J1354-750</f>
        <v>2000</v>
      </c>
      <c r="R1354" s="13">
        <f>Data!$M1354+5%</f>
        <v>0.25</v>
      </c>
    </row>
    <row r="1355" spans="1:18" ht="15.75" customHeight="1">
      <c r="A1355" s="1"/>
      <c r="B1355" s="6" t="s">
        <v>27</v>
      </c>
      <c r="C1355" s="6">
        <v>1128299</v>
      </c>
      <c r="D1355" s="7">
        <v>44457</v>
      </c>
      <c r="E1355" s="6" t="s">
        <v>28</v>
      </c>
      <c r="F1355" s="6" t="s">
        <v>63</v>
      </c>
      <c r="G1355" s="6" t="s">
        <v>64</v>
      </c>
      <c r="H1355" s="6" t="s">
        <v>22</v>
      </c>
      <c r="I1355" s="8">
        <v>0.54999999999999993</v>
      </c>
      <c r="J1355" s="9">
        <v>3000</v>
      </c>
      <c r="K1355" s="10">
        <f t="shared" si="10"/>
        <v>1649.9999999999998</v>
      </c>
      <c r="L1355" s="10">
        <f t="shared" si="11"/>
        <v>742.49999999999989</v>
      </c>
      <c r="M1355" s="11">
        <v>0.45</v>
      </c>
      <c r="O1355" s="16"/>
      <c r="P1355" s="17">
        <f>Data!$I1355-0.05</f>
        <v>0.49999999999999994</v>
      </c>
      <c r="Q1355" s="12">
        <f>Data!$J1355-750</f>
        <v>2250</v>
      </c>
      <c r="R1355" s="13">
        <f>Data!$M1355+5%</f>
        <v>0.5</v>
      </c>
    </row>
    <row r="1356" spans="1:18" ht="15.75" customHeight="1">
      <c r="A1356" s="1"/>
      <c r="B1356" s="6" t="s">
        <v>27</v>
      </c>
      <c r="C1356" s="6">
        <v>1128299</v>
      </c>
      <c r="D1356" s="7">
        <v>44486</v>
      </c>
      <c r="E1356" s="6" t="s">
        <v>28</v>
      </c>
      <c r="F1356" s="6" t="s">
        <v>63</v>
      </c>
      <c r="G1356" s="6" t="s">
        <v>64</v>
      </c>
      <c r="H1356" s="6" t="s">
        <v>17</v>
      </c>
      <c r="I1356" s="8">
        <v>0.5</v>
      </c>
      <c r="J1356" s="9">
        <v>4000</v>
      </c>
      <c r="K1356" s="10">
        <f t="shared" si="10"/>
        <v>2000</v>
      </c>
      <c r="L1356" s="10">
        <f t="shared" si="11"/>
        <v>600</v>
      </c>
      <c r="M1356" s="11">
        <v>0.3</v>
      </c>
      <c r="O1356" s="16"/>
      <c r="P1356" s="17">
        <f>Data!$I1356-0.05</f>
        <v>0.45</v>
      </c>
      <c r="Q1356" s="12">
        <f>Data!$J1356-750</f>
        <v>3250</v>
      </c>
      <c r="R1356" s="13">
        <f>Data!$M1356+5%</f>
        <v>0.35</v>
      </c>
    </row>
    <row r="1357" spans="1:18" ht="15.75" customHeight="1">
      <c r="A1357" s="1"/>
      <c r="B1357" s="6" t="s">
        <v>27</v>
      </c>
      <c r="C1357" s="6">
        <v>1128299</v>
      </c>
      <c r="D1357" s="7">
        <v>44486</v>
      </c>
      <c r="E1357" s="6" t="s">
        <v>28</v>
      </c>
      <c r="F1357" s="6" t="s">
        <v>63</v>
      </c>
      <c r="G1357" s="6" t="s">
        <v>64</v>
      </c>
      <c r="H1357" s="6" t="s">
        <v>18</v>
      </c>
      <c r="I1357" s="8">
        <v>0.65000000000000013</v>
      </c>
      <c r="J1357" s="9">
        <v>5750</v>
      </c>
      <c r="K1357" s="10">
        <f t="shared" si="10"/>
        <v>3737.5000000000009</v>
      </c>
      <c r="L1357" s="10">
        <f t="shared" si="11"/>
        <v>934.37500000000023</v>
      </c>
      <c r="M1357" s="11">
        <v>0.25</v>
      </c>
      <c r="O1357" s="16"/>
      <c r="P1357" s="17">
        <f>Data!$I1357-0</f>
        <v>0.65000000000000013</v>
      </c>
      <c r="Q1357" s="12">
        <f>Data!$J1357+1000</f>
        <v>6750</v>
      </c>
      <c r="R1357" s="13">
        <f>Data!$M1357+5%</f>
        <v>0.3</v>
      </c>
    </row>
    <row r="1358" spans="1:18" ht="15.75" customHeight="1">
      <c r="A1358" s="1"/>
      <c r="B1358" s="6" t="s">
        <v>27</v>
      </c>
      <c r="C1358" s="6">
        <v>1128299</v>
      </c>
      <c r="D1358" s="7">
        <v>44486</v>
      </c>
      <c r="E1358" s="6" t="s">
        <v>28</v>
      </c>
      <c r="F1358" s="6" t="s">
        <v>63</v>
      </c>
      <c r="G1358" s="6" t="s">
        <v>64</v>
      </c>
      <c r="H1358" s="6" t="s">
        <v>19</v>
      </c>
      <c r="I1358" s="8">
        <v>0.60000000000000009</v>
      </c>
      <c r="J1358" s="9">
        <v>4000</v>
      </c>
      <c r="K1358" s="10">
        <f t="shared" si="10"/>
        <v>2400.0000000000005</v>
      </c>
      <c r="L1358" s="10">
        <f t="shared" si="11"/>
        <v>720.00000000000011</v>
      </c>
      <c r="M1358" s="11">
        <v>0.3</v>
      </c>
      <c r="O1358" s="16"/>
      <c r="P1358" s="17">
        <f>Data!$I1358-0</f>
        <v>0.60000000000000009</v>
      </c>
      <c r="Q1358" s="12">
        <f>Data!$J1358+1000</f>
        <v>5000</v>
      </c>
      <c r="R1358" s="13">
        <f>Data!$M1358+5%</f>
        <v>0.35</v>
      </c>
    </row>
    <row r="1359" spans="1:18" ht="15.75" customHeight="1">
      <c r="A1359" s="1"/>
      <c r="B1359" s="6" t="s">
        <v>27</v>
      </c>
      <c r="C1359" s="6">
        <v>1128299</v>
      </c>
      <c r="D1359" s="7">
        <v>44486</v>
      </c>
      <c r="E1359" s="6" t="s">
        <v>28</v>
      </c>
      <c r="F1359" s="6" t="s">
        <v>63</v>
      </c>
      <c r="G1359" s="6" t="s">
        <v>64</v>
      </c>
      <c r="H1359" s="6" t="s">
        <v>20</v>
      </c>
      <c r="I1359" s="8">
        <v>0.55000000000000004</v>
      </c>
      <c r="J1359" s="9">
        <v>3750</v>
      </c>
      <c r="K1359" s="10">
        <f t="shared" si="10"/>
        <v>2062.5</v>
      </c>
      <c r="L1359" s="10">
        <f t="shared" si="11"/>
        <v>618.75</v>
      </c>
      <c r="M1359" s="11">
        <v>0.3</v>
      </c>
      <c r="O1359" s="16"/>
      <c r="P1359" s="17">
        <f>Data!$I1359-0</f>
        <v>0.55000000000000004</v>
      </c>
      <c r="Q1359" s="12">
        <f>Data!$J1359+1000</f>
        <v>4750</v>
      </c>
      <c r="R1359" s="13">
        <f>Data!$M1359+5%</f>
        <v>0.35</v>
      </c>
    </row>
    <row r="1360" spans="1:18" ht="15.75" customHeight="1">
      <c r="A1360" s="1"/>
      <c r="B1360" s="6" t="s">
        <v>27</v>
      </c>
      <c r="C1360" s="6">
        <v>1128299</v>
      </c>
      <c r="D1360" s="7">
        <v>44486</v>
      </c>
      <c r="E1360" s="6" t="s">
        <v>28</v>
      </c>
      <c r="F1360" s="6" t="s">
        <v>63</v>
      </c>
      <c r="G1360" s="6" t="s">
        <v>64</v>
      </c>
      <c r="H1360" s="6" t="s">
        <v>21</v>
      </c>
      <c r="I1360" s="8">
        <v>0.65</v>
      </c>
      <c r="J1360" s="9">
        <v>3500</v>
      </c>
      <c r="K1360" s="10">
        <f t="shared" si="10"/>
        <v>2275</v>
      </c>
      <c r="L1360" s="10">
        <f t="shared" si="11"/>
        <v>455</v>
      </c>
      <c r="M1360" s="11">
        <v>0.2</v>
      </c>
      <c r="O1360" s="16"/>
      <c r="P1360" s="17">
        <f>Data!$I1360-0</f>
        <v>0.65</v>
      </c>
      <c r="Q1360" s="12">
        <f>Data!$J1360+1000</f>
        <v>4500</v>
      </c>
      <c r="R1360" s="13">
        <f>Data!$M1360+5%</f>
        <v>0.25</v>
      </c>
    </row>
    <row r="1361" spans="1:18" ht="15.75" customHeight="1">
      <c r="A1361" s="1"/>
      <c r="B1361" s="6" t="s">
        <v>27</v>
      </c>
      <c r="C1361" s="6">
        <v>1128299</v>
      </c>
      <c r="D1361" s="7">
        <v>44486</v>
      </c>
      <c r="E1361" s="6" t="s">
        <v>28</v>
      </c>
      <c r="F1361" s="6" t="s">
        <v>63</v>
      </c>
      <c r="G1361" s="6" t="s">
        <v>64</v>
      </c>
      <c r="H1361" s="6" t="s">
        <v>22</v>
      </c>
      <c r="I1361" s="8">
        <v>0.70000000000000007</v>
      </c>
      <c r="J1361" s="9">
        <v>4000</v>
      </c>
      <c r="K1361" s="10">
        <f t="shared" si="10"/>
        <v>2800.0000000000005</v>
      </c>
      <c r="L1361" s="10">
        <f t="shared" si="11"/>
        <v>1260.0000000000002</v>
      </c>
      <c r="M1361" s="11">
        <v>0.45</v>
      </c>
      <c r="O1361" s="16"/>
      <c r="P1361" s="17">
        <f>Data!$I1361-0</f>
        <v>0.70000000000000007</v>
      </c>
      <c r="Q1361" s="12">
        <f>Data!$J1361+1000</f>
        <v>5000</v>
      </c>
      <c r="R1361" s="13">
        <f>Data!$M1361+5%</f>
        <v>0.5</v>
      </c>
    </row>
    <row r="1362" spans="1:18" ht="15.75" customHeight="1">
      <c r="A1362" s="1"/>
      <c r="B1362" s="6" t="s">
        <v>27</v>
      </c>
      <c r="C1362" s="6">
        <v>1128299</v>
      </c>
      <c r="D1362" s="7">
        <v>44517</v>
      </c>
      <c r="E1362" s="6" t="s">
        <v>28</v>
      </c>
      <c r="F1362" s="6" t="s">
        <v>63</v>
      </c>
      <c r="G1362" s="6" t="s">
        <v>64</v>
      </c>
      <c r="H1362" s="6" t="s">
        <v>17</v>
      </c>
      <c r="I1362" s="8">
        <v>0.55000000000000004</v>
      </c>
      <c r="J1362" s="9">
        <v>6250</v>
      </c>
      <c r="K1362" s="10">
        <f t="shared" si="10"/>
        <v>3437.5000000000005</v>
      </c>
      <c r="L1362" s="10">
        <f t="shared" si="11"/>
        <v>1031.25</v>
      </c>
      <c r="M1362" s="11">
        <v>0.3</v>
      </c>
      <c r="O1362" s="16"/>
      <c r="P1362" s="17">
        <f>Data!$I1362-0</f>
        <v>0.55000000000000004</v>
      </c>
      <c r="Q1362" s="12">
        <f>Data!$J1362+1000</f>
        <v>7250</v>
      </c>
      <c r="R1362" s="13">
        <f>Data!$M1362+5%</f>
        <v>0.35</v>
      </c>
    </row>
    <row r="1363" spans="1:18" ht="15.75" customHeight="1">
      <c r="A1363" s="1"/>
      <c r="B1363" s="6" t="s">
        <v>27</v>
      </c>
      <c r="C1363" s="6">
        <v>1128299</v>
      </c>
      <c r="D1363" s="7">
        <v>44517</v>
      </c>
      <c r="E1363" s="6" t="s">
        <v>28</v>
      </c>
      <c r="F1363" s="6" t="s">
        <v>63</v>
      </c>
      <c r="G1363" s="6" t="s">
        <v>64</v>
      </c>
      <c r="H1363" s="6" t="s">
        <v>18</v>
      </c>
      <c r="I1363" s="8">
        <v>0.60000000000000009</v>
      </c>
      <c r="J1363" s="9">
        <v>7000</v>
      </c>
      <c r="K1363" s="10">
        <f t="shared" si="10"/>
        <v>4200.0000000000009</v>
      </c>
      <c r="L1363" s="10">
        <f t="shared" si="11"/>
        <v>1050.0000000000002</v>
      </c>
      <c r="M1363" s="11">
        <v>0.25</v>
      </c>
      <c r="O1363" s="16"/>
      <c r="P1363" s="17">
        <f>Data!$I1363-0</f>
        <v>0.60000000000000009</v>
      </c>
      <c r="Q1363" s="12">
        <f>Data!$J1363+1000</f>
        <v>8000</v>
      </c>
      <c r="R1363" s="13">
        <f>Data!$M1363+5%</f>
        <v>0.3</v>
      </c>
    </row>
    <row r="1364" spans="1:18" ht="15.75" customHeight="1">
      <c r="A1364" s="1"/>
      <c r="B1364" s="6" t="s">
        <v>27</v>
      </c>
      <c r="C1364" s="6">
        <v>1128299</v>
      </c>
      <c r="D1364" s="7">
        <v>44517</v>
      </c>
      <c r="E1364" s="6" t="s">
        <v>28</v>
      </c>
      <c r="F1364" s="6" t="s">
        <v>63</v>
      </c>
      <c r="G1364" s="6" t="s">
        <v>64</v>
      </c>
      <c r="H1364" s="6" t="s">
        <v>19</v>
      </c>
      <c r="I1364" s="8">
        <v>0.55000000000000004</v>
      </c>
      <c r="J1364" s="9">
        <v>5250</v>
      </c>
      <c r="K1364" s="10">
        <f t="shared" si="10"/>
        <v>2887.5000000000005</v>
      </c>
      <c r="L1364" s="10">
        <f t="shared" si="11"/>
        <v>866.25000000000011</v>
      </c>
      <c r="M1364" s="11">
        <v>0.3</v>
      </c>
      <c r="O1364" s="16"/>
      <c r="P1364" s="17">
        <f>Data!$I1364-0</f>
        <v>0.55000000000000004</v>
      </c>
      <c r="Q1364" s="12">
        <f>Data!$J1364+1000</f>
        <v>6250</v>
      </c>
      <c r="R1364" s="13">
        <f>Data!$M1364+5%</f>
        <v>0.35</v>
      </c>
    </row>
    <row r="1365" spans="1:18" ht="15.75" customHeight="1">
      <c r="A1365" s="1"/>
      <c r="B1365" s="6" t="s">
        <v>27</v>
      </c>
      <c r="C1365" s="6">
        <v>1128299</v>
      </c>
      <c r="D1365" s="7">
        <v>44517</v>
      </c>
      <c r="E1365" s="6" t="s">
        <v>28</v>
      </c>
      <c r="F1365" s="6" t="s">
        <v>63</v>
      </c>
      <c r="G1365" s="6" t="s">
        <v>64</v>
      </c>
      <c r="H1365" s="6" t="s">
        <v>20</v>
      </c>
      <c r="I1365" s="8">
        <v>0.65000000000000013</v>
      </c>
      <c r="J1365" s="9">
        <v>5000</v>
      </c>
      <c r="K1365" s="10">
        <f t="shared" si="10"/>
        <v>3250.0000000000005</v>
      </c>
      <c r="L1365" s="10">
        <f t="shared" si="11"/>
        <v>975.00000000000011</v>
      </c>
      <c r="M1365" s="11">
        <v>0.3</v>
      </c>
      <c r="O1365" s="16"/>
      <c r="P1365" s="17">
        <f>Data!$I1365-0</f>
        <v>0.65000000000000013</v>
      </c>
      <c r="Q1365" s="12">
        <f>Data!$J1365+1000</f>
        <v>6000</v>
      </c>
      <c r="R1365" s="13">
        <f>Data!$M1365+5%</f>
        <v>0.35</v>
      </c>
    </row>
    <row r="1366" spans="1:18" ht="15.75" customHeight="1">
      <c r="A1366" s="1"/>
      <c r="B1366" s="6" t="s">
        <v>27</v>
      </c>
      <c r="C1366" s="6">
        <v>1128299</v>
      </c>
      <c r="D1366" s="7">
        <v>44517</v>
      </c>
      <c r="E1366" s="6" t="s">
        <v>28</v>
      </c>
      <c r="F1366" s="6" t="s">
        <v>63</v>
      </c>
      <c r="G1366" s="6" t="s">
        <v>64</v>
      </c>
      <c r="H1366" s="6" t="s">
        <v>21</v>
      </c>
      <c r="I1366" s="8">
        <v>0.85000000000000009</v>
      </c>
      <c r="J1366" s="9">
        <v>4750</v>
      </c>
      <c r="K1366" s="10">
        <f t="shared" si="10"/>
        <v>4037.5000000000005</v>
      </c>
      <c r="L1366" s="10">
        <f t="shared" si="11"/>
        <v>807.50000000000011</v>
      </c>
      <c r="M1366" s="11">
        <v>0.2</v>
      </c>
      <c r="O1366" s="16"/>
      <c r="P1366" s="17">
        <f>Data!$I1366-0</f>
        <v>0.85000000000000009</v>
      </c>
      <c r="Q1366" s="12">
        <f>Data!$J1366+1000</f>
        <v>5750</v>
      </c>
      <c r="R1366" s="13">
        <f>Data!$M1366+5%</f>
        <v>0.25</v>
      </c>
    </row>
    <row r="1367" spans="1:18" ht="15.75" customHeight="1">
      <c r="A1367" s="1"/>
      <c r="B1367" s="6" t="s">
        <v>27</v>
      </c>
      <c r="C1367" s="6">
        <v>1128299</v>
      </c>
      <c r="D1367" s="7">
        <v>44517</v>
      </c>
      <c r="E1367" s="6" t="s">
        <v>28</v>
      </c>
      <c r="F1367" s="6" t="s">
        <v>63</v>
      </c>
      <c r="G1367" s="6" t="s">
        <v>64</v>
      </c>
      <c r="H1367" s="6" t="s">
        <v>22</v>
      </c>
      <c r="I1367" s="8">
        <v>0.90000000000000013</v>
      </c>
      <c r="J1367" s="9">
        <v>6000</v>
      </c>
      <c r="K1367" s="10">
        <f t="shared" si="10"/>
        <v>5400.0000000000009</v>
      </c>
      <c r="L1367" s="10">
        <f t="shared" si="11"/>
        <v>2430.0000000000005</v>
      </c>
      <c r="M1367" s="11">
        <v>0.45</v>
      </c>
      <c r="O1367" s="16"/>
      <c r="P1367" s="17">
        <f>Data!$I1367-0</f>
        <v>0.90000000000000013</v>
      </c>
      <c r="Q1367" s="12">
        <f>Data!$J1367+1000</f>
        <v>7000</v>
      </c>
      <c r="R1367" s="13">
        <f>Data!$M1367+5%</f>
        <v>0.5</v>
      </c>
    </row>
    <row r="1368" spans="1:18" ht="15.75" customHeight="1">
      <c r="A1368" s="1"/>
      <c r="B1368" s="6" t="s">
        <v>27</v>
      </c>
      <c r="C1368" s="6">
        <v>1128299</v>
      </c>
      <c r="D1368" s="7">
        <v>44546</v>
      </c>
      <c r="E1368" s="6" t="s">
        <v>28</v>
      </c>
      <c r="F1368" s="6" t="s">
        <v>63</v>
      </c>
      <c r="G1368" s="6" t="s">
        <v>64</v>
      </c>
      <c r="H1368" s="6" t="s">
        <v>17</v>
      </c>
      <c r="I1368" s="8">
        <v>0.75000000000000011</v>
      </c>
      <c r="J1368" s="9">
        <v>8000</v>
      </c>
      <c r="K1368" s="10">
        <f t="shared" si="10"/>
        <v>6000.0000000000009</v>
      </c>
      <c r="L1368" s="10">
        <f t="shared" si="11"/>
        <v>1800.0000000000002</v>
      </c>
      <c r="M1368" s="11">
        <v>0.3</v>
      </c>
      <c r="O1368" s="16"/>
      <c r="P1368" s="17">
        <f>Data!$I1368-0</f>
        <v>0.75000000000000011</v>
      </c>
      <c r="Q1368" s="12">
        <f>Data!$J1368+1000</f>
        <v>9000</v>
      </c>
      <c r="R1368" s="13">
        <f>Data!$M1368+5%</f>
        <v>0.35</v>
      </c>
    </row>
    <row r="1369" spans="1:18" ht="15.75" customHeight="1">
      <c r="A1369" s="1"/>
      <c r="B1369" s="6" t="s">
        <v>27</v>
      </c>
      <c r="C1369" s="6">
        <v>1128299</v>
      </c>
      <c r="D1369" s="7">
        <v>44546</v>
      </c>
      <c r="E1369" s="6" t="s">
        <v>28</v>
      </c>
      <c r="F1369" s="6" t="s">
        <v>63</v>
      </c>
      <c r="G1369" s="6" t="s">
        <v>64</v>
      </c>
      <c r="H1369" s="6" t="s">
        <v>18</v>
      </c>
      <c r="I1369" s="8">
        <v>0.8500000000000002</v>
      </c>
      <c r="J1369" s="9">
        <v>8000</v>
      </c>
      <c r="K1369" s="10">
        <f t="shared" si="10"/>
        <v>6800.0000000000018</v>
      </c>
      <c r="L1369" s="10">
        <f t="shared" si="11"/>
        <v>1700.0000000000005</v>
      </c>
      <c r="M1369" s="11">
        <v>0.25</v>
      </c>
      <c r="O1369" s="16"/>
      <c r="P1369" s="17">
        <f>Data!$I1369-0</f>
        <v>0.8500000000000002</v>
      </c>
      <c r="Q1369" s="12">
        <f>Data!$J1369+1000</f>
        <v>9000</v>
      </c>
      <c r="R1369" s="13">
        <f>Data!$M1369+5%</f>
        <v>0.3</v>
      </c>
    </row>
    <row r="1370" spans="1:18" ht="15.75" customHeight="1">
      <c r="A1370" s="1"/>
      <c r="B1370" s="6" t="s">
        <v>27</v>
      </c>
      <c r="C1370" s="6">
        <v>1128299</v>
      </c>
      <c r="D1370" s="7">
        <v>44546</v>
      </c>
      <c r="E1370" s="6" t="s">
        <v>28</v>
      </c>
      <c r="F1370" s="6" t="s">
        <v>63</v>
      </c>
      <c r="G1370" s="6" t="s">
        <v>64</v>
      </c>
      <c r="H1370" s="6" t="s">
        <v>19</v>
      </c>
      <c r="I1370" s="8">
        <v>0.80000000000000016</v>
      </c>
      <c r="J1370" s="9">
        <v>6000</v>
      </c>
      <c r="K1370" s="10">
        <f t="shared" si="10"/>
        <v>4800.0000000000009</v>
      </c>
      <c r="L1370" s="10">
        <f t="shared" si="11"/>
        <v>1440.0000000000002</v>
      </c>
      <c r="M1370" s="11">
        <v>0.3</v>
      </c>
      <c r="O1370" s="16"/>
      <c r="P1370" s="17">
        <f>Data!$I1370-0</f>
        <v>0.80000000000000016</v>
      </c>
      <c r="Q1370" s="12">
        <f>Data!$J1370+1000</f>
        <v>7000</v>
      </c>
      <c r="R1370" s="13">
        <f>Data!$M1370+5%</f>
        <v>0.35</v>
      </c>
    </row>
    <row r="1371" spans="1:18" ht="15.75" customHeight="1">
      <c r="A1371" s="1"/>
      <c r="B1371" s="6" t="s">
        <v>27</v>
      </c>
      <c r="C1371" s="6">
        <v>1128299</v>
      </c>
      <c r="D1371" s="7">
        <v>44546</v>
      </c>
      <c r="E1371" s="6" t="s">
        <v>28</v>
      </c>
      <c r="F1371" s="6" t="s">
        <v>63</v>
      </c>
      <c r="G1371" s="6" t="s">
        <v>64</v>
      </c>
      <c r="H1371" s="6" t="s">
        <v>20</v>
      </c>
      <c r="I1371" s="8">
        <v>0.80000000000000016</v>
      </c>
      <c r="J1371" s="9">
        <v>6000</v>
      </c>
      <c r="K1371" s="10">
        <f t="shared" si="10"/>
        <v>4800.0000000000009</v>
      </c>
      <c r="L1371" s="10">
        <f t="shared" si="11"/>
        <v>1440.0000000000002</v>
      </c>
      <c r="M1371" s="11">
        <v>0.3</v>
      </c>
      <c r="O1371" s="16"/>
      <c r="P1371" s="17">
        <f>Data!$I1371-0</f>
        <v>0.80000000000000016</v>
      </c>
      <c r="Q1371" s="12">
        <f>Data!$J1371+1000</f>
        <v>7000</v>
      </c>
      <c r="R1371" s="13">
        <f>Data!$M1371+5%</f>
        <v>0.35</v>
      </c>
    </row>
    <row r="1372" spans="1:18" ht="15.75" customHeight="1">
      <c r="A1372" s="1"/>
      <c r="B1372" s="6" t="s">
        <v>27</v>
      </c>
      <c r="C1372" s="6">
        <v>1128299</v>
      </c>
      <c r="D1372" s="7">
        <v>44546</v>
      </c>
      <c r="E1372" s="6" t="s">
        <v>28</v>
      </c>
      <c r="F1372" s="6" t="s">
        <v>63</v>
      </c>
      <c r="G1372" s="6" t="s">
        <v>64</v>
      </c>
      <c r="H1372" s="6" t="s">
        <v>21</v>
      </c>
      <c r="I1372" s="8">
        <v>0.90000000000000013</v>
      </c>
      <c r="J1372" s="9">
        <v>5250</v>
      </c>
      <c r="K1372" s="10">
        <f t="shared" si="10"/>
        <v>4725.0000000000009</v>
      </c>
      <c r="L1372" s="10">
        <f t="shared" si="11"/>
        <v>945.00000000000023</v>
      </c>
      <c r="M1372" s="11">
        <v>0.2</v>
      </c>
      <c r="O1372" s="16"/>
      <c r="P1372" s="17">
        <f>Data!$I1372-0</f>
        <v>0.90000000000000013</v>
      </c>
      <c r="Q1372" s="12">
        <f>Data!$J1372+1000</f>
        <v>6250</v>
      </c>
      <c r="R1372" s="13">
        <f>Data!$M1372+5%</f>
        <v>0.25</v>
      </c>
    </row>
    <row r="1373" spans="1:18" ht="15.75" customHeight="1">
      <c r="A1373" s="1"/>
      <c r="B1373" s="6" t="s">
        <v>27</v>
      </c>
      <c r="C1373" s="6">
        <v>1128299</v>
      </c>
      <c r="D1373" s="7">
        <v>44546</v>
      </c>
      <c r="E1373" s="6" t="s">
        <v>28</v>
      </c>
      <c r="F1373" s="6" t="s">
        <v>63</v>
      </c>
      <c r="G1373" s="6" t="s">
        <v>64</v>
      </c>
      <c r="H1373" s="6" t="s">
        <v>22</v>
      </c>
      <c r="I1373" s="8">
        <v>0.95000000000000018</v>
      </c>
      <c r="J1373" s="9">
        <v>6250</v>
      </c>
      <c r="K1373" s="10">
        <f t="shared" si="10"/>
        <v>5937.5000000000009</v>
      </c>
      <c r="L1373" s="10">
        <f t="shared" si="11"/>
        <v>2671.8750000000005</v>
      </c>
      <c r="M1373" s="11">
        <v>0.45</v>
      </c>
      <c r="O1373" s="16"/>
      <c r="P1373" s="17">
        <f>Data!$I1373-0</f>
        <v>0.95000000000000018</v>
      </c>
      <c r="Q1373" s="12">
        <f>Data!$J1373+1000</f>
        <v>7250</v>
      </c>
      <c r="R1373" s="13">
        <f>Data!$M1373+5%</f>
        <v>0.5</v>
      </c>
    </row>
    <row r="1374" spans="1:18" ht="15.75" customHeight="1">
      <c r="A1374" s="1" t="s">
        <v>39</v>
      </c>
      <c r="B1374" s="6" t="s">
        <v>14</v>
      </c>
      <c r="C1374" s="6">
        <v>1185732</v>
      </c>
      <c r="D1374" s="7">
        <v>44208</v>
      </c>
      <c r="E1374" s="6" t="s">
        <v>46</v>
      </c>
      <c r="F1374" s="6" t="s">
        <v>47</v>
      </c>
      <c r="G1374" s="6" t="s">
        <v>65</v>
      </c>
      <c r="H1374" s="6" t="s">
        <v>17</v>
      </c>
      <c r="I1374" s="8">
        <v>0.45</v>
      </c>
      <c r="J1374" s="9">
        <v>8500</v>
      </c>
      <c r="K1374" s="10">
        <f t="shared" si="10"/>
        <v>3825</v>
      </c>
      <c r="L1374" s="10">
        <f t="shared" si="11"/>
        <v>1721.25</v>
      </c>
      <c r="M1374" s="11">
        <v>0.45</v>
      </c>
      <c r="P1374" s="12"/>
    </row>
    <row r="1375" spans="1:18" ht="15.75" customHeight="1">
      <c r="A1375" s="1"/>
      <c r="B1375" s="6" t="s">
        <v>14</v>
      </c>
      <c r="C1375" s="6">
        <v>1185732</v>
      </c>
      <c r="D1375" s="7">
        <v>44208</v>
      </c>
      <c r="E1375" s="6" t="s">
        <v>46</v>
      </c>
      <c r="F1375" s="6" t="s">
        <v>47</v>
      </c>
      <c r="G1375" s="6" t="s">
        <v>65</v>
      </c>
      <c r="H1375" s="6" t="s">
        <v>18</v>
      </c>
      <c r="I1375" s="8">
        <v>0.45</v>
      </c>
      <c r="J1375" s="9">
        <v>6500</v>
      </c>
      <c r="K1375" s="10">
        <f t="shared" si="10"/>
        <v>2925</v>
      </c>
      <c r="L1375" s="10">
        <f t="shared" si="11"/>
        <v>1023.7499999999999</v>
      </c>
      <c r="M1375" s="11">
        <v>0.35</v>
      </c>
      <c r="P1375" s="12"/>
    </row>
    <row r="1376" spans="1:18" ht="15.75" customHeight="1">
      <c r="A1376" s="1"/>
      <c r="B1376" s="6" t="s">
        <v>14</v>
      </c>
      <c r="C1376" s="6">
        <v>1185732</v>
      </c>
      <c r="D1376" s="7">
        <v>44208</v>
      </c>
      <c r="E1376" s="6" t="s">
        <v>46</v>
      </c>
      <c r="F1376" s="6" t="s">
        <v>47</v>
      </c>
      <c r="G1376" s="6" t="s">
        <v>65</v>
      </c>
      <c r="H1376" s="6" t="s">
        <v>19</v>
      </c>
      <c r="I1376" s="8">
        <v>0.35000000000000003</v>
      </c>
      <c r="J1376" s="9">
        <v>6500</v>
      </c>
      <c r="K1376" s="10">
        <f t="shared" si="10"/>
        <v>2275</v>
      </c>
      <c r="L1376" s="10">
        <f t="shared" si="11"/>
        <v>568.75</v>
      </c>
      <c r="M1376" s="11">
        <v>0.25</v>
      </c>
      <c r="P1376" s="12"/>
    </row>
    <row r="1377" spans="1:16" ht="15.75" customHeight="1">
      <c r="A1377" s="1"/>
      <c r="B1377" s="6" t="s">
        <v>14</v>
      </c>
      <c r="C1377" s="6">
        <v>1185732</v>
      </c>
      <c r="D1377" s="7">
        <v>44208</v>
      </c>
      <c r="E1377" s="6" t="s">
        <v>46</v>
      </c>
      <c r="F1377" s="6" t="s">
        <v>47</v>
      </c>
      <c r="G1377" s="6" t="s">
        <v>65</v>
      </c>
      <c r="H1377" s="6" t="s">
        <v>20</v>
      </c>
      <c r="I1377" s="8">
        <v>0.39999999999999997</v>
      </c>
      <c r="J1377" s="9">
        <v>5000</v>
      </c>
      <c r="K1377" s="10">
        <f t="shared" si="10"/>
        <v>1999.9999999999998</v>
      </c>
      <c r="L1377" s="10">
        <f t="shared" si="11"/>
        <v>599.99999999999989</v>
      </c>
      <c r="M1377" s="11">
        <v>0.3</v>
      </c>
      <c r="P1377" s="12"/>
    </row>
    <row r="1378" spans="1:16" ht="15.75" customHeight="1">
      <c r="A1378" s="1"/>
      <c r="B1378" s="6" t="s">
        <v>14</v>
      </c>
      <c r="C1378" s="6">
        <v>1185732</v>
      </c>
      <c r="D1378" s="7">
        <v>44208</v>
      </c>
      <c r="E1378" s="6" t="s">
        <v>46</v>
      </c>
      <c r="F1378" s="6" t="s">
        <v>47</v>
      </c>
      <c r="G1378" s="6" t="s">
        <v>65</v>
      </c>
      <c r="H1378" s="6" t="s">
        <v>21</v>
      </c>
      <c r="I1378" s="8">
        <v>0.55000000000000004</v>
      </c>
      <c r="J1378" s="9">
        <v>5500</v>
      </c>
      <c r="K1378" s="10">
        <f t="shared" si="10"/>
        <v>3025.0000000000005</v>
      </c>
      <c r="L1378" s="10">
        <f t="shared" si="11"/>
        <v>1058.75</v>
      </c>
      <c r="M1378" s="11">
        <v>0.35</v>
      </c>
      <c r="P1378" s="12"/>
    </row>
    <row r="1379" spans="1:16" ht="15.75" customHeight="1">
      <c r="A1379" s="1"/>
      <c r="B1379" s="6" t="s">
        <v>14</v>
      </c>
      <c r="C1379" s="6">
        <v>1185732</v>
      </c>
      <c r="D1379" s="7">
        <v>44208</v>
      </c>
      <c r="E1379" s="6" t="s">
        <v>46</v>
      </c>
      <c r="F1379" s="6" t="s">
        <v>47</v>
      </c>
      <c r="G1379" s="6" t="s">
        <v>65</v>
      </c>
      <c r="H1379" s="6" t="s">
        <v>22</v>
      </c>
      <c r="I1379" s="8">
        <v>0.45</v>
      </c>
      <c r="J1379" s="9">
        <v>6500</v>
      </c>
      <c r="K1379" s="10">
        <f t="shared" si="10"/>
        <v>2925</v>
      </c>
      <c r="L1379" s="10">
        <f t="shared" si="11"/>
        <v>1462.5</v>
      </c>
      <c r="M1379" s="11">
        <v>0.5</v>
      </c>
      <c r="P1379" s="12"/>
    </row>
    <row r="1380" spans="1:16" ht="15.75" customHeight="1">
      <c r="A1380" s="1"/>
      <c r="B1380" s="6" t="s">
        <v>14</v>
      </c>
      <c r="C1380" s="6">
        <v>1185732</v>
      </c>
      <c r="D1380" s="7">
        <v>44237</v>
      </c>
      <c r="E1380" s="6" t="s">
        <v>46</v>
      </c>
      <c r="F1380" s="6" t="s">
        <v>47</v>
      </c>
      <c r="G1380" s="6" t="s">
        <v>65</v>
      </c>
      <c r="H1380" s="6" t="s">
        <v>17</v>
      </c>
      <c r="I1380" s="8">
        <v>0.45</v>
      </c>
      <c r="J1380" s="9">
        <v>9000</v>
      </c>
      <c r="K1380" s="10">
        <f t="shared" si="10"/>
        <v>4050</v>
      </c>
      <c r="L1380" s="10">
        <f t="shared" si="11"/>
        <v>1822.5</v>
      </c>
      <c r="M1380" s="11">
        <v>0.45</v>
      </c>
      <c r="P1380" s="12"/>
    </row>
    <row r="1381" spans="1:16" ht="15.75" customHeight="1">
      <c r="A1381" s="1"/>
      <c r="B1381" s="6" t="s">
        <v>14</v>
      </c>
      <c r="C1381" s="6">
        <v>1185732</v>
      </c>
      <c r="D1381" s="7">
        <v>44237</v>
      </c>
      <c r="E1381" s="6" t="s">
        <v>46</v>
      </c>
      <c r="F1381" s="6" t="s">
        <v>47</v>
      </c>
      <c r="G1381" s="6" t="s">
        <v>65</v>
      </c>
      <c r="H1381" s="6" t="s">
        <v>18</v>
      </c>
      <c r="I1381" s="8">
        <v>0.45</v>
      </c>
      <c r="J1381" s="9">
        <v>5500</v>
      </c>
      <c r="K1381" s="10">
        <f t="shared" si="10"/>
        <v>2475</v>
      </c>
      <c r="L1381" s="10">
        <f t="shared" si="11"/>
        <v>866.25</v>
      </c>
      <c r="M1381" s="11">
        <v>0.35</v>
      </c>
      <c r="P1381" s="12"/>
    </row>
    <row r="1382" spans="1:16" ht="15.75" customHeight="1">
      <c r="A1382" s="1"/>
      <c r="B1382" s="6" t="s">
        <v>14</v>
      </c>
      <c r="C1382" s="6">
        <v>1185732</v>
      </c>
      <c r="D1382" s="7">
        <v>44237</v>
      </c>
      <c r="E1382" s="6" t="s">
        <v>46</v>
      </c>
      <c r="F1382" s="6" t="s">
        <v>47</v>
      </c>
      <c r="G1382" s="6" t="s">
        <v>65</v>
      </c>
      <c r="H1382" s="6" t="s">
        <v>19</v>
      </c>
      <c r="I1382" s="8">
        <v>0.35000000000000003</v>
      </c>
      <c r="J1382" s="9">
        <v>6000</v>
      </c>
      <c r="K1382" s="10">
        <f t="shared" si="10"/>
        <v>2100</v>
      </c>
      <c r="L1382" s="10">
        <f t="shared" si="11"/>
        <v>525</v>
      </c>
      <c r="M1382" s="11">
        <v>0.25</v>
      </c>
      <c r="P1382" s="12"/>
    </row>
    <row r="1383" spans="1:16" ht="15.75" customHeight="1">
      <c r="A1383" s="1"/>
      <c r="B1383" s="6" t="s">
        <v>14</v>
      </c>
      <c r="C1383" s="6">
        <v>1185732</v>
      </c>
      <c r="D1383" s="7">
        <v>44237</v>
      </c>
      <c r="E1383" s="6" t="s">
        <v>46</v>
      </c>
      <c r="F1383" s="6" t="s">
        <v>47</v>
      </c>
      <c r="G1383" s="6" t="s">
        <v>65</v>
      </c>
      <c r="H1383" s="6" t="s">
        <v>20</v>
      </c>
      <c r="I1383" s="8">
        <v>0.39999999999999997</v>
      </c>
      <c r="J1383" s="9">
        <v>4750</v>
      </c>
      <c r="K1383" s="10">
        <f t="shared" si="10"/>
        <v>1899.9999999999998</v>
      </c>
      <c r="L1383" s="10">
        <f t="shared" si="11"/>
        <v>569.99999999999989</v>
      </c>
      <c r="M1383" s="11">
        <v>0.3</v>
      </c>
      <c r="P1383" s="12"/>
    </row>
    <row r="1384" spans="1:16" ht="15.75" customHeight="1">
      <c r="A1384" s="1"/>
      <c r="B1384" s="6" t="s">
        <v>14</v>
      </c>
      <c r="C1384" s="6">
        <v>1185732</v>
      </c>
      <c r="D1384" s="7">
        <v>44237</v>
      </c>
      <c r="E1384" s="6" t="s">
        <v>46</v>
      </c>
      <c r="F1384" s="6" t="s">
        <v>47</v>
      </c>
      <c r="G1384" s="6" t="s">
        <v>65</v>
      </c>
      <c r="H1384" s="6" t="s">
        <v>21</v>
      </c>
      <c r="I1384" s="8">
        <v>0.55000000000000004</v>
      </c>
      <c r="J1384" s="9">
        <v>5500</v>
      </c>
      <c r="K1384" s="10">
        <f t="shared" si="10"/>
        <v>3025.0000000000005</v>
      </c>
      <c r="L1384" s="10">
        <f t="shared" si="11"/>
        <v>1058.75</v>
      </c>
      <c r="M1384" s="11">
        <v>0.35</v>
      </c>
      <c r="P1384" s="12"/>
    </row>
    <row r="1385" spans="1:16" ht="15.75" customHeight="1">
      <c r="A1385" s="1"/>
      <c r="B1385" s="6" t="s">
        <v>14</v>
      </c>
      <c r="C1385" s="6">
        <v>1185732</v>
      </c>
      <c r="D1385" s="7">
        <v>44237</v>
      </c>
      <c r="E1385" s="6" t="s">
        <v>46</v>
      </c>
      <c r="F1385" s="6" t="s">
        <v>47</v>
      </c>
      <c r="G1385" s="6" t="s">
        <v>65</v>
      </c>
      <c r="H1385" s="6" t="s">
        <v>22</v>
      </c>
      <c r="I1385" s="8">
        <v>0.45</v>
      </c>
      <c r="J1385" s="9">
        <v>6500</v>
      </c>
      <c r="K1385" s="10">
        <f t="shared" si="10"/>
        <v>2925</v>
      </c>
      <c r="L1385" s="10">
        <f t="shared" si="11"/>
        <v>1462.5</v>
      </c>
      <c r="M1385" s="11">
        <v>0.5</v>
      </c>
      <c r="P1385" s="12"/>
    </row>
    <row r="1386" spans="1:16" ht="15.75" customHeight="1">
      <c r="A1386" s="1"/>
      <c r="B1386" s="6" t="s">
        <v>14</v>
      </c>
      <c r="C1386" s="6">
        <v>1185732</v>
      </c>
      <c r="D1386" s="7">
        <v>44263</v>
      </c>
      <c r="E1386" s="6" t="s">
        <v>46</v>
      </c>
      <c r="F1386" s="6" t="s">
        <v>47</v>
      </c>
      <c r="G1386" s="6" t="s">
        <v>65</v>
      </c>
      <c r="H1386" s="6" t="s">
        <v>17</v>
      </c>
      <c r="I1386" s="8">
        <v>0.45</v>
      </c>
      <c r="J1386" s="9">
        <v>8700</v>
      </c>
      <c r="K1386" s="10">
        <f t="shared" si="10"/>
        <v>3915</v>
      </c>
      <c r="L1386" s="10">
        <f t="shared" si="11"/>
        <v>1761.75</v>
      </c>
      <c r="M1386" s="11">
        <v>0.45</v>
      </c>
      <c r="P1386" s="12"/>
    </row>
    <row r="1387" spans="1:16" ht="15.75" customHeight="1">
      <c r="A1387" s="1"/>
      <c r="B1387" s="6" t="s">
        <v>14</v>
      </c>
      <c r="C1387" s="6">
        <v>1185732</v>
      </c>
      <c r="D1387" s="7">
        <v>44263</v>
      </c>
      <c r="E1387" s="6" t="s">
        <v>46</v>
      </c>
      <c r="F1387" s="6" t="s">
        <v>47</v>
      </c>
      <c r="G1387" s="6" t="s">
        <v>65</v>
      </c>
      <c r="H1387" s="6" t="s">
        <v>18</v>
      </c>
      <c r="I1387" s="8">
        <v>0.45</v>
      </c>
      <c r="J1387" s="9">
        <v>5500</v>
      </c>
      <c r="K1387" s="10">
        <f t="shared" si="10"/>
        <v>2475</v>
      </c>
      <c r="L1387" s="10">
        <f t="shared" si="11"/>
        <v>866.25</v>
      </c>
      <c r="M1387" s="11">
        <v>0.35</v>
      </c>
      <c r="P1387" s="12"/>
    </row>
    <row r="1388" spans="1:16" ht="15.75" customHeight="1">
      <c r="A1388" s="1"/>
      <c r="B1388" s="6" t="s">
        <v>14</v>
      </c>
      <c r="C1388" s="6">
        <v>1185732</v>
      </c>
      <c r="D1388" s="7">
        <v>44263</v>
      </c>
      <c r="E1388" s="6" t="s">
        <v>46</v>
      </c>
      <c r="F1388" s="6" t="s">
        <v>47</v>
      </c>
      <c r="G1388" s="6" t="s">
        <v>65</v>
      </c>
      <c r="H1388" s="6" t="s">
        <v>19</v>
      </c>
      <c r="I1388" s="8">
        <v>0.35000000000000003</v>
      </c>
      <c r="J1388" s="9">
        <v>5750</v>
      </c>
      <c r="K1388" s="10">
        <f t="shared" si="10"/>
        <v>2012.5000000000002</v>
      </c>
      <c r="L1388" s="10">
        <f t="shared" si="11"/>
        <v>503.12500000000006</v>
      </c>
      <c r="M1388" s="11">
        <v>0.25</v>
      </c>
      <c r="P1388" s="12"/>
    </row>
    <row r="1389" spans="1:16" ht="15.75" customHeight="1">
      <c r="A1389" s="1"/>
      <c r="B1389" s="6" t="s">
        <v>14</v>
      </c>
      <c r="C1389" s="6">
        <v>1185732</v>
      </c>
      <c r="D1389" s="7">
        <v>44263</v>
      </c>
      <c r="E1389" s="6" t="s">
        <v>46</v>
      </c>
      <c r="F1389" s="6" t="s">
        <v>47</v>
      </c>
      <c r="G1389" s="6" t="s">
        <v>65</v>
      </c>
      <c r="H1389" s="6" t="s">
        <v>20</v>
      </c>
      <c r="I1389" s="8">
        <v>0.39999999999999997</v>
      </c>
      <c r="J1389" s="9">
        <v>4250</v>
      </c>
      <c r="K1389" s="10">
        <f t="shared" si="10"/>
        <v>1699.9999999999998</v>
      </c>
      <c r="L1389" s="10">
        <f t="shared" si="11"/>
        <v>509.99999999999989</v>
      </c>
      <c r="M1389" s="11">
        <v>0.3</v>
      </c>
      <c r="P1389" s="12"/>
    </row>
    <row r="1390" spans="1:16" ht="15.75" customHeight="1">
      <c r="A1390" s="1"/>
      <c r="B1390" s="6" t="s">
        <v>14</v>
      </c>
      <c r="C1390" s="6">
        <v>1185732</v>
      </c>
      <c r="D1390" s="7">
        <v>44263</v>
      </c>
      <c r="E1390" s="6" t="s">
        <v>46</v>
      </c>
      <c r="F1390" s="6" t="s">
        <v>47</v>
      </c>
      <c r="G1390" s="6" t="s">
        <v>65</v>
      </c>
      <c r="H1390" s="6" t="s">
        <v>21</v>
      </c>
      <c r="I1390" s="8">
        <v>0.55000000000000004</v>
      </c>
      <c r="J1390" s="9">
        <v>4750</v>
      </c>
      <c r="K1390" s="10">
        <f t="shared" si="10"/>
        <v>2612.5</v>
      </c>
      <c r="L1390" s="10">
        <f t="shared" si="11"/>
        <v>914.37499999999989</v>
      </c>
      <c r="M1390" s="11">
        <v>0.35</v>
      </c>
      <c r="P1390" s="12"/>
    </row>
    <row r="1391" spans="1:16" ht="15.75" customHeight="1">
      <c r="A1391" s="1"/>
      <c r="B1391" s="6" t="s">
        <v>14</v>
      </c>
      <c r="C1391" s="6">
        <v>1185732</v>
      </c>
      <c r="D1391" s="7">
        <v>44263</v>
      </c>
      <c r="E1391" s="6" t="s">
        <v>46</v>
      </c>
      <c r="F1391" s="6" t="s">
        <v>47</v>
      </c>
      <c r="G1391" s="6" t="s">
        <v>65</v>
      </c>
      <c r="H1391" s="6" t="s">
        <v>22</v>
      </c>
      <c r="I1391" s="8">
        <v>0.45</v>
      </c>
      <c r="J1391" s="9">
        <v>5750</v>
      </c>
      <c r="K1391" s="10">
        <f t="shared" si="10"/>
        <v>2587.5</v>
      </c>
      <c r="L1391" s="10">
        <f t="shared" si="11"/>
        <v>1293.75</v>
      </c>
      <c r="M1391" s="11">
        <v>0.5</v>
      </c>
      <c r="P1391" s="12"/>
    </row>
    <row r="1392" spans="1:16" ht="15.75" customHeight="1">
      <c r="A1392" s="1"/>
      <c r="B1392" s="6" t="s">
        <v>14</v>
      </c>
      <c r="C1392" s="6">
        <v>1185732</v>
      </c>
      <c r="D1392" s="7">
        <v>44295</v>
      </c>
      <c r="E1392" s="6" t="s">
        <v>46</v>
      </c>
      <c r="F1392" s="6" t="s">
        <v>47</v>
      </c>
      <c r="G1392" s="6" t="s">
        <v>65</v>
      </c>
      <c r="H1392" s="6" t="s">
        <v>17</v>
      </c>
      <c r="I1392" s="8">
        <v>0.45</v>
      </c>
      <c r="J1392" s="9">
        <v>8250</v>
      </c>
      <c r="K1392" s="10">
        <f t="shared" si="10"/>
        <v>3712.5</v>
      </c>
      <c r="L1392" s="10">
        <f t="shared" si="11"/>
        <v>1670.625</v>
      </c>
      <c r="M1392" s="11">
        <v>0.45</v>
      </c>
      <c r="P1392" s="12"/>
    </row>
    <row r="1393" spans="1:16" ht="15.75" customHeight="1">
      <c r="A1393" s="1"/>
      <c r="B1393" s="6" t="s">
        <v>14</v>
      </c>
      <c r="C1393" s="6">
        <v>1185732</v>
      </c>
      <c r="D1393" s="7">
        <v>44295</v>
      </c>
      <c r="E1393" s="6" t="s">
        <v>46</v>
      </c>
      <c r="F1393" s="6" t="s">
        <v>47</v>
      </c>
      <c r="G1393" s="6" t="s">
        <v>65</v>
      </c>
      <c r="H1393" s="6" t="s">
        <v>18</v>
      </c>
      <c r="I1393" s="8">
        <v>0.45</v>
      </c>
      <c r="J1393" s="9">
        <v>5250</v>
      </c>
      <c r="K1393" s="10">
        <f t="shared" si="10"/>
        <v>2362.5</v>
      </c>
      <c r="L1393" s="10">
        <f t="shared" si="11"/>
        <v>826.875</v>
      </c>
      <c r="M1393" s="11">
        <v>0.35</v>
      </c>
      <c r="P1393" s="12"/>
    </row>
    <row r="1394" spans="1:16" ht="15.75" customHeight="1">
      <c r="A1394" s="1"/>
      <c r="B1394" s="6" t="s">
        <v>14</v>
      </c>
      <c r="C1394" s="6">
        <v>1185732</v>
      </c>
      <c r="D1394" s="7">
        <v>44295</v>
      </c>
      <c r="E1394" s="6" t="s">
        <v>46</v>
      </c>
      <c r="F1394" s="6" t="s">
        <v>47</v>
      </c>
      <c r="G1394" s="6" t="s">
        <v>65</v>
      </c>
      <c r="H1394" s="6" t="s">
        <v>19</v>
      </c>
      <c r="I1394" s="8">
        <v>0.35000000000000003</v>
      </c>
      <c r="J1394" s="9">
        <v>5250</v>
      </c>
      <c r="K1394" s="10">
        <f t="shared" si="10"/>
        <v>1837.5000000000002</v>
      </c>
      <c r="L1394" s="10">
        <f t="shared" si="11"/>
        <v>459.37500000000006</v>
      </c>
      <c r="M1394" s="11">
        <v>0.25</v>
      </c>
      <c r="P1394" s="12"/>
    </row>
    <row r="1395" spans="1:16" ht="15.75" customHeight="1">
      <c r="A1395" s="1"/>
      <c r="B1395" s="6" t="s">
        <v>14</v>
      </c>
      <c r="C1395" s="6">
        <v>1185732</v>
      </c>
      <c r="D1395" s="7">
        <v>44295</v>
      </c>
      <c r="E1395" s="6" t="s">
        <v>46</v>
      </c>
      <c r="F1395" s="6" t="s">
        <v>47</v>
      </c>
      <c r="G1395" s="6" t="s">
        <v>65</v>
      </c>
      <c r="H1395" s="6" t="s">
        <v>20</v>
      </c>
      <c r="I1395" s="8">
        <v>0.39999999999999997</v>
      </c>
      <c r="J1395" s="9">
        <v>4500</v>
      </c>
      <c r="K1395" s="10">
        <f t="shared" si="10"/>
        <v>1799.9999999999998</v>
      </c>
      <c r="L1395" s="10">
        <f t="shared" si="11"/>
        <v>539.99999999999989</v>
      </c>
      <c r="M1395" s="11">
        <v>0.3</v>
      </c>
      <c r="P1395" s="12"/>
    </row>
    <row r="1396" spans="1:16" ht="15.75" customHeight="1">
      <c r="A1396" s="1"/>
      <c r="B1396" s="6" t="s">
        <v>14</v>
      </c>
      <c r="C1396" s="6">
        <v>1185732</v>
      </c>
      <c r="D1396" s="7">
        <v>44295</v>
      </c>
      <c r="E1396" s="6" t="s">
        <v>46</v>
      </c>
      <c r="F1396" s="6" t="s">
        <v>47</v>
      </c>
      <c r="G1396" s="6" t="s">
        <v>65</v>
      </c>
      <c r="H1396" s="6" t="s">
        <v>21</v>
      </c>
      <c r="I1396" s="8">
        <v>0.55000000000000004</v>
      </c>
      <c r="J1396" s="9">
        <v>4750</v>
      </c>
      <c r="K1396" s="10">
        <f t="shared" si="10"/>
        <v>2612.5</v>
      </c>
      <c r="L1396" s="10">
        <f t="shared" si="11"/>
        <v>914.37499999999989</v>
      </c>
      <c r="M1396" s="11">
        <v>0.35</v>
      </c>
      <c r="P1396" s="12"/>
    </row>
    <row r="1397" spans="1:16" ht="15.75" customHeight="1">
      <c r="A1397" s="1"/>
      <c r="B1397" s="6" t="s">
        <v>14</v>
      </c>
      <c r="C1397" s="6">
        <v>1185732</v>
      </c>
      <c r="D1397" s="7">
        <v>44295</v>
      </c>
      <c r="E1397" s="6" t="s">
        <v>46</v>
      </c>
      <c r="F1397" s="6" t="s">
        <v>47</v>
      </c>
      <c r="G1397" s="6" t="s">
        <v>65</v>
      </c>
      <c r="H1397" s="6" t="s">
        <v>22</v>
      </c>
      <c r="I1397" s="8">
        <v>0.45</v>
      </c>
      <c r="J1397" s="9">
        <v>6000</v>
      </c>
      <c r="K1397" s="10">
        <f t="shared" si="10"/>
        <v>2700</v>
      </c>
      <c r="L1397" s="10">
        <f t="shared" si="11"/>
        <v>1350</v>
      </c>
      <c r="M1397" s="11">
        <v>0.5</v>
      </c>
      <c r="P1397" s="12"/>
    </row>
    <row r="1398" spans="1:16" ht="15.75" customHeight="1">
      <c r="A1398" s="1"/>
      <c r="B1398" s="6" t="s">
        <v>14</v>
      </c>
      <c r="C1398" s="6">
        <v>1185732</v>
      </c>
      <c r="D1398" s="7">
        <v>44324</v>
      </c>
      <c r="E1398" s="6" t="s">
        <v>46</v>
      </c>
      <c r="F1398" s="6" t="s">
        <v>47</v>
      </c>
      <c r="G1398" s="6" t="s">
        <v>65</v>
      </c>
      <c r="H1398" s="6" t="s">
        <v>17</v>
      </c>
      <c r="I1398" s="8">
        <v>0.55000000000000004</v>
      </c>
      <c r="J1398" s="9">
        <v>8700</v>
      </c>
      <c r="K1398" s="10">
        <f t="shared" si="10"/>
        <v>4785</v>
      </c>
      <c r="L1398" s="10">
        <f t="shared" si="11"/>
        <v>2153.25</v>
      </c>
      <c r="M1398" s="11">
        <v>0.45</v>
      </c>
      <c r="P1398" s="12"/>
    </row>
    <row r="1399" spans="1:16" ht="15.75" customHeight="1">
      <c r="A1399" s="1"/>
      <c r="B1399" s="6" t="s">
        <v>14</v>
      </c>
      <c r="C1399" s="6">
        <v>1185732</v>
      </c>
      <c r="D1399" s="7">
        <v>44324</v>
      </c>
      <c r="E1399" s="6" t="s">
        <v>46</v>
      </c>
      <c r="F1399" s="6" t="s">
        <v>47</v>
      </c>
      <c r="G1399" s="6" t="s">
        <v>65</v>
      </c>
      <c r="H1399" s="6" t="s">
        <v>18</v>
      </c>
      <c r="I1399" s="8">
        <v>0.55000000000000004</v>
      </c>
      <c r="J1399" s="9">
        <v>5750</v>
      </c>
      <c r="K1399" s="10">
        <f t="shared" si="10"/>
        <v>3162.5000000000005</v>
      </c>
      <c r="L1399" s="10">
        <f t="shared" si="11"/>
        <v>1106.875</v>
      </c>
      <c r="M1399" s="11">
        <v>0.35</v>
      </c>
      <c r="P1399" s="12"/>
    </row>
    <row r="1400" spans="1:16" ht="15.75" customHeight="1">
      <c r="A1400" s="1"/>
      <c r="B1400" s="6" t="s">
        <v>14</v>
      </c>
      <c r="C1400" s="6">
        <v>1185732</v>
      </c>
      <c r="D1400" s="7">
        <v>44324</v>
      </c>
      <c r="E1400" s="6" t="s">
        <v>46</v>
      </c>
      <c r="F1400" s="6" t="s">
        <v>47</v>
      </c>
      <c r="G1400" s="6" t="s">
        <v>65</v>
      </c>
      <c r="H1400" s="6" t="s">
        <v>19</v>
      </c>
      <c r="I1400" s="8">
        <v>0.5</v>
      </c>
      <c r="J1400" s="9">
        <v>5500</v>
      </c>
      <c r="K1400" s="10">
        <f t="shared" si="10"/>
        <v>2750</v>
      </c>
      <c r="L1400" s="10">
        <f t="shared" si="11"/>
        <v>687.5</v>
      </c>
      <c r="M1400" s="11">
        <v>0.25</v>
      </c>
      <c r="P1400" s="12"/>
    </row>
    <row r="1401" spans="1:16" ht="15.75" customHeight="1">
      <c r="A1401" s="1"/>
      <c r="B1401" s="6" t="s">
        <v>14</v>
      </c>
      <c r="C1401" s="6">
        <v>1185732</v>
      </c>
      <c r="D1401" s="7">
        <v>44324</v>
      </c>
      <c r="E1401" s="6" t="s">
        <v>46</v>
      </c>
      <c r="F1401" s="6" t="s">
        <v>47</v>
      </c>
      <c r="G1401" s="6" t="s">
        <v>65</v>
      </c>
      <c r="H1401" s="6" t="s">
        <v>20</v>
      </c>
      <c r="I1401" s="8">
        <v>0.5</v>
      </c>
      <c r="J1401" s="9">
        <v>5000</v>
      </c>
      <c r="K1401" s="10">
        <f t="shared" si="10"/>
        <v>2500</v>
      </c>
      <c r="L1401" s="10">
        <f t="shared" si="11"/>
        <v>750</v>
      </c>
      <c r="M1401" s="11">
        <v>0.3</v>
      </c>
      <c r="P1401" s="12"/>
    </row>
    <row r="1402" spans="1:16" ht="15.75" customHeight="1">
      <c r="A1402" s="1"/>
      <c r="B1402" s="6" t="s">
        <v>14</v>
      </c>
      <c r="C1402" s="6">
        <v>1185732</v>
      </c>
      <c r="D1402" s="7">
        <v>44324</v>
      </c>
      <c r="E1402" s="6" t="s">
        <v>46</v>
      </c>
      <c r="F1402" s="6" t="s">
        <v>47</v>
      </c>
      <c r="G1402" s="6" t="s">
        <v>65</v>
      </c>
      <c r="H1402" s="6" t="s">
        <v>21</v>
      </c>
      <c r="I1402" s="8">
        <v>0.6</v>
      </c>
      <c r="J1402" s="9">
        <v>5250</v>
      </c>
      <c r="K1402" s="10">
        <f t="shared" si="10"/>
        <v>3150</v>
      </c>
      <c r="L1402" s="10">
        <f t="shared" si="11"/>
        <v>1102.5</v>
      </c>
      <c r="M1402" s="11">
        <v>0.35</v>
      </c>
      <c r="P1402" s="12"/>
    </row>
    <row r="1403" spans="1:16" ht="15.75" customHeight="1">
      <c r="A1403" s="1"/>
      <c r="B1403" s="6" t="s">
        <v>14</v>
      </c>
      <c r="C1403" s="6">
        <v>1185732</v>
      </c>
      <c r="D1403" s="7">
        <v>44324</v>
      </c>
      <c r="E1403" s="6" t="s">
        <v>46</v>
      </c>
      <c r="F1403" s="6" t="s">
        <v>47</v>
      </c>
      <c r="G1403" s="6" t="s">
        <v>65</v>
      </c>
      <c r="H1403" s="6" t="s">
        <v>22</v>
      </c>
      <c r="I1403" s="8">
        <v>0.65</v>
      </c>
      <c r="J1403" s="9">
        <v>6250</v>
      </c>
      <c r="K1403" s="10">
        <f t="shared" si="10"/>
        <v>4062.5</v>
      </c>
      <c r="L1403" s="10">
        <f t="shared" si="11"/>
        <v>2031.25</v>
      </c>
      <c r="M1403" s="11">
        <v>0.5</v>
      </c>
      <c r="P1403" s="12"/>
    </row>
    <row r="1404" spans="1:16" ht="15.75" customHeight="1">
      <c r="A1404" s="1"/>
      <c r="B1404" s="6" t="s">
        <v>14</v>
      </c>
      <c r="C1404" s="6">
        <v>1185732</v>
      </c>
      <c r="D1404" s="7">
        <v>44357</v>
      </c>
      <c r="E1404" s="6" t="s">
        <v>46</v>
      </c>
      <c r="F1404" s="6" t="s">
        <v>47</v>
      </c>
      <c r="G1404" s="6" t="s">
        <v>65</v>
      </c>
      <c r="H1404" s="6" t="s">
        <v>17</v>
      </c>
      <c r="I1404" s="8">
        <v>0.6</v>
      </c>
      <c r="J1404" s="9">
        <v>8750</v>
      </c>
      <c r="K1404" s="10">
        <f t="shared" si="10"/>
        <v>5250</v>
      </c>
      <c r="L1404" s="10">
        <f t="shared" si="11"/>
        <v>2362.5</v>
      </c>
      <c r="M1404" s="11">
        <v>0.45</v>
      </c>
      <c r="P1404" s="12"/>
    </row>
    <row r="1405" spans="1:16" ht="15.75" customHeight="1">
      <c r="A1405" s="1"/>
      <c r="B1405" s="6" t="s">
        <v>14</v>
      </c>
      <c r="C1405" s="6">
        <v>1185732</v>
      </c>
      <c r="D1405" s="7">
        <v>44357</v>
      </c>
      <c r="E1405" s="6" t="s">
        <v>46</v>
      </c>
      <c r="F1405" s="6" t="s">
        <v>47</v>
      </c>
      <c r="G1405" s="6" t="s">
        <v>65</v>
      </c>
      <c r="H1405" s="6" t="s">
        <v>18</v>
      </c>
      <c r="I1405" s="8">
        <v>0.55000000000000004</v>
      </c>
      <c r="J1405" s="9">
        <v>6250</v>
      </c>
      <c r="K1405" s="10">
        <f t="shared" si="10"/>
        <v>3437.5000000000005</v>
      </c>
      <c r="L1405" s="10">
        <f t="shared" si="11"/>
        <v>1203.125</v>
      </c>
      <c r="M1405" s="11">
        <v>0.35</v>
      </c>
      <c r="P1405" s="12"/>
    </row>
    <row r="1406" spans="1:16" ht="15.75" customHeight="1">
      <c r="A1406" s="1"/>
      <c r="B1406" s="6" t="s">
        <v>14</v>
      </c>
      <c r="C1406" s="6">
        <v>1185732</v>
      </c>
      <c r="D1406" s="7">
        <v>44357</v>
      </c>
      <c r="E1406" s="6" t="s">
        <v>46</v>
      </c>
      <c r="F1406" s="6" t="s">
        <v>47</v>
      </c>
      <c r="G1406" s="6" t="s">
        <v>65</v>
      </c>
      <c r="H1406" s="6" t="s">
        <v>19</v>
      </c>
      <c r="I1406" s="8">
        <v>0.5</v>
      </c>
      <c r="J1406" s="9">
        <v>6000</v>
      </c>
      <c r="K1406" s="10">
        <f t="shared" si="10"/>
        <v>3000</v>
      </c>
      <c r="L1406" s="10">
        <f t="shared" si="11"/>
        <v>750</v>
      </c>
      <c r="M1406" s="11">
        <v>0.25</v>
      </c>
      <c r="P1406" s="12"/>
    </row>
    <row r="1407" spans="1:16" ht="15.75" customHeight="1">
      <c r="A1407" s="1"/>
      <c r="B1407" s="6" t="s">
        <v>14</v>
      </c>
      <c r="C1407" s="6">
        <v>1185732</v>
      </c>
      <c r="D1407" s="7">
        <v>44357</v>
      </c>
      <c r="E1407" s="6" t="s">
        <v>46</v>
      </c>
      <c r="F1407" s="6" t="s">
        <v>47</v>
      </c>
      <c r="G1407" s="6" t="s">
        <v>65</v>
      </c>
      <c r="H1407" s="6" t="s">
        <v>20</v>
      </c>
      <c r="I1407" s="8">
        <v>0.5</v>
      </c>
      <c r="J1407" s="9">
        <v>5750</v>
      </c>
      <c r="K1407" s="10">
        <f t="shared" si="10"/>
        <v>2875</v>
      </c>
      <c r="L1407" s="10">
        <f t="shared" si="11"/>
        <v>862.5</v>
      </c>
      <c r="M1407" s="11">
        <v>0.3</v>
      </c>
      <c r="P1407" s="12"/>
    </row>
    <row r="1408" spans="1:16" ht="15.75" customHeight="1">
      <c r="A1408" s="1"/>
      <c r="B1408" s="6" t="s">
        <v>14</v>
      </c>
      <c r="C1408" s="6">
        <v>1185732</v>
      </c>
      <c r="D1408" s="7">
        <v>44357</v>
      </c>
      <c r="E1408" s="6" t="s">
        <v>46</v>
      </c>
      <c r="F1408" s="6" t="s">
        <v>47</v>
      </c>
      <c r="G1408" s="6" t="s">
        <v>65</v>
      </c>
      <c r="H1408" s="6" t="s">
        <v>21</v>
      </c>
      <c r="I1408" s="8">
        <v>0.65</v>
      </c>
      <c r="J1408" s="9">
        <v>5750</v>
      </c>
      <c r="K1408" s="10">
        <f t="shared" si="10"/>
        <v>3737.5</v>
      </c>
      <c r="L1408" s="10">
        <f t="shared" si="11"/>
        <v>1308.125</v>
      </c>
      <c r="M1408" s="11">
        <v>0.35</v>
      </c>
      <c r="P1408" s="12"/>
    </row>
    <row r="1409" spans="1:16" ht="15.75" customHeight="1">
      <c r="A1409" s="1"/>
      <c r="B1409" s="6" t="s">
        <v>14</v>
      </c>
      <c r="C1409" s="6">
        <v>1185732</v>
      </c>
      <c r="D1409" s="7">
        <v>44357</v>
      </c>
      <c r="E1409" s="6" t="s">
        <v>46</v>
      </c>
      <c r="F1409" s="6" t="s">
        <v>47</v>
      </c>
      <c r="G1409" s="6" t="s">
        <v>65</v>
      </c>
      <c r="H1409" s="6" t="s">
        <v>22</v>
      </c>
      <c r="I1409" s="8">
        <v>0.70000000000000007</v>
      </c>
      <c r="J1409" s="9">
        <v>7250</v>
      </c>
      <c r="K1409" s="10">
        <f t="shared" si="10"/>
        <v>5075.0000000000009</v>
      </c>
      <c r="L1409" s="10">
        <f t="shared" si="11"/>
        <v>2537.5000000000005</v>
      </c>
      <c r="M1409" s="11">
        <v>0.5</v>
      </c>
      <c r="P1409" s="12"/>
    </row>
    <row r="1410" spans="1:16" ht="15.75" customHeight="1">
      <c r="A1410" s="1"/>
      <c r="B1410" s="6" t="s">
        <v>14</v>
      </c>
      <c r="C1410" s="6">
        <v>1185732</v>
      </c>
      <c r="D1410" s="7">
        <v>44385</v>
      </c>
      <c r="E1410" s="6" t="s">
        <v>46</v>
      </c>
      <c r="F1410" s="6" t="s">
        <v>47</v>
      </c>
      <c r="G1410" s="6" t="s">
        <v>65</v>
      </c>
      <c r="H1410" s="6" t="s">
        <v>17</v>
      </c>
      <c r="I1410" s="8">
        <v>0.65</v>
      </c>
      <c r="J1410" s="9">
        <v>9500</v>
      </c>
      <c r="K1410" s="10">
        <f t="shared" si="10"/>
        <v>6175</v>
      </c>
      <c r="L1410" s="10">
        <f t="shared" si="11"/>
        <v>2778.75</v>
      </c>
      <c r="M1410" s="11">
        <v>0.45</v>
      </c>
      <c r="P1410" s="12"/>
    </row>
    <row r="1411" spans="1:16" ht="15.75" customHeight="1">
      <c r="A1411" s="1"/>
      <c r="B1411" s="6" t="s">
        <v>14</v>
      </c>
      <c r="C1411" s="6">
        <v>1185732</v>
      </c>
      <c r="D1411" s="7">
        <v>44385</v>
      </c>
      <c r="E1411" s="6" t="s">
        <v>46</v>
      </c>
      <c r="F1411" s="6" t="s">
        <v>47</v>
      </c>
      <c r="G1411" s="6" t="s">
        <v>65</v>
      </c>
      <c r="H1411" s="6" t="s">
        <v>18</v>
      </c>
      <c r="I1411" s="8">
        <v>0.60000000000000009</v>
      </c>
      <c r="J1411" s="9">
        <v>7000</v>
      </c>
      <c r="K1411" s="10">
        <f t="shared" si="10"/>
        <v>4200.0000000000009</v>
      </c>
      <c r="L1411" s="10">
        <f t="shared" si="11"/>
        <v>1470.0000000000002</v>
      </c>
      <c r="M1411" s="11">
        <v>0.35</v>
      </c>
      <c r="P1411" s="12"/>
    </row>
    <row r="1412" spans="1:16" ht="15.75" customHeight="1">
      <c r="A1412" s="1"/>
      <c r="B1412" s="6" t="s">
        <v>14</v>
      </c>
      <c r="C1412" s="6">
        <v>1185732</v>
      </c>
      <c r="D1412" s="7">
        <v>44385</v>
      </c>
      <c r="E1412" s="6" t="s">
        <v>46</v>
      </c>
      <c r="F1412" s="6" t="s">
        <v>47</v>
      </c>
      <c r="G1412" s="6" t="s">
        <v>65</v>
      </c>
      <c r="H1412" s="6" t="s">
        <v>19</v>
      </c>
      <c r="I1412" s="8">
        <v>0.55000000000000004</v>
      </c>
      <c r="J1412" s="9">
        <v>6250</v>
      </c>
      <c r="K1412" s="10">
        <f t="shared" si="10"/>
        <v>3437.5000000000005</v>
      </c>
      <c r="L1412" s="10">
        <f t="shared" si="11"/>
        <v>859.37500000000011</v>
      </c>
      <c r="M1412" s="11">
        <v>0.25</v>
      </c>
      <c r="P1412" s="12"/>
    </row>
    <row r="1413" spans="1:16" ht="15.75" customHeight="1">
      <c r="A1413" s="1"/>
      <c r="B1413" s="6" t="s">
        <v>14</v>
      </c>
      <c r="C1413" s="6">
        <v>1185732</v>
      </c>
      <c r="D1413" s="7">
        <v>44385</v>
      </c>
      <c r="E1413" s="6" t="s">
        <v>46</v>
      </c>
      <c r="F1413" s="6" t="s">
        <v>47</v>
      </c>
      <c r="G1413" s="6" t="s">
        <v>65</v>
      </c>
      <c r="H1413" s="6" t="s">
        <v>20</v>
      </c>
      <c r="I1413" s="8">
        <v>0.55000000000000004</v>
      </c>
      <c r="J1413" s="9">
        <v>5750</v>
      </c>
      <c r="K1413" s="10">
        <f t="shared" si="10"/>
        <v>3162.5000000000005</v>
      </c>
      <c r="L1413" s="10">
        <f t="shared" si="11"/>
        <v>948.75000000000011</v>
      </c>
      <c r="M1413" s="11">
        <v>0.3</v>
      </c>
      <c r="P1413" s="12"/>
    </row>
    <row r="1414" spans="1:16" ht="15.75" customHeight="1">
      <c r="A1414" s="1"/>
      <c r="B1414" s="6" t="s">
        <v>14</v>
      </c>
      <c r="C1414" s="6">
        <v>1185732</v>
      </c>
      <c r="D1414" s="7">
        <v>44385</v>
      </c>
      <c r="E1414" s="6" t="s">
        <v>46</v>
      </c>
      <c r="F1414" s="6" t="s">
        <v>47</v>
      </c>
      <c r="G1414" s="6" t="s">
        <v>65</v>
      </c>
      <c r="H1414" s="6" t="s">
        <v>21</v>
      </c>
      <c r="I1414" s="8">
        <v>0.65</v>
      </c>
      <c r="J1414" s="9">
        <v>6000</v>
      </c>
      <c r="K1414" s="10">
        <f t="shared" si="10"/>
        <v>3900</v>
      </c>
      <c r="L1414" s="10">
        <f t="shared" si="11"/>
        <v>1365</v>
      </c>
      <c r="M1414" s="11">
        <v>0.35</v>
      </c>
      <c r="P1414" s="12"/>
    </row>
    <row r="1415" spans="1:16" ht="15.75" customHeight="1">
      <c r="A1415" s="1"/>
      <c r="B1415" s="6" t="s">
        <v>14</v>
      </c>
      <c r="C1415" s="6">
        <v>1185732</v>
      </c>
      <c r="D1415" s="7">
        <v>44385</v>
      </c>
      <c r="E1415" s="6" t="s">
        <v>46</v>
      </c>
      <c r="F1415" s="6" t="s">
        <v>47</v>
      </c>
      <c r="G1415" s="6" t="s">
        <v>65</v>
      </c>
      <c r="H1415" s="6" t="s">
        <v>22</v>
      </c>
      <c r="I1415" s="8">
        <v>0.70000000000000007</v>
      </c>
      <c r="J1415" s="9">
        <v>7750</v>
      </c>
      <c r="K1415" s="10">
        <f t="shared" si="10"/>
        <v>5425.0000000000009</v>
      </c>
      <c r="L1415" s="10">
        <f t="shared" si="11"/>
        <v>2712.5000000000005</v>
      </c>
      <c r="M1415" s="11">
        <v>0.5</v>
      </c>
      <c r="P1415" s="12"/>
    </row>
    <row r="1416" spans="1:16" ht="15.75" customHeight="1">
      <c r="A1416" s="1"/>
      <c r="B1416" s="6" t="s">
        <v>14</v>
      </c>
      <c r="C1416" s="6">
        <v>1185732</v>
      </c>
      <c r="D1416" s="7">
        <v>44417</v>
      </c>
      <c r="E1416" s="6" t="s">
        <v>46</v>
      </c>
      <c r="F1416" s="6" t="s">
        <v>47</v>
      </c>
      <c r="G1416" s="6" t="s">
        <v>65</v>
      </c>
      <c r="H1416" s="6" t="s">
        <v>17</v>
      </c>
      <c r="I1416" s="8">
        <v>0.65</v>
      </c>
      <c r="J1416" s="9">
        <v>9250</v>
      </c>
      <c r="K1416" s="10">
        <f t="shared" si="10"/>
        <v>6012.5</v>
      </c>
      <c r="L1416" s="10">
        <f t="shared" si="11"/>
        <v>2705.625</v>
      </c>
      <c r="M1416" s="11">
        <v>0.45</v>
      </c>
      <c r="P1416" s="12"/>
    </row>
    <row r="1417" spans="1:16" ht="15.75" customHeight="1">
      <c r="A1417" s="1"/>
      <c r="B1417" s="6" t="s">
        <v>14</v>
      </c>
      <c r="C1417" s="6">
        <v>1185732</v>
      </c>
      <c r="D1417" s="7">
        <v>44417</v>
      </c>
      <c r="E1417" s="6" t="s">
        <v>46</v>
      </c>
      <c r="F1417" s="6" t="s">
        <v>47</v>
      </c>
      <c r="G1417" s="6" t="s">
        <v>65</v>
      </c>
      <c r="H1417" s="6" t="s">
        <v>18</v>
      </c>
      <c r="I1417" s="8">
        <v>0.60000000000000009</v>
      </c>
      <c r="J1417" s="9">
        <v>7000</v>
      </c>
      <c r="K1417" s="10">
        <f t="shared" si="10"/>
        <v>4200.0000000000009</v>
      </c>
      <c r="L1417" s="10">
        <f t="shared" si="11"/>
        <v>1470.0000000000002</v>
      </c>
      <c r="M1417" s="11">
        <v>0.35</v>
      </c>
      <c r="P1417" s="12"/>
    </row>
    <row r="1418" spans="1:16" ht="15.75" customHeight="1">
      <c r="A1418" s="1"/>
      <c r="B1418" s="6" t="s">
        <v>14</v>
      </c>
      <c r="C1418" s="6">
        <v>1185732</v>
      </c>
      <c r="D1418" s="7">
        <v>44417</v>
      </c>
      <c r="E1418" s="6" t="s">
        <v>46</v>
      </c>
      <c r="F1418" s="6" t="s">
        <v>47</v>
      </c>
      <c r="G1418" s="6" t="s">
        <v>65</v>
      </c>
      <c r="H1418" s="6" t="s">
        <v>19</v>
      </c>
      <c r="I1418" s="8">
        <v>0.55000000000000004</v>
      </c>
      <c r="J1418" s="9">
        <v>6250</v>
      </c>
      <c r="K1418" s="10">
        <f t="shared" si="10"/>
        <v>3437.5000000000005</v>
      </c>
      <c r="L1418" s="10">
        <f t="shared" si="11"/>
        <v>859.37500000000011</v>
      </c>
      <c r="M1418" s="11">
        <v>0.25</v>
      </c>
      <c r="P1418" s="12"/>
    </row>
    <row r="1419" spans="1:16" ht="15.75" customHeight="1">
      <c r="A1419" s="1"/>
      <c r="B1419" s="6" t="s">
        <v>14</v>
      </c>
      <c r="C1419" s="6">
        <v>1185732</v>
      </c>
      <c r="D1419" s="7">
        <v>44417</v>
      </c>
      <c r="E1419" s="6" t="s">
        <v>46</v>
      </c>
      <c r="F1419" s="6" t="s">
        <v>47</v>
      </c>
      <c r="G1419" s="6" t="s">
        <v>65</v>
      </c>
      <c r="H1419" s="6" t="s">
        <v>20</v>
      </c>
      <c r="I1419" s="8">
        <v>0.45</v>
      </c>
      <c r="J1419" s="9">
        <v>5750</v>
      </c>
      <c r="K1419" s="10">
        <f t="shared" si="10"/>
        <v>2587.5</v>
      </c>
      <c r="L1419" s="10">
        <f t="shared" si="11"/>
        <v>776.25</v>
      </c>
      <c r="M1419" s="11">
        <v>0.3</v>
      </c>
      <c r="P1419" s="12"/>
    </row>
    <row r="1420" spans="1:16" ht="15.75" customHeight="1">
      <c r="A1420" s="1"/>
      <c r="B1420" s="6" t="s">
        <v>14</v>
      </c>
      <c r="C1420" s="6">
        <v>1185732</v>
      </c>
      <c r="D1420" s="7">
        <v>44417</v>
      </c>
      <c r="E1420" s="6" t="s">
        <v>46</v>
      </c>
      <c r="F1420" s="6" t="s">
        <v>47</v>
      </c>
      <c r="G1420" s="6" t="s">
        <v>65</v>
      </c>
      <c r="H1420" s="6" t="s">
        <v>21</v>
      </c>
      <c r="I1420" s="8">
        <v>0.55000000000000004</v>
      </c>
      <c r="J1420" s="9">
        <v>5500</v>
      </c>
      <c r="K1420" s="10">
        <f t="shared" si="10"/>
        <v>3025.0000000000005</v>
      </c>
      <c r="L1420" s="10">
        <f t="shared" si="11"/>
        <v>1058.75</v>
      </c>
      <c r="M1420" s="11">
        <v>0.35</v>
      </c>
      <c r="P1420" s="12"/>
    </row>
    <row r="1421" spans="1:16" ht="15.75" customHeight="1">
      <c r="A1421" s="1"/>
      <c r="B1421" s="6" t="s">
        <v>14</v>
      </c>
      <c r="C1421" s="6">
        <v>1185732</v>
      </c>
      <c r="D1421" s="7">
        <v>44417</v>
      </c>
      <c r="E1421" s="6" t="s">
        <v>46</v>
      </c>
      <c r="F1421" s="6" t="s">
        <v>47</v>
      </c>
      <c r="G1421" s="6" t="s">
        <v>65</v>
      </c>
      <c r="H1421" s="6" t="s">
        <v>22</v>
      </c>
      <c r="I1421" s="8">
        <v>0.60000000000000009</v>
      </c>
      <c r="J1421" s="9">
        <v>7250</v>
      </c>
      <c r="K1421" s="10">
        <f t="shared" si="10"/>
        <v>4350.0000000000009</v>
      </c>
      <c r="L1421" s="10">
        <f t="shared" si="11"/>
        <v>2175.0000000000005</v>
      </c>
      <c r="M1421" s="11">
        <v>0.5</v>
      </c>
      <c r="P1421" s="12"/>
    </row>
    <row r="1422" spans="1:16" ht="15.75" customHeight="1">
      <c r="A1422" s="1"/>
      <c r="B1422" s="6" t="s">
        <v>14</v>
      </c>
      <c r="C1422" s="6">
        <v>1185732</v>
      </c>
      <c r="D1422" s="7">
        <v>44447</v>
      </c>
      <c r="E1422" s="6" t="s">
        <v>46</v>
      </c>
      <c r="F1422" s="6" t="s">
        <v>47</v>
      </c>
      <c r="G1422" s="6" t="s">
        <v>65</v>
      </c>
      <c r="H1422" s="6" t="s">
        <v>17</v>
      </c>
      <c r="I1422" s="8">
        <v>0.55000000000000004</v>
      </c>
      <c r="J1422" s="9">
        <v>8500</v>
      </c>
      <c r="K1422" s="10">
        <f t="shared" si="10"/>
        <v>4675</v>
      </c>
      <c r="L1422" s="10">
        <f t="shared" si="11"/>
        <v>2103.75</v>
      </c>
      <c r="M1422" s="11">
        <v>0.45</v>
      </c>
      <c r="P1422" s="12"/>
    </row>
    <row r="1423" spans="1:16" ht="15.75" customHeight="1">
      <c r="A1423" s="1"/>
      <c r="B1423" s="6" t="s">
        <v>14</v>
      </c>
      <c r="C1423" s="6">
        <v>1185732</v>
      </c>
      <c r="D1423" s="7">
        <v>44447</v>
      </c>
      <c r="E1423" s="6" t="s">
        <v>46</v>
      </c>
      <c r="F1423" s="6" t="s">
        <v>47</v>
      </c>
      <c r="G1423" s="6" t="s">
        <v>65</v>
      </c>
      <c r="H1423" s="6" t="s">
        <v>18</v>
      </c>
      <c r="I1423" s="8">
        <v>0.50000000000000011</v>
      </c>
      <c r="J1423" s="9">
        <v>6500</v>
      </c>
      <c r="K1423" s="10">
        <f t="shared" si="10"/>
        <v>3250.0000000000009</v>
      </c>
      <c r="L1423" s="10">
        <f t="shared" si="11"/>
        <v>1137.5000000000002</v>
      </c>
      <c r="M1423" s="11">
        <v>0.35</v>
      </c>
      <c r="P1423" s="12"/>
    </row>
    <row r="1424" spans="1:16" ht="15.75" customHeight="1">
      <c r="A1424" s="1"/>
      <c r="B1424" s="6" t="s">
        <v>14</v>
      </c>
      <c r="C1424" s="6">
        <v>1185732</v>
      </c>
      <c r="D1424" s="7">
        <v>44447</v>
      </c>
      <c r="E1424" s="6" t="s">
        <v>46</v>
      </c>
      <c r="F1424" s="6" t="s">
        <v>47</v>
      </c>
      <c r="G1424" s="6" t="s">
        <v>65</v>
      </c>
      <c r="H1424" s="6" t="s">
        <v>19</v>
      </c>
      <c r="I1424" s="8">
        <v>0.45</v>
      </c>
      <c r="J1424" s="9">
        <v>5500</v>
      </c>
      <c r="K1424" s="10">
        <f t="shared" si="10"/>
        <v>2475</v>
      </c>
      <c r="L1424" s="10">
        <f t="shared" si="11"/>
        <v>618.75</v>
      </c>
      <c r="M1424" s="11">
        <v>0.25</v>
      </c>
      <c r="P1424" s="12"/>
    </row>
    <row r="1425" spans="1:16" ht="15.75" customHeight="1">
      <c r="A1425" s="1"/>
      <c r="B1425" s="6" t="s">
        <v>14</v>
      </c>
      <c r="C1425" s="6">
        <v>1185732</v>
      </c>
      <c r="D1425" s="7">
        <v>44447</v>
      </c>
      <c r="E1425" s="6" t="s">
        <v>46</v>
      </c>
      <c r="F1425" s="6" t="s">
        <v>47</v>
      </c>
      <c r="G1425" s="6" t="s">
        <v>65</v>
      </c>
      <c r="H1425" s="6" t="s">
        <v>20</v>
      </c>
      <c r="I1425" s="8">
        <v>0.45</v>
      </c>
      <c r="J1425" s="9">
        <v>5250</v>
      </c>
      <c r="K1425" s="10">
        <f t="shared" si="10"/>
        <v>2362.5</v>
      </c>
      <c r="L1425" s="10">
        <f t="shared" si="11"/>
        <v>708.75</v>
      </c>
      <c r="M1425" s="11">
        <v>0.3</v>
      </c>
      <c r="P1425" s="12"/>
    </row>
    <row r="1426" spans="1:16" ht="15.75" customHeight="1">
      <c r="A1426" s="1"/>
      <c r="B1426" s="6" t="s">
        <v>14</v>
      </c>
      <c r="C1426" s="6">
        <v>1185732</v>
      </c>
      <c r="D1426" s="7">
        <v>44447</v>
      </c>
      <c r="E1426" s="6" t="s">
        <v>46</v>
      </c>
      <c r="F1426" s="6" t="s">
        <v>47</v>
      </c>
      <c r="G1426" s="6" t="s">
        <v>65</v>
      </c>
      <c r="H1426" s="6" t="s">
        <v>21</v>
      </c>
      <c r="I1426" s="8">
        <v>0.55000000000000004</v>
      </c>
      <c r="J1426" s="9">
        <v>5250</v>
      </c>
      <c r="K1426" s="10">
        <f t="shared" si="10"/>
        <v>2887.5000000000005</v>
      </c>
      <c r="L1426" s="10">
        <f t="shared" si="11"/>
        <v>1010.6250000000001</v>
      </c>
      <c r="M1426" s="11">
        <v>0.35</v>
      </c>
      <c r="P1426" s="12"/>
    </row>
    <row r="1427" spans="1:16" ht="15.75" customHeight="1">
      <c r="A1427" s="1"/>
      <c r="B1427" s="6" t="s">
        <v>14</v>
      </c>
      <c r="C1427" s="6">
        <v>1185732</v>
      </c>
      <c r="D1427" s="7">
        <v>44447</v>
      </c>
      <c r="E1427" s="6" t="s">
        <v>46</v>
      </c>
      <c r="F1427" s="6" t="s">
        <v>47</v>
      </c>
      <c r="G1427" s="6" t="s">
        <v>65</v>
      </c>
      <c r="H1427" s="6" t="s">
        <v>22</v>
      </c>
      <c r="I1427" s="8">
        <v>0.60000000000000009</v>
      </c>
      <c r="J1427" s="9">
        <v>6250</v>
      </c>
      <c r="K1427" s="10">
        <f t="shared" si="10"/>
        <v>3750.0000000000005</v>
      </c>
      <c r="L1427" s="10">
        <f t="shared" si="11"/>
        <v>1875.0000000000002</v>
      </c>
      <c r="M1427" s="11">
        <v>0.5</v>
      </c>
      <c r="P1427" s="12"/>
    </row>
    <row r="1428" spans="1:16" ht="15.75" customHeight="1">
      <c r="A1428" s="1"/>
      <c r="B1428" s="6" t="s">
        <v>14</v>
      </c>
      <c r="C1428" s="6">
        <v>1185732</v>
      </c>
      <c r="D1428" s="7">
        <v>44479</v>
      </c>
      <c r="E1428" s="6" t="s">
        <v>46</v>
      </c>
      <c r="F1428" s="6" t="s">
        <v>47</v>
      </c>
      <c r="G1428" s="6" t="s">
        <v>65</v>
      </c>
      <c r="H1428" s="6" t="s">
        <v>17</v>
      </c>
      <c r="I1428" s="8">
        <v>0.60000000000000009</v>
      </c>
      <c r="J1428" s="9">
        <v>8000</v>
      </c>
      <c r="K1428" s="10">
        <f t="shared" si="10"/>
        <v>4800.0000000000009</v>
      </c>
      <c r="L1428" s="10">
        <f t="shared" si="11"/>
        <v>2160.0000000000005</v>
      </c>
      <c r="M1428" s="11">
        <v>0.45</v>
      </c>
      <c r="P1428" s="12"/>
    </row>
    <row r="1429" spans="1:16" ht="15.75" customHeight="1">
      <c r="A1429" s="1"/>
      <c r="B1429" s="6" t="s">
        <v>14</v>
      </c>
      <c r="C1429" s="6">
        <v>1185732</v>
      </c>
      <c r="D1429" s="7">
        <v>44479</v>
      </c>
      <c r="E1429" s="6" t="s">
        <v>46</v>
      </c>
      <c r="F1429" s="6" t="s">
        <v>47</v>
      </c>
      <c r="G1429" s="6" t="s">
        <v>65</v>
      </c>
      <c r="H1429" s="6" t="s">
        <v>18</v>
      </c>
      <c r="I1429" s="8">
        <v>0.50000000000000011</v>
      </c>
      <c r="J1429" s="9">
        <v>6250</v>
      </c>
      <c r="K1429" s="10">
        <f t="shared" si="10"/>
        <v>3125.0000000000009</v>
      </c>
      <c r="L1429" s="10">
        <f t="shared" si="11"/>
        <v>1093.7500000000002</v>
      </c>
      <c r="M1429" s="11">
        <v>0.35</v>
      </c>
      <c r="P1429" s="12"/>
    </row>
    <row r="1430" spans="1:16" ht="15.75" customHeight="1">
      <c r="A1430" s="1"/>
      <c r="B1430" s="6" t="s">
        <v>14</v>
      </c>
      <c r="C1430" s="6">
        <v>1185732</v>
      </c>
      <c r="D1430" s="7">
        <v>44479</v>
      </c>
      <c r="E1430" s="6" t="s">
        <v>46</v>
      </c>
      <c r="F1430" s="6" t="s">
        <v>47</v>
      </c>
      <c r="G1430" s="6" t="s">
        <v>65</v>
      </c>
      <c r="H1430" s="6" t="s">
        <v>19</v>
      </c>
      <c r="I1430" s="8">
        <v>0.50000000000000011</v>
      </c>
      <c r="J1430" s="9">
        <v>5250</v>
      </c>
      <c r="K1430" s="10">
        <f t="shared" si="10"/>
        <v>2625.0000000000005</v>
      </c>
      <c r="L1430" s="10">
        <f t="shared" si="11"/>
        <v>656.25000000000011</v>
      </c>
      <c r="M1430" s="11">
        <v>0.25</v>
      </c>
      <c r="P1430" s="12"/>
    </row>
    <row r="1431" spans="1:16" ht="15.75" customHeight="1">
      <c r="A1431" s="1"/>
      <c r="B1431" s="6" t="s">
        <v>14</v>
      </c>
      <c r="C1431" s="6">
        <v>1185732</v>
      </c>
      <c r="D1431" s="7">
        <v>44479</v>
      </c>
      <c r="E1431" s="6" t="s">
        <v>46</v>
      </c>
      <c r="F1431" s="6" t="s">
        <v>47</v>
      </c>
      <c r="G1431" s="6" t="s">
        <v>65</v>
      </c>
      <c r="H1431" s="6" t="s">
        <v>20</v>
      </c>
      <c r="I1431" s="8">
        <v>0.50000000000000011</v>
      </c>
      <c r="J1431" s="9">
        <v>5000</v>
      </c>
      <c r="K1431" s="10">
        <f t="shared" si="10"/>
        <v>2500.0000000000005</v>
      </c>
      <c r="L1431" s="10">
        <f t="shared" si="11"/>
        <v>750.00000000000011</v>
      </c>
      <c r="M1431" s="11">
        <v>0.3</v>
      </c>
      <c r="P1431" s="12"/>
    </row>
    <row r="1432" spans="1:16" ht="15.75" customHeight="1">
      <c r="A1432" s="1"/>
      <c r="B1432" s="6" t="s">
        <v>14</v>
      </c>
      <c r="C1432" s="6">
        <v>1185732</v>
      </c>
      <c r="D1432" s="7">
        <v>44479</v>
      </c>
      <c r="E1432" s="6" t="s">
        <v>46</v>
      </c>
      <c r="F1432" s="6" t="s">
        <v>47</v>
      </c>
      <c r="G1432" s="6" t="s">
        <v>65</v>
      </c>
      <c r="H1432" s="6" t="s">
        <v>21</v>
      </c>
      <c r="I1432" s="8">
        <v>0.60000000000000009</v>
      </c>
      <c r="J1432" s="9">
        <v>5000</v>
      </c>
      <c r="K1432" s="10">
        <f t="shared" si="10"/>
        <v>3000.0000000000005</v>
      </c>
      <c r="L1432" s="10">
        <f t="shared" si="11"/>
        <v>1050</v>
      </c>
      <c r="M1432" s="11">
        <v>0.35</v>
      </c>
      <c r="P1432" s="12"/>
    </row>
    <row r="1433" spans="1:16" ht="15.75" customHeight="1">
      <c r="A1433" s="1"/>
      <c r="B1433" s="6" t="s">
        <v>14</v>
      </c>
      <c r="C1433" s="6">
        <v>1185732</v>
      </c>
      <c r="D1433" s="7">
        <v>44479</v>
      </c>
      <c r="E1433" s="6" t="s">
        <v>46</v>
      </c>
      <c r="F1433" s="6" t="s">
        <v>47</v>
      </c>
      <c r="G1433" s="6" t="s">
        <v>65</v>
      </c>
      <c r="H1433" s="6" t="s">
        <v>22</v>
      </c>
      <c r="I1433" s="8">
        <v>0.65</v>
      </c>
      <c r="J1433" s="9">
        <v>6250</v>
      </c>
      <c r="K1433" s="10">
        <f t="shared" si="10"/>
        <v>4062.5</v>
      </c>
      <c r="L1433" s="10">
        <f t="shared" si="11"/>
        <v>2031.25</v>
      </c>
      <c r="M1433" s="11">
        <v>0.5</v>
      </c>
      <c r="P1433" s="12"/>
    </row>
    <row r="1434" spans="1:16" ht="15.75" customHeight="1">
      <c r="A1434" s="1"/>
      <c r="B1434" s="6" t="s">
        <v>14</v>
      </c>
      <c r="C1434" s="6">
        <v>1185732</v>
      </c>
      <c r="D1434" s="7">
        <v>44509</v>
      </c>
      <c r="E1434" s="6" t="s">
        <v>46</v>
      </c>
      <c r="F1434" s="6" t="s">
        <v>47</v>
      </c>
      <c r="G1434" s="6" t="s">
        <v>65</v>
      </c>
      <c r="H1434" s="6" t="s">
        <v>17</v>
      </c>
      <c r="I1434" s="8">
        <v>0.60000000000000009</v>
      </c>
      <c r="J1434" s="9">
        <v>7750</v>
      </c>
      <c r="K1434" s="10">
        <f t="shared" si="10"/>
        <v>4650.0000000000009</v>
      </c>
      <c r="L1434" s="10">
        <f t="shared" si="11"/>
        <v>2092.5000000000005</v>
      </c>
      <c r="M1434" s="11">
        <v>0.45</v>
      </c>
      <c r="P1434" s="12"/>
    </row>
    <row r="1435" spans="1:16" ht="15.75" customHeight="1">
      <c r="A1435" s="1"/>
      <c r="B1435" s="6" t="s">
        <v>14</v>
      </c>
      <c r="C1435" s="6">
        <v>1185732</v>
      </c>
      <c r="D1435" s="7">
        <v>44509</v>
      </c>
      <c r="E1435" s="6" t="s">
        <v>46</v>
      </c>
      <c r="F1435" s="6" t="s">
        <v>47</v>
      </c>
      <c r="G1435" s="6" t="s">
        <v>65</v>
      </c>
      <c r="H1435" s="6" t="s">
        <v>18</v>
      </c>
      <c r="I1435" s="8">
        <v>0.50000000000000011</v>
      </c>
      <c r="J1435" s="9">
        <v>6000</v>
      </c>
      <c r="K1435" s="10">
        <f t="shared" si="10"/>
        <v>3000.0000000000005</v>
      </c>
      <c r="L1435" s="10">
        <f t="shared" si="11"/>
        <v>1050</v>
      </c>
      <c r="M1435" s="11">
        <v>0.35</v>
      </c>
      <c r="P1435" s="12"/>
    </row>
    <row r="1436" spans="1:16" ht="15.75" customHeight="1">
      <c r="A1436" s="1"/>
      <c r="B1436" s="6" t="s">
        <v>14</v>
      </c>
      <c r="C1436" s="6">
        <v>1185732</v>
      </c>
      <c r="D1436" s="7">
        <v>44509</v>
      </c>
      <c r="E1436" s="6" t="s">
        <v>46</v>
      </c>
      <c r="F1436" s="6" t="s">
        <v>47</v>
      </c>
      <c r="G1436" s="6" t="s">
        <v>65</v>
      </c>
      <c r="H1436" s="6" t="s">
        <v>19</v>
      </c>
      <c r="I1436" s="8">
        <v>0.50000000000000011</v>
      </c>
      <c r="J1436" s="9">
        <v>5450</v>
      </c>
      <c r="K1436" s="10">
        <f t="shared" si="10"/>
        <v>2725.0000000000005</v>
      </c>
      <c r="L1436" s="10">
        <f t="shared" si="11"/>
        <v>681.25000000000011</v>
      </c>
      <c r="M1436" s="11">
        <v>0.25</v>
      </c>
      <c r="P1436" s="12"/>
    </row>
    <row r="1437" spans="1:16" ht="15.75" customHeight="1">
      <c r="A1437" s="1"/>
      <c r="B1437" s="6" t="s">
        <v>14</v>
      </c>
      <c r="C1437" s="6">
        <v>1185732</v>
      </c>
      <c r="D1437" s="7">
        <v>44509</v>
      </c>
      <c r="E1437" s="6" t="s">
        <v>46</v>
      </c>
      <c r="F1437" s="6" t="s">
        <v>47</v>
      </c>
      <c r="G1437" s="6" t="s">
        <v>65</v>
      </c>
      <c r="H1437" s="6" t="s">
        <v>20</v>
      </c>
      <c r="I1437" s="8">
        <v>0.50000000000000011</v>
      </c>
      <c r="J1437" s="9">
        <v>5750</v>
      </c>
      <c r="K1437" s="10">
        <f t="shared" si="10"/>
        <v>2875.0000000000005</v>
      </c>
      <c r="L1437" s="10">
        <f t="shared" si="11"/>
        <v>862.50000000000011</v>
      </c>
      <c r="M1437" s="11">
        <v>0.3</v>
      </c>
      <c r="P1437" s="12"/>
    </row>
    <row r="1438" spans="1:16" ht="15.75" customHeight="1">
      <c r="A1438" s="1"/>
      <c r="B1438" s="6" t="s">
        <v>14</v>
      </c>
      <c r="C1438" s="6">
        <v>1185732</v>
      </c>
      <c r="D1438" s="7">
        <v>44509</v>
      </c>
      <c r="E1438" s="6" t="s">
        <v>46</v>
      </c>
      <c r="F1438" s="6" t="s">
        <v>47</v>
      </c>
      <c r="G1438" s="6" t="s">
        <v>65</v>
      </c>
      <c r="H1438" s="6" t="s">
        <v>21</v>
      </c>
      <c r="I1438" s="8">
        <v>0.65</v>
      </c>
      <c r="J1438" s="9">
        <v>5500</v>
      </c>
      <c r="K1438" s="10">
        <f t="shared" si="10"/>
        <v>3575</v>
      </c>
      <c r="L1438" s="10">
        <f t="shared" si="11"/>
        <v>1251.25</v>
      </c>
      <c r="M1438" s="11">
        <v>0.35</v>
      </c>
      <c r="P1438" s="12"/>
    </row>
    <row r="1439" spans="1:16" ht="15.75" customHeight="1">
      <c r="A1439" s="1"/>
      <c r="B1439" s="6" t="s">
        <v>14</v>
      </c>
      <c r="C1439" s="6">
        <v>1185732</v>
      </c>
      <c r="D1439" s="7">
        <v>44509</v>
      </c>
      <c r="E1439" s="6" t="s">
        <v>46</v>
      </c>
      <c r="F1439" s="6" t="s">
        <v>47</v>
      </c>
      <c r="G1439" s="6" t="s">
        <v>65</v>
      </c>
      <c r="H1439" s="6" t="s">
        <v>22</v>
      </c>
      <c r="I1439" s="8">
        <v>0.7</v>
      </c>
      <c r="J1439" s="9">
        <v>6500</v>
      </c>
      <c r="K1439" s="10">
        <f t="shared" si="10"/>
        <v>4550</v>
      </c>
      <c r="L1439" s="10">
        <f t="shared" si="11"/>
        <v>2275</v>
      </c>
      <c r="M1439" s="11">
        <v>0.5</v>
      </c>
      <c r="P1439" s="12"/>
    </row>
    <row r="1440" spans="1:16" ht="15.75" customHeight="1">
      <c r="A1440" s="1"/>
      <c r="B1440" s="6" t="s">
        <v>14</v>
      </c>
      <c r="C1440" s="6">
        <v>1185732</v>
      </c>
      <c r="D1440" s="7">
        <v>44538</v>
      </c>
      <c r="E1440" s="6" t="s">
        <v>46</v>
      </c>
      <c r="F1440" s="6" t="s">
        <v>47</v>
      </c>
      <c r="G1440" s="6" t="s">
        <v>65</v>
      </c>
      <c r="H1440" s="6" t="s">
        <v>17</v>
      </c>
      <c r="I1440" s="8">
        <v>0.65</v>
      </c>
      <c r="J1440" s="9">
        <v>8750</v>
      </c>
      <c r="K1440" s="10">
        <f t="shared" si="10"/>
        <v>5687.5</v>
      </c>
      <c r="L1440" s="10">
        <f t="shared" si="11"/>
        <v>2559.375</v>
      </c>
      <c r="M1440" s="11">
        <v>0.45</v>
      </c>
      <c r="P1440" s="12"/>
    </row>
    <row r="1441" spans="1:18" ht="15.75" customHeight="1">
      <c r="A1441" s="1"/>
      <c r="B1441" s="6" t="s">
        <v>14</v>
      </c>
      <c r="C1441" s="6">
        <v>1185732</v>
      </c>
      <c r="D1441" s="7">
        <v>44538</v>
      </c>
      <c r="E1441" s="6" t="s">
        <v>46</v>
      </c>
      <c r="F1441" s="6" t="s">
        <v>47</v>
      </c>
      <c r="G1441" s="6" t="s">
        <v>65</v>
      </c>
      <c r="H1441" s="6" t="s">
        <v>18</v>
      </c>
      <c r="I1441" s="8">
        <v>0.55000000000000004</v>
      </c>
      <c r="J1441" s="9">
        <v>6750</v>
      </c>
      <c r="K1441" s="10">
        <f t="shared" si="10"/>
        <v>3712.5000000000005</v>
      </c>
      <c r="L1441" s="10">
        <f t="shared" si="11"/>
        <v>1299.375</v>
      </c>
      <c r="M1441" s="11">
        <v>0.35</v>
      </c>
      <c r="P1441" s="12"/>
    </row>
    <row r="1442" spans="1:18" ht="15.75" customHeight="1">
      <c r="A1442" s="1"/>
      <c r="B1442" s="6" t="s">
        <v>14</v>
      </c>
      <c r="C1442" s="6">
        <v>1185732</v>
      </c>
      <c r="D1442" s="7">
        <v>44538</v>
      </c>
      <c r="E1442" s="6" t="s">
        <v>46</v>
      </c>
      <c r="F1442" s="6" t="s">
        <v>47</v>
      </c>
      <c r="G1442" s="6" t="s">
        <v>65</v>
      </c>
      <c r="H1442" s="6" t="s">
        <v>19</v>
      </c>
      <c r="I1442" s="8">
        <v>0.55000000000000004</v>
      </c>
      <c r="J1442" s="9">
        <v>6250</v>
      </c>
      <c r="K1442" s="10">
        <f t="shared" si="10"/>
        <v>3437.5000000000005</v>
      </c>
      <c r="L1442" s="10">
        <f t="shared" si="11"/>
        <v>859.37500000000011</v>
      </c>
      <c r="M1442" s="11">
        <v>0.25</v>
      </c>
      <c r="P1442" s="12"/>
    </row>
    <row r="1443" spans="1:18" ht="15.75" customHeight="1">
      <c r="A1443" s="1"/>
      <c r="B1443" s="6" t="s">
        <v>14</v>
      </c>
      <c r="C1443" s="6">
        <v>1185732</v>
      </c>
      <c r="D1443" s="7">
        <v>44538</v>
      </c>
      <c r="E1443" s="6" t="s">
        <v>46</v>
      </c>
      <c r="F1443" s="6" t="s">
        <v>47</v>
      </c>
      <c r="G1443" s="6" t="s">
        <v>65</v>
      </c>
      <c r="H1443" s="6" t="s">
        <v>20</v>
      </c>
      <c r="I1443" s="8">
        <v>0.55000000000000004</v>
      </c>
      <c r="J1443" s="9">
        <v>5750</v>
      </c>
      <c r="K1443" s="10">
        <f t="shared" si="10"/>
        <v>3162.5000000000005</v>
      </c>
      <c r="L1443" s="10">
        <f t="shared" si="11"/>
        <v>948.75000000000011</v>
      </c>
      <c r="M1443" s="11">
        <v>0.3</v>
      </c>
      <c r="P1443" s="12"/>
    </row>
    <row r="1444" spans="1:18" ht="15.75" customHeight="1">
      <c r="A1444" s="1"/>
      <c r="B1444" s="6" t="s">
        <v>14</v>
      </c>
      <c r="C1444" s="6">
        <v>1185732</v>
      </c>
      <c r="D1444" s="7">
        <v>44538</v>
      </c>
      <c r="E1444" s="6" t="s">
        <v>46</v>
      </c>
      <c r="F1444" s="6" t="s">
        <v>47</v>
      </c>
      <c r="G1444" s="6" t="s">
        <v>65</v>
      </c>
      <c r="H1444" s="6" t="s">
        <v>21</v>
      </c>
      <c r="I1444" s="8">
        <v>0.65</v>
      </c>
      <c r="J1444" s="9">
        <v>5750</v>
      </c>
      <c r="K1444" s="10">
        <f t="shared" si="10"/>
        <v>3737.5</v>
      </c>
      <c r="L1444" s="10">
        <f t="shared" si="11"/>
        <v>1308.125</v>
      </c>
      <c r="M1444" s="11">
        <v>0.35</v>
      </c>
      <c r="P1444" s="12"/>
    </row>
    <row r="1445" spans="1:18" ht="15.75" customHeight="1">
      <c r="A1445" s="1"/>
      <c r="B1445" s="6" t="s">
        <v>14</v>
      </c>
      <c r="C1445" s="6">
        <v>1185732</v>
      </c>
      <c r="D1445" s="7">
        <v>44538</v>
      </c>
      <c r="E1445" s="6" t="s">
        <v>46</v>
      </c>
      <c r="F1445" s="6" t="s">
        <v>47</v>
      </c>
      <c r="G1445" s="6" t="s">
        <v>65</v>
      </c>
      <c r="H1445" s="6" t="s">
        <v>22</v>
      </c>
      <c r="I1445" s="8">
        <v>0.7</v>
      </c>
      <c r="J1445" s="9">
        <v>6750</v>
      </c>
      <c r="K1445" s="10">
        <f t="shared" si="10"/>
        <v>4725</v>
      </c>
      <c r="L1445" s="10">
        <f t="shared" si="11"/>
        <v>2362.5</v>
      </c>
      <c r="M1445" s="11">
        <v>0.5</v>
      </c>
      <c r="P1445" s="12"/>
    </row>
    <row r="1446" spans="1:18" ht="15.75" customHeight="1">
      <c r="A1446" s="1" t="s">
        <v>39</v>
      </c>
      <c r="B1446" s="6" t="s">
        <v>14</v>
      </c>
      <c r="C1446" s="6">
        <v>1185732</v>
      </c>
      <c r="D1446" s="7">
        <v>44210</v>
      </c>
      <c r="E1446" s="6" t="s">
        <v>15</v>
      </c>
      <c r="F1446" s="6" t="s">
        <v>16</v>
      </c>
      <c r="G1446" s="6" t="s">
        <v>66</v>
      </c>
      <c r="H1446" s="6" t="s">
        <v>17</v>
      </c>
      <c r="I1446" s="8">
        <v>0.4</v>
      </c>
      <c r="J1446" s="9">
        <v>8000</v>
      </c>
      <c r="K1446" s="10">
        <f t="shared" si="10"/>
        <v>3200</v>
      </c>
      <c r="L1446" s="10">
        <f t="shared" si="11"/>
        <v>1600</v>
      </c>
      <c r="M1446" s="11">
        <v>0.5</v>
      </c>
      <c r="O1446" s="16"/>
      <c r="P1446" s="17"/>
      <c r="Q1446" s="12"/>
      <c r="R1446" s="13"/>
    </row>
    <row r="1447" spans="1:18" ht="15.75" customHeight="1">
      <c r="A1447" s="1"/>
      <c r="B1447" s="6" t="s">
        <v>14</v>
      </c>
      <c r="C1447" s="6">
        <v>1185732</v>
      </c>
      <c r="D1447" s="7">
        <v>44210</v>
      </c>
      <c r="E1447" s="6" t="s">
        <v>15</v>
      </c>
      <c r="F1447" s="6" t="s">
        <v>16</v>
      </c>
      <c r="G1447" s="6" t="s">
        <v>66</v>
      </c>
      <c r="H1447" s="6" t="s">
        <v>18</v>
      </c>
      <c r="I1447" s="8">
        <v>0.4</v>
      </c>
      <c r="J1447" s="9">
        <v>6000</v>
      </c>
      <c r="K1447" s="10">
        <f t="shared" si="10"/>
        <v>2400</v>
      </c>
      <c r="L1447" s="10">
        <f t="shared" si="11"/>
        <v>720</v>
      </c>
      <c r="M1447" s="11">
        <v>0.3</v>
      </c>
      <c r="O1447" s="16"/>
      <c r="P1447" s="17"/>
      <c r="Q1447" s="12"/>
      <c r="R1447" s="13"/>
    </row>
    <row r="1448" spans="1:18" ht="15.75" customHeight="1">
      <c r="A1448" s="1"/>
      <c r="B1448" s="6" t="s">
        <v>14</v>
      </c>
      <c r="C1448" s="6">
        <v>1185732</v>
      </c>
      <c r="D1448" s="7">
        <v>44210</v>
      </c>
      <c r="E1448" s="6" t="s">
        <v>15</v>
      </c>
      <c r="F1448" s="6" t="s">
        <v>16</v>
      </c>
      <c r="G1448" s="6" t="s">
        <v>66</v>
      </c>
      <c r="H1448" s="6" t="s">
        <v>19</v>
      </c>
      <c r="I1448" s="8">
        <v>0.30000000000000004</v>
      </c>
      <c r="J1448" s="9">
        <v>6000</v>
      </c>
      <c r="K1448" s="10">
        <f t="shared" si="10"/>
        <v>1800.0000000000002</v>
      </c>
      <c r="L1448" s="10">
        <f t="shared" si="11"/>
        <v>630</v>
      </c>
      <c r="M1448" s="11">
        <v>0.35</v>
      </c>
      <c r="O1448" s="16"/>
      <c r="P1448" s="17"/>
      <c r="Q1448" s="12"/>
      <c r="R1448" s="13"/>
    </row>
    <row r="1449" spans="1:18" ht="15.75" customHeight="1">
      <c r="A1449" s="1"/>
      <c r="B1449" s="6" t="s">
        <v>14</v>
      </c>
      <c r="C1449" s="6">
        <v>1185732</v>
      </c>
      <c r="D1449" s="7">
        <v>44210</v>
      </c>
      <c r="E1449" s="6" t="s">
        <v>15</v>
      </c>
      <c r="F1449" s="6" t="s">
        <v>16</v>
      </c>
      <c r="G1449" s="6" t="s">
        <v>66</v>
      </c>
      <c r="H1449" s="6" t="s">
        <v>20</v>
      </c>
      <c r="I1449" s="8">
        <v>0.35</v>
      </c>
      <c r="J1449" s="9">
        <v>4500</v>
      </c>
      <c r="K1449" s="10">
        <f t="shared" si="10"/>
        <v>1575</v>
      </c>
      <c r="L1449" s="10">
        <f t="shared" si="11"/>
        <v>551.25</v>
      </c>
      <c r="M1449" s="11">
        <v>0.35</v>
      </c>
      <c r="O1449" s="16"/>
      <c r="P1449" s="17"/>
      <c r="Q1449" s="12"/>
      <c r="R1449" s="13"/>
    </row>
    <row r="1450" spans="1:18" ht="15.75" customHeight="1">
      <c r="A1450" s="1"/>
      <c r="B1450" s="6" t="s">
        <v>14</v>
      </c>
      <c r="C1450" s="6">
        <v>1185732</v>
      </c>
      <c r="D1450" s="7">
        <v>44210</v>
      </c>
      <c r="E1450" s="6" t="s">
        <v>15</v>
      </c>
      <c r="F1450" s="6" t="s">
        <v>16</v>
      </c>
      <c r="G1450" s="6" t="s">
        <v>66</v>
      </c>
      <c r="H1450" s="6" t="s">
        <v>21</v>
      </c>
      <c r="I1450" s="8">
        <v>0.5</v>
      </c>
      <c r="J1450" s="9">
        <v>5000</v>
      </c>
      <c r="K1450" s="10">
        <f t="shared" si="10"/>
        <v>2500</v>
      </c>
      <c r="L1450" s="10">
        <f t="shared" si="11"/>
        <v>750</v>
      </c>
      <c r="M1450" s="11">
        <v>0.3</v>
      </c>
      <c r="O1450" s="16"/>
      <c r="P1450" s="17"/>
      <c r="Q1450" s="12"/>
      <c r="R1450" s="13"/>
    </row>
    <row r="1451" spans="1:18" ht="15.75" customHeight="1">
      <c r="A1451" s="1"/>
      <c r="B1451" s="6" t="s">
        <v>14</v>
      </c>
      <c r="C1451" s="6">
        <v>1185732</v>
      </c>
      <c r="D1451" s="7">
        <v>44210</v>
      </c>
      <c r="E1451" s="6" t="s">
        <v>15</v>
      </c>
      <c r="F1451" s="6" t="s">
        <v>16</v>
      </c>
      <c r="G1451" s="6" t="s">
        <v>66</v>
      </c>
      <c r="H1451" s="6" t="s">
        <v>22</v>
      </c>
      <c r="I1451" s="8">
        <v>0.4</v>
      </c>
      <c r="J1451" s="9">
        <v>6000</v>
      </c>
      <c r="K1451" s="10">
        <f t="shared" si="10"/>
        <v>2400</v>
      </c>
      <c r="L1451" s="10">
        <f t="shared" si="11"/>
        <v>600</v>
      </c>
      <c r="M1451" s="11">
        <v>0.25</v>
      </c>
      <c r="O1451" s="16"/>
      <c r="P1451" s="17"/>
      <c r="Q1451" s="12"/>
      <c r="R1451" s="13"/>
    </row>
    <row r="1452" spans="1:18" ht="15.75" customHeight="1">
      <c r="A1452" s="1"/>
      <c r="B1452" s="6" t="s">
        <v>14</v>
      </c>
      <c r="C1452" s="6">
        <v>1185732</v>
      </c>
      <c r="D1452" s="7">
        <v>44239</v>
      </c>
      <c r="E1452" s="6" t="s">
        <v>15</v>
      </c>
      <c r="F1452" s="6" t="s">
        <v>16</v>
      </c>
      <c r="G1452" s="6" t="s">
        <v>66</v>
      </c>
      <c r="H1452" s="6" t="s">
        <v>17</v>
      </c>
      <c r="I1452" s="8">
        <v>0.4</v>
      </c>
      <c r="J1452" s="9">
        <v>8500</v>
      </c>
      <c r="K1452" s="10">
        <f t="shared" si="10"/>
        <v>3400</v>
      </c>
      <c r="L1452" s="10">
        <f t="shared" si="11"/>
        <v>1700</v>
      </c>
      <c r="M1452" s="11">
        <v>0.5</v>
      </c>
      <c r="O1452" s="16"/>
      <c r="P1452" s="17"/>
      <c r="Q1452" s="12"/>
      <c r="R1452" s="13"/>
    </row>
    <row r="1453" spans="1:18" ht="15.75" customHeight="1">
      <c r="A1453" s="1"/>
      <c r="B1453" s="6" t="s">
        <v>14</v>
      </c>
      <c r="C1453" s="6">
        <v>1185732</v>
      </c>
      <c r="D1453" s="7">
        <v>44239</v>
      </c>
      <c r="E1453" s="6" t="s">
        <v>15</v>
      </c>
      <c r="F1453" s="6" t="s">
        <v>16</v>
      </c>
      <c r="G1453" s="6" t="s">
        <v>66</v>
      </c>
      <c r="H1453" s="6" t="s">
        <v>18</v>
      </c>
      <c r="I1453" s="8">
        <v>0.4</v>
      </c>
      <c r="J1453" s="9">
        <v>5000</v>
      </c>
      <c r="K1453" s="10">
        <f t="shared" si="10"/>
        <v>2000</v>
      </c>
      <c r="L1453" s="10">
        <f t="shared" si="11"/>
        <v>600</v>
      </c>
      <c r="M1453" s="11">
        <v>0.3</v>
      </c>
      <c r="O1453" s="16"/>
      <c r="P1453" s="17"/>
      <c r="Q1453" s="12"/>
      <c r="R1453" s="13"/>
    </row>
    <row r="1454" spans="1:18" ht="15.75" customHeight="1">
      <c r="A1454" s="1"/>
      <c r="B1454" s="6" t="s">
        <v>14</v>
      </c>
      <c r="C1454" s="6">
        <v>1185732</v>
      </c>
      <c r="D1454" s="7">
        <v>44239</v>
      </c>
      <c r="E1454" s="6" t="s">
        <v>15</v>
      </c>
      <c r="F1454" s="6" t="s">
        <v>16</v>
      </c>
      <c r="G1454" s="6" t="s">
        <v>66</v>
      </c>
      <c r="H1454" s="6" t="s">
        <v>19</v>
      </c>
      <c r="I1454" s="8">
        <v>0.30000000000000004</v>
      </c>
      <c r="J1454" s="9">
        <v>5500</v>
      </c>
      <c r="K1454" s="10">
        <f t="shared" si="10"/>
        <v>1650.0000000000002</v>
      </c>
      <c r="L1454" s="10">
        <f t="shared" si="11"/>
        <v>577.5</v>
      </c>
      <c r="M1454" s="11">
        <v>0.35</v>
      </c>
      <c r="O1454" s="16"/>
      <c r="P1454" s="17"/>
      <c r="Q1454" s="12"/>
      <c r="R1454" s="13"/>
    </row>
    <row r="1455" spans="1:18" ht="15.75" customHeight="1">
      <c r="A1455" s="1"/>
      <c r="B1455" s="6" t="s">
        <v>14</v>
      </c>
      <c r="C1455" s="6">
        <v>1185732</v>
      </c>
      <c r="D1455" s="7">
        <v>44239</v>
      </c>
      <c r="E1455" s="6" t="s">
        <v>15</v>
      </c>
      <c r="F1455" s="6" t="s">
        <v>16</v>
      </c>
      <c r="G1455" s="6" t="s">
        <v>66</v>
      </c>
      <c r="H1455" s="6" t="s">
        <v>20</v>
      </c>
      <c r="I1455" s="8">
        <v>0.35</v>
      </c>
      <c r="J1455" s="9">
        <v>4250</v>
      </c>
      <c r="K1455" s="10">
        <f t="shared" si="10"/>
        <v>1487.5</v>
      </c>
      <c r="L1455" s="10">
        <f t="shared" si="11"/>
        <v>520.625</v>
      </c>
      <c r="M1455" s="11">
        <v>0.35</v>
      </c>
      <c r="O1455" s="16"/>
      <c r="P1455" s="17"/>
      <c r="Q1455" s="12"/>
      <c r="R1455" s="13"/>
    </row>
    <row r="1456" spans="1:18" ht="15.75" customHeight="1">
      <c r="A1456" s="1"/>
      <c r="B1456" s="6" t="s">
        <v>14</v>
      </c>
      <c r="C1456" s="6">
        <v>1185732</v>
      </c>
      <c r="D1456" s="7">
        <v>44239</v>
      </c>
      <c r="E1456" s="6" t="s">
        <v>15</v>
      </c>
      <c r="F1456" s="6" t="s">
        <v>16</v>
      </c>
      <c r="G1456" s="6" t="s">
        <v>66</v>
      </c>
      <c r="H1456" s="6" t="s">
        <v>21</v>
      </c>
      <c r="I1456" s="8">
        <v>0.5</v>
      </c>
      <c r="J1456" s="9">
        <v>5000</v>
      </c>
      <c r="K1456" s="10">
        <f t="shared" si="10"/>
        <v>2500</v>
      </c>
      <c r="L1456" s="10">
        <f t="shared" si="11"/>
        <v>750</v>
      </c>
      <c r="M1456" s="11">
        <v>0.3</v>
      </c>
      <c r="O1456" s="16"/>
      <c r="P1456" s="17"/>
      <c r="Q1456" s="12"/>
      <c r="R1456" s="13"/>
    </row>
    <row r="1457" spans="1:18" ht="15.75" customHeight="1">
      <c r="A1457" s="1"/>
      <c r="B1457" s="6" t="s">
        <v>14</v>
      </c>
      <c r="C1457" s="6">
        <v>1185732</v>
      </c>
      <c r="D1457" s="7">
        <v>44239</v>
      </c>
      <c r="E1457" s="6" t="s">
        <v>15</v>
      </c>
      <c r="F1457" s="6" t="s">
        <v>16</v>
      </c>
      <c r="G1457" s="6" t="s">
        <v>66</v>
      </c>
      <c r="H1457" s="6" t="s">
        <v>22</v>
      </c>
      <c r="I1457" s="8">
        <v>0.4</v>
      </c>
      <c r="J1457" s="9">
        <v>6000</v>
      </c>
      <c r="K1457" s="10">
        <f t="shared" si="10"/>
        <v>2400</v>
      </c>
      <c r="L1457" s="10">
        <f t="shared" si="11"/>
        <v>600</v>
      </c>
      <c r="M1457" s="11">
        <v>0.25</v>
      </c>
      <c r="O1457" s="16"/>
      <c r="P1457" s="17"/>
      <c r="Q1457" s="12"/>
      <c r="R1457" s="13"/>
    </row>
    <row r="1458" spans="1:18" ht="15.75" customHeight="1">
      <c r="A1458" s="1"/>
      <c r="B1458" s="6" t="s">
        <v>14</v>
      </c>
      <c r="C1458" s="6">
        <v>1185732</v>
      </c>
      <c r="D1458" s="7">
        <v>44265</v>
      </c>
      <c r="E1458" s="6" t="s">
        <v>15</v>
      </c>
      <c r="F1458" s="6" t="s">
        <v>16</v>
      </c>
      <c r="G1458" s="6" t="s">
        <v>66</v>
      </c>
      <c r="H1458" s="6" t="s">
        <v>17</v>
      </c>
      <c r="I1458" s="8">
        <v>0.4</v>
      </c>
      <c r="J1458" s="9">
        <v>8200</v>
      </c>
      <c r="K1458" s="10">
        <f t="shared" si="10"/>
        <v>3280</v>
      </c>
      <c r="L1458" s="10">
        <f t="shared" si="11"/>
        <v>1640</v>
      </c>
      <c r="M1458" s="11">
        <v>0.5</v>
      </c>
      <c r="O1458" s="16"/>
      <c r="P1458" s="17"/>
      <c r="Q1458" s="12"/>
      <c r="R1458" s="13"/>
    </row>
    <row r="1459" spans="1:18" ht="15.75" customHeight="1">
      <c r="A1459" s="1"/>
      <c r="B1459" s="6" t="s">
        <v>14</v>
      </c>
      <c r="C1459" s="6">
        <v>1185732</v>
      </c>
      <c r="D1459" s="7">
        <v>44265</v>
      </c>
      <c r="E1459" s="6" t="s">
        <v>15</v>
      </c>
      <c r="F1459" s="6" t="s">
        <v>16</v>
      </c>
      <c r="G1459" s="6" t="s">
        <v>66</v>
      </c>
      <c r="H1459" s="6" t="s">
        <v>18</v>
      </c>
      <c r="I1459" s="8">
        <v>0.4</v>
      </c>
      <c r="J1459" s="9">
        <v>5250</v>
      </c>
      <c r="K1459" s="10">
        <f t="shared" si="10"/>
        <v>2100</v>
      </c>
      <c r="L1459" s="10">
        <f t="shared" si="11"/>
        <v>630</v>
      </c>
      <c r="M1459" s="11">
        <v>0.3</v>
      </c>
      <c r="O1459" s="16"/>
      <c r="P1459" s="17"/>
      <c r="Q1459" s="12"/>
      <c r="R1459" s="13"/>
    </row>
    <row r="1460" spans="1:18" ht="15.75" customHeight="1">
      <c r="A1460" s="1"/>
      <c r="B1460" s="6" t="s">
        <v>14</v>
      </c>
      <c r="C1460" s="6">
        <v>1185732</v>
      </c>
      <c r="D1460" s="7">
        <v>44265</v>
      </c>
      <c r="E1460" s="6" t="s">
        <v>15</v>
      </c>
      <c r="F1460" s="6" t="s">
        <v>16</v>
      </c>
      <c r="G1460" s="6" t="s">
        <v>66</v>
      </c>
      <c r="H1460" s="6" t="s">
        <v>19</v>
      </c>
      <c r="I1460" s="8">
        <v>0.30000000000000004</v>
      </c>
      <c r="J1460" s="9">
        <v>5500</v>
      </c>
      <c r="K1460" s="10">
        <f t="shared" si="10"/>
        <v>1650.0000000000002</v>
      </c>
      <c r="L1460" s="10">
        <f t="shared" si="11"/>
        <v>577.5</v>
      </c>
      <c r="M1460" s="11">
        <v>0.35</v>
      </c>
      <c r="O1460" s="16"/>
      <c r="P1460" s="17"/>
      <c r="Q1460" s="12"/>
      <c r="R1460" s="13"/>
    </row>
    <row r="1461" spans="1:18" ht="15.75" customHeight="1">
      <c r="A1461" s="1"/>
      <c r="B1461" s="6" t="s">
        <v>14</v>
      </c>
      <c r="C1461" s="6">
        <v>1185732</v>
      </c>
      <c r="D1461" s="7">
        <v>44265</v>
      </c>
      <c r="E1461" s="6" t="s">
        <v>15</v>
      </c>
      <c r="F1461" s="6" t="s">
        <v>16</v>
      </c>
      <c r="G1461" s="6" t="s">
        <v>66</v>
      </c>
      <c r="H1461" s="6" t="s">
        <v>20</v>
      </c>
      <c r="I1461" s="8">
        <v>0.35</v>
      </c>
      <c r="J1461" s="9">
        <v>4000</v>
      </c>
      <c r="K1461" s="10">
        <f t="shared" si="10"/>
        <v>1400</v>
      </c>
      <c r="L1461" s="10">
        <f t="shared" si="11"/>
        <v>489.99999999999994</v>
      </c>
      <c r="M1461" s="11">
        <v>0.35</v>
      </c>
      <c r="O1461" s="16"/>
      <c r="P1461" s="17"/>
      <c r="Q1461" s="12"/>
      <c r="R1461" s="13"/>
    </row>
    <row r="1462" spans="1:18" ht="15.75" customHeight="1">
      <c r="A1462" s="1"/>
      <c r="B1462" s="6" t="s">
        <v>14</v>
      </c>
      <c r="C1462" s="6">
        <v>1185732</v>
      </c>
      <c r="D1462" s="7">
        <v>44265</v>
      </c>
      <c r="E1462" s="6" t="s">
        <v>15</v>
      </c>
      <c r="F1462" s="6" t="s">
        <v>16</v>
      </c>
      <c r="G1462" s="6" t="s">
        <v>66</v>
      </c>
      <c r="H1462" s="6" t="s">
        <v>21</v>
      </c>
      <c r="I1462" s="8">
        <v>0.5</v>
      </c>
      <c r="J1462" s="9">
        <v>4500</v>
      </c>
      <c r="K1462" s="10">
        <f t="shared" si="10"/>
        <v>2250</v>
      </c>
      <c r="L1462" s="10">
        <f t="shared" si="11"/>
        <v>675</v>
      </c>
      <c r="M1462" s="11">
        <v>0.3</v>
      </c>
      <c r="O1462" s="16"/>
      <c r="P1462" s="17"/>
      <c r="Q1462" s="12"/>
      <c r="R1462" s="13"/>
    </row>
    <row r="1463" spans="1:18" ht="15.75" customHeight="1">
      <c r="A1463" s="1"/>
      <c r="B1463" s="6" t="s">
        <v>14</v>
      </c>
      <c r="C1463" s="6">
        <v>1185732</v>
      </c>
      <c r="D1463" s="7">
        <v>44265</v>
      </c>
      <c r="E1463" s="6" t="s">
        <v>15</v>
      </c>
      <c r="F1463" s="6" t="s">
        <v>16</v>
      </c>
      <c r="G1463" s="6" t="s">
        <v>66</v>
      </c>
      <c r="H1463" s="6" t="s">
        <v>22</v>
      </c>
      <c r="I1463" s="8">
        <v>0.4</v>
      </c>
      <c r="J1463" s="9">
        <v>5500</v>
      </c>
      <c r="K1463" s="10">
        <f t="shared" si="10"/>
        <v>2200</v>
      </c>
      <c r="L1463" s="10">
        <f t="shared" si="11"/>
        <v>550</v>
      </c>
      <c r="M1463" s="11">
        <v>0.25</v>
      </c>
      <c r="O1463" s="16"/>
      <c r="P1463" s="17"/>
      <c r="Q1463" s="12"/>
      <c r="R1463" s="13"/>
    </row>
    <row r="1464" spans="1:18" ht="15.75" customHeight="1">
      <c r="A1464" s="1"/>
      <c r="B1464" s="6" t="s">
        <v>14</v>
      </c>
      <c r="C1464" s="6">
        <v>1185732</v>
      </c>
      <c r="D1464" s="7">
        <v>44297</v>
      </c>
      <c r="E1464" s="6" t="s">
        <v>15</v>
      </c>
      <c r="F1464" s="6" t="s">
        <v>16</v>
      </c>
      <c r="G1464" s="6" t="s">
        <v>66</v>
      </c>
      <c r="H1464" s="6" t="s">
        <v>17</v>
      </c>
      <c r="I1464" s="8">
        <v>0.4</v>
      </c>
      <c r="J1464" s="9">
        <v>8000</v>
      </c>
      <c r="K1464" s="10">
        <f t="shared" si="10"/>
        <v>3200</v>
      </c>
      <c r="L1464" s="10">
        <f t="shared" si="11"/>
        <v>1600</v>
      </c>
      <c r="M1464" s="11">
        <v>0.5</v>
      </c>
      <c r="O1464" s="16"/>
      <c r="P1464" s="17"/>
      <c r="Q1464" s="12"/>
      <c r="R1464" s="13"/>
    </row>
    <row r="1465" spans="1:18" ht="15.75" customHeight="1">
      <c r="A1465" s="1"/>
      <c r="B1465" s="6" t="s">
        <v>14</v>
      </c>
      <c r="C1465" s="6">
        <v>1185732</v>
      </c>
      <c r="D1465" s="7">
        <v>44297</v>
      </c>
      <c r="E1465" s="6" t="s">
        <v>15</v>
      </c>
      <c r="F1465" s="6" t="s">
        <v>16</v>
      </c>
      <c r="G1465" s="6" t="s">
        <v>66</v>
      </c>
      <c r="H1465" s="6" t="s">
        <v>18</v>
      </c>
      <c r="I1465" s="8">
        <v>0.4</v>
      </c>
      <c r="J1465" s="9">
        <v>5000</v>
      </c>
      <c r="K1465" s="10">
        <f t="shared" si="10"/>
        <v>2000</v>
      </c>
      <c r="L1465" s="10">
        <f t="shared" si="11"/>
        <v>600</v>
      </c>
      <c r="M1465" s="11">
        <v>0.3</v>
      </c>
      <c r="O1465" s="16"/>
      <c r="P1465" s="17"/>
      <c r="Q1465" s="12"/>
      <c r="R1465" s="13"/>
    </row>
    <row r="1466" spans="1:18" ht="15.75" customHeight="1">
      <c r="A1466" s="1"/>
      <c r="B1466" s="6" t="s">
        <v>14</v>
      </c>
      <c r="C1466" s="6">
        <v>1185732</v>
      </c>
      <c r="D1466" s="7">
        <v>44297</v>
      </c>
      <c r="E1466" s="6" t="s">
        <v>15</v>
      </c>
      <c r="F1466" s="6" t="s">
        <v>16</v>
      </c>
      <c r="G1466" s="6" t="s">
        <v>66</v>
      </c>
      <c r="H1466" s="6" t="s">
        <v>19</v>
      </c>
      <c r="I1466" s="8">
        <v>0.30000000000000004</v>
      </c>
      <c r="J1466" s="9">
        <v>5000</v>
      </c>
      <c r="K1466" s="10">
        <f t="shared" si="10"/>
        <v>1500.0000000000002</v>
      </c>
      <c r="L1466" s="10">
        <f t="shared" si="11"/>
        <v>525</v>
      </c>
      <c r="M1466" s="11">
        <v>0.35</v>
      </c>
      <c r="O1466" s="16"/>
      <c r="P1466" s="17"/>
      <c r="Q1466" s="12"/>
      <c r="R1466" s="13"/>
    </row>
    <row r="1467" spans="1:18" ht="15.75" customHeight="1">
      <c r="A1467" s="1"/>
      <c r="B1467" s="6" t="s">
        <v>14</v>
      </c>
      <c r="C1467" s="6">
        <v>1185732</v>
      </c>
      <c r="D1467" s="7">
        <v>44297</v>
      </c>
      <c r="E1467" s="6" t="s">
        <v>15</v>
      </c>
      <c r="F1467" s="6" t="s">
        <v>16</v>
      </c>
      <c r="G1467" s="6" t="s">
        <v>66</v>
      </c>
      <c r="H1467" s="6" t="s">
        <v>20</v>
      </c>
      <c r="I1467" s="8">
        <v>0.35</v>
      </c>
      <c r="J1467" s="9">
        <v>4250</v>
      </c>
      <c r="K1467" s="10">
        <f t="shared" si="10"/>
        <v>1487.5</v>
      </c>
      <c r="L1467" s="10">
        <f t="shared" si="11"/>
        <v>520.625</v>
      </c>
      <c r="M1467" s="11">
        <v>0.35</v>
      </c>
      <c r="O1467" s="16"/>
      <c r="P1467" s="17"/>
      <c r="Q1467" s="12"/>
      <c r="R1467" s="13"/>
    </row>
    <row r="1468" spans="1:18" ht="15.75" customHeight="1">
      <c r="A1468" s="1"/>
      <c r="B1468" s="6" t="s">
        <v>14</v>
      </c>
      <c r="C1468" s="6">
        <v>1185732</v>
      </c>
      <c r="D1468" s="7">
        <v>44297</v>
      </c>
      <c r="E1468" s="6" t="s">
        <v>15</v>
      </c>
      <c r="F1468" s="6" t="s">
        <v>16</v>
      </c>
      <c r="G1468" s="6" t="s">
        <v>66</v>
      </c>
      <c r="H1468" s="6" t="s">
        <v>21</v>
      </c>
      <c r="I1468" s="8">
        <v>0.5</v>
      </c>
      <c r="J1468" s="9">
        <v>4250</v>
      </c>
      <c r="K1468" s="10">
        <f t="shared" si="10"/>
        <v>2125</v>
      </c>
      <c r="L1468" s="10">
        <f t="shared" si="11"/>
        <v>637.5</v>
      </c>
      <c r="M1468" s="11">
        <v>0.3</v>
      </c>
      <c r="O1468" s="16"/>
      <c r="P1468" s="17"/>
      <c r="Q1468" s="12"/>
      <c r="R1468" s="13"/>
    </row>
    <row r="1469" spans="1:18" ht="15.75" customHeight="1">
      <c r="A1469" s="1"/>
      <c r="B1469" s="6" t="s">
        <v>14</v>
      </c>
      <c r="C1469" s="6">
        <v>1185732</v>
      </c>
      <c r="D1469" s="7">
        <v>44297</v>
      </c>
      <c r="E1469" s="6" t="s">
        <v>15</v>
      </c>
      <c r="F1469" s="6" t="s">
        <v>16</v>
      </c>
      <c r="G1469" s="6" t="s">
        <v>66</v>
      </c>
      <c r="H1469" s="6" t="s">
        <v>22</v>
      </c>
      <c r="I1469" s="8">
        <v>0.4</v>
      </c>
      <c r="J1469" s="9">
        <v>5500</v>
      </c>
      <c r="K1469" s="10">
        <f t="shared" si="10"/>
        <v>2200</v>
      </c>
      <c r="L1469" s="10">
        <f t="shared" si="11"/>
        <v>550</v>
      </c>
      <c r="M1469" s="11">
        <v>0.25</v>
      </c>
      <c r="O1469" s="16"/>
      <c r="P1469" s="17"/>
      <c r="Q1469" s="12"/>
      <c r="R1469" s="13"/>
    </row>
    <row r="1470" spans="1:18" ht="15.75" customHeight="1">
      <c r="A1470" s="1"/>
      <c r="B1470" s="6" t="s">
        <v>14</v>
      </c>
      <c r="C1470" s="6">
        <v>1185732</v>
      </c>
      <c r="D1470" s="7">
        <v>44326</v>
      </c>
      <c r="E1470" s="6" t="s">
        <v>15</v>
      </c>
      <c r="F1470" s="6" t="s">
        <v>16</v>
      </c>
      <c r="G1470" s="6" t="s">
        <v>66</v>
      </c>
      <c r="H1470" s="6" t="s">
        <v>17</v>
      </c>
      <c r="I1470" s="8">
        <v>0.5</v>
      </c>
      <c r="J1470" s="9">
        <v>8200</v>
      </c>
      <c r="K1470" s="10">
        <f t="shared" si="10"/>
        <v>4100</v>
      </c>
      <c r="L1470" s="10">
        <f t="shared" si="11"/>
        <v>2050</v>
      </c>
      <c r="M1470" s="11">
        <v>0.5</v>
      </c>
      <c r="O1470" s="16"/>
      <c r="P1470" s="17"/>
      <c r="Q1470" s="12"/>
      <c r="R1470" s="13"/>
    </row>
    <row r="1471" spans="1:18" ht="15.75" customHeight="1">
      <c r="A1471" s="1"/>
      <c r="B1471" s="6" t="s">
        <v>14</v>
      </c>
      <c r="C1471" s="6">
        <v>1185732</v>
      </c>
      <c r="D1471" s="7">
        <v>44326</v>
      </c>
      <c r="E1471" s="6" t="s">
        <v>15</v>
      </c>
      <c r="F1471" s="6" t="s">
        <v>16</v>
      </c>
      <c r="G1471" s="6" t="s">
        <v>66</v>
      </c>
      <c r="H1471" s="6" t="s">
        <v>18</v>
      </c>
      <c r="I1471" s="8">
        <v>0.45000000000000007</v>
      </c>
      <c r="J1471" s="9">
        <v>5250</v>
      </c>
      <c r="K1471" s="10">
        <f t="shared" si="10"/>
        <v>2362.5000000000005</v>
      </c>
      <c r="L1471" s="10">
        <f t="shared" si="11"/>
        <v>708.75000000000011</v>
      </c>
      <c r="M1471" s="11">
        <v>0.3</v>
      </c>
      <c r="O1471" s="16"/>
      <c r="P1471" s="17"/>
      <c r="Q1471" s="12"/>
      <c r="R1471" s="13"/>
    </row>
    <row r="1472" spans="1:18" ht="15.75" customHeight="1">
      <c r="A1472" s="1"/>
      <c r="B1472" s="6" t="s">
        <v>14</v>
      </c>
      <c r="C1472" s="6">
        <v>1185732</v>
      </c>
      <c r="D1472" s="7">
        <v>44326</v>
      </c>
      <c r="E1472" s="6" t="s">
        <v>15</v>
      </c>
      <c r="F1472" s="6" t="s">
        <v>16</v>
      </c>
      <c r="G1472" s="6" t="s">
        <v>66</v>
      </c>
      <c r="H1472" s="6" t="s">
        <v>19</v>
      </c>
      <c r="I1472" s="8">
        <v>0.4</v>
      </c>
      <c r="J1472" s="9">
        <v>5000</v>
      </c>
      <c r="K1472" s="10">
        <f t="shared" si="10"/>
        <v>2000</v>
      </c>
      <c r="L1472" s="10">
        <f t="shared" si="11"/>
        <v>700</v>
      </c>
      <c r="M1472" s="11">
        <v>0.35</v>
      </c>
      <c r="O1472" s="16"/>
      <c r="P1472" s="17"/>
      <c r="Q1472" s="12"/>
      <c r="R1472" s="13"/>
    </row>
    <row r="1473" spans="1:18" ht="15.75" customHeight="1">
      <c r="A1473" s="1"/>
      <c r="B1473" s="6" t="s">
        <v>14</v>
      </c>
      <c r="C1473" s="6">
        <v>1185732</v>
      </c>
      <c r="D1473" s="7">
        <v>44326</v>
      </c>
      <c r="E1473" s="6" t="s">
        <v>15</v>
      </c>
      <c r="F1473" s="6" t="s">
        <v>16</v>
      </c>
      <c r="G1473" s="6" t="s">
        <v>66</v>
      </c>
      <c r="H1473" s="6" t="s">
        <v>20</v>
      </c>
      <c r="I1473" s="8">
        <v>0.4</v>
      </c>
      <c r="J1473" s="9">
        <v>4500</v>
      </c>
      <c r="K1473" s="10">
        <f t="shared" si="10"/>
        <v>1800</v>
      </c>
      <c r="L1473" s="10">
        <f t="shared" si="11"/>
        <v>630</v>
      </c>
      <c r="M1473" s="11">
        <v>0.35</v>
      </c>
      <c r="O1473" s="16"/>
      <c r="P1473" s="17"/>
      <c r="Q1473" s="12"/>
      <c r="R1473" s="13"/>
    </row>
    <row r="1474" spans="1:18" ht="15.75" customHeight="1">
      <c r="A1474" s="1"/>
      <c r="B1474" s="6" t="s">
        <v>14</v>
      </c>
      <c r="C1474" s="6">
        <v>1185732</v>
      </c>
      <c r="D1474" s="7">
        <v>44326</v>
      </c>
      <c r="E1474" s="6" t="s">
        <v>15</v>
      </c>
      <c r="F1474" s="6" t="s">
        <v>16</v>
      </c>
      <c r="G1474" s="6" t="s">
        <v>66</v>
      </c>
      <c r="H1474" s="6" t="s">
        <v>21</v>
      </c>
      <c r="I1474" s="8">
        <v>0.5</v>
      </c>
      <c r="J1474" s="9">
        <v>4750</v>
      </c>
      <c r="K1474" s="10">
        <f t="shared" si="10"/>
        <v>2375</v>
      </c>
      <c r="L1474" s="10">
        <f t="shared" si="11"/>
        <v>712.5</v>
      </c>
      <c r="M1474" s="11">
        <v>0.3</v>
      </c>
      <c r="O1474" s="16"/>
      <c r="P1474" s="17"/>
      <c r="Q1474" s="12"/>
      <c r="R1474" s="13"/>
    </row>
    <row r="1475" spans="1:18" ht="15.75" customHeight="1">
      <c r="A1475" s="1"/>
      <c r="B1475" s="6" t="s">
        <v>14</v>
      </c>
      <c r="C1475" s="6">
        <v>1185732</v>
      </c>
      <c r="D1475" s="7">
        <v>44326</v>
      </c>
      <c r="E1475" s="6" t="s">
        <v>15</v>
      </c>
      <c r="F1475" s="6" t="s">
        <v>16</v>
      </c>
      <c r="G1475" s="6" t="s">
        <v>66</v>
      </c>
      <c r="H1475" s="6" t="s">
        <v>22</v>
      </c>
      <c r="I1475" s="8">
        <v>0.55000000000000004</v>
      </c>
      <c r="J1475" s="9">
        <v>6000</v>
      </c>
      <c r="K1475" s="10">
        <f t="shared" si="10"/>
        <v>3300.0000000000005</v>
      </c>
      <c r="L1475" s="10">
        <f t="shared" si="11"/>
        <v>825.00000000000011</v>
      </c>
      <c r="M1475" s="11">
        <v>0.25</v>
      </c>
      <c r="O1475" s="16"/>
      <c r="P1475" s="17"/>
      <c r="Q1475" s="12"/>
      <c r="R1475" s="13"/>
    </row>
    <row r="1476" spans="1:18" ht="15.75" customHeight="1">
      <c r="A1476" s="1"/>
      <c r="B1476" s="6" t="s">
        <v>14</v>
      </c>
      <c r="C1476" s="6">
        <v>1185732</v>
      </c>
      <c r="D1476" s="7">
        <v>44359</v>
      </c>
      <c r="E1476" s="6" t="s">
        <v>15</v>
      </c>
      <c r="F1476" s="6" t="s">
        <v>16</v>
      </c>
      <c r="G1476" s="6" t="s">
        <v>66</v>
      </c>
      <c r="H1476" s="6" t="s">
        <v>17</v>
      </c>
      <c r="I1476" s="8">
        <v>0.5</v>
      </c>
      <c r="J1476" s="9">
        <v>8500</v>
      </c>
      <c r="K1476" s="10">
        <f t="shared" si="10"/>
        <v>4250</v>
      </c>
      <c r="L1476" s="10">
        <f t="shared" si="11"/>
        <v>2125</v>
      </c>
      <c r="M1476" s="11">
        <v>0.5</v>
      </c>
      <c r="O1476" s="16"/>
      <c r="P1476" s="17"/>
      <c r="Q1476" s="12"/>
      <c r="R1476" s="13"/>
    </row>
    <row r="1477" spans="1:18" ht="15.75" customHeight="1">
      <c r="A1477" s="1"/>
      <c r="B1477" s="6" t="s">
        <v>14</v>
      </c>
      <c r="C1477" s="6">
        <v>1185732</v>
      </c>
      <c r="D1477" s="7">
        <v>44359</v>
      </c>
      <c r="E1477" s="6" t="s">
        <v>15</v>
      </c>
      <c r="F1477" s="6" t="s">
        <v>16</v>
      </c>
      <c r="G1477" s="6" t="s">
        <v>66</v>
      </c>
      <c r="H1477" s="6" t="s">
        <v>18</v>
      </c>
      <c r="I1477" s="8">
        <v>0.45000000000000007</v>
      </c>
      <c r="J1477" s="9">
        <v>6000</v>
      </c>
      <c r="K1477" s="10">
        <f t="shared" si="10"/>
        <v>2700.0000000000005</v>
      </c>
      <c r="L1477" s="10">
        <f t="shared" si="11"/>
        <v>810.00000000000011</v>
      </c>
      <c r="M1477" s="11">
        <v>0.3</v>
      </c>
      <c r="O1477" s="16"/>
      <c r="P1477" s="17"/>
      <c r="Q1477" s="12"/>
      <c r="R1477" s="13"/>
    </row>
    <row r="1478" spans="1:18" ht="15.75" customHeight="1">
      <c r="A1478" s="1"/>
      <c r="B1478" s="6" t="s">
        <v>14</v>
      </c>
      <c r="C1478" s="6">
        <v>1185732</v>
      </c>
      <c r="D1478" s="7">
        <v>44359</v>
      </c>
      <c r="E1478" s="6" t="s">
        <v>15</v>
      </c>
      <c r="F1478" s="6" t="s">
        <v>16</v>
      </c>
      <c r="G1478" s="6" t="s">
        <v>66</v>
      </c>
      <c r="H1478" s="6" t="s">
        <v>19</v>
      </c>
      <c r="I1478" s="8">
        <v>0.4</v>
      </c>
      <c r="J1478" s="9">
        <v>5250</v>
      </c>
      <c r="K1478" s="10">
        <f t="shared" si="10"/>
        <v>2100</v>
      </c>
      <c r="L1478" s="10">
        <f t="shared" si="11"/>
        <v>735</v>
      </c>
      <c r="M1478" s="11">
        <v>0.35</v>
      </c>
      <c r="O1478" s="16"/>
      <c r="P1478" s="17"/>
      <c r="Q1478" s="12"/>
      <c r="R1478" s="13"/>
    </row>
    <row r="1479" spans="1:18" ht="15.75" customHeight="1">
      <c r="A1479" s="1"/>
      <c r="B1479" s="6" t="s">
        <v>14</v>
      </c>
      <c r="C1479" s="6">
        <v>1185732</v>
      </c>
      <c r="D1479" s="7">
        <v>44359</v>
      </c>
      <c r="E1479" s="6" t="s">
        <v>15</v>
      </c>
      <c r="F1479" s="6" t="s">
        <v>16</v>
      </c>
      <c r="G1479" s="6" t="s">
        <v>66</v>
      </c>
      <c r="H1479" s="6" t="s">
        <v>20</v>
      </c>
      <c r="I1479" s="8">
        <v>0.4</v>
      </c>
      <c r="J1479" s="9">
        <v>5000</v>
      </c>
      <c r="K1479" s="10">
        <f t="shared" si="10"/>
        <v>2000</v>
      </c>
      <c r="L1479" s="10">
        <f t="shared" si="11"/>
        <v>700</v>
      </c>
      <c r="M1479" s="11">
        <v>0.35</v>
      </c>
      <c r="O1479" s="16"/>
      <c r="P1479" s="17"/>
      <c r="Q1479" s="12"/>
      <c r="R1479" s="13"/>
    </row>
    <row r="1480" spans="1:18" ht="15.75" customHeight="1">
      <c r="A1480" s="1"/>
      <c r="B1480" s="6" t="s">
        <v>14</v>
      </c>
      <c r="C1480" s="6">
        <v>1185732</v>
      </c>
      <c r="D1480" s="7">
        <v>44359</v>
      </c>
      <c r="E1480" s="6" t="s">
        <v>15</v>
      </c>
      <c r="F1480" s="6" t="s">
        <v>16</v>
      </c>
      <c r="G1480" s="6" t="s">
        <v>66</v>
      </c>
      <c r="H1480" s="6" t="s">
        <v>21</v>
      </c>
      <c r="I1480" s="8">
        <v>0.5</v>
      </c>
      <c r="J1480" s="9">
        <v>5000</v>
      </c>
      <c r="K1480" s="10">
        <f t="shared" si="10"/>
        <v>2500</v>
      </c>
      <c r="L1480" s="10">
        <f t="shared" si="11"/>
        <v>750</v>
      </c>
      <c r="M1480" s="11">
        <v>0.3</v>
      </c>
      <c r="O1480" s="16"/>
      <c r="P1480" s="17"/>
      <c r="Q1480" s="12"/>
      <c r="R1480" s="13"/>
    </row>
    <row r="1481" spans="1:18" ht="15.75" customHeight="1">
      <c r="A1481" s="1"/>
      <c r="B1481" s="6" t="s">
        <v>14</v>
      </c>
      <c r="C1481" s="6">
        <v>1185732</v>
      </c>
      <c r="D1481" s="7">
        <v>44359</v>
      </c>
      <c r="E1481" s="6" t="s">
        <v>15</v>
      </c>
      <c r="F1481" s="6" t="s">
        <v>16</v>
      </c>
      <c r="G1481" s="6" t="s">
        <v>66</v>
      </c>
      <c r="H1481" s="6" t="s">
        <v>22</v>
      </c>
      <c r="I1481" s="8">
        <v>0.55000000000000004</v>
      </c>
      <c r="J1481" s="9">
        <v>6500</v>
      </c>
      <c r="K1481" s="10">
        <f t="shared" si="10"/>
        <v>3575.0000000000005</v>
      </c>
      <c r="L1481" s="10">
        <f t="shared" si="11"/>
        <v>893.75000000000011</v>
      </c>
      <c r="M1481" s="11">
        <v>0.25</v>
      </c>
      <c r="O1481" s="16"/>
      <c r="P1481" s="17"/>
      <c r="Q1481" s="12"/>
      <c r="R1481" s="13"/>
    </row>
    <row r="1482" spans="1:18" ht="15.75" customHeight="1">
      <c r="A1482" s="1"/>
      <c r="B1482" s="6" t="s">
        <v>14</v>
      </c>
      <c r="C1482" s="6">
        <v>1185732</v>
      </c>
      <c r="D1482" s="7">
        <v>44387</v>
      </c>
      <c r="E1482" s="6" t="s">
        <v>15</v>
      </c>
      <c r="F1482" s="6" t="s">
        <v>16</v>
      </c>
      <c r="G1482" s="6" t="s">
        <v>66</v>
      </c>
      <c r="H1482" s="6" t="s">
        <v>17</v>
      </c>
      <c r="I1482" s="8">
        <v>0.5</v>
      </c>
      <c r="J1482" s="9">
        <v>8750</v>
      </c>
      <c r="K1482" s="10">
        <f t="shared" si="10"/>
        <v>4375</v>
      </c>
      <c r="L1482" s="10">
        <f t="shared" si="11"/>
        <v>2187.5</v>
      </c>
      <c r="M1482" s="11">
        <v>0.5</v>
      </c>
      <c r="O1482" s="16"/>
      <c r="P1482" s="17"/>
      <c r="Q1482" s="12"/>
      <c r="R1482" s="13"/>
    </row>
    <row r="1483" spans="1:18" ht="15.75" customHeight="1">
      <c r="A1483" s="1"/>
      <c r="B1483" s="6" t="s">
        <v>14</v>
      </c>
      <c r="C1483" s="6">
        <v>1185732</v>
      </c>
      <c r="D1483" s="7">
        <v>44387</v>
      </c>
      <c r="E1483" s="6" t="s">
        <v>15</v>
      </c>
      <c r="F1483" s="6" t="s">
        <v>16</v>
      </c>
      <c r="G1483" s="6" t="s">
        <v>66</v>
      </c>
      <c r="H1483" s="6" t="s">
        <v>18</v>
      </c>
      <c r="I1483" s="8">
        <v>0.45000000000000007</v>
      </c>
      <c r="J1483" s="9">
        <v>6250</v>
      </c>
      <c r="K1483" s="10">
        <f t="shared" si="10"/>
        <v>2812.5000000000005</v>
      </c>
      <c r="L1483" s="10">
        <f t="shared" si="11"/>
        <v>843.75000000000011</v>
      </c>
      <c r="M1483" s="11">
        <v>0.3</v>
      </c>
      <c r="O1483" s="16"/>
      <c r="P1483" s="17"/>
      <c r="Q1483" s="12"/>
      <c r="R1483" s="13"/>
    </row>
    <row r="1484" spans="1:18" ht="15.75" customHeight="1">
      <c r="A1484" s="1"/>
      <c r="B1484" s="6" t="s">
        <v>14</v>
      </c>
      <c r="C1484" s="6">
        <v>1185732</v>
      </c>
      <c r="D1484" s="7">
        <v>44387</v>
      </c>
      <c r="E1484" s="6" t="s">
        <v>15</v>
      </c>
      <c r="F1484" s="6" t="s">
        <v>16</v>
      </c>
      <c r="G1484" s="6" t="s">
        <v>66</v>
      </c>
      <c r="H1484" s="6" t="s">
        <v>19</v>
      </c>
      <c r="I1484" s="8">
        <v>0.4</v>
      </c>
      <c r="J1484" s="9">
        <v>5500</v>
      </c>
      <c r="K1484" s="10">
        <f t="shared" si="10"/>
        <v>2200</v>
      </c>
      <c r="L1484" s="10">
        <f t="shared" si="11"/>
        <v>770</v>
      </c>
      <c r="M1484" s="11">
        <v>0.35</v>
      </c>
      <c r="O1484" s="16"/>
      <c r="P1484" s="17"/>
      <c r="Q1484" s="12"/>
      <c r="R1484" s="13"/>
    </row>
    <row r="1485" spans="1:18" ht="15.75" customHeight="1">
      <c r="A1485" s="1"/>
      <c r="B1485" s="6" t="s">
        <v>14</v>
      </c>
      <c r="C1485" s="6">
        <v>1185732</v>
      </c>
      <c r="D1485" s="7">
        <v>44387</v>
      </c>
      <c r="E1485" s="6" t="s">
        <v>15</v>
      </c>
      <c r="F1485" s="6" t="s">
        <v>16</v>
      </c>
      <c r="G1485" s="6" t="s">
        <v>66</v>
      </c>
      <c r="H1485" s="6" t="s">
        <v>20</v>
      </c>
      <c r="I1485" s="8">
        <v>0.4</v>
      </c>
      <c r="J1485" s="9">
        <v>5000</v>
      </c>
      <c r="K1485" s="10">
        <f t="shared" si="10"/>
        <v>2000</v>
      </c>
      <c r="L1485" s="10">
        <f t="shared" si="11"/>
        <v>700</v>
      </c>
      <c r="M1485" s="11">
        <v>0.35</v>
      </c>
      <c r="O1485" s="16"/>
      <c r="P1485" s="17"/>
      <c r="Q1485" s="12"/>
      <c r="R1485" s="13"/>
    </row>
    <row r="1486" spans="1:18" ht="15.75" customHeight="1">
      <c r="A1486" s="1"/>
      <c r="B1486" s="6" t="s">
        <v>14</v>
      </c>
      <c r="C1486" s="6">
        <v>1185732</v>
      </c>
      <c r="D1486" s="7">
        <v>44387</v>
      </c>
      <c r="E1486" s="6" t="s">
        <v>15</v>
      </c>
      <c r="F1486" s="6" t="s">
        <v>16</v>
      </c>
      <c r="G1486" s="6" t="s">
        <v>66</v>
      </c>
      <c r="H1486" s="6" t="s">
        <v>21</v>
      </c>
      <c r="I1486" s="8">
        <v>0.5</v>
      </c>
      <c r="J1486" s="9">
        <v>5250</v>
      </c>
      <c r="K1486" s="10">
        <f t="shared" si="10"/>
        <v>2625</v>
      </c>
      <c r="L1486" s="10">
        <f t="shared" si="11"/>
        <v>787.5</v>
      </c>
      <c r="M1486" s="11">
        <v>0.3</v>
      </c>
      <c r="O1486" s="16"/>
      <c r="P1486" s="17"/>
      <c r="Q1486" s="12"/>
      <c r="R1486" s="13"/>
    </row>
    <row r="1487" spans="1:18" ht="15.75" customHeight="1">
      <c r="A1487" s="1"/>
      <c r="B1487" s="6" t="s">
        <v>14</v>
      </c>
      <c r="C1487" s="6">
        <v>1185732</v>
      </c>
      <c r="D1487" s="7">
        <v>44387</v>
      </c>
      <c r="E1487" s="6" t="s">
        <v>15</v>
      </c>
      <c r="F1487" s="6" t="s">
        <v>16</v>
      </c>
      <c r="G1487" s="6" t="s">
        <v>66</v>
      </c>
      <c r="H1487" s="6" t="s">
        <v>22</v>
      </c>
      <c r="I1487" s="8">
        <v>0.55000000000000004</v>
      </c>
      <c r="J1487" s="9">
        <v>7000</v>
      </c>
      <c r="K1487" s="10">
        <f t="shared" si="10"/>
        <v>3850.0000000000005</v>
      </c>
      <c r="L1487" s="10">
        <f t="shared" si="11"/>
        <v>962.50000000000011</v>
      </c>
      <c r="M1487" s="11">
        <v>0.25</v>
      </c>
      <c r="O1487" s="16"/>
      <c r="P1487" s="17"/>
      <c r="Q1487" s="12"/>
      <c r="R1487" s="13"/>
    </row>
    <row r="1488" spans="1:18" ht="15.75" customHeight="1">
      <c r="A1488" s="1"/>
      <c r="B1488" s="6" t="s">
        <v>14</v>
      </c>
      <c r="C1488" s="6">
        <v>1185732</v>
      </c>
      <c r="D1488" s="7">
        <v>44419</v>
      </c>
      <c r="E1488" s="6" t="s">
        <v>15</v>
      </c>
      <c r="F1488" s="6" t="s">
        <v>16</v>
      </c>
      <c r="G1488" s="6" t="s">
        <v>66</v>
      </c>
      <c r="H1488" s="6" t="s">
        <v>17</v>
      </c>
      <c r="I1488" s="8">
        <v>0.5</v>
      </c>
      <c r="J1488" s="9">
        <v>8500</v>
      </c>
      <c r="K1488" s="10">
        <f t="shared" si="10"/>
        <v>4250</v>
      </c>
      <c r="L1488" s="10">
        <f t="shared" si="11"/>
        <v>2125</v>
      </c>
      <c r="M1488" s="11">
        <v>0.5</v>
      </c>
      <c r="O1488" s="16"/>
      <c r="P1488" s="17"/>
      <c r="Q1488" s="12"/>
      <c r="R1488" s="13"/>
    </row>
    <row r="1489" spans="1:18" ht="15.75" customHeight="1">
      <c r="A1489" s="1"/>
      <c r="B1489" s="6" t="s">
        <v>14</v>
      </c>
      <c r="C1489" s="6">
        <v>1185732</v>
      </c>
      <c r="D1489" s="7">
        <v>44419</v>
      </c>
      <c r="E1489" s="6" t="s">
        <v>15</v>
      </c>
      <c r="F1489" s="6" t="s">
        <v>16</v>
      </c>
      <c r="G1489" s="6" t="s">
        <v>66</v>
      </c>
      <c r="H1489" s="6" t="s">
        <v>18</v>
      </c>
      <c r="I1489" s="8">
        <v>0.45000000000000007</v>
      </c>
      <c r="J1489" s="9">
        <v>6250</v>
      </c>
      <c r="K1489" s="10">
        <f t="shared" si="10"/>
        <v>2812.5000000000005</v>
      </c>
      <c r="L1489" s="10">
        <f t="shared" si="11"/>
        <v>843.75000000000011</v>
      </c>
      <c r="M1489" s="11">
        <v>0.3</v>
      </c>
      <c r="O1489" s="16"/>
      <c r="P1489" s="17"/>
      <c r="Q1489" s="12"/>
      <c r="R1489" s="13"/>
    </row>
    <row r="1490" spans="1:18" ht="15.75" customHeight="1">
      <c r="A1490" s="1"/>
      <c r="B1490" s="6" t="s">
        <v>14</v>
      </c>
      <c r="C1490" s="6">
        <v>1185732</v>
      </c>
      <c r="D1490" s="7">
        <v>44419</v>
      </c>
      <c r="E1490" s="6" t="s">
        <v>15</v>
      </c>
      <c r="F1490" s="6" t="s">
        <v>16</v>
      </c>
      <c r="G1490" s="6" t="s">
        <v>66</v>
      </c>
      <c r="H1490" s="6" t="s">
        <v>19</v>
      </c>
      <c r="I1490" s="8">
        <v>0.4</v>
      </c>
      <c r="J1490" s="9">
        <v>5500</v>
      </c>
      <c r="K1490" s="10">
        <f t="shared" si="10"/>
        <v>2200</v>
      </c>
      <c r="L1490" s="10">
        <f t="shared" si="11"/>
        <v>770</v>
      </c>
      <c r="M1490" s="11">
        <v>0.35</v>
      </c>
      <c r="O1490" s="16"/>
      <c r="P1490" s="17"/>
      <c r="Q1490" s="12"/>
      <c r="R1490" s="13"/>
    </row>
    <row r="1491" spans="1:18" ht="15.75" customHeight="1">
      <c r="A1491" s="1"/>
      <c r="B1491" s="6" t="s">
        <v>14</v>
      </c>
      <c r="C1491" s="6">
        <v>1185732</v>
      </c>
      <c r="D1491" s="7">
        <v>44419</v>
      </c>
      <c r="E1491" s="6" t="s">
        <v>15</v>
      </c>
      <c r="F1491" s="6" t="s">
        <v>16</v>
      </c>
      <c r="G1491" s="6" t="s">
        <v>66</v>
      </c>
      <c r="H1491" s="6" t="s">
        <v>20</v>
      </c>
      <c r="I1491" s="8">
        <v>0.4</v>
      </c>
      <c r="J1491" s="9">
        <v>5250</v>
      </c>
      <c r="K1491" s="10">
        <f t="shared" si="10"/>
        <v>2100</v>
      </c>
      <c r="L1491" s="10">
        <f t="shared" si="11"/>
        <v>735</v>
      </c>
      <c r="M1491" s="11">
        <v>0.35</v>
      </c>
      <c r="O1491" s="16"/>
      <c r="P1491" s="17"/>
      <c r="Q1491" s="12"/>
      <c r="R1491" s="13"/>
    </row>
    <row r="1492" spans="1:18" ht="15.75" customHeight="1">
      <c r="A1492" s="1"/>
      <c r="B1492" s="6" t="s">
        <v>14</v>
      </c>
      <c r="C1492" s="6">
        <v>1185732</v>
      </c>
      <c r="D1492" s="7">
        <v>44419</v>
      </c>
      <c r="E1492" s="6" t="s">
        <v>15</v>
      </c>
      <c r="F1492" s="6" t="s">
        <v>16</v>
      </c>
      <c r="G1492" s="6" t="s">
        <v>66</v>
      </c>
      <c r="H1492" s="6" t="s">
        <v>21</v>
      </c>
      <c r="I1492" s="8">
        <v>0.5</v>
      </c>
      <c r="J1492" s="9">
        <v>5000</v>
      </c>
      <c r="K1492" s="10">
        <f t="shared" si="10"/>
        <v>2500</v>
      </c>
      <c r="L1492" s="10">
        <f t="shared" si="11"/>
        <v>750</v>
      </c>
      <c r="M1492" s="11">
        <v>0.3</v>
      </c>
      <c r="O1492" s="16"/>
      <c r="P1492" s="17"/>
      <c r="Q1492" s="12"/>
      <c r="R1492" s="13"/>
    </row>
    <row r="1493" spans="1:18" ht="15.75" customHeight="1">
      <c r="A1493" s="1"/>
      <c r="B1493" s="6" t="s">
        <v>14</v>
      </c>
      <c r="C1493" s="6">
        <v>1185732</v>
      </c>
      <c r="D1493" s="7">
        <v>44419</v>
      </c>
      <c r="E1493" s="6" t="s">
        <v>15</v>
      </c>
      <c r="F1493" s="6" t="s">
        <v>16</v>
      </c>
      <c r="G1493" s="6" t="s">
        <v>66</v>
      </c>
      <c r="H1493" s="6" t="s">
        <v>22</v>
      </c>
      <c r="I1493" s="8">
        <v>0.55000000000000004</v>
      </c>
      <c r="J1493" s="9">
        <v>6750</v>
      </c>
      <c r="K1493" s="10">
        <f t="shared" si="10"/>
        <v>3712.5000000000005</v>
      </c>
      <c r="L1493" s="10">
        <f t="shared" si="11"/>
        <v>928.12500000000011</v>
      </c>
      <c r="M1493" s="11">
        <v>0.25</v>
      </c>
      <c r="O1493" s="16"/>
      <c r="P1493" s="17"/>
      <c r="Q1493" s="12"/>
      <c r="R1493" s="13"/>
    </row>
    <row r="1494" spans="1:18" ht="15.75" customHeight="1">
      <c r="A1494" s="1"/>
      <c r="B1494" s="6" t="s">
        <v>14</v>
      </c>
      <c r="C1494" s="6">
        <v>1185732</v>
      </c>
      <c r="D1494" s="7">
        <v>44449</v>
      </c>
      <c r="E1494" s="6" t="s">
        <v>15</v>
      </c>
      <c r="F1494" s="6" t="s">
        <v>16</v>
      </c>
      <c r="G1494" s="6" t="s">
        <v>66</v>
      </c>
      <c r="H1494" s="6" t="s">
        <v>17</v>
      </c>
      <c r="I1494" s="8">
        <v>0.5</v>
      </c>
      <c r="J1494" s="9">
        <v>8000</v>
      </c>
      <c r="K1494" s="10">
        <f t="shared" si="10"/>
        <v>4000</v>
      </c>
      <c r="L1494" s="10">
        <f t="shared" si="11"/>
        <v>2000</v>
      </c>
      <c r="M1494" s="11">
        <v>0.5</v>
      </c>
      <c r="O1494" s="16"/>
      <c r="P1494" s="17"/>
      <c r="Q1494" s="12"/>
      <c r="R1494" s="13"/>
    </row>
    <row r="1495" spans="1:18" ht="15.75" customHeight="1">
      <c r="A1495" s="1"/>
      <c r="B1495" s="6" t="s">
        <v>14</v>
      </c>
      <c r="C1495" s="6">
        <v>1185732</v>
      </c>
      <c r="D1495" s="7">
        <v>44449</v>
      </c>
      <c r="E1495" s="6" t="s">
        <v>15</v>
      </c>
      <c r="F1495" s="6" t="s">
        <v>16</v>
      </c>
      <c r="G1495" s="6" t="s">
        <v>66</v>
      </c>
      <c r="H1495" s="6" t="s">
        <v>18</v>
      </c>
      <c r="I1495" s="8">
        <v>0.45000000000000007</v>
      </c>
      <c r="J1495" s="9">
        <v>6000</v>
      </c>
      <c r="K1495" s="10">
        <f t="shared" si="10"/>
        <v>2700.0000000000005</v>
      </c>
      <c r="L1495" s="10">
        <f t="shared" si="11"/>
        <v>810.00000000000011</v>
      </c>
      <c r="M1495" s="11">
        <v>0.3</v>
      </c>
      <c r="O1495" s="16"/>
      <c r="P1495" s="17"/>
      <c r="Q1495" s="12"/>
      <c r="R1495" s="13"/>
    </row>
    <row r="1496" spans="1:18" ht="15.75" customHeight="1">
      <c r="A1496" s="1"/>
      <c r="B1496" s="6" t="s">
        <v>14</v>
      </c>
      <c r="C1496" s="6">
        <v>1185732</v>
      </c>
      <c r="D1496" s="7">
        <v>44449</v>
      </c>
      <c r="E1496" s="6" t="s">
        <v>15</v>
      </c>
      <c r="F1496" s="6" t="s">
        <v>16</v>
      </c>
      <c r="G1496" s="6" t="s">
        <v>66</v>
      </c>
      <c r="H1496" s="6" t="s">
        <v>19</v>
      </c>
      <c r="I1496" s="8">
        <v>0.4</v>
      </c>
      <c r="J1496" s="9">
        <v>5250</v>
      </c>
      <c r="K1496" s="10">
        <f t="shared" si="10"/>
        <v>2100</v>
      </c>
      <c r="L1496" s="10">
        <f t="shared" si="11"/>
        <v>735</v>
      </c>
      <c r="M1496" s="11">
        <v>0.35</v>
      </c>
      <c r="O1496" s="16"/>
      <c r="P1496" s="17"/>
      <c r="Q1496" s="12"/>
      <c r="R1496" s="13"/>
    </row>
    <row r="1497" spans="1:18" ht="15.75" customHeight="1">
      <c r="A1497" s="1"/>
      <c r="B1497" s="6" t="s">
        <v>14</v>
      </c>
      <c r="C1497" s="6">
        <v>1185732</v>
      </c>
      <c r="D1497" s="7">
        <v>44449</v>
      </c>
      <c r="E1497" s="6" t="s">
        <v>15</v>
      </c>
      <c r="F1497" s="6" t="s">
        <v>16</v>
      </c>
      <c r="G1497" s="6" t="s">
        <v>66</v>
      </c>
      <c r="H1497" s="6" t="s">
        <v>20</v>
      </c>
      <c r="I1497" s="8">
        <v>0.4</v>
      </c>
      <c r="J1497" s="9">
        <v>5000</v>
      </c>
      <c r="K1497" s="10">
        <f t="shared" si="10"/>
        <v>2000</v>
      </c>
      <c r="L1497" s="10">
        <f t="shared" si="11"/>
        <v>700</v>
      </c>
      <c r="M1497" s="11">
        <v>0.35</v>
      </c>
      <c r="O1497" s="16"/>
      <c r="P1497" s="17"/>
      <c r="Q1497" s="12"/>
      <c r="R1497" s="13"/>
    </row>
    <row r="1498" spans="1:18" ht="15.75" customHeight="1">
      <c r="A1498" s="1"/>
      <c r="B1498" s="6" t="s">
        <v>14</v>
      </c>
      <c r="C1498" s="6">
        <v>1185732</v>
      </c>
      <c r="D1498" s="7">
        <v>44449</v>
      </c>
      <c r="E1498" s="6" t="s">
        <v>15</v>
      </c>
      <c r="F1498" s="6" t="s">
        <v>16</v>
      </c>
      <c r="G1498" s="6" t="s">
        <v>66</v>
      </c>
      <c r="H1498" s="6" t="s">
        <v>21</v>
      </c>
      <c r="I1498" s="8">
        <v>0.5</v>
      </c>
      <c r="J1498" s="9">
        <v>5000</v>
      </c>
      <c r="K1498" s="10">
        <f t="shared" si="10"/>
        <v>2500</v>
      </c>
      <c r="L1498" s="10">
        <f t="shared" si="11"/>
        <v>750</v>
      </c>
      <c r="M1498" s="11">
        <v>0.3</v>
      </c>
      <c r="O1498" s="16"/>
      <c r="P1498" s="17"/>
      <c r="Q1498" s="12"/>
      <c r="R1498" s="13"/>
    </row>
    <row r="1499" spans="1:18" ht="15.75" customHeight="1">
      <c r="A1499" s="1"/>
      <c r="B1499" s="6" t="s">
        <v>14</v>
      </c>
      <c r="C1499" s="6">
        <v>1185732</v>
      </c>
      <c r="D1499" s="7">
        <v>44449</v>
      </c>
      <c r="E1499" s="6" t="s">
        <v>15</v>
      </c>
      <c r="F1499" s="6" t="s">
        <v>16</v>
      </c>
      <c r="G1499" s="6" t="s">
        <v>66</v>
      </c>
      <c r="H1499" s="6" t="s">
        <v>22</v>
      </c>
      <c r="I1499" s="8">
        <v>0.55000000000000004</v>
      </c>
      <c r="J1499" s="9">
        <v>6000</v>
      </c>
      <c r="K1499" s="10">
        <f t="shared" si="10"/>
        <v>3300.0000000000005</v>
      </c>
      <c r="L1499" s="10">
        <f t="shared" si="11"/>
        <v>825.00000000000011</v>
      </c>
      <c r="M1499" s="11">
        <v>0.25</v>
      </c>
      <c r="O1499" s="16"/>
      <c r="P1499" s="17"/>
      <c r="Q1499" s="12"/>
      <c r="R1499" s="13"/>
    </row>
    <row r="1500" spans="1:18" ht="15.75" customHeight="1">
      <c r="A1500" s="1"/>
      <c r="B1500" s="6" t="s">
        <v>14</v>
      </c>
      <c r="C1500" s="6">
        <v>1185732</v>
      </c>
      <c r="D1500" s="7">
        <v>44481</v>
      </c>
      <c r="E1500" s="6" t="s">
        <v>15</v>
      </c>
      <c r="F1500" s="6" t="s">
        <v>16</v>
      </c>
      <c r="G1500" s="6" t="s">
        <v>66</v>
      </c>
      <c r="H1500" s="6" t="s">
        <v>17</v>
      </c>
      <c r="I1500" s="8">
        <v>0.55000000000000004</v>
      </c>
      <c r="J1500" s="9">
        <v>7750</v>
      </c>
      <c r="K1500" s="10">
        <f t="shared" si="10"/>
        <v>4262.5</v>
      </c>
      <c r="L1500" s="10">
        <f t="shared" si="11"/>
        <v>2131.25</v>
      </c>
      <c r="M1500" s="11">
        <v>0.5</v>
      </c>
      <c r="O1500" s="16"/>
      <c r="P1500" s="17"/>
      <c r="Q1500" s="12"/>
      <c r="R1500" s="13"/>
    </row>
    <row r="1501" spans="1:18" ht="15.75" customHeight="1">
      <c r="A1501" s="1"/>
      <c r="B1501" s="6" t="s">
        <v>14</v>
      </c>
      <c r="C1501" s="6">
        <v>1185732</v>
      </c>
      <c r="D1501" s="7">
        <v>44481</v>
      </c>
      <c r="E1501" s="6" t="s">
        <v>15</v>
      </c>
      <c r="F1501" s="6" t="s">
        <v>16</v>
      </c>
      <c r="G1501" s="6" t="s">
        <v>66</v>
      </c>
      <c r="H1501" s="6" t="s">
        <v>18</v>
      </c>
      <c r="I1501" s="8">
        <v>0.45000000000000007</v>
      </c>
      <c r="J1501" s="9">
        <v>6000</v>
      </c>
      <c r="K1501" s="10">
        <f t="shared" si="10"/>
        <v>2700.0000000000005</v>
      </c>
      <c r="L1501" s="10">
        <f t="shared" si="11"/>
        <v>810.00000000000011</v>
      </c>
      <c r="M1501" s="11">
        <v>0.3</v>
      </c>
      <c r="O1501" s="16"/>
      <c r="P1501" s="17"/>
      <c r="Q1501" s="12"/>
      <c r="R1501" s="13"/>
    </row>
    <row r="1502" spans="1:18" ht="15.75" customHeight="1">
      <c r="A1502" s="1"/>
      <c r="B1502" s="6" t="s">
        <v>14</v>
      </c>
      <c r="C1502" s="6">
        <v>1185732</v>
      </c>
      <c r="D1502" s="7">
        <v>44481</v>
      </c>
      <c r="E1502" s="6" t="s">
        <v>15</v>
      </c>
      <c r="F1502" s="6" t="s">
        <v>16</v>
      </c>
      <c r="G1502" s="6" t="s">
        <v>66</v>
      </c>
      <c r="H1502" s="6" t="s">
        <v>19</v>
      </c>
      <c r="I1502" s="8">
        <v>0.45000000000000007</v>
      </c>
      <c r="J1502" s="9">
        <v>5000</v>
      </c>
      <c r="K1502" s="10">
        <f t="shared" si="10"/>
        <v>2250.0000000000005</v>
      </c>
      <c r="L1502" s="10">
        <f t="shared" si="11"/>
        <v>787.50000000000011</v>
      </c>
      <c r="M1502" s="11">
        <v>0.35</v>
      </c>
      <c r="O1502" s="16"/>
      <c r="P1502" s="17"/>
      <c r="Q1502" s="12"/>
      <c r="R1502" s="13"/>
    </row>
    <row r="1503" spans="1:18" ht="15.75" customHeight="1">
      <c r="A1503" s="1"/>
      <c r="B1503" s="6" t="s">
        <v>14</v>
      </c>
      <c r="C1503" s="6">
        <v>1185732</v>
      </c>
      <c r="D1503" s="7">
        <v>44481</v>
      </c>
      <c r="E1503" s="6" t="s">
        <v>15</v>
      </c>
      <c r="F1503" s="6" t="s">
        <v>16</v>
      </c>
      <c r="G1503" s="6" t="s">
        <v>66</v>
      </c>
      <c r="H1503" s="6" t="s">
        <v>20</v>
      </c>
      <c r="I1503" s="8">
        <v>0.45000000000000007</v>
      </c>
      <c r="J1503" s="9">
        <v>4750</v>
      </c>
      <c r="K1503" s="10">
        <f t="shared" si="10"/>
        <v>2137.5000000000005</v>
      </c>
      <c r="L1503" s="10">
        <f t="shared" si="11"/>
        <v>748.12500000000011</v>
      </c>
      <c r="M1503" s="11">
        <v>0.35</v>
      </c>
      <c r="O1503" s="16"/>
      <c r="P1503" s="17"/>
      <c r="Q1503" s="12"/>
      <c r="R1503" s="13"/>
    </row>
    <row r="1504" spans="1:18" ht="15.75" customHeight="1">
      <c r="A1504" s="1"/>
      <c r="B1504" s="6" t="s">
        <v>14</v>
      </c>
      <c r="C1504" s="6">
        <v>1185732</v>
      </c>
      <c r="D1504" s="7">
        <v>44481</v>
      </c>
      <c r="E1504" s="6" t="s">
        <v>15</v>
      </c>
      <c r="F1504" s="6" t="s">
        <v>16</v>
      </c>
      <c r="G1504" s="6" t="s">
        <v>66</v>
      </c>
      <c r="H1504" s="6" t="s">
        <v>21</v>
      </c>
      <c r="I1504" s="8">
        <v>0.55000000000000004</v>
      </c>
      <c r="J1504" s="9">
        <v>4750</v>
      </c>
      <c r="K1504" s="10">
        <f t="shared" si="10"/>
        <v>2612.5</v>
      </c>
      <c r="L1504" s="10">
        <f t="shared" si="11"/>
        <v>783.75</v>
      </c>
      <c r="M1504" s="11">
        <v>0.3</v>
      </c>
      <c r="O1504" s="16"/>
      <c r="P1504" s="17"/>
      <c r="Q1504" s="12"/>
      <c r="R1504" s="13"/>
    </row>
    <row r="1505" spans="1:18" ht="15.75" customHeight="1">
      <c r="A1505" s="1"/>
      <c r="B1505" s="6" t="s">
        <v>14</v>
      </c>
      <c r="C1505" s="6">
        <v>1185732</v>
      </c>
      <c r="D1505" s="7">
        <v>44481</v>
      </c>
      <c r="E1505" s="6" t="s">
        <v>15</v>
      </c>
      <c r="F1505" s="6" t="s">
        <v>16</v>
      </c>
      <c r="G1505" s="6" t="s">
        <v>66</v>
      </c>
      <c r="H1505" s="6" t="s">
        <v>22</v>
      </c>
      <c r="I1505" s="8">
        <v>0.6</v>
      </c>
      <c r="J1505" s="9">
        <v>6000</v>
      </c>
      <c r="K1505" s="10">
        <f t="shared" si="10"/>
        <v>3600</v>
      </c>
      <c r="L1505" s="10">
        <f t="shared" si="11"/>
        <v>900</v>
      </c>
      <c r="M1505" s="11">
        <v>0.25</v>
      </c>
      <c r="O1505" s="16"/>
      <c r="P1505" s="17"/>
      <c r="Q1505" s="12"/>
      <c r="R1505" s="13"/>
    </row>
    <row r="1506" spans="1:18" ht="15.75" customHeight="1">
      <c r="A1506" s="1"/>
      <c r="B1506" s="6" t="s">
        <v>14</v>
      </c>
      <c r="C1506" s="6">
        <v>1185732</v>
      </c>
      <c r="D1506" s="7">
        <v>44511</v>
      </c>
      <c r="E1506" s="6" t="s">
        <v>15</v>
      </c>
      <c r="F1506" s="6" t="s">
        <v>16</v>
      </c>
      <c r="G1506" s="6" t="s">
        <v>66</v>
      </c>
      <c r="H1506" s="6" t="s">
        <v>17</v>
      </c>
      <c r="I1506" s="8">
        <v>0.55000000000000004</v>
      </c>
      <c r="J1506" s="9">
        <v>7500</v>
      </c>
      <c r="K1506" s="10">
        <f t="shared" si="10"/>
        <v>4125</v>
      </c>
      <c r="L1506" s="10">
        <f t="shared" si="11"/>
        <v>2062.5</v>
      </c>
      <c r="M1506" s="11">
        <v>0.5</v>
      </c>
      <c r="O1506" s="16"/>
      <c r="P1506" s="17"/>
      <c r="Q1506" s="12"/>
      <c r="R1506" s="13"/>
    </row>
    <row r="1507" spans="1:18" ht="15.75" customHeight="1">
      <c r="A1507" s="1"/>
      <c r="B1507" s="6" t="s">
        <v>14</v>
      </c>
      <c r="C1507" s="6">
        <v>1185732</v>
      </c>
      <c r="D1507" s="7">
        <v>44511</v>
      </c>
      <c r="E1507" s="6" t="s">
        <v>15</v>
      </c>
      <c r="F1507" s="6" t="s">
        <v>16</v>
      </c>
      <c r="G1507" s="6" t="s">
        <v>66</v>
      </c>
      <c r="H1507" s="6" t="s">
        <v>18</v>
      </c>
      <c r="I1507" s="8">
        <v>0.45000000000000007</v>
      </c>
      <c r="J1507" s="9">
        <v>5750</v>
      </c>
      <c r="K1507" s="10">
        <f t="shared" si="10"/>
        <v>2587.5000000000005</v>
      </c>
      <c r="L1507" s="10">
        <f t="shared" si="11"/>
        <v>776.25000000000011</v>
      </c>
      <c r="M1507" s="11">
        <v>0.3</v>
      </c>
      <c r="O1507" s="16"/>
      <c r="P1507" s="17"/>
      <c r="Q1507" s="12"/>
      <c r="R1507" s="13"/>
    </row>
    <row r="1508" spans="1:18" ht="15.75" customHeight="1">
      <c r="A1508" s="1"/>
      <c r="B1508" s="6" t="s">
        <v>14</v>
      </c>
      <c r="C1508" s="6">
        <v>1185732</v>
      </c>
      <c r="D1508" s="7">
        <v>44511</v>
      </c>
      <c r="E1508" s="6" t="s">
        <v>15</v>
      </c>
      <c r="F1508" s="6" t="s">
        <v>16</v>
      </c>
      <c r="G1508" s="6" t="s">
        <v>66</v>
      </c>
      <c r="H1508" s="6" t="s">
        <v>19</v>
      </c>
      <c r="I1508" s="8">
        <v>0.45000000000000007</v>
      </c>
      <c r="J1508" s="9">
        <v>5200</v>
      </c>
      <c r="K1508" s="10">
        <f t="shared" si="10"/>
        <v>2340.0000000000005</v>
      </c>
      <c r="L1508" s="10">
        <f t="shared" si="11"/>
        <v>819.00000000000011</v>
      </c>
      <c r="M1508" s="11">
        <v>0.35</v>
      </c>
      <c r="O1508" s="16"/>
      <c r="P1508" s="17"/>
      <c r="Q1508" s="12"/>
      <c r="R1508" s="13"/>
    </row>
    <row r="1509" spans="1:18" ht="15.75" customHeight="1">
      <c r="A1509" s="1"/>
      <c r="B1509" s="6" t="s">
        <v>14</v>
      </c>
      <c r="C1509" s="6">
        <v>1185732</v>
      </c>
      <c r="D1509" s="7">
        <v>44511</v>
      </c>
      <c r="E1509" s="6" t="s">
        <v>15</v>
      </c>
      <c r="F1509" s="6" t="s">
        <v>16</v>
      </c>
      <c r="G1509" s="6" t="s">
        <v>66</v>
      </c>
      <c r="H1509" s="6" t="s">
        <v>20</v>
      </c>
      <c r="I1509" s="8">
        <v>0.45000000000000007</v>
      </c>
      <c r="J1509" s="9">
        <v>5000</v>
      </c>
      <c r="K1509" s="10">
        <f t="shared" si="10"/>
        <v>2250.0000000000005</v>
      </c>
      <c r="L1509" s="10">
        <f t="shared" si="11"/>
        <v>787.50000000000011</v>
      </c>
      <c r="M1509" s="11">
        <v>0.35</v>
      </c>
      <c r="O1509" s="16"/>
      <c r="P1509" s="17"/>
      <c r="Q1509" s="12"/>
      <c r="R1509" s="13"/>
    </row>
    <row r="1510" spans="1:18" ht="15.75" customHeight="1">
      <c r="A1510" s="1"/>
      <c r="B1510" s="6" t="s">
        <v>14</v>
      </c>
      <c r="C1510" s="6">
        <v>1185732</v>
      </c>
      <c r="D1510" s="7">
        <v>44511</v>
      </c>
      <c r="E1510" s="6" t="s">
        <v>15</v>
      </c>
      <c r="F1510" s="6" t="s">
        <v>16</v>
      </c>
      <c r="G1510" s="6" t="s">
        <v>66</v>
      </c>
      <c r="H1510" s="6" t="s">
        <v>21</v>
      </c>
      <c r="I1510" s="8">
        <v>0.55000000000000004</v>
      </c>
      <c r="J1510" s="9">
        <v>4750</v>
      </c>
      <c r="K1510" s="10">
        <f t="shared" si="10"/>
        <v>2612.5</v>
      </c>
      <c r="L1510" s="10">
        <f t="shared" si="11"/>
        <v>783.75</v>
      </c>
      <c r="M1510" s="11">
        <v>0.3</v>
      </c>
      <c r="O1510" s="16"/>
      <c r="P1510" s="17"/>
      <c r="Q1510" s="12"/>
      <c r="R1510" s="13"/>
    </row>
    <row r="1511" spans="1:18" ht="15.75" customHeight="1">
      <c r="A1511" s="1"/>
      <c r="B1511" s="6" t="s">
        <v>14</v>
      </c>
      <c r="C1511" s="6">
        <v>1185732</v>
      </c>
      <c r="D1511" s="7">
        <v>44511</v>
      </c>
      <c r="E1511" s="6" t="s">
        <v>15</v>
      </c>
      <c r="F1511" s="6" t="s">
        <v>16</v>
      </c>
      <c r="G1511" s="6" t="s">
        <v>66</v>
      </c>
      <c r="H1511" s="6" t="s">
        <v>22</v>
      </c>
      <c r="I1511" s="8">
        <v>0.6</v>
      </c>
      <c r="J1511" s="9">
        <v>5750</v>
      </c>
      <c r="K1511" s="10">
        <f t="shared" si="10"/>
        <v>3450</v>
      </c>
      <c r="L1511" s="10">
        <f t="shared" si="11"/>
        <v>862.5</v>
      </c>
      <c r="M1511" s="11">
        <v>0.25</v>
      </c>
      <c r="O1511" s="16"/>
      <c r="P1511" s="17"/>
      <c r="Q1511" s="12"/>
      <c r="R1511" s="13"/>
    </row>
    <row r="1512" spans="1:18" ht="15.75" customHeight="1">
      <c r="A1512" s="1"/>
      <c r="B1512" s="6" t="s">
        <v>14</v>
      </c>
      <c r="C1512" s="6">
        <v>1185732</v>
      </c>
      <c r="D1512" s="7">
        <v>44540</v>
      </c>
      <c r="E1512" s="6" t="s">
        <v>15</v>
      </c>
      <c r="F1512" s="6" t="s">
        <v>16</v>
      </c>
      <c r="G1512" s="6" t="s">
        <v>66</v>
      </c>
      <c r="H1512" s="6" t="s">
        <v>17</v>
      </c>
      <c r="I1512" s="8">
        <v>0.55000000000000004</v>
      </c>
      <c r="J1512" s="9">
        <v>8000</v>
      </c>
      <c r="K1512" s="10">
        <f t="shared" si="10"/>
        <v>4400</v>
      </c>
      <c r="L1512" s="10">
        <f t="shared" si="11"/>
        <v>2200</v>
      </c>
      <c r="M1512" s="11">
        <v>0.5</v>
      </c>
      <c r="O1512" s="16"/>
      <c r="P1512" s="17"/>
      <c r="Q1512" s="12"/>
      <c r="R1512" s="13"/>
    </row>
    <row r="1513" spans="1:18" ht="15.75" customHeight="1">
      <c r="A1513" s="1"/>
      <c r="B1513" s="6" t="s">
        <v>14</v>
      </c>
      <c r="C1513" s="6">
        <v>1185732</v>
      </c>
      <c r="D1513" s="7">
        <v>44540</v>
      </c>
      <c r="E1513" s="6" t="s">
        <v>15</v>
      </c>
      <c r="F1513" s="6" t="s">
        <v>16</v>
      </c>
      <c r="G1513" s="6" t="s">
        <v>66</v>
      </c>
      <c r="H1513" s="6" t="s">
        <v>18</v>
      </c>
      <c r="I1513" s="8">
        <v>0.45000000000000007</v>
      </c>
      <c r="J1513" s="9">
        <v>6000</v>
      </c>
      <c r="K1513" s="10">
        <f t="shared" si="10"/>
        <v>2700.0000000000005</v>
      </c>
      <c r="L1513" s="10">
        <f t="shared" si="11"/>
        <v>810.00000000000011</v>
      </c>
      <c r="M1513" s="11">
        <v>0.3</v>
      </c>
      <c r="O1513" s="16"/>
      <c r="P1513" s="17"/>
      <c r="Q1513" s="12"/>
      <c r="R1513" s="13"/>
    </row>
    <row r="1514" spans="1:18" ht="15.75" customHeight="1">
      <c r="A1514" s="1"/>
      <c r="B1514" s="6" t="s">
        <v>14</v>
      </c>
      <c r="C1514" s="6">
        <v>1185732</v>
      </c>
      <c r="D1514" s="7">
        <v>44540</v>
      </c>
      <c r="E1514" s="6" t="s">
        <v>15</v>
      </c>
      <c r="F1514" s="6" t="s">
        <v>16</v>
      </c>
      <c r="G1514" s="6" t="s">
        <v>66</v>
      </c>
      <c r="H1514" s="6" t="s">
        <v>19</v>
      </c>
      <c r="I1514" s="8">
        <v>0.45000000000000007</v>
      </c>
      <c r="J1514" s="9">
        <v>5500</v>
      </c>
      <c r="K1514" s="10">
        <f t="shared" si="10"/>
        <v>2475.0000000000005</v>
      </c>
      <c r="L1514" s="10">
        <f t="shared" si="11"/>
        <v>866.25000000000011</v>
      </c>
      <c r="M1514" s="11">
        <v>0.35</v>
      </c>
      <c r="O1514" s="16"/>
      <c r="P1514" s="17"/>
      <c r="Q1514" s="12"/>
      <c r="R1514" s="13"/>
    </row>
    <row r="1515" spans="1:18" ht="15.75" customHeight="1">
      <c r="A1515" s="1"/>
      <c r="B1515" s="6" t="s">
        <v>14</v>
      </c>
      <c r="C1515" s="6">
        <v>1185732</v>
      </c>
      <c r="D1515" s="7">
        <v>44540</v>
      </c>
      <c r="E1515" s="6" t="s">
        <v>15</v>
      </c>
      <c r="F1515" s="6" t="s">
        <v>16</v>
      </c>
      <c r="G1515" s="6" t="s">
        <v>66</v>
      </c>
      <c r="H1515" s="6" t="s">
        <v>20</v>
      </c>
      <c r="I1515" s="8">
        <v>0.45000000000000007</v>
      </c>
      <c r="J1515" s="9">
        <v>5000</v>
      </c>
      <c r="K1515" s="10">
        <f t="shared" si="10"/>
        <v>2250.0000000000005</v>
      </c>
      <c r="L1515" s="10">
        <f t="shared" si="11"/>
        <v>787.50000000000011</v>
      </c>
      <c r="M1515" s="11">
        <v>0.35</v>
      </c>
      <c r="O1515" s="16"/>
      <c r="P1515" s="17"/>
      <c r="Q1515" s="12"/>
      <c r="R1515" s="13"/>
    </row>
    <row r="1516" spans="1:18" ht="15.75" customHeight="1">
      <c r="A1516" s="1"/>
      <c r="B1516" s="6" t="s">
        <v>14</v>
      </c>
      <c r="C1516" s="6">
        <v>1185732</v>
      </c>
      <c r="D1516" s="7">
        <v>44540</v>
      </c>
      <c r="E1516" s="6" t="s">
        <v>15</v>
      </c>
      <c r="F1516" s="6" t="s">
        <v>16</v>
      </c>
      <c r="G1516" s="6" t="s">
        <v>66</v>
      </c>
      <c r="H1516" s="6" t="s">
        <v>21</v>
      </c>
      <c r="I1516" s="8">
        <v>0.55000000000000004</v>
      </c>
      <c r="J1516" s="9">
        <v>5000</v>
      </c>
      <c r="K1516" s="10">
        <f t="shared" si="10"/>
        <v>2750</v>
      </c>
      <c r="L1516" s="10">
        <f t="shared" si="11"/>
        <v>825</v>
      </c>
      <c r="M1516" s="11">
        <v>0.3</v>
      </c>
      <c r="O1516" s="16"/>
      <c r="P1516" s="17"/>
      <c r="Q1516" s="12"/>
      <c r="R1516" s="13"/>
    </row>
    <row r="1517" spans="1:18" ht="15.75" customHeight="1">
      <c r="A1517" s="1"/>
      <c r="B1517" s="6" t="s">
        <v>14</v>
      </c>
      <c r="C1517" s="6">
        <v>1185732</v>
      </c>
      <c r="D1517" s="7">
        <v>44540</v>
      </c>
      <c r="E1517" s="6" t="s">
        <v>15</v>
      </c>
      <c r="F1517" s="6" t="s">
        <v>16</v>
      </c>
      <c r="G1517" s="6" t="s">
        <v>66</v>
      </c>
      <c r="H1517" s="6" t="s">
        <v>22</v>
      </c>
      <c r="I1517" s="8">
        <v>0.6</v>
      </c>
      <c r="J1517" s="9">
        <v>6000</v>
      </c>
      <c r="K1517" s="10">
        <f t="shared" si="10"/>
        <v>3600</v>
      </c>
      <c r="L1517" s="10">
        <f t="shared" si="11"/>
        <v>900</v>
      </c>
      <c r="M1517" s="11">
        <v>0.25</v>
      </c>
      <c r="O1517" s="16"/>
      <c r="P1517" s="17"/>
      <c r="Q1517" s="12"/>
      <c r="R1517" s="13"/>
    </row>
    <row r="1518" spans="1:18" ht="15.75" customHeight="1">
      <c r="A1518" s="1" t="s">
        <v>39</v>
      </c>
      <c r="B1518" s="6" t="s">
        <v>27</v>
      </c>
      <c r="C1518" s="6">
        <v>1128299</v>
      </c>
      <c r="D1518" s="7">
        <v>44220</v>
      </c>
      <c r="E1518" s="6" t="s">
        <v>28</v>
      </c>
      <c r="F1518" s="6" t="s">
        <v>67</v>
      </c>
      <c r="G1518" s="6" t="s">
        <v>68</v>
      </c>
      <c r="H1518" s="6" t="s">
        <v>17</v>
      </c>
      <c r="I1518" s="8">
        <v>0.30000000000000004</v>
      </c>
      <c r="J1518" s="9">
        <v>3500</v>
      </c>
      <c r="K1518" s="10">
        <f t="shared" si="10"/>
        <v>1050.0000000000002</v>
      </c>
      <c r="L1518" s="10">
        <f t="shared" si="11"/>
        <v>367.50000000000006</v>
      </c>
      <c r="M1518" s="11">
        <v>0.35</v>
      </c>
      <c r="O1518" s="16"/>
      <c r="P1518" s="17"/>
      <c r="Q1518" s="12"/>
      <c r="R1518" s="13"/>
    </row>
    <row r="1519" spans="1:18" ht="15.75" customHeight="1">
      <c r="A1519" s="1"/>
      <c r="B1519" s="6" t="s">
        <v>27</v>
      </c>
      <c r="C1519" s="6">
        <v>1128299</v>
      </c>
      <c r="D1519" s="7">
        <v>44220</v>
      </c>
      <c r="E1519" s="6" t="s">
        <v>28</v>
      </c>
      <c r="F1519" s="6" t="s">
        <v>67</v>
      </c>
      <c r="G1519" s="6" t="s">
        <v>68</v>
      </c>
      <c r="H1519" s="6" t="s">
        <v>18</v>
      </c>
      <c r="I1519" s="8">
        <v>0.4</v>
      </c>
      <c r="J1519" s="9">
        <v>3500</v>
      </c>
      <c r="K1519" s="10">
        <f t="shared" si="10"/>
        <v>1400</v>
      </c>
      <c r="L1519" s="10">
        <f t="shared" si="11"/>
        <v>489.99999999999994</v>
      </c>
      <c r="M1519" s="11">
        <v>0.35</v>
      </c>
      <c r="O1519" s="16"/>
      <c r="P1519" s="17"/>
      <c r="Q1519" s="12"/>
      <c r="R1519" s="13"/>
    </row>
    <row r="1520" spans="1:18" ht="15.75" customHeight="1">
      <c r="A1520" s="1"/>
      <c r="B1520" s="6" t="s">
        <v>27</v>
      </c>
      <c r="C1520" s="6">
        <v>1128299</v>
      </c>
      <c r="D1520" s="7">
        <v>44220</v>
      </c>
      <c r="E1520" s="6" t="s">
        <v>28</v>
      </c>
      <c r="F1520" s="6" t="s">
        <v>67</v>
      </c>
      <c r="G1520" s="6" t="s">
        <v>68</v>
      </c>
      <c r="H1520" s="6" t="s">
        <v>19</v>
      </c>
      <c r="I1520" s="8">
        <v>0.4</v>
      </c>
      <c r="J1520" s="9">
        <v>3500</v>
      </c>
      <c r="K1520" s="10">
        <f t="shared" si="10"/>
        <v>1400</v>
      </c>
      <c r="L1520" s="10">
        <f t="shared" si="11"/>
        <v>489.99999999999994</v>
      </c>
      <c r="M1520" s="11">
        <v>0.35</v>
      </c>
      <c r="O1520" s="16"/>
      <c r="P1520" s="17"/>
      <c r="Q1520" s="12"/>
      <c r="R1520" s="13"/>
    </row>
    <row r="1521" spans="1:18" ht="15.75" customHeight="1">
      <c r="A1521" s="1"/>
      <c r="B1521" s="6" t="s">
        <v>27</v>
      </c>
      <c r="C1521" s="6">
        <v>1128299</v>
      </c>
      <c r="D1521" s="7">
        <v>44220</v>
      </c>
      <c r="E1521" s="6" t="s">
        <v>28</v>
      </c>
      <c r="F1521" s="6" t="s">
        <v>67</v>
      </c>
      <c r="G1521" s="6" t="s">
        <v>68</v>
      </c>
      <c r="H1521" s="6" t="s">
        <v>20</v>
      </c>
      <c r="I1521" s="8">
        <v>0.4</v>
      </c>
      <c r="J1521" s="9">
        <v>2000</v>
      </c>
      <c r="K1521" s="10">
        <f t="shared" si="10"/>
        <v>800</v>
      </c>
      <c r="L1521" s="10">
        <f t="shared" si="11"/>
        <v>280</v>
      </c>
      <c r="M1521" s="11">
        <v>0.35</v>
      </c>
      <c r="O1521" s="16"/>
      <c r="P1521" s="17"/>
      <c r="Q1521" s="12"/>
      <c r="R1521" s="13"/>
    </row>
    <row r="1522" spans="1:18" ht="15.75" customHeight="1">
      <c r="A1522" s="1"/>
      <c r="B1522" s="6" t="s">
        <v>27</v>
      </c>
      <c r="C1522" s="6">
        <v>1128299</v>
      </c>
      <c r="D1522" s="7">
        <v>44220</v>
      </c>
      <c r="E1522" s="6" t="s">
        <v>28</v>
      </c>
      <c r="F1522" s="6" t="s">
        <v>67</v>
      </c>
      <c r="G1522" s="6" t="s">
        <v>68</v>
      </c>
      <c r="H1522" s="6" t="s">
        <v>21</v>
      </c>
      <c r="I1522" s="8">
        <v>0.45000000000000007</v>
      </c>
      <c r="J1522" s="9">
        <v>1500</v>
      </c>
      <c r="K1522" s="10">
        <f t="shared" si="10"/>
        <v>675.00000000000011</v>
      </c>
      <c r="L1522" s="10">
        <f t="shared" si="11"/>
        <v>270.00000000000006</v>
      </c>
      <c r="M1522" s="11">
        <v>0.4</v>
      </c>
      <c r="O1522" s="16"/>
      <c r="P1522" s="17"/>
      <c r="Q1522" s="12"/>
      <c r="R1522" s="13"/>
    </row>
    <row r="1523" spans="1:18" ht="15.75" customHeight="1">
      <c r="A1523" s="1"/>
      <c r="B1523" s="6" t="s">
        <v>27</v>
      </c>
      <c r="C1523" s="6">
        <v>1128299</v>
      </c>
      <c r="D1523" s="7">
        <v>44220</v>
      </c>
      <c r="E1523" s="6" t="s">
        <v>28</v>
      </c>
      <c r="F1523" s="6" t="s">
        <v>67</v>
      </c>
      <c r="G1523" s="6" t="s">
        <v>68</v>
      </c>
      <c r="H1523" s="6" t="s">
        <v>22</v>
      </c>
      <c r="I1523" s="8">
        <v>0.4</v>
      </c>
      <c r="J1523" s="9">
        <v>4000</v>
      </c>
      <c r="K1523" s="10">
        <f t="shared" si="10"/>
        <v>1600</v>
      </c>
      <c r="L1523" s="10">
        <f t="shared" si="11"/>
        <v>480</v>
      </c>
      <c r="M1523" s="11">
        <v>0.3</v>
      </c>
      <c r="O1523" s="16"/>
      <c r="P1523" s="17"/>
      <c r="Q1523" s="12"/>
      <c r="R1523" s="13"/>
    </row>
    <row r="1524" spans="1:18" ht="15.75" customHeight="1">
      <c r="A1524" s="1"/>
      <c r="B1524" s="6" t="s">
        <v>27</v>
      </c>
      <c r="C1524" s="6">
        <v>1128299</v>
      </c>
      <c r="D1524" s="7">
        <v>44251</v>
      </c>
      <c r="E1524" s="6" t="s">
        <v>28</v>
      </c>
      <c r="F1524" s="6" t="s">
        <v>67</v>
      </c>
      <c r="G1524" s="6" t="s">
        <v>68</v>
      </c>
      <c r="H1524" s="6" t="s">
        <v>17</v>
      </c>
      <c r="I1524" s="8">
        <v>0.30000000000000004</v>
      </c>
      <c r="J1524" s="9">
        <v>4500</v>
      </c>
      <c r="K1524" s="10">
        <f t="shared" si="10"/>
        <v>1350.0000000000002</v>
      </c>
      <c r="L1524" s="10">
        <f t="shared" si="11"/>
        <v>472.50000000000006</v>
      </c>
      <c r="M1524" s="11">
        <v>0.35</v>
      </c>
      <c r="O1524" s="16"/>
      <c r="P1524" s="17"/>
      <c r="Q1524" s="12"/>
      <c r="R1524" s="13"/>
    </row>
    <row r="1525" spans="1:18" ht="15.75" customHeight="1">
      <c r="A1525" s="1"/>
      <c r="B1525" s="6" t="s">
        <v>27</v>
      </c>
      <c r="C1525" s="6">
        <v>1128299</v>
      </c>
      <c r="D1525" s="7">
        <v>44251</v>
      </c>
      <c r="E1525" s="6" t="s">
        <v>28</v>
      </c>
      <c r="F1525" s="6" t="s">
        <v>67</v>
      </c>
      <c r="G1525" s="6" t="s">
        <v>68</v>
      </c>
      <c r="H1525" s="6" t="s">
        <v>18</v>
      </c>
      <c r="I1525" s="8">
        <v>0.4</v>
      </c>
      <c r="J1525" s="9">
        <v>3500</v>
      </c>
      <c r="K1525" s="10">
        <f t="shared" si="10"/>
        <v>1400</v>
      </c>
      <c r="L1525" s="10">
        <f t="shared" si="11"/>
        <v>489.99999999999994</v>
      </c>
      <c r="M1525" s="11">
        <v>0.35</v>
      </c>
      <c r="O1525" s="16"/>
      <c r="P1525" s="17"/>
      <c r="Q1525" s="12"/>
      <c r="R1525" s="13"/>
    </row>
    <row r="1526" spans="1:18" ht="15.75" customHeight="1">
      <c r="A1526" s="1"/>
      <c r="B1526" s="6" t="s">
        <v>27</v>
      </c>
      <c r="C1526" s="6">
        <v>1128299</v>
      </c>
      <c r="D1526" s="7">
        <v>44251</v>
      </c>
      <c r="E1526" s="6" t="s">
        <v>28</v>
      </c>
      <c r="F1526" s="6" t="s">
        <v>67</v>
      </c>
      <c r="G1526" s="6" t="s">
        <v>68</v>
      </c>
      <c r="H1526" s="6" t="s">
        <v>19</v>
      </c>
      <c r="I1526" s="8">
        <v>0.4</v>
      </c>
      <c r="J1526" s="9">
        <v>3500</v>
      </c>
      <c r="K1526" s="10">
        <f t="shared" si="10"/>
        <v>1400</v>
      </c>
      <c r="L1526" s="10">
        <f t="shared" si="11"/>
        <v>489.99999999999994</v>
      </c>
      <c r="M1526" s="11">
        <v>0.35</v>
      </c>
      <c r="O1526" s="16"/>
      <c r="P1526" s="17"/>
      <c r="Q1526" s="12"/>
      <c r="R1526" s="13"/>
    </row>
    <row r="1527" spans="1:18" ht="15.75" customHeight="1">
      <c r="A1527" s="1"/>
      <c r="B1527" s="6" t="s">
        <v>27</v>
      </c>
      <c r="C1527" s="6">
        <v>1128299</v>
      </c>
      <c r="D1527" s="7">
        <v>44251</v>
      </c>
      <c r="E1527" s="6" t="s">
        <v>28</v>
      </c>
      <c r="F1527" s="6" t="s">
        <v>67</v>
      </c>
      <c r="G1527" s="6" t="s">
        <v>68</v>
      </c>
      <c r="H1527" s="6" t="s">
        <v>20</v>
      </c>
      <c r="I1527" s="8">
        <v>0.4</v>
      </c>
      <c r="J1527" s="9">
        <v>2000</v>
      </c>
      <c r="K1527" s="10">
        <f t="shared" si="10"/>
        <v>800</v>
      </c>
      <c r="L1527" s="10">
        <f t="shared" si="11"/>
        <v>280</v>
      </c>
      <c r="M1527" s="11">
        <v>0.35</v>
      </c>
      <c r="O1527" s="16"/>
      <c r="P1527" s="17"/>
      <c r="Q1527" s="12"/>
      <c r="R1527" s="13"/>
    </row>
    <row r="1528" spans="1:18" ht="15.75" customHeight="1">
      <c r="A1528" s="1"/>
      <c r="B1528" s="6" t="s">
        <v>27</v>
      </c>
      <c r="C1528" s="6">
        <v>1128299</v>
      </c>
      <c r="D1528" s="7">
        <v>44251</v>
      </c>
      <c r="E1528" s="6" t="s">
        <v>28</v>
      </c>
      <c r="F1528" s="6" t="s">
        <v>67</v>
      </c>
      <c r="G1528" s="6" t="s">
        <v>68</v>
      </c>
      <c r="H1528" s="6" t="s">
        <v>21</v>
      </c>
      <c r="I1528" s="8">
        <v>0.45000000000000007</v>
      </c>
      <c r="J1528" s="9">
        <v>1250</v>
      </c>
      <c r="K1528" s="10">
        <f t="shared" si="10"/>
        <v>562.50000000000011</v>
      </c>
      <c r="L1528" s="10">
        <f t="shared" si="11"/>
        <v>225.00000000000006</v>
      </c>
      <c r="M1528" s="11">
        <v>0.4</v>
      </c>
      <c r="O1528" s="16"/>
      <c r="P1528" s="17"/>
      <c r="Q1528" s="12"/>
      <c r="R1528" s="13"/>
    </row>
    <row r="1529" spans="1:18" ht="15.75" customHeight="1">
      <c r="A1529" s="1"/>
      <c r="B1529" s="6" t="s">
        <v>27</v>
      </c>
      <c r="C1529" s="6">
        <v>1128299</v>
      </c>
      <c r="D1529" s="7">
        <v>44251</v>
      </c>
      <c r="E1529" s="6" t="s">
        <v>28</v>
      </c>
      <c r="F1529" s="6" t="s">
        <v>67</v>
      </c>
      <c r="G1529" s="6" t="s">
        <v>68</v>
      </c>
      <c r="H1529" s="6" t="s">
        <v>22</v>
      </c>
      <c r="I1529" s="8">
        <v>0.4</v>
      </c>
      <c r="J1529" s="9">
        <v>3250</v>
      </c>
      <c r="K1529" s="10">
        <f t="shared" si="10"/>
        <v>1300</v>
      </c>
      <c r="L1529" s="10">
        <f t="shared" si="11"/>
        <v>390</v>
      </c>
      <c r="M1529" s="11">
        <v>0.3</v>
      </c>
      <c r="O1529" s="16"/>
      <c r="P1529" s="17"/>
      <c r="Q1529" s="12"/>
      <c r="R1529" s="13"/>
    </row>
    <row r="1530" spans="1:18" ht="15.75" customHeight="1">
      <c r="A1530" s="1"/>
      <c r="B1530" s="6" t="s">
        <v>27</v>
      </c>
      <c r="C1530" s="6">
        <v>1128299</v>
      </c>
      <c r="D1530" s="7">
        <v>44278</v>
      </c>
      <c r="E1530" s="6" t="s">
        <v>28</v>
      </c>
      <c r="F1530" s="6" t="s">
        <v>67</v>
      </c>
      <c r="G1530" s="6" t="s">
        <v>68</v>
      </c>
      <c r="H1530" s="6" t="s">
        <v>17</v>
      </c>
      <c r="I1530" s="8">
        <v>0.4</v>
      </c>
      <c r="J1530" s="9">
        <v>4750</v>
      </c>
      <c r="K1530" s="10">
        <f t="shared" si="10"/>
        <v>1900</v>
      </c>
      <c r="L1530" s="10">
        <f t="shared" si="11"/>
        <v>665</v>
      </c>
      <c r="M1530" s="11">
        <v>0.35</v>
      </c>
      <c r="O1530" s="16"/>
      <c r="P1530" s="17"/>
      <c r="Q1530" s="12"/>
      <c r="R1530" s="13"/>
    </row>
    <row r="1531" spans="1:18" ht="15.75" customHeight="1">
      <c r="A1531" s="1"/>
      <c r="B1531" s="6" t="s">
        <v>27</v>
      </c>
      <c r="C1531" s="6">
        <v>1128299</v>
      </c>
      <c r="D1531" s="7">
        <v>44278</v>
      </c>
      <c r="E1531" s="6" t="s">
        <v>28</v>
      </c>
      <c r="F1531" s="6" t="s">
        <v>67</v>
      </c>
      <c r="G1531" s="6" t="s">
        <v>68</v>
      </c>
      <c r="H1531" s="6" t="s">
        <v>18</v>
      </c>
      <c r="I1531" s="8">
        <v>0.5</v>
      </c>
      <c r="J1531" s="9">
        <v>3250</v>
      </c>
      <c r="K1531" s="10">
        <f t="shared" si="10"/>
        <v>1625</v>
      </c>
      <c r="L1531" s="10">
        <f t="shared" si="11"/>
        <v>568.75</v>
      </c>
      <c r="M1531" s="11">
        <v>0.35</v>
      </c>
      <c r="O1531" s="16"/>
      <c r="P1531" s="17"/>
      <c r="Q1531" s="12"/>
      <c r="R1531" s="13"/>
    </row>
    <row r="1532" spans="1:18" ht="15.75" customHeight="1">
      <c r="A1532" s="1"/>
      <c r="B1532" s="6" t="s">
        <v>27</v>
      </c>
      <c r="C1532" s="6">
        <v>1128299</v>
      </c>
      <c r="D1532" s="7">
        <v>44278</v>
      </c>
      <c r="E1532" s="6" t="s">
        <v>28</v>
      </c>
      <c r="F1532" s="6" t="s">
        <v>67</v>
      </c>
      <c r="G1532" s="6" t="s">
        <v>68</v>
      </c>
      <c r="H1532" s="6" t="s">
        <v>19</v>
      </c>
      <c r="I1532" s="8">
        <v>0.54999999999999993</v>
      </c>
      <c r="J1532" s="9">
        <v>3500</v>
      </c>
      <c r="K1532" s="10">
        <f t="shared" si="10"/>
        <v>1924.9999999999998</v>
      </c>
      <c r="L1532" s="10">
        <f t="shared" si="11"/>
        <v>673.74999999999989</v>
      </c>
      <c r="M1532" s="11">
        <v>0.35</v>
      </c>
      <c r="O1532" s="16"/>
      <c r="P1532" s="17"/>
      <c r="Q1532" s="12"/>
      <c r="R1532" s="13"/>
    </row>
    <row r="1533" spans="1:18" ht="15.75" customHeight="1">
      <c r="A1533" s="1"/>
      <c r="B1533" s="6" t="s">
        <v>27</v>
      </c>
      <c r="C1533" s="6">
        <v>1128299</v>
      </c>
      <c r="D1533" s="7">
        <v>44278</v>
      </c>
      <c r="E1533" s="6" t="s">
        <v>28</v>
      </c>
      <c r="F1533" s="6" t="s">
        <v>67</v>
      </c>
      <c r="G1533" s="6" t="s">
        <v>68</v>
      </c>
      <c r="H1533" s="6" t="s">
        <v>20</v>
      </c>
      <c r="I1533" s="8">
        <v>0.5</v>
      </c>
      <c r="J1533" s="9">
        <v>2500</v>
      </c>
      <c r="K1533" s="10">
        <f t="shared" si="10"/>
        <v>1250</v>
      </c>
      <c r="L1533" s="10">
        <f t="shared" si="11"/>
        <v>437.5</v>
      </c>
      <c r="M1533" s="11">
        <v>0.35</v>
      </c>
      <c r="O1533" s="16"/>
      <c r="P1533" s="17"/>
      <c r="Q1533" s="12"/>
      <c r="R1533" s="13"/>
    </row>
    <row r="1534" spans="1:18" ht="15.75" customHeight="1">
      <c r="A1534" s="1"/>
      <c r="B1534" s="6" t="s">
        <v>27</v>
      </c>
      <c r="C1534" s="6">
        <v>1128299</v>
      </c>
      <c r="D1534" s="7">
        <v>44278</v>
      </c>
      <c r="E1534" s="6" t="s">
        <v>28</v>
      </c>
      <c r="F1534" s="6" t="s">
        <v>67</v>
      </c>
      <c r="G1534" s="6" t="s">
        <v>68</v>
      </c>
      <c r="H1534" s="6" t="s">
        <v>21</v>
      </c>
      <c r="I1534" s="8">
        <v>0.55000000000000004</v>
      </c>
      <c r="J1534" s="9">
        <v>1000</v>
      </c>
      <c r="K1534" s="10">
        <f t="shared" si="10"/>
        <v>550</v>
      </c>
      <c r="L1534" s="10">
        <f t="shared" si="11"/>
        <v>220</v>
      </c>
      <c r="M1534" s="11">
        <v>0.4</v>
      </c>
      <c r="O1534" s="16"/>
      <c r="P1534" s="17"/>
      <c r="Q1534" s="12"/>
      <c r="R1534" s="13"/>
    </row>
    <row r="1535" spans="1:18" ht="15.75" customHeight="1">
      <c r="A1535" s="1"/>
      <c r="B1535" s="6" t="s">
        <v>27</v>
      </c>
      <c r="C1535" s="6">
        <v>1128299</v>
      </c>
      <c r="D1535" s="7">
        <v>44278</v>
      </c>
      <c r="E1535" s="6" t="s">
        <v>28</v>
      </c>
      <c r="F1535" s="6" t="s">
        <v>67</v>
      </c>
      <c r="G1535" s="6" t="s">
        <v>68</v>
      </c>
      <c r="H1535" s="6" t="s">
        <v>22</v>
      </c>
      <c r="I1535" s="8">
        <v>0.5</v>
      </c>
      <c r="J1535" s="9">
        <v>3000</v>
      </c>
      <c r="K1535" s="10">
        <f t="shared" si="10"/>
        <v>1500</v>
      </c>
      <c r="L1535" s="10">
        <f t="shared" si="11"/>
        <v>450</v>
      </c>
      <c r="M1535" s="11">
        <v>0.3</v>
      </c>
      <c r="O1535" s="16"/>
      <c r="P1535" s="17"/>
      <c r="Q1535" s="12"/>
      <c r="R1535" s="13"/>
    </row>
    <row r="1536" spans="1:18" ht="15.75" customHeight="1">
      <c r="A1536" s="1"/>
      <c r="B1536" s="6" t="s">
        <v>27</v>
      </c>
      <c r="C1536" s="6">
        <v>1128299</v>
      </c>
      <c r="D1536" s="7">
        <v>44310</v>
      </c>
      <c r="E1536" s="6" t="s">
        <v>28</v>
      </c>
      <c r="F1536" s="6" t="s">
        <v>67</v>
      </c>
      <c r="G1536" s="6" t="s">
        <v>68</v>
      </c>
      <c r="H1536" s="6" t="s">
        <v>17</v>
      </c>
      <c r="I1536" s="8">
        <v>0.55000000000000004</v>
      </c>
      <c r="J1536" s="9">
        <v>4750</v>
      </c>
      <c r="K1536" s="10">
        <f t="shared" ref="K1536:K1790" si="12">I1536*J1536</f>
        <v>2612.5</v>
      </c>
      <c r="L1536" s="10">
        <f t="shared" ref="L1536:L1790" si="13">K1536*M1536</f>
        <v>914.37499999999989</v>
      </c>
      <c r="M1536" s="11">
        <v>0.35</v>
      </c>
      <c r="O1536" s="16"/>
      <c r="P1536" s="17"/>
      <c r="Q1536" s="12"/>
      <c r="R1536" s="13"/>
    </row>
    <row r="1537" spans="1:18" ht="15.75" customHeight="1">
      <c r="A1537" s="1"/>
      <c r="B1537" s="6" t="s">
        <v>27</v>
      </c>
      <c r="C1537" s="6">
        <v>1128299</v>
      </c>
      <c r="D1537" s="7">
        <v>44310</v>
      </c>
      <c r="E1537" s="6" t="s">
        <v>28</v>
      </c>
      <c r="F1537" s="6" t="s">
        <v>67</v>
      </c>
      <c r="G1537" s="6" t="s">
        <v>68</v>
      </c>
      <c r="H1537" s="6" t="s">
        <v>18</v>
      </c>
      <c r="I1537" s="8">
        <v>0.60000000000000009</v>
      </c>
      <c r="J1537" s="9">
        <v>2750</v>
      </c>
      <c r="K1537" s="10">
        <f t="shared" si="12"/>
        <v>1650.0000000000002</v>
      </c>
      <c r="L1537" s="10">
        <f t="shared" si="13"/>
        <v>577.5</v>
      </c>
      <c r="M1537" s="11">
        <v>0.35</v>
      </c>
      <c r="O1537" s="16"/>
      <c r="P1537" s="17"/>
      <c r="Q1537" s="12"/>
      <c r="R1537" s="13"/>
    </row>
    <row r="1538" spans="1:18" ht="15.75" customHeight="1">
      <c r="A1538" s="1"/>
      <c r="B1538" s="6" t="s">
        <v>27</v>
      </c>
      <c r="C1538" s="6">
        <v>1128299</v>
      </c>
      <c r="D1538" s="7">
        <v>44310</v>
      </c>
      <c r="E1538" s="6" t="s">
        <v>28</v>
      </c>
      <c r="F1538" s="6" t="s">
        <v>67</v>
      </c>
      <c r="G1538" s="6" t="s">
        <v>68</v>
      </c>
      <c r="H1538" s="6" t="s">
        <v>19</v>
      </c>
      <c r="I1538" s="8">
        <v>0.60000000000000009</v>
      </c>
      <c r="J1538" s="9">
        <v>3250</v>
      </c>
      <c r="K1538" s="10">
        <f t="shared" si="12"/>
        <v>1950.0000000000002</v>
      </c>
      <c r="L1538" s="10">
        <f t="shared" si="13"/>
        <v>682.5</v>
      </c>
      <c r="M1538" s="11">
        <v>0.35</v>
      </c>
      <c r="O1538" s="16"/>
      <c r="P1538" s="17"/>
      <c r="Q1538" s="12"/>
      <c r="R1538" s="13"/>
    </row>
    <row r="1539" spans="1:18" ht="15.75" customHeight="1">
      <c r="A1539" s="1"/>
      <c r="B1539" s="6" t="s">
        <v>27</v>
      </c>
      <c r="C1539" s="6">
        <v>1128299</v>
      </c>
      <c r="D1539" s="7">
        <v>44310</v>
      </c>
      <c r="E1539" s="6" t="s">
        <v>28</v>
      </c>
      <c r="F1539" s="6" t="s">
        <v>67</v>
      </c>
      <c r="G1539" s="6" t="s">
        <v>68</v>
      </c>
      <c r="H1539" s="6" t="s">
        <v>20</v>
      </c>
      <c r="I1539" s="8">
        <v>0.45000000000000007</v>
      </c>
      <c r="J1539" s="9">
        <v>2250</v>
      </c>
      <c r="K1539" s="10">
        <f t="shared" si="12"/>
        <v>1012.5000000000001</v>
      </c>
      <c r="L1539" s="10">
        <f t="shared" si="13"/>
        <v>354.375</v>
      </c>
      <c r="M1539" s="11">
        <v>0.35</v>
      </c>
      <c r="O1539" s="16"/>
      <c r="P1539" s="17"/>
      <c r="Q1539" s="12"/>
      <c r="R1539" s="13"/>
    </row>
    <row r="1540" spans="1:18" ht="15.75" customHeight="1">
      <c r="A1540" s="1"/>
      <c r="B1540" s="6" t="s">
        <v>27</v>
      </c>
      <c r="C1540" s="6">
        <v>1128299</v>
      </c>
      <c r="D1540" s="7">
        <v>44310</v>
      </c>
      <c r="E1540" s="6" t="s">
        <v>28</v>
      </c>
      <c r="F1540" s="6" t="s">
        <v>67</v>
      </c>
      <c r="G1540" s="6" t="s">
        <v>68</v>
      </c>
      <c r="H1540" s="6" t="s">
        <v>21</v>
      </c>
      <c r="I1540" s="8">
        <v>0.50000000000000011</v>
      </c>
      <c r="J1540" s="9">
        <v>1250</v>
      </c>
      <c r="K1540" s="10">
        <f t="shared" si="12"/>
        <v>625.00000000000011</v>
      </c>
      <c r="L1540" s="10">
        <f t="shared" si="13"/>
        <v>250.00000000000006</v>
      </c>
      <c r="M1540" s="11">
        <v>0.4</v>
      </c>
      <c r="O1540" s="16"/>
      <c r="P1540" s="17"/>
      <c r="Q1540" s="12"/>
      <c r="R1540" s="13"/>
    </row>
    <row r="1541" spans="1:18" ht="15.75" customHeight="1">
      <c r="A1541" s="1"/>
      <c r="B1541" s="6" t="s">
        <v>27</v>
      </c>
      <c r="C1541" s="6">
        <v>1128299</v>
      </c>
      <c r="D1541" s="7">
        <v>44310</v>
      </c>
      <c r="E1541" s="6" t="s">
        <v>28</v>
      </c>
      <c r="F1541" s="6" t="s">
        <v>67</v>
      </c>
      <c r="G1541" s="6" t="s">
        <v>68</v>
      </c>
      <c r="H1541" s="6" t="s">
        <v>22</v>
      </c>
      <c r="I1541" s="8">
        <v>0.65000000000000013</v>
      </c>
      <c r="J1541" s="9">
        <v>3000</v>
      </c>
      <c r="K1541" s="10">
        <f t="shared" si="12"/>
        <v>1950.0000000000005</v>
      </c>
      <c r="L1541" s="10">
        <f t="shared" si="13"/>
        <v>585.00000000000011</v>
      </c>
      <c r="M1541" s="11">
        <v>0.3</v>
      </c>
      <c r="O1541" s="16"/>
      <c r="P1541" s="17"/>
      <c r="Q1541" s="12"/>
      <c r="R1541" s="13"/>
    </row>
    <row r="1542" spans="1:18" ht="15.75" customHeight="1">
      <c r="A1542" s="1"/>
      <c r="B1542" s="6" t="s">
        <v>27</v>
      </c>
      <c r="C1542" s="6">
        <v>1128299</v>
      </c>
      <c r="D1542" s="7">
        <v>44341</v>
      </c>
      <c r="E1542" s="6" t="s">
        <v>28</v>
      </c>
      <c r="F1542" s="6" t="s">
        <v>67</v>
      </c>
      <c r="G1542" s="6" t="s">
        <v>68</v>
      </c>
      <c r="H1542" s="6" t="s">
        <v>17</v>
      </c>
      <c r="I1542" s="8">
        <v>0.5</v>
      </c>
      <c r="J1542" s="9">
        <v>5000</v>
      </c>
      <c r="K1542" s="10">
        <f t="shared" si="12"/>
        <v>2500</v>
      </c>
      <c r="L1542" s="10">
        <f t="shared" si="13"/>
        <v>875</v>
      </c>
      <c r="M1542" s="11">
        <v>0.35</v>
      </c>
      <c r="O1542" s="16"/>
      <c r="P1542" s="17"/>
      <c r="Q1542" s="12"/>
      <c r="R1542" s="13"/>
    </row>
    <row r="1543" spans="1:18" ht="15.75" customHeight="1">
      <c r="A1543" s="1"/>
      <c r="B1543" s="6" t="s">
        <v>27</v>
      </c>
      <c r="C1543" s="6">
        <v>1128299</v>
      </c>
      <c r="D1543" s="7">
        <v>44341</v>
      </c>
      <c r="E1543" s="6" t="s">
        <v>28</v>
      </c>
      <c r="F1543" s="6" t="s">
        <v>67</v>
      </c>
      <c r="G1543" s="6" t="s">
        <v>68</v>
      </c>
      <c r="H1543" s="6" t="s">
        <v>18</v>
      </c>
      <c r="I1543" s="8">
        <v>0.55000000000000004</v>
      </c>
      <c r="J1543" s="9">
        <v>3500</v>
      </c>
      <c r="K1543" s="10">
        <f t="shared" si="12"/>
        <v>1925.0000000000002</v>
      </c>
      <c r="L1543" s="10">
        <f t="shared" si="13"/>
        <v>673.75</v>
      </c>
      <c r="M1543" s="11">
        <v>0.35</v>
      </c>
      <c r="O1543" s="16"/>
      <c r="P1543" s="17"/>
      <c r="Q1543" s="12"/>
      <c r="R1543" s="13"/>
    </row>
    <row r="1544" spans="1:18" ht="15.75" customHeight="1">
      <c r="A1544" s="1"/>
      <c r="B1544" s="6" t="s">
        <v>27</v>
      </c>
      <c r="C1544" s="6">
        <v>1128299</v>
      </c>
      <c r="D1544" s="7">
        <v>44341</v>
      </c>
      <c r="E1544" s="6" t="s">
        <v>28</v>
      </c>
      <c r="F1544" s="6" t="s">
        <v>67</v>
      </c>
      <c r="G1544" s="6" t="s">
        <v>68</v>
      </c>
      <c r="H1544" s="6" t="s">
        <v>19</v>
      </c>
      <c r="I1544" s="8">
        <v>0.55000000000000004</v>
      </c>
      <c r="J1544" s="9">
        <v>3500</v>
      </c>
      <c r="K1544" s="10">
        <f t="shared" si="12"/>
        <v>1925.0000000000002</v>
      </c>
      <c r="L1544" s="10">
        <f t="shared" si="13"/>
        <v>673.75</v>
      </c>
      <c r="M1544" s="11">
        <v>0.35</v>
      </c>
      <c r="O1544" s="16"/>
      <c r="P1544" s="17"/>
      <c r="Q1544" s="12"/>
      <c r="R1544" s="13"/>
    </row>
    <row r="1545" spans="1:18" ht="15.75" customHeight="1">
      <c r="A1545" s="1"/>
      <c r="B1545" s="6" t="s">
        <v>27</v>
      </c>
      <c r="C1545" s="6">
        <v>1128299</v>
      </c>
      <c r="D1545" s="7">
        <v>44341</v>
      </c>
      <c r="E1545" s="6" t="s">
        <v>28</v>
      </c>
      <c r="F1545" s="6" t="s">
        <v>67</v>
      </c>
      <c r="G1545" s="6" t="s">
        <v>68</v>
      </c>
      <c r="H1545" s="6" t="s">
        <v>20</v>
      </c>
      <c r="I1545" s="8">
        <v>0.5</v>
      </c>
      <c r="J1545" s="9">
        <v>2750</v>
      </c>
      <c r="K1545" s="10">
        <f t="shared" si="12"/>
        <v>1375</v>
      </c>
      <c r="L1545" s="10">
        <f t="shared" si="13"/>
        <v>481.24999999999994</v>
      </c>
      <c r="M1545" s="11">
        <v>0.35</v>
      </c>
      <c r="O1545" s="16"/>
      <c r="P1545" s="17"/>
      <c r="Q1545" s="12"/>
      <c r="R1545" s="13"/>
    </row>
    <row r="1546" spans="1:18" ht="15.75" customHeight="1">
      <c r="A1546" s="1"/>
      <c r="B1546" s="6" t="s">
        <v>27</v>
      </c>
      <c r="C1546" s="6">
        <v>1128299</v>
      </c>
      <c r="D1546" s="7">
        <v>44341</v>
      </c>
      <c r="E1546" s="6" t="s">
        <v>28</v>
      </c>
      <c r="F1546" s="6" t="s">
        <v>67</v>
      </c>
      <c r="G1546" s="6" t="s">
        <v>68</v>
      </c>
      <c r="H1546" s="6" t="s">
        <v>21</v>
      </c>
      <c r="I1546" s="8">
        <v>0.44999999999999996</v>
      </c>
      <c r="J1546" s="9">
        <v>1750</v>
      </c>
      <c r="K1546" s="10">
        <f t="shared" si="12"/>
        <v>787.49999999999989</v>
      </c>
      <c r="L1546" s="10">
        <f t="shared" si="13"/>
        <v>315</v>
      </c>
      <c r="M1546" s="11">
        <v>0.4</v>
      </c>
      <c r="O1546" s="16"/>
      <c r="P1546" s="17"/>
      <c r="Q1546" s="12"/>
      <c r="R1546" s="13"/>
    </row>
    <row r="1547" spans="1:18" ht="15.75" customHeight="1">
      <c r="A1547" s="1"/>
      <c r="B1547" s="6" t="s">
        <v>27</v>
      </c>
      <c r="C1547" s="6">
        <v>1128299</v>
      </c>
      <c r="D1547" s="7">
        <v>44341</v>
      </c>
      <c r="E1547" s="6" t="s">
        <v>28</v>
      </c>
      <c r="F1547" s="6" t="s">
        <v>67</v>
      </c>
      <c r="G1547" s="6" t="s">
        <v>68</v>
      </c>
      <c r="H1547" s="6" t="s">
        <v>22</v>
      </c>
      <c r="I1547" s="8">
        <v>0.6</v>
      </c>
      <c r="J1547" s="9">
        <v>5250</v>
      </c>
      <c r="K1547" s="10">
        <f t="shared" si="12"/>
        <v>3150</v>
      </c>
      <c r="L1547" s="10">
        <f t="shared" si="13"/>
        <v>945</v>
      </c>
      <c r="M1547" s="11">
        <v>0.3</v>
      </c>
      <c r="O1547" s="16"/>
      <c r="P1547" s="17"/>
      <c r="Q1547" s="12"/>
      <c r="R1547" s="13"/>
    </row>
    <row r="1548" spans="1:18" ht="15.75" customHeight="1">
      <c r="A1548" s="1"/>
      <c r="B1548" s="6" t="s">
        <v>27</v>
      </c>
      <c r="C1548" s="6">
        <v>1128299</v>
      </c>
      <c r="D1548" s="7">
        <v>44371</v>
      </c>
      <c r="E1548" s="6" t="s">
        <v>28</v>
      </c>
      <c r="F1548" s="6" t="s">
        <v>67</v>
      </c>
      <c r="G1548" s="6" t="s">
        <v>68</v>
      </c>
      <c r="H1548" s="6" t="s">
        <v>17</v>
      </c>
      <c r="I1548" s="8">
        <v>0.54999999999999993</v>
      </c>
      <c r="J1548" s="9">
        <v>7750</v>
      </c>
      <c r="K1548" s="10">
        <f t="shared" si="12"/>
        <v>4262.4999999999991</v>
      </c>
      <c r="L1548" s="10">
        <f t="shared" si="13"/>
        <v>1491.8749999999995</v>
      </c>
      <c r="M1548" s="11">
        <v>0.35</v>
      </c>
      <c r="O1548" s="16"/>
      <c r="P1548" s="17"/>
      <c r="Q1548" s="12"/>
      <c r="R1548" s="13"/>
    </row>
    <row r="1549" spans="1:18" ht="15.75" customHeight="1">
      <c r="A1549" s="1"/>
      <c r="B1549" s="6" t="s">
        <v>27</v>
      </c>
      <c r="C1549" s="6">
        <v>1128299</v>
      </c>
      <c r="D1549" s="7">
        <v>44371</v>
      </c>
      <c r="E1549" s="6" t="s">
        <v>28</v>
      </c>
      <c r="F1549" s="6" t="s">
        <v>67</v>
      </c>
      <c r="G1549" s="6" t="s">
        <v>68</v>
      </c>
      <c r="H1549" s="6" t="s">
        <v>18</v>
      </c>
      <c r="I1549" s="8">
        <v>0.64999999999999991</v>
      </c>
      <c r="J1549" s="9">
        <v>6500</v>
      </c>
      <c r="K1549" s="10">
        <f t="shared" si="12"/>
        <v>4224.9999999999991</v>
      </c>
      <c r="L1549" s="10">
        <f t="shared" si="13"/>
        <v>1478.7499999999995</v>
      </c>
      <c r="M1549" s="11">
        <v>0.35</v>
      </c>
      <c r="O1549" s="16"/>
      <c r="P1549" s="17"/>
      <c r="Q1549" s="12"/>
      <c r="R1549" s="13"/>
    </row>
    <row r="1550" spans="1:18" ht="15.75" customHeight="1">
      <c r="A1550" s="1"/>
      <c r="B1550" s="6" t="s">
        <v>27</v>
      </c>
      <c r="C1550" s="6">
        <v>1128299</v>
      </c>
      <c r="D1550" s="7">
        <v>44371</v>
      </c>
      <c r="E1550" s="6" t="s">
        <v>28</v>
      </c>
      <c r="F1550" s="6" t="s">
        <v>67</v>
      </c>
      <c r="G1550" s="6" t="s">
        <v>68</v>
      </c>
      <c r="H1550" s="6" t="s">
        <v>19</v>
      </c>
      <c r="I1550" s="8">
        <v>0.79999999999999993</v>
      </c>
      <c r="J1550" s="9">
        <v>6500</v>
      </c>
      <c r="K1550" s="10">
        <f t="shared" si="12"/>
        <v>5200</v>
      </c>
      <c r="L1550" s="10">
        <f t="shared" si="13"/>
        <v>1819.9999999999998</v>
      </c>
      <c r="M1550" s="11">
        <v>0.35</v>
      </c>
      <c r="O1550" s="16"/>
      <c r="P1550" s="17"/>
      <c r="Q1550" s="12"/>
      <c r="R1550" s="13"/>
    </row>
    <row r="1551" spans="1:18" ht="15.75" customHeight="1">
      <c r="A1551" s="1"/>
      <c r="B1551" s="6" t="s">
        <v>27</v>
      </c>
      <c r="C1551" s="6">
        <v>1128299</v>
      </c>
      <c r="D1551" s="7">
        <v>44371</v>
      </c>
      <c r="E1551" s="6" t="s">
        <v>28</v>
      </c>
      <c r="F1551" s="6" t="s">
        <v>67</v>
      </c>
      <c r="G1551" s="6" t="s">
        <v>68</v>
      </c>
      <c r="H1551" s="6" t="s">
        <v>20</v>
      </c>
      <c r="I1551" s="8">
        <v>0.79999999999999993</v>
      </c>
      <c r="J1551" s="9">
        <v>5250</v>
      </c>
      <c r="K1551" s="10">
        <f t="shared" si="12"/>
        <v>4200</v>
      </c>
      <c r="L1551" s="10">
        <f t="shared" si="13"/>
        <v>1470</v>
      </c>
      <c r="M1551" s="11">
        <v>0.35</v>
      </c>
      <c r="O1551" s="16"/>
      <c r="P1551" s="17"/>
      <c r="Q1551" s="12"/>
      <c r="R1551" s="13"/>
    </row>
    <row r="1552" spans="1:18" ht="15.75" customHeight="1">
      <c r="A1552" s="1"/>
      <c r="B1552" s="6" t="s">
        <v>27</v>
      </c>
      <c r="C1552" s="6">
        <v>1128299</v>
      </c>
      <c r="D1552" s="7">
        <v>44371</v>
      </c>
      <c r="E1552" s="6" t="s">
        <v>28</v>
      </c>
      <c r="F1552" s="6" t="s">
        <v>67</v>
      </c>
      <c r="G1552" s="6" t="s">
        <v>68</v>
      </c>
      <c r="H1552" s="6" t="s">
        <v>21</v>
      </c>
      <c r="I1552" s="8">
        <v>0.9</v>
      </c>
      <c r="J1552" s="9">
        <v>4000</v>
      </c>
      <c r="K1552" s="10">
        <f t="shared" si="12"/>
        <v>3600</v>
      </c>
      <c r="L1552" s="10">
        <f t="shared" si="13"/>
        <v>1440</v>
      </c>
      <c r="M1552" s="11">
        <v>0.4</v>
      </c>
      <c r="O1552" s="16"/>
      <c r="P1552" s="17"/>
      <c r="Q1552" s="12"/>
      <c r="R1552" s="13"/>
    </row>
    <row r="1553" spans="1:18" ht="15.75" customHeight="1">
      <c r="A1553" s="1"/>
      <c r="B1553" s="6" t="s">
        <v>27</v>
      </c>
      <c r="C1553" s="6">
        <v>1128299</v>
      </c>
      <c r="D1553" s="7">
        <v>44371</v>
      </c>
      <c r="E1553" s="6" t="s">
        <v>28</v>
      </c>
      <c r="F1553" s="6" t="s">
        <v>67</v>
      </c>
      <c r="G1553" s="6" t="s">
        <v>68</v>
      </c>
      <c r="H1553" s="6" t="s">
        <v>22</v>
      </c>
      <c r="I1553" s="8">
        <v>1.05</v>
      </c>
      <c r="J1553" s="9">
        <v>7000</v>
      </c>
      <c r="K1553" s="10">
        <f t="shared" si="12"/>
        <v>7350</v>
      </c>
      <c r="L1553" s="10">
        <f t="shared" si="13"/>
        <v>2205</v>
      </c>
      <c r="M1553" s="11">
        <v>0.3</v>
      </c>
      <c r="O1553" s="16"/>
      <c r="P1553" s="17"/>
      <c r="Q1553" s="12"/>
      <c r="R1553" s="13"/>
    </row>
    <row r="1554" spans="1:18" ht="15.75" customHeight="1">
      <c r="A1554" s="1"/>
      <c r="B1554" s="6" t="s">
        <v>27</v>
      </c>
      <c r="C1554" s="6">
        <v>1128299</v>
      </c>
      <c r="D1554" s="7">
        <v>44400</v>
      </c>
      <c r="E1554" s="6" t="s">
        <v>28</v>
      </c>
      <c r="F1554" s="6" t="s">
        <v>67</v>
      </c>
      <c r="G1554" s="6" t="s">
        <v>68</v>
      </c>
      <c r="H1554" s="6" t="s">
        <v>17</v>
      </c>
      <c r="I1554" s="8">
        <v>0.85</v>
      </c>
      <c r="J1554" s="9">
        <v>8500</v>
      </c>
      <c r="K1554" s="10">
        <f t="shared" si="12"/>
        <v>7225</v>
      </c>
      <c r="L1554" s="10">
        <f t="shared" si="13"/>
        <v>2528.75</v>
      </c>
      <c r="M1554" s="11">
        <v>0.35</v>
      </c>
      <c r="O1554" s="16"/>
      <c r="P1554" s="17"/>
      <c r="Q1554" s="12"/>
      <c r="R1554" s="13"/>
    </row>
    <row r="1555" spans="1:18" ht="15.75" customHeight="1">
      <c r="A1555" s="1"/>
      <c r="B1555" s="6" t="s">
        <v>27</v>
      </c>
      <c r="C1555" s="6">
        <v>1128299</v>
      </c>
      <c r="D1555" s="7">
        <v>44400</v>
      </c>
      <c r="E1555" s="6" t="s">
        <v>28</v>
      </c>
      <c r="F1555" s="6" t="s">
        <v>67</v>
      </c>
      <c r="G1555" s="6" t="s">
        <v>68</v>
      </c>
      <c r="H1555" s="6" t="s">
        <v>18</v>
      </c>
      <c r="I1555" s="8">
        <v>0.9</v>
      </c>
      <c r="J1555" s="9">
        <v>7000</v>
      </c>
      <c r="K1555" s="10">
        <f t="shared" si="12"/>
        <v>6300</v>
      </c>
      <c r="L1555" s="10">
        <f t="shared" si="13"/>
        <v>2205</v>
      </c>
      <c r="M1555" s="11">
        <v>0.35</v>
      </c>
      <c r="O1555" s="16"/>
      <c r="P1555" s="17"/>
      <c r="Q1555" s="12"/>
      <c r="R1555" s="13"/>
    </row>
    <row r="1556" spans="1:18" ht="15.75" customHeight="1">
      <c r="A1556" s="1"/>
      <c r="B1556" s="6" t="s">
        <v>27</v>
      </c>
      <c r="C1556" s="6">
        <v>1128299</v>
      </c>
      <c r="D1556" s="7">
        <v>44400</v>
      </c>
      <c r="E1556" s="6" t="s">
        <v>28</v>
      </c>
      <c r="F1556" s="6" t="s">
        <v>67</v>
      </c>
      <c r="G1556" s="6" t="s">
        <v>68</v>
      </c>
      <c r="H1556" s="6" t="s">
        <v>19</v>
      </c>
      <c r="I1556" s="8">
        <v>0.9</v>
      </c>
      <c r="J1556" s="9">
        <v>6500</v>
      </c>
      <c r="K1556" s="10">
        <f t="shared" si="12"/>
        <v>5850</v>
      </c>
      <c r="L1556" s="10">
        <f t="shared" si="13"/>
        <v>2047.4999999999998</v>
      </c>
      <c r="M1556" s="11">
        <v>0.35</v>
      </c>
      <c r="O1556" s="16"/>
      <c r="P1556" s="17"/>
      <c r="Q1556" s="12"/>
      <c r="R1556" s="13"/>
    </row>
    <row r="1557" spans="1:18" ht="15.75" customHeight="1">
      <c r="A1557" s="1"/>
      <c r="B1557" s="6" t="s">
        <v>27</v>
      </c>
      <c r="C1557" s="6">
        <v>1128299</v>
      </c>
      <c r="D1557" s="7">
        <v>44400</v>
      </c>
      <c r="E1557" s="6" t="s">
        <v>28</v>
      </c>
      <c r="F1557" s="6" t="s">
        <v>67</v>
      </c>
      <c r="G1557" s="6" t="s">
        <v>68</v>
      </c>
      <c r="H1557" s="6" t="s">
        <v>20</v>
      </c>
      <c r="I1557" s="8">
        <v>0.85</v>
      </c>
      <c r="J1557" s="9">
        <v>5500</v>
      </c>
      <c r="K1557" s="10">
        <f t="shared" si="12"/>
        <v>4675</v>
      </c>
      <c r="L1557" s="10">
        <f t="shared" si="13"/>
        <v>1636.25</v>
      </c>
      <c r="M1557" s="11">
        <v>0.35</v>
      </c>
      <c r="O1557" s="16"/>
      <c r="P1557" s="17"/>
      <c r="Q1557" s="12"/>
      <c r="R1557" s="13"/>
    </row>
    <row r="1558" spans="1:18" ht="15.75" customHeight="1">
      <c r="A1558" s="1"/>
      <c r="B1558" s="6" t="s">
        <v>27</v>
      </c>
      <c r="C1558" s="6">
        <v>1128299</v>
      </c>
      <c r="D1558" s="7">
        <v>44400</v>
      </c>
      <c r="E1558" s="6" t="s">
        <v>28</v>
      </c>
      <c r="F1558" s="6" t="s">
        <v>67</v>
      </c>
      <c r="G1558" s="6" t="s">
        <v>68</v>
      </c>
      <c r="H1558" s="6" t="s">
        <v>21</v>
      </c>
      <c r="I1558" s="8">
        <v>0.9</v>
      </c>
      <c r="J1558" s="9">
        <v>6000</v>
      </c>
      <c r="K1558" s="10">
        <f t="shared" si="12"/>
        <v>5400</v>
      </c>
      <c r="L1558" s="10">
        <f t="shared" si="13"/>
        <v>2160</v>
      </c>
      <c r="M1558" s="11">
        <v>0.4</v>
      </c>
      <c r="O1558" s="16"/>
      <c r="P1558" s="17"/>
      <c r="Q1558" s="12"/>
      <c r="R1558" s="13"/>
    </row>
    <row r="1559" spans="1:18" ht="15.75" customHeight="1">
      <c r="A1559" s="1"/>
      <c r="B1559" s="6" t="s">
        <v>27</v>
      </c>
      <c r="C1559" s="6">
        <v>1128299</v>
      </c>
      <c r="D1559" s="7">
        <v>44400</v>
      </c>
      <c r="E1559" s="6" t="s">
        <v>28</v>
      </c>
      <c r="F1559" s="6" t="s">
        <v>67</v>
      </c>
      <c r="G1559" s="6" t="s">
        <v>68</v>
      </c>
      <c r="H1559" s="6" t="s">
        <v>22</v>
      </c>
      <c r="I1559" s="8">
        <v>1.05</v>
      </c>
      <c r="J1559" s="9">
        <v>6000</v>
      </c>
      <c r="K1559" s="10">
        <f t="shared" si="12"/>
        <v>6300</v>
      </c>
      <c r="L1559" s="10">
        <f t="shared" si="13"/>
        <v>1890</v>
      </c>
      <c r="M1559" s="11">
        <v>0.3</v>
      </c>
      <c r="O1559" s="16"/>
      <c r="P1559" s="17"/>
      <c r="Q1559" s="12"/>
      <c r="R1559" s="13"/>
    </row>
    <row r="1560" spans="1:18" ht="15.75" customHeight="1">
      <c r="A1560" s="1"/>
      <c r="B1560" s="6" t="s">
        <v>27</v>
      </c>
      <c r="C1560" s="6">
        <v>1128299</v>
      </c>
      <c r="D1560" s="7">
        <v>44432</v>
      </c>
      <c r="E1560" s="6" t="s">
        <v>28</v>
      </c>
      <c r="F1560" s="6" t="s">
        <v>67</v>
      </c>
      <c r="G1560" s="6" t="s">
        <v>68</v>
      </c>
      <c r="H1560" s="6" t="s">
        <v>17</v>
      </c>
      <c r="I1560" s="8">
        <v>0.9</v>
      </c>
      <c r="J1560" s="9">
        <v>8000</v>
      </c>
      <c r="K1560" s="10">
        <f t="shared" si="12"/>
        <v>7200</v>
      </c>
      <c r="L1560" s="10">
        <f t="shared" si="13"/>
        <v>2520</v>
      </c>
      <c r="M1560" s="11">
        <v>0.35</v>
      </c>
      <c r="O1560" s="16"/>
      <c r="P1560" s="17"/>
      <c r="Q1560" s="12"/>
      <c r="R1560" s="13"/>
    </row>
    <row r="1561" spans="1:18" ht="15.75" customHeight="1">
      <c r="A1561" s="1"/>
      <c r="B1561" s="6" t="s">
        <v>27</v>
      </c>
      <c r="C1561" s="6">
        <v>1128299</v>
      </c>
      <c r="D1561" s="7">
        <v>44432</v>
      </c>
      <c r="E1561" s="6" t="s">
        <v>28</v>
      </c>
      <c r="F1561" s="6" t="s">
        <v>67</v>
      </c>
      <c r="G1561" s="6" t="s">
        <v>68</v>
      </c>
      <c r="H1561" s="6" t="s">
        <v>18</v>
      </c>
      <c r="I1561" s="8">
        <v>0.8</v>
      </c>
      <c r="J1561" s="9">
        <v>7750</v>
      </c>
      <c r="K1561" s="10">
        <f t="shared" si="12"/>
        <v>6200</v>
      </c>
      <c r="L1561" s="10">
        <f t="shared" si="13"/>
        <v>2170</v>
      </c>
      <c r="M1561" s="11">
        <v>0.35</v>
      </c>
      <c r="O1561" s="16"/>
      <c r="P1561" s="17"/>
      <c r="Q1561" s="12"/>
      <c r="R1561" s="13"/>
    </row>
    <row r="1562" spans="1:18" ht="15.75" customHeight="1">
      <c r="A1562" s="1"/>
      <c r="B1562" s="6" t="s">
        <v>27</v>
      </c>
      <c r="C1562" s="6">
        <v>1128299</v>
      </c>
      <c r="D1562" s="7">
        <v>44432</v>
      </c>
      <c r="E1562" s="6" t="s">
        <v>28</v>
      </c>
      <c r="F1562" s="6" t="s">
        <v>67</v>
      </c>
      <c r="G1562" s="6" t="s">
        <v>68</v>
      </c>
      <c r="H1562" s="6" t="s">
        <v>19</v>
      </c>
      <c r="I1562" s="8">
        <v>0.70000000000000007</v>
      </c>
      <c r="J1562" s="9">
        <v>6500</v>
      </c>
      <c r="K1562" s="10">
        <f t="shared" si="12"/>
        <v>4550</v>
      </c>
      <c r="L1562" s="10">
        <f t="shared" si="13"/>
        <v>1592.5</v>
      </c>
      <c r="M1562" s="11">
        <v>0.35</v>
      </c>
      <c r="O1562" s="16"/>
      <c r="P1562" s="17"/>
      <c r="Q1562" s="12"/>
      <c r="R1562" s="13"/>
    </row>
    <row r="1563" spans="1:18" ht="15.75" customHeight="1">
      <c r="A1563" s="1"/>
      <c r="B1563" s="6" t="s">
        <v>27</v>
      </c>
      <c r="C1563" s="6">
        <v>1128299</v>
      </c>
      <c r="D1563" s="7">
        <v>44432</v>
      </c>
      <c r="E1563" s="6" t="s">
        <v>28</v>
      </c>
      <c r="F1563" s="6" t="s">
        <v>67</v>
      </c>
      <c r="G1563" s="6" t="s">
        <v>68</v>
      </c>
      <c r="H1563" s="6" t="s">
        <v>20</v>
      </c>
      <c r="I1563" s="8">
        <v>0.70000000000000007</v>
      </c>
      <c r="J1563" s="9">
        <v>4250</v>
      </c>
      <c r="K1563" s="10">
        <f t="shared" si="12"/>
        <v>2975.0000000000005</v>
      </c>
      <c r="L1563" s="10">
        <f t="shared" si="13"/>
        <v>1041.25</v>
      </c>
      <c r="M1563" s="11">
        <v>0.35</v>
      </c>
      <c r="O1563" s="16"/>
      <c r="P1563" s="17"/>
      <c r="Q1563" s="12"/>
      <c r="R1563" s="13"/>
    </row>
    <row r="1564" spans="1:18" ht="15.75" customHeight="1">
      <c r="A1564" s="1"/>
      <c r="B1564" s="6" t="s">
        <v>27</v>
      </c>
      <c r="C1564" s="6">
        <v>1128299</v>
      </c>
      <c r="D1564" s="7">
        <v>44432</v>
      </c>
      <c r="E1564" s="6" t="s">
        <v>28</v>
      </c>
      <c r="F1564" s="6" t="s">
        <v>67</v>
      </c>
      <c r="G1564" s="6" t="s">
        <v>68</v>
      </c>
      <c r="H1564" s="6" t="s">
        <v>21</v>
      </c>
      <c r="I1564" s="8">
        <v>0.7</v>
      </c>
      <c r="J1564" s="9">
        <v>4250</v>
      </c>
      <c r="K1564" s="10">
        <f t="shared" si="12"/>
        <v>2975</v>
      </c>
      <c r="L1564" s="10">
        <f t="shared" si="13"/>
        <v>1190</v>
      </c>
      <c r="M1564" s="11">
        <v>0.4</v>
      </c>
      <c r="O1564" s="16"/>
      <c r="P1564" s="17"/>
      <c r="Q1564" s="12"/>
      <c r="R1564" s="13"/>
    </row>
    <row r="1565" spans="1:18" ht="15.75" customHeight="1">
      <c r="A1565" s="1"/>
      <c r="B1565" s="6" t="s">
        <v>27</v>
      </c>
      <c r="C1565" s="6">
        <v>1128299</v>
      </c>
      <c r="D1565" s="7">
        <v>44432</v>
      </c>
      <c r="E1565" s="6" t="s">
        <v>28</v>
      </c>
      <c r="F1565" s="6" t="s">
        <v>67</v>
      </c>
      <c r="G1565" s="6" t="s">
        <v>68</v>
      </c>
      <c r="H1565" s="6" t="s">
        <v>22</v>
      </c>
      <c r="I1565" s="8">
        <v>0.75</v>
      </c>
      <c r="J1565" s="9">
        <v>2500</v>
      </c>
      <c r="K1565" s="10">
        <f t="shared" si="12"/>
        <v>1875</v>
      </c>
      <c r="L1565" s="10">
        <f t="shared" si="13"/>
        <v>562.5</v>
      </c>
      <c r="M1565" s="11">
        <v>0.3</v>
      </c>
      <c r="O1565" s="16"/>
      <c r="P1565" s="17"/>
      <c r="Q1565" s="12"/>
      <c r="R1565" s="13"/>
    </row>
    <row r="1566" spans="1:18" ht="15.75" customHeight="1">
      <c r="A1566" s="1"/>
      <c r="B1566" s="6" t="s">
        <v>27</v>
      </c>
      <c r="C1566" s="6">
        <v>1128299</v>
      </c>
      <c r="D1566" s="7">
        <v>44464</v>
      </c>
      <c r="E1566" s="6" t="s">
        <v>28</v>
      </c>
      <c r="F1566" s="6" t="s">
        <v>67</v>
      </c>
      <c r="G1566" s="6" t="s">
        <v>68</v>
      </c>
      <c r="H1566" s="6" t="s">
        <v>17</v>
      </c>
      <c r="I1566" s="8">
        <v>0.50000000000000011</v>
      </c>
      <c r="J1566" s="9">
        <v>4500</v>
      </c>
      <c r="K1566" s="10">
        <f t="shared" si="12"/>
        <v>2250.0000000000005</v>
      </c>
      <c r="L1566" s="10">
        <f t="shared" si="13"/>
        <v>787.50000000000011</v>
      </c>
      <c r="M1566" s="11">
        <v>0.35</v>
      </c>
      <c r="O1566" s="16"/>
      <c r="P1566" s="17"/>
      <c r="Q1566" s="12"/>
      <c r="R1566" s="13"/>
    </row>
    <row r="1567" spans="1:18" ht="15.75" customHeight="1">
      <c r="A1567" s="1"/>
      <c r="B1567" s="6" t="s">
        <v>27</v>
      </c>
      <c r="C1567" s="6">
        <v>1128299</v>
      </c>
      <c r="D1567" s="7">
        <v>44464</v>
      </c>
      <c r="E1567" s="6" t="s">
        <v>28</v>
      </c>
      <c r="F1567" s="6" t="s">
        <v>67</v>
      </c>
      <c r="G1567" s="6" t="s">
        <v>68</v>
      </c>
      <c r="H1567" s="6" t="s">
        <v>18</v>
      </c>
      <c r="I1567" s="8">
        <v>0.55000000000000016</v>
      </c>
      <c r="J1567" s="9">
        <v>4500</v>
      </c>
      <c r="K1567" s="10">
        <f t="shared" si="12"/>
        <v>2475.0000000000009</v>
      </c>
      <c r="L1567" s="10">
        <f t="shared" si="13"/>
        <v>866.25000000000023</v>
      </c>
      <c r="M1567" s="11">
        <v>0.35</v>
      </c>
      <c r="O1567" s="16"/>
      <c r="P1567" s="17"/>
      <c r="Q1567" s="12"/>
      <c r="R1567" s="13"/>
    </row>
    <row r="1568" spans="1:18" ht="15.75" customHeight="1">
      <c r="A1568" s="1"/>
      <c r="B1568" s="6" t="s">
        <v>27</v>
      </c>
      <c r="C1568" s="6">
        <v>1128299</v>
      </c>
      <c r="D1568" s="7">
        <v>44464</v>
      </c>
      <c r="E1568" s="6" t="s">
        <v>28</v>
      </c>
      <c r="F1568" s="6" t="s">
        <v>67</v>
      </c>
      <c r="G1568" s="6" t="s">
        <v>68</v>
      </c>
      <c r="H1568" s="6" t="s">
        <v>19</v>
      </c>
      <c r="I1568" s="8">
        <v>0.50000000000000011</v>
      </c>
      <c r="J1568" s="9">
        <v>2500</v>
      </c>
      <c r="K1568" s="10">
        <f t="shared" si="12"/>
        <v>1250.0000000000002</v>
      </c>
      <c r="L1568" s="10">
        <f t="shared" si="13"/>
        <v>437.50000000000006</v>
      </c>
      <c r="M1568" s="11">
        <v>0.35</v>
      </c>
      <c r="O1568" s="16"/>
      <c r="P1568" s="17"/>
      <c r="Q1568" s="12"/>
      <c r="R1568" s="13"/>
    </row>
    <row r="1569" spans="1:18" ht="15.75" customHeight="1">
      <c r="A1569" s="1"/>
      <c r="B1569" s="6" t="s">
        <v>27</v>
      </c>
      <c r="C1569" s="6">
        <v>1128299</v>
      </c>
      <c r="D1569" s="7">
        <v>44464</v>
      </c>
      <c r="E1569" s="6" t="s">
        <v>28</v>
      </c>
      <c r="F1569" s="6" t="s">
        <v>67</v>
      </c>
      <c r="G1569" s="6" t="s">
        <v>68</v>
      </c>
      <c r="H1569" s="6" t="s">
        <v>20</v>
      </c>
      <c r="I1569" s="8">
        <v>0.50000000000000011</v>
      </c>
      <c r="J1569" s="9">
        <v>2000</v>
      </c>
      <c r="K1569" s="10">
        <f t="shared" si="12"/>
        <v>1000.0000000000002</v>
      </c>
      <c r="L1569" s="10">
        <f t="shared" si="13"/>
        <v>350.00000000000006</v>
      </c>
      <c r="M1569" s="11">
        <v>0.35</v>
      </c>
      <c r="O1569" s="16"/>
      <c r="P1569" s="17"/>
      <c r="Q1569" s="12"/>
      <c r="R1569" s="13"/>
    </row>
    <row r="1570" spans="1:18" ht="15.75" customHeight="1">
      <c r="A1570" s="1"/>
      <c r="B1570" s="6" t="s">
        <v>27</v>
      </c>
      <c r="C1570" s="6">
        <v>1128299</v>
      </c>
      <c r="D1570" s="7">
        <v>44464</v>
      </c>
      <c r="E1570" s="6" t="s">
        <v>28</v>
      </c>
      <c r="F1570" s="6" t="s">
        <v>67</v>
      </c>
      <c r="G1570" s="6" t="s">
        <v>68</v>
      </c>
      <c r="H1570" s="6" t="s">
        <v>21</v>
      </c>
      <c r="I1570" s="8">
        <v>0.60000000000000009</v>
      </c>
      <c r="J1570" s="9">
        <v>2250</v>
      </c>
      <c r="K1570" s="10">
        <f t="shared" si="12"/>
        <v>1350.0000000000002</v>
      </c>
      <c r="L1570" s="10">
        <f t="shared" si="13"/>
        <v>540.00000000000011</v>
      </c>
      <c r="M1570" s="11">
        <v>0.4</v>
      </c>
      <c r="O1570" s="16"/>
      <c r="P1570" s="17"/>
      <c r="Q1570" s="12"/>
      <c r="R1570" s="13"/>
    </row>
    <row r="1571" spans="1:18" ht="15.75" customHeight="1">
      <c r="A1571" s="1"/>
      <c r="B1571" s="6" t="s">
        <v>27</v>
      </c>
      <c r="C1571" s="6">
        <v>1128299</v>
      </c>
      <c r="D1571" s="7">
        <v>44464</v>
      </c>
      <c r="E1571" s="6" t="s">
        <v>28</v>
      </c>
      <c r="F1571" s="6" t="s">
        <v>67</v>
      </c>
      <c r="G1571" s="6" t="s">
        <v>68</v>
      </c>
      <c r="H1571" s="6" t="s">
        <v>22</v>
      </c>
      <c r="I1571" s="8">
        <v>0.44999999999999996</v>
      </c>
      <c r="J1571" s="9">
        <v>2500</v>
      </c>
      <c r="K1571" s="10">
        <f t="shared" si="12"/>
        <v>1125</v>
      </c>
      <c r="L1571" s="10">
        <f t="shared" si="13"/>
        <v>337.5</v>
      </c>
      <c r="M1571" s="11">
        <v>0.3</v>
      </c>
      <c r="O1571" s="16"/>
      <c r="P1571" s="17"/>
      <c r="Q1571" s="12"/>
      <c r="R1571" s="13"/>
    </row>
    <row r="1572" spans="1:18" ht="15.75" customHeight="1">
      <c r="A1572" s="1"/>
      <c r="B1572" s="6" t="s">
        <v>27</v>
      </c>
      <c r="C1572" s="6">
        <v>1128299</v>
      </c>
      <c r="D1572" s="7">
        <v>44493</v>
      </c>
      <c r="E1572" s="6" t="s">
        <v>28</v>
      </c>
      <c r="F1572" s="6" t="s">
        <v>67</v>
      </c>
      <c r="G1572" s="6" t="s">
        <v>68</v>
      </c>
      <c r="H1572" s="6" t="s">
        <v>17</v>
      </c>
      <c r="I1572" s="8">
        <v>0.4</v>
      </c>
      <c r="J1572" s="9">
        <v>3500</v>
      </c>
      <c r="K1572" s="10">
        <f t="shared" si="12"/>
        <v>1400</v>
      </c>
      <c r="L1572" s="10">
        <f t="shared" si="13"/>
        <v>489.99999999999994</v>
      </c>
      <c r="M1572" s="11">
        <v>0.35</v>
      </c>
      <c r="O1572" s="16"/>
      <c r="P1572" s="17"/>
      <c r="Q1572" s="12"/>
      <c r="R1572" s="13"/>
    </row>
    <row r="1573" spans="1:18" ht="15.75" customHeight="1">
      <c r="A1573" s="1"/>
      <c r="B1573" s="6" t="s">
        <v>27</v>
      </c>
      <c r="C1573" s="6">
        <v>1128299</v>
      </c>
      <c r="D1573" s="7">
        <v>44493</v>
      </c>
      <c r="E1573" s="6" t="s">
        <v>28</v>
      </c>
      <c r="F1573" s="6" t="s">
        <v>67</v>
      </c>
      <c r="G1573" s="6" t="s">
        <v>68</v>
      </c>
      <c r="H1573" s="6" t="s">
        <v>18</v>
      </c>
      <c r="I1573" s="8">
        <v>0.55000000000000016</v>
      </c>
      <c r="J1573" s="9">
        <v>5250</v>
      </c>
      <c r="K1573" s="10">
        <f t="shared" si="12"/>
        <v>2887.5000000000009</v>
      </c>
      <c r="L1573" s="10">
        <f t="shared" si="13"/>
        <v>1010.6250000000002</v>
      </c>
      <c r="M1573" s="11">
        <v>0.35</v>
      </c>
      <c r="O1573" s="16"/>
      <c r="P1573" s="17"/>
      <c r="Q1573" s="12"/>
      <c r="R1573" s="13"/>
    </row>
    <row r="1574" spans="1:18" ht="15.75" customHeight="1">
      <c r="A1574" s="1"/>
      <c r="B1574" s="6" t="s">
        <v>27</v>
      </c>
      <c r="C1574" s="6">
        <v>1128299</v>
      </c>
      <c r="D1574" s="7">
        <v>44493</v>
      </c>
      <c r="E1574" s="6" t="s">
        <v>28</v>
      </c>
      <c r="F1574" s="6" t="s">
        <v>67</v>
      </c>
      <c r="G1574" s="6" t="s">
        <v>68</v>
      </c>
      <c r="H1574" s="6" t="s">
        <v>19</v>
      </c>
      <c r="I1574" s="8">
        <v>0.50000000000000011</v>
      </c>
      <c r="J1574" s="9">
        <v>3500</v>
      </c>
      <c r="K1574" s="10">
        <f t="shared" si="12"/>
        <v>1750.0000000000005</v>
      </c>
      <c r="L1574" s="10">
        <f t="shared" si="13"/>
        <v>612.50000000000011</v>
      </c>
      <c r="M1574" s="11">
        <v>0.35</v>
      </c>
      <c r="O1574" s="16"/>
      <c r="P1574" s="17"/>
      <c r="Q1574" s="12"/>
      <c r="R1574" s="13"/>
    </row>
    <row r="1575" spans="1:18" ht="15.75" customHeight="1">
      <c r="A1575" s="1"/>
      <c r="B1575" s="6" t="s">
        <v>27</v>
      </c>
      <c r="C1575" s="6">
        <v>1128299</v>
      </c>
      <c r="D1575" s="7">
        <v>44493</v>
      </c>
      <c r="E1575" s="6" t="s">
        <v>28</v>
      </c>
      <c r="F1575" s="6" t="s">
        <v>67</v>
      </c>
      <c r="G1575" s="6" t="s">
        <v>68</v>
      </c>
      <c r="H1575" s="6" t="s">
        <v>20</v>
      </c>
      <c r="I1575" s="8">
        <v>0.45000000000000007</v>
      </c>
      <c r="J1575" s="9">
        <v>3250</v>
      </c>
      <c r="K1575" s="10">
        <f t="shared" si="12"/>
        <v>1462.5000000000002</v>
      </c>
      <c r="L1575" s="10">
        <f t="shared" si="13"/>
        <v>511.87500000000006</v>
      </c>
      <c r="M1575" s="11">
        <v>0.35</v>
      </c>
      <c r="O1575" s="16"/>
      <c r="P1575" s="17"/>
      <c r="Q1575" s="12"/>
      <c r="R1575" s="13"/>
    </row>
    <row r="1576" spans="1:18" ht="15.75" customHeight="1">
      <c r="A1576" s="1"/>
      <c r="B1576" s="6" t="s">
        <v>27</v>
      </c>
      <c r="C1576" s="6">
        <v>1128299</v>
      </c>
      <c r="D1576" s="7">
        <v>44493</v>
      </c>
      <c r="E1576" s="6" t="s">
        <v>28</v>
      </c>
      <c r="F1576" s="6" t="s">
        <v>67</v>
      </c>
      <c r="G1576" s="6" t="s">
        <v>68</v>
      </c>
      <c r="H1576" s="6" t="s">
        <v>21</v>
      </c>
      <c r="I1576" s="8">
        <v>0.55000000000000004</v>
      </c>
      <c r="J1576" s="9">
        <v>3000</v>
      </c>
      <c r="K1576" s="10">
        <f t="shared" si="12"/>
        <v>1650.0000000000002</v>
      </c>
      <c r="L1576" s="10">
        <f t="shared" si="13"/>
        <v>660.00000000000011</v>
      </c>
      <c r="M1576" s="11">
        <v>0.4</v>
      </c>
      <c r="O1576" s="16"/>
      <c r="P1576" s="17"/>
      <c r="Q1576" s="12"/>
      <c r="R1576" s="13"/>
    </row>
    <row r="1577" spans="1:18" ht="15.75" customHeight="1">
      <c r="A1577" s="1"/>
      <c r="B1577" s="6" t="s">
        <v>27</v>
      </c>
      <c r="C1577" s="6">
        <v>1128299</v>
      </c>
      <c r="D1577" s="7">
        <v>44493</v>
      </c>
      <c r="E1577" s="6" t="s">
        <v>28</v>
      </c>
      <c r="F1577" s="6" t="s">
        <v>67</v>
      </c>
      <c r="G1577" s="6" t="s">
        <v>68</v>
      </c>
      <c r="H1577" s="6" t="s">
        <v>22</v>
      </c>
      <c r="I1577" s="8">
        <v>0.60000000000000009</v>
      </c>
      <c r="J1577" s="9">
        <v>3500</v>
      </c>
      <c r="K1577" s="10">
        <f t="shared" si="12"/>
        <v>2100.0000000000005</v>
      </c>
      <c r="L1577" s="10">
        <f t="shared" si="13"/>
        <v>630.00000000000011</v>
      </c>
      <c r="M1577" s="11">
        <v>0.3</v>
      </c>
      <c r="O1577" s="16"/>
      <c r="P1577" s="17"/>
      <c r="Q1577" s="12"/>
      <c r="R1577" s="13"/>
    </row>
    <row r="1578" spans="1:18" ht="15.75" customHeight="1">
      <c r="A1578" s="1"/>
      <c r="B1578" s="6" t="s">
        <v>27</v>
      </c>
      <c r="C1578" s="6">
        <v>1128299</v>
      </c>
      <c r="D1578" s="7">
        <v>44524</v>
      </c>
      <c r="E1578" s="6" t="s">
        <v>28</v>
      </c>
      <c r="F1578" s="6" t="s">
        <v>67</v>
      </c>
      <c r="G1578" s="6" t="s">
        <v>68</v>
      </c>
      <c r="H1578" s="6" t="s">
        <v>17</v>
      </c>
      <c r="I1578" s="8">
        <v>0.45000000000000007</v>
      </c>
      <c r="J1578" s="9">
        <v>5750</v>
      </c>
      <c r="K1578" s="10">
        <f t="shared" si="12"/>
        <v>2587.5000000000005</v>
      </c>
      <c r="L1578" s="10">
        <f t="shared" si="13"/>
        <v>905.62500000000011</v>
      </c>
      <c r="M1578" s="11">
        <v>0.35</v>
      </c>
      <c r="O1578" s="16"/>
      <c r="P1578" s="17"/>
      <c r="Q1578" s="12"/>
      <c r="R1578" s="13"/>
    </row>
    <row r="1579" spans="1:18" ht="15.75" customHeight="1">
      <c r="A1579" s="1"/>
      <c r="B1579" s="6" t="s">
        <v>27</v>
      </c>
      <c r="C1579" s="6">
        <v>1128299</v>
      </c>
      <c r="D1579" s="7">
        <v>44524</v>
      </c>
      <c r="E1579" s="6" t="s">
        <v>28</v>
      </c>
      <c r="F1579" s="6" t="s">
        <v>67</v>
      </c>
      <c r="G1579" s="6" t="s">
        <v>68</v>
      </c>
      <c r="H1579" s="6" t="s">
        <v>18</v>
      </c>
      <c r="I1579" s="8">
        <v>0.50000000000000011</v>
      </c>
      <c r="J1579" s="9">
        <v>6500</v>
      </c>
      <c r="K1579" s="10">
        <f t="shared" si="12"/>
        <v>3250.0000000000009</v>
      </c>
      <c r="L1579" s="10">
        <f t="shared" si="13"/>
        <v>1137.5000000000002</v>
      </c>
      <c r="M1579" s="11">
        <v>0.35</v>
      </c>
      <c r="O1579" s="16"/>
      <c r="P1579" s="17"/>
      <c r="Q1579" s="12"/>
      <c r="R1579" s="13"/>
    </row>
    <row r="1580" spans="1:18" ht="15.75" customHeight="1">
      <c r="A1580" s="1"/>
      <c r="B1580" s="6" t="s">
        <v>27</v>
      </c>
      <c r="C1580" s="6">
        <v>1128299</v>
      </c>
      <c r="D1580" s="7">
        <v>44524</v>
      </c>
      <c r="E1580" s="6" t="s">
        <v>28</v>
      </c>
      <c r="F1580" s="6" t="s">
        <v>67</v>
      </c>
      <c r="G1580" s="6" t="s">
        <v>68</v>
      </c>
      <c r="H1580" s="6" t="s">
        <v>19</v>
      </c>
      <c r="I1580" s="8">
        <v>0.45000000000000007</v>
      </c>
      <c r="J1580" s="9">
        <v>4750</v>
      </c>
      <c r="K1580" s="10">
        <f t="shared" si="12"/>
        <v>2137.5000000000005</v>
      </c>
      <c r="L1580" s="10">
        <f t="shared" si="13"/>
        <v>748.12500000000011</v>
      </c>
      <c r="M1580" s="11">
        <v>0.35</v>
      </c>
      <c r="O1580" s="16"/>
      <c r="P1580" s="17"/>
      <c r="Q1580" s="12"/>
      <c r="R1580" s="13"/>
    </row>
    <row r="1581" spans="1:18" ht="15.75" customHeight="1">
      <c r="A1581" s="1"/>
      <c r="B1581" s="6" t="s">
        <v>27</v>
      </c>
      <c r="C1581" s="6">
        <v>1128299</v>
      </c>
      <c r="D1581" s="7">
        <v>44524</v>
      </c>
      <c r="E1581" s="6" t="s">
        <v>28</v>
      </c>
      <c r="F1581" s="6" t="s">
        <v>67</v>
      </c>
      <c r="G1581" s="6" t="s">
        <v>68</v>
      </c>
      <c r="H1581" s="6" t="s">
        <v>20</v>
      </c>
      <c r="I1581" s="8">
        <v>0.55000000000000016</v>
      </c>
      <c r="J1581" s="9">
        <v>4500</v>
      </c>
      <c r="K1581" s="10">
        <f t="shared" si="12"/>
        <v>2475.0000000000009</v>
      </c>
      <c r="L1581" s="10">
        <f t="shared" si="13"/>
        <v>866.25000000000023</v>
      </c>
      <c r="M1581" s="11">
        <v>0.35</v>
      </c>
      <c r="O1581" s="16"/>
      <c r="P1581" s="17"/>
      <c r="Q1581" s="12"/>
      <c r="R1581" s="13"/>
    </row>
    <row r="1582" spans="1:18" ht="15.75" customHeight="1">
      <c r="A1582" s="1"/>
      <c r="B1582" s="6" t="s">
        <v>27</v>
      </c>
      <c r="C1582" s="6">
        <v>1128299</v>
      </c>
      <c r="D1582" s="7">
        <v>44524</v>
      </c>
      <c r="E1582" s="6" t="s">
        <v>28</v>
      </c>
      <c r="F1582" s="6" t="s">
        <v>67</v>
      </c>
      <c r="G1582" s="6" t="s">
        <v>68</v>
      </c>
      <c r="H1582" s="6" t="s">
        <v>21</v>
      </c>
      <c r="I1582" s="8">
        <v>0.75000000000000011</v>
      </c>
      <c r="J1582" s="9">
        <v>4250</v>
      </c>
      <c r="K1582" s="10">
        <f t="shared" si="12"/>
        <v>3187.5000000000005</v>
      </c>
      <c r="L1582" s="10">
        <f t="shared" si="13"/>
        <v>1275.0000000000002</v>
      </c>
      <c r="M1582" s="11">
        <v>0.4</v>
      </c>
      <c r="O1582" s="16"/>
      <c r="P1582" s="17"/>
      <c r="Q1582" s="12"/>
      <c r="R1582" s="13"/>
    </row>
    <row r="1583" spans="1:18" ht="15.75" customHeight="1">
      <c r="A1583" s="1"/>
      <c r="B1583" s="6" t="s">
        <v>27</v>
      </c>
      <c r="C1583" s="6">
        <v>1128299</v>
      </c>
      <c r="D1583" s="7">
        <v>44524</v>
      </c>
      <c r="E1583" s="6" t="s">
        <v>28</v>
      </c>
      <c r="F1583" s="6" t="s">
        <v>67</v>
      </c>
      <c r="G1583" s="6" t="s">
        <v>68</v>
      </c>
      <c r="H1583" s="6" t="s">
        <v>22</v>
      </c>
      <c r="I1583" s="8">
        <v>0.80000000000000016</v>
      </c>
      <c r="J1583" s="9">
        <v>5500</v>
      </c>
      <c r="K1583" s="10">
        <f t="shared" si="12"/>
        <v>4400.0000000000009</v>
      </c>
      <c r="L1583" s="10">
        <f t="shared" si="13"/>
        <v>1320.0000000000002</v>
      </c>
      <c r="M1583" s="11">
        <v>0.3</v>
      </c>
      <c r="O1583" s="16"/>
      <c r="P1583" s="17"/>
      <c r="Q1583" s="12"/>
      <c r="R1583" s="13"/>
    </row>
    <row r="1584" spans="1:18" ht="15.75" customHeight="1">
      <c r="A1584" s="1"/>
      <c r="B1584" s="6" t="s">
        <v>27</v>
      </c>
      <c r="C1584" s="6">
        <v>1128299</v>
      </c>
      <c r="D1584" s="7">
        <v>44553</v>
      </c>
      <c r="E1584" s="6" t="s">
        <v>28</v>
      </c>
      <c r="F1584" s="6" t="s">
        <v>67</v>
      </c>
      <c r="G1584" s="6" t="s">
        <v>68</v>
      </c>
      <c r="H1584" s="6" t="s">
        <v>17</v>
      </c>
      <c r="I1584" s="8">
        <v>0.65000000000000013</v>
      </c>
      <c r="J1584" s="9">
        <v>7500</v>
      </c>
      <c r="K1584" s="10">
        <f t="shared" si="12"/>
        <v>4875.0000000000009</v>
      </c>
      <c r="L1584" s="10">
        <f t="shared" si="13"/>
        <v>1706.2500000000002</v>
      </c>
      <c r="M1584" s="11">
        <v>0.35</v>
      </c>
      <c r="O1584" s="16"/>
      <c r="P1584" s="17"/>
      <c r="Q1584" s="12"/>
      <c r="R1584" s="13"/>
    </row>
    <row r="1585" spans="1:18" ht="15.75" customHeight="1">
      <c r="A1585" s="1"/>
      <c r="B1585" s="6" t="s">
        <v>27</v>
      </c>
      <c r="C1585" s="6">
        <v>1128299</v>
      </c>
      <c r="D1585" s="7">
        <v>44553</v>
      </c>
      <c r="E1585" s="6" t="s">
        <v>28</v>
      </c>
      <c r="F1585" s="6" t="s">
        <v>67</v>
      </c>
      <c r="G1585" s="6" t="s">
        <v>68</v>
      </c>
      <c r="H1585" s="6" t="s">
        <v>18</v>
      </c>
      <c r="I1585" s="8">
        <v>0.75000000000000022</v>
      </c>
      <c r="J1585" s="9">
        <v>7500</v>
      </c>
      <c r="K1585" s="10">
        <f t="shared" si="12"/>
        <v>5625.0000000000018</v>
      </c>
      <c r="L1585" s="10">
        <f t="shared" si="13"/>
        <v>1968.7500000000005</v>
      </c>
      <c r="M1585" s="11">
        <v>0.35</v>
      </c>
      <c r="O1585" s="16"/>
      <c r="P1585" s="17"/>
      <c r="Q1585" s="12"/>
      <c r="R1585" s="13"/>
    </row>
    <row r="1586" spans="1:18" ht="15.75" customHeight="1">
      <c r="A1586" s="1"/>
      <c r="B1586" s="6" t="s">
        <v>27</v>
      </c>
      <c r="C1586" s="6">
        <v>1128299</v>
      </c>
      <c r="D1586" s="7">
        <v>44553</v>
      </c>
      <c r="E1586" s="6" t="s">
        <v>28</v>
      </c>
      <c r="F1586" s="6" t="s">
        <v>67</v>
      </c>
      <c r="G1586" s="6" t="s">
        <v>68</v>
      </c>
      <c r="H1586" s="6" t="s">
        <v>19</v>
      </c>
      <c r="I1586" s="8">
        <v>0.70000000000000018</v>
      </c>
      <c r="J1586" s="9">
        <v>5500</v>
      </c>
      <c r="K1586" s="10">
        <f t="shared" si="12"/>
        <v>3850.0000000000009</v>
      </c>
      <c r="L1586" s="10">
        <f t="shared" si="13"/>
        <v>1347.5000000000002</v>
      </c>
      <c r="M1586" s="11">
        <v>0.35</v>
      </c>
      <c r="O1586" s="16"/>
      <c r="P1586" s="17"/>
      <c r="Q1586" s="12"/>
      <c r="R1586" s="13"/>
    </row>
    <row r="1587" spans="1:18" ht="15.75" customHeight="1">
      <c r="A1587" s="1"/>
      <c r="B1587" s="6" t="s">
        <v>27</v>
      </c>
      <c r="C1587" s="6">
        <v>1128299</v>
      </c>
      <c r="D1587" s="7">
        <v>44553</v>
      </c>
      <c r="E1587" s="6" t="s">
        <v>28</v>
      </c>
      <c r="F1587" s="6" t="s">
        <v>67</v>
      </c>
      <c r="G1587" s="6" t="s">
        <v>68</v>
      </c>
      <c r="H1587" s="6" t="s">
        <v>20</v>
      </c>
      <c r="I1587" s="8">
        <v>0.70000000000000018</v>
      </c>
      <c r="J1587" s="9">
        <v>5500</v>
      </c>
      <c r="K1587" s="10">
        <f t="shared" si="12"/>
        <v>3850.0000000000009</v>
      </c>
      <c r="L1587" s="10">
        <f t="shared" si="13"/>
        <v>1347.5000000000002</v>
      </c>
      <c r="M1587" s="11">
        <v>0.35</v>
      </c>
      <c r="O1587" s="16"/>
      <c r="P1587" s="17"/>
      <c r="Q1587" s="12"/>
      <c r="R1587" s="13"/>
    </row>
    <row r="1588" spans="1:18" ht="15.75" customHeight="1">
      <c r="A1588" s="1"/>
      <c r="B1588" s="6" t="s">
        <v>27</v>
      </c>
      <c r="C1588" s="6">
        <v>1128299</v>
      </c>
      <c r="D1588" s="7">
        <v>44553</v>
      </c>
      <c r="E1588" s="6" t="s">
        <v>28</v>
      </c>
      <c r="F1588" s="6" t="s">
        <v>67</v>
      </c>
      <c r="G1588" s="6" t="s">
        <v>68</v>
      </c>
      <c r="H1588" s="6" t="s">
        <v>21</v>
      </c>
      <c r="I1588" s="8">
        <v>0.80000000000000016</v>
      </c>
      <c r="J1588" s="9">
        <v>4750</v>
      </c>
      <c r="K1588" s="10">
        <f t="shared" si="12"/>
        <v>3800.0000000000009</v>
      </c>
      <c r="L1588" s="10">
        <f t="shared" si="13"/>
        <v>1520.0000000000005</v>
      </c>
      <c r="M1588" s="11">
        <v>0.4</v>
      </c>
      <c r="O1588" s="16"/>
      <c r="P1588" s="17"/>
      <c r="Q1588" s="12"/>
      <c r="R1588" s="13"/>
    </row>
    <row r="1589" spans="1:18" ht="15.75" customHeight="1">
      <c r="A1589" s="1"/>
      <c r="B1589" s="6" t="s">
        <v>27</v>
      </c>
      <c r="C1589" s="6">
        <v>1128299</v>
      </c>
      <c r="D1589" s="7">
        <v>44553</v>
      </c>
      <c r="E1589" s="6" t="s">
        <v>28</v>
      </c>
      <c r="F1589" s="6" t="s">
        <v>67</v>
      </c>
      <c r="G1589" s="6" t="s">
        <v>68</v>
      </c>
      <c r="H1589" s="6" t="s">
        <v>22</v>
      </c>
      <c r="I1589" s="8">
        <v>0.8500000000000002</v>
      </c>
      <c r="J1589" s="9">
        <v>5750</v>
      </c>
      <c r="K1589" s="10">
        <f t="shared" si="12"/>
        <v>4887.5000000000009</v>
      </c>
      <c r="L1589" s="10">
        <f t="shared" si="13"/>
        <v>1466.2500000000002</v>
      </c>
      <c r="M1589" s="11">
        <v>0.3</v>
      </c>
      <c r="O1589" s="16"/>
      <c r="P1589" s="17"/>
      <c r="Q1589" s="12"/>
      <c r="R1589" s="13"/>
    </row>
    <row r="1590" spans="1:18" ht="15.75" customHeight="1">
      <c r="A1590" s="1" t="s">
        <v>39</v>
      </c>
      <c r="B1590" s="6" t="s">
        <v>14</v>
      </c>
      <c r="C1590" s="6">
        <v>1185732</v>
      </c>
      <c r="D1590" s="7">
        <v>44215</v>
      </c>
      <c r="E1590" s="6" t="s">
        <v>46</v>
      </c>
      <c r="F1590" s="6" t="s">
        <v>69</v>
      </c>
      <c r="G1590" s="6" t="s">
        <v>70</v>
      </c>
      <c r="H1590" s="6" t="s">
        <v>17</v>
      </c>
      <c r="I1590" s="8">
        <v>0.35</v>
      </c>
      <c r="J1590" s="9">
        <v>7500</v>
      </c>
      <c r="K1590" s="10">
        <f t="shared" si="12"/>
        <v>2625</v>
      </c>
      <c r="L1590" s="10">
        <f t="shared" si="13"/>
        <v>1312.5</v>
      </c>
      <c r="M1590" s="11">
        <v>0.5</v>
      </c>
      <c r="O1590" s="16"/>
      <c r="P1590" s="17"/>
      <c r="Q1590" s="12"/>
      <c r="R1590" s="13"/>
    </row>
    <row r="1591" spans="1:18" ht="15.75" customHeight="1">
      <c r="A1591" s="1"/>
      <c r="B1591" s="6" t="s">
        <v>14</v>
      </c>
      <c r="C1591" s="6">
        <v>1185732</v>
      </c>
      <c r="D1591" s="7">
        <v>44215</v>
      </c>
      <c r="E1591" s="6" t="s">
        <v>46</v>
      </c>
      <c r="F1591" s="6" t="s">
        <v>69</v>
      </c>
      <c r="G1591" s="6" t="s">
        <v>70</v>
      </c>
      <c r="H1591" s="6" t="s">
        <v>18</v>
      </c>
      <c r="I1591" s="8">
        <v>0.35</v>
      </c>
      <c r="J1591" s="9">
        <v>5500</v>
      </c>
      <c r="K1591" s="10">
        <f t="shared" si="12"/>
        <v>1924.9999999999998</v>
      </c>
      <c r="L1591" s="10">
        <f t="shared" si="13"/>
        <v>769.99999999999989</v>
      </c>
      <c r="M1591" s="11">
        <v>0.39999999999999997</v>
      </c>
      <c r="O1591" s="16"/>
      <c r="P1591" s="17"/>
      <c r="Q1591" s="12"/>
      <c r="R1591" s="13"/>
    </row>
    <row r="1592" spans="1:18" ht="15.75" customHeight="1">
      <c r="A1592" s="1"/>
      <c r="B1592" s="6" t="s">
        <v>14</v>
      </c>
      <c r="C1592" s="6">
        <v>1185732</v>
      </c>
      <c r="D1592" s="7">
        <v>44215</v>
      </c>
      <c r="E1592" s="6" t="s">
        <v>46</v>
      </c>
      <c r="F1592" s="6" t="s">
        <v>69</v>
      </c>
      <c r="G1592" s="6" t="s">
        <v>70</v>
      </c>
      <c r="H1592" s="6" t="s">
        <v>19</v>
      </c>
      <c r="I1592" s="8">
        <v>0.25</v>
      </c>
      <c r="J1592" s="9">
        <v>5500</v>
      </c>
      <c r="K1592" s="10">
        <f t="shared" si="12"/>
        <v>1375</v>
      </c>
      <c r="L1592" s="10">
        <f t="shared" si="13"/>
        <v>412.5</v>
      </c>
      <c r="M1592" s="11">
        <v>0.3</v>
      </c>
      <c r="O1592" s="16"/>
      <c r="P1592" s="17"/>
      <c r="Q1592" s="12"/>
      <c r="R1592" s="13"/>
    </row>
    <row r="1593" spans="1:18" ht="15.75" customHeight="1">
      <c r="A1593" s="1"/>
      <c r="B1593" s="6" t="s">
        <v>14</v>
      </c>
      <c r="C1593" s="6">
        <v>1185732</v>
      </c>
      <c r="D1593" s="7">
        <v>44215</v>
      </c>
      <c r="E1593" s="6" t="s">
        <v>46</v>
      </c>
      <c r="F1593" s="6" t="s">
        <v>69</v>
      </c>
      <c r="G1593" s="6" t="s">
        <v>70</v>
      </c>
      <c r="H1593" s="6" t="s">
        <v>20</v>
      </c>
      <c r="I1593" s="8">
        <v>0.29999999999999993</v>
      </c>
      <c r="J1593" s="9">
        <v>4000</v>
      </c>
      <c r="K1593" s="10">
        <f t="shared" si="12"/>
        <v>1199.9999999999998</v>
      </c>
      <c r="L1593" s="10">
        <f t="shared" si="13"/>
        <v>419.99999999999989</v>
      </c>
      <c r="M1593" s="11">
        <v>0.35</v>
      </c>
      <c r="O1593" s="16"/>
      <c r="P1593" s="17"/>
      <c r="Q1593" s="12"/>
      <c r="R1593" s="13"/>
    </row>
    <row r="1594" spans="1:18" ht="15.75" customHeight="1">
      <c r="A1594" s="1"/>
      <c r="B1594" s="6" t="s">
        <v>14</v>
      </c>
      <c r="C1594" s="6">
        <v>1185732</v>
      </c>
      <c r="D1594" s="7">
        <v>44215</v>
      </c>
      <c r="E1594" s="6" t="s">
        <v>46</v>
      </c>
      <c r="F1594" s="6" t="s">
        <v>69</v>
      </c>
      <c r="G1594" s="6" t="s">
        <v>70</v>
      </c>
      <c r="H1594" s="6" t="s">
        <v>21</v>
      </c>
      <c r="I1594" s="8">
        <v>0.45000000000000007</v>
      </c>
      <c r="J1594" s="9">
        <v>4500</v>
      </c>
      <c r="K1594" s="10">
        <f t="shared" si="12"/>
        <v>2025.0000000000002</v>
      </c>
      <c r="L1594" s="10">
        <f t="shared" si="13"/>
        <v>810</v>
      </c>
      <c r="M1594" s="11">
        <v>0.39999999999999997</v>
      </c>
      <c r="O1594" s="16"/>
      <c r="P1594" s="17"/>
      <c r="Q1594" s="12"/>
      <c r="R1594" s="13"/>
    </row>
    <row r="1595" spans="1:18" ht="15.75" customHeight="1">
      <c r="A1595" s="1"/>
      <c r="B1595" s="6" t="s">
        <v>14</v>
      </c>
      <c r="C1595" s="6">
        <v>1185732</v>
      </c>
      <c r="D1595" s="7">
        <v>44215</v>
      </c>
      <c r="E1595" s="6" t="s">
        <v>46</v>
      </c>
      <c r="F1595" s="6" t="s">
        <v>69</v>
      </c>
      <c r="G1595" s="6" t="s">
        <v>70</v>
      </c>
      <c r="H1595" s="6" t="s">
        <v>22</v>
      </c>
      <c r="I1595" s="8">
        <v>0.35</v>
      </c>
      <c r="J1595" s="9">
        <v>5500</v>
      </c>
      <c r="K1595" s="10">
        <f t="shared" si="12"/>
        <v>1924.9999999999998</v>
      </c>
      <c r="L1595" s="10">
        <f t="shared" si="13"/>
        <v>1058.75</v>
      </c>
      <c r="M1595" s="11">
        <v>0.55000000000000004</v>
      </c>
      <c r="O1595" s="16"/>
      <c r="P1595" s="17"/>
      <c r="Q1595" s="12"/>
      <c r="R1595" s="13"/>
    </row>
    <row r="1596" spans="1:18" ht="15.75" customHeight="1">
      <c r="A1596" s="1"/>
      <c r="B1596" s="6" t="s">
        <v>14</v>
      </c>
      <c r="C1596" s="6">
        <v>1185732</v>
      </c>
      <c r="D1596" s="7">
        <v>44244</v>
      </c>
      <c r="E1596" s="6" t="s">
        <v>46</v>
      </c>
      <c r="F1596" s="6" t="s">
        <v>69</v>
      </c>
      <c r="G1596" s="6" t="s">
        <v>70</v>
      </c>
      <c r="H1596" s="6" t="s">
        <v>17</v>
      </c>
      <c r="I1596" s="8">
        <v>0.35</v>
      </c>
      <c r="J1596" s="9">
        <v>8000</v>
      </c>
      <c r="K1596" s="10">
        <f t="shared" si="12"/>
        <v>2800</v>
      </c>
      <c r="L1596" s="10">
        <f t="shared" si="13"/>
        <v>1400</v>
      </c>
      <c r="M1596" s="11">
        <v>0.5</v>
      </c>
      <c r="O1596" s="16"/>
      <c r="P1596" s="17"/>
      <c r="Q1596" s="12"/>
      <c r="R1596" s="13"/>
    </row>
    <row r="1597" spans="1:18" ht="15.75" customHeight="1">
      <c r="A1597" s="1"/>
      <c r="B1597" s="6" t="s">
        <v>14</v>
      </c>
      <c r="C1597" s="6">
        <v>1185732</v>
      </c>
      <c r="D1597" s="7">
        <v>44244</v>
      </c>
      <c r="E1597" s="6" t="s">
        <v>46</v>
      </c>
      <c r="F1597" s="6" t="s">
        <v>69</v>
      </c>
      <c r="G1597" s="6" t="s">
        <v>70</v>
      </c>
      <c r="H1597" s="6" t="s">
        <v>18</v>
      </c>
      <c r="I1597" s="8">
        <v>0.35</v>
      </c>
      <c r="J1597" s="9">
        <v>4500</v>
      </c>
      <c r="K1597" s="10">
        <f t="shared" si="12"/>
        <v>1575</v>
      </c>
      <c r="L1597" s="10">
        <f t="shared" si="13"/>
        <v>630</v>
      </c>
      <c r="M1597" s="11">
        <v>0.39999999999999997</v>
      </c>
      <c r="O1597" s="16"/>
      <c r="P1597" s="17"/>
      <c r="Q1597" s="12"/>
      <c r="R1597" s="13"/>
    </row>
    <row r="1598" spans="1:18" ht="15.75" customHeight="1">
      <c r="A1598" s="1"/>
      <c r="B1598" s="6" t="s">
        <v>14</v>
      </c>
      <c r="C1598" s="6">
        <v>1185732</v>
      </c>
      <c r="D1598" s="7">
        <v>44244</v>
      </c>
      <c r="E1598" s="6" t="s">
        <v>46</v>
      </c>
      <c r="F1598" s="6" t="s">
        <v>69</v>
      </c>
      <c r="G1598" s="6" t="s">
        <v>70</v>
      </c>
      <c r="H1598" s="6" t="s">
        <v>19</v>
      </c>
      <c r="I1598" s="8">
        <v>0.25</v>
      </c>
      <c r="J1598" s="9">
        <v>5000</v>
      </c>
      <c r="K1598" s="10">
        <f t="shared" si="12"/>
        <v>1250</v>
      </c>
      <c r="L1598" s="10">
        <f t="shared" si="13"/>
        <v>375</v>
      </c>
      <c r="M1598" s="11">
        <v>0.3</v>
      </c>
      <c r="O1598" s="16"/>
      <c r="P1598" s="17"/>
      <c r="Q1598" s="12"/>
      <c r="R1598" s="13"/>
    </row>
    <row r="1599" spans="1:18" ht="15.75" customHeight="1">
      <c r="A1599" s="1"/>
      <c r="B1599" s="6" t="s">
        <v>14</v>
      </c>
      <c r="C1599" s="6">
        <v>1185732</v>
      </c>
      <c r="D1599" s="7">
        <v>44244</v>
      </c>
      <c r="E1599" s="6" t="s">
        <v>46</v>
      </c>
      <c r="F1599" s="6" t="s">
        <v>69</v>
      </c>
      <c r="G1599" s="6" t="s">
        <v>70</v>
      </c>
      <c r="H1599" s="6" t="s">
        <v>20</v>
      </c>
      <c r="I1599" s="8">
        <v>0.29999999999999993</v>
      </c>
      <c r="J1599" s="9">
        <v>3750</v>
      </c>
      <c r="K1599" s="10">
        <f t="shared" si="12"/>
        <v>1124.9999999999998</v>
      </c>
      <c r="L1599" s="10">
        <f t="shared" si="13"/>
        <v>393.74999999999989</v>
      </c>
      <c r="M1599" s="11">
        <v>0.35</v>
      </c>
      <c r="O1599" s="16"/>
      <c r="P1599" s="17"/>
      <c r="Q1599" s="12"/>
      <c r="R1599" s="13"/>
    </row>
    <row r="1600" spans="1:18" ht="15.75" customHeight="1">
      <c r="A1600" s="1"/>
      <c r="B1600" s="6" t="s">
        <v>14</v>
      </c>
      <c r="C1600" s="6">
        <v>1185732</v>
      </c>
      <c r="D1600" s="7">
        <v>44244</v>
      </c>
      <c r="E1600" s="6" t="s">
        <v>46</v>
      </c>
      <c r="F1600" s="6" t="s">
        <v>69</v>
      </c>
      <c r="G1600" s="6" t="s">
        <v>70</v>
      </c>
      <c r="H1600" s="6" t="s">
        <v>21</v>
      </c>
      <c r="I1600" s="8">
        <v>0.45000000000000007</v>
      </c>
      <c r="J1600" s="9">
        <v>4500</v>
      </c>
      <c r="K1600" s="10">
        <f t="shared" si="12"/>
        <v>2025.0000000000002</v>
      </c>
      <c r="L1600" s="10">
        <f t="shared" si="13"/>
        <v>810</v>
      </c>
      <c r="M1600" s="11">
        <v>0.39999999999999997</v>
      </c>
      <c r="O1600" s="16"/>
      <c r="P1600" s="17"/>
      <c r="Q1600" s="12"/>
      <c r="R1600" s="13"/>
    </row>
    <row r="1601" spans="1:18" ht="15.75" customHeight="1">
      <c r="A1601" s="1"/>
      <c r="B1601" s="6" t="s">
        <v>14</v>
      </c>
      <c r="C1601" s="6">
        <v>1185732</v>
      </c>
      <c r="D1601" s="7">
        <v>44244</v>
      </c>
      <c r="E1601" s="6" t="s">
        <v>46</v>
      </c>
      <c r="F1601" s="6" t="s">
        <v>69</v>
      </c>
      <c r="G1601" s="6" t="s">
        <v>70</v>
      </c>
      <c r="H1601" s="6" t="s">
        <v>22</v>
      </c>
      <c r="I1601" s="8">
        <v>0.35</v>
      </c>
      <c r="J1601" s="9">
        <v>5500</v>
      </c>
      <c r="K1601" s="10">
        <f t="shared" si="12"/>
        <v>1924.9999999999998</v>
      </c>
      <c r="L1601" s="10">
        <f t="shared" si="13"/>
        <v>1058.75</v>
      </c>
      <c r="M1601" s="11">
        <v>0.55000000000000004</v>
      </c>
      <c r="O1601" s="16"/>
      <c r="P1601" s="17"/>
      <c r="Q1601" s="12"/>
      <c r="R1601" s="13"/>
    </row>
    <row r="1602" spans="1:18" ht="15.75" customHeight="1">
      <c r="A1602" s="1"/>
      <c r="B1602" s="6" t="s">
        <v>14</v>
      </c>
      <c r="C1602" s="6">
        <v>1185732</v>
      </c>
      <c r="D1602" s="7">
        <v>44270</v>
      </c>
      <c r="E1602" s="6" t="s">
        <v>46</v>
      </c>
      <c r="F1602" s="6" t="s">
        <v>69</v>
      </c>
      <c r="G1602" s="6" t="s">
        <v>70</v>
      </c>
      <c r="H1602" s="6" t="s">
        <v>17</v>
      </c>
      <c r="I1602" s="8">
        <v>0.35</v>
      </c>
      <c r="J1602" s="9">
        <v>7700</v>
      </c>
      <c r="K1602" s="10">
        <f t="shared" si="12"/>
        <v>2695</v>
      </c>
      <c r="L1602" s="10">
        <f t="shared" si="13"/>
        <v>1347.5</v>
      </c>
      <c r="M1602" s="11">
        <v>0.5</v>
      </c>
      <c r="O1602" s="16"/>
      <c r="P1602" s="17"/>
      <c r="Q1602" s="12"/>
      <c r="R1602" s="13"/>
    </row>
    <row r="1603" spans="1:18" ht="15.75" customHeight="1">
      <c r="A1603" s="1"/>
      <c r="B1603" s="6" t="s">
        <v>14</v>
      </c>
      <c r="C1603" s="6">
        <v>1185732</v>
      </c>
      <c r="D1603" s="7">
        <v>44270</v>
      </c>
      <c r="E1603" s="6" t="s">
        <v>46</v>
      </c>
      <c r="F1603" s="6" t="s">
        <v>69</v>
      </c>
      <c r="G1603" s="6" t="s">
        <v>70</v>
      </c>
      <c r="H1603" s="6" t="s">
        <v>18</v>
      </c>
      <c r="I1603" s="8">
        <v>0.35</v>
      </c>
      <c r="J1603" s="9">
        <v>4500</v>
      </c>
      <c r="K1603" s="10">
        <f t="shared" si="12"/>
        <v>1575</v>
      </c>
      <c r="L1603" s="10">
        <f t="shared" si="13"/>
        <v>630</v>
      </c>
      <c r="M1603" s="11">
        <v>0.39999999999999997</v>
      </c>
      <c r="O1603" s="16"/>
      <c r="P1603" s="17"/>
      <c r="Q1603" s="12"/>
      <c r="R1603" s="13"/>
    </row>
    <row r="1604" spans="1:18" ht="15.75" customHeight="1">
      <c r="A1604" s="1"/>
      <c r="B1604" s="6" t="s">
        <v>14</v>
      </c>
      <c r="C1604" s="6">
        <v>1185732</v>
      </c>
      <c r="D1604" s="7">
        <v>44270</v>
      </c>
      <c r="E1604" s="6" t="s">
        <v>46</v>
      </c>
      <c r="F1604" s="6" t="s">
        <v>69</v>
      </c>
      <c r="G1604" s="6" t="s">
        <v>70</v>
      </c>
      <c r="H1604" s="6" t="s">
        <v>19</v>
      </c>
      <c r="I1604" s="8">
        <v>0.25</v>
      </c>
      <c r="J1604" s="9">
        <v>4750</v>
      </c>
      <c r="K1604" s="10">
        <f t="shared" si="12"/>
        <v>1187.5</v>
      </c>
      <c r="L1604" s="10">
        <f t="shared" si="13"/>
        <v>356.25</v>
      </c>
      <c r="M1604" s="11">
        <v>0.3</v>
      </c>
      <c r="O1604" s="16"/>
      <c r="P1604" s="17"/>
      <c r="Q1604" s="12"/>
      <c r="R1604" s="13"/>
    </row>
    <row r="1605" spans="1:18" ht="15.75" customHeight="1">
      <c r="A1605" s="1"/>
      <c r="B1605" s="6" t="s">
        <v>14</v>
      </c>
      <c r="C1605" s="6">
        <v>1185732</v>
      </c>
      <c r="D1605" s="7">
        <v>44270</v>
      </c>
      <c r="E1605" s="6" t="s">
        <v>46</v>
      </c>
      <c r="F1605" s="6" t="s">
        <v>69</v>
      </c>
      <c r="G1605" s="6" t="s">
        <v>70</v>
      </c>
      <c r="H1605" s="6" t="s">
        <v>20</v>
      </c>
      <c r="I1605" s="8">
        <v>0.29999999999999993</v>
      </c>
      <c r="J1605" s="9">
        <v>3250</v>
      </c>
      <c r="K1605" s="10">
        <f t="shared" si="12"/>
        <v>974.99999999999977</v>
      </c>
      <c r="L1605" s="10">
        <f t="shared" si="13"/>
        <v>341.24999999999989</v>
      </c>
      <c r="M1605" s="11">
        <v>0.35</v>
      </c>
      <c r="O1605" s="16"/>
      <c r="P1605" s="17"/>
      <c r="Q1605" s="12"/>
      <c r="R1605" s="13"/>
    </row>
    <row r="1606" spans="1:18" ht="15.75" customHeight="1">
      <c r="A1606" s="1"/>
      <c r="B1606" s="6" t="s">
        <v>14</v>
      </c>
      <c r="C1606" s="6">
        <v>1185732</v>
      </c>
      <c r="D1606" s="7">
        <v>44270</v>
      </c>
      <c r="E1606" s="6" t="s">
        <v>46</v>
      </c>
      <c r="F1606" s="6" t="s">
        <v>69</v>
      </c>
      <c r="G1606" s="6" t="s">
        <v>70</v>
      </c>
      <c r="H1606" s="6" t="s">
        <v>21</v>
      </c>
      <c r="I1606" s="8">
        <v>0.45000000000000007</v>
      </c>
      <c r="J1606" s="9">
        <v>3750</v>
      </c>
      <c r="K1606" s="10">
        <f t="shared" si="12"/>
        <v>1687.5000000000002</v>
      </c>
      <c r="L1606" s="10">
        <f t="shared" si="13"/>
        <v>675</v>
      </c>
      <c r="M1606" s="11">
        <v>0.39999999999999997</v>
      </c>
      <c r="O1606" s="16"/>
      <c r="P1606" s="17"/>
      <c r="Q1606" s="12"/>
      <c r="R1606" s="13"/>
    </row>
    <row r="1607" spans="1:18" ht="15.75" customHeight="1">
      <c r="A1607" s="1"/>
      <c r="B1607" s="6" t="s">
        <v>14</v>
      </c>
      <c r="C1607" s="6">
        <v>1185732</v>
      </c>
      <c r="D1607" s="7">
        <v>44270</v>
      </c>
      <c r="E1607" s="6" t="s">
        <v>46</v>
      </c>
      <c r="F1607" s="6" t="s">
        <v>69</v>
      </c>
      <c r="G1607" s="6" t="s">
        <v>70</v>
      </c>
      <c r="H1607" s="6" t="s">
        <v>22</v>
      </c>
      <c r="I1607" s="8">
        <v>0.35</v>
      </c>
      <c r="J1607" s="9">
        <v>4750</v>
      </c>
      <c r="K1607" s="10">
        <f t="shared" si="12"/>
        <v>1662.5</v>
      </c>
      <c r="L1607" s="10">
        <f t="shared" si="13"/>
        <v>914.37500000000011</v>
      </c>
      <c r="M1607" s="11">
        <v>0.55000000000000004</v>
      </c>
      <c r="O1607" s="16"/>
      <c r="P1607" s="17"/>
      <c r="Q1607" s="12"/>
      <c r="R1607" s="13"/>
    </row>
    <row r="1608" spans="1:18" ht="15.75" customHeight="1">
      <c r="A1608" s="1"/>
      <c r="B1608" s="6" t="s">
        <v>14</v>
      </c>
      <c r="C1608" s="6">
        <v>1185732</v>
      </c>
      <c r="D1608" s="7">
        <v>44302</v>
      </c>
      <c r="E1608" s="6" t="s">
        <v>46</v>
      </c>
      <c r="F1608" s="6" t="s">
        <v>69</v>
      </c>
      <c r="G1608" s="6" t="s">
        <v>70</v>
      </c>
      <c r="H1608" s="6" t="s">
        <v>17</v>
      </c>
      <c r="I1608" s="8">
        <v>0.35</v>
      </c>
      <c r="J1608" s="9">
        <v>7250</v>
      </c>
      <c r="K1608" s="10">
        <f t="shared" si="12"/>
        <v>2537.5</v>
      </c>
      <c r="L1608" s="10">
        <f t="shared" si="13"/>
        <v>1268.75</v>
      </c>
      <c r="M1608" s="11">
        <v>0.5</v>
      </c>
      <c r="O1608" s="16"/>
      <c r="P1608" s="17"/>
      <c r="Q1608" s="12"/>
      <c r="R1608" s="13"/>
    </row>
    <row r="1609" spans="1:18" ht="15.75" customHeight="1">
      <c r="A1609" s="1"/>
      <c r="B1609" s="6" t="s">
        <v>14</v>
      </c>
      <c r="C1609" s="6">
        <v>1185732</v>
      </c>
      <c r="D1609" s="7">
        <v>44302</v>
      </c>
      <c r="E1609" s="6" t="s">
        <v>46</v>
      </c>
      <c r="F1609" s="6" t="s">
        <v>69</v>
      </c>
      <c r="G1609" s="6" t="s">
        <v>70</v>
      </c>
      <c r="H1609" s="6" t="s">
        <v>18</v>
      </c>
      <c r="I1609" s="8">
        <v>0.4</v>
      </c>
      <c r="J1609" s="9">
        <v>4250</v>
      </c>
      <c r="K1609" s="10">
        <f t="shared" si="12"/>
        <v>1700</v>
      </c>
      <c r="L1609" s="10">
        <f t="shared" si="13"/>
        <v>680</v>
      </c>
      <c r="M1609" s="11">
        <v>0.39999999999999997</v>
      </c>
      <c r="O1609" s="16"/>
      <c r="P1609" s="17"/>
      <c r="Q1609" s="12"/>
      <c r="R1609" s="13"/>
    </row>
    <row r="1610" spans="1:18" ht="15.75" customHeight="1">
      <c r="A1610" s="1"/>
      <c r="B1610" s="6" t="s">
        <v>14</v>
      </c>
      <c r="C1610" s="6">
        <v>1185732</v>
      </c>
      <c r="D1610" s="7">
        <v>44302</v>
      </c>
      <c r="E1610" s="6" t="s">
        <v>46</v>
      </c>
      <c r="F1610" s="6" t="s">
        <v>69</v>
      </c>
      <c r="G1610" s="6" t="s">
        <v>70</v>
      </c>
      <c r="H1610" s="6" t="s">
        <v>19</v>
      </c>
      <c r="I1610" s="8">
        <v>0.30000000000000004</v>
      </c>
      <c r="J1610" s="9">
        <v>4500</v>
      </c>
      <c r="K1610" s="10">
        <f t="shared" si="12"/>
        <v>1350.0000000000002</v>
      </c>
      <c r="L1610" s="10">
        <f t="shared" si="13"/>
        <v>405.00000000000006</v>
      </c>
      <c r="M1610" s="11">
        <v>0.3</v>
      </c>
      <c r="O1610" s="16"/>
      <c r="P1610" s="17"/>
      <c r="Q1610" s="12"/>
      <c r="R1610" s="13"/>
    </row>
    <row r="1611" spans="1:18" ht="15.75" customHeight="1">
      <c r="A1611" s="1"/>
      <c r="B1611" s="6" t="s">
        <v>14</v>
      </c>
      <c r="C1611" s="6">
        <v>1185732</v>
      </c>
      <c r="D1611" s="7">
        <v>44302</v>
      </c>
      <c r="E1611" s="6" t="s">
        <v>46</v>
      </c>
      <c r="F1611" s="6" t="s">
        <v>69</v>
      </c>
      <c r="G1611" s="6" t="s">
        <v>70</v>
      </c>
      <c r="H1611" s="6" t="s">
        <v>20</v>
      </c>
      <c r="I1611" s="8">
        <v>0.35</v>
      </c>
      <c r="J1611" s="9">
        <v>3750</v>
      </c>
      <c r="K1611" s="10">
        <f t="shared" si="12"/>
        <v>1312.5</v>
      </c>
      <c r="L1611" s="10">
        <f t="shared" si="13"/>
        <v>459.37499999999994</v>
      </c>
      <c r="M1611" s="11">
        <v>0.35</v>
      </c>
      <c r="O1611" s="16"/>
      <c r="P1611" s="17"/>
      <c r="Q1611" s="12"/>
      <c r="R1611" s="13"/>
    </row>
    <row r="1612" spans="1:18" ht="15.75" customHeight="1">
      <c r="A1612" s="1"/>
      <c r="B1612" s="6" t="s">
        <v>14</v>
      </c>
      <c r="C1612" s="6">
        <v>1185732</v>
      </c>
      <c r="D1612" s="7">
        <v>44302</v>
      </c>
      <c r="E1612" s="6" t="s">
        <v>46</v>
      </c>
      <c r="F1612" s="6" t="s">
        <v>69</v>
      </c>
      <c r="G1612" s="6" t="s">
        <v>70</v>
      </c>
      <c r="H1612" s="6" t="s">
        <v>21</v>
      </c>
      <c r="I1612" s="8">
        <v>0.5</v>
      </c>
      <c r="J1612" s="9">
        <v>4000</v>
      </c>
      <c r="K1612" s="10">
        <f t="shared" si="12"/>
        <v>2000</v>
      </c>
      <c r="L1612" s="10">
        <f t="shared" si="13"/>
        <v>799.99999999999989</v>
      </c>
      <c r="M1612" s="11">
        <v>0.39999999999999997</v>
      </c>
      <c r="O1612" s="16"/>
      <c r="P1612" s="17"/>
      <c r="Q1612" s="12"/>
      <c r="R1612" s="13"/>
    </row>
    <row r="1613" spans="1:18" ht="15.75" customHeight="1">
      <c r="A1613" s="1"/>
      <c r="B1613" s="6" t="s">
        <v>14</v>
      </c>
      <c r="C1613" s="6">
        <v>1185732</v>
      </c>
      <c r="D1613" s="7">
        <v>44302</v>
      </c>
      <c r="E1613" s="6" t="s">
        <v>46</v>
      </c>
      <c r="F1613" s="6" t="s">
        <v>69</v>
      </c>
      <c r="G1613" s="6" t="s">
        <v>70</v>
      </c>
      <c r="H1613" s="6" t="s">
        <v>22</v>
      </c>
      <c r="I1613" s="8">
        <v>0.4</v>
      </c>
      <c r="J1613" s="9">
        <v>5250</v>
      </c>
      <c r="K1613" s="10">
        <f t="shared" si="12"/>
        <v>2100</v>
      </c>
      <c r="L1613" s="10">
        <f t="shared" si="13"/>
        <v>1155</v>
      </c>
      <c r="M1613" s="11">
        <v>0.55000000000000004</v>
      </c>
      <c r="O1613" s="16"/>
      <c r="P1613" s="17"/>
      <c r="Q1613" s="12"/>
      <c r="R1613" s="13"/>
    </row>
    <row r="1614" spans="1:18" ht="15.75" customHeight="1">
      <c r="A1614" s="1"/>
      <c r="B1614" s="6" t="s">
        <v>14</v>
      </c>
      <c r="C1614" s="6">
        <v>1185732</v>
      </c>
      <c r="D1614" s="7">
        <v>44331</v>
      </c>
      <c r="E1614" s="6" t="s">
        <v>46</v>
      </c>
      <c r="F1614" s="6" t="s">
        <v>69</v>
      </c>
      <c r="G1614" s="6" t="s">
        <v>70</v>
      </c>
      <c r="H1614" s="6" t="s">
        <v>17</v>
      </c>
      <c r="I1614" s="8">
        <v>0.5</v>
      </c>
      <c r="J1614" s="9">
        <v>7950</v>
      </c>
      <c r="K1614" s="10">
        <f t="shared" si="12"/>
        <v>3975</v>
      </c>
      <c r="L1614" s="10">
        <f t="shared" si="13"/>
        <v>1987.5</v>
      </c>
      <c r="M1614" s="11">
        <v>0.5</v>
      </c>
      <c r="O1614" s="16"/>
      <c r="P1614" s="17"/>
      <c r="Q1614" s="12"/>
      <c r="R1614" s="13"/>
    </row>
    <row r="1615" spans="1:18" ht="15.75" customHeight="1">
      <c r="A1615" s="1"/>
      <c r="B1615" s="6" t="s">
        <v>14</v>
      </c>
      <c r="C1615" s="6">
        <v>1185732</v>
      </c>
      <c r="D1615" s="7">
        <v>44331</v>
      </c>
      <c r="E1615" s="6" t="s">
        <v>46</v>
      </c>
      <c r="F1615" s="6" t="s">
        <v>69</v>
      </c>
      <c r="G1615" s="6" t="s">
        <v>70</v>
      </c>
      <c r="H1615" s="6" t="s">
        <v>18</v>
      </c>
      <c r="I1615" s="8">
        <v>0.5</v>
      </c>
      <c r="J1615" s="9">
        <v>5000</v>
      </c>
      <c r="K1615" s="10">
        <f t="shared" si="12"/>
        <v>2500</v>
      </c>
      <c r="L1615" s="10">
        <f t="shared" si="13"/>
        <v>999.99999999999989</v>
      </c>
      <c r="M1615" s="11">
        <v>0.39999999999999997</v>
      </c>
      <c r="O1615" s="16"/>
      <c r="P1615" s="17"/>
      <c r="Q1615" s="12"/>
      <c r="R1615" s="13"/>
    </row>
    <row r="1616" spans="1:18" ht="15.75" customHeight="1">
      <c r="A1616" s="1"/>
      <c r="B1616" s="6" t="s">
        <v>14</v>
      </c>
      <c r="C1616" s="6">
        <v>1185732</v>
      </c>
      <c r="D1616" s="7">
        <v>44331</v>
      </c>
      <c r="E1616" s="6" t="s">
        <v>46</v>
      </c>
      <c r="F1616" s="6" t="s">
        <v>69</v>
      </c>
      <c r="G1616" s="6" t="s">
        <v>70</v>
      </c>
      <c r="H1616" s="6" t="s">
        <v>19</v>
      </c>
      <c r="I1616" s="8">
        <v>0.45</v>
      </c>
      <c r="J1616" s="9">
        <v>4750</v>
      </c>
      <c r="K1616" s="10">
        <f t="shared" si="12"/>
        <v>2137.5</v>
      </c>
      <c r="L1616" s="10">
        <f t="shared" si="13"/>
        <v>641.25</v>
      </c>
      <c r="M1616" s="11">
        <v>0.3</v>
      </c>
      <c r="O1616" s="16"/>
      <c r="P1616" s="17"/>
      <c r="Q1616" s="12"/>
      <c r="R1616" s="13"/>
    </row>
    <row r="1617" spans="1:18" ht="15.75" customHeight="1">
      <c r="A1617" s="1"/>
      <c r="B1617" s="6" t="s">
        <v>14</v>
      </c>
      <c r="C1617" s="6">
        <v>1185732</v>
      </c>
      <c r="D1617" s="7">
        <v>44331</v>
      </c>
      <c r="E1617" s="6" t="s">
        <v>46</v>
      </c>
      <c r="F1617" s="6" t="s">
        <v>69</v>
      </c>
      <c r="G1617" s="6" t="s">
        <v>70</v>
      </c>
      <c r="H1617" s="6" t="s">
        <v>20</v>
      </c>
      <c r="I1617" s="8">
        <v>0.45</v>
      </c>
      <c r="J1617" s="9">
        <v>4500</v>
      </c>
      <c r="K1617" s="10">
        <f t="shared" si="12"/>
        <v>2025</v>
      </c>
      <c r="L1617" s="10">
        <f t="shared" si="13"/>
        <v>708.75</v>
      </c>
      <c r="M1617" s="11">
        <v>0.35</v>
      </c>
      <c r="O1617" s="16"/>
      <c r="P1617" s="17"/>
      <c r="Q1617" s="12"/>
      <c r="R1617" s="13"/>
    </row>
    <row r="1618" spans="1:18" ht="15.75" customHeight="1">
      <c r="A1618" s="1"/>
      <c r="B1618" s="6" t="s">
        <v>14</v>
      </c>
      <c r="C1618" s="6">
        <v>1185732</v>
      </c>
      <c r="D1618" s="7">
        <v>44331</v>
      </c>
      <c r="E1618" s="6" t="s">
        <v>46</v>
      </c>
      <c r="F1618" s="6" t="s">
        <v>69</v>
      </c>
      <c r="G1618" s="6" t="s">
        <v>70</v>
      </c>
      <c r="H1618" s="6" t="s">
        <v>21</v>
      </c>
      <c r="I1618" s="8">
        <v>0.54999999999999993</v>
      </c>
      <c r="J1618" s="9">
        <v>4750</v>
      </c>
      <c r="K1618" s="10">
        <f t="shared" si="12"/>
        <v>2612.4999999999995</v>
      </c>
      <c r="L1618" s="10">
        <f t="shared" si="13"/>
        <v>1044.9999999999998</v>
      </c>
      <c r="M1618" s="11">
        <v>0.39999999999999997</v>
      </c>
      <c r="O1618" s="16"/>
      <c r="P1618" s="17"/>
      <c r="Q1618" s="12"/>
      <c r="R1618" s="13"/>
    </row>
    <row r="1619" spans="1:18" ht="15.75" customHeight="1">
      <c r="A1619" s="1"/>
      <c r="B1619" s="6" t="s">
        <v>14</v>
      </c>
      <c r="C1619" s="6">
        <v>1185732</v>
      </c>
      <c r="D1619" s="7">
        <v>44331</v>
      </c>
      <c r="E1619" s="6" t="s">
        <v>46</v>
      </c>
      <c r="F1619" s="6" t="s">
        <v>69</v>
      </c>
      <c r="G1619" s="6" t="s">
        <v>70</v>
      </c>
      <c r="H1619" s="6" t="s">
        <v>22</v>
      </c>
      <c r="I1619" s="8">
        <v>0.6</v>
      </c>
      <c r="J1619" s="9">
        <v>5750</v>
      </c>
      <c r="K1619" s="10">
        <f t="shared" si="12"/>
        <v>3450</v>
      </c>
      <c r="L1619" s="10">
        <f t="shared" si="13"/>
        <v>1897.5000000000002</v>
      </c>
      <c r="M1619" s="11">
        <v>0.55000000000000004</v>
      </c>
      <c r="O1619" s="16"/>
      <c r="P1619" s="17"/>
      <c r="Q1619" s="12"/>
      <c r="R1619" s="13"/>
    </row>
    <row r="1620" spans="1:18" ht="15.75" customHeight="1">
      <c r="A1620" s="1"/>
      <c r="B1620" s="6" t="s">
        <v>14</v>
      </c>
      <c r="C1620" s="6">
        <v>1185732</v>
      </c>
      <c r="D1620" s="7">
        <v>44364</v>
      </c>
      <c r="E1620" s="6" t="s">
        <v>46</v>
      </c>
      <c r="F1620" s="6" t="s">
        <v>69</v>
      </c>
      <c r="G1620" s="6" t="s">
        <v>70</v>
      </c>
      <c r="H1620" s="6" t="s">
        <v>17</v>
      </c>
      <c r="I1620" s="8">
        <v>0.54999999999999993</v>
      </c>
      <c r="J1620" s="9">
        <v>8250</v>
      </c>
      <c r="K1620" s="10">
        <f t="shared" si="12"/>
        <v>4537.4999999999991</v>
      </c>
      <c r="L1620" s="10">
        <f t="shared" si="13"/>
        <v>2268.7499999999995</v>
      </c>
      <c r="M1620" s="11">
        <v>0.5</v>
      </c>
      <c r="O1620" s="16"/>
      <c r="P1620" s="17"/>
      <c r="Q1620" s="12"/>
      <c r="R1620" s="13"/>
    </row>
    <row r="1621" spans="1:18" ht="15.75" customHeight="1">
      <c r="A1621" s="1"/>
      <c r="B1621" s="6" t="s">
        <v>14</v>
      </c>
      <c r="C1621" s="6">
        <v>1185732</v>
      </c>
      <c r="D1621" s="7">
        <v>44364</v>
      </c>
      <c r="E1621" s="6" t="s">
        <v>46</v>
      </c>
      <c r="F1621" s="6" t="s">
        <v>69</v>
      </c>
      <c r="G1621" s="6" t="s">
        <v>70</v>
      </c>
      <c r="H1621" s="6" t="s">
        <v>18</v>
      </c>
      <c r="I1621" s="8">
        <v>0.5</v>
      </c>
      <c r="J1621" s="9">
        <v>5750</v>
      </c>
      <c r="K1621" s="10">
        <f t="shared" si="12"/>
        <v>2875</v>
      </c>
      <c r="L1621" s="10">
        <f t="shared" si="13"/>
        <v>1150</v>
      </c>
      <c r="M1621" s="11">
        <v>0.39999999999999997</v>
      </c>
      <c r="O1621" s="16"/>
      <c r="P1621" s="17"/>
      <c r="Q1621" s="12"/>
      <c r="R1621" s="13"/>
    </row>
    <row r="1622" spans="1:18" ht="15.75" customHeight="1">
      <c r="A1622" s="1"/>
      <c r="B1622" s="6" t="s">
        <v>14</v>
      </c>
      <c r="C1622" s="6">
        <v>1185732</v>
      </c>
      <c r="D1622" s="7">
        <v>44364</v>
      </c>
      <c r="E1622" s="6" t="s">
        <v>46</v>
      </c>
      <c r="F1622" s="6" t="s">
        <v>69</v>
      </c>
      <c r="G1622" s="6" t="s">
        <v>70</v>
      </c>
      <c r="H1622" s="6" t="s">
        <v>19</v>
      </c>
      <c r="I1622" s="8">
        <v>0.45</v>
      </c>
      <c r="J1622" s="9">
        <v>5500</v>
      </c>
      <c r="K1622" s="10">
        <f t="shared" si="12"/>
        <v>2475</v>
      </c>
      <c r="L1622" s="10">
        <f t="shared" si="13"/>
        <v>742.5</v>
      </c>
      <c r="M1622" s="11">
        <v>0.3</v>
      </c>
      <c r="O1622" s="16"/>
      <c r="P1622" s="17"/>
      <c r="Q1622" s="12"/>
      <c r="R1622" s="13"/>
    </row>
    <row r="1623" spans="1:18" ht="15.75" customHeight="1">
      <c r="A1623" s="1"/>
      <c r="B1623" s="6" t="s">
        <v>14</v>
      </c>
      <c r="C1623" s="6">
        <v>1185732</v>
      </c>
      <c r="D1623" s="7">
        <v>44364</v>
      </c>
      <c r="E1623" s="6" t="s">
        <v>46</v>
      </c>
      <c r="F1623" s="6" t="s">
        <v>69</v>
      </c>
      <c r="G1623" s="6" t="s">
        <v>70</v>
      </c>
      <c r="H1623" s="6" t="s">
        <v>20</v>
      </c>
      <c r="I1623" s="8">
        <v>0.45</v>
      </c>
      <c r="J1623" s="9">
        <v>5250</v>
      </c>
      <c r="K1623" s="10">
        <f t="shared" si="12"/>
        <v>2362.5</v>
      </c>
      <c r="L1623" s="10">
        <f t="shared" si="13"/>
        <v>826.875</v>
      </c>
      <c r="M1623" s="11">
        <v>0.35</v>
      </c>
      <c r="O1623" s="16"/>
      <c r="P1623" s="17"/>
      <c r="Q1623" s="12"/>
      <c r="R1623" s="13"/>
    </row>
    <row r="1624" spans="1:18" ht="15.75" customHeight="1">
      <c r="A1624" s="1"/>
      <c r="B1624" s="6" t="s">
        <v>14</v>
      </c>
      <c r="C1624" s="6">
        <v>1185732</v>
      </c>
      <c r="D1624" s="7">
        <v>44364</v>
      </c>
      <c r="E1624" s="6" t="s">
        <v>46</v>
      </c>
      <c r="F1624" s="6" t="s">
        <v>69</v>
      </c>
      <c r="G1624" s="6" t="s">
        <v>70</v>
      </c>
      <c r="H1624" s="6" t="s">
        <v>21</v>
      </c>
      <c r="I1624" s="8">
        <v>0.6</v>
      </c>
      <c r="J1624" s="9">
        <v>5250</v>
      </c>
      <c r="K1624" s="10">
        <f t="shared" si="12"/>
        <v>3150</v>
      </c>
      <c r="L1624" s="10">
        <f t="shared" si="13"/>
        <v>1260</v>
      </c>
      <c r="M1624" s="11">
        <v>0.39999999999999997</v>
      </c>
      <c r="O1624" s="16"/>
      <c r="P1624" s="17"/>
      <c r="Q1624" s="12"/>
      <c r="R1624" s="13"/>
    </row>
    <row r="1625" spans="1:18" ht="15.75" customHeight="1">
      <c r="A1625" s="1"/>
      <c r="B1625" s="6" t="s">
        <v>14</v>
      </c>
      <c r="C1625" s="6">
        <v>1185732</v>
      </c>
      <c r="D1625" s="7">
        <v>44364</v>
      </c>
      <c r="E1625" s="6" t="s">
        <v>46</v>
      </c>
      <c r="F1625" s="6" t="s">
        <v>69</v>
      </c>
      <c r="G1625" s="6" t="s">
        <v>70</v>
      </c>
      <c r="H1625" s="6" t="s">
        <v>22</v>
      </c>
      <c r="I1625" s="8">
        <v>0.65</v>
      </c>
      <c r="J1625" s="9">
        <v>6750</v>
      </c>
      <c r="K1625" s="10">
        <f t="shared" si="12"/>
        <v>4387.5</v>
      </c>
      <c r="L1625" s="10">
        <f t="shared" si="13"/>
        <v>2413.125</v>
      </c>
      <c r="M1625" s="11">
        <v>0.55000000000000004</v>
      </c>
      <c r="O1625" s="16"/>
      <c r="P1625" s="17"/>
      <c r="Q1625" s="12"/>
      <c r="R1625" s="13"/>
    </row>
    <row r="1626" spans="1:18" ht="15.75" customHeight="1">
      <c r="A1626" s="1"/>
      <c r="B1626" s="6" t="s">
        <v>14</v>
      </c>
      <c r="C1626" s="6">
        <v>1185732</v>
      </c>
      <c r="D1626" s="7">
        <v>44392</v>
      </c>
      <c r="E1626" s="6" t="s">
        <v>46</v>
      </c>
      <c r="F1626" s="6" t="s">
        <v>69</v>
      </c>
      <c r="G1626" s="6" t="s">
        <v>70</v>
      </c>
      <c r="H1626" s="6" t="s">
        <v>17</v>
      </c>
      <c r="I1626" s="8">
        <v>0.6</v>
      </c>
      <c r="J1626" s="9">
        <v>9000</v>
      </c>
      <c r="K1626" s="10">
        <f t="shared" si="12"/>
        <v>5400</v>
      </c>
      <c r="L1626" s="10">
        <f t="shared" si="13"/>
        <v>2700</v>
      </c>
      <c r="M1626" s="11">
        <v>0.5</v>
      </c>
      <c r="O1626" s="16"/>
      <c r="P1626" s="17"/>
      <c r="Q1626" s="12"/>
      <c r="R1626" s="13"/>
    </row>
    <row r="1627" spans="1:18" ht="15.75" customHeight="1">
      <c r="A1627" s="1"/>
      <c r="B1627" s="6" t="s">
        <v>14</v>
      </c>
      <c r="C1627" s="6">
        <v>1185732</v>
      </c>
      <c r="D1627" s="7">
        <v>44392</v>
      </c>
      <c r="E1627" s="6" t="s">
        <v>46</v>
      </c>
      <c r="F1627" s="6" t="s">
        <v>69</v>
      </c>
      <c r="G1627" s="6" t="s">
        <v>70</v>
      </c>
      <c r="H1627" s="6" t="s">
        <v>18</v>
      </c>
      <c r="I1627" s="8">
        <v>0.55000000000000004</v>
      </c>
      <c r="J1627" s="9">
        <v>6500</v>
      </c>
      <c r="K1627" s="10">
        <f t="shared" si="12"/>
        <v>3575.0000000000005</v>
      </c>
      <c r="L1627" s="10">
        <f t="shared" si="13"/>
        <v>1430</v>
      </c>
      <c r="M1627" s="11">
        <v>0.39999999999999997</v>
      </c>
      <c r="O1627" s="16"/>
      <c r="P1627" s="17"/>
      <c r="Q1627" s="12"/>
      <c r="R1627" s="13"/>
    </row>
    <row r="1628" spans="1:18" ht="15.75" customHeight="1">
      <c r="A1628" s="1"/>
      <c r="B1628" s="6" t="s">
        <v>14</v>
      </c>
      <c r="C1628" s="6">
        <v>1185732</v>
      </c>
      <c r="D1628" s="7">
        <v>44392</v>
      </c>
      <c r="E1628" s="6" t="s">
        <v>46</v>
      </c>
      <c r="F1628" s="6" t="s">
        <v>69</v>
      </c>
      <c r="G1628" s="6" t="s">
        <v>70</v>
      </c>
      <c r="H1628" s="6" t="s">
        <v>19</v>
      </c>
      <c r="I1628" s="8">
        <v>0.5</v>
      </c>
      <c r="J1628" s="9">
        <v>5750</v>
      </c>
      <c r="K1628" s="10">
        <f t="shared" si="12"/>
        <v>2875</v>
      </c>
      <c r="L1628" s="10">
        <f t="shared" si="13"/>
        <v>862.5</v>
      </c>
      <c r="M1628" s="11">
        <v>0.3</v>
      </c>
      <c r="O1628" s="16"/>
      <c r="P1628" s="17"/>
      <c r="Q1628" s="12"/>
      <c r="R1628" s="13"/>
    </row>
    <row r="1629" spans="1:18" ht="15.75" customHeight="1">
      <c r="A1629" s="1"/>
      <c r="B1629" s="6" t="s">
        <v>14</v>
      </c>
      <c r="C1629" s="6">
        <v>1185732</v>
      </c>
      <c r="D1629" s="7">
        <v>44392</v>
      </c>
      <c r="E1629" s="6" t="s">
        <v>46</v>
      </c>
      <c r="F1629" s="6" t="s">
        <v>69</v>
      </c>
      <c r="G1629" s="6" t="s">
        <v>70</v>
      </c>
      <c r="H1629" s="6" t="s">
        <v>20</v>
      </c>
      <c r="I1629" s="8">
        <v>0.5</v>
      </c>
      <c r="J1629" s="9">
        <v>5250</v>
      </c>
      <c r="K1629" s="10">
        <f t="shared" si="12"/>
        <v>2625</v>
      </c>
      <c r="L1629" s="10">
        <f t="shared" si="13"/>
        <v>918.74999999999989</v>
      </c>
      <c r="M1629" s="11">
        <v>0.35</v>
      </c>
      <c r="O1629" s="16"/>
      <c r="P1629" s="17"/>
      <c r="Q1629" s="12"/>
      <c r="R1629" s="13"/>
    </row>
    <row r="1630" spans="1:18" ht="15.75" customHeight="1">
      <c r="A1630" s="1"/>
      <c r="B1630" s="6" t="s">
        <v>14</v>
      </c>
      <c r="C1630" s="6">
        <v>1185732</v>
      </c>
      <c r="D1630" s="7">
        <v>44392</v>
      </c>
      <c r="E1630" s="6" t="s">
        <v>46</v>
      </c>
      <c r="F1630" s="6" t="s">
        <v>69</v>
      </c>
      <c r="G1630" s="6" t="s">
        <v>70</v>
      </c>
      <c r="H1630" s="6" t="s">
        <v>21</v>
      </c>
      <c r="I1630" s="8">
        <v>0.6</v>
      </c>
      <c r="J1630" s="9">
        <v>5500</v>
      </c>
      <c r="K1630" s="10">
        <f t="shared" si="12"/>
        <v>3300</v>
      </c>
      <c r="L1630" s="10">
        <f t="shared" si="13"/>
        <v>1320</v>
      </c>
      <c r="M1630" s="11">
        <v>0.39999999999999997</v>
      </c>
      <c r="O1630" s="16"/>
      <c r="P1630" s="17"/>
      <c r="Q1630" s="12"/>
      <c r="R1630" s="13"/>
    </row>
    <row r="1631" spans="1:18" ht="15.75" customHeight="1">
      <c r="A1631" s="1"/>
      <c r="B1631" s="6" t="s">
        <v>14</v>
      </c>
      <c r="C1631" s="6">
        <v>1185732</v>
      </c>
      <c r="D1631" s="7">
        <v>44392</v>
      </c>
      <c r="E1631" s="6" t="s">
        <v>46</v>
      </c>
      <c r="F1631" s="6" t="s">
        <v>69</v>
      </c>
      <c r="G1631" s="6" t="s">
        <v>70</v>
      </c>
      <c r="H1631" s="6" t="s">
        <v>22</v>
      </c>
      <c r="I1631" s="8">
        <v>0.65</v>
      </c>
      <c r="J1631" s="9">
        <v>7250</v>
      </c>
      <c r="K1631" s="10">
        <f t="shared" si="12"/>
        <v>4712.5</v>
      </c>
      <c r="L1631" s="10">
        <f t="shared" si="13"/>
        <v>2591.875</v>
      </c>
      <c r="M1631" s="11">
        <v>0.55000000000000004</v>
      </c>
      <c r="O1631" s="16"/>
      <c r="P1631" s="17"/>
      <c r="Q1631" s="12"/>
      <c r="R1631" s="13"/>
    </row>
    <row r="1632" spans="1:18" ht="15.75" customHeight="1">
      <c r="A1632" s="1"/>
      <c r="B1632" s="6" t="s">
        <v>14</v>
      </c>
      <c r="C1632" s="6">
        <v>1185732</v>
      </c>
      <c r="D1632" s="7">
        <v>44424</v>
      </c>
      <c r="E1632" s="6" t="s">
        <v>46</v>
      </c>
      <c r="F1632" s="6" t="s">
        <v>69</v>
      </c>
      <c r="G1632" s="6" t="s">
        <v>70</v>
      </c>
      <c r="H1632" s="6" t="s">
        <v>17</v>
      </c>
      <c r="I1632" s="8">
        <v>0.6</v>
      </c>
      <c r="J1632" s="9">
        <v>8750</v>
      </c>
      <c r="K1632" s="10">
        <f t="shared" si="12"/>
        <v>5250</v>
      </c>
      <c r="L1632" s="10">
        <f t="shared" si="13"/>
        <v>2625</v>
      </c>
      <c r="M1632" s="11">
        <v>0.5</v>
      </c>
      <c r="O1632" s="16"/>
      <c r="P1632" s="17"/>
      <c r="Q1632" s="12"/>
      <c r="R1632" s="13"/>
    </row>
    <row r="1633" spans="1:18" ht="15.75" customHeight="1">
      <c r="A1633" s="1"/>
      <c r="B1633" s="6" t="s">
        <v>14</v>
      </c>
      <c r="C1633" s="6">
        <v>1185732</v>
      </c>
      <c r="D1633" s="7">
        <v>44424</v>
      </c>
      <c r="E1633" s="6" t="s">
        <v>46</v>
      </c>
      <c r="F1633" s="6" t="s">
        <v>69</v>
      </c>
      <c r="G1633" s="6" t="s">
        <v>70</v>
      </c>
      <c r="H1633" s="6" t="s">
        <v>18</v>
      </c>
      <c r="I1633" s="8">
        <v>0.55000000000000004</v>
      </c>
      <c r="J1633" s="9">
        <v>6500</v>
      </c>
      <c r="K1633" s="10">
        <f t="shared" si="12"/>
        <v>3575.0000000000005</v>
      </c>
      <c r="L1633" s="10">
        <f t="shared" si="13"/>
        <v>1430</v>
      </c>
      <c r="M1633" s="11">
        <v>0.39999999999999997</v>
      </c>
      <c r="O1633" s="16"/>
      <c r="P1633" s="17"/>
      <c r="Q1633" s="12"/>
      <c r="R1633" s="13"/>
    </row>
    <row r="1634" spans="1:18" ht="15.75" customHeight="1">
      <c r="A1634" s="1"/>
      <c r="B1634" s="6" t="s">
        <v>14</v>
      </c>
      <c r="C1634" s="6">
        <v>1185732</v>
      </c>
      <c r="D1634" s="7">
        <v>44424</v>
      </c>
      <c r="E1634" s="6" t="s">
        <v>46</v>
      </c>
      <c r="F1634" s="6" t="s">
        <v>69</v>
      </c>
      <c r="G1634" s="6" t="s">
        <v>70</v>
      </c>
      <c r="H1634" s="6" t="s">
        <v>19</v>
      </c>
      <c r="I1634" s="8">
        <v>0.45000000000000007</v>
      </c>
      <c r="J1634" s="9">
        <v>5750</v>
      </c>
      <c r="K1634" s="10">
        <f t="shared" si="12"/>
        <v>2587.5000000000005</v>
      </c>
      <c r="L1634" s="10">
        <f t="shared" si="13"/>
        <v>776.25000000000011</v>
      </c>
      <c r="M1634" s="11">
        <v>0.3</v>
      </c>
      <c r="O1634" s="16"/>
      <c r="P1634" s="17"/>
      <c r="Q1634" s="12"/>
      <c r="R1634" s="13"/>
    </row>
    <row r="1635" spans="1:18" ht="15.75" customHeight="1">
      <c r="A1635" s="1"/>
      <c r="B1635" s="6" t="s">
        <v>14</v>
      </c>
      <c r="C1635" s="6">
        <v>1185732</v>
      </c>
      <c r="D1635" s="7">
        <v>44424</v>
      </c>
      <c r="E1635" s="6" t="s">
        <v>46</v>
      </c>
      <c r="F1635" s="6" t="s">
        <v>69</v>
      </c>
      <c r="G1635" s="6" t="s">
        <v>70</v>
      </c>
      <c r="H1635" s="6" t="s">
        <v>20</v>
      </c>
      <c r="I1635" s="8">
        <v>0.35</v>
      </c>
      <c r="J1635" s="9">
        <v>5250</v>
      </c>
      <c r="K1635" s="10">
        <f t="shared" si="12"/>
        <v>1837.4999999999998</v>
      </c>
      <c r="L1635" s="10">
        <f t="shared" si="13"/>
        <v>643.12499999999989</v>
      </c>
      <c r="M1635" s="11">
        <v>0.35</v>
      </c>
      <c r="O1635" s="16"/>
      <c r="P1635" s="17"/>
      <c r="Q1635" s="12"/>
      <c r="R1635" s="13"/>
    </row>
    <row r="1636" spans="1:18" ht="15.75" customHeight="1">
      <c r="A1636" s="1"/>
      <c r="B1636" s="6" t="s">
        <v>14</v>
      </c>
      <c r="C1636" s="6">
        <v>1185732</v>
      </c>
      <c r="D1636" s="7">
        <v>44424</v>
      </c>
      <c r="E1636" s="6" t="s">
        <v>46</v>
      </c>
      <c r="F1636" s="6" t="s">
        <v>69</v>
      </c>
      <c r="G1636" s="6" t="s">
        <v>70</v>
      </c>
      <c r="H1636" s="6" t="s">
        <v>21</v>
      </c>
      <c r="I1636" s="8">
        <v>0.45000000000000007</v>
      </c>
      <c r="J1636" s="9">
        <v>5000</v>
      </c>
      <c r="K1636" s="10">
        <f t="shared" si="12"/>
        <v>2250.0000000000005</v>
      </c>
      <c r="L1636" s="10">
        <f t="shared" si="13"/>
        <v>900.00000000000011</v>
      </c>
      <c r="M1636" s="11">
        <v>0.39999999999999997</v>
      </c>
      <c r="O1636" s="16"/>
      <c r="P1636" s="17"/>
      <c r="Q1636" s="12"/>
      <c r="R1636" s="13"/>
    </row>
    <row r="1637" spans="1:18" ht="15.75" customHeight="1">
      <c r="A1637" s="1"/>
      <c r="B1637" s="6" t="s">
        <v>14</v>
      </c>
      <c r="C1637" s="6">
        <v>1185732</v>
      </c>
      <c r="D1637" s="7">
        <v>44424</v>
      </c>
      <c r="E1637" s="6" t="s">
        <v>46</v>
      </c>
      <c r="F1637" s="6" t="s">
        <v>69</v>
      </c>
      <c r="G1637" s="6" t="s">
        <v>70</v>
      </c>
      <c r="H1637" s="6" t="s">
        <v>22</v>
      </c>
      <c r="I1637" s="8">
        <v>0.50000000000000011</v>
      </c>
      <c r="J1637" s="9">
        <v>6750</v>
      </c>
      <c r="K1637" s="10">
        <f t="shared" si="12"/>
        <v>3375.0000000000009</v>
      </c>
      <c r="L1637" s="10">
        <f t="shared" si="13"/>
        <v>1856.2500000000007</v>
      </c>
      <c r="M1637" s="11">
        <v>0.55000000000000004</v>
      </c>
      <c r="O1637" s="16"/>
      <c r="P1637" s="17"/>
      <c r="Q1637" s="12"/>
      <c r="R1637" s="13"/>
    </row>
    <row r="1638" spans="1:18" ht="15.75" customHeight="1">
      <c r="A1638" s="1"/>
      <c r="B1638" s="6" t="s">
        <v>14</v>
      </c>
      <c r="C1638" s="6">
        <v>1185732</v>
      </c>
      <c r="D1638" s="7">
        <v>44454</v>
      </c>
      <c r="E1638" s="6" t="s">
        <v>46</v>
      </c>
      <c r="F1638" s="6" t="s">
        <v>69</v>
      </c>
      <c r="G1638" s="6" t="s">
        <v>70</v>
      </c>
      <c r="H1638" s="6" t="s">
        <v>17</v>
      </c>
      <c r="I1638" s="8">
        <v>0.45000000000000007</v>
      </c>
      <c r="J1638" s="9">
        <v>8000</v>
      </c>
      <c r="K1638" s="10">
        <f t="shared" si="12"/>
        <v>3600.0000000000005</v>
      </c>
      <c r="L1638" s="10">
        <f t="shared" si="13"/>
        <v>1800.0000000000002</v>
      </c>
      <c r="M1638" s="11">
        <v>0.5</v>
      </c>
      <c r="O1638" s="16"/>
      <c r="P1638" s="17"/>
      <c r="Q1638" s="12"/>
      <c r="R1638" s="13"/>
    </row>
    <row r="1639" spans="1:18" ht="15.75" customHeight="1">
      <c r="A1639" s="1"/>
      <c r="B1639" s="6" t="s">
        <v>14</v>
      </c>
      <c r="C1639" s="6">
        <v>1185732</v>
      </c>
      <c r="D1639" s="7">
        <v>44454</v>
      </c>
      <c r="E1639" s="6" t="s">
        <v>46</v>
      </c>
      <c r="F1639" s="6" t="s">
        <v>69</v>
      </c>
      <c r="G1639" s="6" t="s">
        <v>70</v>
      </c>
      <c r="H1639" s="6" t="s">
        <v>18</v>
      </c>
      <c r="I1639" s="8">
        <v>0.40000000000000013</v>
      </c>
      <c r="J1639" s="9">
        <v>6000</v>
      </c>
      <c r="K1639" s="10">
        <f t="shared" si="12"/>
        <v>2400.0000000000009</v>
      </c>
      <c r="L1639" s="10">
        <f t="shared" si="13"/>
        <v>960.00000000000023</v>
      </c>
      <c r="M1639" s="11">
        <v>0.39999999999999997</v>
      </c>
      <c r="O1639" s="16"/>
      <c r="P1639" s="17"/>
      <c r="Q1639" s="12"/>
      <c r="R1639" s="13"/>
    </row>
    <row r="1640" spans="1:18" ht="15.75" customHeight="1">
      <c r="A1640" s="1"/>
      <c r="B1640" s="6" t="s">
        <v>14</v>
      </c>
      <c r="C1640" s="6">
        <v>1185732</v>
      </c>
      <c r="D1640" s="7">
        <v>44454</v>
      </c>
      <c r="E1640" s="6" t="s">
        <v>46</v>
      </c>
      <c r="F1640" s="6" t="s">
        <v>69</v>
      </c>
      <c r="G1640" s="6" t="s">
        <v>70</v>
      </c>
      <c r="H1640" s="6" t="s">
        <v>19</v>
      </c>
      <c r="I1640" s="8">
        <v>0.35</v>
      </c>
      <c r="J1640" s="9">
        <v>5000</v>
      </c>
      <c r="K1640" s="10">
        <f t="shared" si="12"/>
        <v>1750</v>
      </c>
      <c r="L1640" s="10">
        <f t="shared" si="13"/>
        <v>525</v>
      </c>
      <c r="M1640" s="11">
        <v>0.3</v>
      </c>
      <c r="O1640" s="16"/>
      <c r="P1640" s="17"/>
      <c r="Q1640" s="12"/>
      <c r="R1640" s="13"/>
    </row>
    <row r="1641" spans="1:18" ht="15.75" customHeight="1">
      <c r="A1641" s="1"/>
      <c r="B1641" s="6" t="s">
        <v>14</v>
      </c>
      <c r="C1641" s="6">
        <v>1185732</v>
      </c>
      <c r="D1641" s="7">
        <v>44454</v>
      </c>
      <c r="E1641" s="6" t="s">
        <v>46</v>
      </c>
      <c r="F1641" s="6" t="s">
        <v>69</v>
      </c>
      <c r="G1641" s="6" t="s">
        <v>70</v>
      </c>
      <c r="H1641" s="6" t="s">
        <v>20</v>
      </c>
      <c r="I1641" s="8">
        <v>0.35</v>
      </c>
      <c r="J1641" s="9">
        <v>4750</v>
      </c>
      <c r="K1641" s="10">
        <f t="shared" si="12"/>
        <v>1662.5</v>
      </c>
      <c r="L1641" s="10">
        <f t="shared" si="13"/>
        <v>581.875</v>
      </c>
      <c r="M1641" s="11">
        <v>0.35</v>
      </c>
      <c r="O1641" s="16"/>
      <c r="P1641" s="17"/>
      <c r="Q1641" s="12"/>
      <c r="R1641" s="13"/>
    </row>
    <row r="1642" spans="1:18" ht="15.75" customHeight="1">
      <c r="A1642" s="1"/>
      <c r="B1642" s="6" t="s">
        <v>14</v>
      </c>
      <c r="C1642" s="6">
        <v>1185732</v>
      </c>
      <c r="D1642" s="7">
        <v>44454</v>
      </c>
      <c r="E1642" s="6" t="s">
        <v>46</v>
      </c>
      <c r="F1642" s="6" t="s">
        <v>69</v>
      </c>
      <c r="G1642" s="6" t="s">
        <v>70</v>
      </c>
      <c r="H1642" s="6" t="s">
        <v>21</v>
      </c>
      <c r="I1642" s="8">
        <v>0.45000000000000007</v>
      </c>
      <c r="J1642" s="9">
        <v>4750</v>
      </c>
      <c r="K1642" s="10">
        <f t="shared" si="12"/>
        <v>2137.5000000000005</v>
      </c>
      <c r="L1642" s="10">
        <f t="shared" si="13"/>
        <v>855.00000000000011</v>
      </c>
      <c r="M1642" s="11">
        <v>0.39999999999999997</v>
      </c>
      <c r="O1642" s="16"/>
      <c r="P1642" s="17"/>
      <c r="Q1642" s="12"/>
      <c r="R1642" s="13"/>
    </row>
    <row r="1643" spans="1:18" ht="15.75" customHeight="1">
      <c r="A1643" s="1"/>
      <c r="B1643" s="6" t="s">
        <v>14</v>
      </c>
      <c r="C1643" s="6">
        <v>1185732</v>
      </c>
      <c r="D1643" s="7">
        <v>44454</v>
      </c>
      <c r="E1643" s="6" t="s">
        <v>46</v>
      </c>
      <c r="F1643" s="6" t="s">
        <v>69</v>
      </c>
      <c r="G1643" s="6" t="s">
        <v>70</v>
      </c>
      <c r="H1643" s="6" t="s">
        <v>22</v>
      </c>
      <c r="I1643" s="8">
        <v>0.50000000000000011</v>
      </c>
      <c r="J1643" s="9">
        <v>5750</v>
      </c>
      <c r="K1643" s="10">
        <f t="shared" si="12"/>
        <v>2875.0000000000005</v>
      </c>
      <c r="L1643" s="10">
        <f t="shared" si="13"/>
        <v>1581.2500000000005</v>
      </c>
      <c r="M1643" s="11">
        <v>0.55000000000000004</v>
      </c>
      <c r="O1643" s="16"/>
      <c r="P1643" s="17"/>
      <c r="Q1643" s="12"/>
      <c r="R1643" s="13"/>
    </row>
    <row r="1644" spans="1:18" ht="15.75" customHeight="1">
      <c r="A1644" s="1"/>
      <c r="B1644" s="6" t="s">
        <v>14</v>
      </c>
      <c r="C1644" s="6">
        <v>1185732</v>
      </c>
      <c r="D1644" s="7">
        <v>44486</v>
      </c>
      <c r="E1644" s="6" t="s">
        <v>46</v>
      </c>
      <c r="F1644" s="6" t="s">
        <v>69</v>
      </c>
      <c r="G1644" s="6" t="s">
        <v>70</v>
      </c>
      <c r="H1644" s="6" t="s">
        <v>17</v>
      </c>
      <c r="I1644" s="8">
        <v>0.50000000000000011</v>
      </c>
      <c r="J1644" s="9">
        <v>7500</v>
      </c>
      <c r="K1644" s="10">
        <f t="shared" si="12"/>
        <v>3750.0000000000009</v>
      </c>
      <c r="L1644" s="10">
        <f t="shared" si="13"/>
        <v>1875.0000000000005</v>
      </c>
      <c r="M1644" s="11">
        <v>0.5</v>
      </c>
      <c r="O1644" s="16"/>
      <c r="P1644" s="17"/>
      <c r="Q1644" s="12"/>
      <c r="R1644" s="13"/>
    </row>
    <row r="1645" spans="1:18" ht="15.75" customHeight="1">
      <c r="A1645" s="1"/>
      <c r="B1645" s="6" t="s">
        <v>14</v>
      </c>
      <c r="C1645" s="6">
        <v>1185732</v>
      </c>
      <c r="D1645" s="7">
        <v>44486</v>
      </c>
      <c r="E1645" s="6" t="s">
        <v>46</v>
      </c>
      <c r="F1645" s="6" t="s">
        <v>69</v>
      </c>
      <c r="G1645" s="6" t="s">
        <v>70</v>
      </c>
      <c r="H1645" s="6" t="s">
        <v>18</v>
      </c>
      <c r="I1645" s="8">
        <v>0.40000000000000013</v>
      </c>
      <c r="J1645" s="9">
        <v>5750</v>
      </c>
      <c r="K1645" s="10">
        <f t="shared" si="12"/>
        <v>2300.0000000000009</v>
      </c>
      <c r="L1645" s="10">
        <f t="shared" si="13"/>
        <v>920.00000000000034</v>
      </c>
      <c r="M1645" s="11">
        <v>0.39999999999999997</v>
      </c>
      <c r="O1645" s="16"/>
      <c r="P1645" s="17"/>
      <c r="Q1645" s="12"/>
      <c r="R1645" s="13"/>
    </row>
    <row r="1646" spans="1:18" ht="15.75" customHeight="1">
      <c r="A1646" s="1"/>
      <c r="B1646" s="6" t="s">
        <v>14</v>
      </c>
      <c r="C1646" s="6">
        <v>1185732</v>
      </c>
      <c r="D1646" s="7">
        <v>44486</v>
      </c>
      <c r="E1646" s="6" t="s">
        <v>46</v>
      </c>
      <c r="F1646" s="6" t="s">
        <v>69</v>
      </c>
      <c r="G1646" s="6" t="s">
        <v>70</v>
      </c>
      <c r="H1646" s="6" t="s">
        <v>19</v>
      </c>
      <c r="I1646" s="8">
        <v>0.40000000000000013</v>
      </c>
      <c r="J1646" s="9">
        <v>4250</v>
      </c>
      <c r="K1646" s="10">
        <f t="shared" si="12"/>
        <v>1700.0000000000005</v>
      </c>
      <c r="L1646" s="10">
        <f t="shared" si="13"/>
        <v>510.00000000000011</v>
      </c>
      <c r="M1646" s="11">
        <v>0.3</v>
      </c>
      <c r="O1646" s="16"/>
      <c r="P1646" s="17"/>
      <c r="Q1646" s="12"/>
      <c r="R1646" s="13"/>
    </row>
    <row r="1647" spans="1:18" ht="15.75" customHeight="1">
      <c r="A1647" s="1"/>
      <c r="B1647" s="6" t="s">
        <v>14</v>
      </c>
      <c r="C1647" s="6">
        <v>1185732</v>
      </c>
      <c r="D1647" s="7">
        <v>44486</v>
      </c>
      <c r="E1647" s="6" t="s">
        <v>46</v>
      </c>
      <c r="F1647" s="6" t="s">
        <v>69</v>
      </c>
      <c r="G1647" s="6" t="s">
        <v>70</v>
      </c>
      <c r="H1647" s="6" t="s">
        <v>20</v>
      </c>
      <c r="I1647" s="8">
        <v>0.40000000000000013</v>
      </c>
      <c r="J1647" s="9">
        <v>4000</v>
      </c>
      <c r="K1647" s="10">
        <f t="shared" si="12"/>
        <v>1600.0000000000005</v>
      </c>
      <c r="L1647" s="10">
        <f t="shared" si="13"/>
        <v>560.00000000000011</v>
      </c>
      <c r="M1647" s="11">
        <v>0.35</v>
      </c>
      <c r="O1647" s="16"/>
      <c r="P1647" s="17"/>
      <c r="Q1647" s="12"/>
      <c r="R1647" s="13"/>
    </row>
    <row r="1648" spans="1:18" ht="15.75" customHeight="1">
      <c r="A1648" s="1"/>
      <c r="B1648" s="6" t="s">
        <v>14</v>
      </c>
      <c r="C1648" s="6">
        <v>1185732</v>
      </c>
      <c r="D1648" s="7">
        <v>44486</v>
      </c>
      <c r="E1648" s="6" t="s">
        <v>46</v>
      </c>
      <c r="F1648" s="6" t="s">
        <v>69</v>
      </c>
      <c r="G1648" s="6" t="s">
        <v>70</v>
      </c>
      <c r="H1648" s="6" t="s">
        <v>21</v>
      </c>
      <c r="I1648" s="8">
        <v>0.50000000000000011</v>
      </c>
      <c r="J1648" s="9">
        <v>4000</v>
      </c>
      <c r="K1648" s="10">
        <f t="shared" si="12"/>
        <v>2000.0000000000005</v>
      </c>
      <c r="L1648" s="10">
        <f t="shared" si="13"/>
        <v>800.00000000000011</v>
      </c>
      <c r="M1648" s="11">
        <v>0.39999999999999997</v>
      </c>
      <c r="O1648" s="16"/>
      <c r="P1648" s="17"/>
      <c r="Q1648" s="12"/>
      <c r="R1648" s="13"/>
    </row>
    <row r="1649" spans="1:18" ht="15.75" customHeight="1">
      <c r="A1649" s="1"/>
      <c r="B1649" s="6" t="s">
        <v>14</v>
      </c>
      <c r="C1649" s="6">
        <v>1185732</v>
      </c>
      <c r="D1649" s="7">
        <v>44486</v>
      </c>
      <c r="E1649" s="6" t="s">
        <v>46</v>
      </c>
      <c r="F1649" s="6" t="s">
        <v>69</v>
      </c>
      <c r="G1649" s="6" t="s">
        <v>70</v>
      </c>
      <c r="H1649" s="6" t="s">
        <v>22</v>
      </c>
      <c r="I1649" s="8">
        <v>0.55000000000000004</v>
      </c>
      <c r="J1649" s="9">
        <v>5250</v>
      </c>
      <c r="K1649" s="10">
        <f t="shared" si="12"/>
        <v>2887.5000000000005</v>
      </c>
      <c r="L1649" s="10">
        <f t="shared" si="13"/>
        <v>1588.1250000000005</v>
      </c>
      <c r="M1649" s="11">
        <v>0.55000000000000004</v>
      </c>
      <c r="O1649" s="16"/>
      <c r="P1649" s="17"/>
      <c r="Q1649" s="12"/>
      <c r="R1649" s="13"/>
    </row>
    <row r="1650" spans="1:18" ht="15.75" customHeight="1">
      <c r="A1650" s="1"/>
      <c r="B1650" s="6" t="s">
        <v>14</v>
      </c>
      <c r="C1650" s="6">
        <v>1185732</v>
      </c>
      <c r="D1650" s="7">
        <v>44516</v>
      </c>
      <c r="E1650" s="6" t="s">
        <v>46</v>
      </c>
      <c r="F1650" s="6" t="s">
        <v>69</v>
      </c>
      <c r="G1650" s="6" t="s">
        <v>70</v>
      </c>
      <c r="H1650" s="6" t="s">
        <v>17</v>
      </c>
      <c r="I1650" s="8">
        <v>0.50000000000000011</v>
      </c>
      <c r="J1650" s="9">
        <v>6750</v>
      </c>
      <c r="K1650" s="10">
        <f t="shared" si="12"/>
        <v>3375.0000000000009</v>
      </c>
      <c r="L1650" s="10">
        <f t="shared" si="13"/>
        <v>1687.5000000000005</v>
      </c>
      <c r="M1650" s="11">
        <v>0.5</v>
      </c>
      <c r="O1650" s="16"/>
      <c r="P1650" s="17"/>
      <c r="Q1650" s="12"/>
      <c r="R1650" s="13"/>
    </row>
    <row r="1651" spans="1:18" ht="15.75" customHeight="1">
      <c r="A1651" s="1"/>
      <c r="B1651" s="6" t="s">
        <v>14</v>
      </c>
      <c r="C1651" s="6">
        <v>1185732</v>
      </c>
      <c r="D1651" s="7">
        <v>44516</v>
      </c>
      <c r="E1651" s="6" t="s">
        <v>46</v>
      </c>
      <c r="F1651" s="6" t="s">
        <v>69</v>
      </c>
      <c r="G1651" s="6" t="s">
        <v>70</v>
      </c>
      <c r="H1651" s="6" t="s">
        <v>18</v>
      </c>
      <c r="I1651" s="8">
        <v>0.45000000000000012</v>
      </c>
      <c r="J1651" s="9">
        <v>5000</v>
      </c>
      <c r="K1651" s="10">
        <f t="shared" si="12"/>
        <v>2250.0000000000005</v>
      </c>
      <c r="L1651" s="10">
        <f t="shared" si="13"/>
        <v>900.00000000000011</v>
      </c>
      <c r="M1651" s="11">
        <v>0.39999999999999997</v>
      </c>
      <c r="O1651" s="16"/>
      <c r="P1651" s="17"/>
      <c r="Q1651" s="12"/>
      <c r="R1651" s="13"/>
    </row>
    <row r="1652" spans="1:18" ht="15.75" customHeight="1">
      <c r="A1652" s="1"/>
      <c r="B1652" s="6" t="s">
        <v>14</v>
      </c>
      <c r="C1652" s="6">
        <v>1185732</v>
      </c>
      <c r="D1652" s="7">
        <v>44516</v>
      </c>
      <c r="E1652" s="6" t="s">
        <v>46</v>
      </c>
      <c r="F1652" s="6" t="s">
        <v>69</v>
      </c>
      <c r="G1652" s="6" t="s">
        <v>70</v>
      </c>
      <c r="H1652" s="6" t="s">
        <v>19</v>
      </c>
      <c r="I1652" s="8">
        <v>0.45000000000000012</v>
      </c>
      <c r="J1652" s="9">
        <v>4450</v>
      </c>
      <c r="K1652" s="10">
        <f t="shared" si="12"/>
        <v>2002.5000000000005</v>
      </c>
      <c r="L1652" s="10">
        <f t="shared" si="13"/>
        <v>600.75000000000011</v>
      </c>
      <c r="M1652" s="11">
        <v>0.3</v>
      </c>
      <c r="O1652" s="16"/>
      <c r="P1652" s="17"/>
      <c r="Q1652" s="12"/>
      <c r="R1652" s="13"/>
    </row>
    <row r="1653" spans="1:18" ht="15.75" customHeight="1">
      <c r="A1653" s="1"/>
      <c r="B1653" s="6" t="s">
        <v>14</v>
      </c>
      <c r="C1653" s="6">
        <v>1185732</v>
      </c>
      <c r="D1653" s="7">
        <v>44516</v>
      </c>
      <c r="E1653" s="6" t="s">
        <v>46</v>
      </c>
      <c r="F1653" s="6" t="s">
        <v>69</v>
      </c>
      <c r="G1653" s="6" t="s">
        <v>70</v>
      </c>
      <c r="H1653" s="6" t="s">
        <v>20</v>
      </c>
      <c r="I1653" s="8">
        <v>0.45000000000000012</v>
      </c>
      <c r="J1653" s="9">
        <v>4750</v>
      </c>
      <c r="K1653" s="10">
        <f t="shared" si="12"/>
        <v>2137.5000000000005</v>
      </c>
      <c r="L1653" s="10">
        <f t="shared" si="13"/>
        <v>748.12500000000011</v>
      </c>
      <c r="M1653" s="11">
        <v>0.35</v>
      </c>
      <c r="O1653" s="16"/>
      <c r="P1653" s="17"/>
      <c r="Q1653" s="12"/>
      <c r="R1653" s="13"/>
    </row>
    <row r="1654" spans="1:18" ht="15.75" customHeight="1">
      <c r="A1654" s="1"/>
      <c r="B1654" s="6" t="s">
        <v>14</v>
      </c>
      <c r="C1654" s="6">
        <v>1185732</v>
      </c>
      <c r="D1654" s="7">
        <v>44516</v>
      </c>
      <c r="E1654" s="6" t="s">
        <v>46</v>
      </c>
      <c r="F1654" s="6" t="s">
        <v>69</v>
      </c>
      <c r="G1654" s="6" t="s">
        <v>70</v>
      </c>
      <c r="H1654" s="6" t="s">
        <v>21</v>
      </c>
      <c r="I1654" s="8">
        <v>0.6</v>
      </c>
      <c r="J1654" s="9">
        <v>4500</v>
      </c>
      <c r="K1654" s="10">
        <f t="shared" si="12"/>
        <v>2700</v>
      </c>
      <c r="L1654" s="10">
        <f t="shared" si="13"/>
        <v>1080</v>
      </c>
      <c r="M1654" s="11">
        <v>0.39999999999999997</v>
      </c>
      <c r="O1654" s="16"/>
      <c r="P1654" s="17"/>
      <c r="Q1654" s="12"/>
      <c r="R1654" s="13"/>
    </row>
    <row r="1655" spans="1:18" ht="15.75" customHeight="1">
      <c r="A1655" s="1"/>
      <c r="B1655" s="6" t="s">
        <v>14</v>
      </c>
      <c r="C1655" s="6">
        <v>1185732</v>
      </c>
      <c r="D1655" s="7">
        <v>44516</v>
      </c>
      <c r="E1655" s="6" t="s">
        <v>46</v>
      </c>
      <c r="F1655" s="6" t="s">
        <v>69</v>
      </c>
      <c r="G1655" s="6" t="s">
        <v>70</v>
      </c>
      <c r="H1655" s="6" t="s">
        <v>22</v>
      </c>
      <c r="I1655" s="8">
        <v>0.64999999999999991</v>
      </c>
      <c r="J1655" s="9">
        <v>6250</v>
      </c>
      <c r="K1655" s="10">
        <f t="shared" si="12"/>
        <v>4062.4999999999995</v>
      </c>
      <c r="L1655" s="10">
        <f t="shared" si="13"/>
        <v>2234.375</v>
      </c>
      <c r="M1655" s="11">
        <v>0.55000000000000004</v>
      </c>
      <c r="O1655" s="16"/>
      <c r="P1655" s="17"/>
      <c r="Q1655" s="12"/>
      <c r="R1655" s="13"/>
    </row>
    <row r="1656" spans="1:18" ht="15.75" customHeight="1">
      <c r="A1656" s="1"/>
      <c r="B1656" s="6" t="s">
        <v>14</v>
      </c>
      <c r="C1656" s="6">
        <v>1185732</v>
      </c>
      <c r="D1656" s="7">
        <v>44545</v>
      </c>
      <c r="E1656" s="6" t="s">
        <v>46</v>
      </c>
      <c r="F1656" s="6" t="s">
        <v>69</v>
      </c>
      <c r="G1656" s="6" t="s">
        <v>70</v>
      </c>
      <c r="H1656" s="6" t="s">
        <v>17</v>
      </c>
      <c r="I1656" s="8">
        <v>0.6</v>
      </c>
      <c r="J1656" s="9">
        <v>8500</v>
      </c>
      <c r="K1656" s="10">
        <f t="shared" si="12"/>
        <v>5100</v>
      </c>
      <c r="L1656" s="10">
        <f t="shared" si="13"/>
        <v>2550</v>
      </c>
      <c r="M1656" s="11">
        <v>0.5</v>
      </c>
      <c r="O1656" s="16"/>
      <c r="P1656" s="17"/>
      <c r="Q1656" s="12"/>
      <c r="R1656" s="13"/>
    </row>
    <row r="1657" spans="1:18" ht="15.75" customHeight="1">
      <c r="A1657" s="1"/>
      <c r="B1657" s="6" t="s">
        <v>14</v>
      </c>
      <c r="C1657" s="6">
        <v>1185732</v>
      </c>
      <c r="D1657" s="7">
        <v>44545</v>
      </c>
      <c r="E1657" s="6" t="s">
        <v>46</v>
      </c>
      <c r="F1657" s="6" t="s">
        <v>69</v>
      </c>
      <c r="G1657" s="6" t="s">
        <v>70</v>
      </c>
      <c r="H1657" s="6" t="s">
        <v>18</v>
      </c>
      <c r="I1657" s="8">
        <v>0.5</v>
      </c>
      <c r="J1657" s="9">
        <v>6500</v>
      </c>
      <c r="K1657" s="10">
        <f t="shared" si="12"/>
        <v>3250</v>
      </c>
      <c r="L1657" s="10">
        <f t="shared" si="13"/>
        <v>1300</v>
      </c>
      <c r="M1657" s="11">
        <v>0.39999999999999997</v>
      </c>
      <c r="O1657" s="16"/>
      <c r="P1657" s="17"/>
      <c r="Q1657" s="12"/>
      <c r="R1657" s="13"/>
    </row>
    <row r="1658" spans="1:18" ht="15.75" customHeight="1">
      <c r="A1658" s="1"/>
      <c r="B1658" s="6" t="s">
        <v>14</v>
      </c>
      <c r="C1658" s="6">
        <v>1185732</v>
      </c>
      <c r="D1658" s="7">
        <v>44545</v>
      </c>
      <c r="E1658" s="6" t="s">
        <v>46</v>
      </c>
      <c r="F1658" s="6" t="s">
        <v>69</v>
      </c>
      <c r="G1658" s="6" t="s">
        <v>70</v>
      </c>
      <c r="H1658" s="6" t="s">
        <v>19</v>
      </c>
      <c r="I1658" s="8">
        <v>0.5</v>
      </c>
      <c r="J1658" s="9">
        <v>6000</v>
      </c>
      <c r="K1658" s="10">
        <f t="shared" si="12"/>
        <v>3000</v>
      </c>
      <c r="L1658" s="10">
        <f t="shared" si="13"/>
        <v>900</v>
      </c>
      <c r="M1658" s="11">
        <v>0.3</v>
      </c>
      <c r="O1658" s="16"/>
      <c r="P1658" s="17"/>
      <c r="Q1658" s="12"/>
      <c r="R1658" s="13"/>
    </row>
    <row r="1659" spans="1:18" ht="15.75" customHeight="1">
      <c r="A1659" s="1"/>
      <c r="B1659" s="6" t="s">
        <v>14</v>
      </c>
      <c r="C1659" s="6">
        <v>1185732</v>
      </c>
      <c r="D1659" s="7">
        <v>44545</v>
      </c>
      <c r="E1659" s="6" t="s">
        <v>46</v>
      </c>
      <c r="F1659" s="6" t="s">
        <v>69</v>
      </c>
      <c r="G1659" s="6" t="s">
        <v>70</v>
      </c>
      <c r="H1659" s="6" t="s">
        <v>20</v>
      </c>
      <c r="I1659" s="8">
        <v>0.5</v>
      </c>
      <c r="J1659" s="9">
        <v>5500</v>
      </c>
      <c r="K1659" s="10">
        <f t="shared" si="12"/>
        <v>2750</v>
      </c>
      <c r="L1659" s="10">
        <f t="shared" si="13"/>
        <v>962.49999999999989</v>
      </c>
      <c r="M1659" s="11">
        <v>0.35</v>
      </c>
      <c r="O1659" s="16"/>
      <c r="P1659" s="17"/>
      <c r="Q1659" s="12"/>
      <c r="R1659" s="13"/>
    </row>
    <row r="1660" spans="1:18" ht="15.75" customHeight="1">
      <c r="A1660" s="1"/>
      <c r="B1660" s="6" t="s">
        <v>14</v>
      </c>
      <c r="C1660" s="6">
        <v>1185732</v>
      </c>
      <c r="D1660" s="7">
        <v>44545</v>
      </c>
      <c r="E1660" s="6" t="s">
        <v>46</v>
      </c>
      <c r="F1660" s="6" t="s">
        <v>69</v>
      </c>
      <c r="G1660" s="6" t="s">
        <v>70</v>
      </c>
      <c r="H1660" s="6" t="s">
        <v>21</v>
      </c>
      <c r="I1660" s="8">
        <v>0.6</v>
      </c>
      <c r="J1660" s="9">
        <v>5500</v>
      </c>
      <c r="K1660" s="10">
        <f t="shared" si="12"/>
        <v>3300</v>
      </c>
      <c r="L1660" s="10">
        <f t="shared" si="13"/>
        <v>1320</v>
      </c>
      <c r="M1660" s="11">
        <v>0.39999999999999997</v>
      </c>
      <c r="O1660" s="16"/>
      <c r="P1660" s="17"/>
      <c r="Q1660" s="12"/>
      <c r="R1660" s="13"/>
    </row>
    <row r="1661" spans="1:18" ht="15.75" customHeight="1">
      <c r="A1661" s="1"/>
      <c r="B1661" s="6" t="s">
        <v>14</v>
      </c>
      <c r="C1661" s="6">
        <v>1185732</v>
      </c>
      <c r="D1661" s="7">
        <v>44545</v>
      </c>
      <c r="E1661" s="6" t="s">
        <v>46</v>
      </c>
      <c r="F1661" s="6" t="s">
        <v>69</v>
      </c>
      <c r="G1661" s="6" t="s">
        <v>70</v>
      </c>
      <c r="H1661" s="6" t="s">
        <v>22</v>
      </c>
      <c r="I1661" s="8">
        <v>0.64999999999999991</v>
      </c>
      <c r="J1661" s="9">
        <v>6500</v>
      </c>
      <c r="K1661" s="10">
        <f t="shared" si="12"/>
        <v>4224.9999999999991</v>
      </c>
      <c r="L1661" s="10">
        <f t="shared" si="13"/>
        <v>2323.7499999999995</v>
      </c>
      <c r="M1661" s="11">
        <v>0.55000000000000004</v>
      </c>
      <c r="O1661" s="16"/>
      <c r="P1661" s="17"/>
      <c r="Q1661" s="12"/>
      <c r="R1661" s="13"/>
    </row>
    <row r="1662" spans="1:18" ht="15.75" customHeight="1">
      <c r="A1662" s="1" t="s">
        <v>39</v>
      </c>
      <c r="B1662" s="6" t="s">
        <v>14</v>
      </c>
      <c r="C1662" s="6">
        <v>1185732</v>
      </c>
      <c r="D1662" s="7">
        <v>44214</v>
      </c>
      <c r="E1662" s="6" t="s">
        <v>33</v>
      </c>
      <c r="F1662" s="6" t="s">
        <v>71</v>
      </c>
      <c r="G1662" s="6" t="s">
        <v>72</v>
      </c>
      <c r="H1662" s="6" t="s">
        <v>17</v>
      </c>
      <c r="I1662" s="8">
        <v>0.3</v>
      </c>
      <c r="J1662" s="9">
        <v>6250</v>
      </c>
      <c r="K1662" s="10">
        <f t="shared" si="12"/>
        <v>1875</v>
      </c>
      <c r="L1662" s="10">
        <f t="shared" si="13"/>
        <v>750</v>
      </c>
      <c r="M1662" s="11">
        <v>0.4</v>
      </c>
      <c r="O1662" s="16"/>
      <c r="P1662" s="14"/>
      <c r="Q1662" s="12"/>
      <c r="R1662" s="13"/>
    </row>
    <row r="1663" spans="1:18" ht="15.75" customHeight="1">
      <c r="A1663" s="1"/>
      <c r="B1663" s="6" t="s">
        <v>14</v>
      </c>
      <c r="C1663" s="6">
        <v>1185732</v>
      </c>
      <c r="D1663" s="7">
        <v>44214</v>
      </c>
      <c r="E1663" s="6" t="s">
        <v>33</v>
      </c>
      <c r="F1663" s="6" t="s">
        <v>71</v>
      </c>
      <c r="G1663" s="6" t="s">
        <v>72</v>
      </c>
      <c r="H1663" s="6" t="s">
        <v>18</v>
      </c>
      <c r="I1663" s="8">
        <v>0.3</v>
      </c>
      <c r="J1663" s="9">
        <v>4250</v>
      </c>
      <c r="K1663" s="10">
        <f t="shared" si="12"/>
        <v>1275</v>
      </c>
      <c r="L1663" s="10">
        <f t="shared" si="13"/>
        <v>446.25</v>
      </c>
      <c r="M1663" s="11">
        <v>0.35</v>
      </c>
      <c r="O1663" s="16"/>
      <c r="P1663" s="14"/>
      <c r="Q1663" s="12"/>
      <c r="R1663" s="13"/>
    </row>
    <row r="1664" spans="1:18" ht="15.75" customHeight="1">
      <c r="A1664" s="1"/>
      <c r="B1664" s="6" t="s">
        <v>14</v>
      </c>
      <c r="C1664" s="6">
        <v>1185732</v>
      </c>
      <c r="D1664" s="7">
        <v>44214</v>
      </c>
      <c r="E1664" s="6" t="s">
        <v>33</v>
      </c>
      <c r="F1664" s="6" t="s">
        <v>71</v>
      </c>
      <c r="G1664" s="6" t="s">
        <v>72</v>
      </c>
      <c r="H1664" s="6" t="s">
        <v>19</v>
      </c>
      <c r="I1664" s="8">
        <v>0.2</v>
      </c>
      <c r="J1664" s="9">
        <v>4250</v>
      </c>
      <c r="K1664" s="10">
        <f t="shared" si="12"/>
        <v>850</v>
      </c>
      <c r="L1664" s="10">
        <f t="shared" si="13"/>
        <v>297.5</v>
      </c>
      <c r="M1664" s="11">
        <v>0.35</v>
      </c>
      <c r="O1664" s="16"/>
      <c r="P1664" s="14"/>
      <c r="Q1664" s="12"/>
      <c r="R1664" s="13"/>
    </row>
    <row r="1665" spans="1:18" ht="15.75" customHeight="1">
      <c r="A1665" s="1"/>
      <c r="B1665" s="6" t="s">
        <v>14</v>
      </c>
      <c r="C1665" s="6">
        <v>1185732</v>
      </c>
      <c r="D1665" s="7">
        <v>44214</v>
      </c>
      <c r="E1665" s="6" t="s">
        <v>33</v>
      </c>
      <c r="F1665" s="6" t="s">
        <v>71</v>
      </c>
      <c r="G1665" s="6" t="s">
        <v>72</v>
      </c>
      <c r="H1665" s="6" t="s">
        <v>20</v>
      </c>
      <c r="I1665" s="8">
        <v>0.25000000000000006</v>
      </c>
      <c r="J1665" s="9">
        <v>2750</v>
      </c>
      <c r="K1665" s="10">
        <f t="shared" si="12"/>
        <v>687.50000000000011</v>
      </c>
      <c r="L1665" s="10">
        <f t="shared" si="13"/>
        <v>275.00000000000006</v>
      </c>
      <c r="M1665" s="11">
        <v>0.4</v>
      </c>
      <c r="O1665" s="16"/>
      <c r="P1665" s="14"/>
      <c r="Q1665" s="12"/>
      <c r="R1665" s="13"/>
    </row>
    <row r="1666" spans="1:18" ht="15.75" customHeight="1">
      <c r="A1666" s="1"/>
      <c r="B1666" s="6" t="s">
        <v>14</v>
      </c>
      <c r="C1666" s="6">
        <v>1185732</v>
      </c>
      <c r="D1666" s="7">
        <v>44214</v>
      </c>
      <c r="E1666" s="6" t="s">
        <v>33</v>
      </c>
      <c r="F1666" s="6" t="s">
        <v>71</v>
      </c>
      <c r="G1666" s="6" t="s">
        <v>72</v>
      </c>
      <c r="H1666" s="6" t="s">
        <v>21</v>
      </c>
      <c r="I1666" s="8">
        <v>0.39999999999999997</v>
      </c>
      <c r="J1666" s="9">
        <v>3250</v>
      </c>
      <c r="K1666" s="10">
        <f t="shared" si="12"/>
        <v>1300</v>
      </c>
      <c r="L1666" s="10">
        <f t="shared" si="13"/>
        <v>454.99999999999994</v>
      </c>
      <c r="M1666" s="11">
        <v>0.35</v>
      </c>
      <c r="O1666" s="16"/>
      <c r="P1666" s="14"/>
      <c r="Q1666" s="12"/>
      <c r="R1666" s="13"/>
    </row>
    <row r="1667" spans="1:18" ht="15.75" customHeight="1">
      <c r="A1667" s="1"/>
      <c r="B1667" s="6" t="s">
        <v>14</v>
      </c>
      <c r="C1667" s="6">
        <v>1185732</v>
      </c>
      <c r="D1667" s="7">
        <v>44214</v>
      </c>
      <c r="E1667" s="6" t="s">
        <v>33</v>
      </c>
      <c r="F1667" s="6" t="s">
        <v>71</v>
      </c>
      <c r="G1667" s="6" t="s">
        <v>72</v>
      </c>
      <c r="H1667" s="6" t="s">
        <v>22</v>
      </c>
      <c r="I1667" s="8">
        <v>0.3</v>
      </c>
      <c r="J1667" s="9">
        <v>4250</v>
      </c>
      <c r="K1667" s="10">
        <f t="shared" si="12"/>
        <v>1275</v>
      </c>
      <c r="L1667" s="10">
        <f t="shared" si="13"/>
        <v>637.5</v>
      </c>
      <c r="M1667" s="11">
        <v>0.5</v>
      </c>
      <c r="O1667" s="16"/>
      <c r="P1667" s="14"/>
      <c r="Q1667" s="12"/>
      <c r="R1667" s="13"/>
    </row>
    <row r="1668" spans="1:18" ht="15.75" customHeight="1">
      <c r="A1668" s="1"/>
      <c r="B1668" s="6" t="s">
        <v>14</v>
      </c>
      <c r="C1668" s="6">
        <v>1185732</v>
      </c>
      <c r="D1668" s="7">
        <v>44245</v>
      </c>
      <c r="E1668" s="6" t="s">
        <v>33</v>
      </c>
      <c r="F1668" s="6" t="s">
        <v>71</v>
      </c>
      <c r="G1668" s="6" t="s">
        <v>72</v>
      </c>
      <c r="H1668" s="6" t="s">
        <v>17</v>
      </c>
      <c r="I1668" s="8">
        <v>0.3</v>
      </c>
      <c r="J1668" s="9">
        <v>6750</v>
      </c>
      <c r="K1668" s="10">
        <f t="shared" si="12"/>
        <v>2025</v>
      </c>
      <c r="L1668" s="10">
        <f t="shared" si="13"/>
        <v>810</v>
      </c>
      <c r="M1668" s="11">
        <v>0.4</v>
      </c>
      <c r="O1668" s="16"/>
      <c r="P1668" s="14"/>
      <c r="Q1668" s="12"/>
      <c r="R1668" s="13"/>
    </row>
    <row r="1669" spans="1:18" ht="15.75" customHeight="1">
      <c r="A1669" s="1"/>
      <c r="B1669" s="6" t="s">
        <v>14</v>
      </c>
      <c r="C1669" s="6">
        <v>1185732</v>
      </c>
      <c r="D1669" s="7">
        <v>44245</v>
      </c>
      <c r="E1669" s="6" t="s">
        <v>33</v>
      </c>
      <c r="F1669" s="6" t="s">
        <v>71</v>
      </c>
      <c r="G1669" s="6" t="s">
        <v>72</v>
      </c>
      <c r="H1669" s="6" t="s">
        <v>18</v>
      </c>
      <c r="I1669" s="8">
        <v>0.3</v>
      </c>
      <c r="J1669" s="9">
        <v>3250</v>
      </c>
      <c r="K1669" s="10">
        <f t="shared" si="12"/>
        <v>975</v>
      </c>
      <c r="L1669" s="10">
        <f t="shared" si="13"/>
        <v>341.25</v>
      </c>
      <c r="M1669" s="11">
        <v>0.35</v>
      </c>
      <c r="O1669" s="16"/>
      <c r="P1669" s="14"/>
      <c r="Q1669" s="12"/>
      <c r="R1669" s="13"/>
    </row>
    <row r="1670" spans="1:18" ht="15.75" customHeight="1">
      <c r="A1670" s="1"/>
      <c r="B1670" s="6" t="s">
        <v>14</v>
      </c>
      <c r="C1670" s="6">
        <v>1185732</v>
      </c>
      <c r="D1670" s="7">
        <v>44245</v>
      </c>
      <c r="E1670" s="6" t="s">
        <v>33</v>
      </c>
      <c r="F1670" s="6" t="s">
        <v>71</v>
      </c>
      <c r="G1670" s="6" t="s">
        <v>72</v>
      </c>
      <c r="H1670" s="6" t="s">
        <v>19</v>
      </c>
      <c r="I1670" s="8">
        <v>0.2</v>
      </c>
      <c r="J1670" s="9">
        <v>3750</v>
      </c>
      <c r="K1670" s="10">
        <f t="shared" si="12"/>
        <v>750</v>
      </c>
      <c r="L1670" s="10">
        <f t="shared" si="13"/>
        <v>262.5</v>
      </c>
      <c r="M1670" s="11">
        <v>0.35</v>
      </c>
      <c r="O1670" s="16"/>
      <c r="P1670" s="14"/>
      <c r="Q1670" s="12"/>
      <c r="R1670" s="13"/>
    </row>
    <row r="1671" spans="1:18" ht="15.75" customHeight="1">
      <c r="A1671" s="1"/>
      <c r="B1671" s="6" t="s">
        <v>14</v>
      </c>
      <c r="C1671" s="6">
        <v>1185732</v>
      </c>
      <c r="D1671" s="7">
        <v>44245</v>
      </c>
      <c r="E1671" s="6" t="s">
        <v>33</v>
      </c>
      <c r="F1671" s="6" t="s">
        <v>71</v>
      </c>
      <c r="G1671" s="6" t="s">
        <v>72</v>
      </c>
      <c r="H1671" s="6" t="s">
        <v>20</v>
      </c>
      <c r="I1671" s="8">
        <v>0.25000000000000006</v>
      </c>
      <c r="J1671" s="9">
        <v>2500</v>
      </c>
      <c r="K1671" s="10">
        <f t="shared" si="12"/>
        <v>625.00000000000011</v>
      </c>
      <c r="L1671" s="10">
        <f t="shared" si="13"/>
        <v>250.00000000000006</v>
      </c>
      <c r="M1671" s="11">
        <v>0.4</v>
      </c>
      <c r="O1671" s="16"/>
      <c r="P1671" s="14"/>
      <c r="Q1671" s="12"/>
      <c r="R1671" s="13"/>
    </row>
    <row r="1672" spans="1:18" ht="15.75" customHeight="1">
      <c r="A1672" s="1"/>
      <c r="B1672" s="6" t="s">
        <v>14</v>
      </c>
      <c r="C1672" s="6">
        <v>1185732</v>
      </c>
      <c r="D1672" s="7">
        <v>44245</v>
      </c>
      <c r="E1672" s="6" t="s">
        <v>33</v>
      </c>
      <c r="F1672" s="6" t="s">
        <v>71</v>
      </c>
      <c r="G1672" s="6" t="s">
        <v>72</v>
      </c>
      <c r="H1672" s="6" t="s">
        <v>21</v>
      </c>
      <c r="I1672" s="8">
        <v>0.39999999999999997</v>
      </c>
      <c r="J1672" s="9">
        <v>3250</v>
      </c>
      <c r="K1672" s="10">
        <f t="shared" si="12"/>
        <v>1300</v>
      </c>
      <c r="L1672" s="10">
        <f t="shared" si="13"/>
        <v>454.99999999999994</v>
      </c>
      <c r="M1672" s="11">
        <v>0.35</v>
      </c>
      <c r="O1672" s="16"/>
      <c r="P1672" s="14"/>
      <c r="Q1672" s="12"/>
      <c r="R1672" s="13"/>
    </row>
    <row r="1673" spans="1:18" ht="15.75" customHeight="1">
      <c r="A1673" s="1"/>
      <c r="B1673" s="6" t="s">
        <v>14</v>
      </c>
      <c r="C1673" s="6">
        <v>1185732</v>
      </c>
      <c r="D1673" s="7">
        <v>44245</v>
      </c>
      <c r="E1673" s="6" t="s">
        <v>33</v>
      </c>
      <c r="F1673" s="6" t="s">
        <v>71</v>
      </c>
      <c r="G1673" s="6" t="s">
        <v>72</v>
      </c>
      <c r="H1673" s="6" t="s">
        <v>22</v>
      </c>
      <c r="I1673" s="8">
        <v>0.3</v>
      </c>
      <c r="J1673" s="9">
        <v>4000</v>
      </c>
      <c r="K1673" s="10">
        <f t="shared" si="12"/>
        <v>1200</v>
      </c>
      <c r="L1673" s="10">
        <f t="shared" si="13"/>
        <v>600</v>
      </c>
      <c r="M1673" s="11">
        <v>0.5</v>
      </c>
      <c r="O1673" s="16"/>
      <c r="P1673" s="14"/>
      <c r="Q1673" s="12"/>
      <c r="R1673" s="13"/>
    </row>
    <row r="1674" spans="1:18" ht="15.75" customHeight="1">
      <c r="A1674" s="1"/>
      <c r="B1674" s="6" t="s">
        <v>14</v>
      </c>
      <c r="C1674" s="6">
        <v>1185732</v>
      </c>
      <c r="D1674" s="7">
        <v>44272</v>
      </c>
      <c r="E1674" s="6" t="s">
        <v>33</v>
      </c>
      <c r="F1674" s="6" t="s">
        <v>71</v>
      </c>
      <c r="G1674" s="6" t="s">
        <v>72</v>
      </c>
      <c r="H1674" s="6" t="s">
        <v>17</v>
      </c>
      <c r="I1674" s="8">
        <v>0.35000000000000003</v>
      </c>
      <c r="J1674" s="9">
        <v>6200</v>
      </c>
      <c r="K1674" s="10">
        <f t="shared" si="12"/>
        <v>2170</v>
      </c>
      <c r="L1674" s="10">
        <f t="shared" si="13"/>
        <v>868</v>
      </c>
      <c r="M1674" s="11">
        <v>0.4</v>
      </c>
      <c r="O1674" s="16"/>
      <c r="P1674" s="14"/>
      <c r="Q1674" s="12"/>
      <c r="R1674" s="13"/>
    </row>
    <row r="1675" spans="1:18" ht="15.75" customHeight="1">
      <c r="A1675" s="1"/>
      <c r="B1675" s="6" t="s">
        <v>14</v>
      </c>
      <c r="C1675" s="6">
        <v>1185732</v>
      </c>
      <c r="D1675" s="7">
        <v>44272</v>
      </c>
      <c r="E1675" s="6" t="s">
        <v>33</v>
      </c>
      <c r="F1675" s="6" t="s">
        <v>71</v>
      </c>
      <c r="G1675" s="6" t="s">
        <v>72</v>
      </c>
      <c r="H1675" s="6" t="s">
        <v>18</v>
      </c>
      <c r="I1675" s="8">
        <v>0.35000000000000003</v>
      </c>
      <c r="J1675" s="9">
        <v>3000</v>
      </c>
      <c r="K1675" s="10">
        <f t="shared" si="12"/>
        <v>1050</v>
      </c>
      <c r="L1675" s="10">
        <f t="shared" si="13"/>
        <v>367.5</v>
      </c>
      <c r="M1675" s="11">
        <v>0.35</v>
      </c>
      <c r="O1675" s="16"/>
      <c r="P1675" s="14"/>
      <c r="Q1675" s="12"/>
      <c r="R1675" s="13"/>
    </row>
    <row r="1676" spans="1:18" ht="15.75" customHeight="1">
      <c r="A1676" s="1"/>
      <c r="B1676" s="6" t="s">
        <v>14</v>
      </c>
      <c r="C1676" s="6">
        <v>1185732</v>
      </c>
      <c r="D1676" s="7">
        <v>44272</v>
      </c>
      <c r="E1676" s="6" t="s">
        <v>33</v>
      </c>
      <c r="F1676" s="6" t="s">
        <v>71</v>
      </c>
      <c r="G1676" s="6" t="s">
        <v>72</v>
      </c>
      <c r="H1676" s="6" t="s">
        <v>19</v>
      </c>
      <c r="I1676" s="8">
        <v>0.25000000000000006</v>
      </c>
      <c r="J1676" s="9">
        <v>3500</v>
      </c>
      <c r="K1676" s="10">
        <f t="shared" si="12"/>
        <v>875.00000000000023</v>
      </c>
      <c r="L1676" s="10">
        <f t="shared" si="13"/>
        <v>306.25000000000006</v>
      </c>
      <c r="M1676" s="11">
        <v>0.35</v>
      </c>
      <c r="O1676" s="16"/>
      <c r="P1676" s="14"/>
      <c r="Q1676" s="12"/>
      <c r="R1676" s="13"/>
    </row>
    <row r="1677" spans="1:18" ht="15.75" customHeight="1">
      <c r="A1677" s="1"/>
      <c r="B1677" s="6" t="s">
        <v>14</v>
      </c>
      <c r="C1677" s="6">
        <v>1185732</v>
      </c>
      <c r="D1677" s="7">
        <v>44272</v>
      </c>
      <c r="E1677" s="6" t="s">
        <v>33</v>
      </c>
      <c r="F1677" s="6" t="s">
        <v>71</v>
      </c>
      <c r="G1677" s="6" t="s">
        <v>72</v>
      </c>
      <c r="H1677" s="6" t="s">
        <v>20</v>
      </c>
      <c r="I1677" s="8">
        <v>0.3</v>
      </c>
      <c r="J1677" s="9">
        <v>2000</v>
      </c>
      <c r="K1677" s="10">
        <f t="shared" si="12"/>
        <v>600</v>
      </c>
      <c r="L1677" s="10">
        <f t="shared" si="13"/>
        <v>240</v>
      </c>
      <c r="M1677" s="11">
        <v>0.4</v>
      </c>
      <c r="O1677" s="16"/>
      <c r="P1677" s="14"/>
      <c r="Q1677" s="12"/>
      <c r="R1677" s="13"/>
    </row>
    <row r="1678" spans="1:18" ht="15.75" customHeight="1">
      <c r="A1678" s="1"/>
      <c r="B1678" s="6" t="s">
        <v>14</v>
      </c>
      <c r="C1678" s="6">
        <v>1185732</v>
      </c>
      <c r="D1678" s="7">
        <v>44272</v>
      </c>
      <c r="E1678" s="6" t="s">
        <v>33</v>
      </c>
      <c r="F1678" s="6" t="s">
        <v>71</v>
      </c>
      <c r="G1678" s="6" t="s">
        <v>72</v>
      </c>
      <c r="H1678" s="6" t="s">
        <v>21</v>
      </c>
      <c r="I1678" s="8">
        <v>0.45</v>
      </c>
      <c r="J1678" s="9">
        <v>2500</v>
      </c>
      <c r="K1678" s="10">
        <f t="shared" si="12"/>
        <v>1125</v>
      </c>
      <c r="L1678" s="10">
        <f t="shared" si="13"/>
        <v>393.75</v>
      </c>
      <c r="M1678" s="11">
        <v>0.35</v>
      </c>
      <c r="O1678" s="16"/>
      <c r="P1678" s="14"/>
      <c r="Q1678" s="12"/>
      <c r="R1678" s="13"/>
    </row>
    <row r="1679" spans="1:18" ht="15.75" customHeight="1">
      <c r="A1679" s="1"/>
      <c r="B1679" s="6" t="s">
        <v>14</v>
      </c>
      <c r="C1679" s="6">
        <v>1185732</v>
      </c>
      <c r="D1679" s="7">
        <v>44272</v>
      </c>
      <c r="E1679" s="6" t="s">
        <v>33</v>
      </c>
      <c r="F1679" s="6" t="s">
        <v>71</v>
      </c>
      <c r="G1679" s="6" t="s">
        <v>72</v>
      </c>
      <c r="H1679" s="6" t="s">
        <v>22</v>
      </c>
      <c r="I1679" s="8">
        <v>0.35000000000000003</v>
      </c>
      <c r="J1679" s="9">
        <v>3500</v>
      </c>
      <c r="K1679" s="10">
        <f t="shared" si="12"/>
        <v>1225.0000000000002</v>
      </c>
      <c r="L1679" s="10">
        <f t="shared" si="13"/>
        <v>612.50000000000011</v>
      </c>
      <c r="M1679" s="11">
        <v>0.5</v>
      </c>
      <c r="O1679" s="16"/>
      <c r="P1679" s="14"/>
      <c r="Q1679" s="12"/>
      <c r="R1679" s="13"/>
    </row>
    <row r="1680" spans="1:18" ht="15.75" customHeight="1">
      <c r="A1680" s="1"/>
      <c r="B1680" s="6" t="s">
        <v>14</v>
      </c>
      <c r="C1680" s="6">
        <v>1185732</v>
      </c>
      <c r="D1680" s="7">
        <v>44304</v>
      </c>
      <c r="E1680" s="6" t="s">
        <v>33</v>
      </c>
      <c r="F1680" s="6" t="s">
        <v>71</v>
      </c>
      <c r="G1680" s="6" t="s">
        <v>72</v>
      </c>
      <c r="H1680" s="6" t="s">
        <v>17</v>
      </c>
      <c r="I1680" s="8">
        <v>0.35000000000000003</v>
      </c>
      <c r="J1680" s="9">
        <v>5750</v>
      </c>
      <c r="K1680" s="10">
        <f t="shared" si="12"/>
        <v>2012.5000000000002</v>
      </c>
      <c r="L1680" s="10">
        <f t="shared" si="13"/>
        <v>805.00000000000011</v>
      </c>
      <c r="M1680" s="11">
        <v>0.4</v>
      </c>
      <c r="O1680" s="16"/>
      <c r="P1680" s="14"/>
      <c r="Q1680" s="12"/>
      <c r="R1680" s="13"/>
    </row>
    <row r="1681" spans="1:18" ht="15.75" customHeight="1">
      <c r="A1681" s="1"/>
      <c r="B1681" s="6" t="s">
        <v>14</v>
      </c>
      <c r="C1681" s="6">
        <v>1185732</v>
      </c>
      <c r="D1681" s="7">
        <v>44304</v>
      </c>
      <c r="E1681" s="6" t="s">
        <v>33</v>
      </c>
      <c r="F1681" s="6" t="s">
        <v>71</v>
      </c>
      <c r="G1681" s="6" t="s">
        <v>72</v>
      </c>
      <c r="H1681" s="6" t="s">
        <v>18</v>
      </c>
      <c r="I1681" s="8">
        <v>0.30000000000000004</v>
      </c>
      <c r="J1681" s="9">
        <v>2750</v>
      </c>
      <c r="K1681" s="10">
        <f t="shared" si="12"/>
        <v>825.00000000000011</v>
      </c>
      <c r="L1681" s="10">
        <f t="shared" si="13"/>
        <v>288.75</v>
      </c>
      <c r="M1681" s="11">
        <v>0.35</v>
      </c>
      <c r="O1681" s="16"/>
      <c r="P1681" s="14"/>
      <c r="Q1681" s="12"/>
      <c r="R1681" s="13"/>
    </row>
    <row r="1682" spans="1:18" ht="15.75" customHeight="1">
      <c r="A1682" s="1"/>
      <c r="B1682" s="6" t="s">
        <v>14</v>
      </c>
      <c r="C1682" s="6">
        <v>1185732</v>
      </c>
      <c r="D1682" s="7">
        <v>44304</v>
      </c>
      <c r="E1682" s="6" t="s">
        <v>33</v>
      </c>
      <c r="F1682" s="6" t="s">
        <v>71</v>
      </c>
      <c r="G1682" s="6" t="s">
        <v>72</v>
      </c>
      <c r="H1682" s="6" t="s">
        <v>19</v>
      </c>
      <c r="I1682" s="8">
        <v>0.20000000000000007</v>
      </c>
      <c r="J1682" s="9">
        <v>2750</v>
      </c>
      <c r="K1682" s="10">
        <f t="shared" si="12"/>
        <v>550.00000000000023</v>
      </c>
      <c r="L1682" s="10">
        <f t="shared" si="13"/>
        <v>192.50000000000006</v>
      </c>
      <c r="M1682" s="11">
        <v>0.35</v>
      </c>
      <c r="O1682" s="16"/>
      <c r="P1682" s="14"/>
      <c r="Q1682" s="12"/>
      <c r="R1682" s="13"/>
    </row>
    <row r="1683" spans="1:18" ht="15.75" customHeight="1">
      <c r="A1683" s="1"/>
      <c r="B1683" s="6" t="s">
        <v>14</v>
      </c>
      <c r="C1683" s="6">
        <v>1185732</v>
      </c>
      <c r="D1683" s="7">
        <v>44304</v>
      </c>
      <c r="E1683" s="6" t="s">
        <v>33</v>
      </c>
      <c r="F1683" s="6" t="s">
        <v>71</v>
      </c>
      <c r="G1683" s="6" t="s">
        <v>72</v>
      </c>
      <c r="H1683" s="6" t="s">
        <v>20</v>
      </c>
      <c r="I1683" s="8">
        <v>0.25</v>
      </c>
      <c r="J1683" s="9">
        <v>2000</v>
      </c>
      <c r="K1683" s="10">
        <f t="shared" si="12"/>
        <v>500</v>
      </c>
      <c r="L1683" s="10">
        <f t="shared" si="13"/>
        <v>200</v>
      </c>
      <c r="M1683" s="11">
        <v>0.4</v>
      </c>
      <c r="O1683" s="16"/>
      <c r="P1683" s="14"/>
      <c r="Q1683" s="12"/>
      <c r="R1683" s="13"/>
    </row>
    <row r="1684" spans="1:18" ht="15.75" customHeight="1">
      <c r="A1684" s="1"/>
      <c r="B1684" s="6" t="s">
        <v>14</v>
      </c>
      <c r="C1684" s="6">
        <v>1185732</v>
      </c>
      <c r="D1684" s="7">
        <v>44304</v>
      </c>
      <c r="E1684" s="6" t="s">
        <v>33</v>
      </c>
      <c r="F1684" s="6" t="s">
        <v>71</v>
      </c>
      <c r="G1684" s="6" t="s">
        <v>72</v>
      </c>
      <c r="H1684" s="6" t="s">
        <v>21</v>
      </c>
      <c r="I1684" s="8">
        <v>0.4</v>
      </c>
      <c r="J1684" s="9">
        <v>2250</v>
      </c>
      <c r="K1684" s="10">
        <f t="shared" si="12"/>
        <v>900</v>
      </c>
      <c r="L1684" s="10">
        <f t="shared" si="13"/>
        <v>315</v>
      </c>
      <c r="M1684" s="11">
        <v>0.35</v>
      </c>
      <c r="O1684" s="16"/>
      <c r="P1684" s="14"/>
      <c r="Q1684" s="12"/>
      <c r="R1684" s="13"/>
    </row>
    <row r="1685" spans="1:18" ht="15.75" customHeight="1">
      <c r="A1685" s="1"/>
      <c r="B1685" s="6" t="s">
        <v>14</v>
      </c>
      <c r="C1685" s="6">
        <v>1185732</v>
      </c>
      <c r="D1685" s="7">
        <v>44304</v>
      </c>
      <c r="E1685" s="6" t="s">
        <v>33</v>
      </c>
      <c r="F1685" s="6" t="s">
        <v>71</v>
      </c>
      <c r="G1685" s="6" t="s">
        <v>72</v>
      </c>
      <c r="H1685" s="6" t="s">
        <v>22</v>
      </c>
      <c r="I1685" s="8">
        <v>0.30000000000000004</v>
      </c>
      <c r="J1685" s="9">
        <v>3500</v>
      </c>
      <c r="K1685" s="10">
        <f t="shared" si="12"/>
        <v>1050.0000000000002</v>
      </c>
      <c r="L1685" s="10">
        <f t="shared" si="13"/>
        <v>525.00000000000011</v>
      </c>
      <c r="M1685" s="11">
        <v>0.5</v>
      </c>
      <c r="O1685" s="16"/>
      <c r="P1685" s="14"/>
      <c r="Q1685" s="12"/>
      <c r="R1685" s="13"/>
    </row>
    <row r="1686" spans="1:18" ht="15.75" customHeight="1">
      <c r="A1686" s="1"/>
      <c r="B1686" s="6" t="s">
        <v>14</v>
      </c>
      <c r="C1686" s="6">
        <v>1185732</v>
      </c>
      <c r="D1686" s="7">
        <v>44335</v>
      </c>
      <c r="E1686" s="6" t="s">
        <v>33</v>
      </c>
      <c r="F1686" s="6" t="s">
        <v>71</v>
      </c>
      <c r="G1686" s="6" t="s">
        <v>72</v>
      </c>
      <c r="H1686" s="6" t="s">
        <v>17</v>
      </c>
      <c r="I1686" s="8">
        <v>0.4</v>
      </c>
      <c r="J1686" s="9">
        <v>6200</v>
      </c>
      <c r="K1686" s="10">
        <f t="shared" si="12"/>
        <v>2480</v>
      </c>
      <c r="L1686" s="10">
        <f t="shared" si="13"/>
        <v>992</v>
      </c>
      <c r="M1686" s="11">
        <v>0.4</v>
      </c>
      <c r="O1686" s="16"/>
      <c r="P1686" s="14"/>
      <c r="Q1686" s="12"/>
      <c r="R1686" s="13"/>
    </row>
    <row r="1687" spans="1:18" ht="15.75" customHeight="1">
      <c r="A1687" s="1"/>
      <c r="B1687" s="6" t="s">
        <v>14</v>
      </c>
      <c r="C1687" s="6">
        <v>1185732</v>
      </c>
      <c r="D1687" s="7">
        <v>44335</v>
      </c>
      <c r="E1687" s="6" t="s">
        <v>33</v>
      </c>
      <c r="F1687" s="6" t="s">
        <v>71</v>
      </c>
      <c r="G1687" s="6" t="s">
        <v>72</v>
      </c>
      <c r="H1687" s="6" t="s">
        <v>18</v>
      </c>
      <c r="I1687" s="8">
        <v>0.35000000000000009</v>
      </c>
      <c r="J1687" s="9">
        <v>3250</v>
      </c>
      <c r="K1687" s="10">
        <f t="shared" si="12"/>
        <v>1137.5000000000002</v>
      </c>
      <c r="L1687" s="10">
        <f t="shared" si="13"/>
        <v>398.12500000000006</v>
      </c>
      <c r="M1687" s="11">
        <v>0.35</v>
      </c>
      <c r="O1687" s="16"/>
      <c r="P1687" s="14"/>
      <c r="Q1687" s="12"/>
      <c r="R1687" s="13"/>
    </row>
    <row r="1688" spans="1:18" ht="15.75" customHeight="1">
      <c r="A1688" s="1"/>
      <c r="B1688" s="6" t="s">
        <v>14</v>
      </c>
      <c r="C1688" s="6">
        <v>1185732</v>
      </c>
      <c r="D1688" s="7">
        <v>44335</v>
      </c>
      <c r="E1688" s="6" t="s">
        <v>33</v>
      </c>
      <c r="F1688" s="6" t="s">
        <v>71</v>
      </c>
      <c r="G1688" s="6" t="s">
        <v>72</v>
      </c>
      <c r="H1688" s="6" t="s">
        <v>19</v>
      </c>
      <c r="I1688" s="8">
        <v>0.30000000000000004</v>
      </c>
      <c r="J1688" s="9">
        <v>3000</v>
      </c>
      <c r="K1688" s="10">
        <f t="shared" si="12"/>
        <v>900.00000000000011</v>
      </c>
      <c r="L1688" s="10">
        <f t="shared" si="13"/>
        <v>315</v>
      </c>
      <c r="M1688" s="11">
        <v>0.35</v>
      </c>
      <c r="O1688" s="16"/>
      <c r="P1688" s="14"/>
      <c r="Q1688" s="12"/>
      <c r="R1688" s="13"/>
    </row>
    <row r="1689" spans="1:18" ht="15.75" customHeight="1">
      <c r="A1689" s="1"/>
      <c r="B1689" s="6" t="s">
        <v>14</v>
      </c>
      <c r="C1689" s="6">
        <v>1185732</v>
      </c>
      <c r="D1689" s="7">
        <v>44335</v>
      </c>
      <c r="E1689" s="6" t="s">
        <v>33</v>
      </c>
      <c r="F1689" s="6" t="s">
        <v>71</v>
      </c>
      <c r="G1689" s="6" t="s">
        <v>72</v>
      </c>
      <c r="H1689" s="6" t="s">
        <v>20</v>
      </c>
      <c r="I1689" s="8">
        <v>0.30000000000000004</v>
      </c>
      <c r="J1689" s="9">
        <v>2250</v>
      </c>
      <c r="K1689" s="10">
        <f t="shared" si="12"/>
        <v>675.00000000000011</v>
      </c>
      <c r="L1689" s="10">
        <f t="shared" si="13"/>
        <v>270.00000000000006</v>
      </c>
      <c r="M1689" s="11">
        <v>0.4</v>
      </c>
      <c r="O1689" s="16"/>
      <c r="P1689" s="14"/>
      <c r="Q1689" s="12"/>
      <c r="R1689" s="13"/>
    </row>
    <row r="1690" spans="1:18" ht="15.75" customHeight="1">
      <c r="A1690" s="1"/>
      <c r="B1690" s="6" t="s">
        <v>14</v>
      </c>
      <c r="C1690" s="6">
        <v>1185732</v>
      </c>
      <c r="D1690" s="7">
        <v>44335</v>
      </c>
      <c r="E1690" s="6" t="s">
        <v>33</v>
      </c>
      <c r="F1690" s="6" t="s">
        <v>71</v>
      </c>
      <c r="G1690" s="6" t="s">
        <v>72</v>
      </c>
      <c r="H1690" s="6" t="s">
        <v>21</v>
      </c>
      <c r="I1690" s="8">
        <v>0.44999999999999996</v>
      </c>
      <c r="J1690" s="9">
        <v>2500</v>
      </c>
      <c r="K1690" s="10">
        <f t="shared" si="12"/>
        <v>1125</v>
      </c>
      <c r="L1690" s="10">
        <f t="shared" si="13"/>
        <v>393.75</v>
      </c>
      <c r="M1690" s="11">
        <v>0.35</v>
      </c>
      <c r="O1690" s="16"/>
      <c r="P1690" s="14"/>
      <c r="Q1690" s="12"/>
      <c r="R1690" s="13"/>
    </row>
    <row r="1691" spans="1:18" ht="15.75" customHeight="1">
      <c r="A1691" s="1"/>
      <c r="B1691" s="6" t="s">
        <v>14</v>
      </c>
      <c r="C1691" s="6">
        <v>1185732</v>
      </c>
      <c r="D1691" s="7">
        <v>44335</v>
      </c>
      <c r="E1691" s="6" t="s">
        <v>33</v>
      </c>
      <c r="F1691" s="6" t="s">
        <v>71</v>
      </c>
      <c r="G1691" s="6" t="s">
        <v>72</v>
      </c>
      <c r="H1691" s="6" t="s">
        <v>22</v>
      </c>
      <c r="I1691" s="8">
        <v>0.49999999999999994</v>
      </c>
      <c r="J1691" s="9">
        <v>3500</v>
      </c>
      <c r="K1691" s="10">
        <f t="shared" si="12"/>
        <v>1749.9999999999998</v>
      </c>
      <c r="L1691" s="10">
        <f t="shared" si="13"/>
        <v>874.99999999999989</v>
      </c>
      <c r="M1691" s="11">
        <v>0.5</v>
      </c>
      <c r="O1691" s="16"/>
      <c r="P1691" s="14"/>
      <c r="Q1691" s="12"/>
      <c r="R1691" s="13"/>
    </row>
    <row r="1692" spans="1:18" ht="15.75" customHeight="1">
      <c r="A1692" s="1"/>
      <c r="B1692" s="6" t="s">
        <v>14</v>
      </c>
      <c r="C1692" s="6">
        <v>1185732</v>
      </c>
      <c r="D1692" s="7">
        <v>44365</v>
      </c>
      <c r="E1692" s="6" t="s">
        <v>33</v>
      </c>
      <c r="F1692" s="6" t="s">
        <v>71</v>
      </c>
      <c r="G1692" s="6" t="s">
        <v>72</v>
      </c>
      <c r="H1692" s="6" t="s">
        <v>17</v>
      </c>
      <c r="I1692" s="8">
        <v>0.35000000000000003</v>
      </c>
      <c r="J1692" s="9">
        <v>6000</v>
      </c>
      <c r="K1692" s="10">
        <f t="shared" si="12"/>
        <v>2100</v>
      </c>
      <c r="L1692" s="10">
        <f t="shared" si="13"/>
        <v>840</v>
      </c>
      <c r="M1692" s="11">
        <v>0.4</v>
      </c>
      <c r="O1692" s="16"/>
      <c r="P1692" s="14"/>
      <c r="Q1692" s="12"/>
      <c r="R1692" s="13"/>
    </row>
    <row r="1693" spans="1:18" ht="15.75" customHeight="1">
      <c r="A1693" s="1"/>
      <c r="B1693" s="6" t="s">
        <v>14</v>
      </c>
      <c r="C1693" s="6">
        <v>1185732</v>
      </c>
      <c r="D1693" s="7">
        <v>44365</v>
      </c>
      <c r="E1693" s="6" t="s">
        <v>33</v>
      </c>
      <c r="F1693" s="6" t="s">
        <v>71</v>
      </c>
      <c r="G1693" s="6" t="s">
        <v>72</v>
      </c>
      <c r="H1693" s="6" t="s">
        <v>18</v>
      </c>
      <c r="I1693" s="8">
        <v>0.3000000000000001</v>
      </c>
      <c r="J1693" s="9">
        <v>3500</v>
      </c>
      <c r="K1693" s="10">
        <f t="shared" si="12"/>
        <v>1050.0000000000005</v>
      </c>
      <c r="L1693" s="10">
        <f t="shared" si="13"/>
        <v>367.50000000000011</v>
      </c>
      <c r="M1693" s="11">
        <v>0.35</v>
      </c>
      <c r="O1693" s="16"/>
      <c r="P1693" s="14"/>
      <c r="Q1693" s="12"/>
      <c r="R1693" s="13"/>
    </row>
    <row r="1694" spans="1:18" ht="15.75" customHeight="1">
      <c r="A1694" s="1"/>
      <c r="B1694" s="6" t="s">
        <v>14</v>
      </c>
      <c r="C1694" s="6">
        <v>1185732</v>
      </c>
      <c r="D1694" s="7">
        <v>44365</v>
      </c>
      <c r="E1694" s="6" t="s">
        <v>33</v>
      </c>
      <c r="F1694" s="6" t="s">
        <v>71</v>
      </c>
      <c r="G1694" s="6" t="s">
        <v>72</v>
      </c>
      <c r="H1694" s="6" t="s">
        <v>19</v>
      </c>
      <c r="I1694" s="8">
        <v>0.25000000000000006</v>
      </c>
      <c r="J1694" s="9">
        <v>3750</v>
      </c>
      <c r="K1694" s="10">
        <f t="shared" si="12"/>
        <v>937.50000000000023</v>
      </c>
      <c r="L1694" s="10">
        <f t="shared" si="13"/>
        <v>328.12500000000006</v>
      </c>
      <c r="M1694" s="11">
        <v>0.35</v>
      </c>
      <c r="O1694" s="16"/>
      <c r="P1694" s="14"/>
      <c r="Q1694" s="12"/>
      <c r="R1694" s="13"/>
    </row>
    <row r="1695" spans="1:18" ht="15.75" customHeight="1">
      <c r="A1695" s="1"/>
      <c r="B1695" s="6" t="s">
        <v>14</v>
      </c>
      <c r="C1695" s="6">
        <v>1185732</v>
      </c>
      <c r="D1695" s="7">
        <v>44365</v>
      </c>
      <c r="E1695" s="6" t="s">
        <v>33</v>
      </c>
      <c r="F1695" s="6" t="s">
        <v>71</v>
      </c>
      <c r="G1695" s="6" t="s">
        <v>72</v>
      </c>
      <c r="H1695" s="6" t="s">
        <v>20</v>
      </c>
      <c r="I1695" s="8">
        <v>0.25000000000000006</v>
      </c>
      <c r="J1695" s="9">
        <v>3500</v>
      </c>
      <c r="K1695" s="10">
        <f t="shared" si="12"/>
        <v>875.00000000000023</v>
      </c>
      <c r="L1695" s="10">
        <f t="shared" si="13"/>
        <v>350.00000000000011</v>
      </c>
      <c r="M1695" s="11">
        <v>0.4</v>
      </c>
      <c r="O1695" s="16"/>
      <c r="P1695" s="14"/>
      <c r="Q1695" s="12"/>
      <c r="R1695" s="13"/>
    </row>
    <row r="1696" spans="1:18" ht="15.75" customHeight="1">
      <c r="A1696" s="1"/>
      <c r="B1696" s="6" t="s">
        <v>14</v>
      </c>
      <c r="C1696" s="6">
        <v>1185732</v>
      </c>
      <c r="D1696" s="7">
        <v>44365</v>
      </c>
      <c r="E1696" s="6" t="s">
        <v>33</v>
      </c>
      <c r="F1696" s="6" t="s">
        <v>71</v>
      </c>
      <c r="G1696" s="6" t="s">
        <v>72</v>
      </c>
      <c r="H1696" s="6" t="s">
        <v>21</v>
      </c>
      <c r="I1696" s="8">
        <v>0.4</v>
      </c>
      <c r="J1696" s="9">
        <v>3500</v>
      </c>
      <c r="K1696" s="10">
        <f t="shared" si="12"/>
        <v>1400</v>
      </c>
      <c r="L1696" s="10">
        <f t="shared" si="13"/>
        <v>489.99999999999994</v>
      </c>
      <c r="M1696" s="11">
        <v>0.35</v>
      </c>
      <c r="O1696" s="16"/>
      <c r="P1696" s="14"/>
      <c r="Q1696" s="12"/>
      <c r="R1696" s="13"/>
    </row>
    <row r="1697" spans="1:18" ht="15.75" customHeight="1">
      <c r="A1697" s="1"/>
      <c r="B1697" s="6" t="s">
        <v>14</v>
      </c>
      <c r="C1697" s="6">
        <v>1185732</v>
      </c>
      <c r="D1697" s="7">
        <v>44365</v>
      </c>
      <c r="E1697" s="6" t="s">
        <v>33</v>
      </c>
      <c r="F1697" s="6" t="s">
        <v>71</v>
      </c>
      <c r="G1697" s="6" t="s">
        <v>72</v>
      </c>
      <c r="H1697" s="6" t="s">
        <v>22</v>
      </c>
      <c r="I1697" s="8">
        <v>0.45</v>
      </c>
      <c r="J1697" s="9">
        <v>5250</v>
      </c>
      <c r="K1697" s="10">
        <f t="shared" si="12"/>
        <v>2362.5</v>
      </c>
      <c r="L1697" s="10">
        <f t="shared" si="13"/>
        <v>1181.25</v>
      </c>
      <c r="M1697" s="11">
        <v>0.5</v>
      </c>
      <c r="O1697" s="16"/>
      <c r="P1697" s="14"/>
      <c r="Q1697" s="12"/>
      <c r="R1697" s="13"/>
    </row>
    <row r="1698" spans="1:18" ht="15.75" customHeight="1">
      <c r="A1698" s="1"/>
      <c r="B1698" s="6" t="s">
        <v>14</v>
      </c>
      <c r="C1698" s="6">
        <v>1185732</v>
      </c>
      <c r="D1698" s="7">
        <v>44394</v>
      </c>
      <c r="E1698" s="6" t="s">
        <v>33</v>
      </c>
      <c r="F1698" s="6" t="s">
        <v>71</v>
      </c>
      <c r="G1698" s="6" t="s">
        <v>72</v>
      </c>
      <c r="H1698" s="6" t="s">
        <v>17</v>
      </c>
      <c r="I1698" s="8">
        <v>0.4</v>
      </c>
      <c r="J1698" s="9">
        <v>7500</v>
      </c>
      <c r="K1698" s="10">
        <f t="shared" si="12"/>
        <v>3000</v>
      </c>
      <c r="L1698" s="10">
        <f t="shared" si="13"/>
        <v>1200</v>
      </c>
      <c r="M1698" s="11">
        <v>0.4</v>
      </c>
      <c r="O1698" s="16"/>
      <c r="P1698" s="14"/>
      <c r="Q1698" s="12"/>
      <c r="R1698" s="13"/>
    </row>
    <row r="1699" spans="1:18" ht="15.75" customHeight="1">
      <c r="A1699" s="1"/>
      <c r="B1699" s="6" t="s">
        <v>14</v>
      </c>
      <c r="C1699" s="6">
        <v>1185732</v>
      </c>
      <c r="D1699" s="7">
        <v>44394</v>
      </c>
      <c r="E1699" s="6" t="s">
        <v>33</v>
      </c>
      <c r="F1699" s="6" t="s">
        <v>71</v>
      </c>
      <c r="G1699" s="6" t="s">
        <v>72</v>
      </c>
      <c r="H1699" s="6" t="s">
        <v>18</v>
      </c>
      <c r="I1699" s="8">
        <v>0.35000000000000009</v>
      </c>
      <c r="J1699" s="9">
        <v>5000</v>
      </c>
      <c r="K1699" s="10">
        <f t="shared" si="12"/>
        <v>1750.0000000000005</v>
      </c>
      <c r="L1699" s="10">
        <f t="shared" si="13"/>
        <v>612.50000000000011</v>
      </c>
      <c r="M1699" s="11">
        <v>0.35</v>
      </c>
      <c r="O1699" s="16"/>
      <c r="P1699" s="14"/>
      <c r="Q1699" s="12"/>
      <c r="R1699" s="13"/>
    </row>
    <row r="1700" spans="1:18" ht="15.75" customHeight="1">
      <c r="A1700" s="1"/>
      <c r="B1700" s="6" t="s">
        <v>14</v>
      </c>
      <c r="C1700" s="6">
        <v>1185732</v>
      </c>
      <c r="D1700" s="7">
        <v>44394</v>
      </c>
      <c r="E1700" s="6" t="s">
        <v>33</v>
      </c>
      <c r="F1700" s="6" t="s">
        <v>71</v>
      </c>
      <c r="G1700" s="6" t="s">
        <v>72</v>
      </c>
      <c r="H1700" s="6" t="s">
        <v>19</v>
      </c>
      <c r="I1700" s="8">
        <v>0.30000000000000004</v>
      </c>
      <c r="J1700" s="9">
        <v>4250</v>
      </c>
      <c r="K1700" s="10">
        <f t="shared" si="12"/>
        <v>1275.0000000000002</v>
      </c>
      <c r="L1700" s="10">
        <f t="shared" si="13"/>
        <v>446.25000000000006</v>
      </c>
      <c r="M1700" s="11">
        <v>0.35</v>
      </c>
      <c r="O1700" s="16"/>
      <c r="P1700" s="14"/>
      <c r="Q1700" s="12"/>
      <c r="R1700" s="13"/>
    </row>
    <row r="1701" spans="1:18" ht="15.75" customHeight="1">
      <c r="A1701" s="1"/>
      <c r="B1701" s="6" t="s">
        <v>14</v>
      </c>
      <c r="C1701" s="6">
        <v>1185732</v>
      </c>
      <c r="D1701" s="7">
        <v>44394</v>
      </c>
      <c r="E1701" s="6" t="s">
        <v>33</v>
      </c>
      <c r="F1701" s="6" t="s">
        <v>71</v>
      </c>
      <c r="G1701" s="6" t="s">
        <v>72</v>
      </c>
      <c r="H1701" s="6" t="s">
        <v>20</v>
      </c>
      <c r="I1701" s="8">
        <v>0.30000000000000004</v>
      </c>
      <c r="J1701" s="9">
        <v>3750</v>
      </c>
      <c r="K1701" s="10">
        <f t="shared" si="12"/>
        <v>1125.0000000000002</v>
      </c>
      <c r="L1701" s="10">
        <f t="shared" si="13"/>
        <v>450.00000000000011</v>
      </c>
      <c r="M1701" s="11">
        <v>0.4</v>
      </c>
      <c r="O1701" s="16"/>
      <c r="P1701" s="14"/>
      <c r="Q1701" s="12"/>
      <c r="R1701" s="13"/>
    </row>
    <row r="1702" spans="1:18" ht="15.75" customHeight="1">
      <c r="A1702" s="1"/>
      <c r="B1702" s="6" t="s">
        <v>14</v>
      </c>
      <c r="C1702" s="6">
        <v>1185732</v>
      </c>
      <c r="D1702" s="7">
        <v>44394</v>
      </c>
      <c r="E1702" s="6" t="s">
        <v>33</v>
      </c>
      <c r="F1702" s="6" t="s">
        <v>71</v>
      </c>
      <c r="G1702" s="6" t="s">
        <v>72</v>
      </c>
      <c r="H1702" s="6" t="s">
        <v>21</v>
      </c>
      <c r="I1702" s="8">
        <v>0.4</v>
      </c>
      <c r="J1702" s="9">
        <v>3750</v>
      </c>
      <c r="K1702" s="10">
        <f t="shared" si="12"/>
        <v>1500</v>
      </c>
      <c r="L1702" s="10">
        <f t="shared" si="13"/>
        <v>525</v>
      </c>
      <c r="M1702" s="11">
        <v>0.35</v>
      </c>
      <c r="O1702" s="16"/>
      <c r="P1702" s="14"/>
      <c r="Q1702" s="12"/>
      <c r="R1702" s="13"/>
    </row>
    <row r="1703" spans="1:18" ht="15.75" customHeight="1">
      <c r="A1703" s="1"/>
      <c r="B1703" s="6" t="s">
        <v>14</v>
      </c>
      <c r="C1703" s="6">
        <v>1185732</v>
      </c>
      <c r="D1703" s="7">
        <v>44394</v>
      </c>
      <c r="E1703" s="6" t="s">
        <v>33</v>
      </c>
      <c r="F1703" s="6" t="s">
        <v>71</v>
      </c>
      <c r="G1703" s="6" t="s">
        <v>72</v>
      </c>
      <c r="H1703" s="6" t="s">
        <v>22</v>
      </c>
      <c r="I1703" s="8">
        <v>0.45</v>
      </c>
      <c r="J1703" s="9">
        <v>5500</v>
      </c>
      <c r="K1703" s="10">
        <f t="shared" si="12"/>
        <v>2475</v>
      </c>
      <c r="L1703" s="10">
        <f t="shared" si="13"/>
        <v>1237.5</v>
      </c>
      <c r="M1703" s="11">
        <v>0.5</v>
      </c>
      <c r="O1703" s="16"/>
      <c r="P1703" s="14"/>
      <c r="Q1703" s="12"/>
      <c r="R1703" s="13"/>
    </row>
    <row r="1704" spans="1:18" ht="15.75" customHeight="1">
      <c r="A1704" s="1"/>
      <c r="B1704" s="6" t="s">
        <v>14</v>
      </c>
      <c r="C1704" s="6">
        <v>1185732</v>
      </c>
      <c r="D1704" s="7">
        <v>44426</v>
      </c>
      <c r="E1704" s="6" t="s">
        <v>33</v>
      </c>
      <c r="F1704" s="6" t="s">
        <v>71</v>
      </c>
      <c r="G1704" s="6" t="s">
        <v>72</v>
      </c>
      <c r="H1704" s="6" t="s">
        <v>17</v>
      </c>
      <c r="I1704" s="8">
        <v>0.4</v>
      </c>
      <c r="J1704" s="9">
        <v>7000</v>
      </c>
      <c r="K1704" s="10">
        <f t="shared" si="12"/>
        <v>2800</v>
      </c>
      <c r="L1704" s="10">
        <f t="shared" si="13"/>
        <v>1120</v>
      </c>
      <c r="M1704" s="11">
        <v>0.4</v>
      </c>
      <c r="O1704" s="16"/>
      <c r="P1704" s="14"/>
      <c r="Q1704" s="12"/>
      <c r="R1704" s="13"/>
    </row>
    <row r="1705" spans="1:18" ht="15.75" customHeight="1">
      <c r="A1705" s="1"/>
      <c r="B1705" s="6" t="s">
        <v>14</v>
      </c>
      <c r="C1705" s="6">
        <v>1185732</v>
      </c>
      <c r="D1705" s="7">
        <v>44426</v>
      </c>
      <c r="E1705" s="6" t="s">
        <v>33</v>
      </c>
      <c r="F1705" s="6" t="s">
        <v>71</v>
      </c>
      <c r="G1705" s="6" t="s">
        <v>72</v>
      </c>
      <c r="H1705" s="6" t="s">
        <v>18</v>
      </c>
      <c r="I1705" s="8">
        <v>0.40000000000000008</v>
      </c>
      <c r="J1705" s="9">
        <v>4750</v>
      </c>
      <c r="K1705" s="10">
        <f t="shared" si="12"/>
        <v>1900.0000000000005</v>
      </c>
      <c r="L1705" s="10">
        <f t="shared" si="13"/>
        <v>665.00000000000011</v>
      </c>
      <c r="M1705" s="11">
        <v>0.35</v>
      </c>
      <c r="O1705" s="16"/>
      <c r="P1705" s="14"/>
      <c r="Q1705" s="12"/>
      <c r="R1705" s="13"/>
    </row>
    <row r="1706" spans="1:18" ht="15.75" customHeight="1">
      <c r="A1706" s="1"/>
      <c r="B1706" s="6" t="s">
        <v>14</v>
      </c>
      <c r="C1706" s="6">
        <v>1185732</v>
      </c>
      <c r="D1706" s="7">
        <v>44426</v>
      </c>
      <c r="E1706" s="6" t="s">
        <v>33</v>
      </c>
      <c r="F1706" s="6" t="s">
        <v>71</v>
      </c>
      <c r="G1706" s="6" t="s">
        <v>72</v>
      </c>
      <c r="H1706" s="6" t="s">
        <v>19</v>
      </c>
      <c r="I1706" s="8">
        <v>0.35000000000000003</v>
      </c>
      <c r="J1706" s="9">
        <v>4000</v>
      </c>
      <c r="K1706" s="10">
        <f t="shared" si="12"/>
        <v>1400.0000000000002</v>
      </c>
      <c r="L1706" s="10">
        <f t="shared" si="13"/>
        <v>490.00000000000006</v>
      </c>
      <c r="M1706" s="11">
        <v>0.35</v>
      </c>
      <c r="O1706" s="16"/>
      <c r="P1706" s="14"/>
      <c r="Q1706" s="12"/>
      <c r="R1706" s="13"/>
    </row>
    <row r="1707" spans="1:18" ht="15.75" customHeight="1">
      <c r="A1707" s="1"/>
      <c r="B1707" s="6" t="s">
        <v>14</v>
      </c>
      <c r="C1707" s="6">
        <v>1185732</v>
      </c>
      <c r="D1707" s="7">
        <v>44426</v>
      </c>
      <c r="E1707" s="6" t="s">
        <v>33</v>
      </c>
      <c r="F1707" s="6" t="s">
        <v>71</v>
      </c>
      <c r="G1707" s="6" t="s">
        <v>72</v>
      </c>
      <c r="H1707" s="6" t="s">
        <v>20</v>
      </c>
      <c r="I1707" s="8">
        <v>0.25000000000000006</v>
      </c>
      <c r="J1707" s="9">
        <v>3250</v>
      </c>
      <c r="K1707" s="10">
        <f t="shared" si="12"/>
        <v>812.50000000000023</v>
      </c>
      <c r="L1707" s="10">
        <f t="shared" si="13"/>
        <v>325.00000000000011</v>
      </c>
      <c r="M1707" s="11">
        <v>0.4</v>
      </c>
      <c r="O1707" s="16"/>
      <c r="P1707" s="14"/>
      <c r="Q1707" s="12"/>
      <c r="R1707" s="13"/>
    </row>
    <row r="1708" spans="1:18" ht="15.75" customHeight="1">
      <c r="A1708" s="1"/>
      <c r="B1708" s="6" t="s">
        <v>14</v>
      </c>
      <c r="C1708" s="6">
        <v>1185732</v>
      </c>
      <c r="D1708" s="7">
        <v>44426</v>
      </c>
      <c r="E1708" s="6" t="s">
        <v>33</v>
      </c>
      <c r="F1708" s="6" t="s">
        <v>71</v>
      </c>
      <c r="G1708" s="6" t="s">
        <v>72</v>
      </c>
      <c r="H1708" s="6" t="s">
        <v>21</v>
      </c>
      <c r="I1708" s="8">
        <v>0.35000000000000003</v>
      </c>
      <c r="J1708" s="9">
        <v>3000</v>
      </c>
      <c r="K1708" s="10">
        <f t="shared" si="12"/>
        <v>1050</v>
      </c>
      <c r="L1708" s="10">
        <f t="shared" si="13"/>
        <v>367.5</v>
      </c>
      <c r="M1708" s="11">
        <v>0.35</v>
      </c>
      <c r="O1708" s="16"/>
      <c r="P1708" s="14"/>
      <c r="Q1708" s="12"/>
      <c r="R1708" s="13"/>
    </row>
    <row r="1709" spans="1:18" ht="15.75" customHeight="1">
      <c r="A1709" s="1"/>
      <c r="B1709" s="6" t="s">
        <v>14</v>
      </c>
      <c r="C1709" s="6">
        <v>1185732</v>
      </c>
      <c r="D1709" s="7">
        <v>44426</v>
      </c>
      <c r="E1709" s="6" t="s">
        <v>33</v>
      </c>
      <c r="F1709" s="6" t="s">
        <v>71</v>
      </c>
      <c r="G1709" s="6" t="s">
        <v>72</v>
      </c>
      <c r="H1709" s="6" t="s">
        <v>22</v>
      </c>
      <c r="I1709" s="8">
        <v>0.4</v>
      </c>
      <c r="J1709" s="9">
        <v>4750</v>
      </c>
      <c r="K1709" s="10">
        <f t="shared" si="12"/>
        <v>1900</v>
      </c>
      <c r="L1709" s="10">
        <f t="shared" si="13"/>
        <v>950</v>
      </c>
      <c r="M1709" s="11">
        <v>0.5</v>
      </c>
      <c r="O1709" s="16"/>
      <c r="P1709" s="14"/>
      <c r="Q1709" s="12"/>
      <c r="R1709" s="13"/>
    </row>
    <row r="1710" spans="1:18" ht="15.75" customHeight="1">
      <c r="A1710" s="1"/>
      <c r="B1710" s="6" t="s">
        <v>14</v>
      </c>
      <c r="C1710" s="6">
        <v>1185732</v>
      </c>
      <c r="D1710" s="7">
        <v>44458</v>
      </c>
      <c r="E1710" s="6" t="s">
        <v>33</v>
      </c>
      <c r="F1710" s="6" t="s">
        <v>71</v>
      </c>
      <c r="G1710" s="6" t="s">
        <v>72</v>
      </c>
      <c r="H1710" s="6" t="s">
        <v>17</v>
      </c>
      <c r="I1710" s="8">
        <v>0.35000000000000003</v>
      </c>
      <c r="J1710" s="9">
        <v>6000</v>
      </c>
      <c r="K1710" s="10">
        <f t="shared" si="12"/>
        <v>2100</v>
      </c>
      <c r="L1710" s="10">
        <f t="shared" si="13"/>
        <v>840</v>
      </c>
      <c r="M1710" s="11">
        <v>0.4</v>
      </c>
      <c r="O1710" s="16"/>
      <c r="P1710" s="14"/>
      <c r="Q1710" s="12"/>
      <c r="R1710" s="13"/>
    </row>
    <row r="1711" spans="1:18" ht="15.75" customHeight="1">
      <c r="A1711" s="1"/>
      <c r="B1711" s="6" t="s">
        <v>14</v>
      </c>
      <c r="C1711" s="6">
        <v>1185732</v>
      </c>
      <c r="D1711" s="7">
        <v>44458</v>
      </c>
      <c r="E1711" s="6" t="s">
        <v>33</v>
      </c>
      <c r="F1711" s="6" t="s">
        <v>71</v>
      </c>
      <c r="G1711" s="6" t="s">
        <v>72</v>
      </c>
      <c r="H1711" s="6" t="s">
        <v>18</v>
      </c>
      <c r="I1711" s="8">
        <v>0.3000000000000001</v>
      </c>
      <c r="J1711" s="9">
        <v>4000</v>
      </c>
      <c r="K1711" s="10">
        <f t="shared" si="12"/>
        <v>1200.0000000000005</v>
      </c>
      <c r="L1711" s="10">
        <f t="shared" si="13"/>
        <v>420.00000000000011</v>
      </c>
      <c r="M1711" s="11">
        <v>0.35</v>
      </c>
      <c r="O1711" s="16"/>
      <c r="P1711" s="14"/>
      <c r="Q1711" s="12"/>
      <c r="R1711" s="13"/>
    </row>
    <row r="1712" spans="1:18" ht="15.75" customHeight="1">
      <c r="A1712" s="1"/>
      <c r="B1712" s="6" t="s">
        <v>14</v>
      </c>
      <c r="C1712" s="6">
        <v>1185732</v>
      </c>
      <c r="D1712" s="7">
        <v>44458</v>
      </c>
      <c r="E1712" s="6" t="s">
        <v>33</v>
      </c>
      <c r="F1712" s="6" t="s">
        <v>71</v>
      </c>
      <c r="G1712" s="6" t="s">
        <v>72</v>
      </c>
      <c r="H1712" s="6" t="s">
        <v>19</v>
      </c>
      <c r="I1712" s="8">
        <v>0.15000000000000002</v>
      </c>
      <c r="J1712" s="9">
        <v>3000</v>
      </c>
      <c r="K1712" s="10">
        <f t="shared" si="12"/>
        <v>450.00000000000006</v>
      </c>
      <c r="L1712" s="10">
        <f t="shared" si="13"/>
        <v>157.5</v>
      </c>
      <c r="M1712" s="11">
        <v>0.35</v>
      </c>
      <c r="O1712" s="16"/>
      <c r="P1712" s="14"/>
      <c r="Q1712" s="12"/>
      <c r="R1712" s="13"/>
    </row>
    <row r="1713" spans="1:18" ht="15.75" customHeight="1">
      <c r="A1713" s="1"/>
      <c r="B1713" s="6" t="s">
        <v>14</v>
      </c>
      <c r="C1713" s="6">
        <v>1185732</v>
      </c>
      <c r="D1713" s="7">
        <v>44458</v>
      </c>
      <c r="E1713" s="6" t="s">
        <v>33</v>
      </c>
      <c r="F1713" s="6" t="s">
        <v>71</v>
      </c>
      <c r="G1713" s="6" t="s">
        <v>72</v>
      </c>
      <c r="H1713" s="6" t="s">
        <v>20</v>
      </c>
      <c r="I1713" s="8">
        <v>0.15000000000000002</v>
      </c>
      <c r="J1713" s="9">
        <v>2750</v>
      </c>
      <c r="K1713" s="10">
        <f t="shared" si="12"/>
        <v>412.50000000000006</v>
      </c>
      <c r="L1713" s="10">
        <f t="shared" si="13"/>
        <v>165.00000000000003</v>
      </c>
      <c r="M1713" s="11">
        <v>0.4</v>
      </c>
      <c r="O1713" s="16"/>
      <c r="P1713" s="14"/>
      <c r="Q1713" s="12"/>
      <c r="R1713" s="13"/>
    </row>
    <row r="1714" spans="1:18" ht="15.75" customHeight="1">
      <c r="A1714" s="1"/>
      <c r="B1714" s="6" t="s">
        <v>14</v>
      </c>
      <c r="C1714" s="6">
        <v>1185732</v>
      </c>
      <c r="D1714" s="7">
        <v>44458</v>
      </c>
      <c r="E1714" s="6" t="s">
        <v>33</v>
      </c>
      <c r="F1714" s="6" t="s">
        <v>71</v>
      </c>
      <c r="G1714" s="6" t="s">
        <v>72</v>
      </c>
      <c r="H1714" s="6" t="s">
        <v>21</v>
      </c>
      <c r="I1714" s="8">
        <v>0.25</v>
      </c>
      <c r="J1714" s="9">
        <v>2750</v>
      </c>
      <c r="K1714" s="10">
        <f t="shared" si="12"/>
        <v>687.5</v>
      </c>
      <c r="L1714" s="10">
        <f t="shared" si="13"/>
        <v>240.62499999999997</v>
      </c>
      <c r="M1714" s="11">
        <v>0.35</v>
      </c>
      <c r="O1714" s="16"/>
      <c r="P1714" s="14"/>
      <c r="Q1714" s="12"/>
      <c r="R1714" s="13"/>
    </row>
    <row r="1715" spans="1:18" ht="15.75" customHeight="1">
      <c r="A1715" s="1"/>
      <c r="B1715" s="6" t="s">
        <v>14</v>
      </c>
      <c r="C1715" s="6">
        <v>1185732</v>
      </c>
      <c r="D1715" s="7">
        <v>44458</v>
      </c>
      <c r="E1715" s="6" t="s">
        <v>33</v>
      </c>
      <c r="F1715" s="6" t="s">
        <v>71</v>
      </c>
      <c r="G1715" s="6" t="s">
        <v>72</v>
      </c>
      <c r="H1715" s="6" t="s">
        <v>22</v>
      </c>
      <c r="I1715" s="8">
        <v>0.30000000000000004</v>
      </c>
      <c r="J1715" s="9">
        <v>3500</v>
      </c>
      <c r="K1715" s="10">
        <f t="shared" si="12"/>
        <v>1050.0000000000002</v>
      </c>
      <c r="L1715" s="10">
        <f t="shared" si="13"/>
        <v>525.00000000000011</v>
      </c>
      <c r="M1715" s="11">
        <v>0.5</v>
      </c>
      <c r="O1715" s="16"/>
      <c r="P1715" s="14"/>
      <c r="Q1715" s="12"/>
      <c r="R1715" s="13"/>
    </row>
    <row r="1716" spans="1:18" ht="15.75" customHeight="1">
      <c r="A1716" s="1"/>
      <c r="B1716" s="6" t="s">
        <v>14</v>
      </c>
      <c r="C1716" s="6">
        <v>1185732</v>
      </c>
      <c r="D1716" s="7">
        <v>44487</v>
      </c>
      <c r="E1716" s="6" t="s">
        <v>33</v>
      </c>
      <c r="F1716" s="6" t="s">
        <v>71</v>
      </c>
      <c r="G1716" s="6" t="s">
        <v>72</v>
      </c>
      <c r="H1716" s="6" t="s">
        <v>17</v>
      </c>
      <c r="I1716" s="8">
        <v>0.35</v>
      </c>
      <c r="J1716" s="9">
        <v>5250</v>
      </c>
      <c r="K1716" s="10">
        <f t="shared" si="12"/>
        <v>1837.4999999999998</v>
      </c>
      <c r="L1716" s="10">
        <f t="shared" si="13"/>
        <v>735</v>
      </c>
      <c r="M1716" s="11">
        <v>0.4</v>
      </c>
      <c r="O1716" s="16"/>
      <c r="P1716" s="14"/>
      <c r="Q1716" s="12"/>
      <c r="R1716" s="13"/>
    </row>
    <row r="1717" spans="1:18" ht="15.75" customHeight="1">
      <c r="A1717" s="1"/>
      <c r="B1717" s="6" t="s">
        <v>14</v>
      </c>
      <c r="C1717" s="6">
        <v>1185732</v>
      </c>
      <c r="D1717" s="7">
        <v>44487</v>
      </c>
      <c r="E1717" s="6" t="s">
        <v>33</v>
      </c>
      <c r="F1717" s="6" t="s">
        <v>71</v>
      </c>
      <c r="G1717" s="6" t="s">
        <v>72</v>
      </c>
      <c r="H1717" s="6" t="s">
        <v>18</v>
      </c>
      <c r="I1717" s="8">
        <v>0.25</v>
      </c>
      <c r="J1717" s="9">
        <v>3500</v>
      </c>
      <c r="K1717" s="10">
        <f t="shared" si="12"/>
        <v>875</v>
      </c>
      <c r="L1717" s="10">
        <f t="shared" si="13"/>
        <v>306.25</v>
      </c>
      <c r="M1717" s="11">
        <v>0.35</v>
      </c>
      <c r="O1717" s="16"/>
      <c r="P1717" s="14"/>
      <c r="Q1717" s="12"/>
      <c r="R1717" s="13"/>
    </row>
    <row r="1718" spans="1:18" ht="15.75" customHeight="1">
      <c r="A1718" s="1"/>
      <c r="B1718" s="6" t="s">
        <v>14</v>
      </c>
      <c r="C1718" s="6">
        <v>1185732</v>
      </c>
      <c r="D1718" s="7">
        <v>44487</v>
      </c>
      <c r="E1718" s="6" t="s">
        <v>33</v>
      </c>
      <c r="F1718" s="6" t="s">
        <v>71</v>
      </c>
      <c r="G1718" s="6" t="s">
        <v>72</v>
      </c>
      <c r="H1718" s="6" t="s">
        <v>19</v>
      </c>
      <c r="I1718" s="8">
        <v>0.25</v>
      </c>
      <c r="J1718" s="9">
        <v>2500</v>
      </c>
      <c r="K1718" s="10">
        <f t="shared" si="12"/>
        <v>625</v>
      </c>
      <c r="L1718" s="10">
        <f t="shared" si="13"/>
        <v>218.75</v>
      </c>
      <c r="M1718" s="11">
        <v>0.35</v>
      </c>
      <c r="O1718" s="16"/>
      <c r="P1718" s="14"/>
      <c r="Q1718" s="12"/>
      <c r="R1718" s="13"/>
    </row>
    <row r="1719" spans="1:18" ht="15.75" customHeight="1">
      <c r="A1719" s="1"/>
      <c r="B1719" s="6" t="s">
        <v>14</v>
      </c>
      <c r="C1719" s="6">
        <v>1185732</v>
      </c>
      <c r="D1719" s="7">
        <v>44487</v>
      </c>
      <c r="E1719" s="6" t="s">
        <v>33</v>
      </c>
      <c r="F1719" s="6" t="s">
        <v>71</v>
      </c>
      <c r="G1719" s="6" t="s">
        <v>72</v>
      </c>
      <c r="H1719" s="6" t="s">
        <v>20</v>
      </c>
      <c r="I1719" s="8">
        <v>0.25</v>
      </c>
      <c r="J1719" s="9">
        <v>2250</v>
      </c>
      <c r="K1719" s="10">
        <f t="shared" si="12"/>
        <v>562.5</v>
      </c>
      <c r="L1719" s="10">
        <f t="shared" si="13"/>
        <v>225</v>
      </c>
      <c r="M1719" s="11">
        <v>0.4</v>
      </c>
      <c r="O1719" s="16"/>
      <c r="P1719" s="14"/>
      <c r="Q1719" s="12"/>
      <c r="R1719" s="13"/>
    </row>
    <row r="1720" spans="1:18" ht="15.75" customHeight="1">
      <c r="A1720" s="1"/>
      <c r="B1720" s="6" t="s">
        <v>14</v>
      </c>
      <c r="C1720" s="6">
        <v>1185732</v>
      </c>
      <c r="D1720" s="7">
        <v>44487</v>
      </c>
      <c r="E1720" s="6" t="s">
        <v>33</v>
      </c>
      <c r="F1720" s="6" t="s">
        <v>71</v>
      </c>
      <c r="G1720" s="6" t="s">
        <v>72</v>
      </c>
      <c r="H1720" s="6" t="s">
        <v>21</v>
      </c>
      <c r="I1720" s="8">
        <v>0.35</v>
      </c>
      <c r="J1720" s="9">
        <v>2250</v>
      </c>
      <c r="K1720" s="10">
        <f t="shared" si="12"/>
        <v>787.5</v>
      </c>
      <c r="L1720" s="10">
        <f t="shared" si="13"/>
        <v>275.625</v>
      </c>
      <c r="M1720" s="11">
        <v>0.35</v>
      </c>
      <c r="O1720" s="16"/>
      <c r="P1720" s="14"/>
      <c r="Q1720" s="12"/>
      <c r="R1720" s="13"/>
    </row>
    <row r="1721" spans="1:18" ht="15.75" customHeight="1">
      <c r="A1721" s="1"/>
      <c r="B1721" s="6" t="s">
        <v>14</v>
      </c>
      <c r="C1721" s="6">
        <v>1185732</v>
      </c>
      <c r="D1721" s="7">
        <v>44487</v>
      </c>
      <c r="E1721" s="6" t="s">
        <v>33</v>
      </c>
      <c r="F1721" s="6" t="s">
        <v>71</v>
      </c>
      <c r="G1721" s="6" t="s">
        <v>72</v>
      </c>
      <c r="H1721" s="6" t="s">
        <v>22</v>
      </c>
      <c r="I1721" s="8">
        <v>0.39999999999999991</v>
      </c>
      <c r="J1721" s="9">
        <v>3500</v>
      </c>
      <c r="K1721" s="10">
        <f t="shared" si="12"/>
        <v>1399.9999999999998</v>
      </c>
      <c r="L1721" s="10">
        <f t="shared" si="13"/>
        <v>699.99999999999989</v>
      </c>
      <c r="M1721" s="11">
        <v>0.5</v>
      </c>
      <c r="O1721" s="16"/>
      <c r="P1721" s="14"/>
      <c r="Q1721" s="12"/>
      <c r="R1721" s="13"/>
    </row>
    <row r="1722" spans="1:18" ht="15.75" customHeight="1">
      <c r="A1722" s="1"/>
      <c r="B1722" s="6" t="s">
        <v>14</v>
      </c>
      <c r="C1722" s="6">
        <v>1185732</v>
      </c>
      <c r="D1722" s="7">
        <v>44518</v>
      </c>
      <c r="E1722" s="6" t="s">
        <v>33</v>
      </c>
      <c r="F1722" s="6" t="s">
        <v>71</v>
      </c>
      <c r="G1722" s="6" t="s">
        <v>72</v>
      </c>
      <c r="H1722" s="6" t="s">
        <v>17</v>
      </c>
      <c r="I1722" s="8">
        <v>0.35000000000000003</v>
      </c>
      <c r="J1722" s="9">
        <v>5000</v>
      </c>
      <c r="K1722" s="10">
        <f t="shared" si="12"/>
        <v>1750.0000000000002</v>
      </c>
      <c r="L1722" s="10">
        <f t="shared" si="13"/>
        <v>700.00000000000011</v>
      </c>
      <c r="M1722" s="11">
        <v>0.4</v>
      </c>
      <c r="O1722" s="16"/>
      <c r="P1722" s="14"/>
      <c r="Q1722" s="12"/>
      <c r="R1722" s="13"/>
    </row>
    <row r="1723" spans="1:18" ht="15.75" customHeight="1">
      <c r="A1723" s="1"/>
      <c r="B1723" s="6" t="s">
        <v>14</v>
      </c>
      <c r="C1723" s="6">
        <v>1185732</v>
      </c>
      <c r="D1723" s="7">
        <v>44518</v>
      </c>
      <c r="E1723" s="6" t="s">
        <v>33</v>
      </c>
      <c r="F1723" s="6" t="s">
        <v>71</v>
      </c>
      <c r="G1723" s="6" t="s">
        <v>72</v>
      </c>
      <c r="H1723" s="6" t="s">
        <v>18</v>
      </c>
      <c r="I1723" s="8">
        <v>0.25000000000000006</v>
      </c>
      <c r="J1723" s="9">
        <v>3500</v>
      </c>
      <c r="K1723" s="10">
        <f t="shared" si="12"/>
        <v>875.00000000000023</v>
      </c>
      <c r="L1723" s="10">
        <f t="shared" si="13"/>
        <v>306.25000000000006</v>
      </c>
      <c r="M1723" s="11">
        <v>0.35</v>
      </c>
      <c r="O1723" s="16"/>
      <c r="P1723" s="14"/>
      <c r="Q1723" s="12"/>
      <c r="R1723" s="13"/>
    </row>
    <row r="1724" spans="1:18" ht="15.75" customHeight="1">
      <c r="A1724" s="1"/>
      <c r="B1724" s="6" t="s">
        <v>14</v>
      </c>
      <c r="C1724" s="6">
        <v>1185732</v>
      </c>
      <c r="D1724" s="7">
        <v>44518</v>
      </c>
      <c r="E1724" s="6" t="s">
        <v>33</v>
      </c>
      <c r="F1724" s="6" t="s">
        <v>71</v>
      </c>
      <c r="G1724" s="6" t="s">
        <v>72</v>
      </c>
      <c r="H1724" s="6" t="s">
        <v>19</v>
      </c>
      <c r="I1724" s="8">
        <v>0.25000000000000006</v>
      </c>
      <c r="J1724" s="9">
        <v>2950</v>
      </c>
      <c r="K1724" s="10">
        <f t="shared" si="12"/>
        <v>737.50000000000011</v>
      </c>
      <c r="L1724" s="10">
        <f t="shared" si="13"/>
        <v>258.125</v>
      </c>
      <c r="M1724" s="11">
        <v>0.35</v>
      </c>
      <c r="O1724" s="16"/>
      <c r="P1724" s="14"/>
      <c r="Q1724" s="12"/>
      <c r="R1724" s="13"/>
    </row>
    <row r="1725" spans="1:18" ht="15.75" customHeight="1">
      <c r="A1725" s="1"/>
      <c r="B1725" s="6" t="s">
        <v>14</v>
      </c>
      <c r="C1725" s="6">
        <v>1185732</v>
      </c>
      <c r="D1725" s="7">
        <v>44518</v>
      </c>
      <c r="E1725" s="6" t="s">
        <v>33</v>
      </c>
      <c r="F1725" s="6" t="s">
        <v>71</v>
      </c>
      <c r="G1725" s="6" t="s">
        <v>72</v>
      </c>
      <c r="H1725" s="6" t="s">
        <v>20</v>
      </c>
      <c r="I1725" s="8">
        <v>0.25000000000000006</v>
      </c>
      <c r="J1725" s="9">
        <v>3250</v>
      </c>
      <c r="K1725" s="10">
        <f t="shared" si="12"/>
        <v>812.50000000000023</v>
      </c>
      <c r="L1725" s="10">
        <f t="shared" si="13"/>
        <v>325.00000000000011</v>
      </c>
      <c r="M1725" s="11">
        <v>0.4</v>
      </c>
      <c r="O1725" s="16"/>
      <c r="P1725" s="14"/>
      <c r="Q1725" s="12"/>
      <c r="R1725" s="13"/>
    </row>
    <row r="1726" spans="1:18" ht="15.75" customHeight="1">
      <c r="A1726" s="1"/>
      <c r="B1726" s="6" t="s">
        <v>14</v>
      </c>
      <c r="C1726" s="6">
        <v>1185732</v>
      </c>
      <c r="D1726" s="7">
        <v>44518</v>
      </c>
      <c r="E1726" s="6" t="s">
        <v>33</v>
      </c>
      <c r="F1726" s="6" t="s">
        <v>71</v>
      </c>
      <c r="G1726" s="6" t="s">
        <v>72</v>
      </c>
      <c r="H1726" s="6" t="s">
        <v>21</v>
      </c>
      <c r="I1726" s="8">
        <v>0.44999999999999996</v>
      </c>
      <c r="J1726" s="9">
        <v>3000</v>
      </c>
      <c r="K1726" s="10">
        <f t="shared" si="12"/>
        <v>1349.9999999999998</v>
      </c>
      <c r="L1726" s="10">
        <f t="shared" si="13"/>
        <v>472.49999999999989</v>
      </c>
      <c r="M1726" s="11">
        <v>0.35</v>
      </c>
      <c r="O1726" s="16"/>
      <c r="P1726" s="14"/>
      <c r="Q1726" s="12"/>
      <c r="R1726" s="13"/>
    </row>
    <row r="1727" spans="1:18" ht="15.75" customHeight="1">
      <c r="A1727" s="1"/>
      <c r="B1727" s="6" t="s">
        <v>14</v>
      </c>
      <c r="C1727" s="6">
        <v>1185732</v>
      </c>
      <c r="D1727" s="7">
        <v>44518</v>
      </c>
      <c r="E1727" s="6" t="s">
        <v>33</v>
      </c>
      <c r="F1727" s="6" t="s">
        <v>71</v>
      </c>
      <c r="G1727" s="6" t="s">
        <v>72</v>
      </c>
      <c r="H1727" s="6" t="s">
        <v>22</v>
      </c>
      <c r="I1727" s="8">
        <v>0.49999999999999983</v>
      </c>
      <c r="J1727" s="9">
        <v>4000</v>
      </c>
      <c r="K1727" s="10">
        <f t="shared" si="12"/>
        <v>1999.9999999999993</v>
      </c>
      <c r="L1727" s="10">
        <f t="shared" si="13"/>
        <v>999.99999999999966</v>
      </c>
      <c r="M1727" s="11">
        <v>0.5</v>
      </c>
      <c r="O1727" s="16"/>
      <c r="P1727" s="14"/>
      <c r="Q1727" s="12"/>
      <c r="R1727" s="13"/>
    </row>
    <row r="1728" spans="1:18" ht="15.75" customHeight="1">
      <c r="A1728" s="1"/>
      <c r="B1728" s="6" t="s">
        <v>14</v>
      </c>
      <c r="C1728" s="6">
        <v>1185732</v>
      </c>
      <c r="D1728" s="7">
        <v>44547</v>
      </c>
      <c r="E1728" s="6" t="s">
        <v>33</v>
      </c>
      <c r="F1728" s="6" t="s">
        <v>71</v>
      </c>
      <c r="G1728" s="6" t="s">
        <v>72</v>
      </c>
      <c r="H1728" s="6" t="s">
        <v>17</v>
      </c>
      <c r="I1728" s="8">
        <v>0.44999999999999996</v>
      </c>
      <c r="J1728" s="9">
        <v>6500</v>
      </c>
      <c r="K1728" s="10">
        <f t="shared" si="12"/>
        <v>2924.9999999999995</v>
      </c>
      <c r="L1728" s="10">
        <f t="shared" si="13"/>
        <v>1169.9999999999998</v>
      </c>
      <c r="M1728" s="11">
        <v>0.4</v>
      </c>
      <c r="O1728" s="16"/>
      <c r="P1728" s="14"/>
      <c r="Q1728" s="12"/>
      <c r="R1728" s="13"/>
    </row>
    <row r="1729" spans="1:18" ht="15.75" customHeight="1">
      <c r="A1729" s="1"/>
      <c r="B1729" s="6" t="s">
        <v>14</v>
      </c>
      <c r="C1729" s="6">
        <v>1185732</v>
      </c>
      <c r="D1729" s="7">
        <v>44547</v>
      </c>
      <c r="E1729" s="6" t="s">
        <v>33</v>
      </c>
      <c r="F1729" s="6" t="s">
        <v>71</v>
      </c>
      <c r="G1729" s="6" t="s">
        <v>72</v>
      </c>
      <c r="H1729" s="6" t="s">
        <v>18</v>
      </c>
      <c r="I1729" s="8">
        <v>0.35000000000000003</v>
      </c>
      <c r="J1729" s="9">
        <v>4500</v>
      </c>
      <c r="K1729" s="10">
        <f t="shared" si="12"/>
        <v>1575.0000000000002</v>
      </c>
      <c r="L1729" s="10">
        <f t="shared" si="13"/>
        <v>551.25</v>
      </c>
      <c r="M1729" s="11">
        <v>0.35</v>
      </c>
      <c r="O1729" s="16"/>
      <c r="P1729" s="14"/>
      <c r="Q1729" s="12"/>
      <c r="R1729" s="13"/>
    </row>
    <row r="1730" spans="1:18" ht="15.75" customHeight="1">
      <c r="A1730" s="1"/>
      <c r="B1730" s="6" t="s">
        <v>14</v>
      </c>
      <c r="C1730" s="6">
        <v>1185732</v>
      </c>
      <c r="D1730" s="7">
        <v>44547</v>
      </c>
      <c r="E1730" s="6" t="s">
        <v>33</v>
      </c>
      <c r="F1730" s="6" t="s">
        <v>71</v>
      </c>
      <c r="G1730" s="6" t="s">
        <v>72</v>
      </c>
      <c r="H1730" s="6" t="s">
        <v>19</v>
      </c>
      <c r="I1730" s="8">
        <v>0.35000000000000003</v>
      </c>
      <c r="J1730" s="9">
        <v>4000</v>
      </c>
      <c r="K1730" s="10">
        <f t="shared" si="12"/>
        <v>1400.0000000000002</v>
      </c>
      <c r="L1730" s="10">
        <f t="shared" si="13"/>
        <v>490.00000000000006</v>
      </c>
      <c r="M1730" s="11">
        <v>0.35</v>
      </c>
      <c r="O1730" s="16"/>
      <c r="P1730" s="14"/>
      <c r="Q1730" s="12"/>
      <c r="R1730" s="13"/>
    </row>
    <row r="1731" spans="1:18" ht="15.75" customHeight="1">
      <c r="A1731" s="1"/>
      <c r="B1731" s="6" t="s">
        <v>14</v>
      </c>
      <c r="C1731" s="6">
        <v>1185732</v>
      </c>
      <c r="D1731" s="7">
        <v>44547</v>
      </c>
      <c r="E1731" s="6" t="s">
        <v>33</v>
      </c>
      <c r="F1731" s="6" t="s">
        <v>71</v>
      </c>
      <c r="G1731" s="6" t="s">
        <v>72</v>
      </c>
      <c r="H1731" s="6" t="s">
        <v>20</v>
      </c>
      <c r="I1731" s="8">
        <v>0.35000000000000003</v>
      </c>
      <c r="J1731" s="9">
        <v>3500</v>
      </c>
      <c r="K1731" s="10">
        <f t="shared" si="12"/>
        <v>1225.0000000000002</v>
      </c>
      <c r="L1731" s="10">
        <f t="shared" si="13"/>
        <v>490.00000000000011</v>
      </c>
      <c r="M1731" s="11">
        <v>0.4</v>
      </c>
      <c r="O1731" s="16"/>
      <c r="P1731" s="14"/>
      <c r="Q1731" s="12"/>
      <c r="R1731" s="13"/>
    </row>
    <row r="1732" spans="1:18" ht="15.75" customHeight="1">
      <c r="A1732" s="1"/>
      <c r="B1732" s="6" t="s">
        <v>14</v>
      </c>
      <c r="C1732" s="6">
        <v>1185732</v>
      </c>
      <c r="D1732" s="7">
        <v>44547</v>
      </c>
      <c r="E1732" s="6" t="s">
        <v>33</v>
      </c>
      <c r="F1732" s="6" t="s">
        <v>71</v>
      </c>
      <c r="G1732" s="6" t="s">
        <v>72</v>
      </c>
      <c r="H1732" s="6" t="s">
        <v>21</v>
      </c>
      <c r="I1732" s="8">
        <v>0.44999999999999996</v>
      </c>
      <c r="J1732" s="9">
        <v>3500</v>
      </c>
      <c r="K1732" s="10">
        <f t="shared" si="12"/>
        <v>1574.9999999999998</v>
      </c>
      <c r="L1732" s="10">
        <f t="shared" si="13"/>
        <v>551.24999999999989</v>
      </c>
      <c r="M1732" s="11">
        <v>0.35</v>
      </c>
      <c r="O1732" s="16"/>
      <c r="P1732" s="14"/>
      <c r="Q1732" s="12"/>
      <c r="R1732" s="13"/>
    </row>
    <row r="1733" spans="1:18" ht="15.75" customHeight="1">
      <c r="A1733" s="1"/>
      <c r="B1733" s="6" t="s">
        <v>14</v>
      </c>
      <c r="C1733" s="6">
        <v>1185732</v>
      </c>
      <c r="D1733" s="7">
        <v>44547</v>
      </c>
      <c r="E1733" s="6" t="s">
        <v>33</v>
      </c>
      <c r="F1733" s="6" t="s">
        <v>71</v>
      </c>
      <c r="G1733" s="6" t="s">
        <v>72</v>
      </c>
      <c r="H1733" s="6" t="s">
        <v>22</v>
      </c>
      <c r="I1733" s="8">
        <v>0.49999999999999983</v>
      </c>
      <c r="J1733" s="9">
        <v>4500</v>
      </c>
      <c r="K1733" s="10">
        <f t="shared" si="12"/>
        <v>2249.9999999999991</v>
      </c>
      <c r="L1733" s="10">
        <f t="shared" si="13"/>
        <v>1124.9999999999995</v>
      </c>
      <c r="M1733" s="11">
        <v>0.5</v>
      </c>
      <c r="O1733" s="16"/>
      <c r="P1733" s="14"/>
      <c r="Q1733" s="12"/>
      <c r="R1733" s="13"/>
    </row>
    <row r="1734" spans="1:18" ht="15.75" customHeight="1">
      <c r="A1734" s="1" t="s">
        <v>39</v>
      </c>
      <c r="B1734" s="6" t="s">
        <v>14</v>
      </c>
      <c r="C1734" s="6">
        <v>1185732</v>
      </c>
      <c r="D1734" s="7">
        <v>44207</v>
      </c>
      <c r="E1734" s="6" t="s">
        <v>33</v>
      </c>
      <c r="F1734" s="6" t="s">
        <v>73</v>
      </c>
      <c r="G1734" s="6" t="s">
        <v>74</v>
      </c>
      <c r="H1734" s="6" t="s">
        <v>17</v>
      </c>
      <c r="I1734" s="8">
        <v>0.25</v>
      </c>
      <c r="J1734" s="9">
        <v>6750</v>
      </c>
      <c r="K1734" s="10">
        <f t="shared" si="12"/>
        <v>1687.5</v>
      </c>
      <c r="L1734" s="10">
        <f t="shared" si="13"/>
        <v>675</v>
      </c>
      <c r="M1734" s="11">
        <v>0.4</v>
      </c>
      <c r="O1734" s="16"/>
      <c r="P1734" s="14"/>
      <c r="Q1734" s="12"/>
      <c r="R1734" s="13"/>
    </row>
    <row r="1735" spans="1:18" ht="15.75" customHeight="1">
      <c r="A1735" s="1"/>
      <c r="B1735" s="6" t="s">
        <v>14</v>
      </c>
      <c r="C1735" s="6">
        <v>1185732</v>
      </c>
      <c r="D1735" s="7">
        <v>44207</v>
      </c>
      <c r="E1735" s="6" t="s">
        <v>33</v>
      </c>
      <c r="F1735" s="6" t="s">
        <v>73</v>
      </c>
      <c r="G1735" s="6" t="s">
        <v>74</v>
      </c>
      <c r="H1735" s="6" t="s">
        <v>18</v>
      </c>
      <c r="I1735" s="8">
        <v>0.25</v>
      </c>
      <c r="J1735" s="9">
        <v>4750</v>
      </c>
      <c r="K1735" s="10">
        <f t="shared" si="12"/>
        <v>1187.5</v>
      </c>
      <c r="L1735" s="10">
        <f t="shared" si="13"/>
        <v>415.625</v>
      </c>
      <c r="M1735" s="11">
        <v>0.35</v>
      </c>
      <c r="O1735" s="16"/>
      <c r="P1735" s="14"/>
      <c r="Q1735" s="12"/>
      <c r="R1735" s="13"/>
    </row>
    <row r="1736" spans="1:18" ht="15.75" customHeight="1">
      <c r="A1736" s="1"/>
      <c r="B1736" s="6" t="s">
        <v>14</v>
      </c>
      <c r="C1736" s="6">
        <v>1185732</v>
      </c>
      <c r="D1736" s="7">
        <v>44207</v>
      </c>
      <c r="E1736" s="6" t="s">
        <v>33</v>
      </c>
      <c r="F1736" s="6" t="s">
        <v>73</v>
      </c>
      <c r="G1736" s="6" t="s">
        <v>74</v>
      </c>
      <c r="H1736" s="6" t="s">
        <v>19</v>
      </c>
      <c r="I1736" s="8">
        <v>0.15000000000000002</v>
      </c>
      <c r="J1736" s="9">
        <v>4750</v>
      </c>
      <c r="K1736" s="10">
        <f t="shared" si="12"/>
        <v>712.50000000000011</v>
      </c>
      <c r="L1736" s="10">
        <f t="shared" si="13"/>
        <v>249.37500000000003</v>
      </c>
      <c r="M1736" s="11">
        <v>0.35</v>
      </c>
      <c r="O1736" s="16"/>
      <c r="P1736" s="14"/>
      <c r="Q1736" s="12"/>
      <c r="R1736" s="13"/>
    </row>
    <row r="1737" spans="1:18" ht="15.75" customHeight="1">
      <c r="A1737" s="1"/>
      <c r="B1737" s="6" t="s">
        <v>14</v>
      </c>
      <c r="C1737" s="6">
        <v>1185732</v>
      </c>
      <c r="D1737" s="7">
        <v>44207</v>
      </c>
      <c r="E1737" s="6" t="s">
        <v>33</v>
      </c>
      <c r="F1737" s="6" t="s">
        <v>73</v>
      </c>
      <c r="G1737" s="6" t="s">
        <v>74</v>
      </c>
      <c r="H1737" s="6" t="s">
        <v>20</v>
      </c>
      <c r="I1737" s="8">
        <v>0.20000000000000007</v>
      </c>
      <c r="J1737" s="9">
        <v>3250</v>
      </c>
      <c r="K1737" s="10">
        <f t="shared" si="12"/>
        <v>650.00000000000023</v>
      </c>
      <c r="L1737" s="10">
        <f t="shared" si="13"/>
        <v>260.00000000000011</v>
      </c>
      <c r="M1737" s="11">
        <v>0.4</v>
      </c>
      <c r="O1737" s="16"/>
      <c r="P1737" s="14"/>
      <c r="Q1737" s="12"/>
      <c r="R1737" s="13"/>
    </row>
    <row r="1738" spans="1:18" ht="15.75" customHeight="1">
      <c r="A1738" s="1"/>
      <c r="B1738" s="6" t="s">
        <v>14</v>
      </c>
      <c r="C1738" s="6">
        <v>1185732</v>
      </c>
      <c r="D1738" s="7">
        <v>44207</v>
      </c>
      <c r="E1738" s="6" t="s">
        <v>33</v>
      </c>
      <c r="F1738" s="6" t="s">
        <v>73</v>
      </c>
      <c r="G1738" s="6" t="s">
        <v>74</v>
      </c>
      <c r="H1738" s="6" t="s">
        <v>21</v>
      </c>
      <c r="I1738" s="8">
        <v>0.35</v>
      </c>
      <c r="J1738" s="9">
        <v>3750</v>
      </c>
      <c r="K1738" s="10">
        <f t="shared" si="12"/>
        <v>1312.5</v>
      </c>
      <c r="L1738" s="10">
        <f t="shared" si="13"/>
        <v>459.37499999999994</v>
      </c>
      <c r="M1738" s="11">
        <v>0.35</v>
      </c>
      <c r="O1738" s="16"/>
      <c r="P1738" s="14"/>
      <c r="Q1738" s="12"/>
      <c r="R1738" s="13"/>
    </row>
    <row r="1739" spans="1:18" ht="15.75" customHeight="1">
      <c r="A1739" s="1"/>
      <c r="B1739" s="6" t="s">
        <v>14</v>
      </c>
      <c r="C1739" s="6">
        <v>1185732</v>
      </c>
      <c r="D1739" s="7">
        <v>44207</v>
      </c>
      <c r="E1739" s="6" t="s">
        <v>33</v>
      </c>
      <c r="F1739" s="6" t="s">
        <v>73</v>
      </c>
      <c r="G1739" s="6" t="s">
        <v>74</v>
      </c>
      <c r="H1739" s="6" t="s">
        <v>22</v>
      </c>
      <c r="I1739" s="8">
        <v>0.25</v>
      </c>
      <c r="J1739" s="9">
        <v>4750</v>
      </c>
      <c r="K1739" s="10">
        <f t="shared" si="12"/>
        <v>1187.5</v>
      </c>
      <c r="L1739" s="10">
        <f t="shared" si="13"/>
        <v>593.75</v>
      </c>
      <c r="M1739" s="11">
        <v>0.5</v>
      </c>
      <c r="O1739" s="16"/>
      <c r="P1739" s="14"/>
      <c r="Q1739" s="12"/>
      <c r="R1739" s="13"/>
    </row>
    <row r="1740" spans="1:18" ht="15.75" customHeight="1">
      <c r="A1740" s="1"/>
      <c r="B1740" s="6" t="s">
        <v>14</v>
      </c>
      <c r="C1740" s="6">
        <v>1185732</v>
      </c>
      <c r="D1740" s="7">
        <v>44238</v>
      </c>
      <c r="E1740" s="6" t="s">
        <v>33</v>
      </c>
      <c r="F1740" s="6" t="s">
        <v>73</v>
      </c>
      <c r="G1740" s="6" t="s">
        <v>74</v>
      </c>
      <c r="H1740" s="6" t="s">
        <v>17</v>
      </c>
      <c r="I1740" s="8">
        <v>0.25</v>
      </c>
      <c r="J1740" s="9">
        <v>7250</v>
      </c>
      <c r="K1740" s="10">
        <f t="shared" si="12"/>
        <v>1812.5</v>
      </c>
      <c r="L1740" s="10">
        <f t="shared" si="13"/>
        <v>725</v>
      </c>
      <c r="M1740" s="11">
        <v>0.4</v>
      </c>
      <c r="O1740" s="16"/>
      <c r="P1740" s="14"/>
      <c r="Q1740" s="12"/>
      <c r="R1740" s="13"/>
    </row>
    <row r="1741" spans="1:18" ht="15.75" customHeight="1">
      <c r="A1741" s="1"/>
      <c r="B1741" s="6" t="s">
        <v>14</v>
      </c>
      <c r="C1741" s="6">
        <v>1185732</v>
      </c>
      <c r="D1741" s="7">
        <v>44238</v>
      </c>
      <c r="E1741" s="6" t="s">
        <v>33</v>
      </c>
      <c r="F1741" s="6" t="s">
        <v>73</v>
      </c>
      <c r="G1741" s="6" t="s">
        <v>74</v>
      </c>
      <c r="H1741" s="6" t="s">
        <v>18</v>
      </c>
      <c r="I1741" s="8">
        <v>0.25</v>
      </c>
      <c r="J1741" s="9">
        <v>3750</v>
      </c>
      <c r="K1741" s="10">
        <f t="shared" si="12"/>
        <v>937.5</v>
      </c>
      <c r="L1741" s="10">
        <f t="shared" si="13"/>
        <v>328.125</v>
      </c>
      <c r="M1741" s="11">
        <v>0.35</v>
      </c>
      <c r="O1741" s="16"/>
      <c r="P1741" s="14"/>
      <c r="Q1741" s="12"/>
      <c r="R1741" s="13"/>
    </row>
    <row r="1742" spans="1:18" ht="15.75" customHeight="1">
      <c r="A1742" s="1"/>
      <c r="B1742" s="6" t="s">
        <v>14</v>
      </c>
      <c r="C1742" s="6">
        <v>1185732</v>
      </c>
      <c r="D1742" s="7">
        <v>44238</v>
      </c>
      <c r="E1742" s="6" t="s">
        <v>33</v>
      </c>
      <c r="F1742" s="6" t="s">
        <v>73</v>
      </c>
      <c r="G1742" s="6" t="s">
        <v>74</v>
      </c>
      <c r="H1742" s="6" t="s">
        <v>19</v>
      </c>
      <c r="I1742" s="8">
        <v>0.15000000000000002</v>
      </c>
      <c r="J1742" s="9">
        <v>4250</v>
      </c>
      <c r="K1742" s="10">
        <f t="shared" si="12"/>
        <v>637.50000000000011</v>
      </c>
      <c r="L1742" s="10">
        <f t="shared" si="13"/>
        <v>223.12500000000003</v>
      </c>
      <c r="M1742" s="11">
        <v>0.35</v>
      </c>
      <c r="O1742" s="16"/>
      <c r="P1742" s="14"/>
      <c r="Q1742" s="12"/>
      <c r="R1742" s="13"/>
    </row>
    <row r="1743" spans="1:18" ht="15.75" customHeight="1">
      <c r="A1743" s="1"/>
      <c r="B1743" s="6" t="s">
        <v>14</v>
      </c>
      <c r="C1743" s="6">
        <v>1185732</v>
      </c>
      <c r="D1743" s="7">
        <v>44238</v>
      </c>
      <c r="E1743" s="6" t="s">
        <v>33</v>
      </c>
      <c r="F1743" s="6" t="s">
        <v>73</v>
      </c>
      <c r="G1743" s="6" t="s">
        <v>74</v>
      </c>
      <c r="H1743" s="6" t="s">
        <v>20</v>
      </c>
      <c r="I1743" s="8">
        <v>0.20000000000000007</v>
      </c>
      <c r="J1743" s="9">
        <v>3000</v>
      </c>
      <c r="K1743" s="10">
        <f t="shared" si="12"/>
        <v>600.00000000000023</v>
      </c>
      <c r="L1743" s="10">
        <f t="shared" si="13"/>
        <v>240.00000000000011</v>
      </c>
      <c r="M1743" s="11">
        <v>0.4</v>
      </c>
      <c r="O1743" s="16"/>
      <c r="P1743" s="14"/>
      <c r="Q1743" s="12"/>
      <c r="R1743" s="13"/>
    </row>
    <row r="1744" spans="1:18" ht="15.75" customHeight="1">
      <c r="A1744" s="1"/>
      <c r="B1744" s="6" t="s">
        <v>14</v>
      </c>
      <c r="C1744" s="6">
        <v>1185732</v>
      </c>
      <c r="D1744" s="7">
        <v>44238</v>
      </c>
      <c r="E1744" s="6" t="s">
        <v>33</v>
      </c>
      <c r="F1744" s="6" t="s">
        <v>73</v>
      </c>
      <c r="G1744" s="6" t="s">
        <v>74</v>
      </c>
      <c r="H1744" s="6" t="s">
        <v>21</v>
      </c>
      <c r="I1744" s="8">
        <v>0.35</v>
      </c>
      <c r="J1744" s="9">
        <v>3750</v>
      </c>
      <c r="K1744" s="10">
        <f t="shared" si="12"/>
        <v>1312.5</v>
      </c>
      <c r="L1744" s="10">
        <f t="shared" si="13"/>
        <v>459.37499999999994</v>
      </c>
      <c r="M1744" s="11">
        <v>0.35</v>
      </c>
      <c r="O1744" s="16"/>
      <c r="P1744" s="14"/>
      <c r="Q1744" s="12"/>
      <c r="R1744" s="13"/>
    </row>
    <row r="1745" spans="1:18" ht="15.75" customHeight="1">
      <c r="A1745" s="1"/>
      <c r="B1745" s="6" t="s">
        <v>14</v>
      </c>
      <c r="C1745" s="6">
        <v>1185732</v>
      </c>
      <c r="D1745" s="7">
        <v>44238</v>
      </c>
      <c r="E1745" s="6" t="s">
        <v>33</v>
      </c>
      <c r="F1745" s="6" t="s">
        <v>73</v>
      </c>
      <c r="G1745" s="6" t="s">
        <v>74</v>
      </c>
      <c r="H1745" s="6" t="s">
        <v>22</v>
      </c>
      <c r="I1745" s="8">
        <v>0.25</v>
      </c>
      <c r="J1745" s="9">
        <v>4500</v>
      </c>
      <c r="K1745" s="10">
        <f t="shared" si="12"/>
        <v>1125</v>
      </c>
      <c r="L1745" s="10">
        <f t="shared" si="13"/>
        <v>562.5</v>
      </c>
      <c r="M1745" s="11">
        <v>0.5</v>
      </c>
      <c r="O1745" s="16"/>
      <c r="P1745" s="14"/>
      <c r="Q1745" s="12"/>
      <c r="R1745" s="13"/>
    </row>
    <row r="1746" spans="1:18" ht="15.75" customHeight="1">
      <c r="A1746" s="1"/>
      <c r="B1746" s="6" t="s">
        <v>14</v>
      </c>
      <c r="C1746" s="6">
        <v>1185732</v>
      </c>
      <c r="D1746" s="7">
        <v>44265</v>
      </c>
      <c r="E1746" s="6" t="s">
        <v>33</v>
      </c>
      <c r="F1746" s="6" t="s">
        <v>73</v>
      </c>
      <c r="G1746" s="6" t="s">
        <v>74</v>
      </c>
      <c r="H1746" s="6" t="s">
        <v>17</v>
      </c>
      <c r="I1746" s="8">
        <v>0.30000000000000004</v>
      </c>
      <c r="J1746" s="9">
        <v>6700</v>
      </c>
      <c r="K1746" s="10">
        <f t="shared" si="12"/>
        <v>2010.0000000000002</v>
      </c>
      <c r="L1746" s="10">
        <f t="shared" si="13"/>
        <v>804.00000000000011</v>
      </c>
      <c r="M1746" s="11">
        <v>0.4</v>
      </c>
      <c r="O1746" s="16"/>
      <c r="P1746" s="14"/>
      <c r="Q1746" s="12"/>
      <c r="R1746" s="13"/>
    </row>
    <row r="1747" spans="1:18" ht="15.75" customHeight="1">
      <c r="A1747" s="1"/>
      <c r="B1747" s="6" t="s">
        <v>14</v>
      </c>
      <c r="C1747" s="6">
        <v>1185732</v>
      </c>
      <c r="D1747" s="7">
        <v>44265</v>
      </c>
      <c r="E1747" s="6" t="s">
        <v>33</v>
      </c>
      <c r="F1747" s="6" t="s">
        <v>73</v>
      </c>
      <c r="G1747" s="6" t="s">
        <v>74</v>
      </c>
      <c r="H1747" s="6" t="s">
        <v>18</v>
      </c>
      <c r="I1747" s="8">
        <v>0.30000000000000004</v>
      </c>
      <c r="J1747" s="9">
        <v>3500</v>
      </c>
      <c r="K1747" s="10">
        <f t="shared" si="12"/>
        <v>1050.0000000000002</v>
      </c>
      <c r="L1747" s="10">
        <f t="shared" si="13"/>
        <v>367.50000000000006</v>
      </c>
      <c r="M1747" s="11">
        <v>0.35</v>
      </c>
      <c r="O1747" s="16"/>
      <c r="P1747" s="14"/>
      <c r="Q1747" s="12"/>
      <c r="R1747" s="13"/>
    </row>
    <row r="1748" spans="1:18" ht="15.75" customHeight="1">
      <c r="A1748" s="1"/>
      <c r="B1748" s="6" t="s">
        <v>14</v>
      </c>
      <c r="C1748" s="6">
        <v>1185732</v>
      </c>
      <c r="D1748" s="7">
        <v>44265</v>
      </c>
      <c r="E1748" s="6" t="s">
        <v>33</v>
      </c>
      <c r="F1748" s="6" t="s">
        <v>73</v>
      </c>
      <c r="G1748" s="6" t="s">
        <v>74</v>
      </c>
      <c r="H1748" s="6" t="s">
        <v>19</v>
      </c>
      <c r="I1748" s="8">
        <v>0.20000000000000007</v>
      </c>
      <c r="J1748" s="9">
        <v>4000</v>
      </c>
      <c r="K1748" s="10">
        <f t="shared" si="12"/>
        <v>800.00000000000023</v>
      </c>
      <c r="L1748" s="10">
        <f t="shared" si="13"/>
        <v>280.00000000000006</v>
      </c>
      <c r="M1748" s="11">
        <v>0.35</v>
      </c>
      <c r="O1748" s="16"/>
      <c r="P1748" s="14"/>
      <c r="Q1748" s="12"/>
      <c r="R1748" s="13"/>
    </row>
    <row r="1749" spans="1:18" ht="15.75" customHeight="1">
      <c r="A1749" s="1"/>
      <c r="B1749" s="6" t="s">
        <v>14</v>
      </c>
      <c r="C1749" s="6">
        <v>1185732</v>
      </c>
      <c r="D1749" s="7">
        <v>44265</v>
      </c>
      <c r="E1749" s="6" t="s">
        <v>33</v>
      </c>
      <c r="F1749" s="6" t="s">
        <v>73</v>
      </c>
      <c r="G1749" s="6" t="s">
        <v>74</v>
      </c>
      <c r="H1749" s="6" t="s">
        <v>20</v>
      </c>
      <c r="I1749" s="8">
        <v>0.25</v>
      </c>
      <c r="J1749" s="9">
        <v>2500</v>
      </c>
      <c r="K1749" s="10">
        <f t="shared" si="12"/>
        <v>625</v>
      </c>
      <c r="L1749" s="10">
        <f t="shared" si="13"/>
        <v>250</v>
      </c>
      <c r="M1749" s="11">
        <v>0.4</v>
      </c>
      <c r="O1749" s="16"/>
      <c r="P1749" s="14"/>
      <c r="Q1749" s="12"/>
      <c r="R1749" s="13"/>
    </row>
    <row r="1750" spans="1:18" ht="15.75" customHeight="1">
      <c r="A1750" s="1"/>
      <c r="B1750" s="6" t="s">
        <v>14</v>
      </c>
      <c r="C1750" s="6">
        <v>1185732</v>
      </c>
      <c r="D1750" s="7">
        <v>44265</v>
      </c>
      <c r="E1750" s="6" t="s">
        <v>33</v>
      </c>
      <c r="F1750" s="6" t="s">
        <v>73</v>
      </c>
      <c r="G1750" s="6" t="s">
        <v>74</v>
      </c>
      <c r="H1750" s="6" t="s">
        <v>21</v>
      </c>
      <c r="I1750" s="8">
        <v>0.4</v>
      </c>
      <c r="J1750" s="9">
        <v>3000</v>
      </c>
      <c r="K1750" s="10">
        <f t="shared" si="12"/>
        <v>1200</v>
      </c>
      <c r="L1750" s="10">
        <f t="shared" si="13"/>
        <v>420</v>
      </c>
      <c r="M1750" s="11">
        <v>0.35</v>
      </c>
      <c r="O1750" s="16"/>
      <c r="P1750" s="14"/>
      <c r="Q1750" s="12"/>
      <c r="R1750" s="13"/>
    </row>
    <row r="1751" spans="1:18" ht="15.75" customHeight="1">
      <c r="A1751" s="1"/>
      <c r="B1751" s="6" t="s">
        <v>14</v>
      </c>
      <c r="C1751" s="6">
        <v>1185732</v>
      </c>
      <c r="D1751" s="7">
        <v>44265</v>
      </c>
      <c r="E1751" s="6" t="s">
        <v>33</v>
      </c>
      <c r="F1751" s="6" t="s">
        <v>73</v>
      </c>
      <c r="G1751" s="6" t="s">
        <v>74</v>
      </c>
      <c r="H1751" s="6" t="s">
        <v>22</v>
      </c>
      <c r="I1751" s="8">
        <v>0.30000000000000004</v>
      </c>
      <c r="J1751" s="9">
        <v>4000</v>
      </c>
      <c r="K1751" s="10">
        <f t="shared" si="12"/>
        <v>1200.0000000000002</v>
      </c>
      <c r="L1751" s="10">
        <f t="shared" si="13"/>
        <v>600.00000000000011</v>
      </c>
      <c r="M1751" s="11">
        <v>0.5</v>
      </c>
      <c r="O1751" s="16"/>
      <c r="P1751" s="14"/>
      <c r="Q1751" s="12"/>
      <c r="R1751" s="13"/>
    </row>
    <row r="1752" spans="1:18" ht="15.75" customHeight="1">
      <c r="A1752" s="1"/>
      <c r="B1752" s="6" t="s">
        <v>14</v>
      </c>
      <c r="C1752" s="6">
        <v>1185732</v>
      </c>
      <c r="D1752" s="7">
        <v>44297</v>
      </c>
      <c r="E1752" s="6" t="s">
        <v>33</v>
      </c>
      <c r="F1752" s="6" t="s">
        <v>73</v>
      </c>
      <c r="G1752" s="6" t="s">
        <v>74</v>
      </c>
      <c r="H1752" s="6" t="s">
        <v>17</v>
      </c>
      <c r="I1752" s="8">
        <v>0.30000000000000004</v>
      </c>
      <c r="J1752" s="9">
        <v>6250</v>
      </c>
      <c r="K1752" s="10">
        <f t="shared" si="12"/>
        <v>1875.0000000000002</v>
      </c>
      <c r="L1752" s="10">
        <f t="shared" si="13"/>
        <v>750.00000000000011</v>
      </c>
      <c r="M1752" s="11">
        <v>0.4</v>
      </c>
      <c r="O1752" s="16"/>
      <c r="P1752" s="14"/>
      <c r="Q1752" s="12"/>
      <c r="R1752" s="13"/>
    </row>
    <row r="1753" spans="1:18" ht="15.75" customHeight="1">
      <c r="A1753" s="1"/>
      <c r="B1753" s="6" t="s">
        <v>14</v>
      </c>
      <c r="C1753" s="6">
        <v>1185732</v>
      </c>
      <c r="D1753" s="7">
        <v>44297</v>
      </c>
      <c r="E1753" s="6" t="s">
        <v>33</v>
      </c>
      <c r="F1753" s="6" t="s">
        <v>73</v>
      </c>
      <c r="G1753" s="6" t="s">
        <v>74</v>
      </c>
      <c r="H1753" s="6" t="s">
        <v>18</v>
      </c>
      <c r="I1753" s="8">
        <v>0.25000000000000006</v>
      </c>
      <c r="J1753" s="9">
        <v>3250</v>
      </c>
      <c r="K1753" s="10">
        <f t="shared" si="12"/>
        <v>812.50000000000023</v>
      </c>
      <c r="L1753" s="10">
        <f t="shared" si="13"/>
        <v>284.37500000000006</v>
      </c>
      <c r="M1753" s="11">
        <v>0.35</v>
      </c>
      <c r="O1753" s="16"/>
      <c r="P1753" s="14"/>
      <c r="Q1753" s="12"/>
      <c r="R1753" s="13"/>
    </row>
    <row r="1754" spans="1:18" ht="15.75" customHeight="1">
      <c r="A1754" s="1"/>
      <c r="B1754" s="6" t="s">
        <v>14</v>
      </c>
      <c r="C1754" s="6">
        <v>1185732</v>
      </c>
      <c r="D1754" s="7">
        <v>44297</v>
      </c>
      <c r="E1754" s="6" t="s">
        <v>33</v>
      </c>
      <c r="F1754" s="6" t="s">
        <v>73</v>
      </c>
      <c r="G1754" s="6" t="s">
        <v>74</v>
      </c>
      <c r="H1754" s="6" t="s">
        <v>19</v>
      </c>
      <c r="I1754" s="8">
        <v>0.15000000000000008</v>
      </c>
      <c r="J1754" s="9">
        <v>3250</v>
      </c>
      <c r="K1754" s="10">
        <f t="shared" si="12"/>
        <v>487.50000000000023</v>
      </c>
      <c r="L1754" s="10">
        <f t="shared" si="13"/>
        <v>170.62500000000006</v>
      </c>
      <c r="M1754" s="11">
        <v>0.35</v>
      </c>
      <c r="O1754" s="16"/>
      <c r="P1754" s="14"/>
      <c r="Q1754" s="12"/>
      <c r="R1754" s="13"/>
    </row>
    <row r="1755" spans="1:18" ht="15.75" customHeight="1">
      <c r="A1755" s="1"/>
      <c r="B1755" s="6" t="s">
        <v>14</v>
      </c>
      <c r="C1755" s="6">
        <v>1185732</v>
      </c>
      <c r="D1755" s="7">
        <v>44297</v>
      </c>
      <c r="E1755" s="6" t="s">
        <v>33</v>
      </c>
      <c r="F1755" s="6" t="s">
        <v>73</v>
      </c>
      <c r="G1755" s="6" t="s">
        <v>74</v>
      </c>
      <c r="H1755" s="6" t="s">
        <v>20</v>
      </c>
      <c r="I1755" s="8">
        <v>0.2</v>
      </c>
      <c r="J1755" s="9">
        <v>2500</v>
      </c>
      <c r="K1755" s="10">
        <f t="shared" si="12"/>
        <v>500</v>
      </c>
      <c r="L1755" s="10">
        <f t="shared" si="13"/>
        <v>200</v>
      </c>
      <c r="M1755" s="11">
        <v>0.4</v>
      </c>
      <c r="O1755" s="16"/>
      <c r="P1755" s="14"/>
      <c r="Q1755" s="12"/>
      <c r="R1755" s="13"/>
    </row>
    <row r="1756" spans="1:18" ht="15.75" customHeight="1">
      <c r="A1756" s="1"/>
      <c r="B1756" s="6" t="s">
        <v>14</v>
      </c>
      <c r="C1756" s="6">
        <v>1185732</v>
      </c>
      <c r="D1756" s="7">
        <v>44297</v>
      </c>
      <c r="E1756" s="6" t="s">
        <v>33</v>
      </c>
      <c r="F1756" s="6" t="s">
        <v>73</v>
      </c>
      <c r="G1756" s="6" t="s">
        <v>74</v>
      </c>
      <c r="H1756" s="6" t="s">
        <v>21</v>
      </c>
      <c r="I1756" s="8">
        <v>0.35000000000000003</v>
      </c>
      <c r="J1756" s="9">
        <v>2750</v>
      </c>
      <c r="K1756" s="10">
        <f t="shared" si="12"/>
        <v>962.50000000000011</v>
      </c>
      <c r="L1756" s="10">
        <f t="shared" si="13"/>
        <v>336.875</v>
      </c>
      <c r="M1756" s="11">
        <v>0.35</v>
      </c>
      <c r="O1756" s="16"/>
      <c r="P1756" s="14"/>
      <c r="Q1756" s="12"/>
      <c r="R1756" s="13"/>
    </row>
    <row r="1757" spans="1:18" ht="15.75" customHeight="1">
      <c r="A1757" s="1"/>
      <c r="B1757" s="6" t="s">
        <v>14</v>
      </c>
      <c r="C1757" s="6">
        <v>1185732</v>
      </c>
      <c r="D1757" s="7">
        <v>44297</v>
      </c>
      <c r="E1757" s="6" t="s">
        <v>33</v>
      </c>
      <c r="F1757" s="6" t="s">
        <v>73</v>
      </c>
      <c r="G1757" s="6" t="s">
        <v>74</v>
      </c>
      <c r="H1757" s="6" t="s">
        <v>22</v>
      </c>
      <c r="I1757" s="8">
        <v>0.25000000000000006</v>
      </c>
      <c r="J1757" s="9">
        <v>4000</v>
      </c>
      <c r="K1757" s="10">
        <f t="shared" si="12"/>
        <v>1000.0000000000002</v>
      </c>
      <c r="L1757" s="10">
        <f t="shared" si="13"/>
        <v>500.00000000000011</v>
      </c>
      <c r="M1757" s="11">
        <v>0.5</v>
      </c>
      <c r="O1757" s="16"/>
      <c r="P1757" s="14"/>
      <c r="Q1757" s="12"/>
      <c r="R1757" s="13"/>
    </row>
    <row r="1758" spans="1:18" ht="15.75" customHeight="1">
      <c r="A1758" s="1"/>
      <c r="B1758" s="6" t="s">
        <v>14</v>
      </c>
      <c r="C1758" s="6">
        <v>1185732</v>
      </c>
      <c r="D1758" s="7">
        <v>44328</v>
      </c>
      <c r="E1758" s="6" t="s">
        <v>33</v>
      </c>
      <c r="F1758" s="6" t="s">
        <v>73</v>
      </c>
      <c r="G1758" s="6" t="s">
        <v>74</v>
      </c>
      <c r="H1758" s="6" t="s">
        <v>17</v>
      </c>
      <c r="I1758" s="8">
        <v>0.35000000000000003</v>
      </c>
      <c r="J1758" s="9">
        <v>6700</v>
      </c>
      <c r="K1758" s="10">
        <f t="shared" si="12"/>
        <v>2345</v>
      </c>
      <c r="L1758" s="10">
        <f t="shared" si="13"/>
        <v>938</v>
      </c>
      <c r="M1758" s="11">
        <v>0.4</v>
      </c>
      <c r="O1758" s="16"/>
      <c r="P1758" s="14"/>
      <c r="Q1758" s="12"/>
      <c r="R1758" s="13"/>
    </row>
    <row r="1759" spans="1:18" ht="15.75" customHeight="1">
      <c r="A1759" s="1"/>
      <c r="B1759" s="6" t="s">
        <v>14</v>
      </c>
      <c r="C1759" s="6">
        <v>1185732</v>
      </c>
      <c r="D1759" s="7">
        <v>44328</v>
      </c>
      <c r="E1759" s="6" t="s">
        <v>33</v>
      </c>
      <c r="F1759" s="6" t="s">
        <v>73</v>
      </c>
      <c r="G1759" s="6" t="s">
        <v>74</v>
      </c>
      <c r="H1759" s="6" t="s">
        <v>18</v>
      </c>
      <c r="I1759" s="8">
        <v>0.3000000000000001</v>
      </c>
      <c r="J1759" s="9">
        <v>3750</v>
      </c>
      <c r="K1759" s="10">
        <f t="shared" si="12"/>
        <v>1125.0000000000005</v>
      </c>
      <c r="L1759" s="10">
        <f t="shared" si="13"/>
        <v>393.75000000000011</v>
      </c>
      <c r="M1759" s="11">
        <v>0.35</v>
      </c>
      <c r="O1759" s="16"/>
      <c r="P1759" s="14"/>
      <c r="Q1759" s="12"/>
      <c r="R1759" s="13"/>
    </row>
    <row r="1760" spans="1:18" ht="15.75" customHeight="1">
      <c r="A1760" s="1"/>
      <c r="B1760" s="6" t="s">
        <v>14</v>
      </c>
      <c r="C1760" s="6">
        <v>1185732</v>
      </c>
      <c r="D1760" s="7">
        <v>44328</v>
      </c>
      <c r="E1760" s="6" t="s">
        <v>33</v>
      </c>
      <c r="F1760" s="6" t="s">
        <v>73</v>
      </c>
      <c r="G1760" s="6" t="s">
        <v>74</v>
      </c>
      <c r="H1760" s="6" t="s">
        <v>19</v>
      </c>
      <c r="I1760" s="8">
        <v>0.25000000000000006</v>
      </c>
      <c r="J1760" s="9">
        <v>3500</v>
      </c>
      <c r="K1760" s="10">
        <f t="shared" si="12"/>
        <v>875.00000000000023</v>
      </c>
      <c r="L1760" s="10">
        <f t="shared" si="13"/>
        <v>306.25000000000006</v>
      </c>
      <c r="M1760" s="11">
        <v>0.35</v>
      </c>
      <c r="O1760" s="16"/>
      <c r="P1760" s="14"/>
      <c r="Q1760" s="12"/>
      <c r="R1760" s="13"/>
    </row>
    <row r="1761" spans="1:18" ht="15.75" customHeight="1">
      <c r="A1761" s="1"/>
      <c r="B1761" s="6" t="s">
        <v>14</v>
      </c>
      <c r="C1761" s="6">
        <v>1185732</v>
      </c>
      <c r="D1761" s="7">
        <v>44328</v>
      </c>
      <c r="E1761" s="6" t="s">
        <v>33</v>
      </c>
      <c r="F1761" s="6" t="s">
        <v>73</v>
      </c>
      <c r="G1761" s="6" t="s">
        <v>74</v>
      </c>
      <c r="H1761" s="6" t="s">
        <v>20</v>
      </c>
      <c r="I1761" s="8">
        <v>0.25000000000000006</v>
      </c>
      <c r="J1761" s="9">
        <v>2750</v>
      </c>
      <c r="K1761" s="10">
        <f t="shared" si="12"/>
        <v>687.50000000000011</v>
      </c>
      <c r="L1761" s="10">
        <f t="shared" si="13"/>
        <v>275.00000000000006</v>
      </c>
      <c r="M1761" s="11">
        <v>0.4</v>
      </c>
      <c r="O1761" s="16"/>
      <c r="P1761" s="14"/>
      <c r="Q1761" s="12"/>
      <c r="R1761" s="13"/>
    </row>
    <row r="1762" spans="1:18" ht="15.75" customHeight="1">
      <c r="A1762" s="1"/>
      <c r="B1762" s="6" t="s">
        <v>14</v>
      </c>
      <c r="C1762" s="6">
        <v>1185732</v>
      </c>
      <c r="D1762" s="7">
        <v>44328</v>
      </c>
      <c r="E1762" s="6" t="s">
        <v>33</v>
      </c>
      <c r="F1762" s="6" t="s">
        <v>73</v>
      </c>
      <c r="G1762" s="6" t="s">
        <v>74</v>
      </c>
      <c r="H1762" s="6" t="s">
        <v>21</v>
      </c>
      <c r="I1762" s="8">
        <v>0.39999999999999997</v>
      </c>
      <c r="J1762" s="9">
        <v>3000</v>
      </c>
      <c r="K1762" s="10">
        <f t="shared" si="12"/>
        <v>1200</v>
      </c>
      <c r="L1762" s="10">
        <f t="shared" si="13"/>
        <v>420</v>
      </c>
      <c r="M1762" s="11">
        <v>0.35</v>
      </c>
      <c r="O1762" s="16"/>
      <c r="P1762" s="14"/>
      <c r="Q1762" s="12"/>
      <c r="R1762" s="13"/>
    </row>
    <row r="1763" spans="1:18" ht="15.75" customHeight="1">
      <c r="A1763" s="1"/>
      <c r="B1763" s="6" t="s">
        <v>14</v>
      </c>
      <c r="C1763" s="6">
        <v>1185732</v>
      </c>
      <c r="D1763" s="7">
        <v>44328</v>
      </c>
      <c r="E1763" s="6" t="s">
        <v>33</v>
      </c>
      <c r="F1763" s="6" t="s">
        <v>73</v>
      </c>
      <c r="G1763" s="6" t="s">
        <v>74</v>
      </c>
      <c r="H1763" s="6" t="s">
        <v>22</v>
      </c>
      <c r="I1763" s="8">
        <v>0.44999999999999996</v>
      </c>
      <c r="J1763" s="9">
        <v>4000</v>
      </c>
      <c r="K1763" s="10">
        <f t="shared" si="12"/>
        <v>1799.9999999999998</v>
      </c>
      <c r="L1763" s="10">
        <f t="shared" si="13"/>
        <v>899.99999999999989</v>
      </c>
      <c r="M1763" s="11">
        <v>0.5</v>
      </c>
      <c r="O1763" s="16"/>
      <c r="P1763" s="14"/>
      <c r="Q1763" s="12"/>
      <c r="R1763" s="13"/>
    </row>
    <row r="1764" spans="1:18" ht="15.75" customHeight="1">
      <c r="A1764" s="1"/>
      <c r="B1764" s="6" t="s">
        <v>14</v>
      </c>
      <c r="C1764" s="6">
        <v>1185732</v>
      </c>
      <c r="D1764" s="7">
        <v>44358</v>
      </c>
      <c r="E1764" s="6" t="s">
        <v>33</v>
      </c>
      <c r="F1764" s="6" t="s">
        <v>73</v>
      </c>
      <c r="G1764" s="6" t="s">
        <v>74</v>
      </c>
      <c r="H1764" s="6" t="s">
        <v>17</v>
      </c>
      <c r="I1764" s="8">
        <v>0.30000000000000004</v>
      </c>
      <c r="J1764" s="9">
        <v>6500</v>
      </c>
      <c r="K1764" s="10">
        <f t="shared" si="12"/>
        <v>1950.0000000000002</v>
      </c>
      <c r="L1764" s="10">
        <f t="shared" si="13"/>
        <v>780.00000000000011</v>
      </c>
      <c r="M1764" s="11">
        <v>0.4</v>
      </c>
      <c r="O1764" s="16"/>
      <c r="P1764" s="14"/>
      <c r="Q1764" s="12"/>
      <c r="R1764" s="13"/>
    </row>
    <row r="1765" spans="1:18" ht="15.75" customHeight="1">
      <c r="A1765" s="1"/>
      <c r="B1765" s="6" t="s">
        <v>14</v>
      </c>
      <c r="C1765" s="6">
        <v>1185732</v>
      </c>
      <c r="D1765" s="7">
        <v>44358</v>
      </c>
      <c r="E1765" s="6" t="s">
        <v>33</v>
      </c>
      <c r="F1765" s="6" t="s">
        <v>73</v>
      </c>
      <c r="G1765" s="6" t="s">
        <v>74</v>
      </c>
      <c r="H1765" s="6" t="s">
        <v>18</v>
      </c>
      <c r="I1765" s="8">
        <v>0.25000000000000011</v>
      </c>
      <c r="J1765" s="9">
        <v>4000</v>
      </c>
      <c r="K1765" s="10">
        <f t="shared" si="12"/>
        <v>1000.0000000000005</v>
      </c>
      <c r="L1765" s="10">
        <f t="shared" si="13"/>
        <v>350.00000000000011</v>
      </c>
      <c r="M1765" s="11">
        <v>0.35</v>
      </c>
      <c r="O1765" s="16"/>
      <c r="P1765" s="14"/>
      <c r="Q1765" s="12"/>
      <c r="R1765" s="13"/>
    </row>
    <row r="1766" spans="1:18" ht="15.75" customHeight="1">
      <c r="A1766" s="1"/>
      <c r="B1766" s="6" t="s">
        <v>14</v>
      </c>
      <c r="C1766" s="6">
        <v>1185732</v>
      </c>
      <c r="D1766" s="7">
        <v>44358</v>
      </c>
      <c r="E1766" s="6" t="s">
        <v>33</v>
      </c>
      <c r="F1766" s="6" t="s">
        <v>73</v>
      </c>
      <c r="G1766" s="6" t="s">
        <v>74</v>
      </c>
      <c r="H1766" s="6" t="s">
        <v>19</v>
      </c>
      <c r="I1766" s="8">
        <v>0.20000000000000007</v>
      </c>
      <c r="J1766" s="9">
        <v>4250</v>
      </c>
      <c r="K1766" s="10">
        <f t="shared" si="12"/>
        <v>850.00000000000023</v>
      </c>
      <c r="L1766" s="10">
        <f t="shared" si="13"/>
        <v>297.50000000000006</v>
      </c>
      <c r="M1766" s="11">
        <v>0.35</v>
      </c>
      <c r="O1766" s="16"/>
      <c r="P1766" s="14"/>
      <c r="Q1766" s="12"/>
      <c r="R1766" s="13"/>
    </row>
    <row r="1767" spans="1:18" ht="15.75" customHeight="1">
      <c r="A1767" s="1"/>
      <c r="B1767" s="6" t="s">
        <v>14</v>
      </c>
      <c r="C1767" s="6">
        <v>1185732</v>
      </c>
      <c r="D1767" s="7">
        <v>44358</v>
      </c>
      <c r="E1767" s="6" t="s">
        <v>33</v>
      </c>
      <c r="F1767" s="6" t="s">
        <v>73</v>
      </c>
      <c r="G1767" s="6" t="s">
        <v>74</v>
      </c>
      <c r="H1767" s="6" t="s">
        <v>20</v>
      </c>
      <c r="I1767" s="8">
        <v>0.20000000000000007</v>
      </c>
      <c r="J1767" s="9">
        <v>4000</v>
      </c>
      <c r="K1767" s="10">
        <f t="shared" si="12"/>
        <v>800.00000000000023</v>
      </c>
      <c r="L1767" s="10">
        <f t="shared" si="13"/>
        <v>320.00000000000011</v>
      </c>
      <c r="M1767" s="11">
        <v>0.4</v>
      </c>
      <c r="O1767" s="16"/>
      <c r="P1767" s="14"/>
      <c r="Q1767" s="12"/>
      <c r="R1767" s="13"/>
    </row>
    <row r="1768" spans="1:18" ht="15.75" customHeight="1">
      <c r="A1768" s="1"/>
      <c r="B1768" s="6" t="s">
        <v>14</v>
      </c>
      <c r="C1768" s="6">
        <v>1185732</v>
      </c>
      <c r="D1768" s="7">
        <v>44358</v>
      </c>
      <c r="E1768" s="6" t="s">
        <v>33</v>
      </c>
      <c r="F1768" s="6" t="s">
        <v>73</v>
      </c>
      <c r="G1768" s="6" t="s">
        <v>74</v>
      </c>
      <c r="H1768" s="6" t="s">
        <v>21</v>
      </c>
      <c r="I1768" s="8">
        <v>0.35000000000000003</v>
      </c>
      <c r="J1768" s="9">
        <v>4000</v>
      </c>
      <c r="K1768" s="10">
        <f t="shared" si="12"/>
        <v>1400.0000000000002</v>
      </c>
      <c r="L1768" s="10">
        <f t="shared" si="13"/>
        <v>490.00000000000006</v>
      </c>
      <c r="M1768" s="11">
        <v>0.35</v>
      </c>
      <c r="O1768" s="16"/>
      <c r="P1768" s="14"/>
      <c r="Q1768" s="12"/>
      <c r="R1768" s="13"/>
    </row>
    <row r="1769" spans="1:18" ht="15.75" customHeight="1">
      <c r="A1769" s="1"/>
      <c r="B1769" s="6" t="s">
        <v>14</v>
      </c>
      <c r="C1769" s="6">
        <v>1185732</v>
      </c>
      <c r="D1769" s="7">
        <v>44358</v>
      </c>
      <c r="E1769" s="6" t="s">
        <v>33</v>
      </c>
      <c r="F1769" s="6" t="s">
        <v>73</v>
      </c>
      <c r="G1769" s="6" t="s">
        <v>74</v>
      </c>
      <c r="H1769" s="6" t="s">
        <v>22</v>
      </c>
      <c r="I1769" s="8">
        <v>0.4</v>
      </c>
      <c r="J1769" s="9">
        <v>5750</v>
      </c>
      <c r="K1769" s="10">
        <f t="shared" si="12"/>
        <v>2300</v>
      </c>
      <c r="L1769" s="10">
        <f t="shared" si="13"/>
        <v>1150</v>
      </c>
      <c r="M1769" s="11">
        <v>0.5</v>
      </c>
      <c r="O1769" s="16"/>
      <c r="P1769" s="14"/>
      <c r="Q1769" s="12"/>
      <c r="R1769" s="13"/>
    </row>
    <row r="1770" spans="1:18" ht="15.75" customHeight="1">
      <c r="A1770" s="1"/>
      <c r="B1770" s="6" t="s">
        <v>14</v>
      </c>
      <c r="C1770" s="6">
        <v>1185732</v>
      </c>
      <c r="D1770" s="7">
        <v>44387</v>
      </c>
      <c r="E1770" s="6" t="s">
        <v>33</v>
      </c>
      <c r="F1770" s="6" t="s">
        <v>73</v>
      </c>
      <c r="G1770" s="6" t="s">
        <v>74</v>
      </c>
      <c r="H1770" s="6" t="s">
        <v>17</v>
      </c>
      <c r="I1770" s="8">
        <v>0.35000000000000003</v>
      </c>
      <c r="J1770" s="9">
        <v>8000</v>
      </c>
      <c r="K1770" s="10">
        <f t="shared" si="12"/>
        <v>2800.0000000000005</v>
      </c>
      <c r="L1770" s="10">
        <f t="shared" si="13"/>
        <v>1120.0000000000002</v>
      </c>
      <c r="M1770" s="11">
        <v>0.4</v>
      </c>
      <c r="O1770" s="16"/>
      <c r="P1770" s="14"/>
      <c r="Q1770" s="12"/>
      <c r="R1770" s="13"/>
    </row>
    <row r="1771" spans="1:18" ht="15.75" customHeight="1">
      <c r="A1771" s="1"/>
      <c r="B1771" s="6" t="s">
        <v>14</v>
      </c>
      <c r="C1771" s="6">
        <v>1185732</v>
      </c>
      <c r="D1771" s="7">
        <v>44387</v>
      </c>
      <c r="E1771" s="6" t="s">
        <v>33</v>
      </c>
      <c r="F1771" s="6" t="s">
        <v>73</v>
      </c>
      <c r="G1771" s="6" t="s">
        <v>74</v>
      </c>
      <c r="H1771" s="6" t="s">
        <v>18</v>
      </c>
      <c r="I1771" s="8">
        <v>0.3000000000000001</v>
      </c>
      <c r="J1771" s="9">
        <v>5500</v>
      </c>
      <c r="K1771" s="10">
        <f t="shared" si="12"/>
        <v>1650.0000000000005</v>
      </c>
      <c r="L1771" s="10">
        <f t="shared" si="13"/>
        <v>577.50000000000011</v>
      </c>
      <c r="M1771" s="11">
        <v>0.35</v>
      </c>
      <c r="O1771" s="16"/>
      <c r="P1771" s="14"/>
      <c r="Q1771" s="12"/>
      <c r="R1771" s="13"/>
    </row>
    <row r="1772" spans="1:18" ht="15.75" customHeight="1">
      <c r="A1772" s="1"/>
      <c r="B1772" s="6" t="s">
        <v>14</v>
      </c>
      <c r="C1772" s="6">
        <v>1185732</v>
      </c>
      <c r="D1772" s="7">
        <v>44387</v>
      </c>
      <c r="E1772" s="6" t="s">
        <v>33</v>
      </c>
      <c r="F1772" s="6" t="s">
        <v>73</v>
      </c>
      <c r="G1772" s="6" t="s">
        <v>74</v>
      </c>
      <c r="H1772" s="6" t="s">
        <v>19</v>
      </c>
      <c r="I1772" s="8">
        <v>0.25000000000000006</v>
      </c>
      <c r="J1772" s="9">
        <v>4750</v>
      </c>
      <c r="K1772" s="10">
        <f t="shared" si="12"/>
        <v>1187.5000000000002</v>
      </c>
      <c r="L1772" s="10">
        <f t="shared" si="13"/>
        <v>415.62500000000006</v>
      </c>
      <c r="M1772" s="11">
        <v>0.35</v>
      </c>
      <c r="O1772" s="16"/>
      <c r="P1772" s="14"/>
      <c r="Q1772" s="12"/>
      <c r="R1772" s="13"/>
    </row>
    <row r="1773" spans="1:18" ht="15.75" customHeight="1">
      <c r="A1773" s="1"/>
      <c r="B1773" s="6" t="s">
        <v>14</v>
      </c>
      <c r="C1773" s="6">
        <v>1185732</v>
      </c>
      <c r="D1773" s="7">
        <v>44387</v>
      </c>
      <c r="E1773" s="6" t="s">
        <v>33</v>
      </c>
      <c r="F1773" s="6" t="s">
        <v>73</v>
      </c>
      <c r="G1773" s="6" t="s">
        <v>74</v>
      </c>
      <c r="H1773" s="6" t="s">
        <v>20</v>
      </c>
      <c r="I1773" s="8">
        <v>0.25000000000000006</v>
      </c>
      <c r="J1773" s="9">
        <v>4250</v>
      </c>
      <c r="K1773" s="10">
        <f t="shared" si="12"/>
        <v>1062.5000000000002</v>
      </c>
      <c r="L1773" s="10">
        <f t="shared" si="13"/>
        <v>425.00000000000011</v>
      </c>
      <c r="M1773" s="11">
        <v>0.4</v>
      </c>
      <c r="O1773" s="16"/>
      <c r="P1773" s="14"/>
      <c r="Q1773" s="12"/>
      <c r="R1773" s="13"/>
    </row>
    <row r="1774" spans="1:18" ht="15.75" customHeight="1">
      <c r="A1774" s="1"/>
      <c r="B1774" s="6" t="s">
        <v>14</v>
      </c>
      <c r="C1774" s="6">
        <v>1185732</v>
      </c>
      <c r="D1774" s="7">
        <v>44387</v>
      </c>
      <c r="E1774" s="6" t="s">
        <v>33</v>
      </c>
      <c r="F1774" s="6" t="s">
        <v>73</v>
      </c>
      <c r="G1774" s="6" t="s">
        <v>74</v>
      </c>
      <c r="H1774" s="6" t="s">
        <v>21</v>
      </c>
      <c r="I1774" s="8">
        <v>0.35000000000000003</v>
      </c>
      <c r="J1774" s="9">
        <v>4250</v>
      </c>
      <c r="K1774" s="10">
        <f t="shared" si="12"/>
        <v>1487.5000000000002</v>
      </c>
      <c r="L1774" s="10">
        <f t="shared" si="13"/>
        <v>520.625</v>
      </c>
      <c r="M1774" s="11">
        <v>0.35</v>
      </c>
      <c r="O1774" s="16"/>
      <c r="P1774" s="14"/>
      <c r="Q1774" s="12"/>
      <c r="R1774" s="13"/>
    </row>
    <row r="1775" spans="1:18" ht="15.75" customHeight="1">
      <c r="A1775" s="1"/>
      <c r="B1775" s="6" t="s">
        <v>14</v>
      </c>
      <c r="C1775" s="6">
        <v>1185732</v>
      </c>
      <c r="D1775" s="7">
        <v>44387</v>
      </c>
      <c r="E1775" s="6" t="s">
        <v>33</v>
      </c>
      <c r="F1775" s="6" t="s">
        <v>73</v>
      </c>
      <c r="G1775" s="6" t="s">
        <v>74</v>
      </c>
      <c r="H1775" s="6" t="s">
        <v>22</v>
      </c>
      <c r="I1775" s="8">
        <v>0.4</v>
      </c>
      <c r="J1775" s="9">
        <v>6000</v>
      </c>
      <c r="K1775" s="10">
        <f t="shared" si="12"/>
        <v>2400</v>
      </c>
      <c r="L1775" s="10">
        <f t="shared" si="13"/>
        <v>1200</v>
      </c>
      <c r="M1775" s="11">
        <v>0.5</v>
      </c>
      <c r="O1775" s="16"/>
      <c r="P1775" s="14"/>
      <c r="Q1775" s="12"/>
      <c r="R1775" s="13"/>
    </row>
    <row r="1776" spans="1:18" ht="15.75" customHeight="1">
      <c r="A1776" s="1"/>
      <c r="B1776" s="6" t="s">
        <v>14</v>
      </c>
      <c r="C1776" s="6">
        <v>1185732</v>
      </c>
      <c r="D1776" s="7">
        <v>44419</v>
      </c>
      <c r="E1776" s="6" t="s">
        <v>33</v>
      </c>
      <c r="F1776" s="6" t="s">
        <v>73</v>
      </c>
      <c r="G1776" s="6" t="s">
        <v>74</v>
      </c>
      <c r="H1776" s="6" t="s">
        <v>17</v>
      </c>
      <c r="I1776" s="8">
        <v>0.35000000000000003</v>
      </c>
      <c r="J1776" s="9">
        <v>7500</v>
      </c>
      <c r="K1776" s="10">
        <f t="shared" si="12"/>
        <v>2625.0000000000005</v>
      </c>
      <c r="L1776" s="10">
        <f t="shared" si="13"/>
        <v>1050.0000000000002</v>
      </c>
      <c r="M1776" s="11">
        <v>0.4</v>
      </c>
      <c r="O1776" s="16"/>
      <c r="P1776" s="14"/>
      <c r="Q1776" s="12"/>
      <c r="R1776" s="13"/>
    </row>
    <row r="1777" spans="1:18" ht="15.75" customHeight="1">
      <c r="A1777" s="1"/>
      <c r="B1777" s="6" t="s">
        <v>14</v>
      </c>
      <c r="C1777" s="6">
        <v>1185732</v>
      </c>
      <c r="D1777" s="7">
        <v>44419</v>
      </c>
      <c r="E1777" s="6" t="s">
        <v>33</v>
      </c>
      <c r="F1777" s="6" t="s">
        <v>73</v>
      </c>
      <c r="G1777" s="6" t="s">
        <v>74</v>
      </c>
      <c r="H1777" s="6" t="s">
        <v>18</v>
      </c>
      <c r="I1777" s="8">
        <v>0.35000000000000009</v>
      </c>
      <c r="J1777" s="9">
        <v>5250</v>
      </c>
      <c r="K1777" s="10">
        <f t="shared" si="12"/>
        <v>1837.5000000000005</v>
      </c>
      <c r="L1777" s="10">
        <f t="shared" si="13"/>
        <v>643.12500000000011</v>
      </c>
      <c r="M1777" s="11">
        <v>0.35</v>
      </c>
      <c r="O1777" s="16"/>
      <c r="P1777" s="14"/>
      <c r="Q1777" s="12"/>
      <c r="R1777" s="13"/>
    </row>
    <row r="1778" spans="1:18" ht="15.75" customHeight="1">
      <c r="A1778" s="1"/>
      <c r="B1778" s="6" t="s">
        <v>14</v>
      </c>
      <c r="C1778" s="6">
        <v>1185732</v>
      </c>
      <c r="D1778" s="7">
        <v>44419</v>
      </c>
      <c r="E1778" s="6" t="s">
        <v>33</v>
      </c>
      <c r="F1778" s="6" t="s">
        <v>73</v>
      </c>
      <c r="G1778" s="6" t="s">
        <v>74</v>
      </c>
      <c r="H1778" s="6" t="s">
        <v>19</v>
      </c>
      <c r="I1778" s="8">
        <v>0.30000000000000004</v>
      </c>
      <c r="J1778" s="9">
        <v>4500</v>
      </c>
      <c r="K1778" s="10">
        <f t="shared" si="12"/>
        <v>1350.0000000000002</v>
      </c>
      <c r="L1778" s="10">
        <f t="shared" si="13"/>
        <v>472.50000000000006</v>
      </c>
      <c r="M1778" s="11">
        <v>0.35</v>
      </c>
      <c r="O1778" s="16"/>
      <c r="P1778" s="14"/>
      <c r="Q1778" s="12"/>
      <c r="R1778" s="13"/>
    </row>
    <row r="1779" spans="1:18" ht="15.75" customHeight="1">
      <c r="A1779" s="1"/>
      <c r="B1779" s="6" t="s">
        <v>14</v>
      </c>
      <c r="C1779" s="6">
        <v>1185732</v>
      </c>
      <c r="D1779" s="7">
        <v>44419</v>
      </c>
      <c r="E1779" s="6" t="s">
        <v>33</v>
      </c>
      <c r="F1779" s="6" t="s">
        <v>73</v>
      </c>
      <c r="G1779" s="6" t="s">
        <v>74</v>
      </c>
      <c r="H1779" s="6" t="s">
        <v>20</v>
      </c>
      <c r="I1779" s="8">
        <v>0.20000000000000007</v>
      </c>
      <c r="J1779" s="9">
        <v>3750</v>
      </c>
      <c r="K1779" s="10">
        <f t="shared" si="12"/>
        <v>750.00000000000023</v>
      </c>
      <c r="L1779" s="10">
        <f t="shared" si="13"/>
        <v>300.00000000000011</v>
      </c>
      <c r="M1779" s="11">
        <v>0.4</v>
      </c>
      <c r="O1779" s="16"/>
      <c r="P1779" s="14"/>
      <c r="Q1779" s="12"/>
      <c r="R1779" s="13"/>
    </row>
    <row r="1780" spans="1:18" ht="15.75" customHeight="1">
      <c r="A1780" s="1"/>
      <c r="B1780" s="6" t="s">
        <v>14</v>
      </c>
      <c r="C1780" s="6">
        <v>1185732</v>
      </c>
      <c r="D1780" s="7">
        <v>44419</v>
      </c>
      <c r="E1780" s="6" t="s">
        <v>33</v>
      </c>
      <c r="F1780" s="6" t="s">
        <v>73</v>
      </c>
      <c r="G1780" s="6" t="s">
        <v>74</v>
      </c>
      <c r="H1780" s="6" t="s">
        <v>21</v>
      </c>
      <c r="I1780" s="8">
        <v>0.30000000000000004</v>
      </c>
      <c r="J1780" s="9">
        <v>3500</v>
      </c>
      <c r="K1780" s="10">
        <f t="shared" si="12"/>
        <v>1050.0000000000002</v>
      </c>
      <c r="L1780" s="10">
        <f t="shared" si="13"/>
        <v>367.50000000000006</v>
      </c>
      <c r="M1780" s="11">
        <v>0.35</v>
      </c>
      <c r="O1780" s="16"/>
      <c r="P1780" s="14"/>
      <c r="Q1780" s="12"/>
      <c r="R1780" s="13"/>
    </row>
    <row r="1781" spans="1:18" ht="15.75" customHeight="1">
      <c r="A1781" s="1"/>
      <c r="B1781" s="6" t="s">
        <v>14</v>
      </c>
      <c r="C1781" s="6">
        <v>1185732</v>
      </c>
      <c r="D1781" s="7">
        <v>44419</v>
      </c>
      <c r="E1781" s="6" t="s">
        <v>33</v>
      </c>
      <c r="F1781" s="6" t="s">
        <v>73</v>
      </c>
      <c r="G1781" s="6" t="s">
        <v>74</v>
      </c>
      <c r="H1781" s="6" t="s">
        <v>22</v>
      </c>
      <c r="I1781" s="8">
        <v>0.35000000000000003</v>
      </c>
      <c r="J1781" s="9">
        <v>5250</v>
      </c>
      <c r="K1781" s="10">
        <f t="shared" si="12"/>
        <v>1837.5000000000002</v>
      </c>
      <c r="L1781" s="10">
        <f t="shared" si="13"/>
        <v>918.75000000000011</v>
      </c>
      <c r="M1781" s="11">
        <v>0.5</v>
      </c>
      <c r="O1781" s="16"/>
      <c r="P1781" s="14"/>
      <c r="Q1781" s="12"/>
      <c r="R1781" s="13"/>
    </row>
    <row r="1782" spans="1:18" ht="15.75" customHeight="1">
      <c r="A1782" s="1"/>
      <c r="B1782" s="6" t="s">
        <v>14</v>
      </c>
      <c r="C1782" s="6">
        <v>1185732</v>
      </c>
      <c r="D1782" s="7">
        <v>44451</v>
      </c>
      <c r="E1782" s="6" t="s">
        <v>33</v>
      </c>
      <c r="F1782" s="6" t="s">
        <v>73</v>
      </c>
      <c r="G1782" s="6" t="s">
        <v>74</v>
      </c>
      <c r="H1782" s="6" t="s">
        <v>17</v>
      </c>
      <c r="I1782" s="8">
        <v>0.30000000000000004</v>
      </c>
      <c r="J1782" s="9">
        <v>6500</v>
      </c>
      <c r="K1782" s="10">
        <f t="shared" si="12"/>
        <v>1950.0000000000002</v>
      </c>
      <c r="L1782" s="10">
        <f t="shared" si="13"/>
        <v>780.00000000000011</v>
      </c>
      <c r="M1782" s="11">
        <v>0.4</v>
      </c>
      <c r="O1782" s="16"/>
      <c r="P1782" s="14"/>
      <c r="Q1782" s="12"/>
      <c r="R1782" s="13"/>
    </row>
    <row r="1783" spans="1:18" ht="15.75" customHeight="1">
      <c r="A1783" s="1"/>
      <c r="B1783" s="6" t="s">
        <v>14</v>
      </c>
      <c r="C1783" s="6">
        <v>1185732</v>
      </c>
      <c r="D1783" s="7">
        <v>44451</v>
      </c>
      <c r="E1783" s="6" t="s">
        <v>33</v>
      </c>
      <c r="F1783" s="6" t="s">
        <v>73</v>
      </c>
      <c r="G1783" s="6" t="s">
        <v>74</v>
      </c>
      <c r="H1783" s="6" t="s">
        <v>18</v>
      </c>
      <c r="I1783" s="8">
        <v>0.25000000000000011</v>
      </c>
      <c r="J1783" s="9">
        <v>4500</v>
      </c>
      <c r="K1783" s="10">
        <f t="shared" si="12"/>
        <v>1125.0000000000005</v>
      </c>
      <c r="L1783" s="10">
        <f t="shared" si="13"/>
        <v>393.75000000000011</v>
      </c>
      <c r="M1783" s="11">
        <v>0.35</v>
      </c>
      <c r="O1783" s="16"/>
      <c r="P1783" s="14"/>
      <c r="Q1783" s="12"/>
      <c r="R1783" s="13"/>
    </row>
    <row r="1784" spans="1:18" ht="15.75" customHeight="1">
      <c r="A1784" s="1"/>
      <c r="B1784" s="6" t="s">
        <v>14</v>
      </c>
      <c r="C1784" s="6">
        <v>1185732</v>
      </c>
      <c r="D1784" s="7">
        <v>44451</v>
      </c>
      <c r="E1784" s="6" t="s">
        <v>33</v>
      </c>
      <c r="F1784" s="6" t="s">
        <v>73</v>
      </c>
      <c r="G1784" s="6" t="s">
        <v>74</v>
      </c>
      <c r="H1784" s="6" t="s">
        <v>19</v>
      </c>
      <c r="I1784" s="8">
        <v>0.10000000000000002</v>
      </c>
      <c r="J1784" s="9">
        <v>3500</v>
      </c>
      <c r="K1784" s="10">
        <f t="shared" si="12"/>
        <v>350.00000000000006</v>
      </c>
      <c r="L1784" s="10">
        <f t="shared" si="13"/>
        <v>122.50000000000001</v>
      </c>
      <c r="M1784" s="11">
        <v>0.35</v>
      </c>
      <c r="O1784" s="16"/>
      <c r="P1784" s="14"/>
      <c r="Q1784" s="12"/>
      <c r="R1784" s="13"/>
    </row>
    <row r="1785" spans="1:18" ht="15.75" customHeight="1">
      <c r="A1785" s="1"/>
      <c r="B1785" s="6" t="s">
        <v>14</v>
      </c>
      <c r="C1785" s="6">
        <v>1185732</v>
      </c>
      <c r="D1785" s="7">
        <v>44451</v>
      </c>
      <c r="E1785" s="6" t="s">
        <v>33</v>
      </c>
      <c r="F1785" s="6" t="s">
        <v>73</v>
      </c>
      <c r="G1785" s="6" t="s">
        <v>74</v>
      </c>
      <c r="H1785" s="6" t="s">
        <v>20</v>
      </c>
      <c r="I1785" s="8">
        <v>0.10000000000000002</v>
      </c>
      <c r="J1785" s="9">
        <v>3250</v>
      </c>
      <c r="K1785" s="10">
        <f t="shared" si="12"/>
        <v>325.00000000000006</v>
      </c>
      <c r="L1785" s="10">
        <f t="shared" si="13"/>
        <v>130.00000000000003</v>
      </c>
      <c r="M1785" s="11">
        <v>0.4</v>
      </c>
      <c r="O1785" s="16"/>
      <c r="P1785" s="14"/>
      <c r="Q1785" s="12"/>
      <c r="R1785" s="13"/>
    </row>
    <row r="1786" spans="1:18" ht="15.75" customHeight="1">
      <c r="A1786" s="1"/>
      <c r="B1786" s="6" t="s">
        <v>14</v>
      </c>
      <c r="C1786" s="6">
        <v>1185732</v>
      </c>
      <c r="D1786" s="7">
        <v>44451</v>
      </c>
      <c r="E1786" s="6" t="s">
        <v>33</v>
      </c>
      <c r="F1786" s="6" t="s">
        <v>73</v>
      </c>
      <c r="G1786" s="6" t="s">
        <v>74</v>
      </c>
      <c r="H1786" s="6" t="s">
        <v>21</v>
      </c>
      <c r="I1786" s="8">
        <v>0.2</v>
      </c>
      <c r="J1786" s="9">
        <v>3250</v>
      </c>
      <c r="K1786" s="10">
        <f t="shared" si="12"/>
        <v>650</v>
      </c>
      <c r="L1786" s="10">
        <f t="shared" si="13"/>
        <v>227.49999999999997</v>
      </c>
      <c r="M1786" s="11">
        <v>0.35</v>
      </c>
      <c r="O1786" s="16"/>
      <c r="P1786" s="14"/>
      <c r="Q1786" s="12"/>
      <c r="R1786" s="13"/>
    </row>
    <row r="1787" spans="1:18" ht="15.75" customHeight="1">
      <c r="A1787" s="1"/>
      <c r="B1787" s="6" t="s">
        <v>14</v>
      </c>
      <c r="C1787" s="6">
        <v>1185732</v>
      </c>
      <c r="D1787" s="7">
        <v>44451</v>
      </c>
      <c r="E1787" s="6" t="s">
        <v>33</v>
      </c>
      <c r="F1787" s="6" t="s">
        <v>73</v>
      </c>
      <c r="G1787" s="6" t="s">
        <v>74</v>
      </c>
      <c r="H1787" s="6" t="s">
        <v>22</v>
      </c>
      <c r="I1787" s="8">
        <v>0.25000000000000006</v>
      </c>
      <c r="J1787" s="9">
        <v>4000</v>
      </c>
      <c r="K1787" s="10">
        <f t="shared" si="12"/>
        <v>1000.0000000000002</v>
      </c>
      <c r="L1787" s="10">
        <f t="shared" si="13"/>
        <v>500.00000000000011</v>
      </c>
      <c r="M1787" s="11">
        <v>0.5</v>
      </c>
      <c r="O1787" s="16"/>
      <c r="P1787" s="14"/>
      <c r="Q1787" s="12"/>
      <c r="R1787" s="13"/>
    </row>
    <row r="1788" spans="1:18" ht="15.75" customHeight="1">
      <c r="A1788" s="1"/>
      <c r="B1788" s="6" t="s">
        <v>14</v>
      </c>
      <c r="C1788" s="6">
        <v>1185732</v>
      </c>
      <c r="D1788" s="7">
        <v>44480</v>
      </c>
      <c r="E1788" s="6" t="s">
        <v>33</v>
      </c>
      <c r="F1788" s="6" t="s">
        <v>73</v>
      </c>
      <c r="G1788" s="6" t="s">
        <v>74</v>
      </c>
      <c r="H1788" s="6" t="s">
        <v>17</v>
      </c>
      <c r="I1788" s="8">
        <v>0.3</v>
      </c>
      <c r="J1788" s="9">
        <v>5750</v>
      </c>
      <c r="K1788" s="10">
        <f t="shared" si="12"/>
        <v>1725</v>
      </c>
      <c r="L1788" s="10">
        <f t="shared" si="13"/>
        <v>690</v>
      </c>
      <c r="M1788" s="11">
        <v>0.4</v>
      </c>
      <c r="O1788" s="16"/>
      <c r="P1788" s="14"/>
      <c r="Q1788" s="12"/>
      <c r="R1788" s="13"/>
    </row>
    <row r="1789" spans="1:18" ht="15.75" customHeight="1">
      <c r="A1789" s="1"/>
      <c r="B1789" s="6" t="s">
        <v>14</v>
      </c>
      <c r="C1789" s="6">
        <v>1185732</v>
      </c>
      <c r="D1789" s="7">
        <v>44480</v>
      </c>
      <c r="E1789" s="6" t="s">
        <v>33</v>
      </c>
      <c r="F1789" s="6" t="s">
        <v>73</v>
      </c>
      <c r="G1789" s="6" t="s">
        <v>74</v>
      </c>
      <c r="H1789" s="6" t="s">
        <v>18</v>
      </c>
      <c r="I1789" s="8">
        <v>0.2</v>
      </c>
      <c r="J1789" s="9">
        <v>4000</v>
      </c>
      <c r="K1789" s="10">
        <f t="shared" si="12"/>
        <v>800</v>
      </c>
      <c r="L1789" s="10">
        <f t="shared" si="13"/>
        <v>280</v>
      </c>
      <c r="M1789" s="11">
        <v>0.35</v>
      </c>
      <c r="O1789" s="16"/>
      <c r="P1789" s="14"/>
      <c r="Q1789" s="12"/>
      <c r="R1789" s="13"/>
    </row>
    <row r="1790" spans="1:18" ht="15.75" customHeight="1">
      <c r="A1790" s="1"/>
      <c r="B1790" s="6" t="s">
        <v>14</v>
      </c>
      <c r="C1790" s="6">
        <v>1185732</v>
      </c>
      <c r="D1790" s="7">
        <v>44480</v>
      </c>
      <c r="E1790" s="6" t="s">
        <v>33</v>
      </c>
      <c r="F1790" s="6" t="s">
        <v>73</v>
      </c>
      <c r="G1790" s="6" t="s">
        <v>74</v>
      </c>
      <c r="H1790" s="6" t="s">
        <v>19</v>
      </c>
      <c r="I1790" s="8">
        <v>0.2</v>
      </c>
      <c r="J1790" s="9">
        <v>3000</v>
      </c>
      <c r="K1790" s="10">
        <f t="shared" si="12"/>
        <v>600</v>
      </c>
      <c r="L1790" s="10">
        <f t="shared" si="13"/>
        <v>210</v>
      </c>
      <c r="M1790" s="11">
        <v>0.35</v>
      </c>
      <c r="O1790" s="16"/>
      <c r="P1790" s="14"/>
      <c r="Q1790" s="12"/>
      <c r="R1790" s="13"/>
    </row>
    <row r="1791" spans="1:18" ht="15.75" customHeight="1">
      <c r="A1791" s="1"/>
      <c r="B1791" s="6" t="s">
        <v>14</v>
      </c>
      <c r="C1791" s="6">
        <v>1185732</v>
      </c>
      <c r="D1791" s="7">
        <v>44480</v>
      </c>
      <c r="E1791" s="6" t="s">
        <v>33</v>
      </c>
      <c r="F1791" s="6" t="s">
        <v>73</v>
      </c>
      <c r="G1791" s="6" t="s">
        <v>74</v>
      </c>
      <c r="H1791" s="6" t="s">
        <v>20</v>
      </c>
      <c r="I1791" s="8">
        <v>0.2</v>
      </c>
      <c r="J1791" s="9">
        <v>2750</v>
      </c>
      <c r="K1791" s="10">
        <f t="shared" ref="K1791:K2045" si="14">I1791*J1791</f>
        <v>550</v>
      </c>
      <c r="L1791" s="10">
        <f t="shared" ref="L1791:L2045" si="15">K1791*M1791</f>
        <v>220</v>
      </c>
      <c r="M1791" s="11">
        <v>0.4</v>
      </c>
      <c r="O1791" s="16"/>
      <c r="P1791" s="14"/>
      <c r="Q1791" s="12"/>
      <c r="R1791" s="13"/>
    </row>
    <row r="1792" spans="1:18" ht="15.75" customHeight="1">
      <c r="A1792" s="1"/>
      <c r="B1792" s="6" t="s">
        <v>14</v>
      </c>
      <c r="C1792" s="6">
        <v>1185732</v>
      </c>
      <c r="D1792" s="7">
        <v>44480</v>
      </c>
      <c r="E1792" s="6" t="s">
        <v>33</v>
      </c>
      <c r="F1792" s="6" t="s">
        <v>73</v>
      </c>
      <c r="G1792" s="6" t="s">
        <v>74</v>
      </c>
      <c r="H1792" s="6" t="s">
        <v>21</v>
      </c>
      <c r="I1792" s="8">
        <v>0.3</v>
      </c>
      <c r="J1792" s="9">
        <v>2750</v>
      </c>
      <c r="K1792" s="10">
        <f t="shared" si="14"/>
        <v>825</v>
      </c>
      <c r="L1792" s="10">
        <f t="shared" si="15"/>
        <v>288.75</v>
      </c>
      <c r="M1792" s="11">
        <v>0.35</v>
      </c>
      <c r="O1792" s="16"/>
      <c r="P1792" s="14"/>
      <c r="Q1792" s="12"/>
      <c r="R1792" s="13"/>
    </row>
    <row r="1793" spans="1:18" ht="15.75" customHeight="1">
      <c r="A1793" s="1"/>
      <c r="B1793" s="6" t="s">
        <v>14</v>
      </c>
      <c r="C1793" s="6">
        <v>1185732</v>
      </c>
      <c r="D1793" s="7">
        <v>44480</v>
      </c>
      <c r="E1793" s="6" t="s">
        <v>33</v>
      </c>
      <c r="F1793" s="6" t="s">
        <v>73</v>
      </c>
      <c r="G1793" s="6" t="s">
        <v>74</v>
      </c>
      <c r="H1793" s="6" t="s">
        <v>22</v>
      </c>
      <c r="I1793" s="8">
        <v>0.34999999999999992</v>
      </c>
      <c r="J1793" s="9">
        <v>4000</v>
      </c>
      <c r="K1793" s="10">
        <f t="shared" si="14"/>
        <v>1399.9999999999998</v>
      </c>
      <c r="L1793" s="10">
        <f t="shared" si="15"/>
        <v>699.99999999999989</v>
      </c>
      <c r="M1793" s="11">
        <v>0.5</v>
      </c>
      <c r="O1793" s="16"/>
      <c r="P1793" s="14"/>
      <c r="Q1793" s="12"/>
      <c r="R1793" s="13"/>
    </row>
    <row r="1794" spans="1:18" ht="15.75" customHeight="1">
      <c r="A1794" s="1"/>
      <c r="B1794" s="6" t="s">
        <v>14</v>
      </c>
      <c r="C1794" s="6">
        <v>1185732</v>
      </c>
      <c r="D1794" s="7">
        <v>44511</v>
      </c>
      <c r="E1794" s="6" t="s">
        <v>33</v>
      </c>
      <c r="F1794" s="6" t="s">
        <v>73</v>
      </c>
      <c r="G1794" s="6" t="s">
        <v>74</v>
      </c>
      <c r="H1794" s="6" t="s">
        <v>17</v>
      </c>
      <c r="I1794" s="8">
        <v>0.30000000000000004</v>
      </c>
      <c r="J1794" s="9">
        <v>5500</v>
      </c>
      <c r="K1794" s="10">
        <f t="shared" si="14"/>
        <v>1650.0000000000002</v>
      </c>
      <c r="L1794" s="10">
        <f t="shared" si="15"/>
        <v>660.00000000000011</v>
      </c>
      <c r="M1794" s="11">
        <v>0.4</v>
      </c>
      <c r="O1794" s="16"/>
      <c r="P1794" s="14"/>
      <c r="Q1794" s="12"/>
      <c r="R1794" s="13"/>
    </row>
    <row r="1795" spans="1:18" ht="15.75" customHeight="1">
      <c r="A1795" s="1"/>
      <c r="B1795" s="6" t="s">
        <v>14</v>
      </c>
      <c r="C1795" s="6">
        <v>1185732</v>
      </c>
      <c r="D1795" s="7">
        <v>44511</v>
      </c>
      <c r="E1795" s="6" t="s">
        <v>33</v>
      </c>
      <c r="F1795" s="6" t="s">
        <v>73</v>
      </c>
      <c r="G1795" s="6" t="s">
        <v>74</v>
      </c>
      <c r="H1795" s="6" t="s">
        <v>18</v>
      </c>
      <c r="I1795" s="8">
        <v>0.20000000000000007</v>
      </c>
      <c r="J1795" s="9">
        <v>4000</v>
      </c>
      <c r="K1795" s="10">
        <f t="shared" si="14"/>
        <v>800.00000000000023</v>
      </c>
      <c r="L1795" s="10">
        <f t="shared" si="15"/>
        <v>280.00000000000006</v>
      </c>
      <c r="M1795" s="11">
        <v>0.35</v>
      </c>
      <c r="O1795" s="16"/>
      <c r="P1795" s="14"/>
      <c r="Q1795" s="12"/>
      <c r="R1795" s="13"/>
    </row>
    <row r="1796" spans="1:18" ht="15.75" customHeight="1">
      <c r="A1796" s="1"/>
      <c r="B1796" s="6" t="s">
        <v>14</v>
      </c>
      <c r="C1796" s="6">
        <v>1185732</v>
      </c>
      <c r="D1796" s="7">
        <v>44511</v>
      </c>
      <c r="E1796" s="6" t="s">
        <v>33</v>
      </c>
      <c r="F1796" s="6" t="s">
        <v>73</v>
      </c>
      <c r="G1796" s="6" t="s">
        <v>74</v>
      </c>
      <c r="H1796" s="6" t="s">
        <v>19</v>
      </c>
      <c r="I1796" s="8">
        <v>0.20000000000000007</v>
      </c>
      <c r="J1796" s="9">
        <v>3450</v>
      </c>
      <c r="K1796" s="10">
        <f t="shared" si="14"/>
        <v>690.00000000000023</v>
      </c>
      <c r="L1796" s="10">
        <f t="shared" si="15"/>
        <v>241.50000000000006</v>
      </c>
      <c r="M1796" s="11">
        <v>0.35</v>
      </c>
      <c r="O1796" s="16"/>
      <c r="P1796" s="14"/>
      <c r="Q1796" s="12"/>
      <c r="R1796" s="13"/>
    </row>
    <row r="1797" spans="1:18" ht="15.75" customHeight="1">
      <c r="A1797" s="1"/>
      <c r="B1797" s="6" t="s">
        <v>14</v>
      </c>
      <c r="C1797" s="6">
        <v>1185732</v>
      </c>
      <c r="D1797" s="7">
        <v>44511</v>
      </c>
      <c r="E1797" s="6" t="s">
        <v>33</v>
      </c>
      <c r="F1797" s="6" t="s">
        <v>73</v>
      </c>
      <c r="G1797" s="6" t="s">
        <v>74</v>
      </c>
      <c r="H1797" s="6" t="s">
        <v>20</v>
      </c>
      <c r="I1797" s="8">
        <v>0.20000000000000007</v>
      </c>
      <c r="J1797" s="9">
        <v>3750</v>
      </c>
      <c r="K1797" s="10">
        <f t="shared" si="14"/>
        <v>750.00000000000023</v>
      </c>
      <c r="L1797" s="10">
        <f t="shared" si="15"/>
        <v>300.00000000000011</v>
      </c>
      <c r="M1797" s="11">
        <v>0.4</v>
      </c>
      <c r="O1797" s="16"/>
      <c r="P1797" s="14"/>
      <c r="Q1797" s="12"/>
      <c r="R1797" s="13"/>
    </row>
    <row r="1798" spans="1:18" ht="15.75" customHeight="1">
      <c r="A1798" s="1"/>
      <c r="B1798" s="6" t="s">
        <v>14</v>
      </c>
      <c r="C1798" s="6">
        <v>1185732</v>
      </c>
      <c r="D1798" s="7">
        <v>44511</v>
      </c>
      <c r="E1798" s="6" t="s">
        <v>33</v>
      </c>
      <c r="F1798" s="6" t="s">
        <v>73</v>
      </c>
      <c r="G1798" s="6" t="s">
        <v>74</v>
      </c>
      <c r="H1798" s="6" t="s">
        <v>21</v>
      </c>
      <c r="I1798" s="8">
        <v>0.39999999999999997</v>
      </c>
      <c r="J1798" s="9">
        <v>3500</v>
      </c>
      <c r="K1798" s="10">
        <f t="shared" si="14"/>
        <v>1399.9999999999998</v>
      </c>
      <c r="L1798" s="10">
        <f t="shared" si="15"/>
        <v>489.99999999999989</v>
      </c>
      <c r="M1798" s="11">
        <v>0.35</v>
      </c>
      <c r="O1798" s="16"/>
      <c r="P1798" s="14"/>
      <c r="Q1798" s="12"/>
      <c r="R1798" s="13"/>
    </row>
    <row r="1799" spans="1:18" ht="15.75" customHeight="1">
      <c r="A1799" s="1"/>
      <c r="B1799" s="6" t="s">
        <v>14</v>
      </c>
      <c r="C1799" s="6">
        <v>1185732</v>
      </c>
      <c r="D1799" s="7">
        <v>44511</v>
      </c>
      <c r="E1799" s="6" t="s">
        <v>33</v>
      </c>
      <c r="F1799" s="6" t="s">
        <v>73</v>
      </c>
      <c r="G1799" s="6" t="s">
        <v>74</v>
      </c>
      <c r="H1799" s="6" t="s">
        <v>22</v>
      </c>
      <c r="I1799" s="8">
        <v>0.44999999999999984</v>
      </c>
      <c r="J1799" s="9">
        <v>4500</v>
      </c>
      <c r="K1799" s="10">
        <f t="shared" si="14"/>
        <v>2024.9999999999993</v>
      </c>
      <c r="L1799" s="10">
        <f t="shared" si="15"/>
        <v>1012.4999999999997</v>
      </c>
      <c r="M1799" s="11">
        <v>0.5</v>
      </c>
      <c r="O1799" s="16"/>
      <c r="P1799" s="14"/>
      <c r="Q1799" s="12"/>
      <c r="R1799" s="13"/>
    </row>
    <row r="1800" spans="1:18" ht="15.75" customHeight="1">
      <c r="A1800" s="1"/>
      <c r="B1800" s="6" t="s">
        <v>14</v>
      </c>
      <c r="C1800" s="6">
        <v>1185732</v>
      </c>
      <c r="D1800" s="7">
        <v>44540</v>
      </c>
      <c r="E1800" s="6" t="s">
        <v>33</v>
      </c>
      <c r="F1800" s="6" t="s">
        <v>73</v>
      </c>
      <c r="G1800" s="6" t="s">
        <v>74</v>
      </c>
      <c r="H1800" s="6" t="s">
        <v>17</v>
      </c>
      <c r="I1800" s="8">
        <v>0.39999999999999997</v>
      </c>
      <c r="J1800" s="9">
        <v>7000</v>
      </c>
      <c r="K1800" s="10">
        <f t="shared" si="14"/>
        <v>2799.9999999999995</v>
      </c>
      <c r="L1800" s="10">
        <f t="shared" si="15"/>
        <v>1119.9999999999998</v>
      </c>
      <c r="M1800" s="11">
        <v>0.4</v>
      </c>
      <c r="O1800" s="16"/>
      <c r="P1800" s="14"/>
      <c r="Q1800" s="12"/>
      <c r="R1800" s="13"/>
    </row>
    <row r="1801" spans="1:18" ht="15.75" customHeight="1">
      <c r="A1801" s="1"/>
      <c r="B1801" s="6" t="s">
        <v>14</v>
      </c>
      <c r="C1801" s="6">
        <v>1185732</v>
      </c>
      <c r="D1801" s="7">
        <v>44540</v>
      </c>
      <c r="E1801" s="6" t="s">
        <v>33</v>
      </c>
      <c r="F1801" s="6" t="s">
        <v>73</v>
      </c>
      <c r="G1801" s="6" t="s">
        <v>74</v>
      </c>
      <c r="H1801" s="6" t="s">
        <v>18</v>
      </c>
      <c r="I1801" s="8">
        <v>0.30000000000000004</v>
      </c>
      <c r="J1801" s="9">
        <v>5000</v>
      </c>
      <c r="K1801" s="10">
        <f t="shared" si="14"/>
        <v>1500.0000000000002</v>
      </c>
      <c r="L1801" s="10">
        <f t="shared" si="15"/>
        <v>525</v>
      </c>
      <c r="M1801" s="11">
        <v>0.35</v>
      </c>
      <c r="O1801" s="16"/>
      <c r="P1801" s="14"/>
      <c r="Q1801" s="12"/>
      <c r="R1801" s="13"/>
    </row>
    <row r="1802" spans="1:18" ht="15.75" customHeight="1">
      <c r="A1802" s="1"/>
      <c r="B1802" s="6" t="s">
        <v>14</v>
      </c>
      <c r="C1802" s="6">
        <v>1185732</v>
      </c>
      <c r="D1802" s="7">
        <v>44540</v>
      </c>
      <c r="E1802" s="6" t="s">
        <v>33</v>
      </c>
      <c r="F1802" s="6" t="s">
        <v>73</v>
      </c>
      <c r="G1802" s="6" t="s">
        <v>74</v>
      </c>
      <c r="H1802" s="6" t="s">
        <v>19</v>
      </c>
      <c r="I1802" s="8">
        <v>0.30000000000000004</v>
      </c>
      <c r="J1802" s="9">
        <v>4500</v>
      </c>
      <c r="K1802" s="10">
        <f t="shared" si="14"/>
        <v>1350.0000000000002</v>
      </c>
      <c r="L1802" s="10">
        <f t="shared" si="15"/>
        <v>472.50000000000006</v>
      </c>
      <c r="M1802" s="11">
        <v>0.35</v>
      </c>
      <c r="O1802" s="16"/>
      <c r="P1802" s="14"/>
      <c r="Q1802" s="12"/>
      <c r="R1802" s="13"/>
    </row>
    <row r="1803" spans="1:18" ht="15.75" customHeight="1">
      <c r="A1803" s="1"/>
      <c r="B1803" s="6" t="s">
        <v>14</v>
      </c>
      <c r="C1803" s="6">
        <v>1185732</v>
      </c>
      <c r="D1803" s="7">
        <v>44540</v>
      </c>
      <c r="E1803" s="6" t="s">
        <v>33</v>
      </c>
      <c r="F1803" s="6" t="s">
        <v>73</v>
      </c>
      <c r="G1803" s="6" t="s">
        <v>74</v>
      </c>
      <c r="H1803" s="6" t="s">
        <v>20</v>
      </c>
      <c r="I1803" s="8">
        <v>0.30000000000000004</v>
      </c>
      <c r="J1803" s="9">
        <v>4000</v>
      </c>
      <c r="K1803" s="10">
        <f t="shared" si="14"/>
        <v>1200.0000000000002</v>
      </c>
      <c r="L1803" s="10">
        <f t="shared" si="15"/>
        <v>480.00000000000011</v>
      </c>
      <c r="M1803" s="11">
        <v>0.4</v>
      </c>
      <c r="O1803" s="16"/>
      <c r="P1803" s="14"/>
      <c r="Q1803" s="12"/>
      <c r="R1803" s="13"/>
    </row>
    <row r="1804" spans="1:18" ht="15.75" customHeight="1">
      <c r="A1804" s="1"/>
      <c r="B1804" s="6" t="s">
        <v>14</v>
      </c>
      <c r="C1804" s="6">
        <v>1185732</v>
      </c>
      <c r="D1804" s="7">
        <v>44540</v>
      </c>
      <c r="E1804" s="6" t="s">
        <v>33</v>
      </c>
      <c r="F1804" s="6" t="s">
        <v>73</v>
      </c>
      <c r="G1804" s="6" t="s">
        <v>74</v>
      </c>
      <c r="H1804" s="6" t="s">
        <v>21</v>
      </c>
      <c r="I1804" s="8">
        <v>0.39999999999999997</v>
      </c>
      <c r="J1804" s="9">
        <v>4000</v>
      </c>
      <c r="K1804" s="10">
        <f t="shared" si="14"/>
        <v>1599.9999999999998</v>
      </c>
      <c r="L1804" s="10">
        <f t="shared" si="15"/>
        <v>559.99999999999989</v>
      </c>
      <c r="M1804" s="11">
        <v>0.35</v>
      </c>
      <c r="O1804" s="16"/>
      <c r="P1804" s="14"/>
      <c r="Q1804" s="12"/>
      <c r="R1804" s="13"/>
    </row>
    <row r="1805" spans="1:18" ht="15.75" customHeight="1">
      <c r="A1805" s="1"/>
      <c r="B1805" s="6" t="s">
        <v>14</v>
      </c>
      <c r="C1805" s="6">
        <v>1185732</v>
      </c>
      <c r="D1805" s="7">
        <v>44540</v>
      </c>
      <c r="E1805" s="6" t="s">
        <v>33</v>
      </c>
      <c r="F1805" s="6" t="s">
        <v>73</v>
      </c>
      <c r="G1805" s="6" t="s">
        <v>74</v>
      </c>
      <c r="H1805" s="6" t="s">
        <v>22</v>
      </c>
      <c r="I1805" s="8">
        <v>0.44999999999999984</v>
      </c>
      <c r="J1805" s="9">
        <v>5000</v>
      </c>
      <c r="K1805" s="10">
        <f t="shared" si="14"/>
        <v>2249.9999999999991</v>
      </c>
      <c r="L1805" s="10">
        <f t="shared" si="15"/>
        <v>1124.9999999999995</v>
      </c>
      <c r="M1805" s="11">
        <v>0.5</v>
      </c>
      <c r="O1805" s="16"/>
      <c r="P1805" s="14"/>
      <c r="Q1805" s="12"/>
      <c r="R1805" s="13"/>
    </row>
    <row r="1806" spans="1:18" ht="15.75" customHeight="1">
      <c r="A1806" s="1" t="s">
        <v>39</v>
      </c>
      <c r="B1806" s="6" t="s">
        <v>27</v>
      </c>
      <c r="C1806" s="6">
        <v>1128299</v>
      </c>
      <c r="D1806" s="7">
        <v>44220</v>
      </c>
      <c r="E1806" s="6" t="s">
        <v>28</v>
      </c>
      <c r="F1806" s="6" t="s">
        <v>75</v>
      </c>
      <c r="G1806" s="6" t="s">
        <v>76</v>
      </c>
      <c r="H1806" s="6" t="s">
        <v>17</v>
      </c>
      <c r="I1806" s="8">
        <v>0.30000000000000004</v>
      </c>
      <c r="J1806" s="9">
        <v>3500</v>
      </c>
      <c r="K1806" s="10">
        <f t="shared" si="14"/>
        <v>1050.0000000000002</v>
      </c>
      <c r="L1806" s="10">
        <f t="shared" si="15"/>
        <v>367.50000000000006</v>
      </c>
      <c r="M1806" s="11">
        <v>0.35</v>
      </c>
      <c r="O1806" s="16"/>
      <c r="P1806" s="14"/>
      <c r="Q1806" s="12"/>
      <c r="R1806" s="13"/>
    </row>
    <row r="1807" spans="1:18" ht="15.75" customHeight="1">
      <c r="A1807" s="1"/>
      <c r="B1807" s="6" t="s">
        <v>27</v>
      </c>
      <c r="C1807" s="6">
        <v>1128299</v>
      </c>
      <c r="D1807" s="7">
        <v>44220</v>
      </c>
      <c r="E1807" s="6" t="s">
        <v>28</v>
      </c>
      <c r="F1807" s="6" t="s">
        <v>75</v>
      </c>
      <c r="G1807" s="6" t="s">
        <v>76</v>
      </c>
      <c r="H1807" s="6" t="s">
        <v>18</v>
      </c>
      <c r="I1807" s="8">
        <v>0.4</v>
      </c>
      <c r="J1807" s="9">
        <v>3500</v>
      </c>
      <c r="K1807" s="10">
        <f t="shared" si="14"/>
        <v>1400</v>
      </c>
      <c r="L1807" s="10">
        <f t="shared" si="15"/>
        <v>489.99999999999994</v>
      </c>
      <c r="M1807" s="11">
        <v>0.35</v>
      </c>
      <c r="O1807" s="16"/>
      <c r="P1807" s="14"/>
      <c r="Q1807" s="12"/>
      <c r="R1807" s="13"/>
    </row>
    <row r="1808" spans="1:18" ht="15.75" customHeight="1">
      <c r="A1808" s="1"/>
      <c r="B1808" s="6" t="s">
        <v>27</v>
      </c>
      <c r="C1808" s="6">
        <v>1128299</v>
      </c>
      <c r="D1808" s="7">
        <v>44220</v>
      </c>
      <c r="E1808" s="6" t="s">
        <v>28</v>
      </c>
      <c r="F1808" s="6" t="s">
        <v>75</v>
      </c>
      <c r="G1808" s="6" t="s">
        <v>76</v>
      </c>
      <c r="H1808" s="6" t="s">
        <v>19</v>
      </c>
      <c r="I1808" s="8">
        <v>0.4</v>
      </c>
      <c r="J1808" s="9">
        <v>3500</v>
      </c>
      <c r="K1808" s="10">
        <f t="shared" si="14"/>
        <v>1400</v>
      </c>
      <c r="L1808" s="10">
        <f t="shared" si="15"/>
        <v>489.99999999999994</v>
      </c>
      <c r="M1808" s="11">
        <v>0.35</v>
      </c>
      <c r="O1808" s="16"/>
      <c r="P1808" s="14"/>
      <c r="Q1808" s="12"/>
      <c r="R1808" s="13"/>
    </row>
    <row r="1809" spans="1:18" ht="15.75" customHeight="1">
      <c r="A1809" s="1"/>
      <c r="B1809" s="6" t="s">
        <v>27</v>
      </c>
      <c r="C1809" s="6">
        <v>1128299</v>
      </c>
      <c r="D1809" s="7">
        <v>44220</v>
      </c>
      <c r="E1809" s="6" t="s">
        <v>28</v>
      </c>
      <c r="F1809" s="6" t="s">
        <v>75</v>
      </c>
      <c r="G1809" s="6" t="s">
        <v>76</v>
      </c>
      <c r="H1809" s="6" t="s">
        <v>20</v>
      </c>
      <c r="I1809" s="8">
        <v>0.4</v>
      </c>
      <c r="J1809" s="9">
        <v>2000</v>
      </c>
      <c r="K1809" s="10">
        <f t="shared" si="14"/>
        <v>800</v>
      </c>
      <c r="L1809" s="10">
        <f t="shared" si="15"/>
        <v>280</v>
      </c>
      <c r="M1809" s="11">
        <v>0.35</v>
      </c>
      <c r="O1809" s="16"/>
      <c r="P1809" s="14"/>
      <c r="Q1809" s="12"/>
      <c r="R1809" s="13"/>
    </row>
    <row r="1810" spans="1:18" ht="15.75" customHeight="1">
      <c r="A1810" s="1"/>
      <c r="B1810" s="6" t="s">
        <v>27</v>
      </c>
      <c r="C1810" s="6">
        <v>1128299</v>
      </c>
      <c r="D1810" s="7">
        <v>44220</v>
      </c>
      <c r="E1810" s="6" t="s">
        <v>28</v>
      </c>
      <c r="F1810" s="6" t="s">
        <v>75</v>
      </c>
      <c r="G1810" s="6" t="s">
        <v>76</v>
      </c>
      <c r="H1810" s="6" t="s">
        <v>21</v>
      </c>
      <c r="I1810" s="8">
        <v>0.45000000000000007</v>
      </c>
      <c r="J1810" s="9">
        <v>1500</v>
      </c>
      <c r="K1810" s="10">
        <f t="shared" si="14"/>
        <v>675.00000000000011</v>
      </c>
      <c r="L1810" s="10">
        <f t="shared" si="15"/>
        <v>270.00000000000006</v>
      </c>
      <c r="M1810" s="11">
        <v>0.4</v>
      </c>
      <c r="O1810" s="16"/>
      <c r="P1810" s="14"/>
      <c r="Q1810" s="12"/>
      <c r="R1810" s="13"/>
    </row>
    <row r="1811" spans="1:18" ht="15.75" customHeight="1">
      <c r="A1811" s="1"/>
      <c r="B1811" s="6" t="s">
        <v>27</v>
      </c>
      <c r="C1811" s="6">
        <v>1128299</v>
      </c>
      <c r="D1811" s="7">
        <v>44220</v>
      </c>
      <c r="E1811" s="6" t="s">
        <v>28</v>
      </c>
      <c r="F1811" s="6" t="s">
        <v>75</v>
      </c>
      <c r="G1811" s="6" t="s">
        <v>76</v>
      </c>
      <c r="H1811" s="6" t="s">
        <v>22</v>
      </c>
      <c r="I1811" s="8">
        <v>0.4</v>
      </c>
      <c r="J1811" s="9">
        <v>4000</v>
      </c>
      <c r="K1811" s="10">
        <f t="shared" si="14"/>
        <v>1600</v>
      </c>
      <c r="L1811" s="10">
        <f t="shared" si="15"/>
        <v>480</v>
      </c>
      <c r="M1811" s="11">
        <v>0.3</v>
      </c>
      <c r="O1811" s="16"/>
      <c r="P1811" s="14"/>
      <c r="Q1811" s="12"/>
      <c r="R1811" s="13"/>
    </row>
    <row r="1812" spans="1:18" ht="15.75" customHeight="1">
      <c r="A1812" s="1"/>
      <c r="B1812" s="6" t="s">
        <v>27</v>
      </c>
      <c r="C1812" s="6">
        <v>1128299</v>
      </c>
      <c r="D1812" s="7">
        <v>44251</v>
      </c>
      <c r="E1812" s="6" t="s">
        <v>28</v>
      </c>
      <c r="F1812" s="6" t="s">
        <v>75</v>
      </c>
      <c r="G1812" s="6" t="s">
        <v>76</v>
      </c>
      <c r="H1812" s="6" t="s">
        <v>17</v>
      </c>
      <c r="I1812" s="8">
        <v>0.30000000000000004</v>
      </c>
      <c r="J1812" s="9">
        <v>4500</v>
      </c>
      <c r="K1812" s="10">
        <f t="shared" si="14"/>
        <v>1350.0000000000002</v>
      </c>
      <c r="L1812" s="10">
        <f t="shared" si="15"/>
        <v>472.50000000000006</v>
      </c>
      <c r="M1812" s="11">
        <v>0.35</v>
      </c>
      <c r="O1812" s="16"/>
      <c r="P1812" s="14"/>
      <c r="Q1812" s="12"/>
      <c r="R1812" s="13"/>
    </row>
    <row r="1813" spans="1:18" ht="15.75" customHeight="1">
      <c r="A1813" s="1"/>
      <c r="B1813" s="6" t="s">
        <v>27</v>
      </c>
      <c r="C1813" s="6">
        <v>1128299</v>
      </c>
      <c r="D1813" s="7">
        <v>44251</v>
      </c>
      <c r="E1813" s="6" t="s">
        <v>28</v>
      </c>
      <c r="F1813" s="6" t="s">
        <v>75</v>
      </c>
      <c r="G1813" s="6" t="s">
        <v>76</v>
      </c>
      <c r="H1813" s="6" t="s">
        <v>18</v>
      </c>
      <c r="I1813" s="8">
        <v>0.4</v>
      </c>
      <c r="J1813" s="9">
        <v>3500</v>
      </c>
      <c r="K1813" s="10">
        <f t="shared" si="14"/>
        <v>1400</v>
      </c>
      <c r="L1813" s="10">
        <f t="shared" si="15"/>
        <v>489.99999999999994</v>
      </c>
      <c r="M1813" s="11">
        <v>0.35</v>
      </c>
      <c r="O1813" s="16"/>
      <c r="P1813" s="14"/>
      <c r="Q1813" s="12"/>
      <c r="R1813" s="13"/>
    </row>
    <row r="1814" spans="1:18" ht="15.75" customHeight="1">
      <c r="A1814" s="1"/>
      <c r="B1814" s="6" t="s">
        <v>27</v>
      </c>
      <c r="C1814" s="6">
        <v>1128299</v>
      </c>
      <c r="D1814" s="7">
        <v>44251</v>
      </c>
      <c r="E1814" s="6" t="s">
        <v>28</v>
      </c>
      <c r="F1814" s="6" t="s">
        <v>75</v>
      </c>
      <c r="G1814" s="6" t="s">
        <v>76</v>
      </c>
      <c r="H1814" s="6" t="s">
        <v>19</v>
      </c>
      <c r="I1814" s="8">
        <v>0.4</v>
      </c>
      <c r="J1814" s="9">
        <v>3500</v>
      </c>
      <c r="K1814" s="10">
        <f t="shared" si="14"/>
        <v>1400</v>
      </c>
      <c r="L1814" s="10">
        <f t="shared" si="15"/>
        <v>489.99999999999994</v>
      </c>
      <c r="M1814" s="11">
        <v>0.35</v>
      </c>
      <c r="O1814" s="16"/>
      <c r="P1814" s="14"/>
      <c r="Q1814" s="12"/>
      <c r="R1814" s="13"/>
    </row>
    <row r="1815" spans="1:18" ht="15.75" customHeight="1">
      <c r="A1815" s="1"/>
      <c r="B1815" s="6" t="s">
        <v>27</v>
      </c>
      <c r="C1815" s="6">
        <v>1128299</v>
      </c>
      <c r="D1815" s="7">
        <v>44251</v>
      </c>
      <c r="E1815" s="6" t="s">
        <v>28</v>
      </c>
      <c r="F1815" s="6" t="s">
        <v>75</v>
      </c>
      <c r="G1815" s="6" t="s">
        <v>76</v>
      </c>
      <c r="H1815" s="6" t="s">
        <v>20</v>
      </c>
      <c r="I1815" s="8">
        <v>0.4</v>
      </c>
      <c r="J1815" s="9">
        <v>2000</v>
      </c>
      <c r="K1815" s="10">
        <f t="shared" si="14"/>
        <v>800</v>
      </c>
      <c r="L1815" s="10">
        <f t="shared" si="15"/>
        <v>280</v>
      </c>
      <c r="M1815" s="11">
        <v>0.35</v>
      </c>
      <c r="O1815" s="16"/>
      <c r="P1815" s="14"/>
      <c r="Q1815" s="12"/>
      <c r="R1815" s="13"/>
    </row>
    <row r="1816" spans="1:18" ht="15.75" customHeight="1">
      <c r="A1816" s="1"/>
      <c r="B1816" s="6" t="s">
        <v>27</v>
      </c>
      <c r="C1816" s="6">
        <v>1128299</v>
      </c>
      <c r="D1816" s="7">
        <v>44251</v>
      </c>
      <c r="E1816" s="6" t="s">
        <v>28</v>
      </c>
      <c r="F1816" s="6" t="s">
        <v>75</v>
      </c>
      <c r="G1816" s="6" t="s">
        <v>76</v>
      </c>
      <c r="H1816" s="6" t="s">
        <v>21</v>
      </c>
      <c r="I1816" s="8">
        <v>0.45000000000000007</v>
      </c>
      <c r="J1816" s="9">
        <v>1250</v>
      </c>
      <c r="K1816" s="10">
        <f t="shared" si="14"/>
        <v>562.50000000000011</v>
      </c>
      <c r="L1816" s="10">
        <f t="shared" si="15"/>
        <v>225.00000000000006</v>
      </c>
      <c r="M1816" s="11">
        <v>0.4</v>
      </c>
      <c r="O1816" s="16"/>
      <c r="P1816" s="14"/>
      <c r="Q1816" s="12"/>
      <c r="R1816" s="13"/>
    </row>
    <row r="1817" spans="1:18" ht="15.75" customHeight="1">
      <c r="A1817" s="1"/>
      <c r="B1817" s="6" t="s">
        <v>27</v>
      </c>
      <c r="C1817" s="6">
        <v>1128299</v>
      </c>
      <c r="D1817" s="7">
        <v>44251</v>
      </c>
      <c r="E1817" s="6" t="s">
        <v>28</v>
      </c>
      <c r="F1817" s="6" t="s">
        <v>75</v>
      </c>
      <c r="G1817" s="6" t="s">
        <v>76</v>
      </c>
      <c r="H1817" s="6" t="s">
        <v>22</v>
      </c>
      <c r="I1817" s="8">
        <v>0.4</v>
      </c>
      <c r="J1817" s="9">
        <v>3250</v>
      </c>
      <c r="K1817" s="10">
        <f t="shared" si="14"/>
        <v>1300</v>
      </c>
      <c r="L1817" s="10">
        <f t="shared" si="15"/>
        <v>390</v>
      </c>
      <c r="M1817" s="11">
        <v>0.3</v>
      </c>
      <c r="O1817" s="16"/>
      <c r="P1817" s="14"/>
      <c r="Q1817" s="12"/>
      <c r="R1817" s="13"/>
    </row>
    <row r="1818" spans="1:18" ht="15.75" customHeight="1">
      <c r="A1818" s="1"/>
      <c r="B1818" s="6" t="s">
        <v>27</v>
      </c>
      <c r="C1818" s="6">
        <v>1128299</v>
      </c>
      <c r="D1818" s="7">
        <v>44278</v>
      </c>
      <c r="E1818" s="6" t="s">
        <v>28</v>
      </c>
      <c r="F1818" s="6" t="s">
        <v>75</v>
      </c>
      <c r="G1818" s="6" t="s">
        <v>76</v>
      </c>
      <c r="H1818" s="6" t="s">
        <v>17</v>
      </c>
      <c r="I1818" s="8">
        <v>0.4</v>
      </c>
      <c r="J1818" s="9">
        <v>4750</v>
      </c>
      <c r="K1818" s="10">
        <f t="shared" si="14"/>
        <v>1900</v>
      </c>
      <c r="L1818" s="10">
        <f t="shared" si="15"/>
        <v>665</v>
      </c>
      <c r="M1818" s="11">
        <v>0.35</v>
      </c>
      <c r="O1818" s="16"/>
      <c r="P1818" s="14"/>
      <c r="Q1818" s="12"/>
      <c r="R1818" s="13"/>
    </row>
    <row r="1819" spans="1:18" ht="15.75" customHeight="1">
      <c r="A1819" s="1"/>
      <c r="B1819" s="6" t="s">
        <v>27</v>
      </c>
      <c r="C1819" s="6">
        <v>1128299</v>
      </c>
      <c r="D1819" s="7">
        <v>44278</v>
      </c>
      <c r="E1819" s="6" t="s">
        <v>28</v>
      </c>
      <c r="F1819" s="6" t="s">
        <v>75</v>
      </c>
      <c r="G1819" s="6" t="s">
        <v>76</v>
      </c>
      <c r="H1819" s="6" t="s">
        <v>18</v>
      </c>
      <c r="I1819" s="8">
        <v>0.5</v>
      </c>
      <c r="J1819" s="9">
        <v>3250</v>
      </c>
      <c r="K1819" s="10">
        <f t="shared" si="14"/>
        <v>1625</v>
      </c>
      <c r="L1819" s="10">
        <f t="shared" si="15"/>
        <v>568.75</v>
      </c>
      <c r="M1819" s="11">
        <v>0.35</v>
      </c>
      <c r="O1819" s="16"/>
      <c r="P1819" s="14"/>
      <c r="Q1819" s="12"/>
      <c r="R1819" s="13"/>
    </row>
    <row r="1820" spans="1:18" ht="15.75" customHeight="1">
      <c r="A1820" s="1"/>
      <c r="B1820" s="6" t="s">
        <v>27</v>
      </c>
      <c r="C1820" s="6">
        <v>1128299</v>
      </c>
      <c r="D1820" s="7">
        <v>44278</v>
      </c>
      <c r="E1820" s="6" t="s">
        <v>28</v>
      </c>
      <c r="F1820" s="6" t="s">
        <v>75</v>
      </c>
      <c r="G1820" s="6" t="s">
        <v>76</v>
      </c>
      <c r="H1820" s="6" t="s">
        <v>19</v>
      </c>
      <c r="I1820" s="8">
        <v>0.54999999999999993</v>
      </c>
      <c r="J1820" s="9">
        <v>3500</v>
      </c>
      <c r="K1820" s="10">
        <f t="shared" si="14"/>
        <v>1924.9999999999998</v>
      </c>
      <c r="L1820" s="10">
        <f t="shared" si="15"/>
        <v>673.74999999999989</v>
      </c>
      <c r="M1820" s="11">
        <v>0.35</v>
      </c>
      <c r="O1820" s="16"/>
      <c r="P1820" s="14"/>
      <c r="Q1820" s="12"/>
      <c r="R1820" s="13"/>
    </row>
    <row r="1821" spans="1:18" ht="15.75" customHeight="1">
      <c r="A1821" s="1"/>
      <c r="B1821" s="6" t="s">
        <v>27</v>
      </c>
      <c r="C1821" s="6">
        <v>1128299</v>
      </c>
      <c r="D1821" s="7">
        <v>44278</v>
      </c>
      <c r="E1821" s="6" t="s">
        <v>28</v>
      </c>
      <c r="F1821" s="6" t="s">
        <v>75</v>
      </c>
      <c r="G1821" s="6" t="s">
        <v>76</v>
      </c>
      <c r="H1821" s="6" t="s">
        <v>20</v>
      </c>
      <c r="I1821" s="8">
        <v>0.5</v>
      </c>
      <c r="J1821" s="9">
        <v>2500</v>
      </c>
      <c r="K1821" s="10">
        <f t="shared" si="14"/>
        <v>1250</v>
      </c>
      <c r="L1821" s="10">
        <f t="shared" si="15"/>
        <v>437.5</v>
      </c>
      <c r="M1821" s="11">
        <v>0.35</v>
      </c>
      <c r="O1821" s="16"/>
      <c r="P1821" s="14"/>
      <c r="Q1821" s="12"/>
      <c r="R1821" s="13"/>
    </row>
    <row r="1822" spans="1:18" ht="15.75" customHeight="1">
      <c r="A1822" s="1"/>
      <c r="B1822" s="6" t="s">
        <v>27</v>
      </c>
      <c r="C1822" s="6">
        <v>1128299</v>
      </c>
      <c r="D1822" s="7">
        <v>44278</v>
      </c>
      <c r="E1822" s="6" t="s">
        <v>28</v>
      </c>
      <c r="F1822" s="6" t="s">
        <v>75</v>
      </c>
      <c r="G1822" s="6" t="s">
        <v>76</v>
      </c>
      <c r="H1822" s="6" t="s">
        <v>21</v>
      </c>
      <c r="I1822" s="8">
        <v>0.55000000000000004</v>
      </c>
      <c r="J1822" s="9">
        <v>1000</v>
      </c>
      <c r="K1822" s="10">
        <f t="shared" si="14"/>
        <v>550</v>
      </c>
      <c r="L1822" s="10">
        <f t="shared" si="15"/>
        <v>220</v>
      </c>
      <c r="M1822" s="11">
        <v>0.4</v>
      </c>
      <c r="O1822" s="16"/>
      <c r="P1822" s="14"/>
      <c r="Q1822" s="12"/>
      <c r="R1822" s="13"/>
    </row>
    <row r="1823" spans="1:18" ht="15.75" customHeight="1">
      <c r="A1823" s="1"/>
      <c r="B1823" s="6" t="s">
        <v>27</v>
      </c>
      <c r="C1823" s="6">
        <v>1128299</v>
      </c>
      <c r="D1823" s="7">
        <v>44278</v>
      </c>
      <c r="E1823" s="6" t="s">
        <v>28</v>
      </c>
      <c r="F1823" s="6" t="s">
        <v>75</v>
      </c>
      <c r="G1823" s="6" t="s">
        <v>76</v>
      </c>
      <c r="H1823" s="6" t="s">
        <v>22</v>
      </c>
      <c r="I1823" s="8">
        <v>0.5</v>
      </c>
      <c r="J1823" s="9">
        <v>3000</v>
      </c>
      <c r="K1823" s="10">
        <f t="shared" si="14"/>
        <v>1500</v>
      </c>
      <c r="L1823" s="10">
        <f t="shared" si="15"/>
        <v>450</v>
      </c>
      <c r="M1823" s="11">
        <v>0.3</v>
      </c>
      <c r="O1823" s="16"/>
      <c r="P1823" s="14"/>
      <c r="Q1823" s="12"/>
      <c r="R1823" s="13"/>
    </row>
    <row r="1824" spans="1:18" ht="15.75" customHeight="1">
      <c r="A1824" s="1"/>
      <c r="B1824" s="6" t="s">
        <v>27</v>
      </c>
      <c r="C1824" s="6">
        <v>1128299</v>
      </c>
      <c r="D1824" s="7">
        <v>44310</v>
      </c>
      <c r="E1824" s="6" t="s">
        <v>28</v>
      </c>
      <c r="F1824" s="6" t="s">
        <v>75</v>
      </c>
      <c r="G1824" s="6" t="s">
        <v>76</v>
      </c>
      <c r="H1824" s="6" t="s">
        <v>17</v>
      </c>
      <c r="I1824" s="8">
        <v>0.55000000000000004</v>
      </c>
      <c r="J1824" s="9">
        <v>4750</v>
      </c>
      <c r="K1824" s="10">
        <f t="shared" si="14"/>
        <v>2612.5</v>
      </c>
      <c r="L1824" s="10">
        <f t="shared" si="15"/>
        <v>914.37499999999989</v>
      </c>
      <c r="M1824" s="11">
        <v>0.35</v>
      </c>
      <c r="O1824" s="16"/>
      <c r="P1824" s="14"/>
      <c r="Q1824" s="12"/>
      <c r="R1824" s="13"/>
    </row>
    <row r="1825" spans="1:18" ht="15.75" customHeight="1">
      <c r="A1825" s="1"/>
      <c r="B1825" s="6" t="s">
        <v>27</v>
      </c>
      <c r="C1825" s="6">
        <v>1128299</v>
      </c>
      <c r="D1825" s="7">
        <v>44310</v>
      </c>
      <c r="E1825" s="6" t="s">
        <v>28</v>
      </c>
      <c r="F1825" s="6" t="s">
        <v>75</v>
      </c>
      <c r="G1825" s="6" t="s">
        <v>76</v>
      </c>
      <c r="H1825" s="6" t="s">
        <v>18</v>
      </c>
      <c r="I1825" s="8">
        <v>0.60000000000000009</v>
      </c>
      <c r="J1825" s="9">
        <v>2750</v>
      </c>
      <c r="K1825" s="10">
        <f t="shared" si="14"/>
        <v>1650.0000000000002</v>
      </c>
      <c r="L1825" s="10">
        <f t="shared" si="15"/>
        <v>577.5</v>
      </c>
      <c r="M1825" s="11">
        <v>0.35</v>
      </c>
      <c r="O1825" s="16"/>
      <c r="P1825" s="14"/>
      <c r="Q1825" s="12"/>
      <c r="R1825" s="13"/>
    </row>
    <row r="1826" spans="1:18" ht="15.75" customHeight="1">
      <c r="A1826" s="1"/>
      <c r="B1826" s="6" t="s">
        <v>27</v>
      </c>
      <c r="C1826" s="6">
        <v>1128299</v>
      </c>
      <c r="D1826" s="7">
        <v>44310</v>
      </c>
      <c r="E1826" s="6" t="s">
        <v>28</v>
      </c>
      <c r="F1826" s="6" t="s">
        <v>75</v>
      </c>
      <c r="G1826" s="6" t="s">
        <v>76</v>
      </c>
      <c r="H1826" s="6" t="s">
        <v>19</v>
      </c>
      <c r="I1826" s="8">
        <v>0.60000000000000009</v>
      </c>
      <c r="J1826" s="9">
        <v>3250</v>
      </c>
      <c r="K1826" s="10">
        <f t="shared" si="14"/>
        <v>1950.0000000000002</v>
      </c>
      <c r="L1826" s="10">
        <f t="shared" si="15"/>
        <v>682.5</v>
      </c>
      <c r="M1826" s="11">
        <v>0.35</v>
      </c>
      <c r="O1826" s="16"/>
      <c r="P1826" s="14"/>
      <c r="Q1826" s="12"/>
      <c r="R1826" s="13"/>
    </row>
    <row r="1827" spans="1:18" ht="15.75" customHeight="1">
      <c r="A1827" s="1"/>
      <c r="B1827" s="6" t="s">
        <v>27</v>
      </c>
      <c r="C1827" s="6">
        <v>1128299</v>
      </c>
      <c r="D1827" s="7">
        <v>44310</v>
      </c>
      <c r="E1827" s="6" t="s">
        <v>28</v>
      </c>
      <c r="F1827" s="6" t="s">
        <v>75</v>
      </c>
      <c r="G1827" s="6" t="s">
        <v>76</v>
      </c>
      <c r="H1827" s="6" t="s">
        <v>20</v>
      </c>
      <c r="I1827" s="8">
        <v>0.45000000000000007</v>
      </c>
      <c r="J1827" s="9">
        <v>2250</v>
      </c>
      <c r="K1827" s="10">
        <f t="shared" si="14"/>
        <v>1012.5000000000001</v>
      </c>
      <c r="L1827" s="10">
        <f t="shared" si="15"/>
        <v>354.375</v>
      </c>
      <c r="M1827" s="11">
        <v>0.35</v>
      </c>
      <c r="O1827" s="16"/>
      <c r="P1827" s="14"/>
      <c r="Q1827" s="12"/>
      <c r="R1827" s="13"/>
    </row>
    <row r="1828" spans="1:18" ht="15.75" customHeight="1">
      <c r="A1828" s="1"/>
      <c r="B1828" s="6" t="s">
        <v>27</v>
      </c>
      <c r="C1828" s="6">
        <v>1128299</v>
      </c>
      <c r="D1828" s="7">
        <v>44310</v>
      </c>
      <c r="E1828" s="6" t="s">
        <v>28</v>
      </c>
      <c r="F1828" s="6" t="s">
        <v>75</v>
      </c>
      <c r="G1828" s="6" t="s">
        <v>76</v>
      </c>
      <c r="H1828" s="6" t="s">
        <v>21</v>
      </c>
      <c r="I1828" s="8">
        <v>0.50000000000000011</v>
      </c>
      <c r="J1828" s="9">
        <v>1250</v>
      </c>
      <c r="K1828" s="10">
        <f t="shared" si="14"/>
        <v>625.00000000000011</v>
      </c>
      <c r="L1828" s="10">
        <f t="shared" si="15"/>
        <v>250.00000000000006</v>
      </c>
      <c r="M1828" s="11">
        <v>0.4</v>
      </c>
      <c r="O1828" s="16"/>
      <c r="P1828" s="14"/>
      <c r="Q1828" s="12"/>
      <c r="R1828" s="13"/>
    </row>
    <row r="1829" spans="1:18" ht="15.75" customHeight="1">
      <c r="A1829" s="1"/>
      <c r="B1829" s="6" t="s">
        <v>27</v>
      </c>
      <c r="C1829" s="6">
        <v>1128299</v>
      </c>
      <c r="D1829" s="7">
        <v>44310</v>
      </c>
      <c r="E1829" s="6" t="s">
        <v>28</v>
      </c>
      <c r="F1829" s="6" t="s">
        <v>75</v>
      </c>
      <c r="G1829" s="6" t="s">
        <v>76</v>
      </c>
      <c r="H1829" s="6" t="s">
        <v>22</v>
      </c>
      <c r="I1829" s="8">
        <v>0.65000000000000013</v>
      </c>
      <c r="J1829" s="9">
        <v>3000</v>
      </c>
      <c r="K1829" s="10">
        <f t="shared" si="14"/>
        <v>1950.0000000000005</v>
      </c>
      <c r="L1829" s="10">
        <f t="shared" si="15"/>
        <v>585.00000000000011</v>
      </c>
      <c r="M1829" s="11">
        <v>0.3</v>
      </c>
      <c r="O1829" s="16"/>
      <c r="P1829" s="14"/>
      <c r="Q1829" s="12"/>
      <c r="R1829" s="13"/>
    </row>
    <row r="1830" spans="1:18" ht="15.75" customHeight="1">
      <c r="A1830" s="1"/>
      <c r="B1830" s="6" t="s">
        <v>27</v>
      </c>
      <c r="C1830" s="6">
        <v>1128299</v>
      </c>
      <c r="D1830" s="7">
        <v>44341</v>
      </c>
      <c r="E1830" s="6" t="s">
        <v>28</v>
      </c>
      <c r="F1830" s="6" t="s">
        <v>75</v>
      </c>
      <c r="G1830" s="6" t="s">
        <v>76</v>
      </c>
      <c r="H1830" s="6" t="s">
        <v>17</v>
      </c>
      <c r="I1830" s="8">
        <v>0.5</v>
      </c>
      <c r="J1830" s="9">
        <v>5000</v>
      </c>
      <c r="K1830" s="10">
        <f t="shared" si="14"/>
        <v>2500</v>
      </c>
      <c r="L1830" s="10">
        <f t="shared" si="15"/>
        <v>875</v>
      </c>
      <c r="M1830" s="11">
        <v>0.35</v>
      </c>
      <c r="O1830" s="16"/>
      <c r="P1830" s="14"/>
      <c r="Q1830" s="12"/>
      <c r="R1830" s="13"/>
    </row>
    <row r="1831" spans="1:18" ht="15.75" customHeight="1">
      <c r="A1831" s="1"/>
      <c r="B1831" s="6" t="s">
        <v>27</v>
      </c>
      <c r="C1831" s="6">
        <v>1128299</v>
      </c>
      <c r="D1831" s="7">
        <v>44341</v>
      </c>
      <c r="E1831" s="6" t="s">
        <v>28</v>
      </c>
      <c r="F1831" s="6" t="s">
        <v>75</v>
      </c>
      <c r="G1831" s="6" t="s">
        <v>76</v>
      </c>
      <c r="H1831" s="6" t="s">
        <v>18</v>
      </c>
      <c r="I1831" s="8">
        <v>0.55000000000000004</v>
      </c>
      <c r="J1831" s="9">
        <v>3500</v>
      </c>
      <c r="K1831" s="10">
        <f t="shared" si="14"/>
        <v>1925.0000000000002</v>
      </c>
      <c r="L1831" s="10">
        <f t="shared" si="15"/>
        <v>673.75</v>
      </c>
      <c r="M1831" s="11">
        <v>0.35</v>
      </c>
      <c r="O1831" s="16"/>
      <c r="P1831" s="14"/>
      <c r="Q1831" s="12"/>
      <c r="R1831" s="13"/>
    </row>
    <row r="1832" spans="1:18" ht="15.75" customHeight="1">
      <c r="A1832" s="1"/>
      <c r="B1832" s="6" t="s">
        <v>27</v>
      </c>
      <c r="C1832" s="6">
        <v>1128299</v>
      </c>
      <c r="D1832" s="7">
        <v>44341</v>
      </c>
      <c r="E1832" s="6" t="s">
        <v>28</v>
      </c>
      <c r="F1832" s="6" t="s">
        <v>75</v>
      </c>
      <c r="G1832" s="6" t="s">
        <v>76</v>
      </c>
      <c r="H1832" s="6" t="s">
        <v>19</v>
      </c>
      <c r="I1832" s="8">
        <v>0.55000000000000004</v>
      </c>
      <c r="J1832" s="9">
        <v>3500</v>
      </c>
      <c r="K1832" s="10">
        <f t="shared" si="14"/>
        <v>1925.0000000000002</v>
      </c>
      <c r="L1832" s="10">
        <f t="shared" si="15"/>
        <v>673.75</v>
      </c>
      <c r="M1832" s="11">
        <v>0.35</v>
      </c>
      <c r="O1832" s="16"/>
      <c r="P1832" s="14"/>
      <c r="Q1832" s="12"/>
      <c r="R1832" s="13"/>
    </row>
    <row r="1833" spans="1:18" ht="15.75" customHeight="1">
      <c r="A1833" s="1"/>
      <c r="B1833" s="6" t="s">
        <v>27</v>
      </c>
      <c r="C1833" s="6">
        <v>1128299</v>
      </c>
      <c r="D1833" s="7">
        <v>44341</v>
      </c>
      <c r="E1833" s="6" t="s">
        <v>28</v>
      </c>
      <c r="F1833" s="6" t="s">
        <v>75</v>
      </c>
      <c r="G1833" s="6" t="s">
        <v>76</v>
      </c>
      <c r="H1833" s="6" t="s">
        <v>20</v>
      </c>
      <c r="I1833" s="8">
        <v>0.5</v>
      </c>
      <c r="J1833" s="9">
        <v>2750</v>
      </c>
      <c r="K1833" s="10">
        <f t="shared" si="14"/>
        <v>1375</v>
      </c>
      <c r="L1833" s="10">
        <f t="shared" si="15"/>
        <v>481.24999999999994</v>
      </c>
      <c r="M1833" s="11">
        <v>0.35</v>
      </c>
      <c r="O1833" s="16"/>
      <c r="P1833" s="14"/>
      <c r="Q1833" s="12"/>
      <c r="R1833" s="13"/>
    </row>
    <row r="1834" spans="1:18" ht="15.75" customHeight="1">
      <c r="A1834" s="1"/>
      <c r="B1834" s="6" t="s">
        <v>27</v>
      </c>
      <c r="C1834" s="6">
        <v>1128299</v>
      </c>
      <c r="D1834" s="7">
        <v>44341</v>
      </c>
      <c r="E1834" s="6" t="s">
        <v>28</v>
      </c>
      <c r="F1834" s="6" t="s">
        <v>75</v>
      </c>
      <c r="G1834" s="6" t="s">
        <v>76</v>
      </c>
      <c r="H1834" s="6" t="s">
        <v>21</v>
      </c>
      <c r="I1834" s="8">
        <v>0.44999999999999996</v>
      </c>
      <c r="J1834" s="9">
        <v>1750</v>
      </c>
      <c r="K1834" s="10">
        <f t="shared" si="14"/>
        <v>787.49999999999989</v>
      </c>
      <c r="L1834" s="10">
        <f t="shared" si="15"/>
        <v>315</v>
      </c>
      <c r="M1834" s="11">
        <v>0.4</v>
      </c>
      <c r="O1834" s="16"/>
      <c r="P1834" s="14"/>
      <c r="Q1834" s="12"/>
      <c r="R1834" s="13"/>
    </row>
    <row r="1835" spans="1:18" ht="15.75" customHeight="1">
      <c r="A1835" s="1"/>
      <c r="B1835" s="6" t="s">
        <v>27</v>
      </c>
      <c r="C1835" s="6">
        <v>1128299</v>
      </c>
      <c r="D1835" s="7">
        <v>44341</v>
      </c>
      <c r="E1835" s="6" t="s">
        <v>28</v>
      </c>
      <c r="F1835" s="6" t="s">
        <v>75</v>
      </c>
      <c r="G1835" s="6" t="s">
        <v>76</v>
      </c>
      <c r="H1835" s="6" t="s">
        <v>22</v>
      </c>
      <c r="I1835" s="8">
        <v>0.6</v>
      </c>
      <c r="J1835" s="9">
        <v>5250</v>
      </c>
      <c r="K1835" s="10">
        <f t="shared" si="14"/>
        <v>3150</v>
      </c>
      <c r="L1835" s="10">
        <f t="shared" si="15"/>
        <v>945</v>
      </c>
      <c r="M1835" s="11">
        <v>0.3</v>
      </c>
      <c r="O1835" s="16"/>
      <c r="P1835" s="14"/>
      <c r="Q1835" s="12"/>
      <c r="R1835" s="13"/>
    </row>
    <row r="1836" spans="1:18" ht="15.75" customHeight="1">
      <c r="A1836" s="1"/>
      <c r="B1836" s="6" t="s">
        <v>27</v>
      </c>
      <c r="C1836" s="6">
        <v>1128299</v>
      </c>
      <c r="D1836" s="7">
        <v>44371</v>
      </c>
      <c r="E1836" s="6" t="s">
        <v>28</v>
      </c>
      <c r="F1836" s="6" t="s">
        <v>75</v>
      </c>
      <c r="G1836" s="6" t="s">
        <v>76</v>
      </c>
      <c r="H1836" s="6" t="s">
        <v>17</v>
      </c>
      <c r="I1836" s="8">
        <v>0.54999999999999993</v>
      </c>
      <c r="J1836" s="9">
        <v>7750</v>
      </c>
      <c r="K1836" s="10">
        <f t="shared" si="14"/>
        <v>4262.4999999999991</v>
      </c>
      <c r="L1836" s="10">
        <f t="shared" si="15"/>
        <v>1491.8749999999995</v>
      </c>
      <c r="M1836" s="11">
        <v>0.35</v>
      </c>
      <c r="O1836" s="16"/>
      <c r="P1836" s="14"/>
      <c r="Q1836" s="12"/>
      <c r="R1836" s="13"/>
    </row>
    <row r="1837" spans="1:18" ht="15.75" customHeight="1">
      <c r="A1837" s="1"/>
      <c r="B1837" s="6" t="s">
        <v>27</v>
      </c>
      <c r="C1837" s="6">
        <v>1128299</v>
      </c>
      <c r="D1837" s="7">
        <v>44371</v>
      </c>
      <c r="E1837" s="6" t="s">
        <v>28</v>
      </c>
      <c r="F1837" s="6" t="s">
        <v>75</v>
      </c>
      <c r="G1837" s="6" t="s">
        <v>76</v>
      </c>
      <c r="H1837" s="6" t="s">
        <v>18</v>
      </c>
      <c r="I1837" s="8">
        <v>0.64999999999999991</v>
      </c>
      <c r="J1837" s="9">
        <v>6500</v>
      </c>
      <c r="K1837" s="10">
        <f t="shared" si="14"/>
        <v>4224.9999999999991</v>
      </c>
      <c r="L1837" s="10">
        <f t="shared" si="15"/>
        <v>1478.7499999999995</v>
      </c>
      <c r="M1837" s="11">
        <v>0.35</v>
      </c>
      <c r="O1837" s="16"/>
      <c r="P1837" s="14"/>
      <c r="Q1837" s="12"/>
      <c r="R1837" s="13"/>
    </row>
    <row r="1838" spans="1:18" ht="15.75" customHeight="1">
      <c r="A1838" s="1"/>
      <c r="B1838" s="6" t="s">
        <v>27</v>
      </c>
      <c r="C1838" s="6">
        <v>1128299</v>
      </c>
      <c r="D1838" s="7">
        <v>44371</v>
      </c>
      <c r="E1838" s="6" t="s">
        <v>28</v>
      </c>
      <c r="F1838" s="6" t="s">
        <v>75</v>
      </c>
      <c r="G1838" s="6" t="s">
        <v>76</v>
      </c>
      <c r="H1838" s="6" t="s">
        <v>19</v>
      </c>
      <c r="I1838" s="8">
        <v>0.79999999999999993</v>
      </c>
      <c r="J1838" s="9">
        <v>6500</v>
      </c>
      <c r="K1838" s="10">
        <f t="shared" si="14"/>
        <v>5200</v>
      </c>
      <c r="L1838" s="10">
        <f t="shared" si="15"/>
        <v>1819.9999999999998</v>
      </c>
      <c r="M1838" s="11">
        <v>0.35</v>
      </c>
      <c r="O1838" s="16"/>
      <c r="P1838" s="14"/>
      <c r="Q1838" s="12"/>
      <c r="R1838" s="13"/>
    </row>
    <row r="1839" spans="1:18" ht="15.75" customHeight="1">
      <c r="A1839" s="1"/>
      <c r="B1839" s="6" t="s">
        <v>27</v>
      </c>
      <c r="C1839" s="6">
        <v>1128299</v>
      </c>
      <c r="D1839" s="7">
        <v>44371</v>
      </c>
      <c r="E1839" s="6" t="s">
        <v>28</v>
      </c>
      <c r="F1839" s="6" t="s">
        <v>75</v>
      </c>
      <c r="G1839" s="6" t="s">
        <v>76</v>
      </c>
      <c r="H1839" s="6" t="s">
        <v>20</v>
      </c>
      <c r="I1839" s="8">
        <v>0.79999999999999993</v>
      </c>
      <c r="J1839" s="9">
        <v>5250</v>
      </c>
      <c r="K1839" s="10">
        <f t="shared" si="14"/>
        <v>4200</v>
      </c>
      <c r="L1839" s="10">
        <f t="shared" si="15"/>
        <v>1470</v>
      </c>
      <c r="M1839" s="11">
        <v>0.35</v>
      </c>
      <c r="O1839" s="16"/>
      <c r="P1839" s="14"/>
      <c r="Q1839" s="12"/>
      <c r="R1839" s="13"/>
    </row>
    <row r="1840" spans="1:18" ht="15.75" customHeight="1">
      <c r="A1840" s="1"/>
      <c r="B1840" s="6" t="s">
        <v>27</v>
      </c>
      <c r="C1840" s="6">
        <v>1128299</v>
      </c>
      <c r="D1840" s="7">
        <v>44371</v>
      </c>
      <c r="E1840" s="6" t="s">
        <v>28</v>
      </c>
      <c r="F1840" s="6" t="s">
        <v>75</v>
      </c>
      <c r="G1840" s="6" t="s">
        <v>76</v>
      </c>
      <c r="H1840" s="6" t="s">
        <v>21</v>
      </c>
      <c r="I1840" s="8">
        <v>0.9</v>
      </c>
      <c r="J1840" s="9">
        <v>4000</v>
      </c>
      <c r="K1840" s="10">
        <f t="shared" si="14"/>
        <v>3600</v>
      </c>
      <c r="L1840" s="10">
        <f t="shared" si="15"/>
        <v>1440</v>
      </c>
      <c r="M1840" s="11">
        <v>0.4</v>
      </c>
      <c r="O1840" s="16"/>
      <c r="P1840" s="14"/>
      <c r="Q1840" s="12"/>
      <c r="R1840" s="13"/>
    </row>
    <row r="1841" spans="1:18" ht="15.75" customHeight="1">
      <c r="A1841" s="1"/>
      <c r="B1841" s="6" t="s">
        <v>27</v>
      </c>
      <c r="C1841" s="6">
        <v>1128299</v>
      </c>
      <c r="D1841" s="7">
        <v>44371</v>
      </c>
      <c r="E1841" s="6" t="s">
        <v>28</v>
      </c>
      <c r="F1841" s="6" t="s">
        <v>75</v>
      </c>
      <c r="G1841" s="6" t="s">
        <v>76</v>
      </c>
      <c r="H1841" s="6" t="s">
        <v>22</v>
      </c>
      <c r="I1841" s="8">
        <v>1.05</v>
      </c>
      <c r="J1841" s="9">
        <v>7000</v>
      </c>
      <c r="K1841" s="10">
        <f t="shared" si="14"/>
        <v>7350</v>
      </c>
      <c r="L1841" s="10">
        <f t="shared" si="15"/>
        <v>2205</v>
      </c>
      <c r="M1841" s="11">
        <v>0.3</v>
      </c>
      <c r="O1841" s="16"/>
      <c r="P1841" s="14"/>
      <c r="Q1841" s="12"/>
      <c r="R1841" s="13"/>
    </row>
    <row r="1842" spans="1:18" ht="15.75" customHeight="1">
      <c r="A1842" s="1"/>
      <c r="B1842" s="6" t="s">
        <v>27</v>
      </c>
      <c r="C1842" s="6">
        <v>1128299</v>
      </c>
      <c r="D1842" s="7">
        <v>44400</v>
      </c>
      <c r="E1842" s="6" t="s">
        <v>28</v>
      </c>
      <c r="F1842" s="6" t="s">
        <v>75</v>
      </c>
      <c r="G1842" s="6" t="s">
        <v>76</v>
      </c>
      <c r="H1842" s="6" t="s">
        <v>17</v>
      </c>
      <c r="I1842" s="8">
        <v>0.85</v>
      </c>
      <c r="J1842" s="9">
        <v>8500</v>
      </c>
      <c r="K1842" s="10">
        <f t="shared" si="14"/>
        <v>7225</v>
      </c>
      <c r="L1842" s="10">
        <f t="shared" si="15"/>
        <v>2528.75</v>
      </c>
      <c r="M1842" s="11">
        <v>0.35</v>
      </c>
      <c r="O1842" s="16"/>
      <c r="P1842" s="14"/>
      <c r="Q1842" s="12"/>
      <c r="R1842" s="13"/>
    </row>
    <row r="1843" spans="1:18" ht="15.75" customHeight="1">
      <c r="A1843" s="1"/>
      <c r="B1843" s="6" t="s">
        <v>27</v>
      </c>
      <c r="C1843" s="6">
        <v>1128299</v>
      </c>
      <c r="D1843" s="7">
        <v>44400</v>
      </c>
      <c r="E1843" s="6" t="s">
        <v>28</v>
      </c>
      <c r="F1843" s="6" t="s">
        <v>75</v>
      </c>
      <c r="G1843" s="6" t="s">
        <v>76</v>
      </c>
      <c r="H1843" s="6" t="s">
        <v>18</v>
      </c>
      <c r="I1843" s="8">
        <v>0.9</v>
      </c>
      <c r="J1843" s="9">
        <v>7000</v>
      </c>
      <c r="K1843" s="10">
        <f t="shared" si="14"/>
        <v>6300</v>
      </c>
      <c r="L1843" s="10">
        <f t="shared" si="15"/>
        <v>2205</v>
      </c>
      <c r="M1843" s="11">
        <v>0.35</v>
      </c>
      <c r="O1843" s="16"/>
      <c r="P1843" s="14"/>
      <c r="Q1843" s="12"/>
      <c r="R1843" s="13"/>
    </row>
    <row r="1844" spans="1:18" ht="15.75" customHeight="1">
      <c r="A1844" s="1"/>
      <c r="B1844" s="6" t="s">
        <v>27</v>
      </c>
      <c r="C1844" s="6">
        <v>1128299</v>
      </c>
      <c r="D1844" s="7">
        <v>44400</v>
      </c>
      <c r="E1844" s="6" t="s">
        <v>28</v>
      </c>
      <c r="F1844" s="6" t="s">
        <v>75</v>
      </c>
      <c r="G1844" s="6" t="s">
        <v>76</v>
      </c>
      <c r="H1844" s="6" t="s">
        <v>19</v>
      </c>
      <c r="I1844" s="8">
        <v>0.9</v>
      </c>
      <c r="J1844" s="9">
        <v>6500</v>
      </c>
      <c r="K1844" s="10">
        <f t="shared" si="14"/>
        <v>5850</v>
      </c>
      <c r="L1844" s="10">
        <f t="shared" si="15"/>
        <v>2047.4999999999998</v>
      </c>
      <c r="M1844" s="11">
        <v>0.35</v>
      </c>
      <c r="O1844" s="16"/>
      <c r="P1844" s="14"/>
      <c r="Q1844" s="12"/>
      <c r="R1844" s="13"/>
    </row>
    <row r="1845" spans="1:18" ht="15.75" customHeight="1">
      <c r="A1845" s="1"/>
      <c r="B1845" s="6" t="s">
        <v>27</v>
      </c>
      <c r="C1845" s="6">
        <v>1128299</v>
      </c>
      <c r="D1845" s="7">
        <v>44400</v>
      </c>
      <c r="E1845" s="6" t="s">
        <v>28</v>
      </c>
      <c r="F1845" s="6" t="s">
        <v>75</v>
      </c>
      <c r="G1845" s="6" t="s">
        <v>76</v>
      </c>
      <c r="H1845" s="6" t="s">
        <v>20</v>
      </c>
      <c r="I1845" s="8">
        <v>0.85</v>
      </c>
      <c r="J1845" s="9">
        <v>5500</v>
      </c>
      <c r="K1845" s="10">
        <f t="shared" si="14"/>
        <v>4675</v>
      </c>
      <c r="L1845" s="10">
        <f t="shared" si="15"/>
        <v>1636.25</v>
      </c>
      <c r="M1845" s="11">
        <v>0.35</v>
      </c>
      <c r="O1845" s="16"/>
      <c r="P1845" s="14"/>
      <c r="Q1845" s="12"/>
      <c r="R1845" s="13"/>
    </row>
    <row r="1846" spans="1:18" ht="15.75" customHeight="1">
      <c r="A1846" s="1"/>
      <c r="B1846" s="6" t="s">
        <v>27</v>
      </c>
      <c r="C1846" s="6">
        <v>1128299</v>
      </c>
      <c r="D1846" s="7">
        <v>44400</v>
      </c>
      <c r="E1846" s="6" t="s">
        <v>28</v>
      </c>
      <c r="F1846" s="6" t="s">
        <v>75</v>
      </c>
      <c r="G1846" s="6" t="s">
        <v>76</v>
      </c>
      <c r="H1846" s="6" t="s">
        <v>21</v>
      </c>
      <c r="I1846" s="8">
        <v>0.9</v>
      </c>
      <c r="J1846" s="9">
        <v>6000</v>
      </c>
      <c r="K1846" s="10">
        <f t="shared" si="14"/>
        <v>5400</v>
      </c>
      <c r="L1846" s="10">
        <f t="shared" si="15"/>
        <v>2160</v>
      </c>
      <c r="M1846" s="11">
        <v>0.4</v>
      </c>
      <c r="O1846" s="16"/>
      <c r="P1846" s="14"/>
      <c r="Q1846" s="12"/>
      <c r="R1846" s="13"/>
    </row>
    <row r="1847" spans="1:18" ht="15.75" customHeight="1">
      <c r="A1847" s="1"/>
      <c r="B1847" s="6" t="s">
        <v>27</v>
      </c>
      <c r="C1847" s="6">
        <v>1128299</v>
      </c>
      <c r="D1847" s="7">
        <v>44400</v>
      </c>
      <c r="E1847" s="6" t="s">
        <v>28</v>
      </c>
      <c r="F1847" s="6" t="s">
        <v>75</v>
      </c>
      <c r="G1847" s="6" t="s">
        <v>76</v>
      </c>
      <c r="H1847" s="6" t="s">
        <v>22</v>
      </c>
      <c r="I1847" s="8">
        <v>1.05</v>
      </c>
      <c r="J1847" s="9">
        <v>6000</v>
      </c>
      <c r="K1847" s="10">
        <f t="shared" si="14"/>
        <v>6300</v>
      </c>
      <c r="L1847" s="10">
        <f t="shared" si="15"/>
        <v>1890</v>
      </c>
      <c r="M1847" s="11">
        <v>0.3</v>
      </c>
      <c r="O1847" s="16"/>
      <c r="P1847" s="14"/>
      <c r="Q1847" s="12"/>
      <c r="R1847" s="13"/>
    </row>
    <row r="1848" spans="1:18" ht="15.75" customHeight="1">
      <c r="A1848" s="1"/>
      <c r="B1848" s="6" t="s">
        <v>27</v>
      </c>
      <c r="C1848" s="6">
        <v>1128299</v>
      </c>
      <c r="D1848" s="7">
        <v>44432</v>
      </c>
      <c r="E1848" s="6" t="s">
        <v>28</v>
      </c>
      <c r="F1848" s="6" t="s">
        <v>75</v>
      </c>
      <c r="G1848" s="6" t="s">
        <v>76</v>
      </c>
      <c r="H1848" s="6" t="s">
        <v>17</v>
      </c>
      <c r="I1848" s="8">
        <v>0.9</v>
      </c>
      <c r="J1848" s="9">
        <v>8000</v>
      </c>
      <c r="K1848" s="10">
        <f t="shared" si="14"/>
        <v>7200</v>
      </c>
      <c r="L1848" s="10">
        <f t="shared" si="15"/>
        <v>2520</v>
      </c>
      <c r="M1848" s="11">
        <v>0.35</v>
      </c>
      <c r="O1848" s="16"/>
      <c r="P1848" s="14"/>
      <c r="Q1848" s="12"/>
      <c r="R1848" s="13"/>
    </row>
    <row r="1849" spans="1:18" ht="15.75" customHeight="1">
      <c r="A1849" s="1"/>
      <c r="B1849" s="6" t="s">
        <v>27</v>
      </c>
      <c r="C1849" s="6">
        <v>1128299</v>
      </c>
      <c r="D1849" s="7">
        <v>44432</v>
      </c>
      <c r="E1849" s="6" t="s">
        <v>28</v>
      </c>
      <c r="F1849" s="6" t="s">
        <v>75</v>
      </c>
      <c r="G1849" s="6" t="s">
        <v>76</v>
      </c>
      <c r="H1849" s="6" t="s">
        <v>18</v>
      </c>
      <c r="I1849" s="8">
        <v>0.8</v>
      </c>
      <c r="J1849" s="9">
        <v>7750</v>
      </c>
      <c r="K1849" s="10">
        <f t="shared" si="14"/>
        <v>6200</v>
      </c>
      <c r="L1849" s="10">
        <f t="shared" si="15"/>
        <v>2170</v>
      </c>
      <c r="M1849" s="11">
        <v>0.35</v>
      </c>
      <c r="O1849" s="16"/>
      <c r="P1849" s="14"/>
      <c r="Q1849" s="12"/>
      <c r="R1849" s="13"/>
    </row>
    <row r="1850" spans="1:18" ht="15.75" customHeight="1">
      <c r="A1850" s="1"/>
      <c r="B1850" s="6" t="s">
        <v>27</v>
      </c>
      <c r="C1850" s="6">
        <v>1128299</v>
      </c>
      <c r="D1850" s="7">
        <v>44432</v>
      </c>
      <c r="E1850" s="6" t="s">
        <v>28</v>
      </c>
      <c r="F1850" s="6" t="s">
        <v>75</v>
      </c>
      <c r="G1850" s="6" t="s">
        <v>76</v>
      </c>
      <c r="H1850" s="6" t="s">
        <v>19</v>
      </c>
      <c r="I1850" s="8">
        <v>0.70000000000000007</v>
      </c>
      <c r="J1850" s="9">
        <v>6500</v>
      </c>
      <c r="K1850" s="10">
        <f t="shared" si="14"/>
        <v>4550</v>
      </c>
      <c r="L1850" s="10">
        <f t="shared" si="15"/>
        <v>1592.5</v>
      </c>
      <c r="M1850" s="11">
        <v>0.35</v>
      </c>
      <c r="O1850" s="16"/>
      <c r="P1850" s="14"/>
      <c r="Q1850" s="12"/>
      <c r="R1850" s="13"/>
    </row>
    <row r="1851" spans="1:18" ht="15.75" customHeight="1">
      <c r="A1851" s="1"/>
      <c r="B1851" s="6" t="s">
        <v>27</v>
      </c>
      <c r="C1851" s="6">
        <v>1128299</v>
      </c>
      <c r="D1851" s="7">
        <v>44432</v>
      </c>
      <c r="E1851" s="6" t="s">
        <v>28</v>
      </c>
      <c r="F1851" s="6" t="s">
        <v>75</v>
      </c>
      <c r="G1851" s="6" t="s">
        <v>76</v>
      </c>
      <c r="H1851" s="6" t="s">
        <v>20</v>
      </c>
      <c r="I1851" s="8">
        <v>0.70000000000000007</v>
      </c>
      <c r="J1851" s="9">
        <v>4250</v>
      </c>
      <c r="K1851" s="10">
        <f t="shared" si="14"/>
        <v>2975.0000000000005</v>
      </c>
      <c r="L1851" s="10">
        <f t="shared" si="15"/>
        <v>1041.25</v>
      </c>
      <c r="M1851" s="11">
        <v>0.35</v>
      </c>
      <c r="O1851" s="16"/>
      <c r="P1851" s="14"/>
      <c r="Q1851" s="12"/>
      <c r="R1851" s="13"/>
    </row>
    <row r="1852" spans="1:18" ht="15.75" customHeight="1">
      <c r="A1852" s="1"/>
      <c r="B1852" s="6" t="s">
        <v>27</v>
      </c>
      <c r="C1852" s="6">
        <v>1128299</v>
      </c>
      <c r="D1852" s="7">
        <v>44432</v>
      </c>
      <c r="E1852" s="6" t="s">
        <v>28</v>
      </c>
      <c r="F1852" s="6" t="s">
        <v>75</v>
      </c>
      <c r="G1852" s="6" t="s">
        <v>76</v>
      </c>
      <c r="H1852" s="6" t="s">
        <v>21</v>
      </c>
      <c r="I1852" s="8">
        <v>0.7</v>
      </c>
      <c r="J1852" s="9">
        <v>4250</v>
      </c>
      <c r="K1852" s="10">
        <f t="shared" si="14"/>
        <v>2975</v>
      </c>
      <c r="L1852" s="10">
        <f t="shared" si="15"/>
        <v>1190</v>
      </c>
      <c r="M1852" s="11">
        <v>0.4</v>
      </c>
      <c r="O1852" s="16"/>
      <c r="P1852" s="14"/>
      <c r="Q1852" s="12"/>
      <c r="R1852" s="13"/>
    </row>
    <row r="1853" spans="1:18" ht="15.75" customHeight="1">
      <c r="A1853" s="1"/>
      <c r="B1853" s="6" t="s">
        <v>27</v>
      </c>
      <c r="C1853" s="6">
        <v>1128299</v>
      </c>
      <c r="D1853" s="7">
        <v>44432</v>
      </c>
      <c r="E1853" s="6" t="s">
        <v>28</v>
      </c>
      <c r="F1853" s="6" t="s">
        <v>75</v>
      </c>
      <c r="G1853" s="6" t="s">
        <v>76</v>
      </c>
      <c r="H1853" s="6" t="s">
        <v>22</v>
      </c>
      <c r="I1853" s="8">
        <v>0.75</v>
      </c>
      <c r="J1853" s="9">
        <v>2500</v>
      </c>
      <c r="K1853" s="10">
        <f t="shared" si="14"/>
        <v>1875</v>
      </c>
      <c r="L1853" s="10">
        <f t="shared" si="15"/>
        <v>562.5</v>
      </c>
      <c r="M1853" s="11">
        <v>0.3</v>
      </c>
      <c r="O1853" s="16"/>
      <c r="P1853" s="14"/>
      <c r="Q1853" s="12"/>
      <c r="R1853" s="13"/>
    </row>
    <row r="1854" spans="1:18" ht="15.75" customHeight="1">
      <c r="A1854" s="1"/>
      <c r="B1854" s="6" t="s">
        <v>27</v>
      </c>
      <c r="C1854" s="6">
        <v>1128299</v>
      </c>
      <c r="D1854" s="7">
        <v>44464</v>
      </c>
      <c r="E1854" s="6" t="s">
        <v>28</v>
      </c>
      <c r="F1854" s="6" t="s">
        <v>75</v>
      </c>
      <c r="G1854" s="6" t="s">
        <v>76</v>
      </c>
      <c r="H1854" s="6" t="s">
        <v>17</v>
      </c>
      <c r="I1854" s="8">
        <v>0.50000000000000011</v>
      </c>
      <c r="J1854" s="9">
        <v>4500</v>
      </c>
      <c r="K1854" s="10">
        <f t="shared" si="14"/>
        <v>2250.0000000000005</v>
      </c>
      <c r="L1854" s="10">
        <f t="shared" si="15"/>
        <v>787.50000000000011</v>
      </c>
      <c r="M1854" s="11">
        <v>0.35</v>
      </c>
      <c r="O1854" s="16"/>
      <c r="P1854" s="14"/>
      <c r="Q1854" s="12"/>
      <c r="R1854" s="13"/>
    </row>
    <row r="1855" spans="1:18" ht="15.75" customHeight="1">
      <c r="A1855" s="1"/>
      <c r="B1855" s="6" t="s">
        <v>27</v>
      </c>
      <c r="C1855" s="6">
        <v>1128299</v>
      </c>
      <c r="D1855" s="7">
        <v>44464</v>
      </c>
      <c r="E1855" s="6" t="s">
        <v>28</v>
      </c>
      <c r="F1855" s="6" t="s">
        <v>75</v>
      </c>
      <c r="G1855" s="6" t="s">
        <v>76</v>
      </c>
      <c r="H1855" s="6" t="s">
        <v>18</v>
      </c>
      <c r="I1855" s="8">
        <v>0.55000000000000016</v>
      </c>
      <c r="J1855" s="9">
        <v>4500</v>
      </c>
      <c r="K1855" s="10">
        <f t="shared" si="14"/>
        <v>2475.0000000000009</v>
      </c>
      <c r="L1855" s="10">
        <f t="shared" si="15"/>
        <v>866.25000000000023</v>
      </c>
      <c r="M1855" s="11">
        <v>0.35</v>
      </c>
      <c r="O1855" s="16"/>
      <c r="P1855" s="14"/>
      <c r="Q1855" s="12"/>
      <c r="R1855" s="13"/>
    </row>
    <row r="1856" spans="1:18" ht="15.75" customHeight="1">
      <c r="A1856" s="1"/>
      <c r="B1856" s="6" t="s">
        <v>27</v>
      </c>
      <c r="C1856" s="6">
        <v>1128299</v>
      </c>
      <c r="D1856" s="7">
        <v>44464</v>
      </c>
      <c r="E1856" s="6" t="s">
        <v>28</v>
      </c>
      <c r="F1856" s="6" t="s">
        <v>75</v>
      </c>
      <c r="G1856" s="6" t="s">
        <v>76</v>
      </c>
      <c r="H1856" s="6" t="s">
        <v>19</v>
      </c>
      <c r="I1856" s="8">
        <v>0.50000000000000011</v>
      </c>
      <c r="J1856" s="9">
        <v>2500</v>
      </c>
      <c r="K1856" s="10">
        <f t="shared" si="14"/>
        <v>1250.0000000000002</v>
      </c>
      <c r="L1856" s="10">
        <f t="shared" si="15"/>
        <v>437.50000000000006</v>
      </c>
      <c r="M1856" s="11">
        <v>0.35</v>
      </c>
      <c r="O1856" s="16"/>
      <c r="P1856" s="14"/>
      <c r="Q1856" s="12"/>
      <c r="R1856" s="13"/>
    </row>
    <row r="1857" spans="1:18" ht="15.75" customHeight="1">
      <c r="A1857" s="1"/>
      <c r="B1857" s="6" t="s">
        <v>27</v>
      </c>
      <c r="C1857" s="6">
        <v>1128299</v>
      </c>
      <c r="D1857" s="7">
        <v>44464</v>
      </c>
      <c r="E1857" s="6" t="s">
        <v>28</v>
      </c>
      <c r="F1857" s="6" t="s">
        <v>75</v>
      </c>
      <c r="G1857" s="6" t="s">
        <v>76</v>
      </c>
      <c r="H1857" s="6" t="s">
        <v>20</v>
      </c>
      <c r="I1857" s="8">
        <v>0.50000000000000011</v>
      </c>
      <c r="J1857" s="9">
        <v>2000</v>
      </c>
      <c r="K1857" s="10">
        <f t="shared" si="14"/>
        <v>1000.0000000000002</v>
      </c>
      <c r="L1857" s="10">
        <f t="shared" si="15"/>
        <v>350.00000000000006</v>
      </c>
      <c r="M1857" s="11">
        <v>0.35</v>
      </c>
      <c r="O1857" s="16"/>
      <c r="P1857" s="14"/>
      <c r="Q1857" s="12"/>
      <c r="R1857" s="13"/>
    </row>
    <row r="1858" spans="1:18" ht="15.75" customHeight="1">
      <c r="A1858" s="1"/>
      <c r="B1858" s="6" t="s">
        <v>27</v>
      </c>
      <c r="C1858" s="6">
        <v>1128299</v>
      </c>
      <c r="D1858" s="7">
        <v>44464</v>
      </c>
      <c r="E1858" s="6" t="s">
        <v>28</v>
      </c>
      <c r="F1858" s="6" t="s">
        <v>75</v>
      </c>
      <c r="G1858" s="6" t="s">
        <v>76</v>
      </c>
      <c r="H1858" s="6" t="s">
        <v>21</v>
      </c>
      <c r="I1858" s="8">
        <v>0.60000000000000009</v>
      </c>
      <c r="J1858" s="9">
        <v>2250</v>
      </c>
      <c r="K1858" s="10">
        <f t="shared" si="14"/>
        <v>1350.0000000000002</v>
      </c>
      <c r="L1858" s="10">
        <f t="shared" si="15"/>
        <v>540.00000000000011</v>
      </c>
      <c r="M1858" s="11">
        <v>0.4</v>
      </c>
      <c r="O1858" s="16"/>
      <c r="P1858" s="14"/>
      <c r="Q1858" s="12"/>
      <c r="R1858" s="13"/>
    </row>
    <row r="1859" spans="1:18" ht="15.75" customHeight="1">
      <c r="A1859" s="1"/>
      <c r="B1859" s="6" t="s">
        <v>27</v>
      </c>
      <c r="C1859" s="6">
        <v>1128299</v>
      </c>
      <c r="D1859" s="7">
        <v>44464</v>
      </c>
      <c r="E1859" s="6" t="s">
        <v>28</v>
      </c>
      <c r="F1859" s="6" t="s">
        <v>75</v>
      </c>
      <c r="G1859" s="6" t="s">
        <v>76</v>
      </c>
      <c r="H1859" s="6" t="s">
        <v>22</v>
      </c>
      <c r="I1859" s="8">
        <v>0.44999999999999996</v>
      </c>
      <c r="J1859" s="9">
        <v>2500</v>
      </c>
      <c r="K1859" s="10">
        <f t="shared" si="14"/>
        <v>1125</v>
      </c>
      <c r="L1859" s="10">
        <f t="shared" si="15"/>
        <v>337.5</v>
      </c>
      <c r="M1859" s="11">
        <v>0.3</v>
      </c>
      <c r="O1859" s="16"/>
      <c r="P1859" s="14"/>
      <c r="Q1859" s="12"/>
      <c r="R1859" s="13"/>
    </row>
    <row r="1860" spans="1:18" ht="15.75" customHeight="1">
      <c r="A1860" s="1"/>
      <c r="B1860" s="6" t="s">
        <v>27</v>
      </c>
      <c r="C1860" s="6">
        <v>1128299</v>
      </c>
      <c r="D1860" s="7">
        <v>44493</v>
      </c>
      <c r="E1860" s="6" t="s">
        <v>28</v>
      </c>
      <c r="F1860" s="6" t="s">
        <v>75</v>
      </c>
      <c r="G1860" s="6" t="s">
        <v>76</v>
      </c>
      <c r="H1860" s="6" t="s">
        <v>17</v>
      </c>
      <c r="I1860" s="8">
        <v>0.4</v>
      </c>
      <c r="J1860" s="9">
        <v>3500</v>
      </c>
      <c r="K1860" s="10">
        <f t="shared" si="14"/>
        <v>1400</v>
      </c>
      <c r="L1860" s="10">
        <f t="shared" si="15"/>
        <v>489.99999999999994</v>
      </c>
      <c r="M1860" s="11">
        <v>0.35</v>
      </c>
      <c r="O1860" s="16"/>
      <c r="P1860" s="14"/>
      <c r="Q1860" s="12"/>
      <c r="R1860" s="13"/>
    </row>
    <row r="1861" spans="1:18" ht="15.75" customHeight="1">
      <c r="A1861" s="1"/>
      <c r="B1861" s="6" t="s">
        <v>27</v>
      </c>
      <c r="C1861" s="6">
        <v>1128299</v>
      </c>
      <c r="D1861" s="7">
        <v>44493</v>
      </c>
      <c r="E1861" s="6" t="s">
        <v>28</v>
      </c>
      <c r="F1861" s="6" t="s">
        <v>75</v>
      </c>
      <c r="G1861" s="6" t="s">
        <v>76</v>
      </c>
      <c r="H1861" s="6" t="s">
        <v>18</v>
      </c>
      <c r="I1861" s="8">
        <v>0.55000000000000016</v>
      </c>
      <c r="J1861" s="9">
        <v>5250</v>
      </c>
      <c r="K1861" s="10">
        <f t="shared" si="14"/>
        <v>2887.5000000000009</v>
      </c>
      <c r="L1861" s="10">
        <f t="shared" si="15"/>
        <v>1010.6250000000002</v>
      </c>
      <c r="M1861" s="11">
        <v>0.35</v>
      </c>
      <c r="O1861" s="16"/>
      <c r="P1861" s="14"/>
      <c r="Q1861" s="12"/>
      <c r="R1861" s="13"/>
    </row>
    <row r="1862" spans="1:18" ht="15.75" customHeight="1">
      <c r="A1862" s="1"/>
      <c r="B1862" s="6" t="s">
        <v>27</v>
      </c>
      <c r="C1862" s="6">
        <v>1128299</v>
      </c>
      <c r="D1862" s="7">
        <v>44493</v>
      </c>
      <c r="E1862" s="6" t="s">
        <v>28</v>
      </c>
      <c r="F1862" s="6" t="s">
        <v>75</v>
      </c>
      <c r="G1862" s="6" t="s">
        <v>76</v>
      </c>
      <c r="H1862" s="6" t="s">
        <v>19</v>
      </c>
      <c r="I1862" s="8">
        <v>0.50000000000000011</v>
      </c>
      <c r="J1862" s="9">
        <v>3500</v>
      </c>
      <c r="K1862" s="10">
        <f t="shared" si="14"/>
        <v>1750.0000000000005</v>
      </c>
      <c r="L1862" s="10">
        <f t="shared" si="15"/>
        <v>612.50000000000011</v>
      </c>
      <c r="M1862" s="11">
        <v>0.35</v>
      </c>
      <c r="O1862" s="16"/>
      <c r="P1862" s="14"/>
      <c r="Q1862" s="12"/>
      <c r="R1862" s="13"/>
    </row>
    <row r="1863" spans="1:18" ht="15.75" customHeight="1">
      <c r="A1863" s="1"/>
      <c r="B1863" s="6" t="s">
        <v>27</v>
      </c>
      <c r="C1863" s="6">
        <v>1128299</v>
      </c>
      <c r="D1863" s="7">
        <v>44493</v>
      </c>
      <c r="E1863" s="6" t="s">
        <v>28</v>
      </c>
      <c r="F1863" s="6" t="s">
        <v>75</v>
      </c>
      <c r="G1863" s="6" t="s">
        <v>76</v>
      </c>
      <c r="H1863" s="6" t="s">
        <v>20</v>
      </c>
      <c r="I1863" s="8">
        <v>0.45000000000000007</v>
      </c>
      <c r="J1863" s="9">
        <v>3250</v>
      </c>
      <c r="K1863" s="10">
        <f t="shared" si="14"/>
        <v>1462.5000000000002</v>
      </c>
      <c r="L1863" s="10">
        <f t="shared" si="15"/>
        <v>511.87500000000006</v>
      </c>
      <c r="M1863" s="11">
        <v>0.35</v>
      </c>
      <c r="O1863" s="16"/>
      <c r="P1863" s="14"/>
      <c r="Q1863" s="12"/>
      <c r="R1863" s="13"/>
    </row>
    <row r="1864" spans="1:18" ht="15.75" customHeight="1">
      <c r="A1864" s="1"/>
      <c r="B1864" s="6" t="s">
        <v>27</v>
      </c>
      <c r="C1864" s="6">
        <v>1128299</v>
      </c>
      <c r="D1864" s="7">
        <v>44493</v>
      </c>
      <c r="E1864" s="6" t="s">
        <v>28</v>
      </c>
      <c r="F1864" s="6" t="s">
        <v>75</v>
      </c>
      <c r="G1864" s="6" t="s">
        <v>76</v>
      </c>
      <c r="H1864" s="6" t="s">
        <v>21</v>
      </c>
      <c r="I1864" s="8">
        <v>0.55000000000000004</v>
      </c>
      <c r="J1864" s="9">
        <v>3000</v>
      </c>
      <c r="K1864" s="10">
        <f t="shared" si="14"/>
        <v>1650.0000000000002</v>
      </c>
      <c r="L1864" s="10">
        <f t="shared" si="15"/>
        <v>660.00000000000011</v>
      </c>
      <c r="M1864" s="11">
        <v>0.4</v>
      </c>
      <c r="O1864" s="16"/>
      <c r="P1864" s="14"/>
      <c r="Q1864" s="12"/>
      <c r="R1864" s="13"/>
    </row>
    <row r="1865" spans="1:18" ht="15.75" customHeight="1">
      <c r="A1865" s="1"/>
      <c r="B1865" s="6" t="s">
        <v>27</v>
      </c>
      <c r="C1865" s="6">
        <v>1128299</v>
      </c>
      <c r="D1865" s="7">
        <v>44493</v>
      </c>
      <c r="E1865" s="6" t="s">
        <v>28</v>
      </c>
      <c r="F1865" s="6" t="s">
        <v>75</v>
      </c>
      <c r="G1865" s="6" t="s">
        <v>76</v>
      </c>
      <c r="H1865" s="6" t="s">
        <v>22</v>
      </c>
      <c r="I1865" s="8">
        <v>0.60000000000000009</v>
      </c>
      <c r="J1865" s="9">
        <v>3500</v>
      </c>
      <c r="K1865" s="10">
        <f t="shared" si="14"/>
        <v>2100.0000000000005</v>
      </c>
      <c r="L1865" s="10">
        <f t="shared" si="15"/>
        <v>630.00000000000011</v>
      </c>
      <c r="M1865" s="11">
        <v>0.3</v>
      </c>
      <c r="O1865" s="16"/>
      <c r="P1865" s="14"/>
      <c r="Q1865" s="12"/>
      <c r="R1865" s="13"/>
    </row>
    <row r="1866" spans="1:18" ht="15.75" customHeight="1">
      <c r="A1866" s="1"/>
      <c r="B1866" s="6" t="s">
        <v>27</v>
      </c>
      <c r="C1866" s="6">
        <v>1128299</v>
      </c>
      <c r="D1866" s="7">
        <v>44524</v>
      </c>
      <c r="E1866" s="6" t="s">
        <v>28</v>
      </c>
      <c r="F1866" s="6" t="s">
        <v>75</v>
      </c>
      <c r="G1866" s="6" t="s">
        <v>76</v>
      </c>
      <c r="H1866" s="6" t="s">
        <v>17</v>
      </c>
      <c r="I1866" s="8">
        <v>0.45000000000000007</v>
      </c>
      <c r="J1866" s="9">
        <v>5750</v>
      </c>
      <c r="K1866" s="10">
        <f t="shared" si="14"/>
        <v>2587.5000000000005</v>
      </c>
      <c r="L1866" s="10">
        <f t="shared" si="15"/>
        <v>905.62500000000011</v>
      </c>
      <c r="M1866" s="11">
        <v>0.35</v>
      </c>
      <c r="O1866" s="16"/>
      <c r="P1866" s="14"/>
      <c r="Q1866" s="12"/>
      <c r="R1866" s="13"/>
    </row>
    <row r="1867" spans="1:18" ht="15.75" customHeight="1">
      <c r="A1867" s="1"/>
      <c r="B1867" s="6" t="s">
        <v>27</v>
      </c>
      <c r="C1867" s="6">
        <v>1128299</v>
      </c>
      <c r="D1867" s="7">
        <v>44524</v>
      </c>
      <c r="E1867" s="6" t="s">
        <v>28</v>
      </c>
      <c r="F1867" s="6" t="s">
        <v>75</v>
      </c>
      <c r="G1867" s="6" t="s">
        <v>76</v>
      </c>
      <c r="H1867" s="6" t="s">
        <v>18</v>
      </c>
      <c r="I1867" s="8">
        <v>0.50000000000000011</v>
      </c>
      <c r="J1867" s="9">
        <v>6500</v>
      </c>
      <c r="K1867" s="10">
        <f t="shared" si="14"/>
        <v>3250.0000000000009</v>
      </c>
      <c r="L1867" s="10">
        <f t="shared" si="15"/>
        <v>1137.5000000000002</v>
      </c>
      <c r="M1867" s="11">
        <v>0.35</v>
      </c>
      <c r="O1867" s="16"/>
      <c r="P1867" s="14"/>
      <c r="Q1867" s="12"/>
      <c r="R1867" s="13"/>
    </row>
    <row r="1868" spans="1:18" ht="15.75" customHeight="1">
      <c r="A1868" s="1"/>
      <c r="B1868" s="6" t="s">
        <v>27</v>
      </c>
      <c r="C1868" s="6">
        <v>1128299</v>
      </c>
      <c r="D1868" s="7">
        <v>44524</v>
      </c>
      <c r="E1868" s="6" t="s">
        <v>28</v>
      </c>
      <c r="F1868" s="6" t="s">
        <v>75</v>
      </c>
      <c r="G1868" s="6" t="s">
        <v>76</v>
      </c>
      <c r="H1868" s="6" t="s">
        <v>19</v>
      </c>
      <c r="I1868" s="8">
        <v>0.45000000000000007</v>
      </c>
      <c r="J1868" s="9">
        <v>4750</v>
      </c>
      <c r="K1868" s="10">
        <f t="shared" si="14"/>
        <v>2137.5000000000005</v>
      </c>
      <c r="L1868" s="10">
        <f t="shared" si="15"/>
        <v>748.12500000000011</v>
      </c>
      <c r="M1868" s="11">
        <v>0.35</v>
      </c>
      <c r="O1868" s="16"/>
      <c r="P1868" s="14"/>
      <c r="Q1868" s="12"/>
      <c r="R1868" s="13"/>
    </row>
    <row r="1869" spans="1:18" ht="15.75" customHeight="1">
      <c r="A1869" s="1"/>
      <c r="B1869" s="6" t="s">
        <v>27</v>
      </c>
      <c r="C1869" s="6">
        <v>1128299</v>
      </c>
      <c r="D1869" s="7">
        <v>44524</v>
      </c>
      <c r="E1869" s="6" t="s">
        <v>28</v>
      </c>
      <c r="F1869" s="6" t="s">
        <v>75</v>
      </c>
      <c r="G1869" s="6" t="s">
        <v>76</v>
      </c>
      <c r="H1869" s="6" t="s">
        <v>20</v>
      </c>
      <c r="I1869" s="8">
        <v>0.55000000000000016</v>
      </c>
      <c r="J1869" s="9">
        <v>4500</v>
      </c>
      <c r="K1869" s="10">
        <f t="shared" si="14"/>
        <v>2475.0000000000009</v>
      </c>
      <c r="L1869" s="10">
        <f t="shared" si="15"/>
        <v>866.25000000000023</v>
      </c>
      <c r="M1869" s="11">
        <v>0.35</v>
      </c>
      <c r="O1869" s="16"/>
      <c r="P1869" s="14"/>
      <c r="Q1869" s="12"/>
      <c r="R1869" s="13"/>
    </row>
    <row r="1870" spans="1:18" ht="15.75" customHeight="1">
      <c r="A1870" s="1"/>
      <c r="B1870" s="6" t="s">
        <v>27</v>
      </c>
      <c r="C1870" s="6">
        <v>1128299</v>
      </c>
      <c r="D1870" s="7">
        <v>44524</v>
      </c>
      <c r="E1870" s="6" t="s">
        <v>28</v>
      </c>
      <c r="F1870" s="6" t="s">
        <v>75</v>
      </c>
      <c r="G1870" s="6" t="s">
        <v>76</v>
      </c>
      <c r="H1870" s="6" t="s">
        <v>21</v>
      </c>
      <c r="I1870" s="8">
        <v>0.75000000000000011</v>
      </c>
      <c r="J1870" s="9">
        <v>4250</v>
      </c>
      <c r="K1870" s="10">
        <f t="shared" si="14"/>
        <v>3187.5000000000005</v>
      </c>
      <c r="L1870" s="10">
        <f t="shared" si="15"/>
        <v>1275.0000000000002</v>
      </c>
      <c r="M1870" s="11">
        <v>0.4</v>
      </c>
      <c r="O1870" s="16"/>
      <c r="P1870" s="14"/>
      <c r="Q1870" s="12"/>
      <c r="R1870" s="13"/>
    </row>
    <row r="1871" spans="1:18" ht="15.75" customHeight="1">
      <c r="A1871" s="1"/>
      <c r="B1871" s="6" t="s">
        <v>27</v>
      </c>
      <c r="C1871" s="6">
        <v>1128299</v>
      </c>
      <c r="D1871" s="7">
        <v>44524</v>
      </c>
      <c r="E1871" s="6" t="s">
        <v>28</v>
      </c>
      <c r="F1871" s="6" t="s">
        <v>75</v>
      </c>
      <c r="G1871" s="6" t="s">
        <v>76</v>
      </c>
      <c r="H1871" s="6" t="s">
        <v>22</v>
      </c>
      <c r="I1871" s="8">
        <v>0.80000000000000016</v>
      </c>
      <c r="J1871" s="9">
        <v>5500</v>
      </c>
      <c r="K1871" s="10">
        <f t="shared" si="14"/>
        <v>4400.0000000000009</v>
      </c>
      <c r="L1871" s="10">
        <f t="shared" si="15"/>
        <v>1320.0000000000002</v>
      </c>
      <c r="M1871" s="11">
        <v>0.3</v>
      </c>
      <c r="O1871" s="16"/>
      <c r="P1871" s="14"/>
      <c r="Q1871" s="12"/>
      <c r="R1871" s="13"/>
    </row>
    <row r="1872" spans="1:18" ht="15.75" customHeight="1">
      <c r="A1872" s="1"/>
      <c r="B1872" s="6" t="s">
        <v>27</v>
      </c>
      <c r="C1872" s="6">
        <v>1128299</v>
      </c>
      <c r="D1872" s="7">
        <v>44553</v>
      </c>
      <c r="E1872" s="6" t="s">
        <v>28</v>
      </c>
      <c r="F1872" s="6" t="s">
        <v>75</v>
      </c>
      <c r="G1872" s="6" t="s">
        <v>76</v>
      </c>
      <c r="H1872" s="6" t="s">
        <v>17</v>
      </c>
      <c r="I1872" s="8">
        <v>0.65000000000000013</v>
      </c>
      <c r="J1872" s="9">
        <v>7500</v>
      </c>
      <c r="K1872" s="10">
        <f t="shared" si="14"/>
        <v>4875.0000000000009</v>
      </c>
      <c r="L1872" s="10">
        <f t="shared" si="15"/>
        <v>1706.2500000000002</v>
      </c>
      <c r="M1872" s="11">
        <v>0.35</v>
      </c>
      <c r="O1872" s="16"/>
      <c r="P1872" s="14"/>
      <c r="Q1872" s="12"/>
      <c r="R1872" s="13"/>
    </row>
    <row r="1873" spans="1:18" ht="15.75" customHeight="1">
      <c r="A1873" s="1"/>
      <c r="B1873" s="6" t="s">
        <v>27</v>
      </c>
      <c r="C1873" s="6">
        <v>1128299</v>
      </c>
      <c r="D1873" s="7">
        <v>44553</v>
      </c>
      <c r="E1873" s="6" t="s">
        <v>28</v>
      </c>
      <c r="F1873" s="6" t="s">
        <v>75</v>
      </c>
      <c r="G1873" s="6" t="s">
        <v>76</v>
      </c>
      <c r="H1873" s="6" t="s">
        <v>18</v>
      </c>
      <c r="I1873" s="8">
        <v>0.75000000000000022</v>
      </c>
      <c r="J1873" s="9">
        <v>7500</v>
      </c>
      <c r="K1873" s="10">
        <f t="shared" si="14"/>
        <v>5625.0000000000018</v>
      </c>
      <c r="L1873" s="10">
        <f t="shared" si="15"/>
        <v>1968.7500000000005</v>
      </c>
      <c r="M1873" s="11">
        <v>0.35</v>
      </c>
      <c r="O1873" s="16"/>
      <c r="P1873" s="14"/>
      <c r="Q1873" s="12"/>
      <c r="R1873" s="13"/>
    </row>
    <row r="1874" spans="1:18" ht="15.75" customHeight="1">
      <c r="A1874" s="1"/>
      <c r="B1874" s="6" t="s">
        <v>27</v>
      </c>
      <c r="C1874" s="6">
        <v>1128299</v>
      </c>
      <c r="D1874" s="7">
        <v>44553</v>
      </c>
      <c r="E1874" s="6" t="s">
        <v>28</v>
      </c>
      <c r="F1874" s="6" t="s">
        <v>75</v>
      </c>
      <c r="G1874" s="6" t="s">
        <v>76</v>
      </c>
      <c r="H1874" s="6" t="s">
        <v>19</v>
      </c>
      <c r="I1874" s="8">
        <v>0.70000000000000018</v>
      </c>
      <c r="J1874" s="9">
        <v>5500</v>
      </c>
      <c r="K1874" s="10">
        <f t="shared" si="14"/>
        <v>3850.0000000000009</v>
      </c>
      <c r="L1874" s="10">
        <f t="shared" si="15"/>
        <v>1347.5000000000002</v>
      </c>
      <c r="M1874" s="11">
        <v>0.35</v>
      </c>
      <c r="O1874" s="16"/>
      <c r="P1874" s="14"/>
      <c r="Q1874" s="12"/>
      <c r="R1874" s="13"/>
    </row>
    <row r="1875" spans="1:18" ht="15.75" customHeight="1">
      <c r="A1875" s="1"/>
      <c r="B1875" s="6" t="s">
        <v>27</v>
      </c>
      <c r="C1875" s="6">
        <v>1128299</v>
      </c>
      <c r="D1875" s="7">
        <v>44553</v>
      </c>
      <c r="E1875" s="6" t="s">
        <v>28</v>
      </c>
      <c r="F1875" s="6" t="s">
        <v>75</v>
      </c>
      <c r="G1875" s="6" t="s">
        <v>76</v>
      </c>
      <c r="H1875" s="6" t="s">
        <v>20</v>
      </c>
      <c r="I1875" s="8">
        <v>0.70000000000000018</v>
      </c>
      <c r="J1875" s="9">
        <v>5500</v>
      </c>
      <c r="K1875" s="10">
        <f t="shared" si="14"/>
        <v>3850.0000000000009</v>
      </c>
      <c r="L1875" s="10">
        <f t="shared" si="15"/>
        <v>1347.5000000000002</v>
      </c>
      <c r="M1875" s="11">
        <v>0.35</v>
      </c>
      <c r="O1875" s="16"/>
      <c r="P1875" s="14"/>
      <c r="Q1875" s="12"/>
      <c r="R1875" s="13"/>
    </row>
    <row r="1876" spans="1:18" ht="15.75" customHeight="1">
      <c r="A1876" s="1"/>
      <c r="B1876" s="6" t="s">
        <v>27</v>
      </c>
      <c r="C1876" s="6">
        <v>1128299</v>
      </c>
      <c r="D1876" s="7">
        <v>44553</v>
      </c>
      <c r="E1876" s="6" t="s">
        <v>28</v>
      </c>
      <c r="F1876" s="6" t="s">
        <v>75</v>
      </c>
      <c r="G1876" s="6" t="s">
        <v>76</v>
      </c>
      <c r="H1876" s="6" t="s">
        <v>21</v>
      </c>
      <c r="I1876" s="8">
        <v>0.80000000000000016</v>
      </c>
      <c r="J1876" s="9">
        <v>4750</v>
      </c>
      <c r="K1876" s="10">
        <f t="shared" si="14"/>
        <v>3800.0000000000009</v>
      </c>
      <c r="L1876" s="10">
        <f t="shared" si="15"/>
        <v>1520.0000000000005</v>
      </c>
      <c r="M1876" s="11">
        <v>0.4</v>
      </c>
      <c r="O1876" s="16"/>
      <c r="P1876" s="14"/>
      <c r="Q1876" s="12"/>
      <c r="R1876" s="13"/>
    </row>
    <row r="1877" spans="1:18" ht="15.75" customHeight="1">
      <c r="A1877" s="1"/>
      <c r="B1877" s="6" t="s">
        <v>27</v>
      </c>
      <c r="C1877" s="6">
        <v>1128299</v>
      </c>
      <c r="D1877" s="7">
        <v>44553</v>
      </c>
      <c r="E1877" s="6" t="s">
        <v>28</v>
      </c>
      <c r="F1877" s="6" t="s">
        <v>75</v>
      </c>
      <c r="G1877" s="6" t="s">
        <v>76</v>
      </c>
      <c r="H1877" s="6" t="s">
        <v>22</v>
      </c>
      <c r="I1877" s="8">
        <v>0.8500000000000002</v>
      </c>
      <c r="J1877" s="9">
        <v>5750</v>
      </c>
      <c r="K1877" s="10">
        <f t="shared" si="14"/>
        <v>4887.5000000000009</v>
      </c>
      <c r="L1877" s="10">
        <f t="shared" si="15"/>
        <v>1466.2500000000002</v>
      </c>
      <c r="M1877" s="11">
        <v>0.3</v>
      </c>
      <c r="O1877" s="16"/>
      <c r="P1877" s="14"/>
      <c r="Q1877" s="12"/>
      <c r="R1877" s="13"/>
    </row>
    <row r="1878" spans="1:18" ht="15.75" customHeight="1">
      <c r="A1878" s="1" t="s">
        <v>39</v>
      </c>
      <c r="B1878" s="6" t="s">
        <v>27</v>
      </c>
      <c r="C1878" s="6">
        <v>1128299</v>
      </c>
      <c r="D1878" s="7">
        <v>44213</v>
      </c>
      <c r="E1878" s="6" t="s">
        <v>28</v>
      </c>
      <c r="F1878" s="6" t="s">
        <v>77</v>
      </c>
      <c r="G1878" s="6" t="s">
        <v>60</v>
      </c>
      <c r="H1878" s="6" t="s">
        <v>17</v>
      </c>
      <c r="I1878" s="8">
        <v>0.35000000000000003</v>
      </c>
      <c r="J1878" s="9">
        <v>4000</v>
      </c>
      <c r="K1878" s="10">
        <f t="shared" si="14"/>
        <v>1400.0000000000002</v>
      </c>
      <c r="L1878" s="10">
        <f t="shared" si="15"/>
        <v>560</v>
      </c>
      <c r="M1878" s="11">
        <v>0.39999999999999997</v>
      </c>
      <c r="O1878" s="16"/>
      <c r="P1878" s="14"/>
      <c r="Q1878" s="12"/>
      <c r="R1878" s="13"/>
    </row>
    <row r="1879" spans="1:18" ht="15.75" customHeight="1">
      <c r="A1879" s="1"/>
      <c r="B1879" s="6" t="s">
        <v>27</v>
      </c>
      <c r="C1879" s="6">
        <v>1128299</v>
      </c>
      <c r="D1879" s="7">
        <v>44213</v>
      </c>
      <c r="E1879" s="6" t="s">
        <v>28</v>
      </c>
      <c r="F1879" s="6" t="s">
        <v>77</v>
      </c>
      <c r="G1879" s="6" t="s">
        <v>60</v>
      </c>
      <c r="H1879" s="6" t="s">
        <v>18</v>
      </c>
      <c r="I1879" s="8">
        <v>0.45</v>
      </c>
      <c r="J1879" s="9">
        <v>4000</v>
      </c>
      <c r="K1879" s="10">
        <f t="shared" si="14"/>
        <v>1800</v>
      </c>
      <c r="L1879" s="10">
        <f t="shared" si="15"/>
        <v>719.99999999999989</v>
      </c>
      <c r="M1879" s="11">
        <v>0.39999999999999997</v>
      </c>
      <c r="O1879" s="16"/>
      <c r="P1879" s="14"/>
      <c r="Q1879" s="12"/>
      <c r="R1879" s="13"/>
    </row>
    <row r="1880" spans="1:18" ht="15.75" customHeight="1">
      <c r="A1880" s="1"/>
      <c r="B1880" s="6" t="s">
        <v>27</v>
      </c>
      <c r="C1880" s="6">
        <v>1128299</v>
      </c>
      <c r="D1880" s="7">
        <v>44213</v>
      </c>
      <c r="E1880" s="6" t="s">
        <v>28</v>
      </c>
      <c r="F1880" s="6" t="s">
        <v>77</v>
      </c>
      <c r="G1880" s="6" t="s">
        <v>60</v>
      </c>
      <c r="H1880" s="6" t="s">
        <v>19</v>
      </c>
      <c r="I1880" s="8">
        <v>0.45</v>
      </c>
      <c r="J1880" s="9">
        <v>4000</v>
      </c>
      <c r="K1880" s="10">
        <f t="shared" si="14"/>
        <v>1800</v>
      </c>
      <c r="L1880" s="10">
        <f t="shared" si="15"/>
        <v>719.99999999999989</v>
      </c>
      <c r="M1880" s="11">
        <v>0.39999999999999997</v>
      </c>
      <c r="O1880" s="16"/>
      <c r="P1880" s="14"/>
      <c r="Q1880" s="12"/>
      <c r="R1880" s="13"/>
    </row>
    <row r="1881" spans="1:18" ht="15.75" customHeight="1">
      <c r="A1881" s="1"/>
      <c r="B1881" s="6" t="s">
        <v>27</v>
      </c>
      <c r="C1881" s="6">
        <v>1128299</v>
      </c>
      <c r="D1881" s="7">
        <v>44213</v>
      </c>
      <c r="E1881" s="6" t="s">
        <v>28</v>
      </c>
      <c r="F1881" s="6" t="s">
        <v>77</v>
      </c>
      <c r="G1881" s="6" t="s">
        <v>60</v>
      </c>
      <c r="H1881" s="6" t="s">
        <v>20</v>
      </c>
      <c r="I1881" s="8">
        <v>0.45</v>
      </c>
      <c r="J1881" s="9">
        <v>2500</v>
      </c>
      <c r="K1881" s="10">
        <f t="shared" si="14"/>
        <v>1125</v>
      </c>
      <c r="L1881" s="10">
        <f t="shared" si="15"/>
        <v>449.99999999999994</v>
      </c>
      <c r="M1881" s="11">
        <v>0.39999999999999997</v>
      </c>
      <c r="O1881" s="16"/>
      <c r="P1881" s="14"/>
      <c r="Q1881" s="12"/>
      <c r="R1881" s="13"/>
    </row>
    <row r="1882" spans="1:18" ht="15.75" customHeight="1">
      <c r="A1882" s="1"/>
      <c r="B1882" s="6" t="s">
        <v>27</v>
      </c>
      <c r="C1882" s="6">
        <v>1128299</v>
      </c>
      <c r="D1882" s="7">
        <v>44213</v>
      </c>
      <c r="E1882" s="6" t="s">
        <v>28</v>
      </c>
      <c r="F1882" s="6" t="s">
        <v>77</v>
      </c>
      <c r="G1882" s="6" t="s">
        <v>60</v>
      </c>
      <c r="H1882" s="6" t="s">
        <v>21</v>
      </c>
      <c r="I1882" s="8">
        <v>0.50000000000000011</v>
      </c>
      <c r="J1882" s="9">
        <v>2000</v>
      </c>
      <c r="K1882" s="10">
        <f t="shared" si="14"/>
        <v>1000.0000000000002</v>
      </c>
      <c r="L1882" s="10">
        <f t="shared" si="15"/>
        <v>450.00000000000011</v>
      </c>
      <c r="M1882" s="11">
        <v>0.45</v>
      </c>
      <c r="O1882" s="16"/>
      <c r="P1882" s="14"/>
      <c r="Q1882" s="12"/>
      <c r="R1882" s="13"/>
    </row>
    <row r="1883" spans="1:18" ht="15.75" customHeight="1">
      <c r="A1883" s="1"/>
      <c r="B1883" s="6" t="s">
        <v>27</v>
      </c>
      <c r="C1883" s="6">
        <v>1128299</v>
      </c>
      <c r="D1883" s="7">
        <v>44213</v>
      </c>
      <c r="E1883" s="6" t="s">
        <v>28</v>
      </c>
      <c r="F1883" s="6" t="s">
        <v>77</v>
      </c>
      <c r="G1883" s="6" t="s">
        <v>60</v>
      </c>
      <c r="H1883" s="6" t="s">
        <v>22</v>
      </c>
      <c r="I1883" s="8">
        <v>0.45</v>
      </c>
      <c r="J1883" s="9">
        <v>4500</v>
      </c>
      <c r="K1883" s="10">
        <f t="shared" si="14"/>
        <v>2025</v>
      </c>
      <c r="L1883" s="10">
        <f t="shared" si="15"/>
        <v>708.75</v>
      </c>
      <c r="M1883" s="11">
        <v>0.35</v>
      </c>
      <c r="O1883" s="16"/>
      <c r="P1883" s="14"/>
      <c r="Q1883" s="12"/>
      <c r="R1883" s="13"/>
    </row>
    <row r="1884" spans="1:18" ht="15.75" customHeight="1">
      <c r="A1884" s="1"/>
      <c r="B1884" s="6" t="s">
        <v>27</v>
      </c>
      <c r="C1884" s="6">
        <v>1128299</v>
      </c>
      <c r="D1884" s="7">
        <v>44244</v>
      </c>
      <c r="E1884" s="6" t="s">
        <v>28</v>
      </c>
      <c r="F1884" s="6" t="s">
        <v>77</v>
      </c>
      <c r="G1884" s="6" t="s">
        <v>60</v>
      </c>
      <c r="H1884" s="6" t="s">
        <v>17</v>
      </c>
      <c r="I1884" s="8">
        <v>0.35000000000000003</v>
      </c>
      <c r="J1884" s="9">
        <v>5000</v>
      </c>
      <c r="K1884" s="10">
        <f t="shared" si="14"/>
        <v>1750.0000000000002</v>
      </c>
      <c r="L1884" s="10">
        <f t="shared" si="15"/>
        <v>700</v>
      </c>
      <c r="M1884" s="11">
        <v>0.39999999999999997</v>
      </c>
      <c r="O1884" s="16"/>
      <c r="P1884" s="14"/>
      <c r="Q1884" s="12"/>
      <c r="R1884" s="13"/>
    </row>
    <row r="1885" spans="1:18" ht="15.75" customHeight="1">
      <c r="A1885" s="1"/>
      <c r="B1885" s="6" t="s">
        <v>27</v>
      </c>
      <c r="C1885" s="6">
        <v>1128299</v>
      </c>
      <c r="D1885" s="7">
        <v>44244</v>
      </c>
      <c r="E1885" s="6" t="s">
        <v>28</v>
      </c>
      <c r="F1885" s="6" t="s">
        <v>77</v>
      </c>
      <c r="G1885" s="6" t="s">
        <v>60</v>
      </c>
      <c r="H1885" s="6" t="s">
        <v>18</v>
      </c>
      <c r="I1885" s="8">
        <v>0.45</v>
      </c>
      <c r="J1885" s="9">
        <v>4000</v>
      </c>
      <c r="K1885" s="10">
        <f t="shared" si="14"/>
        <v>1800</v>
      </c>
      <c r="L1885" s="10">
        <f t="shared" si="15"/>
        <v>719.99999999999989</v>
      </c>
      <c r="M1885" s="11">
        <v>0.39999999999999997</v>
      </c>
      <c r="O1885" s="16"/>
      <c r="P1885" s="14"/>
      <c r="Q1885" s="12"/>
      <c r="R1885" s="13"/>
    </row>
    <row r="1886" spans="1:18" ht="15.75" customHeight="1">
      <c r="A1886" s="1"/>
      <c r="B1886" s="6" t="s">
        <v>27</v>
      </c>
      <c r="C1886" s="6">
        <v>1128299</v>
      </c>
      <c r="D1886" s="7">
        <v>44244</v>
      </c>
      <c r="E1886" s="6" t="s">
        <v>28</v>
      </c>
      <c r="F1886" s="6" t="s">
        <v>77</v>
      </c>
      <c r="G1886" s="6" t="s">
        <v>60</v>
      </c>
      <c r="H1886" s="6" t="s">
        <v>19</v>
      </c>
      <c r="I1886" s="8">
        <v>0.45</v>
      </c>
      <c r="J1886" s="9">
        <v>4000</v>
      </c>
      <c r="K1886" s="10">
        <f t="shared" si="14"/>
        <v>1800</v>
      </c>
      <c r="L1886" s="10">
        <f t="shared" si="15"/>
        <v>719.99999999999989</v>
      </c>
      <c r="M1886" s="11">
        <v>0.39999999999999997</v>
      </c>
      <c r="O1886" s="16"/>
      <c r="P1886" s="14"/>
      <c r="Q1886" s="12"/>
      <c r="R1886" s="13"/>
    </row>
    <row r="1887" spans="1:18" ht="15.75" customHeight="1">
      <c r="A1887" s="1"/>
      <c r="B1887" s="6" t="s">
        <v>27</v>
      </c>
      <c r="C1887" s="6">
        <v>1128299</v>
      </c>
      <c r="D1887" s="7">
        <v>44244</v>
      </c>
      <c r="E1887" s="6" t="s">
        <v>28</v>
      </c>
      <c r="F1887" s="6" t="s">
        <v>77</v>
      </c>
      <c r="G1887" s="6" t="s">
        <v>60</v>
      </c>
      <c r="H1887" s="6" t="s">
        <v>20</v>
      </c>
      <c r="I1887" s="8">
        <v>0.45</v>
      </c>
      <c r="J1887" s="9">
        <v>2500</v>
      </c>
      <c r="K1887" s="10">
        <f t="shared" si="14"/>
        <v>1125</v>
      </c>
      <c r="L1887" s="10">
        <f t="shared" si="15"/>
        <v>449.99999999999994</v>
      </c>
      <c r="M1887" s="11">
        <v>0.39999999999999997</v>
      </c>
      <c r="O1887" s="16"/>
      <c r="P1887" s="14"/>
      <c r="Q1887" s="12"/>
      <c r="R1887" s="13"/>
    </row>
    <row r="1888" spans="1:18" ht="15.75" customHeight="1">
      <c r="A1888" s="1"/>
      <c r="B1888" s="6" t="s">
        <v>27</v>
      </c>
      <c r="C1888" s="6">
        <v>1128299</v>
      </c>
      <c r="D1888" s="7">
        <v>44244</v>
      </c>
      <c r="E1888" s="6" t="s">
        <v>28</v>
      </c>
      <c r="F1888" s="6" t="s">
        <v>77</v>
      </c>
      <c r="G1888" s="6" t="s">
        <v>60</v>
      </c>
      <c r="H1888" s="6" t="s">
        <v>21</v>
      </c>
      <c r="I1888" s="8">
        <v>0.50000000000000011</v>
      </c>
      <c r="J1888" s="9">
        <v>1750</v>
      </c>
      <c r="K1888" s="10">
        <f t="shared" si="14"/>
        <v>875.00000000000023</v>
      </c>
      <c r="L1888" s="10">
        <f t="shared" si="15"/>
        <v>393.75000000000011</v>
      </c>
      <c r="M1888" s="11">
        <v>0.45</v>
      </c>
      <c r="O1888" s="16"/>
      <c r="P1888" s="14"/>
      <c r="Q1888" s="12"/>
      <c r="R1888" s="13"/>
    </row>
    <row r="1889" spans="1:18" ht="15.75" customHeight="1">
      <c r="A1889" s="1"/>
      <c r="B1889" s="6" t="s">
        <v>27</v>
      </c>
      <c r="C1889" s="6">
        <v>1128299</v>
      </c>
      <c r="D1889" s="7">
        <v>44244</v>
      </c>
      <c r="E1889" s="6" t="s">
        <v>28</v>
      </c>
      <c r="F1889" s="6" t="s">
        <v>77</v>
      </c>
      <c r="G1889" s="6" t="s">
        <v>60</v>
      </c>
      <c r="H1889" s="6" t="s">
        <v>22</v>
      </c>
      <c r="I1889" s="8">
        <v>0.45</v>
      </c>
      <c r="J1889" s="9">
        <v>3750</v>
      </c>
      <c r="K1889" s="10">
        <f t="shared" si="14"/>
        <v>1687.5</v>
      </c>
      <c r="L1889" s="10">
        <f t="shared" si="15"/>
        <v>590.625</v>
      </c>
      <c r="M1889" s="11">
        <v>0.35</v>
      </c>
      <c r="O1889" s="16"/>
      <c r="P1889" s="14"/>
      <c r="Q1889" s="12"/>
      <c r="R1889" s="13"/>
    </row>
    <row r="1890" spans="1:18" ht="15.75" customHeight="1">
      <c r="A1890" s="1"/>
      <c r="B1890" s="6" t="s">
        <v>27</v>
      </c>
      <c r="C1890" s="6">
        <v>1128299</v>
      </c>
      <c r="D1890" s="7">
        <v>44271</v>
      </c>
      <c r="E1890" s="6" t="s">
        <v>28</v>
      </c>
      <c r="F1890" s="6" t="s">
        <v>77</v>
      </c>
      <c r="G1890" s="6" t="s">
        <v>60</v>
      </c>
      <c r="H1890" s="6" t="s">
        <v>17</v>
      </c>
      <c r="I1890" s="8">
        <v>0.45</v>
      </c>
      <c r="J1890" s="9">
        <v>5250</v>
      </c>
      <c r="K1890" s="10">
        <f t="shared" si="14"/>
        <v>2362.5</v>
      </c>
      <c r="L1890" s="10">
        <f t="shared" si="15"/>
        <v>944.99999999999989</v>
      </c>
      <c r="M1890" s="11">
        <v>0.39999999999999997</v>
      </c>
      <c r="O1890" s="16"/>
      <c r="P1890" s="14"/>
      <c r="Q1890" s="12"/>
      <c r="R1890" s="13"/>
    </row>
    <row r="1891" spans="1:18" ht="15.75" customHeight="1">
      <c r="A1891" s="1"/>
      <c r="B1891" s="6" t="s">
        <v>27</v>
      </c>
      <c r="C1891" s="6">
        <v>1128299</v>
      </c>
      <c r="D1891" s="7">
        <v>44271</v>
      </c>
      <c r="E1891" s="6" t="s">
        <v>28</v>
      </c>
      <c r="F1891" s="6" t="s">
        <v>77</v>
      </c>
      <c r="G1891" s="6" t="s">
        <v>60</v>
      </c>
      <c r="H1891" s="6" t="s">
        <v>18</v>
      </c>
      <c r="I1891" s="8">
        <v>0.55000000000000004</v>
      </c>
      <c r="J1891" s="9">
        <v>3750</v>
      </c>
      <c r="K1891" s="10">
        <f t="shared" si="14"/>
        <v>2062.5</v>
      </c>
      <c r="L1891" s="10">
        <f t="shared" si="15"/>
        <v>824.99999999999989</v>
      </c>
      <c r="M1891" s="11">
        <v>0.39999999999999997</v>
      </c>
      <c r="O1891" s="16"/>
      <c r="P1891" s="14"/>
      <c r="Q1891" s="12"/>
      <c r="R1891" s="13"/>
    </row>
    <row r="1892" spans="1:18" ht="15.75" customHeight="1">
      <c r="A1892" s="1"/>
      <c r="B1892" s="6" t="s">
        <v>27</v>
      </c>
      <c r="C1892" s="6">
        <v>1128299</v>
      </c>
      <c r="D1892" s="7">
        <v>44271</v>
      </c>
      <c r="E1892" s="6" t="s">
        <v>28</v>
      </c>
      <c r="F1892" s="6" t="s">
        <v>77</v>
      </c>
      <c r="G1892" s="6" t="s">
        <v>60</v>
      </c>
      <c r="H1892" s="6" t="s">
        <v>19</v>
      </c>
      <c r="I1892" s="8">
        <v>0.6</v>
      </c>
      <c r="J1892" s="9">
        <v>4000</v>
      </c>
      <c r="K1892" s="10">
        <f t="shared" si="14"/>
        <v>2400</v>
      </c>
      <c r="L1892" s="10">
        <f t="shared" si="15"/>
        <v>959.99999999999989</v>
      </c>
      <c r="M1892" s="11">
        <v>0.39999999999999997</v>
      </c>
      <c r="O1892" s="16"/>
      <c r="P1892" s="14"/>
      <c r="Q1892" s="12"/>
      <c r="R1892" s="13"/>
    </row>
    <row r="1893" spans="1:18" ht="15.75" customHeight="1">
      <c r="A1893" s="1"/>
      <c r="B1893" s="6" t="s">
        <v>27</v>
      </c>
      <c r="C1893" s="6">
        <v>1128299</v>
      </c>
      <c r="D1893" s="7">
        <v>44271</v>
      </c>
      <c r="E1893" s="6" t="s">
        <v>28</v>
      </c>
      <c r="F1893" s="6" t="s">
        <v>77</v>
      </c>
      <c r="G1893" s="6" t="s">
        <v>60</v>
      </c>
      <c r="H1893" s="6" t="s">
        <v>20</v>
      </c>
      <c r="I1893" s="8">
        <v>0.55000000000000004</v>
      </c>
      <c r="J1893" s="9">
        <v>3000</v>
      </c>
      <c r="K1893" s="10">
        <f t="shared" si="14"/>
        <v>1650.0000000000002</v>
      </c>
      <c r="L1893" s="10">
        <f t="shared" si="15"/>
        <v>660</v>
      </c>
      <c r="M1893" s="11">
        <v>0.39999999999999997</v>
      </c>
      <c r="O1893" s="16"/>
      <c r="P1893" s="14"/>
      <c r="Q1893" s="12"/>
      <c r="R1893" s="13"/>
    </row>
    <row r="1894" spans="1:18" ht="15.75" customHeight="1">
      <c r="A1894" s="1"/>
      <c r="B1894" s="6" t="s">
        <v>27</v>
      </c>
      <c r="C1894" s="6">
        <v>1128299</v>
      </c>
      <c r="D1894" s="7">
        <v>44271</v>
      </c>
      <c r="E1894" s="6" t="s">
        <v>28</v>
      </c>
      <c r="F1894" s="6" t="s">
        <v>77</v>
      </c>
      <c r="G1894" s="6" t="s">
        <v>60</v>
      </c>
      <c r="H1894" s="6" t="s">
        <v>21</v>
      </c>
      <c r="I1894" s="8">
        <v>0.60000000000000009</v>
      </c>
      <c r="J1894" s="9">
        <v>1500</v>
      </c>
      <c r="K1894" s="10">
        <f t="shared" si="14"/>
        <v>900.00000000000011</v>
      </c>
      <c r="L1894" s="10">
        <f t="shared" si="15"/>
        <v>405.00000000000006</v>
      </c>
      <c r="M1894" s="11">
        <v>0.45</v>
      </c>
      <c r="O1894" s="16"/>
      <c r="P1894" s="14"/>
      <c r="Q1894" s="12"/>
      <c r="R1894" s="13"/>
    </row>
    <row r="1895" spans="1:18" ht="15.75" customHeight="1">
      <c r="A1895" s="1"/>
      <c r="B1895" s="6" t="s">
        <v>27</v>
      </c>
      <c r="C1895" s="6">
        <v>1128299</v>
      </c>
      <c r="D1895" s="7">
        <v>44271</v>
      </c>
      <c r="E1895" s="6" t="s">
        <v>28</v>
      </c>
      <c r="F1895" s="6" t="s">
        <v>77</v>
      </c>
      <c r="G1895" s="6" t="s">
        <v>60</v>
      </c>
      <c r="H1895" s="6" t="s">
        <v>22</v>
      </c>
      <c r="I1895" s="8">
        <v>0.45</v>
      </c>
      <c r="J1895" s="9">
        <v>3500</v>
      </c>
      <c r="K1895" s="10">
        <f t="shared" si="14"/>
        <v>1575</v>
      </c>
      <c r="L1895" s="10">
        <f t="shared" si="15"/>
        <v>551.25</v>
      </c>
      <c r="M1895" s="11">
        <v>0.35</v>
      </c>
      <c r="O1895" s="16"/>
      <c r="P1895" s="14"/>
      <c r="Q1895" s="12"/>
      <c r="R1895" s="13"/>
    </row>
    <row r="1896" spans="1:18" ht="15.75" customHeight="1">
      <c r="A1896" s="1"/>
      <c r="B1896" s="6" t="s">
        <v>27</v>
      </c>
      <c r="C1896" s="6">
        <v>1128299</v>
      </c>
      <c r="D1896" s="7">
        <v>44303</v>
      </c>
      <c r="E1896" s="6" t="s">
        <v>28</v>
      </c>
      <c r="F1896" s="6" t="s">
        <v>77</v>
      </c>
      <c r="G1896" s="6" t="s">
        <v>60</v>
      </c>
      <c r="H1896" s="6" t="s">
        <v>17</v>
      </c>
      <c r="I1896" s="8">
        <v>0.5</v>
      </c>
      <c r="J1896" s="9">
        <v>5250</v>
      </c>
      <c r="K1896" s="10">
        <f t="shared" si="14"/>
        <v>2625</v>
      </c>
      <c r="L1896" s="10">
        <f t="shared" si="15"/>
        <v>1050</v>
      </c>
      <c r="M1896" s="11">
        <v>0.39999999999999997</v>
      </c>
      <c r="O1896" s="16"/>
      <c r="P1896" s="14"/>
      <c r="Q1896" s="12"/>
      <c r="R1896" s="13"/>
    </row>
    <row r="1897" spans="1:18" ht="15.75" customHeight="1">
      <c r="A1897" s="1"/>
      <c r="B1897" s="6" t="s">
        <v>27</v>
      </c>
      <c r="C1897" s="6">
        <v>1128299</v>
      </c>
      <c r="D1897" s="7">
        <v>44303</v>
      </c>
      <c r="E1897" s="6" t="s">
        <v>28</v>
      </c>
      <c r="F1897" s="6" t="s">
        <v>77</v>
      </c>
      <c r="G1897" s="6" t="s">
        <v>60</v>
      </c>
      <c r="H1897" s="6" t="s">
        <v>18</v>
      </c>
      <c r="I1897" s="8">
        <v>0.55000000000000004</v>
      </c>
      <c r="J1897" s="9">
        <v>3250</v>
      </c>
      <c r="K1897" s="10">
        <f t="shared" si="14"/>
        <v>1787.5000000000002</v>
      </c>
      <c r="L1897" s="10">
        <f t="shared" si="15"/>
        <v>715</v>
      </c>
      <c r="M1897" s="11">
        <v>0.39999999999999997</v>
      </c>
      <c r="O1897" s="16"/>
      <c r="P1897" s="14"/>
      <c r="Q1897" s="12"/>
      <c r="R1897" s="13"/>
    </row>
    <row r="1898" spans="1:18" ht="15.75" customHeight="1">
      <c r="A1898" s="1"/>
      <c r="B1898" s="6" t="s">
        <v>27</v>
      </c>
      <c r="C1898" s="6">
        <v>1128299</v>
      </c>
      <c r="D1898" s="7">
        <v>44303</v>
      </c>
      <c r="E1898" s="6" t="s">
        <v>28</v>
      </c>
      <c r="F1898" s="6" t="s">
        <v>77</v>
      </c>
      <c r="G1898" s="6" t="s">
        <v>60</v>
      </c>
      <c r="H1898" s="6" t="s">
        <v>19</v>
      </c>
      <c r="I1898" s="8">
        <v>0.55000000000000004</v>
      </c>
      <c r="J1898" s="9">
        <v>3750</v>
      </c>
      <c r="K1898" s="10">
        <f t="shared" si="14"/>
        <v>2062.5</v>
      </c>
      <c r="L1898" s="10">
        <f t="shared" si="15"/>
        <v>824.99999999999989</v>
      </c>
      <c r="M1898" s="11">
        <v>0.39999999999999997</v>
      </c>
      <c r="O1898" s="16"/>
      <c r="P1898" s="14"/>
      <c r="Q1898" s="12"/>
      <c r="R1898" s="13"/>
    </row>
    <row r="1899" spans="1:18" ht="15.75" customHeight="1">
      <c r="A1899" s="1"/>
      <c r="B1899" s="6" t="s">
        <v>27</v>
      </c>
      <c r="C1899" s="6">
        <v>1128299</v>
      </c>
      <c r="D1899" s="7">
        <v>44303</v>
      </c>
      <c r="E1899" s="6" t="s">
        <v>28</v>
      </c>
      <c r="F1899" s="6" t="s">
        <v>77</v>
      </c>
      <c r="G1899" s="6" t="s">
        <v>60</v>
      </c>
      <c r="H1899" s="6" t="s">
        <v>20</v>
      </c>
      <c r="I1899" s="8">
        <v>0.40000000000000008</v>
      </c>
      <c r="J1899" s="9">
        <v>2750</v>
      </c>
      <c r="K1899" s="10">
        <f t="shared" si="14"/>
        <v>1100.0000000000002</v>
      </c>
      <c r="L1899" s="10">
        <f t="shared" si="15"/>
        <v>440.00000000000006</v>
      </c>
      <c r="M1899" s="11">
        <v>0.39999999999999997</v>
      </c>
      <c r="O1899" s="16"/>
      <c r="P1899" s="14"/>
      <c r="Q1899" s="12"/>
      <c r="R1899" s="13"/>
    </row>
    <row r="1900" spans="1:18" ht="15.75" customHeight="1">
      <c r="A1900" s="1"/>
      <c r="B1900" s="6" t="s">
        <v>27</v>
      </c>
      <c r="C1900" s="6">
        <v>1128299</v>
      </c>
      <c r="D1900" s="7">
        <v>44303</v>
      </c>
      <c r="E1900" s="6" t="s">
        <v>28</v>
      </c>
      <c r="F1900" s="6" t="s">
        <v>77</v>
      </c>
      <c r="G1900" s="6" t="s">
        <v>60</v>
      </c>
      <c r="H1900" s="6" t="s">
        <v>21</v>
      </c>
      <c r="I1900" s="8">
        <v>0.45000000000000012</v>
      </c>
      <c r="J1900" s="9">
        <v>1750</v>
      </c>
      <c r="K1900" s="10">
        <f t="shared" si="14"/>
        <v>787.50000000000023</v>
      </c>
      <c r="L1900" s="10">
        <f t="shared" si="15"/>
        <v>354.37500000000011</v>
      </c>
      <c r="M1900" s="11">
        <v>0.45</v>
      </c>
      <c r="O1900" s="16"/>
      <c r="P1900" s="14"/>
      <c r="Q1900" s="12"/>
      <c r="R1900" s="13"/>
    </row>
    <row r="1901" spans="1:18" ht="15.75" customHeight="1">
      <c r="A1901" s="1"/>
      <c r="B1901" s="6" t="s">
        <v>27</v>
      </c>
      <c r="C1901" s="6">
        <v>1128299</v>
      </c>
      <c r="D1901" s="7">
        <v>44303</v>
      </c>
      <c r="E1901" s="6" t="s">
        <v>28</v>
      </c>
      <c r="F1901" s="6" t="s">
        <v>77</v>
      </c>
      <c r="G1901" s="6" t="s">
        <v>60</v>
      </c>
      <c r="H1901" s="6" t="s">
        <v>22</v>
      </c>
      <c r="I1901" s="8">
        <v>0.60000000000000009</v>
      </c>
      <c r="J1901" s="9">
        <v>3500</v>
      </c>
      <c r="K1901" s="10">
        <f t="shared" si="14"/>
        <v>2100.0000000000005</v>
      </c>
      <c r="L1901" s="10">
        <f t="shared" si="15"/>
        <v>735.00000000000011</v>
      </c>
      <c r="M1901" s="11">
        <v>0.35</v>
      </c>
      <c r="O1901" s="16"/>
      <c r="P1901" s="14"/>
      <c r="Q1901" s="12"/>
      <c r="R1901" s="13"/>
    </row>
    <row r="1902" spans="1:18" ht="15.75" customHeight="1">
      <c r="A1902" s="1"/>
      <c r="B1902" s="6" t="s">
        <v>27</v>
      </c>
      <c r="C1902" s="6">
        <v>1128299</v>
      </c>
      <c r="D1902" s="7">
        <v>44334</v>
      </c>
      <c r="E1902" s="6" t="s">
        <v>28</v>
      </c>
      <c r="F1902" s="6" t="s">
        <v>77</v>
      </c>
      <c r="G1902" s="6" t="s">
        <v>60</v>
      </c>
      <c r="H1902" s="6" t="s">
        <v>17</v>
      </c>
      <c r="I1902" s="8">
        <v>0.45</v>
      </c>
      <c r="J1902" s="9">
        <v>5500</v>
      </c>
      <c r="K1902" s="10">
        <f t="shared" si="14"/>
        <v>2475</v>
      </c>
      <c r="L1902" s="10">
        <f t="shared" si="15"/>
        <v>989.99999999999989</v>
      </c>
      <c r="M1902" s="11">
        <v>0.39999999999999997</v>
      </c>
      <c r="O1902" s="16"/>
      <c r="P1902" s="14"/>
      <c r="Q1902" s="12"/>
      <c r="R1902" s="13"/>
    </row>
    <row r="1903" spans="1:18" ht="15.75" customHeight="1">
      <c r="A1903" s="1"/>
      <c r="B1903" s="6" t="s">
        <v>27</v>
      </c>
      <c r="C1903" s="6">
        <v>1128299</v>
      </c>
      <c r="D1903" s="7">
        <v>44334</v>
      </c>
      <c r="E1903" s="6" t="s">
        <v>28</v>
      </c>
      <c r="F1903" s="6" t="s">
        <v>77</v>
      </c>
      <c r="G1903" s="6" t="s">
        <v>60</v>
      </c>
      <c r="H1903" s="6" t="s">
        <v>18</v>
      </c>
      <c r="I1903" s="8">
        <v>0.5</v>
      </c>
      <c r="J1903" s="9">
        <v>4000</v>
      </c>
      <c r="K1903" s="10">
        <f t="shared" si="14"/>
        <v>2000</v>
      </c>
      <c r="L1903" s="10">
        <f t="shared" si="15"/>
        <v>799.99999999999989</v>
      </c>
      <c r="M1903" s="11">
        <v>0.39999999999999997</v>
      </c>
      <c r="O1903" s="16"/>
      <c r="P1903" s="14"/>
      <c r="Q1903" s="12"/>
      <c r="R1903" s="13"/>
    </row>
    <row r="1904" spans="1:18" ht="15.75" customHeight="1">
      <c r="A1904" s="1"/>
      <c r="B1904" s="6" t="s">
        <v>27</v>
      </c>
      <c r="C1904" s="6">
        <v>1128299</v>
      </c>
      <c r="D1904" s="7">
        <v>44334</v>
      </c>
      <c r="E1904" s="6" t="s">
        <v>28</v>
      </c>
      <c r="F1904" s="6" t="s">
        <v>77</v>
      </c>
      <c r="G1904" s="6" t="s">
        <v>60</v>
      </c>
      <c r="H1904" s="6" t="s">
        <v>19</v>
      </c>
      <c r="I1904" s="8">
        <v>0.5</v>
      </c>
      <c r="J1904" s="9">
        <v>4000</v>
      </c>
      <c r="K1904" s="10">
        <f t="shared" si="14"/>
        <v>2000</v>
      </c>
      <c r="L1904" s="10">
        <f t="shared" si="15"/>
        <v>799.99999999999989</v>
      </c>
      <c r="M1904" s="11">
        <v>0.39999999999999997</v>
      </c>
      <c r="O1904" s="16"/>
      <c r="P1904" s="14"/>
      <c r="Q1904" s="12"/>
      <c r="R1904" s="13"/>
    </row>
    <row r="1905" spans="1:18" ht="15.75" customHeight="1">
      <c r="A1905" s="1"/>
      <c r="B1905" s="6" t="s">
        <v>27</v>
      </c>
      <c r="C1905" s="6">
        <v>1128299</v>
      </c>
      <c r="D1905" s="7">
        <v>44334</v>
      </c>
      <c r="E1905" s="6" t="s">
        <v>28</v>
      </c>
      <c r="F1905" s="6" t="s">
        <v>77</v>
      </c>
      <c r="G1905" s="6" t="s">
        <v>60</v>
      </c>
      <c r="H1905" s="6" t="s">
        <v>20</v>
      </c>
      <c r="I1905" s="8">
        <v>0.45</v>
      </c>
      <c r="J1905" s="9">
        <v>3250</v>
      </c>
      <c r="K1905" s="10">
        <f t="shared" si="14"/>
        <v>1462.5</v>
      </c>
      <c r="L1905" s="10">
        <f t="shared" si="15"/>
        <v>585</v>
      </c>
      <c r="M1905" s="11">
        <v>0.39999999999999997</v>
      </c>
      <c r="O1905" s="16"/>
      <c r="P1905" s="14"/>
      <c r="Q1905" s="12"/>
      <c r="R1905" s="13"/>
    </row>
    <row r="1906" spans="1:18" ht="15.75" customHeight="1">
      <c r="A1906" s="1"/>
      <c r="B1906" s="6" t="s">
        <v>27</v>
      </c>
      <c r="C1906" s="6">
        <v>1128299</v>
      </c>
      <c r="D1906" s="7">
        <v>44334</v>
      </c>
      <c r="E1906" s="6" t="s">
        <v>28</v>
      </c>
      <c r="F1906" s="6" t="s">
        <v>77</v>
      </c>
      <c r="G1906" s="6" t="s">
        <v>60</v>
      </c>
      <c r="H1906" s="6" t="s">
        <v>21</v>
      </c>
      <c r="I1906" s="8">
        <v>0.39999999999999997</v>
      </c>
      <c r="J1906" s="9">
        <v>2250</v>
      </c>
      <c r="K1906" s="10">
        <f t="shared" si="14"/>
        <v>899.99999999999989</v>
      </c>
      <c r="L1906" s="10">
        <f t="shared" si="15"/>
        <v>404.99999999999994</v>
      </c>
      <c r="M1906" s="11">
        <v>0.45</v>
      </c>
      <c r="O1906" s="16"/>
      <c r="P1906" s="14"/>
      <c r="Q1906" s="12"/>
      <c r="R1906" s="13"/>
    </row>
    <row r="1907" spans="1:18" ht="15.75" customHeight="1">
      <c r="A1907" s="1"/>
      <c r="B1907" s="6" t="s">
        <v>27</v>
      </c>
      <c r="C1907" s="6">
        <v>1128299</v>
      </c>
      <c r="D1907" s="7">
        <v>44334</v>
      </c>
      <c r="E1907" s="6" t="s">
        <v>28</v>
      </c>
      <c r="F1907" s="6" t="s">
        <v>77</v>
      </c>
      <c r="G1907" s="6" t="s">
        <v>60</v>
      </c>
      <c r="H1907" s="6" t="s">
        <v>22</v>
      </c>
      <c r="I1907" s="8">
        <v>0.65</v>
      </c>
      <c r="J1907" s="9">
        <v>5750</v>
      </c>
      <c r="K1907" s="10">
        <f t="shared" si="14"/>
        <v>3737.5</v>
      </c>
      <c r="L1907" s="10">
        <f t="shared" si="15"/>
        <v>1308.125</v>
      </c>
      <c r="M1907" s="11">
        <v>0.35</v>
      </c>
      <c r="O1907" s="16"/>
      <c r="P1907" s="14"/>
      <c r="Q1907" s="12"/>
      <c r="R1907" s="13"/>
    </row>
    <row r="1908" spans="1:18" ht="15.75" customHeight="1">
      <c r="A1908" s="1"/>
      <c r="B1908" s="6" t="s">
        <v>27</v>
      </c>
      <c r="C1908" s="6">
        <v>1128299</v>
      </c>
      <c r="D1908" s="7">
        <v>44364</v>
      </c>
      <c r="E1908" s="6" t="s">
        <v>28</v>
      </c>
      <c r="F1908" s="6" t="s">
        <v>77</v>
      </c>
      <c r="G1908" s="6" t="s">
        <v>60</v>
      </c>
      <c r="H1908" s="6" t="s">
        <v>17</v>
      </c>
      <c r="I1908" s="8">
        <v>0.6</v>
      </c>
      <c r="J1908" s="9">
        <v>8250</v>
      </c>
      <c r="K1908" s="10">
        <f t="shared" si="14"/>
        <v>4950</v>
      </c>
      <c r="L1908" s="10">
        <f t="shared" si="15"/>
        <v>1979.9999999999998</v>
      </c>
      <c r="M1908" s="11">
        <v>0.39999999999999997</v>
      </c>
      <c r="O1908" s="16"/>
      <c r="P1908" s="14"/>
      <c r="Q1908" s="12"/>
      <c r="R1908" s="13"/>
    </row>
    <row r="1909" spans="1:18" ht="15.75" customHeight="1">
      <c r="A1909" s="1"/>
      <c r="B1909" s="6" t="s">
        <v>27</v>
      </c>
      <c r="C1909" s="6">
        <v>1128299</v>
      </c>
      <c r="D1909" s="7">
        <v>44364</v>
      </c>
      <c r="E1909" s="6" t="s">
        <v>28</v>
      </c>
      <c r="F1909" s="6" t="s">
        <v>77</v>
      </c>
      <c r="G1909" s="6" t="s">
        <v>60</v>
      </c>
      <c r="H1909" s="6" t="s">
        <v>18</v>
      </c>
      <c r="I1909" s="8">
        <v>0.7</v>
      </c>
      <c r="J1909" s="9">
        <v>7000</v>
      </c>
      <c r="K1909" s="10">
        <f t="shared" si="14"/>
        <v>4900</v>
      </c>
      <c r="L1909" s="10">
        <f t="shared" si="15"/>
        <v>1959.9999999999998</v>
      </c>
      <c r="M1909" s="11">
        <v>0.39999999999999997</v>
      </c>
      <c r="O1909" s="16"/>
      <c r="P1909" s="14"/>
      <c r="Q1909" s="12"/>
      <c r="R1909" s="13"/>
    </row>
    <row r="1910" spans="1:18" ht="15.75" customHeight="1">
      <c r="A1910" s="1"/>
      <c r="B1910" s="6" t="s">
        <v>27</v>
      </c>
      <c r="C1910" s="6">
        <v>1128299</v>
      </c>
      <c r="D1910" s="7">
        <v>44364</v>
      </c>
      <c r="E1910" s="6" t="s">
        <v>28</v>
      </c>
      <c r="F1910" s="6" t="s">
        <v>77</v>
      </c>
      <c r="G1910" s="6" t="s">
        <v>60</v>
      </c>
      <c r="H1910" s="6" t="s">
        <v>19</v>
      </c>
      <c r="I1910" s="8">
        <v>0.85</v>
      </c>
      <c r="J1910" s="9">
        <v>7000</v>
      </c>
      <c r="K1910" s="10">
        <f t="shared" si="14"/>
        <v>5950</v>
      </c>
      <c r="L1910" s="10">
        <f t="shared" si="15"/>
        <v>2380</v>
      </c>
      <c r="M1910" s="11">
        <v>0.39999999999999997</v>
      </c>
      <c r="O1910" s="16"/>
      <c r="P1910" s="14"/>
      <c r="Q1910" s="12"/>
      <c r="R1910" s="13"/>
    </row>
    <row r="1911" spans="1:18" ht="15.75" customHeight="1">
      <c r="A1911" s="1"/>
      <c r="B1911" s="6" t="s">
        <v>27</v>
      </c>
      <c r="C1911" s="6">
        <v>1128299</v>
      </c>
      <c r="D1911" s="7">
        <v>44364</v>
      </c>
      <c r="E1911" s="6" t="s">
        <v>28</v>
      </c>
      <c r="F1911" s="6" t="s">
        <v>77</v>
      </c>
      <c r="G1911" s="6" t="s">
        <v>60</v>
      </c>
      <c r="H1911" s="6" t="s">
        <v>20</v>
      </c>
      <c r="I1911" s="8">
        <v>0.85</v>
      </c>
      <c r="J1911" s="9">
        <v>5750</v>
      </c>
      <c r="K1911" s="10">
        <f t="shared" si="14"/>
        <v>4887.5</v>
      </c>
      <c r="L1911" s="10">
        <f t="shared" si="15"/>
        <v>1954.9999999999998</v>
      </c>
      <c r="M1911" s="11">
        <v>0.39999999999999997</v>
      </c>
      <c r="O1911" s="16"/>
      <c r="P1911" s="14"/>
      <c r="Q1911" s="12"/>
      <c r="R1911" s="13"/>
    </row>
    <row r="1912" spans="1:18" ht="15.75" customHeight="1">
      <c r="A1912" s="1"/>
      <c r="B1912" s="6" t="s">
        <v>27</v>
      </c>
      <c r="C1912" s="6">
        <v>1128299</v>
      </c>
      <c r="D1912" s="7">
        <v>44364</v>
      </c>
      <c r="E1912" s="6" t="s">
        <v>28</v>
      </c>
      <c r="F1912" s="6" t="s">
        <v>77</v>
      </c>
      <c r="G1912" s="6" t="s">
        <v>60</v>
      </c>
      <c r="H1912" s="6" t="s">
        <v>21</v>
      </c>
      <c r="I1912" s="8">
        <v>0.95000000000000007</v>
      </c>
      <c r="J1912" s="9">
        <v>4500</v>
      </c>
      <c r="K1912" s="10">
        <f t="shared" si="14"/>
        <v>4275</v>
      </c>
      <c r="L1912" s="10">
        <f t="shared" si="15"/>
        <v>1923.75</v>
      </c>
      <c r="M1912" s="11">
        <v>0.45</v>
      </c>
      <c r="O1912" s="16"/>
      <c r="P1912" s="14"/>
      <c r="Q1912" s="12"/>
      <c r="R1912" s="13"/>
    </row>
    <row r="1913" spans="1:18" ht="15.75" customHeight="1">
      <c r="A1913" s="1"/>
      <c r="B1913" s="6" t="s">
        <v>27</v>
      </c>
      <c r="C1913" s="6">
        <v>1128299</v>
      </c>
      <c r="D1913" s="7">
        <v>44364</v>
      </c>
      <c r="E1913" s="6" t="s">
        <v>28</v>
      </c>
      <c r="F1913" s="6" t="s">
        <v>77</v>
      </c>
      <c r="G1913" s="6" t="s">
        <v>60</v>
      </c>
      <c r="H1913" s="6" t="s">
        <v>22</v>
      </c>
      <c r="I1913" s="8">
        <v>1.1000000000000001</v>
      </c>
      <c r="J1913" s="9">
        <v>7500</v>
      </c>
      <c r="K1913" s="10">
        <f t="shared" si="14"/>
        <v>8250</v>
      </c>
      <c r="L1913" s="10">
        <f t="shared" si="15"/>
        <v>2887.5</v>
      </c>
      <c r="M1913" s="11">
        <v>0.35</v>
      </c>
      <c r="O1913" s="16"/>
      <c r="P1913" s="14"/>
      <c r="Q1913" s="12"/>
      <c r="R1913" s="13"/>
    </row>
    <row r="1914" spans="1:18" ht="15.75" customHeight="1">
      <c r="A1914" s="1"/>
      <c r="B1914" s="6" t="s">
        <v>27</v>
      </c>
      <c r="C1914" s="6">
        <v>1128299</v>
      </c>
      <c r="D1914" s="7">
        <v>44393</v>
      </c>
      <c r="E1914" s="6" t="s">
        <v>28</v>
      </c>
      <c r="F1914" s="6" t="s">
        <v>77</v>
      </c>
      <c r="G1914" s="6" t="s">
        <v>60</v>
      </c>
      <c r="H1914" s="6" t="s">
        <v>17</v>
      </c>
      <c r="I1914" s="8">
        <v>0.9</v>
      </c>
      <c r="J1914" s="9">
        <v>9000</v>
      </c>
      <c r="K1914" s="10">
        <f t="shared" si="14"/>
        <v>8100</v>
      </c>
      <c r="L1914" s="10">
        <f t="shared" si="15"/>
        <v>3239.9999999999995</v>
      </c>
      <c r="M1914" s="11">
        <v>0.39999999999999997</v>
      </c>
      <c r="O1914" s="16"/>
      <c r="P1914" s="14"/>
      <c r="Q1914" s="12"/>
      <c r="R1914" s="13"/>
    </row>
    <row r="1915" spans="1:18" ht="15.75" customHeight="1">
      <c r="A1915" s="1"/>
      <c r="B1915" s="6" t="s">
        <v>27</v>
      </c>
      <c r="C1915" s="6">
        <v>1128299</v>
      </c>
      <c r="D1915" s="7">
        <v>44393</v>
      </c>
      <c r="E1915" s="6" t="s">
        <v>28</v>
      </c>
      <c r="F1915" s="6" t="s">
        <v>77</v>
      </c>
      <c r="G1915" s="6" t="s">
        <v>60</v>
      </c>
      <c r="H1915" s="6" t="s">
        <v>18</v>
      </c>
      <c r="I1915" s="8">
        <v>0.95000000000000007</v>
      </c>
      <c r="J1915" s="9">
        <v>7500</v>
      </c>
      <c r="K1915" s="10">
        <f t="shared" si="14"/>
        <v>7125.0000000000009</v>
      </c>
      <c r="L1915" s="10">
        <f t="shared" si="15"/>
        <v>2850</v>
      </c>
      <c r="M1915" s="11">
        <v>0.39999999999999997</v>
      </c>
      <c r="O1915" s="16"/>
      <c r="P1915" s="14"/>
      <c r="Q1915" s="12"/>
      <c r="R1915" s="13"/>
    </row>
    <row r="1916" spans="1:18" ht="15.75" customHeight="1">
      <c r="A1916" s="1"/>
      <c r="B1916" s="6" t="s">
        <v>27</v>
      </c>
      <c r="C1916" s="6">
        <v>1128299</v>
      </c>
      <c r="D1916" s="7">
        <v>44393</v>
      </c>
      <c r="E1916" s="6" t="s">
        <v>28</v>
      </c>
      <c r="F1916" s="6" t="s">
        <v>77</v>
      </c>
      <c r="G1916" s="6" t="s">
        <v>60</v>
      </c>
      <c r="H1916" s="6" t="s">
        <v>19</v>
      </c>
      <c r="I1916" s="8">
        <v>0.95000000000000007</v>
      </c>
      <c r="J1916" s="9">
        <v>7000</v>
      </c>
      <c r="K1916" s="10">
        <f t="shared" si="14"/>
        <v>6650.0000000000009</v>
      </c>
      <c r="L1916" s="10">
        <f t="shared" si="15"/>
        <v>2660</v>
      </c>
      <c r="M1916" s="11">
        <v>0.39999999999999997</v>
      </c>
      <c r="O1916" s="16"/>
      <c r="P1916" s="14"/>
      <c r="Q1916" s="12"/>
      <c r="R1916" s="13"/>
    </row>
    <row r="1917" spans="1:18" ht="15.75" customHeight="1">
      <c r="A1917" s="1"/>
      <c r="B1917" s="6" t="s">
        <v>27</v>
      </c>
      <c r="C1917" s="6">
        <v>1128299</v>
      </c>
      <c r="D1917" s="7">
        <v>44393</v>
      </c>
      <c r="E1917" s="6" t="s">
        <v>28</v>
      </c>
      <c r="F1917" s="6" t="s">
        <v>77</v>
      </c>
      <c r="G1917" s="6" t="s">
        <v>60</v>
      </c>
      <c r="H1917" s="6" t="s">
        <v>20</v>
      </c>
      <c r="I1917" s="8">
        <v>0.9</v>
      </c>
      <c r="J1917" s="9">
        <v>6000</v>
      </c>
      <c r="K1917" s="10">
        <f t="shared" si="14"/>
        <v>5400</v>
      </c>
      <c r="L1917" s="10">
        <f t="shared" si="15"/>
        <v>2160</v>
      </c>
      <c r="M1917" s="11">
        <v>0.39999999999999997</v>
      </c>
      <c r="O1917" s="16"/>
      <c r="P1917" s="14"/>
      <c r="Q1917" s="12"/>
      <c r="R1917" s="13"/>
    </row>
    <row r="1918" spans="1:18" ht="15.75" customHeight="1">
      <c r="A1918" s="1"/>
      <c r="B1918" s="6" t="s">
        <v>27</v>
      </c>
      <c r="C1918" s="6">
        <v>1128299</v>
      </c>
      <c r="D1918" s="7">
        <v>44393</v>
      </c>
      <c r="E1918" s="6" t="s">
        <v>28</v>
      </c>
      <c r="F1918" s="6" t="s">
        <v>77</v>
      </c>
      <c r="G1918" s="6" t="s">
        <v>60</v>
      </c>
      <c r="H1918" s="6" t="s">
        <v>21</v>
      </c>
      <c r="I1918" s="8">
        <v>0.95000000000000007</v>
      </c>
      <c r="J1918" s="9">
        <v>6500</v>
      </c>
      <c r="K1918" s="10">
        <f t="shared" si="14"/>
        <v>6175</v>
      </c>
      <c r="L1918" s="10">
        <f t="shared" si="15"/>
        <v>2778.75</v>
      </c>
      <c r="M1918" s="11">
        <v>0.45</v>
      </c>
      <c r="O1918" s="16"/>
      <c r="P1918" s="14"/>
      <c r="Q1918" s="12"/>
      <c r="R1918" s="13"/>
    </row>
    <row r="1919" spans="1:18" ht="15.75" customHeight="1">
      <c r="A1919" s="1"/>
      <c r="B1919" s="6" t="s">
        <v>27</v>
      </c>
      <c r="C1919" s="6">
        <v>1128299</v>
      </c>
      <c r="D1919" s="7">
        <v>44393</v>
      </c>
      <c r="E1919" s="6" t="s">
        <v>28</v>
      </c>
      <c r="F1919" s="6" t="s">
        <v>77</v>
      </c>
      <c r="G1919" s="6" t="s">
        <v>60</v>
      </c>
      <c r="H1919" s="6" t="s">
        <v>22</v>
      </c>
      <c r="I1919" s="8">
        <v>1.1000000000000001</v>
      </c>
      <c r="J1919" s="9">
        <v>6500</v>
      </c>
      <c r="K1919" s="10">
        <f t="shared" si="14"/>
        <v>7150.0000000000009</v>
      </c>
      <c r="L1919" s="10">
        <f t="shared" si="15"/>
        <v>2502.5</v>
      </c>
      <c r="M1919" s="11">
        <v>0.35</v>
      </c>
      <c r="O1919" s="16"/>
      <c r="P1919" s="14"/>
      <c r="Q1919" s="12"/>
      <c r="R1919" s="13"/>
    </row>
    <row r="1920" spans="1:18" ht="15.75" customHeight="1">
      <c r="A1920" s="1"/>
      <c r="B1920" s="6" t="s">
        <v>27</v>
      </c>
      <c r="C1920" s="6">
        <v>1128299</v>
      </c>
      <c r="D1920" s="7">
        <v>44425</v>
      </c>
      <c r="E1920" s="6" t="s">
        <v>28</v>
      </c>
      <c r="F1920" s="6" t="s">
        <v>77</v>
      </c>
      <c r="G1920" s="6" t="s">
        <v>60</v>
      </c>
      <c r="H1920" s="6" t="s">
        <v>17</v>
      </c>
      <c r="I1920" s="8">
        <v>0.95000000000000007</v>
      </c>
      <c r="J1920" s="9">
        <v>8500</v>
      </c>
      <c r="K1920" s="10">
        <f t="shared" si="14"/>
        <v>8075.0000000000009</v>
      </c>
      <c r="L1920" s="10">
        <f t="shared" si="15"/>
        <v>3230</v>
      </c>
      <c r="M1920" s="11">
        <v>0.39999999999999997</v>
      </c>
      <c r="O1920" s="16"/>
      <c r="P1920" s="14"/>
      <c r="Q1920" s="12"/>
      <c r="R1920" s="13"/>
    </row>
    <row r="1921" spans="1:18" ht="15.75" customHeight="1">
      <c r="A1921" s="1"/>
      <c r="B1921" s="6" t="s">
        <v>27</v>
      </c>
      <c r="C1921" s="6">
        <v>1128299</v>
      </c>
      <c r="D1921" s="7">
        <v>44425</v>
      </c>
      <c r="E1921" s="6" t="s">
        <v>28</v>
      </c>
      <c r="F1921" s="6" t="s">
        <v>77</v>
      </c>
      <c r="G1921" s="6" t="s">
        <v>60</v>
      </c>
      <c r="H1921" s="6" t="s">
        <v>18</v>
      </c>
      <c r="I1921" s="8">
        <v>0.85000000000000009</v>
      </c>
      <c r="J1921" s="9">
        <v>8250</v>
      </c>
      <c r="K1921" s="10">
        <f t="shared" si="14"/>
        <v>7012.5000000000009</v>
      </c>
      <c r="L1921" s="10">
        <f t="shared" si="15"/>
        <v>2805</v>
      </c>
      <c r="M1921" s="11">
        <v>0.39999999999999997</v>
      </c>
      <c r="O1921" s="16"/>
      <c r="P1921" s="14"/>
      <c r="Q1921" s="12"/>
      <c r="R1921" s="13"/>
    </row>
    <row r="1922" spans="1:18" ht="15.75" customHeight="1">
      <c r="A1922" s="1"/>
      <c r="B1922" s="6" t="s">
        <v>27</v>
      </c>
      <c r="C1922" s="6">
        <v>1128299</v>
      </c>
      <c r="D1922" s="7">
        <v>44425</v>
      </c>
      <c r="E1922" s="6" t="s">
        <v>28</v>
      </c>
      <c r="F1922" s="6" t="s">
        <v>77</v>
      </c>
      <c r="G1922" s="6" t="s">
        <v>60</v>
      </c>
      <c r="H1922" s="6" t="s">
        <v>19</v>
      </c>
      <c r="I1922" s="8">
        <v>0.75000000000000011</v>
      </c>
      <c r="J1922" s="9">
        <v>7000</v>
      </c>
      <c r="K1922" s="10">
        <f t="shared" si="14"/>
        <v>5250.0000000000009</v>
      </c>
      <c r="L1922" s="10">
        <f t="shared" si="15"/>
        <v>2100</v>
      </c>
      <c r="M1922" s="11">
        <v>0.39999999999999997</v>
      </c>
      <c r="O1922" s="16"/>
      <c r="P1922" s="14"/>
      <c r="Q1922" s="12"/>
      <c r="R1922" s="13"/>
    </row>
    <row r="1923" spans="1:18" ht="15.75" customHeight="1">
      <c r="A1923" s="1"/>
      <c r="B1923" s="6" t="s">
        <v>27</v>
      </c>
      <c r="C1923" s="6">
        <v>1128299</v>
      </c>
      <c r="D1923" s="7">
        <v>44425</v>
      </c>
      <c r="E1923" s="6" t="s">
        <v>28</v>
      </c>
      <c r="F1923" s="6" t="s">
        <v>77</v>
      </c>
      <c r="G1923" s="6" t="s">
        <v>60</v>
      </c>
      <c r="H1923" s="6" t="s">
        <v>20</v>
      </c>
      <c r="I1923" s="8">
        <v>0.75000000000000011</v>
      </c>
      <c r="J1923" s="9">
        <v>4750</v>
      </c>
      <c r="K1923" s="10">
        <f t="shared" si="14"/>
        <v>3562.5000000000005</v>
      </c>
      <c r="L1923" s="10">
        <f t="shared" si="15"/>
        <v>1425</v>
      </c>
      <c r="M1923" s="11">
        <v>0.39999999999999997</v>
      </c>
      <c r="O1923" s="16"/>
      <c r="P1923" s="14"/>
      <c r="Q1923" s="12"/>
      <c r="R1923" s="13"/>
    </row>
    <row r="1924" spans="1:18" ht="15.75" customHeight="1">
      <c r="A1924" s="1"/>
      <c r="B1924" s="6" t="s">
        <v>27</v>
      </c>
      <c r="C1924" s="6">
        <v>1128299</v>
      </c>
      <c r="D1924" s="7">
        <v>44425</v>
      </c>
      <c r="E1924" s="6" t="s">
        <v>28</v>
      </c>
      <c r="F1924" s="6" t="s">
        <v>77</v>
      </c>
      <c r="G1924" s="6" t="s">
        <v>60</v>
      </c>
      <c r="H1924" s="6" t="s">
        <v>21</v>
      </c>
      <c r="I1924" s="8">
        <v>0.64999999999999991</v>
      </c>
      <c r="J1924" s="9">
        <v>4750</v>
      </c>
      <c r="K1924" s="10">
        <f t="shared" si="14"/>
        <v>3087.4999999999995</v>
      </c>
      <c r="L1924" s="10">
        <f t="shared" si="15"/>
        <v>1389.3749999999998</v>
      </c>
      <c r="M1924" s="11">
        <v>0.45</v>
      </c>
      <c r="O1924" s="16"/>
      <c r="P1924" s="14"/>
      <c r="Q1924" s="12"/>
      <c r="R1924" s="13"/>
    </row>
    <row r="1925" spans="1:18" ht="15.75" customHeight="1">
      <c r="A1925" s="1"/>
      <c r="B1925" s="6" t="s">
        <v>27</v>
      </c>
      <c r="C1925" s="6">
        <v>1128299</v>
      </c>
      <c r="D1925" s="7">
        <v>44425</v>
      </c>
      <c r="E1925" s="6" t="s">
        <v>28</v>
      </c>
      <c r="F1925" s="6" t="s">
        <v>77</v>
      </c>
      <c r="G1925" s="6" t="s">
        <v>60</v>
      </c>
      <c r="H1925" s="6" t="s">
        <v>22</v>
      </c>
      <c r="I1925" s="8">
        <v>0.7</v>
      </c>
      <c r="J1925" s="9">
        <v>3000</v>
      </c>
      <c r="K1925" s="10">
        <f t="shared" si="14"/>
        <v>2100</v>
      </c>
      <c r="L1925" s="10">
        <f t="shared" si="15"/>
        <v>735</v>
      </c>
      <c r="M1925" s="11">
        <v>0.35</v>
      </c>
      <c r="O1925" s="16"/>
      <c r="P1925" s="14"/>
      <c r="Q1925" s="12"/>
      <c r="R1925" s="13"/>
    </row>
    <row r="1926" spans="1:18" ht="15.75" customHeight="1">
      <c r="A1926" s="1"/>
      <c r="B1926" s="6" t="s">
        <v>27</v>
      </c>
      <c r="C1926" s="6">
        <v>1128299</v>
      </c>
      <c r="D1926" s="7">
        <v>44457</v>
      </c>
      <c r="E1926" s="6" t="s">
        <v>28</v>
      </c>
      <c r="F1926" s="6" t="s">
        <v>77</v>
      </c>
      <c r="G1926" s="6" t="s">
        <v>60</v>
      </c>
      <c r="H1926" s="6" t="s">
        <v>17</v>
      </c>
      <c r="I1926" s="8">
        <v>0.45000000000000012</v>
      </c>
      <c r="J1926" s="9">
        <v>5000</v>
      </c>
      <c r="K1926" s="10">
        <f t="shared" si="14"/>
        <v>2250.0000000000005</v>
      </c>
      <c r="L1926" s="10">
        <f t="shared" si="15"/>
        <v>900.00000000000011</v>
      </c>
      <c r="M1926" s="11">
        <v>0.39999999999999997</v>
      </c>
      <c r="O1926" s="16"/>
      <c r="P1926" s="14"/>
      <c r="Q1926" s="12"/>
      <c r="R1926" s="13"/>
    </row>
    <row r="1927" spans="1:18" ht="15.75" customHeight="1">
      <c r="A1927" s="1"/>
      <c r="B1927" s="6" t="s">
        <v>27</v>
      </c>
      <c r="C1927" s="6">
        <v>1128299</v>
      </c>
      <c r="D1927" s="7">
        <v>44457</v>
      </c>
      <c r="E1927" s="6" t="s">
        <v>28</v>
      </c>
      <c r="F1927" s="6" t="s">
        <v>77</v>
      </c>
      <c r="G1927" s="6" t="s">
        <v>60</v>
      </c>
      <c r="H1927" s="6" t="s">
        <v>18</v>
      </c>
      <c r="I1927" s="8">
        <v>0.50000000000000011</v>
      </c>
      <c r="J1927" s="9">
        <v>5000</v>
      </c>
      <c r="K1927" s="10">
        <f t="shared" si="14"/>
        <v>2500.0000000000005</v>
      </c>
      <c r="L1927" s="10">
        <f t="shared" si="15"/>
        <v>1000.0000000000001</v>
      </c>
      <c r="M1927" s="11">
        <v>0.39999999999999997</v>
      </c>
      <c r="O1927" s="16"/>
      <c r="P1927" s="14"/>
      <c r="Q1927" s="12"/>
      <c r="R1927" s="13"/>
    </row>
    <row r="1928" spans="1:18" ht="15.75" customHeight="1">
      <c r="A1928" s="1"/>
      <c r="B1928" s="6" t="s">
        <v>27</v>
      </c>
      <c r="C1928" s="6">
        <v>1128299</v>
      </c>
      <c r="D1928" s="7">
        <v>44457</v>
      </c>
      <c r="E1928" s="6" t="s">
        <v>28</v>
      </c>
      <c r="F1928" s="6" t="s">
        <v>77</v>
      </c>
      <c r="G1928" s="6" t="s">
        <v>60</v>
      </c>
      <c r="H1928" s="6" t="s">
        <v>19</v>
      </c>
      <c r="I1928" s="8">
        <v>0.45000000000000012</v>
      </c>
      <c r="J1928" s="9">
        <v>3000</v>
      </c>
      <c r="K1928" s="10">
        <f t="shared" si="14"/>
        <v>1350.0000000000005</v>
      </c>
      <c r="L1928" s="10">
        <f t="shared" si="15"/>
        <v>540.00000000000011</v>
      </c>
      <c r="M1928" s="11">
        <v>0.39999999999999997</v>
      </c>
      <c r="O1928" s="16"/>
      <c r="P1928" s="14"/>
      <c r="Q1928" s="12"/>
      <c r="R1928" s="13"/>
    </row>
    <row r="1929" spans="1:18" ht="15.75" customHeight="1">
      <c r="A1929" s="1"/>
      <c r="B1929" s="6" t="s">
        <v>27</v>
      </c>
      <c r="C1929" s="6">
        <v>1128299</v>
      </c>
      <c r="D1929" s="7">
        <v>44457</v>
      </c>
      <c r="E1929" s="6" t="s">
        <v>28</v>
      </c>
      <c r="F1929" s="6" t="s">
        <v>77</v>
      </c>
      <c r="G1929" s="6" t="s">
        <v>60</v>
      </c>
      <c r="H1929" s="6" t="s">
        <v>20</v>
      </c>
      <c r="I1929" s="8">
        <v>0.45000000000000012</v>
      </c>
      <c r="J1929" s="9">
        <v>2500</v>
      </c>
      <c r="K1929" s="10">
        <f t="shared" si="14"/>
        <v>1125.0000000000002</v>
      </c>
      <c r="L1929" s="10">
        <f t="shared" si="15"/>
        <v>450.00000000000006</v>
      </c>
      <c r="M1929" s="11">
        <v>0.39999999999999997</v>
      </c>
      <c r="O1929" s="16"/>
      <c r="P1929" s="14"/>
      <c r="Q1929" s="12"/>
      <c r="R1929" s="13"/>
    </row>
    <row r="1930" spans="1:18" ht="15.75" customHeight="1">
      <c r="A1930" s="1"/>
      <c r="B1930" s="6" t="s">
        <v>27</v>
      </c>
      <c r="C1930" s="6">
        <v>1128299</v>
      </c>
      <c r="D1930" s="7">
        <v>44457</v>
      </c>
      <c r="E1930" s="6" t="s">
        <v>28</v>
      </c>
      <c r="F1930" s="6" t="s">
        <v>77</v>
      </c>
      <c r="G1930" s="6" t="s">
        <v>60</v>
      </c>
      <c r="H1930" s="6" t="s">
        <v>21</v>
      </c>
      <c r="I1930" s="8">
        <v>0.55000000000000004</v>
      </c>
      <c r="J1930" s="9">
        <v>2750</v>
      </c>
      <c r="K1930" s="10">
        <f t="shared" si="14"/>
        <v>1512.5000000000002</v>
      </c>
      <c r="L1930" s="10">
        <f t="shared" si="15"/>
        <v>680.62500000000011</v>
      </c>
      <c r="M1930" s="11">
        <v>0.45</v>
      </c>
      <c r="O1930" s="16"/>
      <c r="P1930" s="14"/>
      <c r="Q1930" s="12"/>
      <c r="R1930" s="13"/>
    </row>
    <row r="1931" spans="1:18" ht="15.75" customHeight="1">
      <c r="A1931" s="1"/>
      <c r="B1931" s="6" t="s">
        <v>27</v>
      </c>
      <c r="C1931" s="6">
        <v>1128299</v>
      </c>
      <c r="D1931" s="7">
        <v>44457</v>
      </c>
      <c r="E1931" s="6" t="s">
        <v>28</v>
      </c>
      <c r="F1931" s="6" t="s">
        <v>77</v>
      </c>
      <c r="G1931" s="6" t="s">
        <v>60</v>
      </c>
      <c r="H1931" s="6" t="s">
        <v>22</v>
      </c>
      <c r="I1931" s="8">
        <v>0.39999999999999997</v>
      </c>
      <c r="J1931" s="9">
        <v>3000</v>
      </c>
      <c r="K1931" s="10">
        <f t="shared" si="14"/>
        <v>1200</v>
      </c>
      <c r="L1931" s="10">
        <f t="shared" si="15"/>
        <v>420</v>
      </c>
      <c r="M1931" s="11">
        <v>0.35</v>
      </c>
      <c r="O1931" s="16"/>
      <c r="P1931" s="14"/>
      <c r="Q1931" s="12"/>
      <c r="R1931" s="13"/>
    </row>
    <row r="1932" spans="1:18" ht="15.75" customHeight="1">
      <c r="A1932" s="1"/>
      <c r="B1932" s="6" t="s">
        <v>27</v>
      </c>
      <c r="C1932" s="6">
        <v>1128299</v>
      </c>
      <c r="D1932" s="7">
        <v>44486</v>
      </c>
      <c r="E1932" s="6" t="s">
        <v>28</v>
      </c>
      <c r="F1932" s="6" t="s">
        <v>77</v>
      </c>
      <c r="G1932" s="6" t="s">
        <v>60</v>
      </c>
      <c r="H1932" s="6" t="s">
        <v>17</v>
      </c>
      <c r="I1932" s="8">
        <v>0.35000000000000003</v>
      </c>
      <c r="J1932" s="9">
        <v>4000</v>
      </c>
      <c r="K1932" s="10">
        <f t="shared" si="14"/>
        <v>1400.0000000000002</v>
      </c>
      <c r="L1932" s="10">
        <f t="shared" si="15"/>
        <v>560</v>
      </c>
      <c r="M1932" s="11">
        <v>0.39999999999999997</v>
      </c>
      <c r="O1932" s="16"/>
      <c r="P1932" s="14"/>
      <c r="Q1932" s="12"/>
      <c r="R1932" s="13"/>
    </row>
    <row r="1933" spans="1:18" ht="15.75" customHeight="1">
      <c r="A1933" s="1"/>
      <c r="B1933" s="6" t="s">
        <v>27</v>
      </c>
      <c r="C1933" s="6">
        <v>1128299</v>
      </c>
      <c r="D1933" s="7">
        <v>44486</v>
      </c>
      <c r="E1933" s="6" t="s">
        <v>28</v>
      </c>
      <c r="F1933" s="6" t="s">
        <v>77</v>
      </c>
      <c r="G1933" s="6" t="s">
        <v>60</v>
      </c>
      <c r="H1933" s="6" t="s">
        <v>18</v>
      </c>
      <c r="I1933" s="8">
        <v>0.50000000000000011</v>
      </c>
      <c r="J1933" s="9">
        <v>5750</v>
      </c>
      <c r="K1933" s="10">
        <f t="shared" si="14"/>
        <v>2875.0000000000005</v>
      </c>
      <c r="L1933" s="10">
        <f t="shared" si="15"/>
        <v>1150</v>
      </c>
      <c r="M1933" s="11">
        <v>0.39999999999999997</v>
      </c>
      <c r="O1933" s="16"/>
      <c r="P1933" s="14"/>
      <c r="Q1933" s="12"/>
      <c r="R1933" s="13"/>
    </row>
    <row r="1934" spans="1:18" ht="15.75" customHeight="1">
      <c r="A1934" s="1"/>
      <c r="B1934" s="6" t="s">
        <v>27</v>
      </c>
      <c r="C1934" s="6">
        <v>1128299</v>
      </c>
      <c r="D1934" s="7">
        <v>44486</v>
      </c>
      <c r="E1934" s="6" t="s">
        <v>28</v>
      </c>
      <c r="F1934" s="6" t="s">
        <v>77</v>
      </c>
      <c r="G1934" s="6" t="s">
        <v>60</v>
      </c>
      <c r="H1934" s="6" t="s">
        <v>19</v>
      </c>
      <c r="I1934" s="8">
        <v>0.45000000000000012</v>
      </c>
      <c r="J1934" s="9">
        <v>4000</v>
      </c>
      <c r="K1934" s="10">
        <f t="shared" si="14"/>
        <v>1800.0000000000005</v>
      </c>
      <c r="L1934" s="10">
        <f t="shared" si="15"/>
        <v>720.00000000000011</v>
      </c>
      <c r="M1934" s="11">
        <v>0.39999999999999997</v>
      </c>
      <c r="O1934" s="16"/>
      <c r="P1934" s="14"/>
      <c r="Q1934" s="12"/>
      <c r="R1934" s="13"/>
    </row>
    <row r="1935" spans="1:18" ht="15.75" customHeight="1">
      <c r="A1935" s="1"/>
      <c r="B1935" s="6" t="s">
        <v>27</v>
      </c>
      <c r="C1935" s="6">
        <v>1128299</v>
      </c>
      <c r="D1935" s="7">
        <v>44486</v>
      </c>
      <c r="E1935" s="6" t="s">
        <v>28</v>
      </c>
      <c r="F1935" s="6" t="s">
        <v>77</v>
      </c>
      <c r="G1935" s="6" t="s">
        <v>60</v>
      </c>
      <c r="H1935" s="6" t="s">
        <v>20</v>
      </c>
      <c r="I1935" s="8">
        <v>0.40000000000000008</v>
      </c>
      <c r="J1935" s="9">
        <v>3750</v>
      </c>
      <c r="K1935" s="10">
        <f t="shared" si="14"/>
        <v>1500.0000000000002</v>
      </c>
      <c r="L1935" s="10">
        <f t="shared" si="15"/>
        <v>600</v>
      </c>
      <c r="M1935" s="11">
        <v>0.39999999999999997</v>
      </c>
      <c r="O1935" s="16"/>
      <c r="P1935" s="14"/>
      <c r="Q1935" s="12"/>
      <c r="R1935" s="13"/>
    </row>
    <row r="1936" spans="1:18" ht="15.75" customHeight="1">
      <c r="A1936" s="1"/>
      <c r="B1936" s="6" t="s">
        <v>27</v>
      </c>
      <c r="C1936" s="6">
        <v>1128299</v>
      </c>
      <c r="D1936" s="7">
        <v>44486</v>
      </c>
      <c r="E1936" s="6" t="s">
        <v>28</v>
      </c>
      <c r="F1936" s="6" t="s">
        <v>77</v>
      </c>
      <c r="G1936" s="6" t="s">
        <v>60</v>
      </c>
      <c r="H1936" s="6" t="s">
        <v>21</v>
      </c>
      <c r="I1936" s="8">
        <v>0.5</v>
      </c>
      <c r="J1936" s="9">
        <v>3500</v>
      </c>
      <c r="K1936" s="10">
        <f t="shared" si="14"/>
        <v>1750</v>
      </c>
      <c r="L1936" s="10">
        <f t="shared" si="15"/>
        <v>787.5</v>
      </c>
      <c r="M1936" s="11">
        <v>0.45</v>
      </c>
      <c r="O1936" s="16"/>
      <c r="P1936" s="14"/>
      <c r="Q1936" s="12"/>
      <c r="R1936" s="13"/>
    </row>
    <row r="1937" spans="1:18" ht="15.75" customHeight="1">
      <c r="A1937" s="1"/>
      <c r="B1937" s="6" t="s">
        <v>27</v>
      </c>
      <c r="C1937" s="6">
        <v>1128299</v>
      </c>
      <c r="D1937" s="7">
        <v>44486</v>
      </c>
      <c r="E1937" s="6" t="s">
        <v>28</v>
      </c>
      <c r="F1937" s="6" t="s">
        <v>77</v>
      </c>
      <c r="G1937" s="6" t="s">
        <v>60</v>
      </c>
      <c r="H1937" s="6" t="s">
        <v>22</v>
      </c>
      <c r="I1937" s="8">
        <v>0.55000000000000004</v>
      </c>
      <c r="J1937" s="9">
        <v>4000</v>
      </c>
      <c r="K1937" s="10">
        <f t="shared" si="14"/>
        <v>2200</v>
      </c>
      <c r="L1937" s="10">
        <f t="shared" si="15"/>
        <v>770</v>
      </c>
      <c r="M1937" s="11">
        <v>0.35</v>
      </c>
      <c r="O1937" s="16"/>
      <c r="P1937" s="14"/>
      <c r="Q1937" s="12"/>
      <c r="R1937" s="13"/>
    </row>
    <row r="1938" spans="1:18" ht="15.75" customHeight="1">
      <c r="A1938" s="1"/>
      <c r="B1938" s="6" t="s">
        <v>27</v>
      </c>
      <c r="C1938" s="6">
        <v>1128299</v>
      </c>
      <c r="D1938" s="7">
        <v>44517</v>
      </c>
      <c r="E1938" s="6" t="s">
        <v>28</v>
      </c>
      <c r="F1938" s="6" t="s">
        <v>77</v>
      </c>
      <c r="G1938" s="6" t="s">
        <v>60</v>
      </c>
      <c r="H1938" s="6" t="s">
        <v>17</v>
      </c>
      <c r="I1938" s="8">
        <v>0.40000000000000008</v>
      </c>
      <c r="J1938" s="9">
        <v>6250</v>
      </c>
      <c r="K1938" s="10">
        <f t="shared" si="14"/>
        <v>2500.0000000000005</v>
      </c>
      <c r="L1938" s="10">
        <f t="shared" si="15"/>
        <v>1000.0000000000001</v>
      </c>
      <c r="M1938" s="11">
        <v>0.39999999999999997</v>
      </c>
      <c r="O1938" s="16"/>
      <c r="P1938" s="14"/>
      <c r="Q1938" s="12"/>
      <c r="R1938" s="13"/>
    </row>
    <row r="1939" spans="1:18" ht="15.75" customHeight="1">
      <c r="A1939" s="1"/>
      <c r="B1939" s="6" t="s">
        <v>27</v>
      </c>
      <c r="C1939" s="6">
        <v>1128299</v>
      </c>
      <c r="D1939" s="7">
        <v>44517</v>
      </c>
      <c r="E1939" s="6" t="s">
        <v>28</v>
      </c>
      <c r="F1939" s="6" t="s">
        <v>77</v>
      </c>
      <c r="G1939" s="6" t="s">
        <v>60</v>
      </c>
      <c r="H1939" s="6" t="s">
        <v>18</v>
      </c>
      <c r="I1939" s="8">
        <v>0.45000000000000012</v>
      </c>
      <c r="J1939" s="9">
        <v>7000</v>
      </c>
      <c r="K1939" s="10">
        <f t="shared" si="14"/>
        <v>3150.0000000000009</v>
      </c>
      <c r="L1939" s="10">
        <f t="shared" si="15"/>
        <v>1260.0000000000002</v>
      </c>
      <c r="M1939" s="11">
        <v>0.39999999999999997</v>
      </c>
      <c r="O1939" s="16"/>
      <c r="P1939" s="14"/>
      <c r="Q1939" s="12"/>
      <c r="R1939" s="13"/>
    </row>
    <row r="1940" spans="1:18" ht="15.75" customHeight="1">
      <c r="A1940" s="1"/>
      <c r="B1940" s="6" t="s">
        <v>27</v>
      </c>
      <c r="C1940" s="6">
        <v>1128299</v>
      </c>
      <c r="D1940" s="7">
        <v>44517</v>
      </c>
      <c r="E1940" s="6" t="s">
        <v>28</v>
      </c>
      <c r="F1940" s="6" t="s">
        <v>77</v>
      </c>
      <c r="G1940" s="6" t="s">
        <v>60</v>
      </c>
      <c r="H1940" s="6" t="s">
        <v>19</v>
      </c>
      <c r="I1940" s="8">
        <v>0.40000000000000008</v>
      </c>
      <c r="J1940" s="9">
        <v>5250</v>
      </c>
      <c r="K1940" s="10">
        <f t="shared" si="14"/>
        <v>2100.0000000000005</v>
      </c>
      <c r="L1940" s="10">
        <f t="shared" si="15"/>
        <v>840.00000000000011</v>
      </c>
      <c r="M1940" s="11">
        <v>0.39999999999999997</v>
      </c>
      <c r="O1940" s="16"/>
      <c r="P1940" s="14"/>
      <c r="Q1940" s="12"/>
      <c r="R1940" s="13"/>
    </row>
    <row r="1941" spans="1:18" ht="15.75" customHeight="1">
      <c r="A1941" s="1"/>
      <c r="B1941" s="6" t="s">
        <v>27</v>
      </c>
      <c r="C1941" s="6">
        <v>1128299</v>
      </c>
      <c r="D1941" s="7">
        <v>44517</v>
      </c>
      <c r="E1941" s="6" t="s">
        <v>28</v>
      </c>
      <c r="F1941" s="6" t="s">
        <v>77</v>
      </c>
      <c r="G1941" s="6" t="s">
        <v>60</v>
      </c>
      <c r="H1941" s="6" t="s">
        <v>20</v>
      </c>
      <c r="I1941" s="8">
        <v>0.50000000000000011</v>
      </c>
      <c r="J1941" s="9">
        <v>5000</v>
      </c>
      <c r="K1941" s="10">
        <f t="shared" si="14"/>
        <v>2500.0000000000005</v>
      </c>
      <c r="L1941" s="10">
        <f t="shared" si="15"/>
        <v>1000.0000000000001</v>
      </c>
      <c r="M1941" s="11">
        <v>0.39999999999999997</v>
      </c>
      <c r="O1941" s="16"/>
      <c r="P1941" s="14"/>
      <c r="Q1941" s="12"/>
      <c r="R1941" s="13"/>
    </row>
    <row r="1942" spans="1:18" ht="15.75" customHeight="1">
      <c r="A1942" s="1"/>
      <c r="B1942" s="6" t="s">
        <v>27</v>
      </c>
      <c r="C1942" s="6">
        <v>1128299</v>
      </c>
      <c r="D1942" s="7">
        <v>44517</v>
      </c>
      <c r="E1942" s="6" t="s">
        <v>28</v>
      </c>
      <c r="F1942" s="6" t="s">
        <v>77</v>
      </c>
      <c r="G1942" s="6" t="s">
        <v>60</v>
      </c>
      <c r="H1942" s="6" t="s">
        <v>21</v>
      </c>
      <c r="I1942" s="8">
        <v>0.70000000000000007</v>
      </c>
      <c r="J1942" s="9">
        <v>4750</v>
      </c>
      <c r="K1942" s="10">
        <f t="shared" si="14"/>
        <v>3325.0000000000005</v>
      </c>
      <c r="L1942" s="10">
        <f t="shared" si="15"/>
        <v>1496.2500000000002</v>
      </c>
      <c r="M1942" s="11">
        <v>0.45</v>
      </c>
      <c r="O1942" s="16"/>
      <c r="P1942" s="14"/>
      <c r="Q1942" s="12"/>
      <c r="R1942" s="13"/>
    </row>
    <row r="1943" spans="1:18" ht="15.75" customHeight="1">
      <c r="A1943" s="1"/>
      <c r="B1943" s="6" t="s">
        <v>27</v>
      </c>
      <c r="C1943" s="6">
        <v>1128299</v>
      </c>
      <c r="D1943" s="7">
        <v>44517</v>
      </c>
      <c r="E1943" s="6" t="s">
        <v>28</v>
      </c>
      <c r="F1943" s="6" t="s">
        <v>77</v>
      </c>
      <c r="G1943" s="6" t="s">
        <v>60</v>
      </c>
      <c r="H1943" s="6" t="s">
        <v>22</v>
      </c>
      <c r="I1943" s="8">
        <v>0.8500000000000002</v>
      </c>
      <c r="J1943" s="9">
        <v>6000</v>
      </c>
      <c r="K1943" s="10">
        <f t="shared" si="14"/>
        <v>5100.0000000000009</v>
      </c>
      <c r="L1943" s="10">
        <f t="shared" si="15"/>
        <v>1785.0000000000002</v>
      </c>
      <c r="M1943" s="11">
        <v>0.35</v>
      </c>
      <c r="O1943" s="16"/>
      <c r="P1943" s="14"/>
      <c r="Q1943" s="12"/>
      <c r="R1943" s="13"/>
    </row>
    <row r="1944" spans="1:18" ht="15.75" customHeight="1">
      <c r="A1944" s="1"/>
      <c r="B1944" s="6" t="s">
        <v>27</v>
      </c>
      <c r="C1944" s="6">
        <v>1128299</v>
      </c>
      <c r="D1944" s="7">
        <v>44546</v>
      </c>
      <c r="E1944" s="6" t="s">
        <v>28</v>
      </c>
      <c r="F1944" s="6" t="s">
        <v>77</v>
      </c>
      <c r="G1944" s="6" t="s">
        <v>60</v>
      </c>
      <c r="H1944" s="6" t="s">
        <v>17</v>
      </c>
      <c r="I1944" s="8">
        <v>0.70000000000000018</v>
      </c>
      <c r="J1944" s="9">
        <v>8000</v>
      </c>
      <c r="K1944" s="10">
        <f t="shared" si="14"/>
        <v>5600.0000000000018</v>
      </c>
      <c r="L1944" s="10">
        <f t="shared" si="15"/>
        <v>2240.0000000000005</v>
      </c>
      <c r="M1944" s="11">
        <v>0.39999999999999997</v>
      </c>
      <c r="O1944" s="16"/>
      <c r="P1944" s="14"/>
      <c r="Q1944" s="12"/>
      <c r="R1944" s="13"/>
    </row>
    <row r="1945" spans="1:18" ht="15.75" customHeight="1">
      <c r="A1945" s="1"/>
      <c r="B1945" s="6" t="s">
        <v>27</v>
      </c>
      <c r="C1945" s="6">
        <v>1128299</v>
      </c>
      <c r="D1945" s="7">
        <v>44546</v>
      </c>
      <c r="E1945" s="6" t="s">
        <v>28</v>
      </c>
      <c r="F1945" s="6" t="s">
        <v>77</v>
      </c>
      <c r="G1945" s="6" t="s">
        <v>60</v>
      </c>
      <c r="H1945" s="6" t="s">
        <v>18</v>
      </c>
      <c r="I1945" s="8">
        <v>0.80000000000000027</v>
      </c>
      <c r="J1945" s="9">
        <v>8000</v>
      </c>
      <c r="K1945" s="10">
        <f t="shared" si="14"/>
        <v>6400.0000000000018</v>
      </c>
      <c r="L1945" s="10">
        <f t="shared" si="15"/>
        <v>2560.0000000000005</v>
      </c>
      <c r="M1945" s="11">
        <v>0.39999999999999997</v>
      </c>
      <c r="O1945" s="16"/>
      <c r="P1945" s="14"/>
      <c r="Q1945" s="12"/>
      <c r="R1945" s="13"/>
    </row>
    <row r="1946" spans="1:18" ht="15.75" customHeight="1">
      <c r="A1946" s="1"/>
      <c r="B1946" s="6" t="s">
        <v>27</v>
      </c>
      <c r="C1946" s="6">
        <v>1128299</v>
      </c>
      <c r="D1946" s="7">
        <v>44546</v>
      </c>
      <c r="E1946" s="6" t="s">
        <v>28</v>
      </c>
      <c r="F1946" s="6" t="s">
        <v>77</v>
      </c>
      <c r="G1946" s="6" t="s">
        <v>60</v>
      </c>
      <c r="H1946" s="6" t="s">
        <v>19</v>
      </c>
      <c r="I1946" s="8">
        <v>0.75000000000000022</v>
      </c>
      <c r="J1946" s="9">
        <v>6000</v>
      </c>
      <c r="K1946" s="10">
        <f t="shared" si="14"/>
        <v>4500.0000000000009</v>
      </c>
      <c r="L1946" s="10">
        <f t="shared" si="15"/>
        <v>1800.0000000000002</v>
      </c>
      <c r="M1946" s="11">
        <v>0.39999999999999997</v>
      </c>
      <c r="O1946" s="16"/>
      <c r="P1946" s="14"/>
      <c r="Q1946" s="12"/>
      <c r="R1946" s="13"/>
    </row>
    <row r="1947" spans="1:18" ht="15.75" customHeight="1">
      <c r="A1947" s="1"/>
      <c r="B1947" s="6" t="s">
        <v>27</v>
      </c>
      <c r="C1947" s="6">
        <v>1128299</v>
      </c>
      <c r="D1947" s="7">
        <v>44546</v>
      </c>
      <c r="E1947" s="6" t="s">
        <v>28</v>
      </c>
      <c r="F1947" s="6" t="s">
        <v>77</v>
      </c>
      <c r="G1947" s="6" t="s">
        <v>60</v>
      </c>
      <c r="H1947" s="6" t="s">
        <v>20</v>
      </c>
      <c r="I1947" s="8">
        <v>0.75000000000000022</v>
      </c>
      <c r="J1947" s="9">
        <v>6000</v>
      </c>
      <c r="K1947" s="10">
        <f t="shared" si="14"/>
        <v>4500.0000000000009</v>
      </c>
      <c r="L1947" s="10">
        <f t="shared" si="15"/>
        <v>1800.0000000000002</v>
      </c>
      <c r="M1947" s="11">
        <v>0.39999999999999997</v>
      </c>
      <c r="O1947" s="16"/>
      <c r="P1947" s="14"/>
      <c r="Q1947" s="12"/>
      <c r="R1947" s="13"/>
    </row>
    <row r="1948" spans="1:18" ht="15.75" customHeight="1">
      <c r="A1948" s="1"/>
      <c r="B1948" s="6" t="s">
        <v>27</v>
      </c>
      <c r="C1948" s="6">
        <v>1128299</v>
      </c>
      <c r="D1948" s="7">
        <v>44546</v>
      </c>
      <c r="E1948" s="6" t="s">
        <v>28</v>
      </c>
      <c r="F1948" s="6" t="s">
        <v>77</v>
      </c>
      <c r="G1948" s="6" t="s">
        <v>60</v>
      </c>
      <c r="H1948" s="6" t="s">
        <v>21</v>
      </c>
      <c r="I1948" s="8">
        <v>0.8500000000000002</v>
      </c>
      <c r="J1948" s="9">
        <v>5250</v>
      </c>
      <c r="K1948" s="10">
        <f t="shared" si="14"/>
        <v>4462.5000000000009</v>
      </c>
      <c r="L1948" s="10">
        <f t="shared" si="15"/>
        <v>2008.1250000000005</v>
      </c>
      <c r="M1948" s="11">
        <v>0.45</v>
      </c>
      <c r="O1948" s="16"/>
      <c r="P1948" s="14"/>
      <c r="Q1948" s="12"/>
      <c r="R1948" s="13"/>
    </row>
    <row r="1949" spans="1:18" ht="15.75" customHeight="1">
      <c r="A1949" s="1"/>
      <c r="B1949" s="6" t="s">
        <v>27</v>
      </c>
      <c r="C1949" s="6">
        <v>1128299</v>
      </c>
      <c r="D1949" s="7">
        <v>44546</v>
      </c>
      <c r="E1949" s="6" t="s">
        <v>28</v>
      </c>
      <c r="F1949" s="6" t="s">
        <v>77</v>
      </c>
      <c r="G1949" s="6" t="s">
        <v>60</v>
      </c>
      <c r="H1949" s="6" t="s">
        <v>22</v>
      </c>
      <c r="I1949" s="8">
        <v>0.90000000000000024</v>
      </c>
      <c r="J1949" s="9">
        <v>6250</v>
      </c>
      <c r="K1949" s="10">
        <f t="shared" si="14"/>
        <v>5625.0000000000018</v>
      </c>
      <c r="L1949" s="10">
        <f t="shared" si="15"/>
        <v>1968.7500000000005</v>
      </c>
      <c r="M1949" s="11">
        <v>0.35</v>
      </c>
      <c r="O1949" s="16"/>
      <c r="P1949" s="14"/>
      <c r="Q1949" s="12"/>
      <c r="R1949" s="13"/>
    </row>
    <row r="1950" spans="1:18" ht="15.75" customHeight="1">
      <c r="A1950" s="1" t="s">
        <v>39</v>
      </c>
      <c r="B1950" s="6" t="s">
        <v>23</v>
      </c>
      <c r="C1950" s="6">
        <v>1197831</v>
      </c>
      <c r="D1950" s="7">
        <v>44201</v>
      </c>
      <c r="E1950" s="6" t="s">
        <v>24</v>
      </c>
      <c r="F1950" s="6" t="s">
        <v>78</v>
      </c>
      <c r="G1950" s="6" t="s">
        <v>79</v>
      </c>
      <c r="H1950" s="6" t="s">
        <v>17</v>
      </c>
      <c r="I1950" s="8">
        <v>0.2</v>
      </c>
      <c r="J1950" s="9">
        <v>6750</v>
      </c>
      <c r="K1950" s="10">
        <f t="shared" si="14"/>
        <v>1350</v>
      </c>
      <c r="L1950" s="10">
        <f t="shared" si="15"/>
        <v>405</v>
      </c>
      <c r="M1950" s="11">
        <v>0.3</v>
      </c>
      <c r="O1950" s="16"/>
      <c r="P1950" s="14"/>
      <c r="Q1950" s="12"/>
      <c r="R1950" s="13"/>
    </row>
    <row r="1951" spans="1:18" ht="15.75" customHeight="1">
      <c r="A1951" s="1"/>
      <c r="B1951" s="6" t="s">
        <v>23</v>
      </c>
      <c r="C1951" s="6">
        <v>1197831</v>
      </c>
      <c r="D1951" s="7">
        <v>44201</v>
      </c>
      <c r="E1951" s="6" t="s">
        <v>24</v>
      </c>
      <c r="F1951" s="6" t="s">
        <v>78</v>
      </c>
      <c r="G1951" s="6" t="s">
        <v>79</v>
      </c>
      <c r="H1951" s="6" t="s">
        <v>18</v>
      </c>
      <c r="I1951" s="8">
        <v>0.3</v>
      </c>
      <c r="J1951" s="9">
        <v>6750</v>
      </c>
      <c r="K1951" s="10">
        <f t="shared" si="14"/>
        <v>2025</v>
      </c>
      <c r="L1951" s="10">
        <f t="shared" si="15"/>
        <v>607.5</v>
      </c>
      <c r="M1951" s="11">
        <v>0.3</v>
      </c>
      <c r="O1951" s="16"/>
      <c r="P1951" s="14"/>
      <c r="Q1951" s="12"/>
      <c r="R1951" s="13"/>
    </row>
    <row r="1952" spans="1:18" ht="15.75" customHeight="1">
      <c r="A1952" s="1"/>
      <c r="B1952" s="6" t="s">
        <v>23</v>
      </c>
      <c r="C1952" s="6">
        <v>1197831</v>
      </c>
      <c r="D1952" s="7">
        <v>44201</v>
      </c>
      <c r="E1952" s="6" t="s">
        <v>24</v>
      </c>
      <c r="F1952" s="6" t="s">
        <v>78</v>
      </c>
      <c r="G1952" s="6" t="s">
        <v>79</v>
      </c>
      <c r="H1952" s="6" t="s">
        <v>19</v>
      </c>
      <c r="I1952" s="8">
        <v>0.3</v>
      </c>
      <c r="J1952" s="9">
        <v>4750</v>
      </c>
      <c r="K1952" s="10">
        <f t="shared" si="14"/>
        <v>1425</v>
      </c>
      <c r="L1952" s="10">
        <f t="shared" si="15"/>
        <v>427.5</v>
      </c>
      <c r="M1952" s="11">
        <v>0.3</v>
      </c>
      <c r="O1952" s="16"/>
      <c r="P1952" s="14"/>
      <c r="Q1952" s="12"/>
      <c r="R1952" s="13"/>
    </row>
    <row r="1953" spans="1:18" ht="15.75" customHeight="1">
      <c r="A1953" s="1"/>
      <c r="B1953" s="6" t="s">
        <v>23</v>
      </c>
      <c r="C1953" s="6">
        <v>1197831</v>
      </c>
      <c r="D1953" s="7">
        <v>44201</v>
      </c>
      <c r="E1953" s="6" t="s">
        <v>24</v>
      </c>
      <c r="F1953" s="6" t="s">
        <v>78</v>
      </c>
      <c r="G1953" s="6" t="s">
        <v>79</v>
      </c>
      <c r="H1953" s="6" t="s">
        <v>20</v>
      </c>
      <c r="I1953" s="8">
        <v>0.35</v>
      </c>
      <c r="J1953" s="9">
        <v>4750</v>
      </c>
      <c r="K1953" s="10">
        <f t="shared" si="14"/>
        <v>1662.5</v>
      </c>
      <c r="L1953" s="10">
        <f t="shared" si="15"/>
        <v>665</v>
      </c>
      <c r="M1953" s="11">
        <v>0.4</v>
      </c>
      <c r="O1953" s="16"/>
      <c r="P1953" s="14"/>
      <c r="Q1953" s="12"/>
      <c r="R1953" s="13"/>
    </row>
    <row r="1954" spans="1:18" ht="15.75" customHeight="1">
      <c r="A1954" s="1"/>
      <c r="B1954" s="6" t="s">
        <v>23</v>
      </c>
      <c r="C1954" s="6">
        <v>1197831</v>
      </c>
      <c r="D1954" s="7">
        <v>44201</v>
      </c>
      <c r="E1954" s="6" t="s">
        <v>24</v>
      </c>
      <c r="F1954" s="6" t="s">
        <v>78</v>
      </c>
      <c r="G1954" s="6" t="s">
        <v>79</v>
      </c>
      <c r="H1954" s="6" t="s">
        <v>21</v>
      </c>
      <c r="I1954" s="8">
        <v>0.4</v>
      </c>
      <c r="J1954" s="9">
        <v>3250</v>
      </c>
      <c r="K1954" s="10">
        <f t="shared" si="14"/>
        <v>1300</v>
      </c>
      <c r="L1954" s="10">
        <f t="shared" si="15"/>
        <v>325</v>
      </c>
      <c r="M1954" s="11">
        <v>0.25</v>
      </c>
      <c r="O1954" s="16"/>
      <c r="P1954" s="14"/>
      <c r="Q1954" s="12"/>
      <c r="R1954" s="13"/>
    </row>
    <row r="1955" spans="1:18" ht="15.75" customHeight="1">
      <c r="A1955" s="1"/>
      <c r="B1955" s="6" t="s">
        <v>23</v>
      </c>
      <c r="C1955" s="6">
        <v>1197831</v>
      </c>
      <c r="D1955" s="7">
        <v>44201</v>
      </c>
      <c r="E1955" s="6" t="s">
        <v>24</v>
      </c>
      <c r="F1955" s="6" t="s">
        <v>78</v>
      </c>
      <c r="G1955" s="6" t="s">
        <v>79</v>
      </c>
      <c r="H1955" s="6" t="s">
        <v>22</v>
      </c>
      <c r="I1955" s="8">
        <v>0.35</v>
      </c>
      <c r="J1955" s="9">
        <v>4750</v>
      </c>
      <c r="K1955" s="10">
        <f t="shared" si="14"/>
        <v>1662.5</v>
      </c>
      <c r="L1955" s="10">
        <f t="shared" si="15"/>
        <v>748.125</v>
      </c>
      <c r="M1955" s="11">
        <v>0.45</v>
      </c>
      <c r="O1955" s="16"/>
      <c r="P1955" s="14"/>
      <c r="Q1955" s="12"/>
      <c r="R1955" s="13"/>
    </row>
    <row r="1956" spans="1:18" ht="15.75" customHeight="1">
      <c r="A1956" s="1"/>
      <c r="B1956" s="6" t="s">
        <v>23</v>
      </c>
      <c r="C1956" s="6">
        <v>1197831</v>
      </c>
      <c r="D1956" s="7">
        <v>44231</v>
      </c>
      <c r="E1956" s="6" t="s">
        <v>24</v>
      </c>
      <c r="F1956" s="6" t="s">
        <v>78</v>
      </c>
      <c r="G1956" s="6" t="s">
        <v>79</v>
      </c>
      <c r="H1956" s="6" t="s">
        <v>17</v>
      </c>
      <c r="I1956" s="8">
        <v>0.25</v>
      </c>
      <c r="J1956" s="9">
        <v>6250</v>
      </c>
      <c r="K1956" s="10">
        <f t="shared" si="14"/>
        <v>1562.5</v>
      </c>
      <c r="L1956" s="10">
        <f t="shared" si="15"/>
        <v>468.75</v>
      </c>
      <c r="M1956" s="11">
        <v>0.3</v>
      </c>
      <c r="O1956" s="16"/>
      <c r="P1956" s="14"/>
      <c r="Q1956" s="12"/>
      <c r="R1956" s="13"/>
    </row>
    <row r="1957" spans="1:18" ht="15.75" customHeight="1">
      <c r="A1957" s="1"/>
      <c r="B1957" s="6" t="s">
        <v>23</v>
      </c>
      <c r="C1957" s="6">
        <v>1197831</v>
      </c>
      <c r="D1957" s="7">
        <v>44231</v>
      </c>
      <c r="E1957" s="6" t="s">
        <v>24</v>
      </c>
      <c r="F1957" s="6" t="s">
        <v>78</v>
      </c>
      <c r="G1957" s="6" t="s">
        <v>79</v>
      </c>
      <c r="H1957" s="6" t="s">
        <v>18</v>
      </c>
      <c r="I1957" s="8">
        <v>0.35</v>
      </c>
      <c r="J1957" s="9">
        <v>6000</v>
      </c>
      <c r="K1957" s="10">
        <f t="shared" si="14"/>
        <v>2100</v>
      </c>
      <c r="L1957" s="10">
        <f t="shared" si="15"/>
        <v>630</v>
      </c>
      <c r="M1957" s="11">
        <v>0.3</v>
      </c>
      <c r="O1957" s="16"/>
      <c r="P1957" s="14"/>
      <c r="Q1957" s="12"/>
      <c r="R1957" s="13"/>
    </row>
    <row r="1958" spans="1:18" ht="15.75" customHeight="1">
      <c r="A1958" s="1"/>
      <c r="B1958" s="6" t="s">
        <v>23</v>
      </c>
      <c r="C1958" s="6">
        <v>1197831</v>
      </c>
      <c r="D1958" s="7">
        <v>44231</v>
      </c>
      <c r="E1958" s="6" t="s">
        <v>24</v>
      </c>
      <c r="F1958" s="6" t="s">
        <v>78</v>
      </c>
      <c r="G1958" s="6" t="s">
        <v>79</v>
      </c>
      <c r="H1958" s="6" t="s">
        <v>19</v>
      </c>
      <c r="I1958" s="8">
        <v>0.35</v>
      </c>
      <c r="J1958" s="9">
        <v>4250</v>
      </c>
      <c r="K1958" s="10">
        <f t="shared" si="14"/>
        <v>1487.5</v>
      </c>
      <c r="L1958" s="10">
        <f t="shared" si="15"/>
        <v>446.25</v>
      </c>
      <c r="M1958" s="11">
        <v>0.3</v>
      </c>
      <c r="O1958" s="16"/>
      <c r="P1958" s="14"/>
      <c r="Q1958" s="12"/>
      <c r="R1958" s="13"/>
    </row>
    <row r="1959" spans="1:18" ht="15.75" customHeight="1">
      <c r="A1959" s="1"/>
      <c r="B1959" s="6" t="s">
        <v>23</v>
      </c>
      <c r="C1959" s="6">
        <v>1197831</v>
      </c>
      <c r="D1959" s="7">
        <v>44231</v>
      </c>
      <c r="E1959" s="6" t="s">
        <v>24</v>
      </c>
      <c r="F1959" s="6" t="s">
        <v>78</v>
      </c>
      <c r="G1959" s="6" t="s">
        <v>79</v>
      </c>
      <c r="H1959" s="6" t="s">
        <v>20</v>
      </c>
      <c r="I1959" s="8">
        <v>0.35</v>
      </c>
      <c r="J1959" s="9">
        <v>3750</v>
      </c>
      <c r="K1959" s="10">
        <f t="shared" si="14"/>
        <v>1312.5</v>
      </c>
      <c r="L1959" s="10">
        <f t="shared" si="15"/>
        <v>525</v>
      </c>
      <c r="M1959" s="11">
        <v>0.4</v>
      </c>
      <c r="O1959" s="16"/>
      <c r="P1959" s="14"/>
      <c r="Q1959" s="12"/>
      <c r="R1959" s="13"/>
    </row>
    <row r="1960" spans="1:18" ht="15.75" customHeight="1">
      <c r="A1960" s="1"/>
      <c r="B1960" s="6" t="s">
        <v>23</v>
      </c>
      <c r="C1960" s="6">
        <v>1197831</v>
      </c>
      <c r="D1960" s="7">
        <v>44231</v>
      </c>
      <c r="E1960" s="6" t="s">
        <v>24</v>
      </c>
      <c r="F1960" s="6" t="s">
        <v>78</v>
      </c>
      <c r="G1960" s="6" t="s">
        <v>79</v>
      </c>
      <c r="H1960" s="6" t="s">
        <v>21</v>
      </c>
      <c r="I1960" s="8">
        <v>0.4</v>
      </c>
      <c r="J1960" s="9">
        <v>2500</v>
      </c>
      <c r="K1960" s="10">
        <f t="shared" si="14"/>
        <v>1000</v>
      </c>
      <c r="L1960" s="10">
        <f t="shared" si="15"/>
        <v>250</v>
      </c>
      <c r="M1960" s="11">
        <v>0.25</v>
      </c>
      <c r="O1960" s="16"/>
      <c r="P1960" s="14"/>
      <c r="Q1960" s="12"/>
      <c r="R1960" s="13"/>
    </row>
    <row r="1961" spans="1:18" ht="15.75" customHeight="1">
      <c r="A1961" s="1"/>
      <c r="B1961" s="6" t="s">
        <v>23</v>
      </c>
      <c r="C1961" s="6">
        <v>1197831</v>
      </c>
      <c r="D1961" s="7">
        <v>44231</v>
      </c>
      <c r="E1961" s="6" t="s">
        <v>24</v>
      </c>
      <c r="F1961" s="6" t="s">
        <v>78</v>
      </c>
      <c r="G1961" s="6" t="s">
        <v>79</v>
      </c>
      <c r="H1961" s="6" t="s">
        <v>22</v>
      </c>
      <c r="I1961" s="8">
        <v>0.35</v>
      </c>
      <c r="J1961" s="9">
        <v>4500</v>
      </c>
      <c r="K1961" s="10">
        <f t="shared" si="14"/>
        <v>1575</v>
      </c>
      <c r="L1961" s="10">
        <f t="shared" si="15"/>
        <v>708.75</v>
      </c>
      <c r="M1961" s="11">
        <v>0.45</v>
      </c>
      <c r="O1961" s="16"/>
      <c r="P1961" s="14"/>
      <c r="Q1961" s="12"/>
      <c r="R1961" s="13"/>
    </row>
    <row r="1962" spans="1:18" ht="15.75" customHeight="1">
      <c r="A1962" s="1"/>
      <c r="B1962" s="6" t="s">
        <v>23</v>
      </c>
      <c r="C1962" s="6">
        <v>1197831</v>
      </c>
      <c r="D1962" s="7">
        <v>44261</v>
      </c>
      <c r="E1962" s="6" t="s">
        <v>24</v>
      </c>
      <c r="F1962" s="6" t="s">
        <v>78</v>
      </c>
      <c r="G1962" s="6" t="s">
        <v>79</v>
      </c>
      <c r="H1962" s="6" t="s">
        <v>17</v>
      </c>
      <c r="I1962" s="8">
        <v>0.3</v>
      </c>
      <c r="J1962" s="9">
        <v>6250</v>
      </c>
      <c r="K1962" s="10">
        <f t="shared" si="14"/>
        <v>1875</v>
      </c>
      <c r="L1962" s="10">
        <f t="shared" si="15"/>
        <v>656.25</v>
      </c>
      <c r="M1962" s="11">
        <v>0.35</v>
      </c>
      <c r="O1962" s="16"/>
      <c r="P1962" s="14"/>
      <c r="Q1962" s="12"/>
      <c r="R1962" s="13"/>
    </row>
    <row r="1963" spans="1:18" ht="15.75" customHeight="1">
      <c r="A1963" s="1"/>
      <c r="B1963" s="6" t="s">
        <v>23</v>
      </c>
      <c r="C1963" s="6">
        <v>1197831</v>
      </c>
      <c r="D1963" s="7">
        <v>44261</v>
      </c>
      <c r="E1963" s="6" t="s">
        <v>24</v>
      </c>
      <c r="F1963" s="6" t="s">
        <v>78</v>
      </c>
      <c r="G1963" s="6" t="s">
        <v>79</v>
      </c>
      <c r="H1963" s="6" t="s">
        <v>18</v>
      </c>
      <c r="I1963" s="8">
        <v>0.4</v>
      </c>
      <c r="J1963" s="9">
        <v>6250</v>
      </c>
      <c r="K1963" s="10">
        <f t="shared" si="14"/>
        <v>2500</v>
      </c>
      <c r="L1963" s="10">
        <f t="shared" si="15"/>
        <v>875</v>
      </c>
      <c r="M1963" s="11">
        <v>0.35</v>
      </c>
      <c r="O1963" s="16"/>
      <c r="P1963" s="14"/>
      <c r="Q1963" s="12"/>
      <c r="R1963" s="13"/>
    </row>
    <row r="1964" spans="1:18" ht="15.75" customHeight="1">
      <c r="A1964" s="1"/>
      <c r="B1964" s="6" t="s">
        <v>23</v>
      </c>
      <c r="C1964" s="6">
        <v>1197831</v>
      </c>
      <c r="D1964" s="7">
        <v>44261</v>
      </c>
      <c r="E1964" s="6" t="s">
        <v>24</v>
      </c>
      <c r="F1964" s="6" t="s">
        <v>78</v>
      </c>
      <c r="G1964" s="6" t="s">
        <v>79</v>
      </c>
      <c r="H1964" s="6" t="s">
        <v>19</v>
      </c>
      <c r="I1964" s="8">
        <v>0.3</v>
      </c>
      <c r="J1964" s="9">
        <v>4500</v>
      </c>
      <c r="K1964" s="10">
        <f t="shared" si="14"/>
        <v>1350</v>
      </c>
      <c r="L1964" s="10">
        <f t="shared" si="15"/>
        <v>472.49999999999994</v>
      </c>
      <c r="M1964" s="11">
        <v>0.35</v>
      </c>
      <c r="O1964" s="16"/>
      <c r="P1964" s="14"/>
      <c r="Q1964" s="12"/>
      <c r="R1964" s="13"/>
    </row>
    <row r="1965" spans="1:18" ht="15.75" customHeight="1">
      <c r="A1965" s="1"/>
      <c r="B1965" s="6" t="s">
        <v>23</v>
      </c>
      <c r="C1965" s="6">
        <v>1197831</v>
      </c>
      <c r="D1965" s="7">
        <v>44261</v>
      </c>
      <c r="E1965" s="6" t="s">
        <v>24</v>
      </c>
      <c r="F1965" s="6" t="s">
        <v>78</v>
      </c>
      <c r="G1965" s="6" t="s">
        <v>79</v>
      </c>
      <c r="H1965" s="6" t="s">
        <v>20</v>
      </c>
      <c r="I1965" s="8">
        <v>0.35000000000000003</v>
      </c>
      <c r="J1965" s="9">
        <v>3500</v>
      </c>
      <c r="K1965" s="10">
        <f t="shared" si="14"/>
        <v>1225.0000000000002</v>
      </c>
      <c r="L1965" s="10">
        <f t="shared" si="15"/>
        <v>551.25000000000011</v>
      </c>
      <c r="M1965" s="11">
        <v>0.45</v>
      </c>
      <c r="O1965" s="16"/>
      <c r="P1965" s="14"/>
      <c r="Q1965" s="12"/>
      <c r="R1965" s="13"/>
    </row>
    <row r="1966" spans="1:18" ht="15.75" customHeight="1">
      <c r="A1966" s="1"/>
      <c r="B1966" s="6" t="s">
        <v>23</v>
      </c>
      <c r="C1966" s="6">
        <v>1197831</v>
      </c>
      <c r="D1966" s="7">
        <v>44261</v>
      </c>
      <c r="E1966" s="6" t="s">
        <v>24</v>
      </c>
      <c r="F1966" s="6" t="s">
        <v>78</v>
      </c>
      <c r="G1966" s="6" t="s">
        <v>79</v>
      </c>
      <c r="H1966" s="6" t="s">
        <v>21</v>
      </c>
      <c r="I1966" s="8">
        <v>0.4</v>
      </c>
      <c r="J1966" s="9">
        <v>2500</v>
      </c>
      <c r="K1966" s="10">
        <f t="shared" si="14"/>
        <v>1000</v>
      </c>
      <c r="L1966" s="10">
        <f t="shared" si="15"/>
        <v>300</v>
      </c>
      <c r="M1966" s="11">
        <v>0.3</v>
      </c>
      <c r="O1966" s="16"/>
      <c r="P1966" s="14"/>
      <c r="Q1966" s="12"/>
      <c r="R1966" s="13"/>
    </row>
    <row r="1967" spans="1:18" ht="15.75" customHeight="1">
      <c r="A1967" s="1"/>
      <c r="B1967" s="6" t="s">
        <v>23</v>
      </c>
      <c r="C1967" s="6">
        <v>1197831</v>
      </c>
      <c r="D1967" s="7">
        <v>44261</v>
      </c>
      <c r="E1967" s="6" t="s">
        <v>24</v>
      </c>
      <c r="F1967" s="6" t="s">
        <v>78</v>
      </c>
      <c r="G1967" s="6" t="s">
        <v>79</v>
      </c>
      <c r="H1967" s="6" t="s">
        <v>22</v>
      </c>
      <c r="I1967" s="8">
        <v>0.35000000000000003</v>
      </c>
      <c r="J1967" s="9">
        <v>4000</v>
      </c>
      <c r="K1967" s="10">
        <f t="shared" si="14"/>
        <v>1400.0000000000002</v>
      </c>
      <c r="L1967" s="10">
        <f t="shared" si="15"/>
        <v>700.00000000000011</v>
      </c>
      <c r="M1967" s="11">
        <v>0.5</v>
      </c>
      <c r="O1967" s="16"/>
      <c r="P1967" s="14"/>
      <c r="Q1967" s="12"/>
      <c r="R1967" s="13"/>
    </row>
    <row r="1968" spans="1:18" ht="15.75" customHeight="1">
      <c r="A1968" s="1"/>
      <c r="B1968" s="6" t="s">
        <v>23</v>
      </c>
      <c r="C1968" s="6">
        <v>1197831</v>
      </c>
      <c r="D1968" s="7">
        <v>44291</v>
      </c>
      <c r="E1968" s="6" t="s">
        <v>24</v>
      </c>
      <c r="F1968" s="6" t="s">
        <v>78</v>
      </c>
      <c r="G1968" s="6" t="s">
        <v>79</v>
      </c>
      <c r="H1968" s="6" t="s">
        <v>17</v>
      </c>
      <c r="I1968" s="8">
        <v>0.19999999999999998</v>
      </c>
      <c r="J1968" s="9">
        <v>6500</v>
      </c>
      <c r="K1968" s="10">
        <f t="shared" si="14"/>
        <v>1300</v>
      </c>
      <c r="L1968" s="10">
        <f t="shared" si="15"/>
        <v>454.99999999999994</v>
      </c>
      <c r="M1968" s="11">
        <v>0.35</v>
      </c>
      <c r="O1968" s="16"/>
      <c r="P1968" s="14"/>
      <c r="Q1968" s="12"/>
      <c r="R1968" s="13"/>
    </row>
    <row r="1969" spans="1:18" ht="15.75" customHeight="1">
      <c r="A1969" s="1"/>
      <c r="B1969" s="6" t="s">
        <v>23</v>
      </c>
      <c r="C1969" s="6">
        <v>1197831</v>
      </c>
      <c r="D1969" s="7">
        <v>44291</v>
      </c>
      <c r="E1969" s="6" t="s">
        <v>24</v>
      </c>
      <c r="F1969" s="6" t="s">
        <v>78</v>
      </c>
      <c r="G1969" s="6" t="s">
        <v>79</v>
      </c>
      <c r="H1969" s="6" t="s">
        <v>18</v>
      </c>
      <c r="I1969" s="8">
        <v>0.30000000000000004</v>
      </c>
      <c r="J1969" s="9">
        <v>6500</v>
      </c>
      <c r="K1969" s="10">
        <f t="shared" si="14"/>
        <v>1950.0000000000002</v>
      </c>
      <c r="L1969" s="10">
        <f t="shared" si="15"/>
        <v>682.5</v>
      </c>
      <c r="M1969" s="11">
        <v>0.35</v>
      </c>
      <c r="O1969" s="16"/>
      <c r="P1969" s="14"/>
      <c r="Q1969" s="12"/>
      <c r="R1969" s="13"/>
    </row>
    <row r="1970" spans="1:18" ht="15.75" customHeight="1">
      <c r="A1970" s="1"/>
      <c r="B1970" s="6" t="s">
        <v>23</v>
      </c>
      <c r="C1970" s="6">
        <v>1197831</v>
      </c>
      <c r="D1970" s="7">
        <v>44291</v>
      </c>
      <c r="E1970" s="6" t="s">
        <v>24</v>
      </c>
      <c r="F1970" s="6" t="s">
        <v>78</v>
      </c>
      <c r="G1970" s="6" t="s">
        <v>79</v>
      </c>
      <c r="H1970" s="6" t="s">
        <v>19</v>
      </c>
      <c r="I1970" s="8">
        <v>0.24999999999999997</v>
      </c>
      <c r="J1970" s="9">
        <v>4750</v>
      </c>
      <c r="K1970" s="10">
        <f t="shared" si="14"/>
        <v>1187.4999999999998</v>
      </c>
      <c r="L1970" s="10">
        <f t="shared" si="15"/>
        <v>415.62499999999989</v>
      </c>
      <c r="M1970" s="11">
        <v>0.35</v>
      </c>
      <c r="O1970" s="16"/>
      <c r="P1970" s="14"/>
      <c r="Q1970" s="12"/>
      <c r="R1970" s="13"/>
    </row>
    <row r="1971" spans="1:18" ht="15.75" customHeight="1">
      <c r="A1971" s="1"/>
      <c r="B1971" s="6" t="s">
        <v>23</v>
      </c>
      <c r="C1971" s="6">
        <v>1197831</v>
      </c>
      <c r="D1971" s="7">
        <v>44291</v>
      </c>
      <c r="E1971" s="6" t="s">
        <v>24</v>
      </c>
      <c r="F1971" s="6" t="s">
        <v>78</v>
      </c>
      <c r="G1971" s="6" t="s">
        <v>79</v>
      </c>
      <c r="H1971" s="6" t="s">
        <v>20</v>
      </c>
      <c r="I1971" s="8">
        <v>0.30000000000000004</v>
      </c>
      <c r="J1971" s="9">
        <v>3750</v>
      </c>
      <c r="K1971" s="10">
        <f t="shared" si="14"/>
        <v>1125.0000000000002</v>
      </c>
      <c r="L1971" s="10">
        <f t="shared" si="15"/>
        <v>506.25000000000011</v>
      </c>
      <c r="M1971" s="11">
        <v>0.45</v>
      </c>
      <c r="O1971" s="16"/>
      <c r="P1971" s="14"/>
      <c r="Q1971" s="12"/>
      <c r="R1971" s="13"/>
    </row>
    <row r="1972" spans="1:18" ht="15.75" customHeight="1">
      <c r="A1972" s="1"/>
      <c r="B1972" s="6" t="s">
        <v>23</v>
      </c>
      <c r="C1972" s="6">
        <v>1197831</v>
      </c>
      <c r="D1972" s="7">
        <v>44291</v>
      </c>
      <c r="E1972" s="6" t="s">
        <v>24</v>
      </c>
      <c r="F1972" s="6" t="s">
        <v>78</v>
      </c>
      <c r="G1972" s="6" t="s">
        <v>79</v>
      </c>
      <c r="H1972" s="6" t="s">
        <v>21</v>
      </c>
      <c r="I1972" s="8">
        <v>0.35</v>
      </c>
      <c r="J1972" s="9">
        <v>2750</v>
      </c>
      <c r="K1972" s="10">
        <f t="shared" si="14"/>
        <v>962.49999999999989</v>
      </c>
      <c r="L1972" s="10">
        <f t="shared" si="15"/>
        <v>288.74999999999994</v>
      </c>
      <c r="M1972" s="11">
        <v>0.3</v>
      </c>
      <c r="O1972" s="16"/>
      <c r="P1972" s="14"/>
      <c r="Q1972" s="12"/>
      <c r="R1972" s="13"/>
    </row>
    <row r="1973" spans="1:18" ht="15.75" customHeight="1">
      <c r="A1973" s="1"/>
      <c r="B1973" s="6" t="s">
        <v>23</v>
      </c>
      <c r="C1973" s="6">
        <v>1197831</v>
      </c>
      <c r="D1973" s="7">
        <v>44291</v>
      </c>
      <c r="E1973" s="6" t="s">
        <v>24</v>
      </c>
      <c r="F1973" s="6" t="s">
        <v>78</v>
      </c>
      <c r="G1973" s="6" t="s">
        <v>79</v>
      </c>
      <c r="H1973" s="6" t="s">
        <v>22</v>
      </c>
      <c r="I1973" s="8">
        <v>0.30000000000000004</v>
      </c>
      <c r="J1973" s="9">
        <v>5500</v>
      </c>
      <c r="K1973" s="10">
        <f t="shared" si="14"/>
        <v>1650.0000000000002</v>
      </c>
      <c r="L1973" s="10">
        <f t="shared" si="15"/>
        <v>825.00000000000011</v>
      </c>
      <c r="M1973" s="11">
        <v>0.5</v>
      </c>
      <c r="O1973" s="16"/>
      <c r="P1973" s="14"/>
      <c r="Q1973" s="12"/>
      <c r="R1973" s="13"/>
    </row>
    <row r="1974" spans="1:18" ht="15.75" customHeight="1">
      <c r="A1974" s="1"/>
      <c r="B1974" s="6" t="s">
        <v>23</v>
      </c>
      <c r="C1974" s="6">
        <v>1197831</v>
      </c>
      <c r="D1974" s="7">
        <v>44321</v>
      </c>
      <c r="E1974" s="6" t="s">
        <v>24</v>
      </c>
      <c r="F1974" s="6" t="s">
        <v>78</v>
      </c>
      <c r="G1974" s="6" t="s">
        <v>79</v>
      </c>
      <c r="H1974" s="6" t="s">
        <v>17</v>
      </c>
      <c r="I1974" s="8">
        <v>0.19999999999999998</v>
      </c>
      <c r="J1974" s="9">
        <v>7000</v>
      </c>
      <c r="K1974" s="10">
        <f t="shared" si="14"/>
        <v>1399.9999999999998</v>
      </c>
      <c r="L1974" s="10">
        <f t="shared" si="15"/>
        <v>489.99999999999989</v>
      </c>
      <c r="M1974" s="11">
        <v>0.35</v>
      </c>
      <c r="O1974" s="16"/>
      <c r="P1974" s="14"/>
      <c r="Q1974" s="12"/>
      <c r="R1974" s="13"/>
    </row>
    <row r="1975" spans="1:18" ht="15.75" customHeight="1">
      <c r="A1975" s="1"/>
      <c r="B1975" s="6" t="s">
        <v>23</v>
      </c>
      <c r="C1975" s="6">
        <v>1197831</v>
      </c>
      <c r="D1975" s="7">
        <v>44321</v>
      </c>
      <c r="E1975" s="6" t="s">
        <v>24</v>
      </c>
      <c r="F1975" s="6" t="s">
        <v>78</v>
      </c>
      <c r="G1975" s="6" t="s">
        <v>79</v>
      </c>
      <c r="H1975" s="6" t="s">
        <v>18</v>
      </c>
      <c r="I1975" s="8">
        <v>0.30000000000000004</v>
      </c>
      <c r="J1975" s="9">
        <v>7250</v>
      </c>
      <c r="K1975" s="10">
        <f t="shared" si="14"/>
        <v>2175.0000000000005</v>
      </c>
      <c r="L1975" s="10">
        <f t="shared" si="15"/>
        <v>761.25000000000011</v>
      </c>
      <c r="M1975" s="11">
        <v>0.35</v>
      </c>
      <c r="O1975" s="16"/>
      <c r="P1975" s="14"/>
      <c r="Q1975" s="12"/>
      <c r="R1975" s="13"/>
    </row>
    <row r="1976" spans="1:18" ht="15.75" customHeight="1">
      <c r="A1976" s="1"/>
      <c r="B1976" s="6" t="s">
        <v>23</v>
      </c>
      <c r="C1976" s="6">
        <v>1197831</v>
      </c>
      <c r="D1976" s="7">
        <v>44321</v>
      </c>
      <c r="E1976" s="6" t="s">
        <v>24</v>
      </c>
      <c r="F1976" s="6" t="s">
        <v>78</v>
      </c>
      <c r="G1976" s="6" t="s">
        <v>79</v>
      </c>
      <c r="H1976" s="6" t="s">
        <v>19</v>
      </c>
      <c r="I1976" s="8">
        <v>0.24999999999999997</v>
      </c>
      <c r="J1976" s="9">
        <v>5750</v>
      </c>
      <c r="K1976" s="10">
        <f t="shared" si="14"/>
        <v>1437.4999999999998</v>
      </c>
      <c r="L1976" s="10">
        <f t="shared" si="15"/>
        <v>503.12499999999989</v>
      </c>
      <c r="M1976" s="11">
        <v>0.35</v>
      </c>
      <c r="O1976" s="16"/>
      <c r="P1976" s="14"/>
      <c r="Q1976" s="12"/>
      <c r="R1976" s="13"/>
    </row>
    <row r="1977" spans="1:18" ht="15.75" customHeight="1">
      <c r="A1977" s="1"/>
      <c r="B1977" s="6" t="s">
        <v>23</v>
      </c>
      <c r="C1977" s="6">
        <v>1197831</v>
      </c>
      <c r="D1977" s="7">
        <v>44321</v>
      </c>
      <c r="E1977" s="6" t="s">
        <v>24</v>
      </c>
      <c r="F1977" s="6" t="s">
        <v>78</v>
      </c>
      <c r="G1977" s="6" t="s">
        <v>79</v>
      </c>
      <c r="H1977" s="6" t="s">
        <v>20</v>
      </c>
      <c r="I1977" s="8">
        <v>0.35000000000000003</v>
      </c>
      <c r="J1977" s="9">
        <v>5000</v>
      </c>
      <c r="K1977" s="10">
        <f t="shared" si="14"/>
        <v>1750.0000000000002</v>
      </c>
      <c r="L1977" s="10">
        <f t="shared" si="15"/>
        <v>787.50000000000011</v>
      </c>
      <c r="M1977" s="11">
        <v>0.45</v>
      </c>
      <c r="O1977" s="16"/>
      <c r="P1977" s="14"/>
      <c r="Q1977" s="12"/>
      <c r="R1977" s="13"/>
    </row>
    <row r="1978" spans="1:18" ht="15.75" customHeight="1">
      <c r="A1978" s="1"/>
      <c r="B1978" s="6" t="s">
        <v>23</v>
      </c>
      <c r="C1978" s="6">
        <v>1197831</v>
      </c>
      <c r="D1978" s="7">
        <v>44321</v>
      </c>
      <c r="E1978" s="6" t="s">
        <v>24</v>
      </c>
      <c r="F1978" s="6" t="s">
        <v>78</v>
      </c>
      <c r="G1978" s="6" t="s">
        <v>79</v>
      </c>
      <c r="H1978" s="6" t="s">
        <v>21</v>
      </c>
      <c r="I1978" s="8">
        <v>0.5</v>
      </c>
      <c r="J1978" s="9">
        <v>4000</v>
      </c>
      <c r="K1978" s="10">
        <f t="shared" si="14"/>
        <v>2000</v>
      </c>
      <c r="L1978" s="10">
        <f t="shared" si="15"/>
        <v>600</v>
      </c>
      <c r="M1978" s="11">
        <v>0.3</v>
      </c>
      <c r="O1978" s="16"/>
      <c r="P1978" s="14"/>
      <c r="Q1978" s="12"/>
      <c r="R1978" s="13"/>
    </row>
    <row r="1979" spans="1:18" ht="15.75" customHeight="1">
      <c r="A1979" s="1"/>
      <c r="B1979" s="6" t="s">
        <v>23</v>
      </c>
      <c r="C1979" s="6">
        <v>1197831</v>
      </c>
      <c r="D1979" s="7">
        <v>44321</v>
      </c>
      <c r="E1979" s="6" t="s">
        <v>24</v>
      </c>
      <c r="F1979" s="6" t="s">
        <v>78</v>
      </c>
      <c r="G1979" s="6" t="s">
        <v>79</v>
      </c>
      <c r="H1979" s="6" t="s">
        <v>22</v>
      </c>
      <c r="I1979" s="8">
        <v>0.45</v>
      </c>
      <c r="J1979" s="9">
        <v>7500</v>
      </c>
      <c r="K1979" s="10">
        <f t="shared" si="14"/>
        <v>3375</v>
      </c>
      <c r="L1979" s="10">
        <f t="shared" si="15"/>
        <v>1687.5</v>
      </c>
      <c r="M1979" s="11">
        <v>0.5</v>
      </c>
      <c r="O1979" s="16"/>
      <c r="P1979" s="14"/>
      <c r="Q1979" s="12"/>
      <c r="R1979" s="13"/>
    </row>
    <row r="1980" spans="1:18" ht="15.75" customHeight="1">
      <c r="A1980" s="1"/>
      <c r="B1980" s="6" t="s">
        <v>23</v>
      </c>
      <c r="C1980" s="6">
        <v>1197831</v>
      </c>
      <c r="D1980" s="7">
        <v>44351</v>
      </c>
      <c r="E1980" s="6" t="s">
        <v>24</v>
      </c>
      <c r="F1980" s="6" t="s">
        <v>78</v>
      </c>
      <c r="G1980" s="6" t="s">
        <v>79</v>
      </c>
      <c r="H1980" s="6" t="s">
        <v>17</v>
      </c>
      <c r="I1980" s="8">
        <v>0.45</v>
      </c>
      <c r="J1980" s="9">
        <v>7500</v>
      </c>
      <c r="K1980" s="10">
        <f t="shared" si="14"/>
        <v>3375</v>
      </c>
      <c r="L1980" s="10">
        <f t="shared" si="15"/>
        <v>1181.25</v>
      </c>
      <c r="M1980" s="11">
        <v>0.35</v>
      </c>
      <c r="O1980" s="16"/>
      <c r="P1980" s="14"/>
      <c r="Q1980" s="12"/>
      <c r="R1980" s="13"/>
    </row>
    <row r="1981" spans="1:18" ht="15.75" customHeight="1">
      <c r="A1981" s="1"/>
      <c r="B1981" s="6" t="s">
        <v>23</v>
      </c>
      <c r="C1981" s="6">
        <v>1197831</v>
      </c>
      <c r="D1981" s="7">
        <v>44351</v>
      </c>
      <c r="E1981" s="6" t="s">
        <v>24</v>
      </c>
      <c r="F1981" s="6" t="s">
        <v>78</v>
      </c>
      <c r="G1981" s="6" t="s">
        <v>79</v>
      </c>
      <c r="H1981" s="6" t="s">
        <v>18</v>
      </c>
      <c r="I1981" s="8">
        <v>0.5</v>
      </c>
      <c r="J1981" s="9">
        <v>7500</v>
      </c>
      <c r="K1981" s="10">
        <f t="shared" si="14"/>
        <v>3750</v>
      </c>
      <c r="L1981" s="10">
        <f t="shared" si="15"/>
        <v>1312.5</v>
      </c>
      <c r="M1981" s="11">
        <v>0.35</v>
      </c>
      <c r="O1981" s="16"/>
      <c r="P1981" s="14"/>
      <c r="Q1981" s="12"/>
      <c r="R1981" s="13"/>
    </row>
    <row r="1982" spans="1:18" ht="15.75" customHeight="1">
      <c r="A1982" s="1"/>
      <c r="B1982" s="6" t="s">
        <v>23</v>
      </c>
      <c r="C1982" s="6">
        <v>1197831</v>
      </c>
      <c r="D1982" s="7">
        <v>44351</v>
      </c>
      <c r="E1982" s="6" t="s">
        <v>24</v>
      </c>
      <c r="F1982" s="6" t="s">
        <v>78</v>
      </c>
      <c r="G1982" s="6" t="s">
        <v>79</v>
      </c>
      <c r="H1982" s="6" t="s">
        <v>19</v>
      </c>
      <c r="I1982" s="8">
        <v>0.5</v>
      </c>
      <c r="J1982" s="9">
        <v>6000</v>
      </c>
      <c r="K1982" s="10">
        <f t="shared" si="14"/>
        <v>3000</v>
      </c>
      <c r="L1982" s="10">
        <f t="shared" si="15"/>
        <v>1050</v>
      </c>
      <c r="M1982" s="11">
        <v>0.35</v>
      </c>
      <c r="O1982" s="16"/>
      <c r="P1982" s="14"/>
      <c r="Q1982" s="12"/>
      <c r="R1982" s="13"/>
    </row>
    <row r="1983" spans="1:18" ht="15.75" customHeight="1">
      <c r="A1983" s="1"/>
      <c r="B1983" s="6" t="s">
        <v>23</v>
      </c>
      <c r="C1983" s="6">
        <v>1197831</v>
      </c>
      <c r="D1983" s="7">
        <v>44351</v>
      </c>
      <c r="E1983" s="6" t="s">
        <v>24</v>
      </c>
      <c r="F1983" s="6" t="s">
        <v>78</v>
      </c>
      <c r="G1983" s="6" t="s">
        <v>79</v>
      </c>
      <c r="H1983" s="6" t="s">
        <v>20</v>
      </c>
      <c r="I1983" s="8">
        <v>0.5</v>
      </c>
      <c r="J1983" s="9">
        <v>5500</v>
      </c>
      <c r="K1983" s="10">
        <f t="shared" si="14"/>
        <v>2750</v>
      </c>
      <c r="L1983" s="10">
        <f t="shared" si="15"/>
        <v>1237.5</v>
      </c>
      <c r="M1983" s="11">
        <v>0.45</v>
      </c>
      <c r="O1983" s="16"/>
      <c r="P1983" s="14"/>
      <c r="Q1983" s="12"/>
      <c r="R1983" s="13"/>
    </row>
    <row r="1984" spans="1:18" ht="15.75" customHeight="1">
      <c r="A1984" s="1"/>
      <c r="B1984" s="6" t="s">
        <v>23</v>
      </c>
      <c r="C1984" s="6">
        <v>1197831</v>
      </c>
      <c r="D1984" s="7">
        <v>44351</v>
      </c>
      <c r="E1984" s="6" t="s">
        <v>24</v>
      </c>
      <c r="F1984" s="6" t="s">
        <v>78</v>
      </c>
      <c r="G1984" s="6" t="s">
        <v>79</v>
      </c>
      <c r="H1984" s="6" t="s">
        <v>21</v>
      </c>
      <c r="I1984" s="8">
        <v>0.55000000000000004</v>
      </c>
      <c r="J1984" s="9">
        <v>4500</v>
      </c>
      <c r="K1984" s="10">
        <f t="shared" si="14"/>
        <v>2475</v>
      </c>
      <c r="L1984" s="10">
        <f t="shared" si="15"/>
        <v>742.5</v>
      </c>
      <c r="M1984" s="11">
        <v>0.3</v>
      </c>
      <c r="O1984" s="16"/>
      <c r="P1984" s="14"/>
      <c r="Q1984" s="12"/>
      <c r="R1984" s="13"/>
    </row>
    <row r="1985" spans="1:18" ht="15.75" customHeight="1">
      <c r="A1985" s="1"/>
      <c r="B1985" s="6" t="s">
        <v>23</v>
      </c>
      <c r="C1985" s="6">
        <v>1197831</v>
      </c>
      <c r="D1985" s="7">
        <v>44351</v>
      </c>
      <c r="E1985" s="6" t="s">
        <v>24</v>
      </c>
      <c r="F1985" s="6" t="s">
        <v>78</v>
      </c>
      <c r="G1985" s="6" t="s">
        <v>79</v>
      </c>
      <c r="H1985" s="6" t="s">
        <v>22</v>
      </c>
      <c r="I1985" s="8">
        <v>0.60000000000000009</v>
      </c>
      <c r="J1985" s="9">
        <v>8250</v>
      </c>
      <c r="K1985" s="10">
        <f t="shared" si="14"/>
        <v>4950.0000000000009</v>
      </c>
      <c r="L1985" s="10">
        <f t="shared" si="15"/>
        <v>2475.0000000000005</v>
      </c>
      <c r="M1985" s="11">
        <v>0.5</v>
      </c>
      <c r="O1985" s="16"/>
      <c r="P1985" s="14"/>
      <c r="Q1985" s="12"/>
      <c r="R1985" s="13"/>
    </row>
    <row r="1986" spans="1:18" ht="15.75" customHeight="1">
      <c r="A1986" s="1"/>
      <c r="B1986" s="6" t="s">
        <v>23</v>
      </c>
      <c r="C1986" s="6">
        <v>1197831</v>
      </c>
      <c r="D1986" s="7">
        <v>44383</v>
      </c>
      <c r="E1986" s="6" t="s">
        <v>24</v>
      </c>
      <c r="F1986" s="6" t="s">
        <v>78</v>
      </c>
      <c r="G1986" s="6" t="s">
        <v>79</v>
      </c>
      <c r="H1986" s="6" t="s">
        <v>17</v>
      </c>
      <c r="I1986" s="8">
        <v>0.5</v>
      </c>
      <c r="J1986" s="9">
        <v>7750</v>
      </c>
      <c r="K1986" s="10">
        <f t="shared" si="14"/>
        <v>3875</v>
      </c>
      <c r="L1986" s="10">
        <f t="shared" si="15"/>
        <v>1549.9999999999998</v>
      </c>
      <c r="M1986" s="11">
        <v>0.39999999999999997</v>
      </c>
      <c r="O1986" s="16"/>
      <c r="P1986" s="14"/>
      <c r="Q1986" s="12"/>
      <c r="R1986" s="13"/>
    </row>
    <row r="1987" spans="1:18" ht="15.75" customHeight="1">
      <c r="A1987" s="1"/>
      <c r="B1987" s="6" t="s">
        <v>23</v>
      </c>
      <c r="C1987" s="6">
        <v>1197831</v>
      </c>
      <c r="D1987" s="7">
        <v>44383</v>
      </c>
      <c r="E1987" s="6" t="s">
        <v>24</v>
      </c>
      <c r="F1987" s="6" t="s">
        <v>78</v>
      </c>
      <c r="G1987" s="6" t="s">
        <v>79</v>
      </c>
      <c r="H1987" s="6" t="s">
        <v>18</v>
      </c>
      <c r="I1987" s="8">
        <v>0.55000000000000004</v>
      </c>
      <c r="J1987" s="9">
        <v>7750</v>
      </c>
      <c r="K1987" s="10">
        <f t="shared" si="14"/>
        <v>4262.5</v>
      </c>
      <c r="L1987" s="10">
        <f t="shared" si="15"/>
        <v>1704.9999999999998</v>
      </c>
      <c r="M1987" s="11">
        <v>0.39999999999999997</v>
      </c>
      <c r="O1987" s="16"/>
      <c r="P1987" s="14"/>
      <c r="Q1987" s="12"/>
      <c r="R1987" s="13"/>
    </row>
    <row r="1988" spans="1:18" ht="15.75" customHeight="1">
      <c r="A1988" s="1"/>
      <c r="B1988" s="6" t="s">
        <v>23</v>
      </c>
      <c r="C1988" s="6">
        <v>1197831</v>
      </c>
      <c r="D1988" s="7">
        <v>44383</v>
      </c>
      <c r="E1988" s="6" t="s">
        <v>24</v>
      </c>
      <c r="F1988" s="6" t="s">
        <v>78</v>
      </c>
      <c r="G1988" s="6" t="s">
        <v>79</v>
      </c>
      <c r="H1988" s="6" t="s">
        <v>19</v>
      </c>
      <c r="I1988" s="8">
        <v>0.5</v>
      </c>
      <c r="J1988" s="9">
        <v>9250</v>
      </c>
      <c r="K1988" s="10">
        <f t="shared" si="14"/>
        <v>4625</v>
      </c>
      <c r="L1988" s="10">
        <f t="shared" si="15"/>
        <v>1849.9999999999998</v>
      </c>
      <c r="M1988" s="11">
        <v>0.39999999999999997</v>
      </c>
      <c r="O1988" s="16"/>
      <c r="P1988" s="14"/>
      <c r="Q1988" s="12"/>
      <c r="R1988" s="13"/>
    </row>
    <row r="1989" spans="1:18" ht="15.75" customHeight="1">
      <c r="A1989" s="1"/>
      <c r="B1989" s="6" t="s">
        <v>23</v>
      </c>
      <c r="C1989" s="6">
        <v>1197831</v>
      </c>
      <c r="D1989" s="7">
        <v>44383</v>
      </c>
      <c r="E1989" s="6" t="s">
        <v>24</v>
      </c>
      <c r="F1989" s="6" t="s">
        <v>78</v>
      </c>
      <c r="G1989" s="6" t="s">
        <v>79</v>
      </c>
      <c r="H1989" s="6" t="s">
        <v>20</v>
      </c>
      <c r="I1989" s="8">
        <v>0.5</v>
      </c>
      <c r="J1989" s="9">
        <v>5250</v>
      </c>
      <c r="K1989" s="10">
        <f t="shared" si="14"/>
        <v>2625</v>
      </c>
      <c r="L1989" s="10">
        <f t="shared" si="15"/>
        <v>1312.5</v>
      </c>
      <c r="M1989" s="11">
        <v>0.5</v>
      </c>
      <c r="O1989" s="16"/>
      <c r="P1989" s="14"/>
      <c r="Q1989" s="12"/>
      <c r="R1989" s="13"/>
    </row>
    <row r="1990" spans="1:18" ht="15.75" customHeight="1">
      <c r="A1990" s="1"/>
      <c r="B1990" s="6" t="s">
        <v>23</v>
      </c>
      <c r="C1990" s="6">
        <v>1197831</v>
      </c>
      <c r="D1990" s="7">
        <v>44383</v>
      </c>
      <c r="E1990" s="6" t="s">
        <v>24</v>
      </c>
      <c r="F1990" s="6" t="s">
        <v>78</v>
      </c>
      <c r="G1990" s="6" t="s">
        <v>79</v>
      </c>
      <c r="H1990" s="6" t="s">
        <v>21</v>
      </c>
      <c r="I1990" s="8">
        <v>0.55000000000000004</v>
      </c>
      <c r="J1990" s="9">
        <v>5250</v>
      </c>
      <c r="K1990" s="10">
        <f t="shared" si="14"/>
        <v>2887.5000000000005</v>
      </c>
      <c r="L1990" s="10">
        <f t="shared" si="15"/>
        <v>1010.6250000000001</v>
      </c>
      <c r="M1990" s="11">
        <v>0.35</v>
      </c>
      <c r="O1990" s="16"/>
      <c r="P1990" s="14"/>
      <c r="Q1990" s="12"/>
      <c r="R1990" s="13"/>
    </row>
    <row r="1991" spans="1:18" ht="15.75" customHeight="1">
      <c r="A1991" s="1"/>
      <c r="B1991" s="6" t="s">
        <v>23</v>
      </c>
      <c r="C1991" s="6">
        <v>1197831</v>
      </c>
      <c r="D1991" s="7">
        <v>44383</v>
      </c>
      <c r="E1991" s="6" t="s">
        <v>24</v>
      </c>
      <c r="F1991" s="6" t="s">
        <v>78</v>
      </c>
      <c r="G1991" s="6" t="s">
        <v>79</v>
      </c>
      <c r="H1991" s="6" t="s">
        <v>22</v>
      </c>
      <c r="I1991" s="8">
        <v>0.65</v>
      </c>
      <c r="J1991" s="9">
        <v>8000</v>
      </c>
      <c r="K1991" s="10">
        <f t="shared" si="14"/>
        <v>5200</v>
      </c>
      <c r="L1991" s="10">
        <f t="shared" si="15"/>
        <v>2860.0000000000005</v>
      </c>
      <c r="M1991" s="11">
        <v>0.55000000000000004</v>
      </c>
      <c r="O1991" s="16"/>
      <c r="P1991" s="14"/>
      <c r="Q1991" s="12"/>
      <c r="R1991" s="13"/>
    </row>
    <row r="1992" spans="1:18" ht="15.75" customHeight="1">
      <c r="A1992" s="1"/>
      <c r="B1992" s="6" t="s">
        <v>23</v>
      </c>
      <c r="C1992" s="6">
        <v>1197831</v>
      </c>
      <c r="D1992" s="7">
        <v>44416</v>
      </c>
      <c r="E1992" s="6" t="s">
        <v>24</v>
      </c>
      <c r="F1992" s="6" t="s">
        <v>78</v>
      </c>
      <c r="G1992" s="6" t="s">
        <v>79</v>
      </c>
      <c r="H1992" s="6" t="s">
        <v>17</v>
      </c>
      <c r="I1992" s="8">
        <v>0.5</v>
      </c>
      <c r="J1992" s="9">
        <v>7500</v>
      </c>
      <c r="K1992" s="10">
        <f t="shared" si="14"/>
        <v>3750</v>
      </c>
      <c r="L1992" s="10">
        <f t="shared" si="15"/>
        <v>1499.9999999999998</v>
      </c>
      <c r="M1992" s="11">
        <v>0.39999999999999997</v>
      </c>
      <c r="O1992" s="16"/>
      <c r="P1992" s="14"/>
      <c r="Q1992" s="12"/>
      <c r="R1992" s="13"/>
    </row>
    <row r="1993" spans="1:18" ht="15.75" customHeight="1">
      <c r="A1993" s="1"/>
      <c r="B1993" s="6" t="s">
        <v>23</v>
      </c>
      <c r="C1993" s="6">
        <v>1197831</v>
      </c>
      <c r="D1993" s="7">
        <v>44416</v>
      </c>
      <c r="E1993" s="6" t="s">
        <v>24</v>
      </c>
      <c r="F1993" s="6" t="s">
        <v>78</v>
      </c>
      <c r="G1993" s="6" t="s">
        <v>79</v>
      </c>
      <c r="H1993" s="6" t="s">
        <v>18</v>
      </c>
      <c r="I1993" s="8">
        <v>0.55000000000000004</v>
      </c>
      <c r="J1993" s="9">
        <v>7500</v>
      </c>
      <c r="K1993" s="10">
        <f t="shared" si="14"/>
        <v>4125</v>
      </c>
      <c r="L1993" s="10">
        <f t="shared" si="15"/>
        <v>1649.9999999999998</v>
      </c>
      <c r="M1993" s="11">
        <v>0.39999999999999997</v>
      </c>
      <c r="O1993" s="16"/>
      <c r="P1993" s="14"/>
      <c r="Q1993" s="12"/>
      <c r="R1993" s="13"/>
    </row>
    <row r="1994" spans="1:18" ht="15.75" customHeight="1">
      <c r="A1994" s="1"/>
      <c r="B1994" s="6" t="s">
        <v>23</v>
      </c>
      <c r="C1994" s="6">
        <v>1197831</v>
      </c>
      <c r="D1994" s="7">
        <v>44416</v>
      </c>
      <c r="E1994" s="6" t="s">
        <v>24</v>
      </c>
      <c r="F1994" s="6" t="s">
        <v>78</v>
      </c>
      <c r="G1994" s="6" t="s">
        <v>79</v>
      </c>
      <c r="H1994" s="6" t="s">
        <v>19</v>
      </c>
      <c r="I1994" s="8">
        <v>0.5</v>
      </c>
      <c r="J1994" s="9">
        <v>9250</v>
      </c>
      <c r="K1994" s="10">
        <f t="shared" si="14"/>
        <v>4625</v>
      </c>
      <c r="L1994" s="10">
        <f t="shared" si="15"/>
        <v>1849.9999999999998</v>
      </c>
      <c r="M1994" s="11">
        <v>0.39999999999999997</v>
      </c>
      <c r="O1994" s="16"/>
      <c r="P1994" s="14"/>
      <c r="Q1994" s="12"/>
      <c r="R1994" s="13"/>
    </row>
    <row r="1995" spans="1:18" ht="15.75" customHeight="1">
      <c r="A1995" s="1"/>
      <c r="B1995" s="6" t="s">
        <v>23</v>
      </c>
      <c r="C1995" s="6">
        <v>1197831</v>
      </c>
      <c r="D1995" s="7">
        <v>44416</v>
      </c>
      <c r="E1995" s="6" t="s">
        <v>24</v>
      </c>
      <c r="F1995" s="6" t="s">
        <v>78</v>
      </c>
      <c r="G1995" s="6" t="s">
        <v>79</v>
      </c>
      <c r="H1995" s="6" t="s">
        <v>20</v>
      </c>
      <c r="I1995" s="8">
        <v>0.5</v>
      </c>
      <c r="J1995" s="9">
        <v>4750</v>
      </c>
      <c r="K1995" s="10">
        <f t="shared" si="14"/>
        <v>2375</v>
      </c>
      <c r="L1995" s="10">
        <f t="shared" si="15"/>
        <v>1187.5</v>
      </c>
      <c r="M1995" s="11">
        <v>0.5</v>
      </c>
      <c r="O1995" s="16"/>
      <c r="P1995" s="14"/>
      <c r="Q1995" s="12"/>
      <c r="R1995" s="13"/>
    </row>
    <row r="1996" spans="1:18" ht="15.75" customHeight="1">
      <c r="A1996" s="1"/>
      <c r="B1996" s="6" t="s">
        <v>23</v>
      </c>
      <c r="C1996" s="6">
        <v>1197831</v>
      </c>
      <c r="D1996" s="7">
        <v>44416</v>
      </c>
      <c r="E1996" s="6" t="s">
        <v>24</v>
      </c>
      <c r="F1996" s="6" t="s">
        <v>78</v>
      </c>
      <c r="G1996" s="6" t="s">
        <v>79</v>
      </c>
      <c r="H1996" s="6" t="s">
        <v>21</v>
      </c>
      <c r="I1996" s="8">
        <v>0.55000000000000004</v>
      </c>
      <c r="J1996" s="9">
        <v>4750</v>
      </c>
      <c r="K1996" s="10">
        <f t="shared" si="14"/>
        <v>2612.5</v>
      </c>
      <c r="L1996" s="10">
        <f t="shared" si="15"/>
        <v>914.37499999999989</v>
      </c>
      <c r="M1996" s="11">
        <v>0.35</v>
      </c>
      <c r="O1996" s="16"/>
      <c r="P1996" s="14"/>
      <c r="Q1996" s="12"/>
      <c r="R1996" s="13"/>
    </row>
    <row r="1997" spans="1:18" ht="15.75" customHeight="1">
      <c r="A1997" s="1"/>
      <c r="B1997" s="6" t="s">
        <v>23</v>
      </c>
      <c r="C1997" s="6">
        <v>1197831</v>
      </c>
      <c r="D1997" s="7">
        <v>44416</v>
      </c>
      <c r="E1997" s="6" t="s">
        <v>24</v>
      </c>
      <c r="F1997" s="6" t="s">
        <v>78</v>
      </c>
      <c r="G1997" s="6" t="s">
        <v>79</v>
      </c>
      <c r="H1997" s="6" t="s">
        <v>22</v>
      </c>
      <c r="I1997" s="8">
        <v>0.6</v>
      </c>
      <c r="J1997" s="9">
        <v>7250</v>
      </c>
      <c r="K1997" s="10">
        <f t="shared" si="14"/>
        <v>4350</v>
      </c>
      <c r="L1997" s="10">
        <f t="shared" si="15"/>
        <v>2392.5</v>
      </c>
      <c r="M1997" s="11">
        <v>0.55000000000000004</v>
      </c>
      <c r="O1997" s="16"/>
      <c r="P1997" s="14"/>
      <c r="Q1997" s="12"/>
      <c r="R1997" s="13"/>
    </row>
    <row r="1998" spans="1:18" ht="15.75" customHeight="1">
      <c r="A1998" s="1"/>
      <c r="B1998" s="6" t="s">
        <v>23</v>
      </c>
      <c r="C1998" s="6">
        <v>1197831</v>
      </c>
      <c r="D1998" s="7">
        <v>44444</v>
      </c>
      <c r="E1998" s="6" t="s">
        <v>24</v>
      </c>
      <c r="F1998" s="6" t="s">
        <v>78</v>
      </c>
      <c r="G1998" s="6" t="s">
        <v>79</v>
      </c>
      <c r="H1998" s="6" t="s">
        <v>17</v>
      </c>
      <c r="I1998" s="8">
        <v>0.55000000000000004</v>
      </c>
      <c r="J1998" s="9">
        <v>6750</v>
      </c>
      <c r="K1998" s="10">
        <f t="shared" si="14"/>
        <v>3712.5000000000005</v>
      </c>
      <c r="L1998" s="10">
        <f t="shared" si="15"/>
        <v>1485</v>
      </c>
      <c r="M1998" s="11">
        <v>0.39999999999999997</v>
      </c>
      <c r="O1998" s="16"/>
      <c r="P1998" s="14"/>
      <c r="Q1998" s="12"/>
      <c r="R1998" s="13"/>
    </row>
    <row r="1999" spans="1:18" ht="15.75" customHeight="1">
      <c r="A1999" s="1"/>
      <c r="B1999" s="6" t="s">
        <v>23</v>
      </c>
      <c r="C1999" s="6">
        <v>1197831</v>
      </c>
      <c r="D1999" s="7">
        <v>44444</v>
      </c>
      <c r="E1999" s="6" t="s">
        <v>24</v>
      </c>
      <c r="F1999" s="6" t="s">
        <v>78</v>
      </c>
      <c r="G1999" s="6" t="s">
        <v>79</v>
      </c>
      <c r="H1999" s="6" t="s">
        <v>18</v>
      </c>
      <c r="I1999" s="8">
        <v>0.55000000000000004</v>
      </c>
      <c r="J1999" s="9">
        <v>6250</v>
      </c>
      <c r="K1999" s="10">
        <f t="shared" si="14"/>
        <v>3437.5000000000005</v>
      </c>
      <c r="L1999" s="10">
        <f t="shared" si="15"/>
        <v>1375</v>
      </c>
      <c r="M1999" s="11">
        <v>0.39999999999999997</v>
      </c>
      <c r="O1999" s="16"/>
      <c r="P1999" s="14"/>
      <c r="Q1999" s="12"/>
      <c r="R1999" s="13"/>
    </row>
    <row r="2000" spans="1:18" ht="15.75" customHeight="1">
      <c r="A2000" s="1"/>
      <c r="B2000" s="6" t="s">
        <v>23</v>
      </c>
      <c r="C2000" s="6">
        <v>1197831</v>
      </c>
      <c r="D2000" s="7">
        <v>44444</v>
      </c>
      <c r="E2000" s="6" t="s">
        <v>24</v>
      </c>
      <c r="F2000" s="6" t="s">
        <v>78</v>
      </c>
      <c r="G2000" s="6" t="s">
        <v>79</v>
      </c>
      <c r="H2000" s="6" t="s">
        <v>19</v>
      </c>
      <c r="I2000" s="8">
        <v>0.6</v>
      </c>
      <c r="J2000" s="9">
        <v>6750</v>
      </c>
      <c r="K2000" s="10">
        <f t="shared" si="14"/>
        <v>4050</v>
      </c>
      <c r="L2000" s="10">
        <f t="shared" si="15"/>
        <v>1619.9999999999998</v>
      </c>
      <c r="M2000" s="11">
        <v>0.39999999999999997</v>
      </c>
      <c r="O2000" s="16"/>
      <c r="P2000" s="14"/>
      <c r="Q2000" s="12"/>
      <c r="R2000" s="13"/>
    </row>
    <row r="2001" spans="1:18" ht="15.75" customHeight="1">
      <c r="A2001" s="1"/>
      <c r="B2001" s="6" t="s">
        <v>23</v>
      </c>
      <c r="C2001" s="6">
        <v>1197831</v>
      </c>
      <c r="D2001" s="7">
        <v>44444</v>
      </c>
      <c r="E2001" s="6" t="s">
        <v>24</v>
      </c>
      <c r="F2001" s="6" t="s">
        <v>78</v>
      </c>
      <c r="G2001" s="6" t="s">
        <v>79</v>
      </c>
      <c r="H2001" s="6" t="s">
        <v>20</v>
      </c>
      <c r="I2001" s="8">
        <v>0.6</v>
      </c>
      <c r="J2001" s="9">
        <v>4000</v>
      </c>
      <c r="K2001" s="10">
        <f t="shared" si="14"/>
        <v>2400</v>
      </c>
      <c r="L2001" s="10">
        <f t="shared" si="15"/>
        <v>1200</v>
      </c>
      <c r="M2001" s="11">
        <v>0.5</v>
      </c>
      <c r="O2001" s="16"/>
      <c r="P2001" s="14"/>
      <c r="Q2001" s="12"/>
      <c r="R2001" s="13"/>
    </row>
    <row r="2002" spans="1:18" ht="15.75" customHeight="1">
      <c r="A2002" s="1"/>
      <c r="B2002" s="6" t="s">
        <v>23</v>
      </c>
      <c r="C2002" s="6">
        <v>1197831</v>
      </c>
      <c r="D2002" s="7">
        <v>44444</v>
      </c>
      <c r="E2002" s="6" t="s">
        <v>24</v>
      </c>
      <c r="F2002" s="6" t="s">
        <v>78</v>
      </c>
      <c r="G2002" s="6" t="s">
        <v>79</v>
      </c>
      <c r="H2002" s="6" t="s">
        <v>21</v>
      </c>
      <c r="I2002" s="8">
        <v>0.55000000000000004</v>
      </c>
      <c r="J2002" s="9">
        <v>4000</v>
      </c>
      <c r="K2002" s="10">
        <f t="shared" si="14"/>
        <v>2200</v>
      </c>
      <c r="L2002" s="10">
        <f t="shared" si="15"/>
        <v>770</v>
      </c>
      <c r="M2002" s="11">
        <v>0.35</v>
      </c>
      <c r="O2002" s="16"/>
      <c r="P2002" s="14"/>
      <c r="Q2002" s="12"/>
      <c r="R2002" s="13"/>
    </row>
    <row r="2003" spans="1:18" ht="15.75" customHeight="1">
      <c r="A2003" s="1"/>
      <c r="B2003" s="6" t="s">
        <v>23</v>
      </c>
      <c r="C2003" s="6">
        <v>1197831</v>
      </c>
      <c r="D2003" s="7">
        <v>44444</v>
      </c>
      <c r="E2003" s="6" t="s">
        <v>24</v>
      </c>
      <c r="F2003" s="6" t="s">
        <v>78</v>
      </c>
      <c r="G2003" s="6" t="s">
        <v>79</v>
      </c>
      <c r="H2003" s="6" t="s">
        <v>22</v>
      </c>
      <c r="I2003" s="8">
        <v>0.5</v>
      </c>
      <c r="J2003" s="9">
        <v>6250</v>
      </c>
      <c r="K2003" s="10">
        <f t="shared" si="14"/>
        <v>3125</v>
      </c>
      <c r="L2003" s="10">
        <f t="shared" si="15"/>
        <v>1718.7500000000002</v>
      </c>
      <c r="M2003" s="11">
        <v>0.55000000000000004</v>
      </c>
      <c r="O2003" s="16"/>
      <c r="P2003" s="14"/>
      <c r="Q2003" s="12"/>
      <c r="R2003" s="13"/>
    </row>
    <row r="2004" spans="1:18" ht="15.75" customHeight="1">
      <c r="A2004" s="1"/>
      <c r="B2004" s="6" t="s">
        <v>23</v>
      </c>
      <c r="C2004" s="6">
        <v>1197831</v>
      </c>
      <c r="D2004" s="7">
        <v>44473</v>
      </c>
      <c r="E2004" s="6" t="s">
        <v>24</v>
      </c>
      <c r="F2004" s="6" t="s">
        <v>78</v>
      </c>
      <c r="G2004" s="6" t="s">
        <v>79</v>
      </c>
      <c r="H2004" s="6" t="s">
        <v>17</v>
      </c>
      <c r="I2004" s="8">
        <v>0.4</v>
      </c>
      <c r="J2004" s="9">
        <v>5750</v>
      </c>
      <c r="K2004" s="10">
        <f t="shared" si="14"/>
        <v>2300</v>
      </c>
      <c r="L2004" s="10">
        <f t="shared" si="15"/>
        <v>919.99999999999989</v>
      </c>
      <c r="M2004" s="11">
        <v>0.39999999999999997</v>
      </c>
      <c r="O2004" s="16"/>
      <c r="P2004" s="14"/>
      <c r="Q2004" s="12"/>
      <c r="R2004" s="13"/>
    </row>
    <row r="2005" spans="1:18" ht="15.75" customHeight="1">
      <c r="A2005" s="1"/>
      <c r="B2005" s="6" t="s">
        <v>23</v>
      </c>
      <c r="C2005" s="6">
        <v>1197831</v>
      </c>
      <c r="D2005" s="7">
        <v>44473</v>
      </c>
      <c r="E2005" s="6" t="s">
        <v>24</v>
      </c>
      <c r="F2005" s="6" t="s">
        <v>78</v>
      </c>
      <c r="G2005" s="6" t="s">
        <v>79</v>
      </c>
      <c r="H2005" s="6" t="s">
        <v>18</v>
      </c>
      <c r="I2005" s="8">
        <v>0.4</v>
      </c>
      <c r="J2005" s="9">
        <v>5750</v>
      </c>
      <c r="K2005" s="10">
        <f t="shared" si="14"/>
        <v>2300</v>
      </c>
      <c r="L2005" s="10">
        <f t="shared" si="15"/>
        <v>919.99999999999989</v>
      </c>
      <c r="M2005" s="11">
        <v>0.39999999999999997</v>
      </c>
      <c r="O2005" s="16"/>
      <c r="P2005" s="14"/>
      <c r="Q2005" s="12"/>
      <c r="R2005" s="13"/>
    </row>
    <row r="2006" spans="1:18" ht="15.75" customHeight="1">
      <c r="A2006" s="1"/>
      <c r="B2006" s="6" t="s">
        <v>23</v>
      </c>
      <c r="C2006" s="6">
        <v>1197831</v>
      </c>
      <c r="D2006" s="7">
        <v>44473</v>
      </c>
      <c r="E2006" s="6" t="s">
        <v>24</v>
      </c>
      <c r="F2006" s="6" t="s">
        <v>78</v>
      </c>
      <c r="G2006" s="6" t="s">
        <v>79</v>
      </c>
      <c r="H2006" s="6" t="s">
        <v>19</v>
      </c>
      <c r="I2006" s="8">
        <v>0.45</v>
      </c>
      <c r="J2006" s="9">
        <v>5250</v>
      </c>
      <c r="K2006" s="10">
        <f t="shared" si="14"/>
        <v>2362.5</v>
      </c>
      <c r="L2006" s="10">
        <f t="shared" si="15"/>
        <v>944.99999999999989</v>
      </c>
      <c r="M2006" s="11">
        <v>0.39999999999999997</v>
      </c>
      <c r="O2006" s="16"/>
      <c r="P2006" s="14"/>
      <c r="Q2006" s="12"/>
      <c r="R2006" s="13"/>
    </row>
    <row r="2007" spans="1:18" ht="15.75" customHeight="1">
      <c r="A2007" s="1"/>
      <c r="B2007" s="6" t="s">
        <v>23</v>
      </c>
      <c r="C2007" s="6">
        <v>1197831</v>
      </c>
      <c r="D2007" s="7">
        <v>44473</v>
      </c>
      <c r="E2007" s="6" t="s">
        <v>24</v>
      </c>
      <c r="F2007" s="6" t="s">
        <v>78</v>
      </c>
      <c r="G2007" s="6" t="s">
        <v>79</v>
      </c>
      <c r="H2007" s="6" t="s">
        <v>20</v>
      </c>
      <c r="I2007" s="8">
        <v>0.45</v>
      </c>
      <c r="J2007" s="9">
        <v>3750</v>
      </c>
      <c r="K2007" s="10">
        <f t="shared" si="14"/>
        <v>1687.5</v>
      </c>
      <c r="L2007" s="10">
        <f t="shared" si="15"/>
        <v>843.75</v>
      </c>
      <c r="M2007" s="11">
        <v>0.5</v>
      </c>
      <c r="O2007" s="16"/>
      <c r="P2007" s="14"/>
      <c r="Q2007" s="12"/>
      <c r="R2007" s="13"/>
    </row>
    <row r="2008" spans="1:18" ht="15.75" customHeight="1">
      <c r="A2008" s="1"/>
      <c r="B2008" s="6" t="s">
        <v>23</v>
      </c>
      <c r="C2008" s="6">
        <v>1197831</v>
      </c>
      <c r="D2008" s="7">
        <v>44473</v>
      </c>
      <c r="E2008" s="6" t="s">
        <v>24</v>
      </c>
      <c r="F2008" s="6" t="s">
        <v>78</v>
      </c>
      <c r="G2008" s="6" t="s">
        <v>79</v>
      </c>
      <c r="H2008" s="6" t="s">
        <v>21</v>
      </c>
      <c r="I2008" s="8">
        <v>0.35000000000000003</v>
      </c>
      <c r="J2008" s="9">
        <v>3500</v>
      </c>
      <c r="K2008" s="10">
        <f t="shared" si="14"/>
        <v>1225.0000000000002</v>
      </c>
      <c r="L2008" s="10">
        <f t="shared" si="15"/>
        <v>428.75000000000006</v>
      </c>
      <c r="M2008" s="11">
        <v>0.35</v>
      </c>
      <c r="O2008" s="16"/>
      <c r="P2008" s="14"/>
      <c r="Q2008" s="12"/>
      <c r="R2008" s="13"/>
    </row>
    <row r="2009" spans="1:18" ht="15.75" customHeight="1">
      <c r="A2009" s="1"/>
      <c r="B2009" s="6" t="s">
        <v>23</v>
      </c>
      <c r="C2009" s="6">
        <v>1197831</v>
      </c>
      <c r="D2009" s="7">
        <v>44473</v>
      </c>
      <c r="E2009" s="6" t="s">
        <v>24</v>
      </c>
      <c r="F2009" s="6" t="s">
        <v>78</v>
      </c>
      <c r="G2009" s="6" t="s">
        <v>79</v>
      </c>
      <c r="H2009" s="6" t="s">
        <v>22</v>
      </c>
      <c r="I2009" s="8">
        <v>0.45</v>
      </c>
      <c r="J2009" s="9">
        <v>5250</v>
      </c>
      <c r="K2009" s="10">
        <f t="shared" si="14"/>
        <v>2362.5</v>
      </c>
      <c r="L2009" s="10">
        <f t="shared" si="15"/>
        <v>1299.375</v>
      </c>
      <c r="M2009" s="11">
        <v>0.55000000000000004</v>
      </c>
      <c r="O2009" s="16"/>
      <c r="P2009" s="14"/>
      <c r="Q2009" s="12"/>
      <c r="R2009" s="13"/>
    </row>
    <row r="2010" spans="1:18" ht="15.75" customHeight="1">
      <c r="A2010" s="1"/>
      <c r="B2010" s="6" t="s">
        <v>23</v>
      </c>
      <c r="C2010" s="6">
        <v>1197831</v>
      </c>
      <c r="D2010" s="7">
        <v>44505</v>
      </c>
      <c r="E2010" s="6" t="s">
        <v>24</v>
      </c>
      <c r="F2010" s="6" t="s">
        <v>78</v>
      </c>
      <c r="G2010" s="6" t="s">
        <v>79</v>
      </c>
      <c r="H2010" s="6" t="s">
        <v>17</v>
      </c>
      <c r="I2010" s="8">
        <v>0.35000000000000003</v>
      </c>
      <c r="J2010" s="9">
        <v>6750</v>
      </c>
      <c r="K2010" s="10">
        <f t="shared" si="14"/>
        <v>2362.5</v>
      </c>
      <c r="L2010" s="10">
        <f t="shared" si="15"/>
        <v>944.99999999999989</v>
      </c>
      <c r="M2010" s="11">
        <v>0.39999999999999997</v>
      </c>
      <c r="O2010" s="16"/>
      <c r="P2010" s="14"/>
      <c r="Q2010" s="12"/>
      <c r="R2010" s="13"/>
    </row>
    <row r="2011" spans="1:18" ht="15.75" customHeight="1">
      <c r="A2011" s="1"/>
      <c r="B2011" s="6" t="s">
        <v>23</v>
      </c>
      <c r="C2011" s="6">
        <v>1197831</v>
      </c>
      <c r="D2011" s="7">
        <v>44505</v>
      </c>
      <c r="E2011" s="6" t="s">
        <v>24</v>
      </c>
      <c r="F2011" s="6" t="s">
        <v>78</v>
      </c>
      <c r="G2011" s="6" t="s">
        <v>79</v>
      </c>
      <c r="H2011" s="6" t="s">
        <v>18</v>
      </c>
      <c r="I2011" s="8">
        <v>0.35000000000000003</v>
      </c>
      <c r="J2011" s="9">
        <v>6750</v>
      </c>
      <c r="K2011" s="10">
        <f t="shared" si="14"/>
        <v>2362.5</v>
      </c>
      <c r="L2011" s="10">
        <f t="shared" si="15"/>
        <v>944.99999999999989</v>
      </c>
      <c r="M2011" s="11">
        <v>0.39999999999999997</v>
      </c>
      <c r="O2011" s="16"/>
      <c r="P2011" s="14"/>
      <c r="Q2011" s="12"/>
      <c r="R2011" s="13"/>
    </row>
    <row r="2012" spans="1:18" ht="15.75" customHeight="1">
      <c r="A2012" s="1"/>
      <c r="B2012" s="6" t="s">
        <v>23</v>
      </c>
      <c r="C2012" s="6">
        <v>1197831</v>
      </c>
      <c r="D2012" s="7">
        <v>44505</v>
      </c>
      <c r="E2012" s="6" t="s">
        <v>24</v>
      </c>
      <c r="F2012" s="6" t="s">
        <v>78</v>
      </c>
      <c r="G2012" s="6" t="s">
        <v>79</v>
      </c>
      <c r="H2012" s="6" t="s">
        <v>19</v>
      </c>
      <c r="I2012" s="8">
        <v>0.6</v>
      </c>
      <c r="J2012" s="9">
        <v>6000</v>
      </c>
      <c r="K2012" s="10">
        <f t="shared" si="14"/>
        <v>3600</v>
      </c>
      <c r="L2012" s="10">
        <f t="shared" si="15"/>
        <v>1439.9999999999998</v>
      </c>
      <c r="M2012" s="11">
        <v>0.39999999999999997</v>
      </c>
      <c r="O2012" s="16"/>
      <c r="P2012" s="14"/>
      <c r="Q2012" s="12"/>
      <c r="R2012" s="13"/>
    </row>
    <row r="2013" spans="1:18" ht="15.75" customHeight="1">
      <c r="A2013" s="1"/>
      <c r="B2013" s="6" t="s">
        <v>23</v>
      </c>
      <c r="C2013" s="6">
        <v>1197831</v>
      </c>
      <c r="D2013" s="7">
        <v>44505</v>
      </c>
      <c r="E2013" s="6" t="s">
        <v>24</v>
      </c>
      <c r="F2013" s="6" t="s">
        <v>78</v>
      </c>
      <c r="G2013" s="6" t="s">
        <v>79</v>
      </c>
      <c r="H2013" s="6" t="s">
        <v>20</v>
      </c>
      <c r="I2013" s="8">
        <v>0.6</v>
      </c>
      <c r="J2013" s="9">
        <v>4500</v>
      </c>
      <c r="K2013" s="10">
        <f t="shared" si="14"/>
        <v>2700</v>
      </c>
      <c r="L2013" s="10">
        <f t="shared" si="15"/>
        <v>1350</v>
      </c>
      <c r="M2013" s="11">
        <v>0.5</v>
      </c>
      <c r="O2013" s="16"/>
      <c r="P2013" s="14"/>
      <c r="Q2013" s="12"/>
      <c r="R2013" s="13"/>
    </row>
    <row r="2014" spans="1:18" ht="15.75" customHeight="1">
      <c r="A2014" s="1"/>
      <c r="B2014" s="6" t="s">
        <v>23</v>
      </c>
      <c r="C2014" s="6">
        <v>1197831</v>
      </c>
      <c r="D2014" s="7">
        <v>44505</v>
      </c>
      <c r="E2014" s="6" t="s">
        <v>24</v>
      </c>
      <c r="F2014" s="6" t="s">
        <v>78</v>
      </c>
      <c r="G2014" s="6" t="s">
        <v>79</v>
      </c>
      <c r="H2014" s="6" t="s">
        <v>21</v>
      </c>
      <c r="I2014" s="8">
        <v>0.54999999999999993</v>
      </c>
      <c r="J2014" s="9">
        <v>4250</v>
      </c>
      <c r="K2014" s="10">
        <f t="shared" si="14"/>
        <v>2337.4999999999995</v>
      </c>
      <c r="L2014" s="10">
        <f t="shared" si="15"/>
        <v>818.12499999999977</v>
      </c>
      <c r="M2014" s="11">
        <v>0.35</v>
      </c>
      <c r="O2014" s="16"/>
      <c r="P2014" s="14"/>
      <c r="Q2014" s="12"/>
      <c r="R2014" s="13"/>
    </row>
    <row r="2015" spans="1:18" ht="15.75" customHeight="1">
      <c r="A2015" s="1"/>
      <c r="B2015" s="6" t="s">
        <v>23</v>
      </c>
      <c r="C2015" s="6">
        <v>1197831</v>
      </c>
      <c r="D2015" s="7">
        <v>44505</v>
      </c>
      <c r="E2015" s="6" t="s">
        <v>24</v>
      </c>
      <c r="F2015" s="6" t="s">
        <v>78</v>
      </c>
      <c r="G2015" s="6" t="s">
        <v>79</v>
      </c>
      <c r="H2015" s="6" t="s">
        <v>22</v>
      </c>
      <c r="I2015" s="8">
        <v>0.65</v>
      </c>
      <c r="J2015" s="9">
        <v>6250</v>
      </c>
      <c r="K2015" s="10">
        <f t="shared" si="14"/>
        <v>4062.5</v>
      </c>
      <c r="L2015" s="10">
        <f t="shared" si="15"/>
        <v>2234.375</v>
      </c>
      <c r="M2015" s="11">
        <v>0.55000000000000004</v>
      </c>
      <c r="O2015" s="16"/>
      <c r="P2015" s="14"/>
      <c r="Q2015" s="12"/>
      <c r="R2015" s="13"/>
    </row>
    <row r="2016" spans="1:18" ht="15.75" customHeight="1">
      <c r="A2016" s="1"/>
      <c r="B2016" s="6" t="s">
        <v>23</v>
      </c>
      <c r="C2016" s="6">
        <v>1197831</v>
      </c>
      <c r="D2016" s="7">
        <v>44534</v>
      </c>
      <c r="E2016" s="6" t="s">
        <v>24</v>
      </c>
      <c r="F2016" s="6" t="s">
        <v>78</v>
      </c>
      <c r="G2016" s="6" t="s">
        <v>79</v>
      </c>
      <c r="H2016" s="6" t="s">
        <v>17</v>
      </c>
      <c r="I2016" s="8">
        <v>0.54999999999999993</v>
      </c>
      <c r="J2016" s="9">
        <v>7750</v>
      </c>
      <c r="K2016" s="10">
        <f t="shared" si="14"/>
        <v>4262.4999999999991</v>
      </c>
      <c r="L2016" s="10">
        <f t="shared" si="15"/>
        <v>1704.9999999999995</v>
      </c>
      <c r="M2016" s="11">
        <v>0.39999999999999997</v>
      </c>
      <c r="O2016" s="16"/>
      <c r="P2016" s="14"/>
      <c r="Q2016" s="12"/>
      <c r="R2016" s="13"/>
    </row>
    <row r="2017" spans="1:18" ht="15.75" customHeight="1">
      <c r="A2017" s="1"/>
      <c r="B2017" s="6" t="s">
        <v>23</v>
      </c>
      <c r="C2017" s="6">
        <v>1197831</v>
      </c>
      <c r="D2017" s="7">
        <v>44534</v>
      </c>
      <c r="E2017" s="6" t="s">
        <v>24</v>
      </c>
      <c r="F2017" s="6" t="s">
        <v>78</v>
      </c>
      <c r="G2017" s="6" t="s">
        <v>79</v>
      </c>
      <c r="H2017" s="6" t="s">
        <v>18</v>
      </c>
      <c r="I2017" s="8">
        <v>0.54999999999999993</v>
      </c>
      <c r="J2017" s="9">
        <v>7750</v>
      </c>
      <c r="K2017" s="10">
        <f t="shared" si="14"/>
        <v>4262.4999999999991</v>
      </c>
      <c r="L2017" s="10">
        <f t="shared" si="15"/>
        <v>1704.9999999999995</v>
      </c>
      <c r="M2017" s="11">
        <v>0.39999999999999997</v>
      </c>
      <c r="O2017" s="16"/>
      <c r="P2017" s="14"/>
      <c r="Q2017" s="12"/>
      <c r="R2017" s="13"/>
    </row>
    <row r="2018" spans="1:18" ht="15.75" customHeight="1">
      <c r="A2018" s="1"/>
      <c r="B2018" s="6" t="s">
        <v>23</v>
      </c>
      <c r="C2018" s="6">
        <v>1197831</v>
      </c>
      <c r="D2018" s="7">
        <v>44534</v>
      </c>
      <c r="E2018" s="6" t="s">
        <v>24</v>
      </c>
      <c r="F2018" s="6" t="s">
        <v>78</v>
      </c>
      <c r="G2018" s="6" t="s">
        <v>79</v>
      </c>
      <c r="H2018" s="6" t="s">
        <v>19</v>
      </c>
      <c r="I2018" s="8">
        <v>0.6</v>
      </c>
      <c r="J2018" s="9">
        <v>6750</v>
      </c>
      <c r="K2018" s="10">
        <f t="shared" si="14"/>
        <v>4050</v>
      </c>
      <c r="L2018" s="10">
        <f t="shared" si="15"/>
        <v>1619.9999999999998</v>
      </c>
      <c r="M2018" s="11">
        <v>0.39999999999999997</v>
      </c>
      <c r="O2018" s="16"/>
      <c r="P2018" s="14"/>
      <c r="Q2018" s="12"/>
      <c r="R2018" s="13"/>
    </row>
    <row r="2019" spans="1:18" ht="15.75" customHeight="1">
      <c r="A2019" s="1"/>
      <c r="B2019" s="6" t="s">
        <v>23</v>
      </c>
      <c r="C2019" s="6">
        <v>1197831</v>
      </c>
      <c r="D2019" s="7">
        <v>44534</v>
      </c>
      <c r="E2019" s="6" t="s">
        <v>24</v>
      </c>
      <c r="F2019" s="6" t="s">
        <v>78</v>
      </c>
      <c r="G2019" s="6" t="s">
        <v>79</v>
      </c>
      <c r="H2019" s="6" t="s">
        <v>20</v>
      </c>
      <c r="I2019" s="8">
        <v>0.6</v>
      </c>
      <c r="J2019" s="9">
        <v>5250</v>
      </c>
      <c r="K2019" s="10">
        <f t="shared" si="14"/>
        <v>3150</v>
      </c>
      <c r="L2019" s="10">
        <f t="shared" si="15"/>
        <v>1575</v>
      </c>
      <c r="M2019" s="11">
        <v>0.5</v>
      </c>
      <c r="O2019" s="16"/>
      <c r="P2019" s="14"/>
      <c r="Q2019" s="12"/>
      <c r="R2019" s="13"/>
    </row>
    <row r="2020" spans="1:18" ht="15.75" customHeight="1">
      <c r="A2020" s="1"/>
      <c r="B2020" s="6" t="s">
        <v>23</v>
      </c>
      <c r="C2020" s="6">
        <v>1197831</v>
      </c>
      <c r="D2020" s="7">
        <v>44534</v>
      </c>
      <c r="E2020" s="6" t="s">
        <v>24</v>
      </c>
      <c r="F2020" s="6" t="s">
        <v>78</v>
      </c>
      <c r="G2020" s="6" t="s">
        <v>79</v>
      </c>
      <c r="H2020" s="6" t="s">
        <v>21</v>
      </c>
      <c r="I2020" s="8">
        <v>0.54999999999999993</v>
      </c>
      <c r="J2020" s="9">
        <v>4750</v>
      </c>
      <c r="K2020" s="10">
        <f t="shared" si="14"/>
        <v>2612.4999999999995</v>
      </c>
      <c r="L2020" s="10">
        <f t="shared" si="15"/>
        <v>914.37499999999977</v>
      </c>
      <c r="M2020" s="11">
        <v>0.35</v>
      </c>
      <c r="O2020" s="16"/>
      <c r="P2020" s="14"/>
      <c r="Q2020" s="12"/>
      <c r="R2020" s="13"/>
    </row>
    <row r="2021" spans="1:18" ht="15.75" customHeight="1">
      <c r="A2021" s="1"/>
      <c r="B2021" s="6" t="s">
        <v>23</v>
      </c>
      <c r="C2021" s="6">
        <v>1197831</v>
      </c>
      <c r="D2021" s="7">
        <v>44534</v>
      </c>
      <c r="E2021" s="6" t="s">
        <v>24</v>
      </c>
      <c r="F2021" s="6" t="s">
        <v>78</v>
      </c>
      <c r="G2021" s="6" t="s">
        <v>79</v>
      </c>
      <c r="H2021" s="6" t="s">
        <v>22</v>
      </c>
      <c r="I2021" s="8">
        <v>0.65</v>
      </c>
      <c r="J2021" s="9">
        <v>7250</v>
      </c>
      <c r="K2021" s="10">
        <f t="shared" si="14"/>
        <v>4712.5</v>
      </c>
      <c r="L2021" s="10">
        <f t="shared" si="15"/>
        <v>2591.875</v>
      </c>
      <c r="M2021" s="11">
        <v>0.55000000000000004</v>
      </c>
      <c r="O2021" s="16"/>
      <c r="P2021" s="14"/>
      <c r="Q2021" s="12"/>
      <c r="R2021" s="13"/>
    </row>
    <row r="2022" spans="1:18" ht="15.75" customHeight="1">
      <c r="A2022" s="1" t="s">
        <v>39</v>
      </c>
      <c r="B2022" s="6" t="s">
        <v>27</v>
      </c>
      <c r="C2022" s="6">
        <v>1128299</v>
      </c>
      <c r="D2022" s="7">
        <v>44219</v>
      </c>
      <c r="E2022" s="6" t="s">
        <v>28</v>
      </c>
      <c r="F2022" s="6" t="s">
        <v>80</v>
      </c>
      <c r="G2022" s="6" t="s">
        <v>81</v>
      </c>
      <c r="H2022" s="6" t="s">
        <v>17</v>
      </c>
      <c r="I2022" s="8">
        <v>0.29999999999999993</v>
      </c>
      <c r="J2022" s="9">
        <v>4250</v>
      </c>
      <c r="K2022" s="10">
        <f t="shared" si="14"/>
        <v>1274.9999999999998</v>
      </c>
      <c r="L2022" s="10">
        <f t="shared" si="15"/>
        <v>446.24999999999989</v>
      </c>
      <c r="M2022" s="11">
        <v>0.35</v>
      </c>
      <c r="O2022" s="16"/>
      <c r="P2022" s="14"/>
      <c r="Q2022" s="12"/>
      <c r="R2022" s="13"/>
    </row>
    <row r="2023" spans="1:18" ht="15.75" customHeight="1">
      <c r="A2023" s="1"/>
      <c r="B2023" s="6" t="s">
        <v>27</v>
      </c>
      <c r="C2023" s="6">
        <v>1128299</v>
      </c>
      <c r="D2023" s="7">
        <v>44219</v>
      </c>
      <c r="E2023" s="6" t="s">
        <v>28</v>
      </c>
      <c r="F2023" s="6" t="s">
        <v>80</v>
      </c>
      <c r="G2023" s="6" t="s">
        <v>81</v>
      </c>
      <c r="H2023" s="6" t="s">
        <v>18</v>
      </c>
      <c r="I2023" s="8">
        <v>0.4</v>
      </c>
      <c r="J2023" s="9">
        <v>4250</v>
      </c>
      <c r="K2023" s="10">
        <f t="shared" si="14"/>
        <v>1700</v>
      </c>
      <c r="L2023" s="10">
        <f t="shared" si="15"/>
        <v>680</v>
      </c>
      <c r="M2023" s="11">
        <v>0.4</v>
      </c>
      <c r="O2023" s="16"/>
      <c r="P2023" s="14"/>
      <c r="Q2023" s="12"/>
      <c r="R2023" s="13"/>
    </row>
    <row r="2024" spans="1:18" ht="15.75" customHeight="1">
      <c r="A2024" s="1"/>
      <c r="B2024" s="6" t="s">
        <v>27</v>
      </c>
      <c r="C2024" s="6">
        <v>1128299</v>
      </c>
      <c r="D2024" s="7">
        <v>44219</v>
      </c>
      <c r="E2024" s="6" t="s">
        <v>28</v>
      </c>
      <c r="F2024" s="6" t="s">
        <v>80</v>
      </c>
      <c r="G2024" s="6" t="s">
        <v>81</v>
      </c>
      <c r="H2024" s="6" t="s">
        <v>19</v>
      </c>
      <c r="I2024" s="8">
        <v>0.4</v>
      </c>
      <c r="J2024" s="9">
        <v>4250</v>
      </c>
      <c r="K2024" s="10">
        <f t="shared" si="14"/>
        <v>1700</v>
      </c>
      <c r="L2024" s="10">
        <f t="shared" si="15"/>
        <v>595</v>
      </c>
      <c r="M2024" s="11">
        <v>0.35</v>
      </c>
      <c r="O2024" s="16"/>
      <c r="P2024" s="14"/>
      <c r="Q2024" s="12"/>
      <c r="R2024" s="13"/>
    </row>
    <row r="2025" spans="1:18" ht="15.75" customHeight="1">
      <c r="A2025" s="1"/>
      <c r="B2025" s="6" t="s">
        <v>27</v>
      </c>
      <c r="C2025" s="6">
        <v>1128299</v>
      </c>
      <c r="D2025" s="7">
        <v>44219</v>
      </c>
      <c r="E2025" s="6" t="s">
        <v>28</v>
      </c>
      <c r="F2025" s="6" t="s">
        <v>80</v>
      </c>
      <c r="G2025" s="6" t="s">
        <v>81</v>
      </c>
      <c r="H2025" s="6" t="s">
        <v>20</v>
      </c>
      <c r="I2025" s="8">
        <v>0.4</v>
      </c>
      <c r="J2025" s="9">
        <v>2750</v>
      </c>
      <c r="K2025" s="10">
        <f t="shared" si="14"/>
        <v>1100</v>
      </c>
      <c r="L2025" s="10">
        <f t="shared" si="15"/>
        <v>385</v>
      </c>
      <c r="M2025" s="11">
        <v>0.35</v>
      </c>
      <c r="O2025" s="16"/>
      <c r="P2025" s="14"/>
      <c r="Q2025" s="12"/>
      <c r="R2025" s="13"/>
    </row>
    <row r="2026" spans="1:18" ht="15.75" customHeight="1">
      <c r="A2026" s="1"/>
      <c r="B2026" s="6" t="s">
        <v>27</v>
      </c>
      <c r="C2026" s="6">
        <v>1128299</v>
      </c>
      <c r="D2026" s="7">
        <v>44219</v>
      </c>
      <c r="E2026" s="6" t="s">
        <v>28</v>
      </c>
      <c r="F2026" s="6" t="s">
        <v>80</v>
      </c>
      <c r="G2026" s="6" t="s">
        <v>81</v>
      </c>
      <c r="H2026" s="6" t="s">
        <v>21</v>
      </c>
      <c r="I2026" s="8">
        <v>0.45000000000000007</v>
      </c>
      <c r="J2026" s="9">
        <v>2250</v>
      </c>
      <c r="K2026" s="10">
        <f t="shared" si="14"/>
        <v>1012.5000000000001</v>
      </c>
      <c r="L2026" s="10">
        <f t="shared" si="15"/>
        <v>303.75</v>
      </c>
      <c r="M2026" s="11">
        <v>0.3</v>
      </c>
      <c r="O2026" s="16"/>
      <c r="P2026" s="14"/>
      <c r="Q2026" s="12"/>
      <c r="R2026" s="13"/>
    </row>
    <row r="2027" spans="1:18" ht="15.75" customHeight="1">
      <c r="A2027" s="1"/>
      <c r="B2027" s="6" t="s">
        <v>27</v>
      </c>
      <c r="C2027" s="6">
        <v>1128299</v>
      </c>
      <c r="D2027" s="7">
        <v>44219</v>
      </c>
      <c r="E2027" s="6" t="s">
        <v>28</v>
      </c>
      <c r="F2027" s="6" t="s">
        <v>80</v>
      </c>
      <c r="G2027" s="6" t="s">
        <v>81</v>
      </c>
      <c r="H2027" s="6" t="s">
        <v>22</v>
      </c>
      <c r="I2027" s="8">
        <v>0.4</v>
      </c>
      <c r="J2027" s="9">
        <v>4250</v>
      </c>
      <c r="K2027" s="10">
        <f t="shared" si="14"/>
        <v>1700</v>
      </c>
      <c r="L2027" s="10">
        <f t="shared" si="15"/>
        <v>425</v>
      </c>
      <c r="M2027" s="11">
        <v>0.25</v>
      </c>
      <c r="O2027" s="16"/>
      <c r="P2027" s="14"/>
      <c r="Q2027" s="12"/>
      <c r="R2027" s="13"/>
    </row>
    <row r="2028" spans="1:18" ht="15.75" customHeight="1">
      <c r="A2028" s="1"/>
      <c r="B2028" s="6" t="s">
        <v>27</v>
      </c>
      <c r="C2028" s="6">
        <v>1128299</v>
      </c>
      <c r="D2028" s="7">
        <v>44250</v>
      </c>
      <c r="E2028" s="6" t="s">
        <v>28</v>
      </c>
      <c r="F2028" s="6" t="s">
        <v>80</v>
      </c>
      <c r="G2028" s="6" t="s">
        <v>81</v>
      </c>
      <c r="H2028" s="6" t="s">
        <v>17</v>
      </c>
      <c r="I2028" s="8">
        <v>0.29999999999999993</v>
      </c>
      <c r="J2028" s="9">
        <v>4750</v>
      </c>
      <c r="K2028" s="10">
        <f t="shared" si="14"/>
        <v>1424.9999999999998</v>
      </c>
      <c r="L2028" s="10">
        <f t="shared" si="15"/>
        <v>498.74999999999989</v>
      </c>
      <c r="M2028" s="11">
        <v>0.35</v>
      </c>
      <c r="O2028" s="16"/>
      <c r="P2028" s="14"/>
      <c r="Q2028" s="12"/>
      <c r="R2028" s="13"/>
    </row>
    <row r="2029" spans="1:18" ht="15.75" customHeight="1">
      <c r="A2029" s="1"/>
      <c r="B2029" s="6" t="s">
        <v>27</v>
      </c>
      <c r="C2029" s="6">
        <v>1128299</v>
      </c>
      <c r="D2029" s="7">
        <v>44250</v>
      </c>
      <c r="E2029" s="6" t="s">
        <v>28</v>
      </c>
      <c r="F2029" s="6" t="s">
        <v>80</v>
      </c>
      <c r="G2029" s="6" t="s">
        <v>81</v>
      </c>
      <c r="H2029" s="6" t="s">
        <v>18</v>
      </c>
      <c r="I2029" s="8">
        <v>0.4</v>
      </c>
      <c r="J2029" s="9">
        <v>3750</v>
      </c>
      <c r="K2029" s="10">
        <f t="shared" si="14"/>
        <v>1500</v>
      </c>
      <c r="L2029" s="10">
        <f t="shared" si="15"/>
        <v>600</v>
      </c>
      <c r="M2029" s="11">
        <v>0.4</v>
      </c>
      <c r="O2029" s="16"/>
      <c r="P2029" s="14"/>
      <c r="Q2029" s="12"/>
      <c r="R2029" s="13"/>
    </row>
    <row r="2030" spans="1:18" ht="15.75" customHeight="1">
      <c r="A2030" s="1"/>
      <c r="B2030" s="6" t="s">
        <v>27</v>
      </c>
      <c r="C2030" s="6">
        <v>1128299</v>
      </c>
      <c r="D2030" s="7">
        <v>44250</v>
      </c>
      <c r="E2030" s="6" t="s">
        <v>28</v>
      </c>
      <c r="F2030" s="6" t="s">
        <v>80</v>
      </c>
      <c r="G2030" s="6" t="s">
        <v>81</v>
      </c>
      <c r="H2030" s="6" t="s">
        <v>19</v>
      </c>
      <c r="I2030" s="8">
        <v>0.4</v>
      </c>
      <c r="J2030" s="9">
        <v>3750</v>
      </c>
      <c r="K2030" s="10">
        <f t="shared" si="14"/>
        <v>1500</v>
      </c>
      <c r="L2030" s="10">
        <f t="shared" si="15"/>
        <v>525</v>
      </c>
      <c r="M2030" s="11">
        <v>0.35</v>
      </c>
      <c r="O2030" s="16"/>
      <c r="P2030" s="14"/>
      <c r="Q2030" s="12"/>
      <c r="R2030" s="13"/>
    </row>
    <row r="2031" spans="1:18" ht="15.75" customHeight="1">
      <c r="A2031" s="1"/>
      <c r="B2031" s="6" t="s">
        <v>27</v>
      </c>
      <c r="C2031" s="6">
        <v>1128299</v>
      </c>
      <c r="D2031" s="7">
        <v>44250</v>
      </c>
      <c r="E2031" s="6" t="s">
        <v>28</v>
      </c>
      <c r="F2031" s="6" t="s">
        <v>80</v>
      </c>
      <c r="G2031" s="6" t="s">
        <v>81</v>
      </c>
      <c r="H2031" s="6" t="s">
        <v>20</v>
      </c>
      <c r="I2031" s="8">
        <v>0.4</v>
      </c>
      <c r="J2031" s="9">
        <v>2250</v>
      </c>
      <c r="K2031" s="10">
        <f t="shared" si="14"/>
        <v>900</v>
      </c>
      <c r="L2031" s="10">
        <f t="shared" si="15"/>
        <v>315</v>
      </c>
      <c r="M2031" s="11">
        <v>0.35</v>
      </c>
      <c r="O2031" s="16"/>
      <c r="P2031" s="14"/>
      <c r="Q2031" s="12"/>
      <c r="R2031" s="13"/>
    </row>
    <row r="2032" spans="1:18" ht="15.75" customHeight="1">
      <c r="A2032" s="1"/>
      <c r="B2032" s="6" t="s">
        <v>27</v>
      </c>
      <c r="C2032" s="6">
        <v>1128299</v>
      </c>
      <c r="D2032" s="7">
        <v>44250</v>
      </c>
      <c r="E2032" s="6" t="s">
        <v>28</v>
      </c>
      <c r="F2032" s="6" t="s">
        <v>80</v>
      </c>
      <c r="G2032" s="6" t="s">
        <v>81</v>
      </c>
      <c r="H2032" s="6" t="s">
        <v>21</v>
      </c>
      <c r="I2032" s="8">
        <v>0.45000000000000007</v>
      </c>
      <c r="J2032" s="9">
        <v>1500</v>
      </c>
      <c r="K2032" s="10">
        <f t="shared" si="14"/>
        <v>675.00000000000011</v>
      </c>
      <c r="L2032" s="10">
        <f t="shared" si="15"/>
        <v>202.50000000000003</v>
      </c>
      <c r="M2032" s="11">
        <v>0.3</v>
      </c>
      <c r="O2032" s="16"/>
      <c r="P2032" s="14"/>
      <c r="Q2032" s="12"/>
      <c r="R2032" s="13"/>
    </row>
    <row r="2033" spans="1:18" ht="15.75" customHeight="1">
      <c r="A2033" s="1"/>
      <c r="B2033" s="6" t="s">
        <v>27</v>
      </c>
      <c r="C2033" s="6">
        <v>1128299</v>
      </c>
      <c r="D2033" s="7">
        <v>44250</v>
      </c>
      <c r="E2033" s="6" t="s">
        <v>28</v>
      </c>
      <c r="F2033" s="6" t="s">
        <v>80</v>
      </c>
      <c r="G2033" s="6" t="s">
        <v>81</v>
      </c>
      <c r="H2033" s="6" t="s">
        <v>22</v>
      </c>
      <c r="I2033" s="8">
        <v>0.4</v>
      </c>
      <c r="J2033" s="9">
        <v>3500</v>
      </c>
      <c r="K2033" s="10">
        <f t="shared" si="14"/>
        <v>1400</v>
      </c>
      <c r="L2033" s="10">
        <f t="shared" si="15"/>
        <v>350</v>
      </c>
      <c r="M2033" s="11">
        <v>0.25</v>
      </c>
      <c r="O2033" s="16"/>
      <c r="P2033" s="14"/>
      <c r="Q2033" s="12"/>
      <c r="R2033" s="13"/>
    </row>
    <row r="2034" spans="1:18" ht="15.75" customHeight="1">
      <c r="A2034" s="1"/>
      <c r="B2034" s="6" t="s">
        <v>27</v>
      </c>
      <c r="C2034" s="6">
        <v>1128299</v>
      </c>
      <c r="D2034" s="7">
        <v>44277</v>
      </c>
      <c r="E2034" s="6" t="s">
        <v>28</v>
      </c>
      <c r="F2034" s="6" t="s">
        <v>80</v>
      </c>
      <c r="G2034" s="6" t="s">
        <v>81</v>
      </c>
      <c r="H2034" s="6" t="s">
        <v>17</v>
      </c>
      <c r="I2034" s="8">
        <v>0.4</v>
      </c>
      <c r="J2034" s="9">
        <v>5000</v>
      </c>
      <c r="K2034" s="10">
        <f t="shared" si="14"/>
        <v>2000</v>
      </c>
      <c r="L2034" s="10">
        <f t="shared" si="15"/>
        <v>700</v>
      </c>
      <c r="M2034" s="11">
        <v>0.35</v>
      </c>
      <c r="O2034" s="16"/>
      <c r="P2034" s="14"/>
      <c r="Q2034" s="12"/>
      <c r="R2034" s="13"/>
    </row>
    <row r="2035" spans="1:18" ht="15.75" customHeight="1">
      <c r="A2035" s="1"/>
      <c r="B2035" s="6" t="s">
        <v>27</v>
      </c>
      <c r="C2035" s="6">
        <v>1128299</v>
      </c>
      <c r="D2035" s="7">
        <v>44277</v>
      </c>
      <c r="E2035" s="6" t="s">
        <v>28</v>
      </c>
      <c r="F2035" s="6" t="s">
        <v>80</v>
      </c>
      <c r="G2035" s="6" t="s">
        <v>81</v>
      </c>
      <c r="H2035" s="6" t="s">
        <v>18</v>
      </c>
      <c r="I2035" s="8">
        <v>0.5</v>
      </c>
      <c r="J2035" s="9">
        <v>3500</v>
      </c>
      <c r="K2035" s="10">
        <f t="shared" si="14"/>
        <v>1750</v>
      </c>
      <c r="L2035" s="10">
        <f t="shared" si="15"/>
        <v>700</v>
      </c>
      <c r="M2035" s="11">
        <v>0.4</v>
      </c>
      <c r="O2035" s="16"/>
      <c r="P2035" s="14"/>
      <c r="Q2035" s="12"/>
      <c r="R2035" s="13"/>
    </row>
    <row r="2036" spans="1:18" ht="15.75" customHeight="1">
      <c r="A2036" s="1"/>
      <c r="B2036" s="6" t="s">
        <v>27</v>
      </c>
      <c r="C2036" s="6">
        <v>1128299</v>
      </c>
      <c r="D2036" s="7">
        <v>44277</v>
      </c>
      <c r="E2036" s="6" t="s">
        <v>28</v>
      </c>
      <c r="F2036" s="6" t="s">
        <v>80</v>
      </c>
      <c r="G2036" s="6" t="s">
        <v>81</v>
      </c>
      <c r="H2036" s="6" t="s">
        <v>19</v>
      </c>
      <c r="I2036" s="8">
        <v>0.5</v>
      </c>
      <c r="J2036" s="9">
        <v>3500</v>
      </c>
      <c r="K2036" s="10">
        <f t="shared" si="14"/>
        <v>1750</v>
      </c>
      <c r="L2036" s="10">
        <f t="shared" si="15"/>
        <v>612.5</v>
      </c>
      <c r="M2036" s="11">
        <v>0.35</v>
      </c>
      <c r="O2036" s="16"/>
      <c r="P2036" s="14"/>
      <c r="Q2036" s="12"/>
      <c r="R2036" s="13"/>
    </row>
    <row r="2037" spans="1:18" ht="15.75" customHeight="1">
      <c r="A2037" s="1"/>
      <c r="B2037" s="6" t="s">
        <v>27</v>
      </c>
      <c r="C2037" s="6">
        <v>1128299</v>
      </c>
      <c r="D2037" s="7">
        <v>44277</v>
      </c>
      <c r="E2037" s="6" t="s">
        <v>28</v>
      </c>
      <c r="F2037" s="6" t="s">
        <v>80</v>
      </c>
      <c r="G2037" s="6" t="s">
        <v>81</v>
      </c>
      <c r="H2037" s="6" t="s">
        <v>20</v>
      </c>
      <c r="I2037" s="8">
        <v>0.5</v>
      </c>
      <c r="J2037" s="9">
        <v>2250</v>
      </c>
      <c r="K2037" s="10">
        <f t="shared" si="14"/>
        <v>1125</v>
      </c>
      <c r="L2037" s="10">
        <f t="shared" si="15"/>
        <v>393.75</v>
      </c>
      <c r="M2037" s="11">
        <v>0.35</v>
      </c>
      <c r="O2037" s="16"/>
      <c r="P2037" s="14"/>
      <c r="Q2037" s="12"/>
      <c r="R2037" s="13"/>
    </row>
    <row r="2038" spans="1:18" ht="15.75" customHeight="1">
      <c r="A2038" s="1"/>
      <c r="B2038" s="6" t="s">
        <v>27</v>
      </c>
      <c r="C2038" s="6">
        <v>1128299</v>
      </c>
      <c r="D2038" s="7">
        <v>44277</v>
      </c>
      <c r="E2038" s="6" t="s">
        <v>28</v>
      </c>
      <c r="F2038" s="6" t="s">
        <v>80</v>
      </c>
      <c r="G2038" s="6" t="s">
        <v>81</v>
      </c>
      <c r="H2038" s="6" t="s">
        <v>21</v>
      </c>
      <c r="I2038" s="8">
        <v>0.55000000000000004</v>
      </c>
      <c r="J2038" s="9">
        <v>1250</v>
      </c>
      <c r="K2038" s="10">
        <f t="shared" si="14"/>
        <v>687.5</v>
      </c>
      <c r="L2038" s="10">
        <f t="shared" si="15"/>
        <v>206.25</v>
      </c>
      <c r="M2038" s="11">
        <v>0.3</v>
      </c>
      <c r="O2038" s="16"/>
      <c r="P2038" s="14"/>
      <c r="Q2038" s="12"/>
      <c r="R2038" s="13"/>
    </row>
    <row r="2039" spans="1:18" ht="15.75" customHeight="1">
      <c r="A2039" s="1"/>
      <c r="B2039" s="6" t="s">
        <v>27</v>
      </c>
      <c r="C2039" s="6">
        <v>1128299</v>
      </c>
      <c r="D2039" s="7">
        <v>44277</v>
      </c>
      <c r="E2039" s="6" t="s">
        <v>28</v>
      </c>
      <c r="F2039" s="6" t="s">
        <v>80</v>
      </c>
      <c r="G2039" s="6" t="s">
        <v>81</v>
      </c>
      <c r="H2039" s="6" t="s">
        <v>22</v>
      </c>
      <c r="I2039" s="8">
        <v>0.5</v>
      </c>
      <c r="J2039" s="9">
        <v>3250</v>
      </c>
      <c r="K2039" s="10">
        <f t="shared" si="14"/>
        <v>1625</v>
      </c>
      <c r="L2039" s="10">
        <f t="shared" si="15"/>
        <v>406.25</v>
      </c>
      <c r="M2039" s="11">
        <v>0.25</v>
      </c>
      <c r="O2039" s="16"/>
      <c r="P2039" s="14"/>
      <c r="Q2039" s="12"/>
      <c r="R2039" s="13"/>
    </row>
    <row r="2040" spans="1:18" ht="15.75" customHeight="1">
      <c r="A2040" s="1"/>
      <c r="B2040" s="6" t="s">
        <v>27</v>
      </c>
      <c r="C2040" s="6">
        <v>1128299</v>
      </c>
      <c r="D2040" s="7">
        <v>44309</v>
      </c>
      <c r="E2040" s="6" t="s">
        <v>28</v>
      </c>
      <c r="F2040" s="6" t="s">
        <v>80</v>
      </c>
      <c r="G2040" s="6" t="s">
        <v>81</v>
      </c>
      <c r="H2040" s="6" t="s">
        <v>17</v>
      </c>
      <c r="I2040" s="8">
        <v>0.5</v>
      </c>
      <c r="J2040" s="9">
        <v>5000</v>
      </c>
      <c r="K2040" s="10">
        <f t="shared" si="14"/>
        <v>2500</v>
      </c>
      <c r="L2040" s="10">
        <f t="shared" si="15"/>
        <v>875</v>
      </c>
      <c r="M2040" s="11">
        <v>0.35</v>
      </c>
      <c r="O2040" s="16"/>
      <c r="P2040" s="14"/>
      <c r="Q2040" s="12"/>
      <c r="R2040" s="13"/>
    </row>
    <row r="2041" spans="1:18" ht="15.75" customHeight="1">
      <c r="A2041" s="1"/>
      <c r="B2041" s="6" t="s">
        <v>27</v>
      </c>
      <c r="C2041" s="6">
        <v>1128299</v>
      </c>
      <c r="D2041" s="7">
        <v>44309</v>
      </c>
      <c r="E2041" s="6" t="s">
        <v>28</v>
      </c>
      <c r="F2041" s="6" t="s">
        <v>80</v>
      </c>
      <c r="G2041" s="6" t="s">
        <v>81</v>
      </c>
      <c r="H2041" s="6" t="s">
        <v>18</v>
      </c>
      <c r="I2041" s="8">
        <v>0.55000000000000004</v>
      </c>
      <c r="J2041" s="9">
        <v>3000</v>
      </c>
      <c r="K2041" s="10">
        <f t="shared" si="14"/>
        <v>1650.0000000000002</v>
      </c>
      <c r="L2041" s="10">
        <f t="shared" si="15"/>
        <v>660.00000000000011</v>
      </c>
      <c r="M2041" s="11">
        <v>0.4</v>
      </c>
      <c r="O2041" s="16"/>
      <c r="P2041" s="14"/>
      <c r="Q2041" s="12"/>
      <c r="R2041" s="13"/>
    </row>
    <row r="2042" spans="1:18" ht="15.75" customHeight="1">
      <c r="A2042" s="1"/>
      <c r="B2042" s="6" t="s">
        <v>27</v>
      </c>
      <c r="C2042" s="6">
        <v>1128299</v>
      </c>
      <c r="D2042" s="7">
        <v>44309</v>
      </c>
      <c r="E2042" s="6" t="s">
        <v>28</v>
      </c>
      <c r="F2042" s="6" t="s">
        <v>80</v>
      </c>
      <c r="G2042" s="6" t="s">
        <v>81</v>
      </c>
      <c r="H2042" s="6" t="s">
        <v>19</v>
      </c>
      <c r="I2042" s="8">
        <v>0.55000000000000004</v>
      </c>
      <c r="J2042" s="9">
        <v>3500</v>
      </c>
      <c r="K2042" s="10">
        <f t="shared" si="14"/>
        <v>1925.0000000000002</v>
      </c>
      <c r="L2042" s="10">
        <f t="shared" si="15"/>
        <v>673.75</v>
      </c>
      <c r="M2042" s="11">
        <v>0.35</v>
      </c>
      <c r="O2042" s="16"/>
      <c r="P2042" s="14"/>
      <c r="Q2042" s="12"/>
      <c r="R2042" s="13"/>
    </row>
    <row r="2043" spans="1:18" ht="15.75" customHeight="1">
      <c r="A2043" s="1"/>
      <c r="B2043" s="6" t="s">
        <v>27</v>
      </c>
      <c r="C2043" s="6">
        <v>1128299</v>
      </c>
      <c r="D2043" s="7">
        <v>44309</v>
      </c>
      <c r="E2043" s="6" t="s">
        <v>28</v>
      </c>
      <c r="F2043" s="6" t="s">
        <v>80</v>
      </c>
      <c r="G2043" s="6" t="s">
        <v>81</v>
      </c>
      <c r="H2043" s="6" t="s">
        <v>20</v>
      </c>
      <c r="I2043" s="8">
        <v>0.5</v>
      </c>
      <c r="J2043" s="9">
        <v>2500</v>
      </c>
      <c r="K2043" s="10">
        <f t="shared" si="14"/>
        <v>1250</v>
      </c>
      <c r="L2043" s="10">
        <f t="shared" si="15"/>
        <v>437.5</v>
      </c>
      <c r="M2043" s="11">
        <v>0.35</v>
      </c>
      <c r="O2043" s="16"/>
      <c r="P2043" s="14"/>
      <c r="Q2043" s="12"/>
      <c r="R2043" s="13"/>
    </row>
    <row r="2044" spans="1:18" ht="15.75" customHeight="1">
      <c r="A2044" s="1"/>
      <c r="B2044" s="6" t="s">
        <v>27</v>
      </c>
      <c r="C2044" s="6">
        <v>1128299</v>
      </c>
      <c r="D2044" s="7">
        <v>44309</v>
      </c>
      <c r="E2044" s="6" t="s">
        <v>28</v>
      </c>
      <c r="F2044" s="6" t="s">
        <v>80</v>
      </c>
      <c r="G2044" s="6" t="s">
        <v>81</v>
      </c>
      <c r="H2044" s="6" t="s">
        <v>21</v>
      </c>
      <c r="I2044" s="8">
        <v>0.55000000000000004</v>
      </c>
      <c r="J2044" s="9">
        <v>1500</v>
      </c>
      <c r="K2044" s="10">
        <f t="shared" si="14"/>
        <v>825.00000000000011</v>
      </c>
      <c r="L2044" s="10">
        <f t="shared" si="15"/>
        <v>247.50000000000003</v>
      </c>
      <c r="M2044" s="11">
        <v>0.3</v>
      </c>
      <c r="O2044" s="16"/>
      <c r="P2044" s="14"/>
      <c r="Q2044" s="12"/>
      <c r="R2044" s="13"/>
    </row>
    <row r="2045" spans="1:18" ht="15.75" customHeight="1">
      <c r="A2045" s="1"/>
      <c r="B2045" s="6" t="s">
        <v>27</v>
      </c>
      <c r="C2045" s="6">
        <v>1128299</v>
      </c>
      <c r="D2045" s="7">
        <v>44309</v>
      </c>
      <c r="E2045" s="6" t="s">
        <v>28</v>
      </c>
      <c r="F2045" s="6" t="s">
        <v>80</v>
      </c>
      <c r="G2045" s="6" t="s">
        <v>81</v>
      </c>
      <c r="H2045" s="6" t="s">
        <v>22</v>
      </c>
      <c r="I2045" s="8">
        <v>0.70000000000000007</v>
      </c>
      <c r="J2045" s="9">
        <v>3250</v>
      </c>
      <c r="K2045" s="10">
        <f t="shared" si="14"/>
        <v>2275</v>
      </c>
      <c r="L2045" s="10">
        <f t="shared" si="15"/>
        <v>568.75</v>
      </c>
      <c r="M2045" s="11">
        <v>0.25</v>
      </c>
      <c r="O2045" s="16"/>
      <c r="P2045" s="14"/>
      <c r="Q2045" s="12"/>
      <c r="R2045" s="13"/>
    </row>
    <row r="2046" spans="1:18" ht="15.75" customHeight="1">
      <c r="A2046" s="1"/>
      <c r="B2046" s="6" t="s">
        <v>27</v>
      </c>
      <c r="C2046" s="6">
        <v>1128299</v>
      </c>
      <c r="D2046" s="7">
        <v>44340</v>
      </c>
      <c r="E2046" s="6" t="s">
        <v>28</v>
      </c>
      <c r="F2046" s="6" t="s">
        <v>80</v>
      </c>
      <c r="G2046" s="6" t="s">
        <v>81</v>
      </c>
      <c r="H2046" s="6" t="s">
        <v>17</v>
      </c>
      <c r="I2046" s="8">
        <v>0.5</v>
      </c>
      <c r="J2046" s="9">
        <v>5250</v>
      </c>
      <c r="K2046" s="10">
        <f t="shared" ref="K2046:K2300" si="16">I2046*J2046</f>
        <v>2625</v>
      </c>
      <c r="L2046" s="10">
        <f t="shared" ref="L2046:L2300" si="17">K2046*M2046</f>
        <v>918.74999999999989</v>
      </c>
      <c r="M2046" s="11">
        <v>0.35</v>
      </c>
      <c r="O2046" s="16"/>
      <c r="P2046" s="14"/>
      <c r="Q2046" s="12"/>
      <c r="R2046" s="13"/>
    </row>
    <row r="2047" spans="1:18" ht="15.75" customHeight="1">
      <c r="A2047" s="1"/>
      <c r="B2047" s="6" t="s">
        <v>27</v>
      </c>
      <c r="C2047" s="6">
        <v>1128299</v>
      </c>
      <c r="D2047" s="7">
        <v>44340</v>
      </c>
      <c r="E2047" s="6" t="s">
        <v>28</v>
      </c>
      <c r="F2047" s="6" t="s">
        <v>80</v>
      </c>
      <c r="G2047" s="6" t="s">
        <v>81</v>
      </c>
      <c r="H2047" s="6" t="s">
        <v>18</v>
      </c>
      <c r="I2047" s="8">
        <v>0.55000000000000004</v>
      </c>
      <c r="J2047" s="9">
        <v>3750</v>
      </c>
      <c r="K2047" s="10">
        <f t="shared" si="16"/>
        <v>2062.5</v>
      </c>
      <c r="L2047" s="10">
        <f t="shared" si="17"/>
        <v>825</v>
      </c>
      <c r="M2047" s="11">
        <v>0.4</v>
      </c>
      <c r="O2047" s="16"/>
      <c r="P2047" s="14"/>
      <c r="Q2047" s="12"/>
      <c r="R2047" s="13"/>
    </row>
    <row r="2048" spans="1:18" ht="15.75" customHeight="1">
      <c r="A2048" s="1"/>
      <c r="B2048" s="6" t="s">
        <v>27</v>
      </c>
      <c r="C2048" s="6">
        <v>1128299</v>
      </c>
      <c r="D2048" s="7">
        <v>44340</v>
      </c>
      <c r="E2048" s="6" t="s">
        <v>28</v>
      </c>
      <c r="F2048" s="6" t="s">
        <v>80</v>
      </c>
      <c r="G2048" s="6" t="s">
        <v>81</v>
      </c>
      <c r="H2048" s="6" t="s">
        <v>19</v>
      </c>
      <c r="I2048" s="8">
        <v>0.55000000000000004</v>
      </c>
      <c r="J2048" s="9">
        <v>4000</v>
      </c>
      <c r="K2048" s="10">
        <f t="shared" si="16"/>
        <v>2200</v>
      </c>
      <c r="L2048" s="10">
        <f t="shared" si="17"/>
        <v>770</v>
      </c>
      <c r="M2048" s="11">
        <v>0.35</v>
      </c>
      <c r="O2048" s="16"/>
      <c r="P2048" s="14"/>
      <c r="Q2048" s="12"/>
      <c r="R2048" s="13"/>
    </row>
    <row r="2049" spans="1:18" ht="15.75" customHeight="1">
      <c r="A2049" s="1"/>
      <c r="B2049" s="6" t="s">
        <v>27</v>
      </c>
      <c r="C2049" s="6">
        <v>1128299</v>
      </c>
      <c r="D2049" s="7">
        <v>44340</v>
      </c>
      <c r="E2049" s="6" t="s">
        <v>28</v>
      </c>
      <c r="F2049" s="6" t="s">
        <v>80</v>
      </c>
      <c r="G2049" s="6" t="s">
        <v>81</v>
      </c>
      <c r="H2049" s="6" t="s">
        <v>20</v>
      </c>
      <c r="I2049" s="8">
        <v>0.5</v>
      </c>
      <c r="J2049" s="9">
        <v>3000</v>
      </c>
      <c r="K2049" s="10">
        <f t="shared" si="16"/>
        <v>1500</v>
      </c>
      <c r="L2049" s="10">
        <f t="shared" si="17"/>
        <v>525</v>
      </c>
      <c r="M2049" s="11">
        <v>0.35</v>
      </c>
      <c r="O2049" s="16"/>
      <c r="P2049" s="14"/>
      <c r="Q2049" s="12"/>
      <c r="R2049" s="13"/>
    </row>
    <row r="2050" spans="1:18" ht="15.75" customHeight="1">
      <c r="A2050" s="1"/>
      <c r="B2050" s="6" t="s">
        <v>27</v>
      </c>
      <c r="C2050" s="6">
        <v>1128299</v>
      </c>
      <c r="D2050" s="7">
        <v>44340</v>
      </c>
      <c r="E2050" s="6" t="s">
        <v>28</v>
      </c>
      <c r="F2050" s="6" t="s">
        <v>80</v>
      </c>
      <c r="G2050" s="6" t="s">
        <v>81</v>
      </c>
      <c r="H2050" s="6" t="s">
        <v>21</v>
      </c>
      <c r="I2050" s="8">
        <v>0.55000000000000004</v>
      </c>
      <c r="J2050" s="9">
        <v>2000</v>
      </c>
      <c r="K2050" s="10">
        <f t="shared" si="16"/>
        <v>1100</v>
      </c>
      <c r="L2050" s="10">
        <f t="shared" si="17"/>
        <v>330</v>
      </c>
      <c r="M2050" s="11">
        <v>0.3</v>
      </c>
      <c r="O2050" s="16"/>
      <c r="P2050" s="14"/>
      <c r="Q2050" s="12"/>
      <c r="R2050" s="13"/>
    </row>
    <row r="2051" spans="1:18" ht="15.75" customHeight="1">
      <c r="A2051" s="1"/>
      <c r="B2051" s="6" t="s">
        <v>27</v>
      </c>
      <c r="C2051" s="6">
        <v>1128299</v>
      </c>
      <c r="D2051" s="7">
        <v>44340</v>
      </c>
      <c r="E2051" s="6" t="s">
        <v>28</v>
      </c>
      <c r="F2051" s="6" t="s">
        <v>80</v>
      </c>
      <c r="G2051" s="6" t="s">
        <v>81</v>
      </c>
      <c r="H2051" s="6" t="s">
        <v>22</v>
      </c>
      <c r="I2051" s="8">
        <v>0.70000000000000007</v>
      </c>
      <c r="J2051" s="9">
        <v>3750</v>
      </c>
      <c r="K2051" s="10">
        <f t="shared" si="16"/>
        <v>2625.0000000000005</v>
      </c>
      <c r="L2051" s="10">
        <f t="shared" si="17"/>
        <v>656.25000000000011</v>
      </c>
      <c r="M2051" s="11">
        <v>0.25</v>
      </c>
      <c r="O2051" s="16"/>
      <c r="P2051" s="14"/>
      <c r="Q2051" s="12"/>
      <c r="R2051" s="13"/>
    </row>
    <row r="2052" spans="1:18" ht="15.75" customHeight="1">
      <c r="A2052" s="1"/>
      <c r="B2052" s="6" t="s">
        <v>27</v>
      </c>
      <c r="C2052" s="6">
        <v>1128299</v>
      </c>
      <c r="D2052" s="7">
        <v>44370</v>
      </c>
      <c r="E2052" s="6" t="s">
        <v>28</v>
      </c>
      <c r="F2052" s="6" t="s">
        <v>80</v>
      </c>
      <c r="G2052" s="6" t="s">
        <v>81</v>
      </c>
      <c r="H2052" s="6" t="s">
        <v>17</v>
      </c>
      <c r="I2052" s="8">
        <v>0.5</v>
      </c>
      <c r="J2052" s="9">
        <v>6250</v>
      </c>
      <c r="K2052" s="10">
        <f t="shared" si="16"/>
        <v>3125</v>
      </c>
      <c r="L2052" s="10">
        <f t="shared" si="17"/>
        <v>1093.75</v>
      </c>
      <c r="M2052" s="11">
        <v>0.35</v>
      </c>
      <c r="O2052" s="16"/>
      <c r="P2052" s="14"/>
      <c r="Q2052" s="12"/>
      <c r="R2052" s="13"/>
    </row>
    <row r="2053" spans="1:18" ht="15.75" customHeight="1">
      <c r="A2053" s="1"/>
      <c r="B2053" s="6" t="s">
        <v>27</v>
      </c>
      <c r="C2053" s="6">
        <v>1128299</v>
      </c>
      <c r="D2053" s="7">
        <v>44370</v>
      </c>
      <c r="E2053" s="6" t="s">
        <v>28</v>
      </c>
      <c r="F2053" s="6" t="s">
        <v>80</v>
      </c>
      <c r="G2053" s="6" t="s">
        <v>81</v>
      </c>
      <c r="H2053" s="6" t="s">
        <v>18</v>
      </c>
      <c r="I2053" s="8">
        <v>0.55000000000000004</v>
      </c>
      <c r="J2053" s="9">
        <v>4750</v>
      </c>
      <c r="K2053" s="10">
        <f t="shared" si="16"/>
        <v>2612.5</v>
      </c>
      <c r="L2053" s="10">
        <f t="shared" si="17"/>
        <v>1045</v>
      </c>
      <c r="M2053" s="11">
        <v>0.4</v>
      </c>
      <c r="O2053" s="16"/>
      <c r="P2053" s="14"/>
      <c r="Q2053" s="12"/>
      <c r="R2053" s="13"/>
    </row>
    <row r="2054" spans="1:18" ht="15.75" customHeight="1">
      <c r="A2054" s="1"/>
      <c r="B2054" s="6" t="s">
        <v>27</v>
      </c>
      <c r="C2054" s="6">
        <v>1128299</v>
      </c>
      <c r="D2054" s="7">
        <v>44370</v>
      </c>
      <c r="E2054" s="6" t="s">
        <v>28</v>
      </c>
      <c r="F2054" s="6" t="s">
        <v>80</v>
      </c>
      <c r="G2054" s="6" t="s">
        <v>81</v>
      </c>
      <c r="H2054" s="6" t="s">
        <v>19</v>
      </c>
      <c r="I2054" s="8">
        <v>0.55000000000000004</v>
      </c>
      <c r="J2054" s="9">
        <v>4750</v>
      </c>
      <c r="K2054" s="10">
        <f t="shared" si="16"/>
        <v>2612.5</v>
      </c>
      <c r="L2054" s="10">
        <f t="shared" si="17"/>
        <v>914.37499999999989</v>
      </c>
      <c r="M2054" s="11">
        <v>0.35</v>
      </c>
      <c r="O2054" s="16"/>
      <c r="P2054" s="14"/>
      <c r="Q2054" s="12"/>
      <c r="R2054" s="13"/>
    </row>
    <row r="2055" spans="1:18" ht="15.75" customHeight="1">
      <c r="A2055" s="1"/>
      <c r="B2055" s="6" t="s">
        <v>27</v>
      </c>
      <c r="C2055" s="6">
        <v>1128299</v>
      </c>
      <c r="D2055" s="7">
        <v>44370</v>
      </c>
      <c r="E2055" s="6" t="s">
        <v>28</v>
      </c>
      <c r="F2055" s="6" t="s">
        <v>80</v>
      </c>
      <c r="G2055" s="6" t="s">
        <v>81</v>
      </c>
      <c r="H2055" s="6" t="s">
        <v>20</v>
      </c>
      <c r="I2055" s="8">
        <v>0.5</v>
      </c>
      <c r="J2055" s="9">
        <v>3500</v>
      </c>
      <c r="K2055" s="10">
        <f t="shared" si="16"/>
        <v>1750</v>
      </c>
      <c r="L2055" s="10">
        <f t="shared" si="17"/>
        <v>612.5</v>
      </c>
      <c r="M2055" s="11">
        <v>0.35</v>
      </c>
      <c r="O2055" s="16"/>
      <c r="P2055" s="14"/>
      <c r="Q2055" s="12"/>
      <c r="R2055" s="13"/>
    </row>
    <row r="2056" spans="1:18" ht="15.75" customHeight="1">
      <c r="A2056" s="1"/>
      <c r="B2056" s="6" t="s">
        <v>27</v>
      </c>
      <c r="C2056" s="6">
        <v>1128299</v>
      </c>
      <c r="D2056" s="7">
        <v>44370</v>
      </c>
      <c r="E2056" s="6" t="s">
        <v>28</v>
      </c>
      <c r="F2056" s="6" t="s">
        <v>80</v>
      </c>
      <c r="G2056" s="6" t="s">
        <v>81</v>
      </c>
      <c r="H2056" s="6" t="s">
        <v>21</v>
      </c>
      <c r="I2056" s="8">
        <v>0.55000000000000004</v>
      </c>
      <c r="J2056" s="9">
        <v>2250</v>
      </c>
      <c r="K2056" s="10">
        <f t="shared" si="16"/>
        <v>1237.5</v>
      </c>
      <c r="L2056" s="10">
        <f t="shared" si="17"/>
        <v>371.25</v>
      </c>
      <c r="M2056" s="11">
        <v>0.3</v>
      </c>
      <c r="O2056" s="16"/>
      <c r="P2056" s="14"/>
      <c r="Q2056" s="12"/>
      <c r="R2056" s="13"/>
    </row>
    <row r="2057" spans="1:18" ht="15.75" customHeight="1">
      <c r="A2057" s="1"/>
      <c r="B2057" s="6" t="s">
        <v>27</v>
      </c>
      <c r="C2057" s="6">
        <v>1128299</v>
      </c>
      <c r="D2057" s="7">
        <v>44370</v>
      </c>
      <c r="E2057" s="6" t="s">
        <v>28</v>
      </c>
      <c r="F2057" s="6" t="s">
        <v>80</v>
      </c>
      <c r="G2057" s="6" t="s">
        <v>81</v>
      </c>
      <c r="H2057" s="6" t="s">
        <v>22</v>
      </c>
      <c r="I2057" s="8">
        <v>0.70000000000000007</v>
      </c>
      <c r="J2057" s="9">
        <v>5250</v>
      </c>
      <c r="K2057" s="10">
        <f t="shared" si="16"/>
        <v>3675.0000000000005</v>
      </c>
      <c r="L2057" s="10">
        <f t="shared" si="17"/>
        <v>918.75000000000011</v>
      </c>
      <c r="M2057" s="11">
        <v>0.25</v>
      </c>
      <c r="O2057" s="16"/>
      <c r="P2057" s="14"/>
      <c r="Q2057" s="12"/>
      <c r="R2057" s="13"/>
    </row>
    <row r="2058" spans="1:18" ht="15.75" customHeight="1">
      <c r="A2058" s="1"/>
      <c r="B2058" s="6" t="s">
        <v>27</v>
      </c>
      <c r="C2058" s="6">
        <v>1128299</v>
      </c>
      <c r="D2058" s="7">
        <v>44399</v>
      </c>
      <c r="E2058" s="6" t="s">
        <v>28</v>
      </c>
      <c r="F2058" s="6" t="s">
        <v>80</v>
      </c>
      <c r="G2058" s="6" t="s">
        <v>81</v>
      </c>
      <c r="H2058" s="6" t="s">
        <v>17</v>
      </c>
      <c r="I2058" s="8">
        <v>0.5</v>
      </c>
      <c r="J2058" s="9">
        <v>6750</v>
      </c>
      <c r="K2058" s="10">
        <f t="shared" si="16"/>
        <v>3375</v>
      </c>
      <c r="L2058" s="10">
        <f t="shared" si="17"/>
        <v>1181.25</v>
      </c>
      <c r="M2058" s="11">
        <v>0.35</v>
      </c>
      <c r="O2058" s="16"/>
      <c r="P2058" s="14"/>
      <c r="Q2058" s="12"/>
      <c r="R2058" s="13"/>
    </row>
    <row r="2059" spans="1:18" ht="15.75" customHeight="1">
      <c r="A2059" s="1"/>
      <c r="B2059" s="6" t="s">
        <v>27</v>
      </c>
      <c r="C2059" s="6">
        <v>1128299</v>
      </c>
      <c r="D2059" s="7">
        <v>44399</v>
      </c>
      <c r="E2059" s="6" t="s">
        <v>28</v>
      </c>
      <c r="F2059" s="6" t="s">
        <v>80</v>
      </c>
      <c r="G2059" s="6" t="s">
        <v>81</v>
      </c>
      <c r="H2059" s="6" t="s">
        <v>18</v>
      </c>
      <c r="I2059" s="8">
        <v>0.55000000000000004</v>
      </c>
      <c r="J2059" s="9">
        <v>5250</v>
      </c>
      <c r="K2059" s="10">
        <f t="shared" si="16"/>
        <v>2887.5000000000005</v>
      </c>
      <c r="L2059" s="10">
        <f t="shared" si="17"/>
        <v>1155.0000000000002</v>
      </c>
      <c r="M2059" s="11">
        <v>0.4</v>
      </c>
      <c r="O2059" s="16"/>
      <c r="P2059" s="14"/>
      <c r="Q2059" s="12"/>
      <c r="R2059" s="13"/>
    </row>
    <row r="2060" spans="1:18" ht="15.75" customHeight="1">
      <c r="A2060" s="1"/>
      <c r="B2060" s="6" t="s">
        <v>27</v>
      </c>
      <c r="C2060" s="6">
        <v>1128299</v>
      </c>
      <c r="D2060" s="7">
        <v>44399</v>
      </c>
      <c r="E2060" s="6" t="s">
        <v>28</v>
      </c>
      <c r="F2060" s="6" t="s">
        <v>80</v>
      </c>
      <c r="G2060" s="6" t="s">
        <v>81</v>
      </c>
      <c r="H2060" s="6" t="s">
        <v>19</v>
      </c>
      <c r="I2060" s="8">
        <v>0.55000000000000004</v>
      </c>
      <c r="J2060" s="9">
        <v>4750</v>
      </c>
      <c r="K2060" s="10">
        <f t="shared" si="16"/>
        <v>2612.5</v>
      </c>
      <c r="L2060" s="10">
        <f t="shared" si="17"/>
        <v>914.37499999999989</v>
      </c>
      <c r="M2060" s="11">
        <v>0.35</v>
      </c>
      <c r="O2060" s="16"/>
      <c r="P2060" s="14"/>
      <c r="Q2060" s="12"/>
      <c r="R2060" s="13"/>
    </row>
    <row r="2061" spans="1:18" ht="15.75" customHeight="1">
      <c r="A2061" s="1"/>
      <c r="B2061" s="6" t="s">
        <v>27</v>
      </c>
      <c r="C2061" s="6">
        <v>1128299</v>
      </c>
      <c r="D2061" s="7">
        <v>44399</v>
      </c>
      <c r="E2061" s="6" t="s">
        <v>28</v>
      </c>
      <c r="F2061" s="6" t="s">
        <v>80</v>
      </c>
      <c r="G2061" s="6" t="s">
        <v>81</v>
      </c>
      <c r="H2061" s="6" t="s">
        <v>20</v>
      </c>
      <c r="I2061" s="8">
        <v>0.5</v>
      </c>
      <c r="J2061" s="9">
        <v>3750</v>
      </c>
      <c r="K2061" s="10">
        <f t="shared" si="16"/>
        <v>1875</v>
      </c>
      <c r="L2061" s="10">
        <f t="shared" si="17"/>
        <v>656.25</v>
      </c>
      <c r="M2061" s="11">
        <v>0.35</v>
      </c>
      <c r="O2061" s="16"/>
      <c r="P2061" s="14"/>
      <c r="Q2061" s="12"/>
      <c r="R2061" s="13"/>
    </row>
    <row r="2062" spans="1:18" ht="15.75" customHeight="1">
      <c r="A2062" s="1"/>
      <c r="B2062" s="6" t="s">
        <v>27</v>
      </c>
      <c r="C2062" s="6">
        <v>1128299</v>
      </c>
      <c r="D2062" s="7">
        <v>44399</v>
      </c>
      <c r="E2062" s="6" t="s">
        <v>28</v>
      </c>
      <c r="F2062" s="6" t="s">
        <v>80</v>
      </c>
      <c r="G2062" s="6" t="s">
        <v>81</v>
      </c>
      <c r="H2062" s="6" t="s">
        <v>21</v>
      </c>
      <c r="I2062" s="8">
        <v>0.55000000000000004</v>
      </c>
      <c r="J2062" s="9">
        <v>4250</v>
      </c>
      <c r="K2062" s="10">
        <f t="shared" si="16"/>
        <v>2337.5</v>
      </c>
      <c r="L2062" s="10">
        <f t="shared" si="17"/>
        <v>701.25</v>
      </c>
      <c r="M2062" s="11">
        <v>0.3</v>
      </c>
      <c r="O2062" s="16"/>
      <c r="P2062" s="14"/>
      <c r="Q2062" s="12"/>
      <c r="R2062" s="13"/>
    </row>
    <row r="2063" spans="1:18" ht="15.75" customHeight="1">
      <c r="A2063" s="1"/>
      <c r="B2063" s="6" t="s">
        <v>27</v>
      </c>
      <c r="C2063" s="6">
        <v>1128299</v>
      </c>
      <c r="D2063" s="7">
        <v>44399</v>
      </c>
      <c r="E2063" s="6" t="s">
        <v>28</v>
      </c>
      <c r="F2063" s="6" t="s">
        <v>80</v>
      </c>
      <c r="G2063" s="6" t="s">
        <v>81</v>
      </c>
      <c r="H2063" s="6" t="s">
        <v>22</v>
      </c>
      <c r="I2063" s="8">
        <v>0.70000000000000007</v>
      </c>
      <c r="J2063" s="9">
        <v>4250</v>
      </c>
      <c r="K2063" s="10">
        <f t="shared" si="16"/>
        <v>2975.0000000000005</v>
      </c>
      <c r="L2063" s="10">
        <f t="shared" si="17"/>
        <v>743.75000000000011</v>
      </c>
      <c r="M2063" s="11">
        <v>0.25</v>
      </c>
      <c r="O2063" s="16"/>
      <c r="P2063" s="14"/>
      <c r="Q2063" s="12"/>
      <c r="R2063" s="13"/>
    </row>
    <row r="2064" spans="1:18" ht="15.75" customHeight="1">
      <c r="A2064" s="1"/>
      <c r="B2064" s="6" t="s">
        <v>27</v>
      </c>
      <c r="C2064" s="6">
        <v>1128299</v>
      </c>
      <c r="D2064" s="7">
        <v>44431</v>
      </c>
      <c r="E2064" s="6" t="s">
        <v>28</v>
      </c>
      <c r="F2064" s="6" t="s">
        <v>80</v>
      </c>
      <c r="G2064" s="6" t="s">
        <v>81</v>
      </c>
      <c r="H2064" s="6" t="s">
        <v>17</v>
      </c>
      <c r="I2064" s="8">
        <v>0.55000000000000004</v>
      </c>
      <c r="J2064" s="9">
        <v>6250</v>
      </c>
      <c r="K2064" s="10">
        <f t="shared" si="16"/>
        <v>3437.5000000000005</v>
      </c>
      <c r="L2064" s="10">
        <f t="shared" si="17"/>
        <v>1203.125</v>
      </c>
      <c r="M2064" s="11">
        <v>0.35</v>
      </c>
      <c r="O2064" s="16"/>
      <c r="P2064" s="14"/>
      <c r="Q2064" s="12"/>
      <c r="R2064" s="13"/>
    </row>
    <row r="2065" spans="1:18" ht="15.75" customHeight="1">
      <c r="A2065" s="1"/>
      <c r="B2065" s="6" t="s">
        <v>27</v>
      </c>
      <c r="C2065" s="6">
        <v>1128299</v>
      </c>
      <c r="D2065" s="7">
        <v>44431</v>
      </c>
      <c r="E2065" s="6" t="s">
        <v>28</v>
      </c>
      <c r="F2065" s="6" t="s">
        <v>80</v>
      </c>
      <c r="G2065" s="6" t="s">
        <v>81</v>
      </c>
      <c r="H2065" s="6" t="s">
        <v>18</v>
      </c>
      <c r="I2065" s="8">
        <v>0.60000000000000009</v>
      </c>
      <c r="J2065" s="9">
        <v>5750</v>
      </c>
      <c r="K2065" s="10">
        <f t="shared" si="16"/>
        <v>3450.0000000000005</v>
      </c>
      <c r="L2065" s="10">
        <f t="shared" si="17"/>
        <v>1380.0000000000002</v>
      </c>
      <c r="M2065" s="11">
        <v>0.4</v>
      </c>
      <c r="O2065" s="16"/>
      <c r="P2065" s="14"/>
      <c r="Q2065" s="12"/>
      <c r="R2065" s="13"/>
    </row>
    <row r="2066" spans="1:18" ht="15.75" customHeight="1">
      <c r="A2066" s="1"/>
      <c r="B2066" s="6" t="s">
        <v>27</v>
      </c>
      <c r="C2066" s="6">
        <v>1128299</v>
      </c>
      <c r="D2066" s="7">
        <v>44431</v>
      </c>
      <c r="E2066" s="6" t="s">
        <v>28</v>
      </c>
      <c r="F2066" s="6" t="s">
        <v>80</v>
      </c>
      <c r="G2066" s="6" t="s">
        <v>81</v>
      </c>
      <c r="H2066" s="6" t="s">
        <v>19</v>
      </c>
      <c r="I2066" s="8">
        <v>0.55000000000000004</v>
      </c>
      <c r="J2066" s="9">
        <v>4500</v>
      </c>
      <c r="K2066" s="10">
        <f t="shared" si="16"/>
        <v>2475</v>
      </c>
      <c r="L2066" s="10">
        <f t="shared" si="17"/>
        <v>866.25</v>
      </c>
      <c r="M2066" s="11">
        <v>0.35</v>
      </c>
      <c r="O2066" s="16"/>
      <c r="P2066" s="14"/>
      <c r="Q2066" s="12"/>
      <c r="R2066" s="13"/>
    </row>
    <row r="2067" spans="1:18" ht="15.75" customHeight="1">
      <c r="A2067" s="1"/>
      <c r="B2067" s="6" t="s">
        <v>27</v>
      </c>
      <c r="C2067" s="6">
        <v>1128299</v>
      </c>
      <c r="D2067" s="7">
        <v>44431</v>
      </c>
      <c r="E2067" s="6" t="s">
        <v>28</v>
      </c>
      <c r="F2067" s="6" t="s">
        <v>80</v>
      </c>
      <c r="G2067" s="6" t="s">
        <v>81</v>
      </c>
      <c r="H2067" s="6" t="s">
        <v>20</v>
      </c>
      <c r="I2067" s="8">
        <v>0.55000000000000004</v>
      </c>
      <c r="J2067" s="9">
        <v>4000</v>
      </c>
      <c r="K2067" s="10">
        <f t="shared" si="16"/>
        <v>2200</v>
      </c>
      <c r="L2067" s="10">
        <f t="shared" si="17"/>
        <v>770</v>
      </c>
      <c r="M2067" s="11">
        <v>0.35</v>
      </c>
      <c r="O2067" s="16"/>
      <c r="P2067" s="14"/>
      <c r="Q2067" s="12"/>
      <c r="R2067" s="13"/>
    </row>
    <row r="2068" spans="1:18" ht="15.75" customHeight="1">
      <c r="A2068" s="1"/>
      <c r="B2068" s="6" t="s">
        <v>27</v>
      </c>
      <c r="C2068" s="6">
        <v>1128299</v>
      </c>
      <c r="D2068" s="7">
        <v>44431</v>
      </c>
      <c r="E2068" s="6" t="s">
        <v>28</v>
      </c>
      <c r="F2068" s="6" t="s">
        <v>80</v>
      </c>
      <c r="G2068" s="6" t="s">
        <v>81</v>
      </c>
      <c r="H2068" s="6" t="s">
        <v>21</v>
      </c>
      <c r="I2068" s="8">
        <v>0.65</v>
      </c>
      <c r="J2068" s="9">
        <v>4000</v>
      </c>
      <c r="K2068" s="10">
        <f t="shared" si="16"/>
        <v>2600</v>
      </c>
      <c r="L2068" s="10">
        <f t="shared" si="17"/>
        <v>780</v>
      </c>
      <c r="M2068" s="11">
        <v>0.3</v>
      </c>
      <c r="O2068" s="16"/>
      <c r="P2068" s="14"/>
      <c r="Q2068" s="12"/>
      <c r="R2068" s="13"/>
    </row>
    <row r="2069" spans="1:18" ht="15.75" customHeight="1">
      <c r="A2069" s="1"/>
      <c r="B2069" s="6" t="s">
        <v>27</v>
      </c>
      <c r="C2069" s="6">
        <v>1128299</v>
      </c>
      <c r="D2069" s="7">
        <v>44431</v>
      </c>
      <c r="E2069" s="6" t="s">
        <v>28</v>
      </c>
      <c r="F2069" s="6" t="s">
        <v>80</v>
      </c>
      <c r="G2069" s="6" t="s">
        <v>81</v>
      </c>
      <c r="H2069" s="6" t="s">
        <v>22</v>
      </c>
      <c r="I2069" s="8">
        <v>0.70000000000000007</v>
      </c>
      <c r="J2069" s="9">
        <v>3750</v>
      </c>
      <c r="K2069" s="10">
        <f t="shared" si="16"/>
        <v>2625.0000000000005</v>
      </c>
      <c r="L2069" s="10">
        <f t="shared" si="17"/>
        <v>656.25000000000011</v>
      </c>
      <c r="M2069" s="11">
        <v>0.25</v>
      </c>
      <c r="O2069" s="16"/>
      <c r="P2069" s="14"/>
      <c r="Q2069" s="12"/>
      <c r="R2069" s="13"/>
    </row>
    <row r="2070" spans="1:18" ht="15.75" customHeight="1">
      <c r="A2070" s="1"/>
      <c r="B2070" s="6" t="s">
        <v>27</v>
      </c>
      <c r="C2070" s="6">
        <v>1128299</v>
      </c>
      <c r="D2070" s="7">
        <v>44463</v>
      </c>
      <c r="E2070" s="6" t="s">
        <v>28</v>
      </c>
      <c r="F2070" s="6" t="s">
        <v>80</v>
      </c>
      <c r="G2070" s="6" t="s">
        <v>81</v>
      </c>
      <c r="H2070" s="6" t="s">
        <v>17</v>
      </c>
      <c r="I2070" s="8">
        <v>0.45000000000000007</v>
      </c>
      <c r="J2070" s="9">
        <v>5750</v>
      </c>
      <c r="K2070" s="10">
        <f t="shared" si="16"/>
        <v>2587.5000000000005</v>
      </c>
      <c r="L2070" s="10">
        <f t="shared" si="17"/>
        <v>905.62500000000011</v>
      </c>
      <c r="M2070" s="11">
        <v>0.35</v>
      </c>
      <c r="O2070" s="16"/>
      <c r="P2070" s="14"/>
      <c r="Q2070" s="12"/>
      <c r="R2070" s="13"/>
    </row>
    <row r="2071" spans="1:18" ht="15.75" customHeight="1">
      <c r="A2071" s="1"/>
      <c r="B2071" s="6" t="s">
        <v>27</v>
      </c>
      <c r="C2071" s="6">
        <v>1128299</v>
      </c>
      <c r="D2071" s="7">
        <v>44463</v>
      </c>
      <c r="E2071" s="6" t="s">
        <v>28</v>
      </c>
      <c r="F2071" s="6" t="s">
        <v>80</v>
      </c>
      <c r="G2071" s="6" t="s">
        <v>81</v>
      </c>
      <c r="H2071" s="6" t="s">
        <v>18</v>
      </c>
      <c r="I2071" s="8">
        <v>0.50000000000000011</v>
      </c>
      <c r="J2071" s="9">
        <v>5750</v>
      </c>
      <c r="K2071" s="10">
        <f t="shared" si="16"/>
        <v>2875.0000000000005</v>
      </c>
      <c r="L2071" s="10">
        <f t="shared" si="17"/>
        <v>1150.0000000000002</v>
      </c>
      <c r="M2071" s="11">
        <v>0.4</v>
      </c>
      <c r="O2071" s="16"/>
      <c r="P2071" s="14"/>
      <c r="Q2071" s="12"/>
      <c r="R2071" s="13"/>
    </row>
    <row r="2072" spans="1:18" ht="15.75" customHeight="1">
      <c r="A2072" s="1"/>
      <c r="B2072" s="6" t="s">
        <v>27</v>
      </c>
      <c r="C2072" s="6">
        <v>1128299</v>
      </c>
      <c r="D2072" s="7">
        <v>44463</v>
      </c>
      <c r="E2072" s="6" t="s">
        <v>28</v>
      </c>
      <c r="F2072" s="6" t="s">
        <v>80</v>
      </c>
      <c r="G2072" s="6" t="s">
        <v>81</v>
      </c>
      <c r="H2072" s="6" t="s">
        <v>19</v>
      </c>
      <c r="I2072" s="8">
        <v>0.45000000000000007</v>
      </c>
      <c r="J2072" s="9">
        <v>4250</v>
      </c>
      <c r="K2072" s="10">
        <f t="shared" si="16"/>
        <v>1912.5000000000002</v>
      </c>
      <c r="L2072" s="10">
        <f t="shared" si="17"/>
        <v>669.375</v>
      </c>
      <c r="M2072" s="11">
        <v>0.35</v>
      </c>
      <c r="O2072" s="16"/>
      <c r="P2072" s="14"/>
      <c r="Q2072" s="12"/>
      <c r="R2072" s="13"/>
    </row>
    <row r="2073" spans="1:18" ht="15.75" customHeight="1">
      <c r="A2073" s="1"/>
      <c r="B2073" s="6" t="s">
        <v>27</v>
      </c>
      <c r="C2073" s="6">
        <v>1128299</v>
      </c>
      <c r="D2073" s="7">
        <v>44463</v>
      </c>
      <c r="E2073" s="6" t="s">
        <v>28</v>
      </c>
      <c r="F2073" s="6" t="s">
        <v>80</v>
      </c>
      <c r="G2073" s="6" t="s">
        <v>81</v>
      </c>
      <c r="H2073" s="6" t="s">
        <v>20</v>
      </c>
      <c r="I2073" s="8">
        <v>0.45000000000000007</v>
      </c>
      <c r="J2073" s="9">
        <v>3750</v>
      </c>
      <c r="K2073" s="10">
        <f t="shared" si="16"/>
        <v>1687.5000000000002</v>
      </c>
      <c r="L2073" s="10">
        <f t="shared" si="17"/>
        <v>590.625</v>
      </c>
      <c r="M2073" s="11">
        <v>0.35</v>
      </c>
      <c r="O2073" s="16"/>
      <c r="P2073" s="14"/>
      <c r="Q2073" s="12"/>
      <c r="R2073" s="13"/>
    </row>
    <row r="2074" spans="1:18" ht="15.75" customHeight="1">
      <c r="A2074" s="1"/>
      <c r="B2074" s="6" t="s">
        <v>27</v>
      </c>
      <c r="C2074" s="6">
        <v>1128299</v>
      </c>
      <c r="D2074" s="7">
        <v>44463</v>
      </c>
      <c r="E2074" s="6" t="s">
        <v>28</v>
      </c>
      <c r="F2074" s="6" t="s">
        <v>80</v>
      </c>
      <c r="G2074" s="6" t="s">
        <v>81</v>
      </c>
      <c r="H2074" s="6" t="s">
        <v>21</v>
      </c>
      <c r="I2074" s="8">
        <v>0.55000000000000004</v>
      </c>
      <c r="J2074" s="9">
        <v>3750</v>
      </c>
      <c r="K2074" s="10">
        <f t="shared" si="16"/>
        <v>2062.5</v>
      </c>
      <c r="L2074" s="10">
        <f t="shared" si="17"/>
        <v>618.75</v>
      </c>
      <c r="M2074" s="11">
        <v>0.3</v>
      </c>
      <c r="O2074" s="16"/>
      <c r="P2074" s="14"/>
      <c r="Q2074" s="12"/>
      <c r="R2074" s="13"/>
    </row>
    <row r="2075" spans="1:18" ht="15.75" customHeight="1">
      <c r="A2075" s="1"/>
      <c r="B2075" s="6" t="s">
        <v>27</v>
      </c>
      <c r="C2075" s="6">
        <v>1128299</v>
      </c>
      <c r="D2075" s="7">
        <v>44463</v>
      </c>
      <c r="E2075" s="6" t="s">
        <v>28</v>
      </c>
      <c r="F2075" s="6" t="s">
        <v>80</v>
      </c>
      <c r="G2075" s="6" t="s">
        <v>81</v>
      </c>
      <c r="H2075" s="6" t="s">
        <v>22</v>
      </c>
      <c r="I2075" s="8">
        <v>0.60000000000000009</v>
      </c>
      <c r="J2075" s="9">
        <v>4250</v>
      </c>
      <c r="K2075" s="10">
        <f t="shared" si="16"/>
        <v>2550.0000000000005</v>
      </c>
      <c r="L2075" s="10">
        <f t="shared" si="17"/>
        <v>637.50000000000011</v>
      </c>
      <c r="M2075" s="11">
        <v>0.25</v>
      </c>
      <c r="O2075" s="16"/>
      <c r="P2075" s="14"/>
      <c r="Q2075" s="12"/>
      <c r="R2075" s="13"/>
    </row>
    <row r="2076" spans="1:18" ht="15.75" customHeight="1">
      <c r="A2076" s="1"/>
      <c r="B2076" s="6" t="s">
        <v>27</v>
      </c>
      <c r="C2076" s="6">
        <v>1128299</v>
      </c>
      <c r="D2076" s="7">
        <v>44492</v>
      </c>
      <c r="E2076" s="6" t="s">
        <v>28</v>
      </c>
      <c r="F2076" s="6" t="s">
        <v>80</v>
      </c>
      <c r="G2076" s="6" t="s">
        <v>81</v>
      </c>
      <c r="H2076" s="6" t="s">
        <v>17</v>
      </c>
      <c r="I2076" s="8">
        <v>0.45000000000000007</v>
      </c>
      <c r="J2076" s="9">
        <v>5000</v>
      </c>
      <c r="K2076" s="10">
        <f t="shared" si="16"/>
        <v>2250.0000000000005</v>
      </c>
      <c r="L2076" s="10">
        <f t="shared" si="17"/>
        <v>787.50000000000011</v>
      </c>
      <c r="M2076" s="11">
        <v>0.35</v>
      </c>
      <c r="O2076" s="16"/>
      <c r="P2076" s="14"/>
      <c r="Q2076" s="12"/>
      <c r="R2076" s="13"/>
    </row>
    <row r="2077" spans="1:18" ht="15.75" customHeight="1">
      <c r="A2077" s="1"/>
      <c r="B2077" s="6" t="s">
        <v>27</v>
      </c>
      <c r="C2077" s="6">
        <v>1128299</v>
      </c>
      <c r="D2077" s="7">
        <v>44492</v>
      </c>
      <c r="E2077" s="6" t="s">
        <v>28</v>
      </c>
      <c r="F2077" s="6" t="s">
        <v>80</v>
      </c>
      <c r="G2077" s="6" t="s">
        <v>81</v>
      </c>
      <c r="H2077" s="6" t="s">
        <v>18</v>
      </c>
      <c r="I2077" s="8">
        <v>0.50000000000000011</v>
      </c>
      <c r="J2077" s="9">
        <v>5000</v>
      </c>
      <c r="K2077" s="10">
        <f t="shared" si="16"/>
        <v>2500.0000000000005</v>
      </c>
      <c r="L2077" s="10">
        <f t="shared" si="17"/>
        <v>1000.0000000000002</v>
      </c>
      <c r="M2077" s="11">
        <v>0.4</v>
      </c>
      <c r="O2077" s="16"/>
      <c r="P2077" s="14"/>
      <c r="Q2077" s="12"/>
      <c r="R2077" s="13"/>
    </row>
    <row r="2078" spans="1:18" ht="15.75" customHeight="1">
      <c r="A2078" s="1"/>
      <c r="B2078" s="6" t="s">
        <v>27</v>
      </c>
      <c r="C2078" s="6">
        <v>1128299</v>
      </c>
      <c r="D2078" s="7">
        <v>44492</v>
      </c>
      <c r="E2078" s="6" t="s">
        <v>28</v>
      </c>
      <c r="F2078" s="6" t="s">
        <v>80</v>
      </c>
      <c r="G2078" s="6" t="s">
        <v>81</v>
      </c>
      <c r="H2078" s="6" t="s">
        <v>19</v>
      </c>
      <c r="I2078" s="8">
        <v>0.45000000000000007</v>
      </c>
      <c r="J2078" s="9">
        <v>3250</v>
      </c>
      <c r="K2078" s="10">
        <f t="shared" si="16"/>
        <v>1462.5000000000002</v>
      </c>
      <c r="L2078" s="10">
        <f t="shared" si="17"/>
        <v>511.87500000000006</v>
      </c>
      <c r="M2078" s="11">
        <v>0.35</v>
      </c>
      <c r="O2078" s="16"/>
      <c r="P2078" s="14"/>
      <c r="Q2078" s="12"/>
      <c r="R2078" s="13"/>
    </row>
    <row r="2079" spans="1:18" ht="15.75" customHeight="1">
      <c r="A2079" s="1"/>
      <c r="B2079" s="6" t="s">
        <v>27</v>
      </c>
      <c r="C2079" s="6">
        <v>1128299</v>
      </c>
      <c r="D2079" s="7">
        <v>44492</v>
      </c>
      <c r="E2079" s="6" t="s">
        <v>28</v>
      </c>
      <c r="F2079" s="6" t="s">
        <v>80</v>
      </c>
      <c r="G2079" s="6" t="s">
        <v>81</v>
      </c>
      <c r="H2079" s="6" t="s">
        <v>20</v>
      </c>
      <c r="I2079" s="8">
        <v>0.45000000000000007</v>
      </c>
      <c r="J2079" s="9">
        <v>3000</v>
      </c>
      <c r="K2079" s="10">
        <f t="shared" si="16"/>
        <v>1350.0000000000002</v>
      </c>
      <c r="L2079" s="10">
        <f t="shared" si="17"/>
        <v>472.50000000000006</v>
      </c>
      <c r="M2079" s="11">
        <v>0.35</v>
      </c>
      <c r="O2079" s="16"/>
      <c r="P2079" s="14"/>
      <c r="Q2079" s="12"/>
      <c r="R2079" s="13"/>
    </row>
    <row r="2080" spans="1:18" ht="15.75" customHeight="1">
      <c r="A2080" s="1"/>
      <c r="B2080" s="6" t="s">
        <v>27</v>
      </c>
      <c r="C2080" s="6">
        <v>1128299</v>
      </c>
      <c r="D2080" s="7">
        <v>44492</v>
      </c>
      <c r="E2080" s="6" t="s">
        <v>28</v>
      </c>
      <c r="F2080" s="6" t="s">
        <v>80</v>
      </c>
      <c r="G2080" s="6" t="s">
        <v>81</v>
      </c>
      <c r="H2080" s="6" t="s">
        <v>21</v>
      </c>
      <c r="I2080" s="8">
        <v>0.55000000000000004</v>
      </c>
      <c r="J2080" s="9">
        <v>2750</v>
      </c>
      <c r="K2080" s="10">
        <f t="shared" si="16"/>
        <v>1512.5000000000002</v>
      </c>
      <c r="L2080" s="10">
        <f t="shared" si="17"/>
        <v>453.75000000000006</v>
      </c>
      <c r="M2080" s="11">
        <v>0.3</v>
      </c>
      <c r="O2080" s="16"/>
      <c r="P2080" s="14"/>
      <c r="Q2080" s="12"/>
      <c r="R2080" s="13"/>
    </row>
    <row r="2081" spans="1:18" ht="15.75" customHeight="1">
      <c r="A2081" s="1"/>
      <c r="B2081" s="6" t="s">
        <v>27</v>
      </c>
      <c r="C2081" s="6">
        <v>1128299</v>
      </c>
      <c r="D2081" s="7">
        <v>44492</v>
      </c>
      <c r="E2081" s="6" t="s">
        <v>28</v>
      </c>
      <c r="F2081" s="6" t="s">
        <v>80</v>
      </c>
      <c r="G2081" s="6" t="s">
        <v>81</v>
      </c>
      <c r="H2081" s="6" t="s">
        <v>22</v>
      </c>
      <c r="I2081" s="8">
        <v>0.60000000000000009</v>
      </c>
      <c r="J2081" s="9">
        <v>3250</v>
      </c>
      <c r="K2081" s="10">
        <f t="shared" si="16"/>
        <v>1950.0000000000002</v>
      </c>
      <c r="L2081" s="10">
        <f t="shared" si="17"/>
        <v>487.50000000000006</v>
      </c>
      <c r="M2081" s="11">
        <v>0.25</v>
      </c>
      <c r="O2081" s="16"/>
      <c r="P2081" s="14"/>
      <c r="Q2081" s="12"/>
      <c r="R2081" s="13"/>
    </row>
    <row r="2082" spans="1:18" ht="15.75" customHeight="1">
      <c r="A2082" s="1"/>
      <c r="B2082" s="6" t="s">
        <v>27</v>
      </c>
      <c r="C2082" s="6">
        <v>1128299</v>
      </c>
      <c r="D2082" s="7">
        <v>44523</v>
      </c>
      <c r="E2082" s="6" t="s">
        <v>28</v>
      </c>
      <c r="F2082" s="6" t="s">
        <v>80</v>
      </c>
      <c r="G2082" s="6" t="s">
        <v>81</v>
      </c>
      <c r="H2082" s="6" t="s">
        <v>17</v>
      </c>
      <c r="I2082" s="8">
        <v>0.45000000000000007</v>
      </c>
      <c r="J2082" s="9">
        <v>5000</v>
      </c>
      <c r="K2082" s="10">
        <f t="shared" si="16"/>
        <v>2250.0000000000005</v>
      </c>
      <c r="L2082" s="10">
        <f t="shared" si="17"/>
        <v>787.50000000000011</v>
      </c>
      <c r="M2082" s="11">
        <v>0.35</v>
      </c>
      <c r="O2082" s="16"/>
      <c r="P2082" s="14"/>
      <c r="Q2082" s="12"/>
      <c r="R2082" s="13"/>
    </row>
    <row r="2083" spans="1:18" ht="15.75" customHeight="1">
      <c r="A2083" s="1"/>
      <c r="B2083" s="6" t="s">
        <v>27</v>
      </c>
      <c r="C2083" s="6">
        <v>1128299</v>
      </c>
      <c r="D2083" s="7">
        <v>44523</v>
      </c>
      <c r="E2083" s="6" t="s">
        <v>28</v>
      </c>
      <c r="F2083" s="6" t="s">
        <v>80</v>
      </c>
      <c r="G2083" s="6" t="s">
        <v>81</v>
      </c>
      <c r="H2083" s="6" t="s">
        <v>18</v>
      </c>
      <c r="I2083" s="8">
        <v>0.50000000000000011</v>
      </c>
      <c r="J2083" s="9">
        <v>5250</v>
      </c>
      <c r="K2083" s="10">
        <f t="shared" si="16"/>
        <v>2625.0000000000005</v>
      </c>
      <c r="L2083" s="10">
        <f t="shared" si="17"/>
        <v>1050.0000000000002</v>
      </c>
      <c r="M2083" s="11">
        <v>0.4</v>
      </c>
      <c r="O2083" s="16"/>
      <c r="P2083" s="14"/>
      <c r="Q2083" s="12"/>
      <c r="R2083" s="13"/>
    </row>
    <row r="2084" spans="1:18" ht="15.75" customHeight="1">
      <c r="A2084" s="1"/>
      <c r="B2084" s="6" t="s">
        <v>27</v>
      </c>
      <c r="C2084" s="6">
        <v>1128299</v>
      </c>
      <c r="D2084" s="7">
        <v>44523</v>
      </c>
      <c r="E2084" s="6" t="s">
        <v>28</v>
      </c>
      <c r="F2084" s="6" t="s">
        <v>80</v>
      </c>
      <c r="G2084" s="6" t="s">
        <v>81</v>
      </c>
      <c r="H2084" s="6" t="s">
        <v>19</v>
      </c>
      <c r="I2084" s="8">
        <v>0.45000000000000007</v>
      </c>
      <c r="J2084" s="9">
        <v>3750</v>
      </c>
      <c r="K2084" s="10">
        <f t="shared" si="16"/>
        <v>1687.5000000000002</v>
      </c>
      <c r="L2084" s="10">
        <f t="shared" si="17"/>
        <v>590.625</v>
      </c>
      <c r="M2084" s="11">
        <v>0.35</v>
      </c>
      <c r="O2084" s="16"/>
      <c r="P2084" s="14"/>
      <c r="Q2084" s="12"/>
      <c r="R2084" s="13"/>
    </row>
    <row r="2085" spans="1:18" ht="15.75" customHeight="1">
      <c r="A2085" s="1"/>
      <c r="B2085" s="6" t="s">
        <v>27</v>
      </c>
      <c r="C2085" s="6">
        <v>1128299</v>
      </c>
      <c r="D2085" s="7">
        <v>44523</v>
      </c>
      <c r="E2085" s="6" t="s">
        <v>28</v>
      </c>
      <c r="F2085" s="6" t="s">
        <v>80</v>
      </c>
      <c r="G2085" s="6" t="s">
        <v>81</v>
      </c>
      <c r="H2085" s="6" t="s">
        <v>20</v>
      </c>
      <c r="I2085" s="8">
        <v>0.45000000000000007</v>
      </c>
      <c r="J2085" s="9">
        <v>3500</v>
      </c>
      <c r="K2085" s="10">
        <f t="shared" si="16"/>
        <v>1575.0000000000002</v>
      </c>
      <c r="L2085" s="10">
        <f t="shared" si="17"/>
        <v>551.25</v>
      </c>
      <c r="M2085" s="11">
        <v>0.35</v>
      </c>
      <c r="O2085" s="16"/>
      <c r="P2085" s="14"/>
      <c r="Q2085" s="12"/>
      <c r="R2085" s="13"/>
    </row>
    <row r="2086" spans="1:18" ht="15.75" customHeight="1">
      <c r="A2086" s="1"/>
      <c r="B2086" s="6" t="s">
        <v>27</v>
      </c>
      <c r="C2086" s="6">
        <v>1128299</v>
      </c>
      <c r="D2086" s="7">
        <v>44523</v>
      </c>
      <c r="E2086" s="6" t="s">
        <v>28</v>
      </c>
      <c r="F2086" s="6" t="s">
        <v>80</v>
      </c>
      <c r="G2086" s="6" t="s">
        <v>81</v>
      </c>
      <c r="H2086" s="6" t="s">
        <v>21</v>
      </c>
      <c r="I2086" s="8">
        <v>0.55000000000000004</v>
      </c>
      <c r="J2086" s="9">
        <v>3000</v>
      </c>
      <c r="K2086" s="10">
        <f t="shared" si="16"/>
        <v>1650.0000000000002</v>
      </c>
      <c r="L2086" s="10">
        <f t="shared" si="17"/>
        <v>495.00000000000006</v>
      </c>
      <c r="M2086" s="11">
        <v>0.3</v>
      </c>
      <c r="O2086" s="16"/>
      <c r="P2086" s="14"/>
      <c r="Q2086" s="12"/>
      <c r="R2086" s="13"/>
    </row>
    <row r="2087" spans="1:18" ht="15.75" customHeight="1">
      <c r="A2087" s="1"/>
      <c r="B2087" s="6" t="s">
        <v>27</v>
      </c>
      <c r="C2087" s="6">
        <v>1128299</v>
      </c>
      <c r="D2087" s="7">
        <v>44523</v>
      </c>
      <c r="E2087" s="6" t="s">
        <v>28</v>
      </c>
      <c r="F2087" s="6" t="s">
        <v>80</v>
      </c>
      <c r="G2087" s="6" t="s">
        <v>81</v>
      </c>
      <c r="H2087" s="6" t="s">
        <v>22</v>
      </c>
      <c r="I2087" s="8">
        <v>0.60000000000000009</v>
      </c>
      <c r="J2087" s="9">
        <v>4250</v>
      </c>
      <c r="K2087" s="10">
        <f t="shared" si="16"/>
        <v>2550.0000000000005</v>
      </c>
      <c r="L2087" s="10">
        <f t="shared" si="17"/>
        <v>637.50000000000011</v>
      </c>
      <c r="M2087" s="11">
        <v>0.25</v>
      </c>
      <c r="O2087" s="16"/>
      <c r="P2087" s="14"/>
      <c r="Q2087" s="12"/>
      <c r="R2087" s="13"/>
    </row>
    <row r="2088" spans="1:18" ht="15.75" customHeight="1">
      <c r="A2088" s="1"/>
      <c r="B2088" s="6" t="s">
        <v>27</v>
      </c>
      <c r="C2088" s="6">
        <v>1128299</v>
      </c>
      <c r="D2088" s="7">
        <v>44552</v>
      </c>
      <c r="E2088" s="6" t="s">
        <v>28</v>
      </c>
      <c r="F2088" s="6" t="s">
        <v>80</v>
      </c>
      <c r="G2088" s="6" t="s">
        <v>81</v>
      </c>
      <c r="H2088" s="6" t="s">
        <v>17</v>
      </c>
      <c r="I2088" s="8">
        <v>0.45000000000000007</v>
      </c>
      <c r="J2088" s="9">
        <v>6250</v>
      </c>
      <c r="K2088" s="10">
        <f t="shared" si="16"/>
        <v>2812.5000000000005</v>
      </c>
      <c r="L2088" s="10">
        <f t="shared" si="17"/>
        <v>984.37500000000011</v>
      </c>
      <c r="M2088" s="11">
        <v>0.35</v>
      </c>
      <c r="O2088" s="16"/>
      <c r="P2088" s="14"/>
      <c r="Q2088" s="12"/>
      <c r="R2088" s="13"/>
    </row>
    <row r="2089" spans="1:18" ht="15.75" customHeight="1">
      <c r="A2089" s="1"/>
      <c r="B2089" s="6" t="s">
        <v>27</v>
      </c>
      <c r="C2089" s="6">
        <v>1128299</v>
      </c>
      <c r="D2089" s="7">
        <v>44552</v>
      </c>
      <c r="E2089" s="6" t="s">
        <v>28</v>
      </c>
      <c r="F2089" s="6" t="s">
        <v>80</v>
      </c>
      <c r="G2089" s="6" t="s">
        <v>81</v>
      </c>
      <c r="H2089" s="6" t="s">
        <v>18</v>
      </c>
      <c r="I2089" s="8">
        <v>0.50000000000000011</v>
      </c>
      <c r="J2089" s="9">
        <v>6250</v>
      </c>
      <c r="K2089" s="10">
        <f t="shared" si="16"/>
        <v>3125.0000000000009</v>
      </c>
      <c r="L2089" s="10">
        <f t="shared" si="17"/>
        <v>1250.0000000000005</v>
      </c>
      <c r="M2089" s="11">
        <v>0.4</v>
      </c>
      <c r="O2089" s="16"/>
      <c r="P2089" s="14"/>
      <c r="Q2089" s="12"/>
      <c r="R2089" s="13"/>
    </row>
    <row r="2090" spans="1:18" ht="15.75" customHeight="1">
      <c r="A2090" s="1"/>
      <c r="B2090" s="6" t="s">
        <v>27</v>
      </c>
      <c r="C2090" s="6">
        <v>1128299</v>
      </c>
      <c r="D2090" s="7">
        <v>44552</v>
      </c>
      <c r="E2090" s="6" t="s">
        <v>28</v>
      </c>
      <c r="F2090" s="6" t="s">
        <v>80</v>
      </c>
      <c r="G2090" s="6" t="s">
        <v>81</v>
      </c>
      <c r="H2090" s="6" t="s">
        <v>19</v>
      </c>
      <c r="I2090" s="8">
        <v>0.45000000000000007</v>
      </c>
      <c r="J2090" s="9">
        <v>4250</v>
      </c>
      <c r="K2090" s="10">
        <f t="shared" si="16"/>
        <v>1912.5000000000002</v>
      </c>
      <c r="L2090" s="10">
        <f t="shared" si="17"/>
        <v>669.375</v>
      </c>
      <c r="M2090" s="11">
        <v>0.35</v>
      </c>
      <c r="O2090" s="16"/>
      <c r="P2090" s="14"/>
      <c r="Q2090" s="12"/>
      <c r="R2090" s="13"/>
    </row>
    <row r="2091" spans="1:18" ht="15.75" customHeight="1">
      <c r="A2091" s="1"/>
      <c r="B2091" s="6" t="s">
        <v>27</v>
      </c>
      <c r="C2091" s="6">
        <v>1128299</v>
      </c>
      <c r="D2091" s="7">
        <v>44552</v>
      </c>
      <c r="E2091" s="6" t="s">
        <v>28</v>
      </c>
      <c r="F2091" s="6" t="s">
        <v>80</v>
      </c>
      <c r="G2091" s="6" t="s">
        <v>81</v>
      </c>
      <c r="H2091" s="6" t="s">
        <v>20</v>
      </c>
      <c r="I2091" s="8">
        <v>0.45000000000000007</v>
      </c>
      <c r="J2091" s="9">
        <v>4250</v>
      </c>
      <c r="K2091" s="10">
        <f t="shared" si="16"/>
        <v>1912.5000000000002</v>
      </c>
      <c r="L2091" s="10">
        <f t="shared" si="17"/>
        <v>669.375</v>
      </c>
      <c r="M2091" s="11">
        <v>0.35</v>
      </c>
      <c r="O2091" s="16"/>
      <c r="P2091" s="14"/>
      <c r="Q2091" s="12"/>
      <c r="R2091" s="13"/>
    </row>
    <row r="2092" spans="1:18" ht="15.75" customHeight="1">
      <c r="A2092" s="1"/>
      <c r="B2092" s="6" t="s">
        <v>27</v>
      </c>
      <c r="C2092" s="6">
        <v>1128299</v>
      </c>
      <c r="D2092" s="7">
        <v>44552</v>
      </c>
      <c r="E2092" s="6" t="s">
        <v>28</v>
      </c>
      <c r="F2092" s="6" t="s">
        <v>80</v>
      </c>
      <c r="G2092" s="6" t="s">
        <v>81</v>
      </c>
      <c r="H2092" s="6" t="s">
        <v>21</v>
      </c>
      <c r="I2092" s="8">
        <v>0.55000000000000004</v>
      </c>
      <c r="J2092" s="9">
        <v>3500</v>
      </c>
      <c r="K2092" s="10">
        <f t="shared" si="16"/>
        <v>1925.0000000000002</v>
      </c>
      <c r="L2092" s="10">
        <f t="shared" si="17"/>
        <v>577.5</v>
      </c>
      <c r="M2092" s="11">
        <v>0.3</v>
      </c>
      <c r="O2092" s="16"/>
      <c r="P2092" s="14"/>
      <c r="Q2092" s="12"/>
      <c r="R2092" s="13"/>
    </row>
    <row r="2093" spans="1:18" ht="15.75" customHeight="1">
      <c r="A2093" s="1"/>
      <c r="B2093" s="6" t="s">
        <v>27</v>
      </c>
      <c r="C2093" s="6">
        <v>1128299</v>
      </c>
      <c r="D2093" s="7">
        <v>44552</v>
      </c>
      <c r="E2093" s="6" t="s">
        <v>28</v>
      </c>
      <c r="F2093" s="6" t="s">
        <v>80</v>
      </c>
      <c r="G2093" s="6" t="s">
        <v>81</v>
      </c>
      <c r="H2093" s="6" t="s">
        <v>22</v>
      </c>
      <c r="I2093" s="8">
        <v>0.60000000000000009</v>
      </c>
      <c r="J2093" s="9">
        <v>4500</v>
      </c>
      <c r="K2093" s="10">
        <f t="shared" si="16"/>
        <v>2700.0000000000005</v>
      </c>
      <c r="L2093" s="10">
        <f t="shared" si="17"/>
        <v>675.00000000000011</v>
      </c>
      <c r="M2093" s="11">
        <v>0.25</v>
      </c>
      <c r="O2093" s="16"/>
      <c r="P2093" s="14"/>
      <c r="Q2093" s="12"/>
      <c r="R2093" s="13"/>
    </row>
    <row r="2094" spans="1:18" ht="15.75" customHeight="1">
      <c r="A2094" s="1" t="s">
        <v>39</v>
      </c>
      <c r="B2094" s="6" t="s">
        <v>27</v>
      </c>
      <c r="C2094" s="6">
        <v>1128299</v>
      </c>
      <c r="D2094" s="7">
        <v>44222</v>
      </c>
      <c r="E2094" s="6" t="s">
        <v>28</v>
      </c>
      <c r="F2094" s="6" t="s">
        <v>82</v>
      </c>
      <c r="G2094" s="6" t="s">
        <v>83</v>
      </c>
      <c r="H2094" s="6" t="s">
        <v>17</v>
      </c>
      <c r="I2094" s="8">
        <v>0.34999999999999992</v>
      </c>
      <c r="J2094" s="9">
        <v>4750</v>
      </c>
      <c r="K2094" s="10">
        <f t="shared" si="16"/>
        <v>1662.4999999999995</v>
      </c>
      <c r="L2094" s="10">
        <f t="shared" si="17"/>
        <v>581.87499999999977</v>
      </c>
      <c r="M2094" s="11">
        <v>0.35</v>
      </c>
      <c r="O2094" s="16"/>
      <c r="P2094" s="14"/>
      <c r="Q2094" s="12"/>
      <c r="R2094" s="13"/>
    </row>
    <row r="2095" spans="1:18" ht="15.75" customHeight="1">
      <c r="A2095" s="1"/>
      <c r="B2095" s="6" t="s">
        <v>27</v>
      </c>
      <c r="C2095" s="6">
        <v>1128299</v>
      </c>
      <c r="D2095" s="7">
        <v>44222</v>
      </c>
      <c r="E2095" s="6" t="s">
        <v>28</v>
      </c>
      <c r="F2095" s="6" t="s">
        <v>82</v>
      </c>
      <c r="G2095" s="6" t="s">
        <v>83</v>
      </c>
      <c r="H2095" s="6" t="s">
        <v>18</v>
      </c>
      <c r="I2095" s="8">
        <v>0.45</v>
      </c>
      <c r="J2095" s="9">
        <v>4750</v>
      </c>
      <c r="K2095" s="10">
        <f t="shared" si="16"/>
        <v>2137.5</v>
      </c>
      <c r="L2095" s="10">
        <f t="shared" si="17"/>
        <v>855</v>
      </c>
      <c r="M2095" s="11">
        <v>0.4</v>
      </c>
      <c r="O2095" s="16"/>
      <c r="P2095" s="14"/>
      <c r="Q2095" s="12"/>
      <c r="R2095" s="13"/>
    </row>
    <row r="2096" spans="1:18" ht="15.75" customHeight="1">
      <c r="A2096" s="1"/>
      <c r="B2096" s="6" t="s">
        <v>27</v>
      </c>
      <c r="C2096" s="6">
        <v>1128299</v>
      </c>
      <c r="D2096" s="7">
        <v>44222</v>
      </c>
      <c r="E2096" s="6" t="s">
        <v>28</v>
      </c>
      <c r="F2096" s="6" t="s">
        <v>82</v>
      </c>
      <c r="G2096" s="6" t="s">
        <v>83</v>
      </c>
      <c r="H2096" s="6" t="s">
        <v>19</v>
      </c>
      <c r="I2096" s="8">
        <v>0.45</v>
      </c>
      <c r="J2096" s="9">
        <v>4750</v>
      </c>
      <c r="K2096" s="10">
        <f t="shared" si="16"/>
        <v>2137.5</v>
      </c>
      <c r="L2096" s="10">
        <f t="shared" si="17"/>
        <v>748.125</v>
      </c>
      <c r="M2096" s="11">
        <v>0.35</v>
      </c>
      <c r="O2096" s="16"/>
      <c r="P2096" s="14"/>
      <c r="Q2096" s="12"/>
      <c r="R2096" s="13"/>
    </row>
    <row r="2097" spans="1:18" ht="15.75" customHeight="1">
      <c r="A2097" s="1"/>
      <c r="B2097" s="6" t="s">
        <v>27</v>
      </c>
      <c r="C2097" s="6">
        <v>1128299</v>
      </c>
      <c r="D2097" s="7">
        <v>44222</v>
      </c>
      <c r="E2097" s="6" t="s">
        <v>28</v>
      </c>
      <c r="F2097" s="6" t="s">
        <v>82</v>
      </c>
      <c r="G2097" s="6" t="s">
        <v>83</v>
      </c>
      <c r="H2097" s="6" t="s">
        <v>20</v>
      </c>
      <c r="I2097" s="8">
        <v>0.45</v>
      </c>
      <c r="J2097" s="9">
        <v>3250</v>
      </c>
      <c r="K2097" s="10">
        <f t="shared" si="16"/>
        <v>1462.5</v>
      </c>
      <c r="L2097" s="10">
        <f t="shared" si="17"/>
        <v>511.87499999999994</v>
      </c>
      <c r="M2097" s="11">
        <v>0.35</v>
      </c>
      <c r="O2097" s="16"/>
      <c r="P2097" s="14"/>
      <c r="Q2097" s="12"/>
      <c r="R2097" s="13"/>
    </row>
    <row r="2098" spans="1:18" ht="15.75" customHeight="1">
      <c r="A2098" s="1"/>
      <c r="B2098" s="6" t="s">
        <v>27</v>
      </c>
      <c r="C2098" s="6">
        <v>1128299</v>
      </c>
      <c r="D2098" s="7">
        <v>44222</v>
      </c>
      <c r="E2098" s="6" t="s">
        <v>28</v>
      </c>
      <c r="F2098" s="6" t="s">
        <v>82</v>
      </c>
      <c r="G2098" s="6" t="s">
        <v>83</v>
      </c>
      <c r="H2098" s="6" t="s">
        <v>21</v>
      </c>
      <c r="I2098" s="8">
        <v>0.50000000000000011</v>
      </c>
      <c r="J2098" s="9">
        <v>2750</v>
      </c>
      <c r="K2098" s="10">
        <f t="shared" si="16"/>
        <v>1375.0000000000002</v>
      </c>
      <c r="L2098" s="10">
        <f t="shared" si="17"/>
        <v>412.50000000000006</v>
      </c>
      <c r="M2098" s="11">
        <v>0.3</v>
      </c>
      <c r="O2098" s="16"/>
      <c r="P2098" s="14"/>
      <c r="Q2098" s="12"/>
      <c r="R2098" s="13"/>
    </row>
    <row r="2099" spans="1:18" ht="15.75" customHeight="1">
      <c r="A2099" s="1"/>
      <c r="B2099" s="6" t="s">
        <v>27</v>
      </c>
      <c r="C2099" s="6">
        <v>1128299</v>
      </c>
      <c r="D2099" s="7">
        <v>44222</v>
      </c>
      <c r="E2099" s="6" t="s">
        <v>28</v>
      </c>
      <c r="F2099" s="6" t="s">
        <v>82</v>
      </c>
      <c r="G2099" s="6" t="s">
        <v>83</v>
      </c>
      <c r="H2099" s="6" t="s">
        <v>22</v>
      </c>
      <c r="I2099" s="8">
        <v>0.45</v>
      </c>
      <c r="J2099" s="9">
        <v>4750</v>
      </c>
      <c r="K2099" s="10">
        <f t="shared" si="16"/>
        <v>2137.5</v>
      </c>
      <c r="L2099" s="10">
        <f t="shared" si="17"/>
        <v>534.375</v>
      </c>
      <c r="M2099" s="11">
        <v>0.25</v>
      </c>
      <c r="O2099" s="16"/>
      <c r="P2099" s="14"/>
      <c r="Q2099" s="12"/>
      <c r="R2099" s="13"/>
    </row>
    <row r="2100" spans="1:18" ht="15.75" customHeight="1">
      <c r="A2100" s="1"/>
      <c r="B2100" s="6" t="s">
        <v>27</v>
      </c>
      <c r="C2100" s="6">
        <v>1128299</v>
      </c>
      <c r="D2100" s="7">
        <v>44253</v>
      </c>
      <c r="E2100" s="6" t="s">
        <v>28</v>
      </c>
      <c r="F2100" s="6" t="s">
        <v>82</v>
      </c>
      <c r="G2100" s="6" t="s">
        <v>83</v>
      </c>
      <c r="H2100" s="6" t="s">
        <v>17</v>
      </c>
      <c r="I2100" s="8">
        <v>0.34999999999999992</v>
      </c>
      <c r="J2100" s="9">
        <v>5250</v>
      </c>
      <c r="K2100" s="10">
        <f t="shared" si="16"/>
        <v>1837.4999999999995</v>
      </c>
      <c r="L2100" s="10">
        <f t="shared" si="17"/>
        <v>643.12499999999977</v>
      </c>
      <c r="M2100" s="11">
        <v>0.35</v>
      </c>
      <c r="O2100" s="16"/>
      <c r="P2100" s="14"/>
      <c r="Q2100" s="12"/>
      <c r="R2100" s="13"/>
    </row>
    <row r="2101" spans="1:18" ht="15.75" customHeight="1">
      <c r="A2101" s="1"/>
      <c r="B2101" s="6" t="s">
        <v>27</v>
      </c>
      <c r="C2101" s="6">
        <v>1128299</v>
      </c>
      <c r="D2101" s="7">
        <v>44253</v>
      </c>
      <c r="E2101" s="6" t="s">
        <v>28</v>
      </c>
      <c r="F2101" s="6" t="s">
        <v>82</v>
      </c>
      <c r="G2101" s="6" t="s">
        <v>83</v>
      </c>
      <c r="H2101" s="6" t="s">
        <v>18</v>
      </c>
      <c r="I2101" s="8">
        <v>0.45</v>
      </c>
      <c r="J2101" s="9">
        <v>4250</v>
      </c>
      <c r="K2101" s="10">
        <f t="shared" si="16"/>
        <v>1912.5</v>
      </c>
      <c r="L2101" s="10">
        <f t="shared" si="17"/>
        <v>765</v>
      </c>
      <c r="M2101" s="11">
        <v>0.4</v>
      </c>
      <c r="O2101" s="16"/>
      <c r="P2101" s="14"/>
      <c r="Q2101" s="12"/>
      <c r="R2101" s="13"/>
    </row>
    <row r="2102" spans="1:18" ht="15.75" customHeight="1">
      <c r="A2102" s="1"/>
      <c r="B2102" s="6" t="s">
        <v>27</v>
      </c>
      <c r="C2102" s="6">
        <v>1128299</v>
      </c>
      <c r="D2102" s="7">
        <v>44253</v>
      </c>
      <c r="E2102" s="6" t="s">
        <v>28</v>
      </c>
      <c r="F2102" s="6" t="s">
        <v>82</v>
      </c>
      <c r="G2102" s="6" t="s">
        <v>83</v>
      </c>
      <c r="H2102" s="6" t="s">
        <v>19</v>
      </c>
      <c r="I2102" s="8">
        <v>0.45</v>
      </c>
      <c r="J2102" s="9">
        <v>4250</v>
      </c>
      <c r="K2102" s="10">
        <f t="shared" si="16"/>
        <v>1912.5</v>
      </c>
      <c r="L2102" s="10">
        <f t="shared" si="17"/>
        <v>669.375</v>
      </c>
      <c r="M2102" s="11">
        <v>0.35</v>
      </c>
      <c r="O2102" s="16"/>
      <c r="P2102" s="14"/>
      <c r="Q2102" s="12"/>
      <c r="R2102" s="13"/>
    </row>
    <row r="2103" spans="1:18" ht="15.75" customHeight="1">
      <c r="A2103" s="1"/>
      <c r="B2103" s="6" t="s">
        <v>27</v>
      </c>
      <c r="C2103" s="6">
        <v>1128299</v>
      </c>
      <c r="D2103" s="7">
        <v>44253</v>
      </c>
      <c r="E2103" s="6" t="s">
        <v>28</v>
      </c>
      <c r="F2103" s="6" t="s">
        <v>82</v>
      </c>
      <c r="G2103" s="6" t="s">
        <v>83</v>
      </c>
      <c r="H2103" s="6" t="s">
        <v>20</v>
      </c>
      <c r="I2103" s="8">
        <v>0.45</v>
      </c>
      <c r="J2103" s="9">
        <v>2750</v>
      </c>
      <c r="K2103" s="10">
        <f t="shared" si="16"/>
        <v>1237.5</v>
      </c>
      <c r="L2103" s="10">
        <f t="shared" si="17"/>
        <v>433.125</v>
      </c>
      <c r="M2103" s="11">
        <v>0.35</v>
      </c>
      <c r="O2103" s="16"/>
      <c r="P2103" s="14"/>
      <c r="Q2103" s="12"/>
      <c r="R2103" s="13"/>
    </row>
    <row r="2104" spans="1:18" ht="15.75" customHeight="1">
      <c r="A2104" s="1"/>
      <c r="B2104" s="6" t="s">
        <v>27</v>
      </c>
      <c r="C2104" s="6">
        <v>1128299</v>
      </c>
      <c r="D2104" s="7">
        <v>44253</v>
      </c>
      <c r="E2104" s="6" t="s">
        <v>28</v>
      </c>
      <c r="F2104" s="6" t="s">
        <v>82</v>
      </c>
      <c r="G2104" s="6" t="s">
        <v>83</v>
      </c>
      <c r="H2104" s="6" t="s">
        <v>21</v>
      </c>
      <c r="I2104" s="8">
        <v>0.50000000000000011</v>
      </c>
      <c r="J2104" s="9">
        <v>2000</v>
      </c>
      <c r="K2104" s="10">
        <f t="shared" si="16"/>
        <v>1000.0000000000002</v>
      </c>
      <c r="L2104" s="10">
        <f t="shared" si="17"/>
        <v>300.00000000000006</v>
      </c>
      <c r="M2104" s="11">
        <v>0.3</v>
      </c>
      <c r="O2104" s="16"/>
      <c r="P2104" s="14"/>
      <c r="Q2104" s="12"/>
      <c r="R2104" s="13"/>
    </row>
    <row r="2105" spans="1:18" ht="15.75" customHeight="1">
      <c r="A2105" s="1"/>
      <c r="B2105" s="6" t="s">
        <v>27</v>
      </c>
      <c r="C2105" s="6">
        <v>1128299</v>
      </c>
      <c r="D2105" s="7">
        <v>44253</v>
      </c>
      <c r="E2105" s="6" t="s">
        <v>28</v>
      </c>
      <c r="F2105" s="6" t="s">
        <v>82</v>
      </c>
      <c r="G2105" s="6" t="s">
        <v>83</v>
      </c>
      <c r="H2105" s="6" t="s">
        <v>22</v>
      </c>
      <c r="I2105" s="8">
        <v>0.45</v>
      </c>
      <c r="J2105" s="9">
        <v>4000</v>
      </c>
      <c r="K2105" s="10">
        <f t="shared" si="16"/>
        <v>1800</v>
      </c>
      <c r="L2105" s="10">
        <f t="shared" si="17"/>
        <v>450</v>
      </c>
      <c r="M2105" s="11">
        <v>0.25</v>
      </c>
      <c r="O2105" s="16"/>
      <c r="P2105" s="14"/>
      <c r="Q2105" s="12"/>
      <c r="R2105" s="13"/>
    </row>
    <row r="2106" spans="1:18" ht="15.75" customHeight="1">
      <c r="A2106" s="1"/>
      <c r="B2106" s="6" t="s">
        <v>27</v>
      </c>
      <c r="C2106" s="6">
        <v>1128299</v>
      </c>
      <c r="D2106" s="7">
        <v>44280</v>
      </c>
      <c r="E2106" s="6" t="s">
        <v>28</v>
      </c>
      <c r="F2106" s="6" t="s">
        <v>82</v>
      </c>
      <c r="G2106" s="6" t="s">
        <v>83</v>
      </c>
      <c r="H2106" s="6" t="s">
        <v>17</v>
      </c>
      <c r="I2106" s="8">
        <v>0.45</v>
      </c>
      <c r="J2106" s="9">
        <v>5500</v>
      </c>
      <c r="K2106" s="10">
        <f t="shared" si="16"/>
        <v>2475</v>
      </c>
      <c r="L2106" s="10">
        <f t="shared" si="17"/>
        <v>866.25</v>
      </c>
      <c r="M2106" s="11">
        <v>0.35</v>
      </c>
      <c r="O2106" s="16"/>
      <c r="P2106" s="14"/>
      <c r="Q2106" s="12"/>
      <c r="R2106" s="13"/>
    </row>
    <row r="2107" spans="1:18" ht="15.75" customHeight="1">
      <c r="A2107" s="1"/>
      <c r="B2107" s="6" t="s">
        <v>27</v>
      </c>
      <c r="C2107" s="6">
        <v>1128299</v>
      </c>
      <c r="D2107" s="7">
        <v>44280</v>
      </c>
      <c r="E2107" s="6" t="s">
        <v>28</v>
      </c>
      <c r="F2107" s="6" t="s">
        <v>82</v>
      </c>
      <c r="G2107" s="6" t="s">
        <v>83</v>
      </c>
      <c r="H2107" s="6" t="s">
        <v>18</v>
      </c>
      <c r="I2107" s="8">
        <v>0.55000000000000004</v>
      </c>
      <c r="J2107" s="9">
        <v>4000</v>
      </c>
      <c r="K2107" s="10">
        <f t="shared" si="16"/>
        <v>2200</v>
      </c>
      <c r="L2107" s="10">
        <f t="shared" si="17"/>
        <v>880</v>
      </c>
      <c r="M2107" s="11">
        <v>0.4</v>
      </c>
      <c r="O2107" s="16"/>
      <c r="P2107" s="14"/>
      <c r="Q2107" s="12"/>
      <c r="R2107" s="13"/>
    </row>
    <row r="2108" spans="1:18" ht="15.75" customHeight="1">
      <c r="A2108" s="1"/>
      <c r="B2108" s="6" t="s">
        <v>27</v>
      </c>
      <c r="C2108" s="6">
        <v>1128299</v>
      </c>
      <c r="D2108" s="7">
        <v>44280</v>
      </c>
      <c r="E2108" s="6" t="s">
        <v>28</v>
      </c>
      <c r="F2108" s="6" t="s">
        <v>82</v>
      </c>
      <c r="G2108" s="6" t="s">
        <v>83</v>
      </c>
      <c r="H2108" s="6" t="s">
        <v>19</v>
      </c>
      <c r="I2108" s="8">
        <v>0.55000000000000004</v>
      </c>
      <c r="J2108" s="9">
        <v>4000</v>
      </c>
      <c r="K2108" s="10">
        <f t="shared" si="16"/>
        <v>2200</v>
      </c>
      <c r="L2108" s="10">
        <f t="shared" si="17"/>
        <v>770</v>
      </c>
      <c r="M2108" s="11">
        <v>0.35</v>
      </c>
      <c r="O2108" s="16"/>
      <c r="P2108" s="14"/>
      <c r="Q2108" s="12"/>
      <c r="R2108" s="13"/>
    </row>
    <row r="2109" spans="1:18" ht="15.75" customHeight="1">
      <c r="A2109" s="1"/>
      <c r="B2109" s="6" t="s">
        <v>27</v>
      </c>
      <c r="C2109" s="6">
        <v>1128299</v>
      </c>
      <c r="D2109" s="7">
        <v>44280</v>
      </c>
      <c r="E2109" s="6" t="s">
        <v>28</v>
      </c>
      <c r="F2109" s="6" t="s">
        <v>82</v>
      </c>
      <c r="G2109" s="6" t="s">
        <v>83</v>
      </c>
      <c r="H2109" s="6" t="s">
        <v>20</v>
      </c>
      <c r="I2109" s="8">
        <v>0.55000000000000004</v>
      </c>
      <c r="J2109" s="9">
        <v>2750</v>
      </c>
      <c r="K2109" s="10">
        <f t="shared" si="16"/>
        <v>1512.5000000000002</v>
      </c>
      <c r="L2109" s="10">
        <f t="shared" si="17"/>
        <v>529.375</v>
      </c>
      <c r="M2109" s="11">
        <v>0.35</v>
      </c>
      <c r="O2109" s="16"/>
      <c r="P2109" s="14"/>
      <c r="Q2109" s="12"/>
      <c r="R2109" s="13"/>
    </row>
    <row r="2110" spans="1:18" ht="15.75" customHeight="1">
      <c r="A2110" s="1"/>
      <c r="B2110" s="6" t="s">
        <v>27</v>
      </c>
      <c r="C2110" s="6">
        <v>1128299</v>
      </c>
      <c r="D2110" s="7">
        <v>44280</v>
      </c>
      <c r="E2110" s="6" t="s">
        <v>28</v>
      </c>
      <c r="F2110" s="6" t="s">
        <v>82</v>
      </c>
      <c r="G2110" s="6" t="s">
        <v>83</v>
      </c>
      <c r="H2110" s="6" t="s">
        <v>21</v>
      </c>
      <c r="I2110" s="8">
        <v>0.60000000000000009</v>
      </c>
      <c r="J2110" s="9">
        <v>1750</v>
      </c>
      <c r="K2110" s="10">
        <f t="shared" si="16"/>
        <v>1050.0000000000002</v>
      </c>
      <c r="L2110" s="10">
        <f t="shared" si="17"/>
        <v>315.00000000000006</v>
      </c>
      <c r="M2110" s="11">
        <v>0.3</v>
      </c>
      <c r="O2110" s="16"/>
      <c r="P2110" s="14"/>
      <c r="Q2110" s="12"/>
      <c r="R2110" s="13"/>
    </row>
    <row r="2111" spans="1:18" ht="15.75" customHeight="1">
      <c r="A2111" s="1"/>
      <c r="B2111" s="6" t="s">
        <v>27</v>
      </c>
      <c r="C2111" s="6">
        <v>1128299</v>
      </c>
      <c r="D2111" s="7">
        <v>44280</v>
      </c>
      <c r="E2111" s="6" t="s">
        <v>28</v>
      </c>
      <c r="F2111" s="6" t="s">
        <v>82</v>
      </c>
      <c r="G2111" s="6" t="s">
        <v>83</v>
      </c>
      <c r="H2111" s="6" t="s">
        <v>22</v>
      </c>
      <c r="I2111" s="8">
        <v>0.55000000000000004</v>
      </c>
      <c r="J2111" s="9">
        <v>3750</v>
      </c>
      <c r="K2111" s="10">
        <f t="shared" si="16"/>
        <v>2062.5</v>
      </c>
      <c r="L2111" s="10">
        <f t="shared" si="17"/>
        <v>515.625</v>
      </c>
      <c r="M2111" s="11">
        <v>0.25</v>
      </c>
      <c r="O2111" s="16"/>
      <c r="P2111" s="14"/>
      <c r="Q2111" s="12"/>
      <c r="R2111" s="13"/>
    </row>
    <row r="2112" spans="1:18" ht="15.75" customHeight="1">
      <c r="A2112" s="1"/>
      <c r="B2112" s="6" t="s">
        <v>27</v>
      </c>
      <c r="C2112" s="6">
        <v>1128299</v>
      </c>
      <c r="D2112" s="7">
        <v>44312</v>
      </c>
      <c r="E2112" s="6" t="s">
        <v>28</v>
      </c>
      <c r="F2112" s="6" t="s">
        <v>82</v>
      </c>
      <c r="G2112" s="6" t="s">
        <v>83</v>
      </c>
      <c r="H2112" s="6" t="s">
        <v>17</v>
      </c>
      <c r="I2112" s="8">
        <v>0.55000000000000004</v>
      </c>
      <c r="J2112" s="9">
        <v>5500</v>
      </c>
      <c r="K2112" s="10">
        <f t="shared" si="16"/>
        <v>3025.0000000000005</v>
      </c>
      <c r="L2112" s="10">
        <f t="shared" si="17"/>
        <v>1058.75</v>
      </c>
      <c r="M2112" s="11">
        <v>0.35</v>
      </c>
      <c r="O2112" s="16"/>
      <c r="P2112" s="14"/>
      <c r="Q2112" s="12"/>
      <c r="R2112" s="13"/>
    </row>
    <row r="2113" spans="1:18" ht="15.75" customHeight="1">
      <c r="A2113" s="1"/>
      <c r="B2113" s="6" t="s">
        <v>27</v>
      </c>
      <c r="C2113" s="6">
        <v>1128299</v>
      </c>
      <c r="D2113" s="7">
        <v>44312</v>
      </c>
      <c r="E2113" s="6" t="s">
        <v>28</v>
      </c>
      <c r="F2113" s="6" t="s">
        <v>82</v>
      </c>
      <c r="G2113" s="6" t="s">
        <v>83</v>
      </c>
      <c r="H2113" s="6" t="s">
        <v>18</v>
      </c>
      <c r="I2113" s="8">
        <v>0.60000000000000009</v>
      </c>
      <c r="J2113" s="9">
        <v>3500</v>
      </c>
      <c r="K2113" s="10">
        <f t="shared" si="16"/>
        <v>2100.0000000000005</v>
      </c>
      <c r="L2113" s="10">
        <f t="shared" si="17"/>
        <v>840.00000000000023</v>
      </c>
      <c r="M2113" s="11">
        <v>0.4</v>
      </c>
      <c r="O2113" s="16"/>
      <c r="P2113" s="14"/>
      <c r="Q2113" s="12"/>
      <c r="R2113" s="13"/>
    </row>
    <row r="2114" spans="1:18" ht="15.75" customHeight="1">
      <c r="A2114" s="1"/>
      <c r="B2114" s="6" t="s">
        <v>27</v>
      </c>
      <c r="C2114" s="6">
        <v>1128299</v>
      </c>
      <c r="D2114" s="7">
        <v>44312</v>
      </c>
      <c r="E2114" s="6" t="s">
        <v>28</v>
      </c>
      <c r="F2114" s="6" t="s">
        <v>82</v>
      </c>
      <c r="G2114" s="6" t="s">
        <v>83</v>
      </c>
      <c r="H2114" s="6" t="s">
        <v>19</v>
      </c>
      <c r="I2114" s="8">
        <v>0.60000000000000009</v>
      </c>
      <c r="J2114" s="9">
        <v>4000</v>
      </c>
      <c r="K2114" s="10">
        <f t="shared" si="16"/>
        <v>2400.0000000000005</v>
      </c>
      <c r="L2114" s="10">
        <f t="shared" si="17"/>
        <v>840.00000000000011</v>
      </c>
      <c r="M2114" s="11">
        <v>0.35</v>
      </c>
      <c r="O2114" s="16"/>
      <c r="P2114" s="14"/>
      <c r="Q2114" s="12"/>
      <c r="R2114" s="13"/>
    </row>
    <row r="2115" spans="1:18" ht="15.75" customHeight="1">
      <c r="A2115" s="1"/>
      <c r="B2115" s="6" t="s">
        <v>27</v>
      </c>
      <c r="C2115" s="6">
        <v>1128299</v>
      </c>
      <c r="D2115" s="7">
        <v>44312</v>
      </c>
      <c r="E2115" s="6" t="s">
        <v>28</v>
      </c>
      <c r="F2115" s="6" t="s">
        <v>82</v>
      </c>
      <c r="G2115" s="6" t="s">
        <v>83</v>
      </c>
      <c r="H2115" s="6" t="s">
        <v>20</v>
      </c>
      <c r="I2115" s="8">
        <v>0.55000000000000004</v>
      </c>
      <c r="J2115" s="9">
        <v>3000</v>
      </c>
      <c r="K2115" s="10">
        <f t="shared" si="16"/>
        <v>1650.0000000000002</v>
      </c>
      <c r="L2115" s="10">
        <f t="shared" si="17"/>
        <v>577.5</v>
      </c>
      <c r="M2115" s="11">
        <v>0.35</v>
      </c>
      <c r="O2115" s="16"/>
      <c r="P2115" s="14"/>
      <c r="Q2115" s="12"/>
      <c r="R2115" s="13"/>
    </row>
    <row r="2116" spans="1:18" ht="15.75" customHeight="1">
      <c r="A2116" s="1"/>
      <c r="B2116" s="6" t="s">
        <v>27</v>
      </c>
      <c r="C2116" s="6">
        <v>1128299</v>
      </c>
      <c r="D2116" s="7">
        <v>44312</v>
      </c>
      <c r="E2116" s="6" t="s">
        <v>28</v>
      </c>
      <c r="F2116" s="6" t="s">
        <v>82</v>
      </c>
      <c r="G2116" s="6" t="s">
        <v>83</v>
      </c>
      <c r="H2116" s="6" t="s">
        <v>21</v>
      </c>
      <c r="I2116" s="8">
        <v>0.60000000000000009</v>
      </c>
      <c r="J2116" s="9">
        <v>2000</v>
      </c>
      <c r="K2116" s="10">
        <f t="shared" si="16"/>
        <v>1200.0000000000002</v>
      </c>
      <c r="L2116" s="10">
        <f t="shared" si="17"/>
        <v>360.00000000000006</v>
      </c>
      <c r="M2116" s="11">
        <v>0.3</v>
      </c>
      <c r="O2116" s="16"/>
      <c r="P2116" s="14"/>
      <c r="Q2116" s="12"/>
      <c r="R2116" s="13"/>
    </row>
    <row r="2117" spans="1:18" ht="15.75" customHeight="1">
      <c r="A2117" s="1"/>
      <c r="B2117" s="6" t="s">
        <v>27</v>
      </c>
      <c r="C2117" s="6">
        <v>1128299</v>
      </c>
      <c r="D2117" s="7">
        <v>44312</v>
      </c>
      <c r="E2117" s="6" t="s">
        <v>28</v>
      </c>
      <c r="F2117" s="6" t="s">
        <v>82</v>
      </c>
      <c r="G2117" s="6" t="s">
        <v>83</v>
      </c>
      <c r="H2117" s="6" t="s">
        <v>22</v>
      </c>
      <c r="I2117" s="8">
        <v>0.75000000000000011</v>
      </c>
      <c r="J2117" s="9">
        <v>3750</v>
      </c>
      <c r="K2117" s="10">
        <f t="shared" si="16"/>
        <v>2812.5000000000005</v>
      </c>
      <c r="L2117" s="10">
        <f t="shared" si="17"/>
        <v>703.12500000000011</v>
      </c>
      <c r="M2117" s="11">
        <v>0.25</v>
      </c>
      <c r="O2117" s="16"/>
      <c r="P2117" s="14"/>
      <c r="Q2117" s="12"/>
      <c r="R2117" s="13"/>
    </row>
    <row r="2118" spans="1:18" ht="15.75" customHeight="1">
      <c r="A2118" s="1"/>
      <c r="B2118" s="6" t="s">
        <v>27</v>
      </c>
      <c r="C2118" s="6">
        <v>1128299</v>
      </c>
      <c r="D2118" s="7">
        <v>44343</v>
      </c>
      <c r="E2118" s="6" t="s">
        <v>28</v>
      </c>
      <c r="F2118" s="6" t="s">
        <v>82</v>
      </c>
      <c r="G2118" s="6" t="s">
        <v>83</v>
      </c>
      <c r="H2118" s="6" t="s">
        <v>17</v>
      </c>
      <c r="I2118" s="8">
        <v>0.55000000000000004</v>
      </c>
      <c r="J2118" s="9">
        <v>5750</v>
      </c>
      <c r="K2118" s="10">
        <f t="shared" si="16"/>
        <v>3162.5000000000005</v>
      </c>
      <c r="L2118" s="10">
        <f t="shared" si="17"/>
        <v>1106.875</v>
      </c>
      <c r="M2118" s="11">
        <v>0.35</v>
      </c>
      <c r="O2118" s="16"/>
      <c r="P2118" s="14"/>
      <c r="Q2118" s="12"/>
      <c r="R2118" s="13"/>
    </row>
    <row r="2119" spans="1:18" ht="15.75" customHeight="1">
      <c r="A2119" s="1"/>
      <c r="B2119" s="6" t="s">
        <v>27</v>
      </c>
      <c r="C2119" s="6">
        <v>1128299</v>
      </c>
      <c r="D2119" s="7">
        <v>44343</v>
      </c>
      <c r="E2119" s="6" t="s">
        <v>28</v>
      </c>
      <c r="F2119" s="6" t="s">
        <v>82</v>
      </c>
      <c r="G2119" s="6" t="s">
        <v>83</v>
      </c>
      <c r="H2119" s="6" t="s">
        <v>18</v>
      </c>
      <c r="I2119" s="8">
        <v>0.60000000000000009</v>
      </c>
      <c r="J2119" s="9">
        <v>4250</v>
      </c>
      <c r="K2119" s="10">
        <f t="shared" si="16"/>
        <v>2550.0000000000005</v>
      </c>
      <c r="L2119" s="10">
        <f t="shared" si="17"/>
        <v>1020.0000000000002</v>
      </c>
      <c r="M2119" s="11">
        <v>0.4</v>
      </c>
      <c r="O2119" s="16"/>
      <c r="P2119" s="14"/>
      <c r="Q2119" s="12"/>
      <c r="R2119" s="13"/>
    </row>
    <row r="2120" spans="1:18" ht="15.75" customHeight="1">
      <c r="A2120" s="1"/>
      <c r="B2120" s="6" t="s">
        <v>27</v>
      </c>
      <c r="C2120" s="6">
        <v>1128299</v>
      </c>
      <c r="D2120" s="7">
        <v>44343</v>
      </c>
      <c r="E2120" s="6" t="s">
        <v>28</v>
      </c>
      <c r="F2120" s="6" t="s">
        <v>82</v>
      </c>
      <c r="G2120" s="6" t="s">
        <v>83</v>
      </c>
      <c r="H2120" s="6" t="s">
        <v>19</v>
      </c>
      <c r="I2120" s="8">
        <v>0.60000000000000009</v>
      </c>
      <c r="J2120" s="9">
        <v>4500</v>
      </c>
      <c r="K2120" s="10">
        <f t="shared" si="16"/>
        <v>2700.0000000000005</v>
      </c>
      <c r="L2120" s="10">
        <f t="shared" si="17"/>
        <v>945.00000000000011</v>
      </c>
      <c r="M2120" s="11">
        <v>0.35</v>
      </c>
      <c r="O2120" s="16"/>
      <c r="P2120" s="14"/>
      <c r="Q2120" s="12"/>
      <c r="R2120" s="13"/>
    </row>
    <row r="2121" spans="1:18" ht="15.75" customHeight="1">
      <c r="A2121" s="1"/>
      <c r="B2121" s="6" t="s">
        <v>27</v>
      </c>
      <c r="C2121" s="6">
        <v>1128299</v>
      </c>
      <c r="D2121" s="7">
        <v>44343</v>
      </c>
      <c r="E2121" s="6" t="s">
        <v>28</v>
      </c>
      <c r="F2121" s="6" t="s">
        <v>82</v>
      </c>
      <c r="G2121" s="6" t="s">
        <v>83</v>
      </c>
      <c r="H2121" s="6" t="s">
        <v>20</v>
      </c>
      <c r="I2121" s="8">
        <v>0.55000000000000004</v>
      </c>
      <c r="J2121" s="9">
        <v>3500</v>
      </c>
      <c r="K2121" s="10">
        <f t="shared" si="16"/>
        <v>1925.0000000000002</v>
      </c>
      <c r="L2121" s="10">
        <f t="shared" si="17"/>
        <v>673.75</v>
      </c>
      <c r="M2121" s="11">
        <v>0.35</v>
      </c>
      <c r="O2121" s="16"/>
      <c r="P2121" s="14"/>
      <c r="Q2121" s="12"/>
      <c r="R2121" s="13"/>
    </row>
    <row r="2122" spans="1:18" ht="15.75" customHeight="1">
      <c r="A2122" s="1"/>
      <c r="B2122" s="6" t="s">
        <v>27</v>
      </c>
      <c r="C2122" s="6">
        <v>1128299</v>
      </c>
      <c r="D2122" s="7">
        <v>44343</v>
      </c>
      <c r="E2122" s="6" t="s">
        <v>28</v>
      </c>
      <c r="F2122" s="6" t="s">
        <v>82</v>
      </c>
      <c r="G2122" s="6" t="s">
        <v>83</v>
      </c>
      <c r="H2122" s="6" t="s">
        <v>21</v>
      </c>
      <c r="I2122" s="8">
        <v>0.60000000000000009</v>
      </c>
      <c r="J2122" s="9">
        <v>2500</v>
      </c>
      <c r="K2122" s="10">
        <f t="shared" si="16"/>
        <v>1500.0000000000002</v>
      </c>
      <c r="L2122" s="10">
        <f t="shared" si="17"/>
        <v>450.00000000000006</v>
      </c>
      <c r="M2122" s="11">
        <v>0.3</v>
      </c>
      <c r="O2122" s="16"/>
      <c r="P2122" s="14"/>
      <c r="Q2122" s="12"/>
      <c r="R2122" s="13"/>
    </row>
    <row r="2123" spans="1:18" ht="15.75" customHeight="1">
      <c r="A2123" s="1"/>
      <c r="B2123" s="6" t="s">
        <v>27</v>
      </c>
      <c r="C2123" s="6">
        <v>1128299</v>
      </c>
      <c r="D2123" s="7">
        <v>44343</v>
      </c>
      <c r="E2123" s="6" t="s">
        <v>28</v>
      </c>
      <c r="F2123" s="6" t="s">
        <v>82</v>
      </c>
      <c r="G2123" s="6" t="s">
        <v>83</v>
      </c>
      <c r="H2123" s="6" t="s">
        <v>22</v>
      </c>
      <c r="I2123" s="8">
        <v>0.75000000000000011</v>
      </c>
      <c r="J2123" s="9">
        <v>4250</v>
      </c>
      <c r="K2123" s="10">
        <f t="shared" si="16"/>
        <v>3187.5000000000005</v>
      </c>
      <c r="L2123" s="10">
        <f t="shared" si="17"/>
        <v>796.87500000000011</v>
      </c>
      <c r="M2123" s="11">
        <v>0.25</v>
      </c>
      <c r="O2123" s="16"/>
      <c r="P2123" s="14"/>
      <c r="Q2123" s="12"/>
      <c r="R2123" s="13"/>
    </row>
    <row r="2124" spans="1:18" ht="15.75" customHeight="1">
      <c r="A2124" s="1"/>
      <c r="B2124" s="6" t="s">
        <v>27</v>
      </c>
      <c r="C2124" s="6">
        <v>1128299</v>
      </c>
      <c r="D2124" s="7">
        <v>44373</v>
      </c>
      <c r="E2124" s="6" t="s">
        <v>28</v>
      </c>
      <c r="F2124" s="6" t="s">
        <v>82</v>
      </c>
      <c r="G2124" s="6" t="s">
        <v>83</v>
      </c>
      <c r="H2124" s="6" t="s">
        <v>17</v>
      </c>
      <c r="I2124" s="8">
        <v>0.55000000000000004</v>
      </c>
      <c r="J2124" s="9">
        <v>7000</v>
      </c>
      <c r="K2124" s="10">
        <f t="shared" si="16"/>
        <v>3850.0000000000005</v>
      </c>
      <c r="L2124" s="10">
        <f t="shared" si="17"/>
        <v>1347.5</v>
      </c>
      <c r="M2124" s="11">
        <v>0.35</v>
      </c>
      <c r="O2124" s="16"/>
      <c r="P2124" s="14"/>
      <c r="Q2124" s="12"/>
      <c r="R2124" s="13"/>
    </row>
    <row r="2125" spans="1:18" ht="15.75" customHeight="1">
      <c r="A2125" s="1"/>
      <c r="B2125" s="6" t="s">
        <v>27</v>
      </c>
      <c r="C2125" s="6">
        <v>1128299</v>
      </c>
      <c r="D2125" s="7">
        <v>44373</v>
      </c>
      <c r="E2125" s="6" t="s">
        <v>28</v>
      </c>
      <c r="F2125" s="6" t="s">
        <v>82</v>
      </c>
      <c r="G2125" s="6" t="s">
        <v>83</v>
      </c>
      <c r="H2125" s="6" t="s">
        <v>18</v>
      </c>
      <c r="I2125" s="8">
        <v>0.60000000000000009</v>
      </c>
      <c r="J2125" s="9">
        <v>5500</v>
      </c>
      <c r="K2125" s="10">
        <f t="shared" si="16"/>
        <v>3300.0000000000005</v>
      </c>
      <c r="L2125" s="10">
        <f t="shared" si="17"/>
        <v>1320.0000000000002</v>
      </c>
      <c r="M2125" s="11">
        <v>0.4</v>
      </c>
      <c r="O2125" s="16"/>
      <c r="P2125" s="14"/>
      <c r="Q2125" s="12"/>
      <c r="R2125" s="13"/>
    </row>
    <row r="2126" spans="1:18" ht="15.75" customHeight="1">
      <c r="A2126" s="1"/>
      <c r="B2126" s="6" t="s">
        <v>27</v>
      </c>
      <c r="C2126" s="6">
        <v>1128299</v>
      </c>
      <c r="D2126" s="7">
        <v>44373</v>
      </c>
      <c r="E2126" s="6" t="s">
        <v>28</v>
      </c>
      <c r="F2126" s="6" t="s">
        <v>82</v>
      </c>
      <c r="G2126" s="6" t="s">
        <v>83</v>
      </c>
      <c r="H2126" s="6" t="s">
        <v>19</v>
      </c>
      <c r="I2126" s="8">
        <v>0.60000000000000009</v>
      </c>
      <c r="J2126" s="9">
        <v>5500</v>
      </c>
      <c r="K2126" s="10">
        <f t="shared" si="16"/>
        <v>3300.0000000000005</v>
      </c>
      <c r="L2126" s="10">
        <f t="shared" si="17"/>
        <v>1155</v>
      </c>
      <c r="M2126" s="11">
        <v>0.35</v>
      </c>
      <c r="O2126" s="16"/>
      <c r="P2126" s="14"/>
      <c r="Q2126" s="12"/>
      <c r="R2126" s="13"/>
    </row>
    <row r="2127" spans="1:18" ht="15.75" customHeight="1">
      <c r="A2127" s="1"/>
      <c r="B2127" s="6" t="s">
        <v>27</v>
      </c>
      <c r="C2127" s="6">
        <v>1128299</v>
      </c>
      <c r="D2127" s="7">
        <v>44373</v>
      </c>
      <c r="E2127" s="6" t="s">
        <v>28</v>
      </c>
      <c r="F2127" s="6" t="s">
        <v>82</v>
      </c>
      <c r="G2127" s="6" t="s">
        <v>83</v>
      </c>
      <c r="H2127" s="6" t="s">
        <v>20</v>
      </c>
      <c r="I2127" s="8">
        <v>0.55000000000000004</v>
      </c>
      <c r="J2127" s="9">
        <v>4250</v>
      </c>
      <c r="K2127" s="10">
        <f t="shared" si="16"/>
        <v>2337.5</v>
      </c>
      <c r="L2127" s="10">
        <f t="shared" si="17"/>
        <v>818.125</v>
      </c>
      <c r="M2127" s="11">
        <v>0.35</v>
      </c>
      <c r="O2127" s="16"/>
      <c r="P2127" s="14"/>
      <c r="Q2127" s="12"/>
      <c r="R2127" s="13"/>
    </row>
    <row r="2128" spans="1:18" ht="15.75" customHeight="1">
      <c r="A2128" s="1"/>
      <c r="B2128" s="6" t="s">
        <v>27</v>
      </c>
      <c r="C2128" s="6">
        <v>1128299</v>
      </c>
      <c r="D2128" s="7">
        <v>44373</v>
      </c>
      <c r="E2128" s="6" t="s">
        <v>28</v>
      </c>
      <c r="F2128" s="6" t="s">
        <v>82</v>
      </c>
      <c r="G2128" s="6" t="s">
        <v>83</v>
      </c>
      <c r="H2128" s="6" t="s">
        <v>21</v>
      </c>
      <c r="I2128" s="8">
        <v>0.60000000000000009</v>
      </c>
      <c r="J2128" s="9">
        <v>3000</v>
      </c>
      <c r="K2128" s="10">
        <f t="shared" si="16"/>
        <v>1800.0000000000002</v>
      </c>
      <c r="L2128" s="10">
        <f t="shared" si="17"/>
        <v>540</v>
      </c>
      <c r="M2128" s="11">
        <v>0.3</v>
      </c>
      <c r="O2128" s="16"/>
      <c r="P2128" s="14"/>
      <c r="Q2128" s="12"/>
      <c r="R2128" s="13"/>
    </row>
    <row r="2129" spans="1:18" ht="15.75" customHeight="1">
      <c r="A2129" s="1"/>
      <c r="B2129" s="6" t="s">
        <v>27</v>
      </c>
      <c r="C2129" s="6">
        <v>1128299</v>
      </c>
      <c r="D2129" s="7">
        <v>44373</v>
      </c>
      <c r="E2129" s="6" t="s">
        <v>28</v>
      </c>
      <c r="F2129" s="6" t="s">
        <v>82</v>
      </c>
      <c r="G2129" s="6" t="s">
        <v>83</v>
      </c>
      <c r="H2129" s="6" t="s">
        <v>22</v>
      </c>
      <c r="I2129" s="8">
        <v>0.75000000000000011</v>
      </c>
      <c r="J2129" s="9">
        <v>6000</v>
      </c>
      <c r="K2129" s="10">
        <f t="shared" si="16"/>
        <v>4500.0000000000009</v>
      </c>
      <c r="L2129" s="10">
        <f t="shared" si="17"/>
        <v>1125.0000000000002</v>
      </c>
      <c r="M2129" s="11">
        <v>0.25</v>
      </c>
      <c r="O2129" s="16"/>
      <c r="P2129" s="14"/>
      <c r="Q2129" s="12"/>
      <c r="R2129" s="13"/>
    </row>
    <row r="2130" spans="1:18" ht="15.75" customHeight="1">
      <c r="A2130" s="1"/>
      <c r="B2130" s="6" t="s">
        <v>27</v>
      </c>
      <c r="C2130" s="6">
        <v>1128299</v>
      </c>
      <c r="D2130" s="7">
        <v>44402</v>
      </c>
      <c r="E2130" s="6" t="s">
        <v>28</v>
      </c>
      <c r="F2130" s="6" t="s">
        <v>82</v>
      </c>
      <c r="G2130" s="6" t="s">
        <v>83</v>
      </c>
      <c r="H2130" s="6" t="s">
        <v>17</v>
      </c>
      <c r="I2130" s="8">
        <v>0.55000000000000004</v>
      </c>
      <c r="J2130" s="9">
        <v>7500</v>
      </c>
      <c r="K2130" s="10">
        <f t="shared" si="16"/>
        <v>4125</v>
      </c>
      <c r="L2130" s="10">
        <f t="shared" si="17"/>
        <v>1443.75</v>
      </c>
      <c r="M2130" s="11">
        <v>0.35</v>
      </c>
      <c r="O2130" s="16"/>
      <c r="P2130" s="14"/>
      <c r="Q2130" s="12"/>
      <c r="R2130" s="13"/>
    </row>
    <row r="2131" spans="1:18" ht="15.75" customHeight="1">
      <c r="A2131" s="1"/>
      <c r="B2131" s="6" t="s">
        <v>27</v>
      </c>
      <c r="C2131" s="6">
        <v>1128299</v>
      </c>
      <c r="D2131" s="7">
        <v>44402</v>
      </c>
      <c r="E2131" s="6" t="s">
        <v>28</v>
      </c>
      <c r="F2131" s="6" t="s">
        <v>82</v>
      </c>
      <c r="G2131" s="6" t="s">
        <v>83</v>
      </c>
      <c r="H2131" s="6" t="s">
        <v>18</v>
      </c>
      <c r="I2131" s="8">
        <v>0.60000000000000009</v>
      </c>
      <c r="J2131" s="9">
        <v>6000</v>
      </c>
      <c r="K2131" s="10">
        <f t="shared" si="16"/>
        <v>3600.0000000000005</v>
      </c>
      <c r="L2131" s="10">
        <f t="shared" si="17"/>
        <v>1440.0000000000002</v>
      </c>
      <c r="M2131" s="11">
        <v>0.4</v>
      </c>
      <c r="O2131" s="16"/>
      <c r="P2131" s="14"/>
      <c r="Q2131" s="12"/>
      <c r="R2131" s="13"/>
    </row>
    <row r="2132" spans="1:18" ht="15.75" customHeight="1">
      <c r="A2132" s="1"/>
      <c r="B2132" s="6" t="s">
        <v>27</v>
      </c>
      <c r="C2132" s="6">
        <v>1128299</v>
      </c>
      <c r="D2132" s="7">
        <v>44402</v>
      </c>
      <c r="E2132" s="6" t="s">
        <v>28</v>
      </c>
      <c r="F2132" s="6" t="s">
        <v>82</v>
      </c>
      <c r="G2132" s="6" t="s">
        <v>83</v>
      </c>
      <c r="H2132" s="6" t="s">
        <v>19</v>
      </c>
      <c r="I2132" s="8">
        <v>0.60000000000000009</v>
      </c>
      <c r="J2132" s="9">
        <v>5500</v>
      </c>
      <c r="K2132" s="10">
        <f t="shared" si="16"/>
        <v>3300.0000000000005</v>
      </c>
      <c r="L2132" s="10">
        <f t="shared" si="17"/>
        <v>1155</v>
      </c>
      <c r="M2132" s="11">
        <v>0.35</v>
      </c>
      <c r="O2132" s="16"/>
      <c r="P2132" s="14"/>
      <c r="Q2132" s="12"/>
      <c r="R2132" s="13"/>
    </row>
    <row r="2133" spans="1:18" ht="15.75" customHeight="1">
      <c r="A2133" s="1"/>
      <c r="B2133" s="6" t="s">
        <v>27</v>
      </c>
      <c r="C2133" s="6">
        <v>1128299</v>
      </c>
      <c r="D2133" s="7">
        <v>44402</v>
      </c>
      <c r="E2133" s="6" t="s">
        <v>28</v>
      </c>
      <c r="F2133" s="6" t="s">
        <v>82</v>
      </c>
      <c r="G2133" s="6" t="s">
        <v>83</v>
      </c>
      <c r="H2133" s="6" t="s">
        <v>20</v>
      </c>
      <c r="I2133" s="8">
        <v>0.55000000000000004</v>
      </c>
      <c r="J2133" s="9">
        <v>4500</v>
      </c>
      <c r="K2133" s="10">
        <f t="shared" si="16"/>
        <v>2475</v>
      </c>
      <c r="L2133" s="10">
        <f t="shared" si="17"/>
        <v>866.25</v>
      </c>
      <c r="M2133" s="11">
        <v>0.35</v>
      </c>
      <c r="O2133" s="16"/>
      <c r="P2133" s="14"/>
      <c r="Q2133" s="12"/>
      <c r="R2133" s="13"/>
    </row>
    <row r="2134" spans="1:18" ht="15.75" customHeight="1">
      <c r="A2134" s="1"/>
      <c r="B2134" s="6" t="s">
        <v>27</v>
      </c>
      <c r="C2134" s="6">
        <v>1128299</v>
      </c>
      <c r="D2134" s="7">
        <v>44402</v>
      </c>
      <c r="E2134" s="6" t="s">
        <v>28</v>
      </c>
      <c r="F2134" s="6" t="s">
        <v>82</v>
      </c>
      <c r="G2134" s="6" t="s">
        <v>83</v>
      </c>
      <c r="H2134" s="6" t="s">
        <v>21</v>
      </c>
      <c r="I2134" s="8">
        <v>0.60000000000000009</v>
      </c>
      <c r="J2134" s="9">
        <v>5000</v>
      </c>
      <c r="K2134" s="10">
        <f t="shared" si="16"/>
        <v>3000.0000000000005</v>
      </c>
      <c r="L2134" s="10">
        <f t="shared" si="17"/>
        <v>900.00000000000011</v>
      </c>
      <c r="M2134" s="11">
        <v>0.3</v>
      </c>
      <c r="O2134" s="16"/>
      <c r="P2134" s="14"/>
      <c r="Q2134" s="12"/>
      <c r="R2134" s="13"/>
    </row>
    <row r="2135" spans="1:18" ht="15.75" customHeight="1">
      <c r="A2135" s="1"/>
      <c r="B2135" s="6" t="s">
        <v>27</v>
      </c>
      <c r="C2135" s="6">
        <v>1128299</v>
      </c>
      <c r="D2135" s="7">
        <v>44402</v>
      </c>
      <c r="E2135" s="6" t="s">
        <v>28</v>
      </c>
      <c r="F2135" s="6" t="s">
        <v>82</v>
      </c>
      <c r="G2135" s="6" t="s">
        <v>83</v>
      </c>
      <c r="H2135" s="6" t="s">
        <v>22</v>
      </c>
      <c r="I2135" s="8">
        <v>0.75000000000000011</v>
      </c>
      <c r="J2135" s="9">
        <v>5000</v>
      </c>
      <c r="K2135" s="10">
        <f t="shared" si="16"/>
        <v>3750.0000000000005</v>
      </c>
      <c r="L2135" s="10">
        <f t="shared" si="17"/>
        <v>937.50000000000011</v>
      </c>
      <c r="M2135" s="11">
        <v>0.25</v>
      </c>
      <c r="O2135" s="16"/>
      <c r="P2135" s="14"/>
      <c r="Q2135" s="12"/>
      <c r="R2135" s="13"/>
    </row>
    <row r="2136" spans="1:18" ht="15.75" customHeight="1">
      <c r="A2136" s="1"/>
      <c r="B2136" s="6" t="s">
        <v>27</v>
      </c>
      <c r="C2136" s="6">
        <v>1128299</v>
      </c>
      <c r="D2136" s="7">
        <v>44434</v>
      </c>
      <c r="E2136" s="6" t="s">
        <v>28</v>
      </c>
      <c r="F2136" s="6" t="s">
        <v>82</v>
      </c>
      <c r="G2136" s="6" t="s">
        <v>83</v>
      </c>
      <c r="H2136" s="6" t="s">
        <v>17</v>
      </c>
      <c r="I2136" s="8">
        <v>0.60000000000000009</v>
      </c>
      <c r="J2136" s="9">
        <v>7000</v>
      </c>
      <c r="K2136" s="10">
        <f t="shared" si="16"/>
        <v>4200.0000000000009</v>
      </c>
      <c r="L2136" s="10">
        <f t="shared" si="17"/>
        <v>1470.0000000000002</v>
      </c>
      <c r="M2136" s="11">
        <v>0.35</v>
      </c>
      <c r="O2136" s="16"/>
      <c r="P2136" s="14"/>
      <c r="Q2136" s="12"/>
      <c r="R2136" s="13"/>
    </row>
    <row r="2137" spans="1:18" ht="15.75" customHeight="1">
      <c r="A2137" s="1"/>
      <c r="B2137" s="6" t="s">
        <v>27</v>
      </c>
      <c r="C2137" s="6">
        <v>1128299</v>
      </c>
      <c r="D2137" s="7">
        <v>44434</v>
      </c>
      <c r="E2137" s="6" t="s">
        <v>28</v>
      </c>
      <c r="F2137" s="6" t="s">
        <v>82</v>
      </c>
      <c r="G2137" s="6" t="s">
        <v>83</v>
      </c>
      <c r="H2137" s="6" t="s">
        <v>18</v>
      </c>
      <c r="I2137" s="8">
        <v>0.65000000000000013</v>
      </c>
      <c r="J2137" s="9">
        <v>6500</v>
      </c>
      <c r="K2137" s="10">
        <f t="shared" si="16"/>
        <v>4225.0000000000009</v>
      </c>
      <c r="L2137" s="10">
        <f t="shared" si="17"/>
        <v>1690.0000000000005</v>
      </c>
      <c r="M2137" s="11">
        <v>0.4</v>
      </c>
      <c r="O2137" s="16"/>
      <c r="P2137" s="14"/>
      <c r="Q2137" s="12"/>
      <c r="R2137" s="13"/>
    </row>
    <row r="2138" spans="1:18" ht="15.75" customHeight="1">
      <c r="A2138" s="1"/>
      <c r="B2138" s="6" t="s">
        <v>27</v>
      </c>
      <c r="C2138" s="6">
        <v>1128299</v>
      </c>
      <c r="D2138" s="7">
        <v>44434</v>
      </c>
      <c r="E2138" s="6" t="s">
        <v>28</v>
      </c>
      <c r="F2138" s="6" t="s">
        <v>82</v>
      </c>
      <c r="G2138" s="6" t="s">
        <v>83</v>
      </c>
      <c r="H2138" s="6" t="s">
        <v>19</v>
      </c>
      <c r="I2138" s="8">
        <v>0.60000000000000009</v>
      </c>
      <c r="J2138" s="9">
        <v>5250</v>
      </c>
      <c r="K2138" s="10">
        <f t="shared" si="16"/>
        <v>3150.0000000000005</v>
      </c>
      <c r="L2138" s="10">
        <f t="shared" si="17"/>
        <v>1102.5</v>
      </c>
      <c r="M2138" s="11">
        <v>0.35</v>
      </c>
      <c r="O2138" s="16"/>
      <c r="P2138" s="14"/>
      <c r="Q2138" s="12"/>
      <c r="R2138" s="13"/>
    </row>
    <row r="2139" spans="1:18" ht="15.75" customHeight="1">
      <c r="A2139" s="1"/>
      <c r="B2139" s="6" t="s">
        <v>27</v>
      </c>
      <c r="C2139" s="6">
        <v>1128299</v>
      </c>
      <c r="D2139" s="7">
        <v>44434</v>
      </c>
      <c r="E2139" s="6" t="s">
        <v>28</v>
      </c>
      <c r="F2139" s="6" t="s">
        <v>82</v>
      </c>
      <c r="G2139" s="6" t="s">
        <v>83</v>
      </c>
      <c r="H2139" s="6" t="s">
        <v>20</v>
      </c>
      <c r="I2139" s="8">
        <v>0.60000000000000009</v>
      </c>
      <c r="J2139" s="9">
        <v>4750</v>
      </c>
      <c r="K2139" s="10">
        <f t="shared" si="16"/>
        <v>2850.0000000000005</v>
      </c>
      <c r="L2139" s="10">
        <f t="shared" si="17"/>
        <v>997.50000000000011</v>
      </c>
      <c r="M2139" s="11">
        <v>0.35</v>
      </c>
      <c r="O2139" s="16"/>
      <c r="P2139" s="14"/>
      <c r="Q2139" s="12"/>
      <c r="R2139" s="13"/>
    </row>
    <row r="2140" spans="1:18" ht="15.75" customHeight="1">
      <c r="A2140" s="1"/>
      <c r="B2140" s="6" t="s">
        <v>27</v>
      </c>
      <c r="C2140" s="6">
        <v>1128299</v>
      </c>
      <c r="D2140" s="7">
        <v>44434</v>
      </c>
      <c r="E2140" s="6" t="s">
        <v>28</v>
      </c>
      <c r="F2140" s="6" t="s">
        <v>82</v>
      </c>
      <c r="G2140" s="6" t="s">
        <v>83</v>
      </c>
      <c r="H2140" s="6" t="s">
        <v>21</v>
      </c>
      <c r="I2140" s="8">
        <v>0.70000000000000007</v>
      </c>
      <c r="J2140" s="9">
        <v>4750</v>
      </c>
      <c r="K2140" s="10">
        <f t="shared" si="16"/>
        <v>3325.0000000000005</v>
      </c>
      <c r="L2140" s="10">
        <f t="shared" si="17"/>
        <v>997.50000000000011</v>
      </c>
      <c r="M2140" s="11">
        <v>0.3</v>
      </c>
      <c r="O2140" s="16"/>
      <c r="P2140" s="14"/>
      <c r="Q2140" s="12"/>
      <c r="R2140" s="13"/>
    </row>
    <row r="2141" spans="1:18" ht="15.75" customHeight="1">
      <c r="A2141" s="1"/>
      <c r="B2141" s="6" t="s">
        <v>27</v>
      </c>
      <c r="C2141" s="6">
        <v>1128299</v>
      </c>
      <c r="D2141" s="7">
        <v>44434</v>
      </c>
      <c r="E2141" s="6" t="s">
        <v>28</v>
      </c>
      <c r="F2141" s="6" t="s">
        <v>82</v>
      </c>
      <c r="G2141" s="6" t="s">
        <v>83</v>
      </c>
      <c r="H2141" s="6" t="s">
        <v>22</v>
      </c>
      <c r="I2141" s="8">
        <v>0.75000000000000011</v>
      </c>
      <c r="J2141" s="9">
        <v>4500</v>
      </c>
      <c r="K2141" s="10">
        <f t="shared" si="16"/>
        <v>3375.0000000000005</v>
      </c>
      <c r="L2141" s="10">
        <f t="shared" si="17"/>
        <v>843.75000000000011</v>
      </c>
      <c r="M2141" s="11">
        <v>0.25</v>
      </c>
      <c r="O2141" s="16"/>
      <c r="P2141" s="14"/>
      <c r="Q2141" s="12"/>
      <c r="R2141" s="13"/>
    </row>
    <row r="2142" spans="1:18" ht="15.75" customHeight="1">
      <c r="A2142" s="1"/>
      <c r="B2142" s="6" t="s">
        <v>27</v>
      </c>
      <c r="C2142" s="6">
        <v>1128299</v>
      </c>
      <c r="D2142" s="7">
        <v>44466</v>
      </c>
      <c r="E2142" s="6" t="s">
        <v>28</v>
      </c>
      <c r="F2142" s="6" t="s">
        <v>82</v>
      </c>
      <c r="G2142" s="6" t="s">
        <v>83</v>
      </c>
      <c r="H2142" s="6" t="s">
        <v>17</v>
      </c>
      <c r="I2142" s="8">
        <v>0.50000000000000011</v>
      </c>
      <c r="J2142" s="9">
        <v>6250</v>
      </c>
      <c r="K2142" s="10">
        <f t="shared" si="16"/>
        <v>3125.0000000000009</v>
      </c>
      <c r="L2142" s="10">
        <f t="shared" si="17"/>
        <v>1093.7500000000002</v>
      </c>
      <c r="M2142" s="11">
        <v>0.35</v>
      </c>
      <c r="O2142" s="16"/>
      <c r="P2142" s="14"/>
      <c r="Q2142" s="12"/>
      <c r="R2142" s="13"/>
    </row>
    <row r="2143" spans="1:18" ht="15.75" customHeight="1">
      <c r="A2143" s="1"/>
      <c r="B2143" s="6" t="s">
        <v>27</v>
      </c>
      <c r="C2143" s="6">
        <v>1128299</v>
      </c>
      <c r="D2143" s="7">
        <v>44466</v>
      </c>
      <c r="E2143" s="6" t="s">
        <v>28</v>
      </c>
      <c r="F2143" s="6" t="s">
        <v>82</v>
      </c>
      <c r="G2143" s="6" t="s">
        <v>83</v>
      </c>
      <c r="H2143" s="6" t="s">
        <v>18</v>
      </c>
      <c r="I2143" s="8">
        <v>0.55000000000000016</v>
      </c>
      <c r="J2143" s="9">
        <v>6250</v>
      </c>
      <c r="K2143" s="10">
        <f t="shared" si="16"/>
        <v>3437.5000000000009</v>
      </c>
      <c r="L2143" s="10">
        <f t="shared" si="17"/>
        <v>1375.0000000000005</v>
      </c>
      <c r="M2143" s="11">
        <v>0.4</v>
      </c>
      <c r="O2143" s="16"/>
      <c r="P2143" s="14"/>
      <c r="Q2143" s="12"/>
      <c r="R2143" s="13"/>
    </row>
    <row r="2144" spans="1:18" ht="15.75" customHeight="1">
      <c r="A2144" s="1"/>
      <c r="B2144" s="6" t="s">
        <v>27</v>
      </c>
      <c r="C2144" s="6">
        <v>1128299</v>
      </c>
      <c r="D2144" s="7">
        <v>44466</v>
      </c>
      <c r="E2144" s="6" t="s">
        <v>28</v>
      </c>
      <c r="F2144" s="6" t="s">
        <v>82</v>
      </c>
      <c r="G2144" s="6" t="s">
        <v>83</v>
      </c>
      <c r="H2144" s="6" t="s">
        <v>19</v>
      </c>
      <c r="I2144" s="8">
        <v>0.50000000000000011</v>
      </c>
      <c r="J2144" s="9">
        <v>4750</v>
      </c>
      <c r="K2144" s="10">
        <f t="shared" si="16"/>
        <v>2375.0000000000005</v>
      </c>
      <c r="L2144" s="10">
        <f t="shared" si="17"/>
        <v>831.25000000000011</v>
      </c>
      <c r="M2144" s="11">
        <v>0.35</v>
      </c>
      <c r="O2144" s="16"/>
      <c r="P2144" s="14"/>
      <c r="Q2144" s="12"/>
      <c r="R2144" s="13"/>
    </row>
    <row r="2145" spans="1:18" ht="15.75" customHeight="1">
      <c r="A2145" s="1"/>
      <c r="B2145" s="6" t="s">
        <v>27</v>
      </c>
      <c r="C2145" s="6">
        <v>1128299</v>
      </c>
      <c r="D2145" s="7">
        <v>44466</v>
      </c>
      <c r="E2145" s="6" t="s">
        <v>28</v>
      </c>
      <c r="F2145" s="6" t="s">
        <v>82</v>
      </c>
      <c r="G2145" s="6" t="s">
        <v>83</v>
      </c>
      <c r="H2145" s="6" t="s">
        <v>20</v>
      </c>
      <c r="I2145" s="8">
        <v>0.50000000000000011</v>
      </c>
      <c r="J2145" s="9">
        <v>4250</v>
      </c>
      <c r="K2145" s="10">
        <f t="shared" si="16"/>
        <v>2125.0000000000005</v>
      </c>
      <c r="L2145" s="10">
        <f t="shared" si="17"/>
        <v>743.75000000000011</v>
      </c>
      <c r="M2145" s="11">
        <v>0.35</v>
      </c>
      <c r="O2145" s="16"/>
      <c r="P2145" s="14"/>
      <c r="Q2145" s="12"/>
      <c r="R2145" s="13"/>
    </row>
    <row r="2146" spans="1:18" ht="15.75" customHeight="1">
      <c r="A2146" s="1"/>
      <c r="B2146" s="6" t="s">
        <v>27</v>
      </c>
      <c r="C2146" s="6">
        <v>1128299</v>
      </c>
      <c r="D2146" s="7">
        <v>44466</v>
      </c>
      <c r="E2146" s="6" t="s">
        <v>28</v>
      </c>
      <c r="F2146" s="6" t="s">
        <v>82</v>
      </c>
      <c r="G2146" s="6" t="s">
        <v>83</v>
      </c>
      <c r="H2146" s="6" t="s">
        <v>21</v>
      </c>
      <c r="I2146" s="8">
        <v>0.60000000000000009</v>
      </c>
      <c r="J2146" s="9">
        <v>4250</v>
      </c>
      <c r="K2146" s="10">
        <f t="shared" si="16"/>
        <v>2550.0000000000005</v>
      </c>
      <c r="L2146" s="10">
        <f t="shared" si="17"/>
        <v>765.00000000000011</v>
      </c>
      <c r="M2146" s="11">
        <v>0.3</v>
      </c>
      <c r="O2146" s="16"/>
      <c r="P2146" s="14"/>
      <c r="Q2146" s="12"/>
      <c r="R2146" s="13"/>
    </row>
    <row r="2147" spans="1:18" ht="15.75" customHeight="1">
      <c r="A2147" s="1"/>
      <c r="B2147" s="6" t="s">
        <v>27</v>
      </c>
      <c r="C2147" s="6">
        <v>1128299</v>
      </c>
      <c r="D2147" s="7">
        <v>44466</v>
      </c>
      <c r="E2147" s="6" t="s">
        <v>28</v>
      </c>
      <c r="F2147" s="6" t="s">
        <v>82</v>
      </c>
      <c r="G2147" s="6" t="s">
        <v>83</v>
      </c>
      <c r="H2147" s="6" t="s">
        <v>22</v>
      </c>
      <c r="I2147" s="8">
        <v>0.65000000000000013</v>
      </c>
      <c r="J2147" s="9">
        <v>4750</v>
      </c>
      <c r="K2147" s="10">
        <f t="shared" si="16"/>
        <v>3087.5000000000005</v>
      </c>
      <c r="L2147" s="10">
        <f t="shared" si="17"/>
        <v>771.87500000000011</v>
      </c>
      <c r="M2147" s="11">
        <v>0.25</v>
      </c>
      <c r="O2147" s="16"/>
      <c r="P2147" s="14"/>
      <c r="Q2147" s="12"/>
      <c r="R2147" s="13"/>
    </row>
    <row r="2148" spans="1:18" ht="15.75" customHeight="1">
      <c r="A2148" s="1"/>
      <c r="B2148" s="6" t="s">
        <v>27</v>
      </c>
      <c r="C2148" s="6">
        <v>1128299</v>
      </c>
      <c r="D2148" s="7">
        <v>44495</v>
      </c>
      <c r="E2148" s="6" t="s">
        <v>28</v>
      </c>
      <c r="F2148" s="6" t="s">
        <v>82</v>
      </c>
      <c r="G2148" s="6" t="s">
        <v>83</v>
      </c>
      <c r="H2148" s="6" t="s">
        <v>17</v>
      </c>
      <c r="I2148" s="8">
        <v>0.50000000000000011</v>
      </c>
      <c r="J2148" s="9">
        <v>5500</v>
      </c>
      <c r="K2148" s="10">
        <f t="shared" si="16"/>
        <v>2750.0000000000005</v>
      </c>
      <c r="L2148" s="10">
        <f t="shared" si="17"/>
        <v>962.50000000000011</v>
      </c>
      <c r="M2148" s="11">
        <v>0.35</v>
      </c>
      <c r="O2148" s="16"/>
      <c r="P2148" s="14"/>
      <c r="Q2148" s="12"/>
      <c r="R2148" s="13"/>
    </row>
    <row r="2149" spans="1:18" ht="15.75" customHeight="1">
      <c r="A2149" s="1"/>
      <c r="B2149" s="6" t="s">
        <v>27</v>
      </c>
      <c r="C2149" s="6">
        <v>1128299</v>
      </c>
      <c r="D2149" s="7">
        <v>44495</v>
      </c>
      <c r="E2149" s="6" t="s">
        <v>28</v>
      </c>
      <c r="F2149" s="6" t="s">
        <v>82</v>
      </c>
      <c r="G2149" s="6" t="s">
        <v>83</v>
      </c>
      <c r="H2149" s="6" t="s">
        <v>18</v>
      </c>
      <c r="I2149" s="8">
        <v>0.55000000000000016</v>
      </c>
      <c r="J2149" s="9">
        <v>5500</v>
      </c>
      <c r="K2149" s="10">
        <f t="shared" si="16"/>
        <v>3025.0000000000009</v>
      </c>
      <c r="L2149" s="10">
        <f t="shared" si="17"/>
        <v>1210.0000000000005</v>
      </c>
      <c r="M2149" s="11">
        <v>0.4</v>
      </c>
      <c r="O2149" s="16"/>
      <c r="P2149" s="14"/>
      <c r="Q2149" s="12"/>
      <c r="R2149" s="13"/>
    </row>
    <row r="2150" spans="1:18" ht="15.75" customHeight="1">
      <c r="A2150" s="1"/>
      <c r="B2150" s="6" t="s">
        <v>27</v>
      </c>
      <c r="C2150" s="6">
        <v>1128299</v>
      </c>
      <c r="D2150" s="7">
        <v>44495</v>
      </c>
      <c r="E2150" s="6" t="s">
        <v>28</v>
      </c>
      <c r="F2150" s="6" t="s">
        <v>82</v>
      </c>
      <c r="G2150" s="6" t="s">
        <v>83</v>
      </c>
      <c r="H2150" s="6" t="s">
        <v>19</v>
      </c>
      <c r="I2150" s="8">
        <v>0.50000000000000011</v>
      </c>
      <c r="J2150" s="9">
        <v>3750</v>
      </c>
      <c r="K2150" s="10">
        <f t="shared" si="16"/>
        <v>1875.0000000000005</v>
      </c>
      <c r="L2150" s="10">
        <f t="shared" si="17"/>
        <v>656.25000000000011</v>
      </c>
      <c r="M2150" s="11">
        <v>0.35</v>
      </c>
      <c r="O2150" s="16"/>
      <c r="P2150" s="14"/>
      <c r="Q2150" s="12"/>
      <c r="R2150" s="13"/>
    </row>
    <row r="2151" spans="1:18" ht="15.75" customHeight="1">
      <c r="A2151" s="1"/>
      <c r="B2151" s="6" t="s">
        <v>27</v>
      </c>
      <c r="C2151" s="6">
        <v>1128299</v>
      </c>
      <c r="D2151" s="7">
        <v>44495</v>
      </c>
      <c r="E2151" s="6" t="s">
        <v>28</v>
      </c>
      <c r="F2151" s="6" t="s">
        <v>82</v>
      </c>
      <c r="G2151" s="6" t="s">
        <v>83</v>
      </c>
      <c r="H2151" s="6" t="s">
        <v>20</v>
      </c>
      <c r="I2151" s="8">
        <v>0.50000000000000011</v>
      </c>
      <c r="J2151" s="9">
        <v>3500</v>
      </c>
      <c r="K2151" s="10">
        <f t="shared" si="16"/>
        <v>1750.0000000000005</v>
      </c>
      <c r="L2151" s="10">
        <f t="shared" si="17"/>
        <v>612.50000000000011</v>
      </c>
      <c r="M2151" s="11">
        <v>0.35</v>
      </c>
      <c r="O2151" s="16"/>
      <c r="P2151" s="14"/>
      <c r="Q2151" s="12"/>
      <c r="R2151" s="13"/>
    </row>
    <row r="2152" spans="1:18" ht="15.75" customHeight="1">
      <c r="A2152" s="1"/>
      <c r="B2152" s="6" t="s">
        <v>27</v>
      </c>
      <c r="C2152" s="6">
        <v>1128299</v>
      </c>
      <c r="D2152" s="7">
        <v>44495</v>
      </c>
      <c r="E2152" s="6" t="s">
        <v>28</v>
      </c>
      <c r="F2152" s="6" t="s">
        <v>82</v>
      </c>
      <c r="G2152" s="6" t="s">
        <v>83</v>
      </c>
      <c r="H2152" s="6" t="s">
        <v>21</v>
      </c>
      <c r="I2152" s="8">
        <v>0.60000000000000009</v>
      </c>
      <c r="J2152" s="9">
        <v>3250</v>
      </c>
      <c r="K2152" s="10">
        <f t="shared" si="16"/>
        <v>1950.0000000000002</v>
      </c>
      <c r="L2152" s="10">
        <f t="shared" si="17"/>
        <v>585</v>
      </c>
      <c r="M2152" s="11">
        <v>0.3</v>
      </c>
      <c r="O2152" s="16"/>
      <c r="P2152" s="14"/>
      <c r="Q2152" s="12"/>
      <c r="R2152" s="13"/>
    </row>
    <row r="2153" spans="1:18" ht="15.75" customHeight="1">
      <c r="A2153" s="1"/>
      <c r="B2153" s="6" t="s">
        <v>27</v>
      </c>
      <c r="C2153" s="6">
        <v>1128299</v>
      </c>
      <c r="D2153" s="7">
        <v>44495</v>
      </c>
      <c r="E2153" s="6" t="s">
        <v>28</v>
      </c>
      <c r="F2153" s="6" t="s">
        <v>82</v>
      </c>
      <c r="G2153" s="6" t="s">
        <v>83</v>
      </c>
      <c r="H2153" s="6" t="s">
        <v>22</v>
      </c>
      <c r="I2153" s="8">
        <v>0.75000000000000011</v>
      </c>
      <c r="J2153" s="9">
        <v>3750</v>
      </c>
      <c r="K2153" s="10">
        <f t="shared" si="16"/>
        <v>2812.5000000000005</v>
      </c>
      <c r="L2153" s="10">
        <f t="shared" si="17"/>
        <v>703.12500000000011</v>
      </c>
      <c r="M2153" s="11">
        <v>0.25</v>
      </c>
      <c r="O2153" s="16"/>
      <c r="P2153" s="14"/>
      <c r="Q2153" s="12"/>
      <c r="R2153" s="13"/>
    </row>
    <row r="2154" spans="1:18" ht="15.75" customHeight="1">
      <c r="A2154" s="1"/>
      <c r="B2154" s="6" t="s">
        <v>27</v>
      </c>
      <c r="C2154" s="6">
        <v>1128299</v>
      </c>
      <c r="D2154" s="7">
        <v>44526</v>
      </c>
      <c r="E2154" s="6" t="s">
        <v>28</v>
      </c>
      <c r="F2154" s="6" t="s">
        <v>82</v>
      </c>
      <c r="G2154" s="6" t="s">
        <v>83</v>
      </c>
      <c r="H2154" s="6" t="s">
        <v>17</v>
      </c>
      <c r="I2154" s="8">
        <v>0.60000000000000009</v>
      </c>
      <c r="J2154" s="9">
        <v>5500</v>
      </c>
      <c r="K2154" s="10">
        <f t="shared" si="16"/>
        <v>3300.0000000000005</v>
      </c>
      <c r="L2154" s="10">
        <f t="shared" si="17"/>
        <v>1155</v>
      </c>
      <c r="M2154" s="11">
        <v>0.35</v>
      </c>
      <c r="O2154" s="16"/>
      <c r="P2154" s="14"/>
      <c r="Q2154" s="12"/>
      <c r="R2154" s="13"/>
    </row>
    <row r="2155" spans="1:18" ht="15.75" customHeight="1">
      <c r="A2155" s="1"/>
      <c r="B2155" s="6" t="s">
        <v>27</v>
      </c>
      <c r="C2155" s="6">
        <v>1128299</v>
      </c>
      <c r="D2155" s="7">
        <v>44526</v>
      </c>
      <c r="E2155" s="6" t="s">
        <v>28</v>
      </c>
      <c r="F2155" s="6" t="s">
        <v>82</v>
      </c>
      <c r="G2155" s="6" t="s">
        <v>83</v>
      </c>
      <c r="H2155" s="6" t="s">
        <v>18</v>
      </c>
      <c r="I2155" s="8">
        <v>0.65000000000000013</v>
      </c>
      <c r="J2155" s="9">
        <v>6000</v>
      </c>
      <c r="K2155" s="10">
        <f t="shared" si="16"/>
        <v>3900.0000000000009</v>
      </c>
      <c r="L2155" s="10">
        <f t="shared" si="17"/>
        <v>1560.0000000000005</v>
      </c>
      <c r="M2155" s="11">
        <v>0.4</v>
      </c>
      <c r="O2155" s="16"/>
      <c r="P2155" s="14"/>
      <c r="Q2155" s="12"/>
      <c r="R2155" s="13"/>
    </row>
    <row r="2156" spans="1:18" ht="15.75" customHeight="1">
      <c r="A2156" s="1"/>
      <c r="B2156" s="6" t="s">
        <v>27</v>
      </c>
      <c r="C2156" s="6">
        <v>1128299</v>
      </c>
      <c r="D2156" s="7">
        <v>44526</v>
      </c>
      <c r="E2156" s="6" t="s">
        <v>28</v>
      </c>
      <c r="F2156" s="6" t="s">
        <v>82</v>
      </c>
      <c r="G2156" s="6" t="s">
        <v>83</v>
      </c>
      <c r="H2156" s="6" t="s">
        <v>19</v>
      </c>
      <c r="I2156" s="8">
        <v>0.60000000000000009</v>
      </c>
      <c r="J2156" s="9">
        <v>4500</v>
      </c>
      <c r="K2156" s="10">
        <f t="shared" si="16"/>
        <v>2700.0000000000005</v>
      </c>
      <c r="L2156" s="10">
        <f t="shared" si="17"/>
        <v>945.00000000000011</v>
      </c>
      <c r="M2156" s="11">
        <v>0.35</v>
      </c>
      <c r="O2156" s="16"/>
      <c r="P2156" s="14"/>
      <c r="Q2156" s="12"/>
      <c r="R2156" s="13"/>
    </row>
    <row r="2157" spans="1:18" ht="15.75" customHeight="1">
      <c r="A2157" s="1"/>
      <c r="B2157" s="6" t="s">
        <v>27</v>
      </c>
      <c r="C2157" s="6">
        <v>1128299</v>
      </c>
      <c r="D2157" s="7">
        <v>44526</v>
      </c>
      <c r="E2157" s="6" t="s">
        <v>28</v>
      </c>
      <c r="F2157" s="6" t="s">
        <v>82</v>
      </c>
      <c r="G2157" s="6" t="s">
        <v>83</v>
      </c>
      <c r="H2157" s="6" t="s">
        <v>20</v>
      </c>
      <c r="I2157" s="8">
        <v>0.60000000000000009</v>
      </c>
      <c r="J2157" s="9">
        <v>4250</v>
      </c>
      <c r="K2157" s="10">
        <f t="shared" si="16"/>
        <v>2550.0000000000005</v>
      </c>
      <c r="L2157" s="10">
        <f t="shared" si="17"/>
        <v>892.50000000000011</v>
      </c>
      <c r="M2157" s="11">
        <v>0.35</v>
      </c>
      <c r="O2157" s="16"/>
      <c r="P2157" s="14"/>
      <c r="Q2157" s="12"/>
      <c r="R2157" s="13"/>
    </row>
    <row r="2158" spans="1:18" ht="15.75" customHeight="1">
      <c r="A2158" s="1"/>
      <c r="B2158" s="6" t="s">
        <v>27</v>
      </c>
      <c r="C2158" s="6">
        <v>1128299</v>
      </c>
      <c r="D2158" s="7">
        <v>44526</v>
      </c>
      <c r="E2158" s="6" t="s">
        <v>28</v>
      </c>
      <c r="F2158" s="6" t="s">
        <v>82</v>
      </c>
      <c r="G2158" s="6" t="s">
        <v>83</v>
      </c>
      <c r="H2158" s="6" t="s">
        <v>21</v>
      </c>
      <c r="I2158" s="8">
        <v>0.70000000000000007</v>
      </c>
      <c r="J2158" s="9">
        <v>3750</v>
      </c>
      <c r="K2158" s="10">
        <f t="shared" si="16"/>
        <v>2625.0000000000005</v>
      </c>
      <c r="L2158" s="10">
        <f t="shared" si="17"/>
        <v>787.50000000000011</v>
      </c>
      <c r="M2158" s="11">
        <v>0.3</v>
      </c>
      <c r="O2158" s="16"/>
      <c r="P2158" s="14"/>
      <c r="Q2158" s="12"/>
      <c r="R2158" s="13"/>
    </row>
    <row r="2159" spans="1:18" ht="15.75" customHeight="1">
      <c r="A2159" s="1"/>
      <c r="B2159" s="6" t="s">
        <v>27</v>
      </c>
      <c r="C2159" s="6">
        <v>1128299</v>
      </c>
      <c r="D2159" s="7">
        <v>44526</v>
      </c>
      <c r="E2159" s="6" t="s">
        <v>28</v>
      </c>
      <c r="F2159" s="6" t="s">
        <v>82</v>
      </c>
      <c r="G2159" s="6" t="s">
        <v>83</v>
      </c>
      <c r="H2159" s="6" t="s">
        <v>22</v>
      </c>
      <c r="I2159" s="8">
        <v>0.75000000000000011</v>
      </c>
      <c r="J2159" s="9">
        <v>5000</v>
      </c>
      <c r="K2159" s="10">
        <f t="shared" si="16"/>
        <v>3750.0000000000005</v>
      </c>
      <c r="L2159" s="10">
        <f t="shared" si="17"/>
        <v>937.50000000000011</v>
      </c>
      <c r="M2159" s="11">
        <v>0.25</v>
      </c>
      <c r="O2159" s="16"/>
      <c r="P2159" s="14"/>
      <c r="Q2159" s="12"/>
      <c r="R2159" s="13"/>
    </row>
    <row r="2160" spans="1:18" ht="15.75" customHeight="1">
      <c r="A2160" s="1"/>
      <c r="B2160" s="6" t="s">
        <v>27</v>
      </c>
      <c r="C2160" s="6">
        <v>1128299</v>
      </c>
      <c r="D2160" s="7">
        <v>44555</v>
      </c>
      <c r="E2160" s="6" t="s">
        <v>28</v>
      </c>
      <c r="F2160" s="6" t="s">
        <v>82</v>
      </c>
      <c r="G2160" s="6" t="s">
        <v>83</v>
      </c>
      <c r="H2160" s="6" t="s">
        <v>17</v>
      </c>
      <c r="I2160" s="8">
        <v>0.60000000000000009</v>
      </c>
      <c r="J2160" s="9">
        <v>7000</v>
      </c>
      <c r="K2160" s="10">
        <f t="shared" si="16"/>
        <v>4200.0000000000009</v>
      </c>
      <c r="L2160" s="10">
        <f t="shared" si="17"/>
        <v>1470.0000000000002</v>
      </c>
      <c r="M2160" s="11">
        <v>0.35</v>
      </c>
      <c r="O2160" s="16"/>
      <c r="P2160" s="14"/>
      <c r="Q2160" s="12"/>
      <c r="R2160" s="13"/>
    </row>
    <row r="2161" spans="1:18" ht="15.75" customHeight="1">
      <c r="A2161" s="1"/>
      <c r="B2161" s="6" t="s">
        <v>27</v>
      </c>
      <c r="C2161" s="6">
        <v>1128299</v>
      </c>
      <c r="D2161" s="7">
        <v>44555</v>
      </c>
      <c r="E2161" s="6" t="s">
        <v>28</v>
      </c>
      <c r="F2161" s="6" t="s">
        <v>82</v>
      </c>
      <c r="G2161" s="6" t="s">
        <v>83</v>
      </c>
      <c r="H2161" s="6" t="s">
        <v>18</v>
      </c>
      <c r="I2161" s="8">
        <v>0.65000000000000013</v>
      </c>
      <c r="J2161" s="9">
        <v>7000</v>
      </c>
      <c r="K2161" s="10">
        <f t="shared" si="16"/>
        <v>4550.0000000000009</v>
      </c>
      <c r="L2161" s="10">
        <f t="shared" si="17"/>
        <v>1820.0000000000005</v>
      </c>
      <c r="M2161" s="11">
        <v>0.4</v>
      </c>
      <c r="O2161" s="16"/>
      <c r="P2161" s="14"/>
      <c r="Q2161" s="12"/>
      <c r="R2161" s="13"/>
    </row>
    <row r="2162" spans="1:18" ht="15.75" customHeight="1">
      <c r="A2162" s="1"/>
      <c r="B2162" s="6" t="s">
        <v>27</v>
      </c>
      <c r="C2162" s="6">
        <v>1128299</v>
      </c>
      <c r="D2162" s="7">
        <v>44555</v>
      </c>
      <c r="E2162" s="6" t="s">
        <v>28</v>
      </c>
      <c r="F2162" s="6" t="s">
        <v>82</v>
      </c>
      <c r="G2162" s="6" t="s">
        <v>83</v>
      </c>
      <c r="H2162" s="6" t="s">
        <v>19</v>
      </c>
      <c r="I2162" s="8">
        <v>0.60000000000000009</v>
      </c>
      <c r="J2162" s="9">
        <v>5000</v>
      </c>
      <c r="K2162" s="10">
        <f t="shared" si="16"/>
        <v>3000.0000000000005</v>
      </c>
      <c r="L2162" s="10">
        <f t="shared" si="17"/>
        <v>1050</v>
      </c>
      <c r="M2162" s="11">
        <v>0.35</v>
      </c>
      <c r="O2162" s="16"/>
      <c r="P2162" s="14"/>
      <c r="Q2162" s="12"/>
      <c r="R2162" s="13"/>
    </row>
    <row r="2163" spans="1:18" ht="15.75" customHeight="1">
      <c r="A2163" s="1"/>
      <c r="B2163" s="6" t="s">
        <v>27</v>
      </c>
      <c r="C2163" s="6">
        <v>1128299</v>
      </c>
      <c r="D2163" s="7">
        <v>44555</v>
      </c>
      <c r="E2163" s="6" t="s">
        <v>28</v>
      </c>
      <c r="F2163" s="6" t="s">
        <v>82</v>
      </c>
      <c r="G2163" s="6" t="s">
        <v>83</v>
      </c>
      <c r="H2163" s="6" t="s">
        <v>20</v>
      </c>
      <c r="I2163" s="8">
        <v>0.60000000000000009</v>
      </c>
      <c r="J2163" s="9">
        <v>5000</v>
      </c>
      <c r="K2163" s="10">
        <f t="shared" si="16"/>
        <v>3000.0000000000005</v>
      </c>
      <c r="L2163" s="10">
        <f t="shared" si="17"/>
        <v>1050</v>
      </c>
      <c r="M2163" s="11">
        <v>0.35</v>
      </c>
      <c r="O2163" s="16"/>
      <c r="P2163" s="14"/>
      <c r="Q2163" s="12"/>
      <c r="R2163" s="13"/>
    </row>
    <row r="2164" spans="1:18" ht="15.75" customHeight="1">
      <c r="A2164" s="1"/>
      <c r="B2164" s="6" t="s">
        <v>27</v>
      </c>
      <c r="C2164" s="6">
        <v>1128299</v>
      </c>
      <c r="D2164" s="7">
        <v>44555</v>
      </c>
      <c r="E2164" s="6" t="s">
        <v>28</v>
      </c>
      <c r="F2164" s="6" t="s">
        <v>82</v>
      </c>
      <c r="G2164" s="6" t="s">
        <v>83</v>
      </c>
      <c r="H2164" s="6" t="s">
        <v>21</v>
      </c>
      <c r="I2164" s="8">
        <v>0.70000000000000007</v>
      </c>
      <c r="J2164" s="9">
        <v>4250</v>
      </c>
      <c r="K2164" s="10">
        <f t="shared" si="16"/>
        <v>2975.0000000000005</v>
      </c>
      <c r="L2164" s="10">
        <f t="shared" si="17"/>
        <v>892.50000000000011</v>
      </c>
      <c r="M2164" s="11">
        <v>0.3</v>
      </c>
      <c r="O2164" s="16"/>
      <c r="P2164" s="14"/>
      <c r="Q2164" s="12"/>
      <c r="R2164" s="13"/>
    </row>
    <row r="2165" spans="1:18" ht="15.75" customHeight="1">
      <c r="A2165" s="1"/>
      <c r="B2165" s="6" t="s">
        <v>27</v>
      </c>
      <c r="C2165" s="6">
        <v>1128299</v>
      </c>
      <c r="D2165" s="7">
        <v>44555</v>
      </c>
      <c r="E2165" s="6" t="s">
        <v>28</v>
      </c>
      <c r="F2165" s="6" t="s">
        <v>82</v>
      </c>
      <c r="G2165" s="6" t="s">
        <v>83</v>
      </c>
      <c r="H2165" s="6" t="s">
        <v>22</v>
      </c>
      <c r="I2165" s="8">
        <v>0.75000000000000011</v>
      </c>
      <c r="J2165" s="9">
        <v>5250</v>
      </c>
      <c r="K2165" s="10">
        <f t="shared" si="16"/>
        <v>3937.5000000000005</v>
      </c>
      <c r="L2165" s="10">
        <f t="shared" si="17"/>
        <v>984.37500000000011</v>
      </c>
      <c r="M2165" s="11">
        <v>0.25</v>
      </c>
      <c r="O2165" s="16"/>
      <c r="P2165" s="14"/>
      <c r="Q2165" s="12"/>
      <c r="R2165" s="13"/>
    </row>
    <row r="2166" spans="1:18" ht="15.75" customHeight="1">
      <c r="A2166" s="1" t="s">
        <v>39</v>
      </c>
      <c r="B2166" s="6" t="s">
        <v>27</v>
      </c>
      <c r="C2166" s="6">
        <v>1128299</v>
      </c>
      <c r="D2166" s="7">
        <v>44209</v>
      </c>
      <c r="E2166" s="6" t="s">
        <v>28</v>
      </c>
      <c r="F2166" s="6" t="s">
        <v>84</v>
      </c>
      <c r="G2166" s="6" t="s">
        <v>85</v>
      </c>
      <c r="H2166" s="6" t="s">
        <v>17</v>
      </c>
      <c r="I2166" s="8">
        <v>0.29999999999999993</v>
      </c>
      <c r="J2166" s="9">
        <v>4500</v>
      </c>
      <c r="K2166" s="10">
        <f t="shared" si="16"/>
        <v>1349.9999999999998</v>
      </c>
      <c r="L2166" s="10">
        <f t="shared" si="17"/>
        <v>539.99999999999989</v>
      </c>
      <c r="M2166" s="11">
        <v>0.4</v>
      </c>
      <c r="O2166" s="16"/>
      <c r="P2166" s="14"/>
      <c r="Q2166" s="12"/>
      <c r="R2166" s="13"/>
    </row>
    <row r="2167" spans="1:18" ht="15.75" customHeight="1">
      <c r="A2167" s="1"/>
      <c r="B2167" s="6" t="s">
        <v>27</v>
      </c>
      <c r="C2167" s="6">
        <v>1128299</v>
      </c>
      <c r="D2167" s="7">
        <v>44209</v>
      </c>
      <c r="E2167" s="6" t="s">
        <v>28</v>
      </c>
      <c r="F2167" s="6" t="s">
        <v>84</v>
      </c>
      <c r="G2167" s="6" t="s">
        <v>85</v>
      </c>
      <c r="H2167" s="6" t="s">
        <v>18</v>
      </c>
      <c r="I2167" s="8">
        <v>0.4</v>
      </c>
      <c r="J2167" s="9">
        <v>4500</v>
      </c>
      <c r="K2167" s="10">
        <f t="shared" si="16"/>
        <v>1800</v>
      </c>
      <c r="L2167" s="10">
        <f t="shared" si="17"/>
        <v>720</v>
      </c>
      <c r="M2167" s="11">
        <v>0.4</v>
      </c>
      <c r="O2167" s="16"/>
      <c r="P2167" s="14"/>
      <c r="Q2167" s="12"/>
      <c r="R2167" s="13"/>
    </row>
    <row r="2168" spans="1:18" ht="15.75" customHeight="1">
      <c r="A2168" s="1"/>
      <c r="B2168" s="6" t="s">
        <v>27</v>
      </c>
      <c r="C2168" s="6">
        <v>1128299</v>
      </c>
      <c r="D2168" s="7">
        <v>44209</v>
      </c>
      <c r="E2168" s="6" t="s">
        <v>28</v>
      </c>
      <c r="F2168" s="6" t="s">
        <v>84</v>
      </c>
      <c r="G2168" s="6" t="s">
        <v>85</v>
      </c>
      <c r="H2168" s="6" t="s">
        <v>19</v>
      </c>
      <c r="I2168" s="8">
        <v>0.4</v>
      </c>
      <c r="J2168" s="9">
        <v>4500</v>
      </c>
      <c r="K2168" s="10">
        <f t="shared" si="16"/>
        <v>1800</v>
      </c>
      <c r="L2168" s="10">
        <f t="shared" si="17"/>
        <v>630</v>
      </c>
      <c r="M2168" s="11">
        <v>0.35</v>
      </c>
      <c r="O2168" s="16"/>
      <c r="P2168" s="14"/>
      <c r="Q2168" s="12"/>
      <c r="R2168" s="13"/>
    </row>
    <row r="2169" spans="1:18" ht="15.75" customHeight="1">
      <c r="A2169" s="1"/>
      <c r="B2169" s="6" t="s">
        <v>27</v>
      </c>
      <c r="C2169" s="6">
        <v>1128299</v>
      </c>
      <c r="D2169" s="7">
        <v>44209</v>
      </c>
      <c r="E2169" s="6" t="s">
        <v>28</v>
      </c>
      <c r="F2169" s="6" t="s">
        <v>84</v>
      </c>
      <c r="G2169" s="6" t="s">
        <v>85</v>
      </c>
      <c r="H2169" s="6" t="s">
        <v>20</v>
      </c>
      <c r="I2169" s="8">
        <v>0.4</v>
      </c>
      <c r="J2169" s="9">
        <v>3000</v>
      </c>
      <c r="K2169" s="10">
        <f t="shared" si="16"/>
        <v>1200</v>
      </c>
      <c r="L2169" s="10">
        <f t="shared" si="17"/>
        <v>480</v>
      </c>
      <c r="M2169" s="11">
        <v>0.4</v>
      </c>
      <c r="O2169" s="16"/>
      <c r="P2169" s="14"/>
      <c r="Q2169" s="12"/>
      <c r="R2169" s="13"/>
    </row>
    <row r="2170" spans="1:18" ht="15.75" customHeight="1">
      <c r="A2170" s="1"/>
      <c r="B2170" s="6" t="s">
        <v>27</v>
      </c>
      <c r="C2170" s="6">
        <v>1128299</v>
      </c>
      <c r="D2170" s="7">
        <v>44209</v>
      </c>
      <c r="E2170" s="6" t="s">
        <v>28</v>
      </c>
      <c r="F2170" s="6" t="s">
        <v>84</v>
      </c>
      <c r="G2170" s="6" t="s">
        <v>85</v>
      </c>
      <c r="H2170" s="6" t="s">
        <v>21</v>
      </c>
      <c r="I2170" s="8">
        <v>0.45000000000000012</v>
      </c>
      <c r="J2170" s="9">
        <v>2500</v>
      </c>
      <c r="K2170" s="10">
        <f t="shared" si="16"/>
        <v>1125.0000000000002</v>
      </c>
      <c r="L2170" s="10">
        <f t="shared" si="17"/>
        <v>393.75000000000006</v>
      </c>
      <c r="M2170" s="11">
        <v>0.35</v>
      </c>
      <c r="O2170" s="16"/>
      <c r="P2170" s="14"/>
      <c r="Q2170" s="12"/>
      <c r="R2170" s="13"/>
    </row>
    <row r="2171" spans="1:18" ht="15.75" customHeight="1">
      <c r="A2171" s="1"/>
      <c r="B2171" s="6" t="s">
        <v>27</v>
      </c>
      <c r="C2171" s="6">
        <v>1128299</v>
      </c>
      <c r="D2171" s="7">
        <v>44209</v>
      </c>
      <c r="E2171" s="6" t="s">
        <v>28</v>
      </c>
      <c r="F2171" s="6" t="s">
        <v>84</v>
      </c>
      <c r="G2171" s="6" t="s">
        <v>85</v>
      </c>
      <c r="H2171" s="6" t="s">
        <v>22</v>
      </c>
      <c r="I2171" s="8">
        <v>0.4</v>
      </c>
      <c r="J2171" s="9">
        <v>4500</v>
      </c>
      <c r="K2171" s="10">
        <f t="shared" si="16"/>
        <v>1800</v>
      </c>
      <c r="L2171" s="10">
        <f t="shared" si="17"/>
        <v>450</v>
      </c>
      <c r="M2171" s="11">
        <v>0.25</v>
      </c>
      <c r="O2171" s="16"/>
      <c r="P2171" s="14"/>
      <c r="Q2171" s="12"/>
      <c r="R2171" s="13"/>
    </row>
    <row r="2172" spans="1:18" ht="15.75" customHeight="1">
      <c r="A2172" s="1"/>
      <c r="B2172" s="6" t="s">
        <v>27</v>
      </c>
      <c r="C2172" s="6">
        <v>1128299</v>
      </c>
      <c r="D2172" s="7">
        <v>44240</v>
      </c>
      <c r="E2172" s="6" t="s">
        <v>28</v>
      </c>
      <c r="F2172" s="6" t="s">
        <v>84</v>
      </c>
      <c r="G2172" s="6" t="s">
        <v>85</v>
      </c>
      <c r="H2172" s="6" t="s">
        <v>17</v>
      </c>
      <c r="I2172" s="8">
        <v>0.29999999999999993</v>
      </c>
      <c r="J2172" s="9">
        <v>5000</v>
      </c>
      <c r="K2172" s="10">
        <f t="shared" si="16"/>
        <v>1499.9999999999998</v>
      </c>
      <c r="L2172" s="10">
        <f t="shared" si="17"/>
        <v>599.99999999999989</v>
      </c>
      <c r="M2172" s="11">
        <v>0.4</v>
      </c>
      <c r="O2172" s="16"/>
      <c r="P2172" s="14"/>
      <c r="Q2172" s="12"/>
      <c r="R2172" s="13"/>
    </row>
    <row r="2173" spans="1:18" ht="15.75" customHeight="1">
      <c r="A2173" s="1"/>
      <c r="B2173" s="6" t="s">
        <v>27</v>
      </c>
      <c r="C2173" s="6">
        <v>1128299</v>
      </c>
      <c r="D2173" s="7">
        <v>44240</v>
      </c>
      <c r="E2173" s="6" t="s">
        <v>28</v>
      </c>
      <c r="F2173" s="6" t="s">
        <v>84</v>
      </c>
      <c r="G2173" s="6" t="s">
        <v>85</v>
      </c>
      <c r="H2173" s="6" t="s">
        <v>18</v>
      </c>
      <c r="I2173" s="8">
        <v>0.4</v>
      </c>
      <c r="J2173" s="9">
        <v>4000</v>
      </c>
      <c r="K2173" s="10">
        <f t="shared" si="16"/>
        <v>1600</v>
      </c>
      <c r="L2173" s="10">
        <f t="shared" si="17"/>
        <v>640</v>
      </c>
      <c r="M2173" s="11">
        <v>0.4</v>
      </c>
      <c r="O2173" s="16"/>
      <c r="P2173" s="14"/>
      <c r="Q2173" s="12"/>
      <c r="R2173" s="13"/>
    </row>
    <row r="2174" spans="1:18" ht="15.75" customHeight="1">
      <c r="A2174" s="1"/>
      <c r="B2174" s="6" t="s">
        <v>27</v>
      </c>
      <c r="C2174" s="6">
        <v>1128299</v>
      </c>
      <c r="D2174" s="7">
        <v>44240</v>
      </c>
      <c r="E2174" s="6" t="s">
        <v>28</v>
      </c>
      <c r="F2174" s="6" t="s">
        <v>84</v>
      </c>
      <c r="G2174" s="6" t="s">
        <v>85</v>
      </c>
      <c r="H2174" s="6" t="s">
        <v>19</v>
      </c>
      <c r="I2174" s="8">
        <v>0.4</v>
      </c>
      <c r="J2174" s="9">
        <v>4000</v>
      </c>
      <c r="K2174" s="10">
        <f t="shared" si="16"/>
        <v>1600</v>
      </c>
      <c r="L2174" s="10">
        <f t="shared" si="17"/>
        <v>560</v>
      </c>
      <c r="M2174" s="11">
        <v>0.35</v>
      </c>
      <c r="O2174" s="16"/>
      <c r="P2174" s="14"/>
      <c r="Q2174" s="12"/>
      <c r="R2174" s="13"/>
    </row>
    <row r="2175" spans="1:18" ht="15.75" customHeight="1">
      <c r="A2175" s="1"/>
      <c r="B2175" s="6" t="s">
        <v>27</v>
      </c>
      <c r="C2175" s="6">
        <v>1128299</v>
      </c>
      <c r="D2175" s="7">
        <v>44240</v>
      </c>
      <c r="E2175" s="6" t="s">
        <v>28</v>
      </c>
      <c r="F2175" s="6" t="s">
        <v>84</v>
      </c>
      <c r="G2175" s="6" t="s">
        <v>85</v>
      </c>
      <c r="H2175" s="6" t="s">
        <v>20</v>
      </c>
      <c r="I2175" s="8">
        <v>0.4</v>
      </c>
      <c r="J2175" s="9">
        <v>2500</v>
      </c>
      <c r="K2175" s="10">
        <f t="shared" si="16"/>
        <v>1000</v>
      </c>
      <c r="L2175" s="10">
        <f t="shared" si="17"/>
        <v>400</v>
      </c>
      <c r="M2175" s="11">
        <v>0.4</v>
      </c>
      <c r="O2175" s="16"/>
      <c r="P2175" s="14"/>
      <c r="Q2175" s="12"/>
      <c r="R2175" s="13"/>
    </row>
    <row r="2176" spans="1:18" ht="15.75" customHeight="1">
      <c r="A2176" s="1"/>
      <c r="B2176" s="6" t="s">
        <v>27</v>
      </c>
      <c r="C2176" s="6">
        <v>1128299</v>
      </c>
      <c r="D2176" s="7">
        <v>44240</v>
      </c>
      <c r="E2176" s="6" t="s">
        <v>28</v>
      </c>
      <c r="F2176" s="6" t="s">
        <v>84</v>
      </c>
      <c r="G2176" s="6" t="s">
        <v>85</v>
      </c>
      <c r="H2176" s="6" t="s">
        <v>21</v>
      </c>
      <c r="I2176" s="8">
        <v>0.45000000000000012</v>
      </c>
      <c r="J2176" s="9">
        <v>1750</v>
      </c>
      <c r="K2176" s="10">
        <f t="shared" si="16"/>
        <v>787.50000000000023</v>
      </c>
      <c r="L2176" s="10">
        <f t="shared" si="17"/>
        <v>275.62500000000006</v>
      </c>
      <c r="M2176" s="11">
        <v>0.35</v>
      </c>
      <c r="O2176" s="16"/>
      <c r="P2176" s="14"/>
      <c r="Q2176" s="12"/>
      <c r="R2176" s="13"/>
    </row>
    <row r="2177" spans="1:18" ht="15.75" customHeight="1">
      <c r="A2177" s="1"/>
      <c r="B2177" s="6" t="s">
        <v>27</v>
      </c>
      <c r="C2177" s="6">
        <v>1128299</v>
      </c>
      <c r="D2177" s="7">
        <v>44240</v>
      </c>
      <c r="E2177" s="6" t="s">
        <v>28</v>
      </c>
      <c r="F2177" s="6" t="s">
        <v>84</v>
      </c>
      <c r="G2177" s="6" t="s">
        <v>85</v>
      </c>
      <c r="H2177" s="6" t="s">
        <v>22</v>
      </c>
      <c r="I2177" s="8">
        <v>0.4</v>
      </c>
      <c r="J2177" s="9">
        <v>3750</v>
      </c>
      <c r="K2177" s="10">
        <f t="shared" si="16"/>
        <v>1500</v>
      </c>
      <c r="L2177" s="10">
        <f t="shared" si="17"/>
        <v>375</v>
      </c>
      <c r="M2177" s="11">
        <v>0.25</v>
      </c>
      <c r="O2177" s="16"/>
      <c r="P2177" s="14"/>
      <c r="Q2177" s="12"/>
      <c r="R2177" s="13"/>
    </row>
    <row r="2178" spans="1:18" ht="15.75" customHeight="1">
      <c r="A2178" s="1"/>
      <c r="B2178" s="6" t="s">
        <v>27</v>
      </c>
      <c r="C2178" s="6">
        <v>1128299</v>
      </c>
      <c r="D2178" s="7">
        <v>44267</v>
      </c>
      <c r="E2178" s="6" t="s">
        <v>28</v>
      </c>
      <c r="F2178" s="6" t="s">
        <v>84</v>
      </c>
      <c r="G2178" s="6" t="s">
        <v>85</v>
      </c>
      <c r="H2178" s="6" t="s">
        <v>17</v>
      </c>
      <c r="I2178" s="8">
        <v>0.4</v>
      </c>
      <c r="J2178" s="9">
        <v>5250</v>
      </c>
      <c r="K2178" s="10">
        <f t="shared" si="16"/>
        <v>2100</v>
      </c>
      <c r="L2178" s="10">
        <f t="shared" si="17"/>
        <v>840</v>
      </c>
      <c r="M2178" s="11">
        <v>0.4</v>
      </c>
      <c r="O2178" s="16"/>
      <c r="P2178" s="14"/>
      <c r="Q2178" s="12"/>
      <c r="R2178" s="13"/>
    </row>
    <row r="2179" spans="1:18" ht="15.75" customHeight="1">
      <c r="A2179" s="1"/>
      <c r="B2179" s="6" t="s">
        <v>27</v>
      </c>
      <c r="C2179" s="6">
        <v>1128299</v>
      </c>
      <c r="D2179" s="7">
        <v>44267</v>
      </c>
      <c r="E2179" s="6" t="s">
        <v>28</v>
      </c>
      <c r="F2179" s="6" t="s">
        <v>84</v>
      </c>
      <c r="G2179" s="6" t="s">
        <v>85</v>
      </c>
      <c r="H2179" s="6" t="s">
        <v>18</v>
      </c>
      <c r="I2179" s="8">
        <v>0.5</v>
      </c>
      <c r="J2179" s="9">
        <v>3750</v>
      </c>
      <c r="K2179" s="10">
        <f t="shared" si="16"/>
        <v>1875</v>
      </c>
      <c r="L2179" s="10">
        <f t="shared" si="17"/>
        <v>750</v>
      </c>
      <c r="M2179" s="11">
        <v>0.4</v>
      </c>
      <c r="O2179" s="16"/>
      <c r="P2179" s="14"/>
      <c r="Q2179" s="12"/>
      <c r="R2179" s="13"/>
    </row>
    <row r="2180" spans="1:18" ht="15.75" customHeight="1">
      <c r="A2180" s="1"/>
      <c r="B2180" s="6" t="s">
        <v>27</v>
      </c>
      <c r="C2180" s="6">
        <v>1128299</v>
      </c>
      <c r="D2180" s="7">
        <v>44267</v>
      </c>
      <c r="E2180" s="6" t="s">
        <v>28</v>
      </c>
      <c r="F2180" s="6" t="s">
        <v>84</v>
      </c>
      <c r="G2180" s="6" t="s">
        <v>85</v>
      </c>
      <c r="H2180" s="6" t="s">
        <v>19</v>
      </c>
      <c r="I2180" s="8">
        <v>0.5</v>
      </c>
      <c r="J2180" s="9">
        <v>3750</v>
      </c>
      <c r="K2180" s="10">
        <f t="shared" si="16"/>
        <v>1875</v>
      </c>
      <c r="L2180" s="10">
        <f t="shared" si="17"/>
        <v>656.25</v>
      </c>
      <c r="M2180" s="11">
        <v>0.35</v>
      </c>
      <c r="O2180" s="16"/>
      <c r="P2180" s="14"/>
      <c r="Q2180" s="12"/>
      <c r="R2180" s="13"/>
    </row>
    <row r="2181" spans="1:18" ht="15.75" customHeight="1">
      <c r="A2181" s="1"/>
      <c r="B2181" s="6" t="s">
        <v>27</v>
      </c>
      <c r="C2181" s="6">
        <v>1128299</v>
      </c>
      <c r="D2181" s="7">
        <v>44267</v>
      </c>
      <c r="E2181" s="6" t="s">
        <v>28</v>
      </c>
      <c r="F2181" s="6" t="s">
        <v>84</v>
      </c>
      <c r="G2181" s="6" t="s">
        <v>85</v>
      </c>
      <c r="H2181" s="6" t="s">
        <v>20</v>
      </c>
      <c r="I2181" s="8">
        <v>0.5</v>
      </c>
      <c r="J2181" s="9">
        <v>2500</v>
      </c>
      <c r="K2181" s="10">
        <f t="shared" si="16"/>
        <v>1250</v>
      </c>
      <c r="L2181" s="10">
        <f t="shared" si="17"/>
        <v>500</v>
      </c>
      <c r="M2181" s="11">
        <v>0.4</v>
      </c>
      <c r="O2181" s="16"/>
      <c r="P2181" s="14"/>
      <c r="Q2181" s="12"/>
      <c r="R2181" s="13"/>
    </row>
    <row r="2182" spans="1:18" ht="15.75" customHeight="1">
      <c r="A2182" s="1"/>
      <c r="B2182" s="6" t="s">
        <v>27</v>
      </c>
      <c r="C2182" s="6">
        <v>1128299</v>
      </c>
      <c r="D2182" s="7">
        <v>44267</v>
      </c>
      <c r="E2182" s="6" t="s">
        <v>28</v>
      </c>
      <c r="F2182" s="6" t="s">
        <v>84</v>
      </c>
      <c r="G2182" s="6" t="s">
        <v>85</v>
      </c>
      <c r="H2182" s="6" t="s">
        <v>21</v>
      </c>
      <c r="I2182" s="8">
        <v>0.55000000000000004</v>
      </c>
      <c r="J2182" s="9">
        <v>1500</v>
      </c>
      <c r="K2182" s="10">
        <f t="shared" si="16"/>
        <v>825.00000000000011</v>
      </c>
      <c r="L2182" s="10">
        <f t="shared" si="17"/>
        <v>288.75</v>
      </c>
      <c r="M2182" s="11">
        <v>0.35</v>
      </c>
      <c r="O2182" s="16"/>
      <c r="P2182" s="14"/>
      <c r="Q2182" s="12"/>
      <c r="R2182" s="13"/>
    </row>
    <row r="2183" spans="1:18" ht="15.75" customHeight="1">
      <c r="A2183" s="1"/>
      <c r="B2183" s="6" t="s">
        <v>27</v>
      </c>
      <c r="C2183" s="6">
        <v>1128299</v>
      </c>
      <c r="D2183" s="7">
        <v>44267</v>
      </c>
      <c r="E2183" s="6" t="s">
        <v>28</v>
      </c>
      <c r="F2183" s="6" t="s">
        <v>84</v>
      </c>
      <c r="G2183" s="6" t="s">
        <v>85</v>
      </c>
      <c r="H2183" s="6" t="s">
        <v>22</v>
      </c>
      <c r="I2183" s="8">
        <v>0.5</v>
      </c>
      <c r="J2183" s="9">
        <v>3500</v>
      </c>
      <c r="K2183" s="10">
        <f t="shared" si="16"/>
        <v>1750</v>
      </c>
      <c r="L2183" s="10">
        <f t="shared" si="17"/>
        <v>437.5</v>
      </c>
      <c r="M2183" s="11">
        <v>0.25</v>
      </c>
      <c r="O2183" s="16"/>
      <c r="P2183" s="14"/>
      <c r="Q2183" s="12"/>
      <c r="R2183" s="13"/>
    </row>
    <row r="2184" spans="1:18" ht="15.75" customHeight="1">
      <c r="A2184" s="1"/>
      <c r="B2184" s="6" t="s">
        <v>27</v>
      </c>
      <c r="C2184" s="6">
        <v>1128299</v>
      </c>
      <c r="D2184" s="7">
        <v>44299</v>
      </c>
      <c r="E2184" s="6" t="s">
        <v>28</v>
      </c>
      <c r="F2184" s="6" t="s">
        <v>84</v>
      </c>
      <c r="G2184" s="6" t="s">
        <v>85</v>
      </c>
      <c r="H2184" s="6" t="s">
        <v>17</v>
      </c>
      <c r="I2184" s="8">
        <v>0.5</v>
      </c>
      <c r="J2184" s="9">
        <v>5250</v>
      </c>
      <c r="K2184" s="10">
        <f t="shared" si="16"/>
        <v>2625</v>
      </c>
      <c r="L2184" s="10">
        <f t="shared" si="17"/>
        <v>1050</v>
      </c>
      <c r="M2184" s="11">
        <v>0.4</v>
      </c>
      <c r="O2184" s="16"/>
      <c r="P2184" s="14"/>
      <c r="Q2184" s="12"/>
      <c r="R2184" s="13"/>
    </row>
    <row r="2185" spans="1:18" ht="15.75" customHeight="1">
      <c r="A2185" s="1"/>
      <c r="B2185" s="6" t="s">
        <v>27</v>
      </c>
      <c r="C2185" s="6">
        <v>1128299</v>
      </c>
      <c r="D2185" s="7">
        <v>44299</v>
      </c>
      <c r="E2185" s="6" t="s">
        <v>28</v>
      </c>
      <c r="F2185" s="6" t="s">
        <v>84</v>
      </c>
      <c r="G2185" s="6" t="s">
        <v>85</v>
      </c>
      <c r="H2185" s="6" t="s">
        <v>18</v>
      </c>
      <c r="I2185" s="8">
        <v>0.55000000000000004</v>
      </c>
      <c r="J2185" s="9">
        <v>3250</v>
      </c>
      <c r="K2185" s="10">
        <f t="shared" si="16"/>
        <v>1787.5000000000002</v>
      </c>
      <c r="L2185" s="10">
        <f t="shared" si="17"/>
        <v>715.00000000000011</v>
      </c>
      <c r="M2185" s="11">
        <v>0.4</v>
      </c>
      <c r="O2185" s="16"/>
      <c r="P2185" s="14"/>
      <c r="Q2185" s="12"/>
      <c r="R2185" s="13"/>
    </row>
    <row r="2186" spans="1:18" ht="15.75" customHeight="1">
      <c r="A2186" s="1"/>
      <c r="B2186" s="6" t="s">
        <v>27</v>
      </c>
      <c r="C2186" s="6">
        <v>1128299</v>
      </c>
      <c r="D2186" s="7">
        <v>44299</v>
      </c>
      <c r="E2186" s="6" t="s">
        <v>28</v>
      </c>
      <c r="F2186" s="6" t="s">
        <v>84</v>
      </c>
      <c r="G2186" s="6" t="s">
        <v>85</v>
      </c>
      <c r="H2186" s="6" t="s">
        <v>19</v>
      </c>
      <c r="I2186" s="8">
        <v>0.55000000000000004</v>
      </c>
      <c r="J2186" s="9">
        <v>3750</v>
      </c>
      <c r="K2186" s="10">
        <f t="shared" si="16"/>
        <v>2062.5</v>
      </c>
      <c r="L2186" s="10">
        <f t="shared" si="17"/>
        <v>721.875</v>
      </c>
      <c r="M2186" s="11">
        <v>0.35</v>
      </c>
      <c r="O2186" s="16"/>
      <c r="P2186" s="14"/>
      <c r="Q2186" s="12"/>
      <c r="R2186" s="13"/>
    </row>
    <row r="2187" spans="1:18" ht="15.75" customHeight="1">
      <c r="A2187" s="1"/>
      <c r="B2187" s="6" t="s">
        <v>27</v>
      </c>
      <c r="C2187" s="6">
        <v>1128299</v>
      </c>
      <c r="D2187" s="7">
        <v>44299</v>
      </c>
      <c r="E2187" s="6" t="s">
        <v>28</v>
      </c>
      <c r="F2187" s="6" t="s">
        <v>84</v>
      </c>
      <c r="G2187" s="6" t="s">
        <v>85</v>
      </c>
      <c r="H2187" s="6" t="s">
        <v>20</v>
      </c>
      <c r="I2187" s="8">
        <v>0.5</v>
      </c>
      <c r="J2187" s="9">
        <v>2750</v>
      </c>
      <c r="K2187" s="10">
        <f t="shared" si="16"/>
        <v>1375</v>
      </c>
      <c r="L2187" s="10">
        <f t="shared" si="17"/>
        <v>550</v>
      </c>
      <c r="M2187" s="11">
        <v>0.4</v>
      </c>
      <c r="O2187" s="16"/>
      <c r="P2187" s="14"/>
      <c r="Q2187" s="12"/>
      <c r="R2187" s="13"/>
    </row>
    <row r="2188" spans="1:18" ht="15.75" customHeight="1">
      <c r="A2188" s="1"/>
      <c r="B2188" s="6" t="s">
        <v>27</v>
      </c>
      <c r="C2188" s="6">
        <v>1128299</v>
      </c>
      <c r="D2188" s="7">
        <v>44299</v>
      </c>
      <c r="E2188" s="6" t="s">
        <v>28</v>
      </c>
      <c r="F2188" s="6" t="s">
        <v>84</v>
      </c>
      <c r="G2188" s="6" t="s">
        <v>85</v>
      </c>
      <c r="H2188" s="6" t="s">
        <v>21</v>
      </c>
      <c r="I2188" s="8">
        <v>0.55000000000000004</v>
      </c>
      <c r="J2188" s="9">
        <v>1750</v>
      </c>
      <c r="K2188" s="10">
        <f t="shared" si="16"/>
        <v>962.50000000000011</v>
      </c>
      <c r="L2188" s="10">
        <f t="shared" si="17"/>
        <v>336.875</v>
      </c>
      <c r="M2188" s="11">
        <v>0.35</v>
      </c>
      <c r="O2188" s="16"/>
      <c r="P2188" s="14"/>
      <c r="Q2188" s="12"/>
      <c r="R2188" s="13"/>
    </row>
    <row r="2189" spans="1:18" ht="15.75" customHeight="1">
      <c r="A2189" s="1"/>
      <c r="B2189" s="6" t="s">
        <v>27</v>
      </c>
      <c r="C2189" s="6">
        <v>1128299</v>
      </c>
      <c r="D2189" s="7">
        <v>44299</v>
      </c>
      <c r="E2189" s="6" t="s">
        <v>28</v>
      </c>
      <c r="F2189" s="6" t="s">
        <v>84</v>
      </c>
      <c r="G2189" s="6" t="s">
        <v>85</v>
      </c>
      <c r="H2189" s="6" t="s">
        <v>22</v>
      </c>
      <c r="I2189" s="8">
        <v>0.70000000000000007</v>
      </c>
      <c r="J2189" s="9">
        <v>3500</v>
      </c>
      <c r="K2189" s="10">
        <f t="shared" si="16"/>
        <v>2450.0000000000005</v>
      </c>
      <c r="L2189" s="10">
        <f t="shared" si="17"/>
        <v>612.50000000000011</v>
      </c>
      <c r="M2189" s="11">
        <v>0.25</v>
      </c>
      <c r="O2189" s="16"/>
      <c r="P2189" s="14"/>
      <c r="Q2189" s="12"/>
      <c r="R2189" s="13"/>
    </row>
    <row r="2190" spans="1:18" ht="15.75" customHeight="1">
      <c r="A2190" s="1"/>
      <c r="B2190" s="6" t="s">
        <v>27</v>
      </c>
      <c r="C2190" s="6">
        <v>1128299</v>
      </c>
      <c r="D2190" s="7">
        <v>44330</v>
      </c>
      <c r="E2190" s="6" t="s">
        <v>28</v>
      </c>
      <c r="F2190" s="6" t="s">
        <v>84</v>
      </c>
      <c r="G2190" s="6" t="s">
        <v>85</v>
      </c>
      <c r="H2190" s="6" t="s">
        <v>17</v>
      </c>
      <c r="I2190" s="8">
        <v>0.5</v>
      </c>
      <c r="J2190" s="9">
        <v>5500</v>
      </c>
      <c r="K2190" s="10">
        <f t="shared" si="16"/>
        <v>2750</v>
      </c>
      <c r="L2190" s="10">
        <f t="shared" si="17"/>
        <v>1100</v>
      </c>
      <c r="M2190" s="11">
        <v>0.4</v>
      </c>
      <c r="O2190" s="16"/>
      <c r="P2190" s="14"/>
      <c r="Q2190" s="12"/>
      <c r="R2190" s="13"/>
    </row>
    <row r="2191" spans="1:18" ht="15.75" customHeight="1">
      <c r="A2191" s="1"/>
      <c r="B2191" s="6" t="s">
        <v>27</v>
      </c>
      <c r="C2191" s="6">
        <v>1128299</v>
      </c>
      <c r="D2191" s="7">
        <v>44330</v>
      </c>
      <c r="E2191" s="6" t="s">
        <v>28</v>
      </c>
      <c r="F2191" s="6" t="s">
        <v>84</v>
      </c>
      <c r="G2191" s="6" t="s">
        <v>85</v>
      </c>
      <c r="H2191" s="6" t="s">
        <v>18</v>
      </c>
      <c r="I2191" s="8">
        <v>0.55000000000000004</v>
      </c>
      <c r="J2191" s="9">
        <v>4000</v>
      </c>
      <c r="K2191" s="10">
        <f t="shared" si="16"/>
        <v>2200</v>
      </c>
      <c r="L2191" s="10">
        <f t="shared" si="17"/>
        <v>880</v>
      </c>
      <c r="M2191" s="11">
        <v>0.4</v>
      </c>
      <c r="O2191" s="16"/>
      <c r="P2191" s="14"/>
      <c r="Q2191" s="12"/>
      <c r="R2191" s="13"/>
    </row>
    <row r="2192" spans="1:18" ht="15.75" customHeight="1">
      <c r="A2192" s="1"/>
      <c r="B2192" s="6" t="s">
        <v>27</v>
      </c>
      <c r="C2192" s="6">
        <v>1128299</v>
      </c>
      <c r="D2192" s="7">
        <v>44330</v>
      </c>
      <c r="E2192" s="6" t="s">
        <v>28</v>
      </c>
      <c r="F2192" s="6" t="s">
        <v>84</v>
      </c>
      <c r="G2192" s="6" t="s">
        <v>85</v>
      </c>
      <c r="H2192" s="6" t="s">
        <v>19</v>
      </c>
      <c r="I2192" s="8">
        <v>0.55000000000000004</v>
      </c>
      <c r="J2192" s="9">
        <v>4250</v>
      </c>
      <c r="K2192" s="10">
        <f t="shared" si="16"/>
        <v>2337.5</v>
      </c>
      <c r="L2192" s="10">
        <f t="shared" si="17"/>
        <v>818.125</v>
      </c>
      <c r="M2192" s="11">
        <v>0.35</v>
      </c>
      <c r="O2192" s="16"/>
      <c r="P2192" s="14"/>
      <c r="Q2192" s="12"/>
      <c r="R2192" s="13"/>
    </row>
    <row r="2193" spans="1:18" ht="15.75" customHeight="1">
      <c r="A2193" s="1"/>
      <c r="B2193" s="6" t="s">
        <v>27</v>
      </c>
      <c r="C2193" s="6">
        <v>1128299</v>
      </c>
      <c r="D2193" s="7">
        <v>44330</v>
      </c>
      <c r="E2193" s="6" t="s">
        <v>28</v>
      </c>
      <c r="F2193" s="6" t="s">
        <v>84</v>
      </c>
      <c r="G2193" s="6" t="s">
        <v>85</v>
      </c>
      <c r="H2193" s="6" t="s">
        <v>20</v>
      </c>
      <c r="I2193" s="8">
        <v>0.5</v>
      </c>
      <c r="J2193" s="9">
        <v>3250</v>
      </c>
      <c r="K2193" s="10">
        <f t="shared" si="16"/>
        <v>1625</v>
      </c>
      <c r="L2193" s="10">
        <f t="shared" si="17"/>
        <v>650</v>
      </c>
      <c r="M2193" s="11">
        <v>0.4</v>
      </c>
      <c r="O2193" s="16"/>
      <c r="P2193" s="14"/>
      <c r="Q2193" s="12"/>
      <c r="R2193" s="13"/>
    </row>
    <row r="2194" spans="1:18" ht="15.75" customHeight="1">
      <c r="A2194" s="1"/>
      <c r="B2194" s="6" t="s">
        <v>27</v>
      </c>
      <c r="C2194" s="6">
        <v>1128299</v>
      </c>
      <c r="D2194" s="7">
        <v>44330</v>
      </c>
      <c r="E2194" s="6" t="s">
        <v>28</v>
      </c>
      <c r="F2194" s="6" t="s">
        <v>84</v>
      </c>
      <c r="G2194" s="6" t="s">
        <v>85</v>
      </c>
      <c r="H2194" s="6" t="s">
        <v>21</v>
      </c>
      <c r="I2194" s="8">
        <v>0.55000000000000004</v>
      </c>
      <c r="J2194" s="9">
        <v>2250</v>
      </c>
      <c r="K2194" s="10">
        <f t="shared" si="16"/>
        <v>1237.5</v>
      </c>
      <c r="L2194" s="10">
        <f t="shared" si="17"/>
        <v>433.125</v>
      </c>
      <c r="M2194" s="11">
        <v>0.35</v>
      </c>
      <c r="O2194" s="16"/>
      <c r="P2194" s="14"/>
      <c r="Q2194" s="12"/>
      <c r="R2194" s="13"/>
    </row>
    <row r="2195" spans="1:18" ht="15.75" customHeight="1">
      <c r="A2195" s="1"/>
      <c r="B2195" s="6" t="s">
        <v>27</v>
      </c>
      <c r="C2195" s="6">
        <v>1128299</v>
      </c>
      <c r="D2195" s="7">
        <v>44330</v>
      </c>
      <c r="E2195" s="6" t="s">
        <v>28</v>
      </c>
      <c r="F2195" s="6" t="s">
        <v>84</v>
      </c>
      <c r="G2195" s="6" t="s">
        <v>85</v>
      </c>
      <c r="H2195" s="6" t="s">
        <v>22</v>
      </c>
      <c r="I2195" s="8">
        <v>0.70000000000000007</v>
      </c>
      <c r="J2195" s="9">
        <v>4000</v>
      </c>
      <c r="K2195" s="10">
        <f t="shared" si="16"/>
        <v>2800.0000000000005</v>
      </c>
      <c r="L2195" s="10">
        <f t="shared" si="17"/>
        <v>700.00000000000011</v>
      </c>
      <c r="M2195" s="11">
        <v>0.25</v>
      </c>
      <c r="O2195" s="16"/>
      <c r="P2195" s="14"/>
      <c r="Q2195" s="12"/>
      <c r="R2195" s="13"/>
    </row>
    <row r="2196" spans="1:18" ht="15.75" customHeight="1">
      <c r="A2196" s="1"/>
      <c r="B2196" s="6" t="s">
        <v>27</v>
      </c>
      <c r="C2196" s="6">
        <v>1128299</v>
      </c>
      <c r="D2196" s="7">
        <v>44360</v>
      </c>
      <c r="E2196" s="6" t="s">
        <v>28</v>
      </c>
      <c r="F2196" s="6" t="s">
        <v>84</v>
      </c>
      <c r="G2196" s="6" t="s">
        <v>85</v>
      </c>
      <c r="H2196" s="6" t="s">
        <v>17</v>
      </c>
      <c r="I2196" s="8">
        <v>0.5</v>
      </c>
      <c r="J2196" s="9">
        <v>6750</v>
      </c>
      <c r="K2196" s="10">
        <f t="shared" si="16"/>
        <v>3375</v>
      </c>
      <c r="L2196" s="10">
        <f t="shared" si="17"/>
        <v>1350</v>
      </c>
      <c r="M2196" s="11">
        <v>0.4</v>
      </c>
      <c r="O2196" s="16"/>
      <c r="P2196" s="14"/>
      <c r="Q2196" s="12"/>
      <c r="R2196" s="13"/>
    </row>
    <row r="2197" spans="1:18" ht="15.75" customHeight="1">
      <c r="A2197" s="1"/>
      <c r="B2197" s="6" t="s">
        <v>27</v>
      </c>
      <c r="C2197" s="6">
        <v>1128299</v>
      </c>
      <c r="D2197" s="7">
        <v>44360</v>
      </c>
      <c r="E2197" s="6" t="s">
        <v>28</v>
      </c>
      <c r="F2197" s="6" t="s">
        <v>84</v>
      </c>
      <c r="G2197" s="6" t="s">
        <v>85</v>
      </c>
      <c r="H2197" s="6" t="s">
        <v>18</v>
      </c>
      <c r="I2197" s="8">
        <v>0.55000000000000004</v>
      </c>
      <c r="J2197" s="9">
        <v>5250</v>
      </c>
      <c r="K2197" s="10">
        <f t="shared" si="16"/>
        <v>2887.5000000000005</v>
      </c>
      <c r="L2197" s="10">
        <f t="shared" si="17"/>
        <v>1155.0000000000002</v>
      </c>
      <c r="M2197" s="11">
        <v>0.4</v>
      </c>
      <c r="O2197" s="16"/>
      <c r="P2197" s="14"/>
      <c r="Q2197" s="12"/>
      <c r="R2197" s="13"/>
    </row>
    <row r="2198" spans="1:18" ht="15.75" customHeight="1">
      <c r="A2198" s="1"/>
      <c r="B2198" s="6" t="s">
        <v>27</v>
      </c>
      <c r="C2198" s="6">
        <v>1128299</v>
      </c>
      <c r="D2198" s="7">
        <v>44360</v>
      </c>
      <c r="E2198" s="6" t="s">
        <v>28</v>
      </c>
      <c r="F2198" s="6" t="s">
        <v>84</v>
      </c>
      <c r="G2198" s="6" t="s">
        <v>85</v>
      </c>
      <c r="H2198" s="6" t="s">
        <v>19</v>
      </c>
      <c r="I2198" s="8">
        <v>0.55000000000000004</v>
      </c>
      <c r="J2198" s="9">
        <v>5250</v>
      </c>
      <c r="K2198" s="10">
        <f t="shared" si="16"/>
        <v>2887.5000000000005</v>
      </c>
      <c r="L2198" s="10">
        <f t="shared" si="17"/>
        <v>1010.6250000000001</v>
      </c>
      <c r="M2198" s="11">
        <v>0.35</v>
      </c>
      <c r="O2198" s="16"/>
      <c r="P2198" s="14"/>
      <c r="Q2198" s="12"/>
      <c r="R2198" s="13"/>
    </row>
    <row r="2199" spans="1:18" ht="15.75" customHeight="1">
      <c r="A2199" s="1"/>
      <c r="B2199" s="6" t="s">
        <v>27</v>
      </c>
      <c r="C2199" s="6">
        <v>1128299</v>
      </c>
      <c r="D2199" s="7">
        <v>44360</v>
      </c>
      <c r="E2199" s="6" t="s">
        <v>28</v>
      </c>
      <c r="F2199" s="6" t="s">
        <v>84</v>
      </c>
      <c r="G2199" s="6" t="s">
        <v>85</v>
      </c>
      <c r="H2199" s="6" t="s">
        <v>20</v>
      </c>
      <c r="I2199" s="8">
        <v>0.5</v>
      </c>
      <c r="J2199" s="9">
        <v>4000</v>
      </c>
      <c r="K2199" s="10">
        <f t="shared" si="16"/>
        <v>2000</v>
      </c>
      <c r="L2199" s="10">
        <f t="shared" si="17"/>
        <v>800</v>
      </c>
      <c r="M2199" s="11">
        <v>0.4</v>
      </c>
      <c r="O2199" s="16"/>
      <c r="P2199" s="14"/>
      <c r="Q2199" s="12"/>
      <c r="R2199" s="13"/>
    </row>
    <row r="2200" spans="1:18" ht="15.75" customHeight="1">
      <c r="A2200" s="1"/>
      <c r="B2200" s="6" t="s">
        <v>27</v>
      </c>
      <c r="C2200" s="6">
        <v>1128299</v>
      </c>
      <c r="D2200" s="7">
        <v>44360</v>
      </c>
      <c r="E2200" s="6" t="s">
        <v>28</v>
      </c>
      <c r="F2200" s="6" t="s">
        <v>84</v>
      </c>
      <c r="G2200" s="6" t="s">
        <v>85</v>
      </c>
      <c r="H2200" s="6" t="s">
        <v>21</v>
      </c>
      <c r="I2200" s="8">
        <v>0.55000000000000004</v>
      </c>
      <c r="J2200" s="9">
        <v>2750</v>
      </c>
      <c r="K2200" s="10">
        <f t="shared" si="16"/>
        <v>1512.5000000000002</v>
      </c>
      <c r="L2200" s="10">
        <f t="shared" si="17"/>
        <v>529.375</v>
      </c>
      <c r="M2200" s="11">
        <v>0.35</v>
      </c>
      <c r="O2200" s="16"/>
      <c r="P2200" s="14"/>
      <c r="Q2200" s="12"/>
      <c r="R2200" s="13"/>
    </row>
    <row r="2201" spans="1:18" ht="15.75" customHeight="1">
      <c r="A2201" s="1"/>
      <c r="B2201" s="6" t="s">
        <v>27</v>
      </c>
      <c r="C2201" s="6">
        <v>1128299</v>
      </c>
      <c r="D2201" s="7">
        <v>44360</v>
      </c>
      <c r="E2201" s="6" t="s">
        <v>28</v>
      </c>
      <c r="F2201" s="6" t="s">
        <v>84</v>
      </c>
      <c r="G2201" s="6" t="s">
        <v>85</v>
      </c>
      <c r="H2201" s="6" t="s">
        <v>22</v>
      </c>
      <c r="I2201" s="8">
        <v>0.70000000000000007</v>
      </c>
      <c r="J2201" s="9">
        <v>5750</v>
      </c>
      <c r="K2201" s="10">
        <f t="shared" si="16"/>
        <v>4025.0000000000005</v>
      </c>
      <c r="L2201" s="10">
        <f t="shared" si="17"/>
        <v>1006.2500000000001</v>
      </c>
      <c r="M2201" s="11">
        <v>0.25</v>
      </c>
      <c r="O2201" s="16"/>
      <c r="P2201" s="14"/>
      <c r="Q2201" s="12"/>
      <c r="R2201" s="13"/>
    </row>
    <row r="2202" spans="1:18" ht="15.75" customHeight="1">
      <c r="A2202" s="1"/>
      <c r="B2202" s="6" t="s">
        <v>27</v>
      </c>
      <c r="C2202" s="6">
        <v>1128299</v>
      </c>
      <c r="D2202" s="7">
        <v>44389</v>
      </c>
      <c r="E2202" s="6" t="s">
        <v>28</v>
      </c>
      <c r="F2202" s="6" t="s">
        <v>84</v>
      </c>
      <c r="G2202" s="6" t="s">
        <v>85</v>
      </c>
      <c r="H2202" s="6" t="s">
        <v>17</v>
      </c>
      <c r="I2202" s="8">
        <v>0.5</v>
      </c>
      <c r="J2202" s="9">
        <v>7250</v>
      </c>
      <c r="K2202" s="10">
        <f t="shared" si="16"/>
        <v>3625</v>
      </c>
      <c r="L2202" s="10">
        <f t="shared" si="17"/>
        <v>1450</v>
      </c>
      <c r="M2202" s="11">
        <v>0.4</v>
      </c>
      <c r="O2202" s="16"/>
      <c r="P2202" s="14"/>
      <c r="Q2202" s="12"/>
      <c r="R2202" s="13"/>
    </row>
    <row r="2203" spans="1:18" ht="15.75" customHeight="1">
      <c r="A2203" s="1"/>
      <c r="B2203" s="6" t="s">
        <v>27</v>
      </c>
      <c r="C2203" s="6">
        <v>1128299</v>
      </c>
      <c r="D2203" s="7">
        <v>44389</v>
      </c>
      <c r="E2203" s="6" t="s">
        <v>28</v>
      </c>
      <c r="F2203" s="6" t="s">
        <v>84</v>
      </c>
      <c r="G2203" s="6" t="s">
        <v>85</v>
      </c>
      <c r="H2203" s="6" t="s">
        <v>18</v>
      </c>
      <c r="I2203" s="8">
        <v>0.55000000000000004</v>
      </c>
      <c r="J2203" s="9">
        <v>5750</v>
      </c>
      <c r="K2203" s="10">
        <f t="shared" si="16"/>
        <v>3162.5000000000005</v>
      </c>
      <c r="L2203" s="10">
        <f t="shared" si="17"/>
        <v>1265.0000000000002</v>
      </c>
      <c r="M2203" s="11">
        <v>0.4</v>
      </c>
      <c r="O2203" s="16"/>
      <c r="P2203" s="14"/>
      <c r="Q2203" s="12"/>
      <c r="R2203" s="13"/>
    </row>
    <row r="2204" spans="1:18" ht="15.75" customHeight="1">
      <c r="A2204" s="1"/>
      <c r="B2204" s="6" t="s">
        <v>27</v>
      </c>
      <c r="C2204" s="6">
        <v>1128299</v>
      </c>
      <c r="D2204" s="7">
        <v>44389</v>
      </c>
      <c r="E2204" s="6" t="s">
        <v>28</v>
      </c>
      <c r="F2204" s="6" t="s">
        <v>84</v>
      </c>
      <c r="G2204" s="6" t="s">
        <v>85</v>
      </c>
      <c r="H2204" s="6" t="s">
        <v>19</v>
      </c>
      <c r="I2204" s="8">
        <v>0.55000000000000004</v>
      </c>
      <c r="J2204" s="9">
        <v>5250</v>
      </c>
      <c r="K2204" s="10">
        <f t="shared" si="16"/>
        <v>2887.5000000000005</v>
      </c>
      <c r="L2204" s="10">
        <f t="shared" si="17"/>
        <v>1010.6250000000001</v>
      </c>
      <c r="M2204" s="11">
        <v>0.35</v>
      </c>
      <c r="O2204" s="16"/>
      <c r="P2204" s="14"/>
      <c r="Q2204" s="12"/>
      <c r="R2204" s="13"/>
    </row>
    <row r="2205" spans="1:18" ht="15.75" customHeight="1">
      <c r="A2205" s="1"/>
      <c r="B2205" s="6" t="s">
        <v>27</v>
      </c>
      <c r="C2205" s="6">
        <v>1128299</v>
      </c>
      <c r="D2205" s="7">
        <v>44389</v>
      </c>
      <c r="E2205" s="6" t="s">
        <v>28</v>
      </c>
      <c r="F2205" s="6" t="s">
        <v>84</v>
      </c>
      <c r="G2205" s="6" t="s">
        <v>85</v>
      </c>
      <c r="H2205" s="6" t="s">
        <v>20</v>
      </c>
      <c r="I2205" s="8">
        <v>0.5</v>
      </c>
      <c r="J2205" s="9">
        <v>4250</v>
      </c>
      <c r="K2205" s="10">
        <f t="shared" si="16"/>
        <v>2125</v>
      </c>
      <c r="L2205" s="10">
        <f t="shared" si="17"/>
        <v>850</v>
      </c>
      <c r="M2205" s="11">
        <v>0.4</v>
      </c>
      <c r="O2205" s="16"/>
      <c r="P2205" s="14"/>
      <c r="Q2205" s="12"/>
      <c r="R2205" s="13"/>
    </row>
    <row r="2206" spans="1:18" ht="15.75" customHeight="1">
      <c r="A2206" s="1"/>
      <c r="B2206" s="6" t="s">
        <v>27</v>
      </c>
      <c r="C2206" s="6">
        <v>1128299</v>
      </c>
      <c r="D2206" s="7">
        <v>44389</v>
      </c>
      <c r="E2206" s="6" t="s">
        <v>28</v>
      </c>
      <c r="F2206" s="6" t="s">
        <v>84</v>
      </c>
      <c r="G2206" s="6" t="s">
        <v>85</v>
      </c>
      <c r="H2206" s="6" t="s">
        <v>21</v>
      </c>
      <c r="I2206" s="8">
        <v>0.55000000000000004</v>
      </c>
      <c r="J2206" s="9">
        <v>4750</v>
      </c>
      <c r="K2206" s="10">
        <f t="shared" si="16"/>
        <v>2612.5</v>
      </c>
      <c r="L2206" s="10">
        <f t="shared" si="17"/>
        <v>914.37499999999989</v>
      </c>
      <c r="M2206" s="11">
        <v>0.35</v>
      </c>
      <c r="O2206" s="16"/>
      <c r="P2206" s="14"/>
      <c r="Q2206" s="12"/>
      <c r="R2206" s="13"/>
    </row>
    <row r="2207" spans="1:18" ht="15.75" customHeight="1">
      <c r="A2207" s="1"/>
      <c r="B2207" s="6" t="s">
        <v>27</v>
      </c>
      <c r="C2207" s="6">
        <v>1128299</v>
      </c>
      <c r="D2207" s="7">
        <v>44389</v>
      </c>
      <c r="E2207" s="6" t="s">
        <v>28</v>
      </c>
      <c r="F2207" s="6" t="s">
        <v>84</v>
      </c>
      <c r="G2207" s="6" t="s">
        <v>85</v>
      </c>
      <c r="H2207" s="6" t="s">
        <v>22</v>
      </c>
      <c r="I2207" s="8">
        <v>0.70000000000000007</v>
      </c>
      <c r="J2207" s="9">
        <v>4750</v>
      </c>
      <c r="K2207" s="10">
        <f t="shared" si="16"/>
        <v>3325.0000000000005</v>
      </c>
      <c r="L2207" s="10">
        <f t="shared" si="17"/>
        <v>831.25000000000011</v>
      </c>
      <c r="M2207" s="11">
        <v>0.25</v>
      </c>
      <c r="O2207" s="16"/>
      <c r="P2207" s="14"/>
      <c r="Q2207" s="12"/>
      <c r="R2207" s="13"/>
    </row>
    <row r="2208" spans="1:18" ht="15.75" customHeight="1">
      <c r="A2208" s="1"/>
      <c r="B2208" s="6" t="s">
        <v>27</v>
      </c>
      <c r="C2208" s="6">
        <v>1128299</v>
      </c>
      <c r="D2208" s="7">
        <v>44421</v>
      </c>
      <c r="E2208" s="6" t="s">
        <v>28</v>
      </c>
      <c r="F2208" s="6" t="s">
        <v>84</v>
      </c>
      <c r="G2208" s="6" t="s">
        <v>85</v>
      </c>
      <c r="H2208" s="6" t="s">
        <v>17</v>
      </c>
      <c r="I2208" s="8">
        <v>0.55000000000000004</v>
      </c>
      <c r="J2208" s="9">
        <v>6750</v>
      </c>
      <c r="K2208" s="10">
        <f t="shared" si="16"/>
        <v>3712.5000000000005</v>
      </c>
      <c r="L2208" s="10">
        <f t="shared" si="17"/>
        <v>1485.0000000000002</v>
      </c>
      <c r="M2208" s="11">
        <v>0.4</v>
      </c>
      <c r="O2208" s="16"/>
      <c r="P2208" s="14"/>
      <c r="Q2208" s="12"/>
      <c r="R2208" s="13"/>
    </row>
    <row r="2209" spans="1:18" ht="15.75" customHeight="1">
      <c r="A2209" s="1"/>
      <c r="B2209" s="6" t="s">
        <v>27</v>
      </c>
      <c r="C2209" s="6">
        <v>1128299</v>
      </c>
      <c r="D2209" s="7">
        <v>44421</v>
      </c>
      <c r="E2209" s="6" t="s">
        <v>28</v>
      </c>
      <c r="F2209" s="6" t="s">
        <v>84</v>
      </c>
      <c r="G2209" s="6" t="s">
        <v>85</v>
      </c>
      <c r="H2209" s="6" t="s">
        <v>18</v>
      </c>
      <c r="I2209" s="8">
        <v>0.60000000000000009</v>
      </c>
      <c r="J2209" s="9">
        <v>6250</v>
      </c>
      <c r="K2209" s="10">
        <f t="shared" si="16"/>
        <v>3750.0000000000005</v>
      </c>
      <c r="L2209" s="10">
        <f t="shared" si="17"/>
        <v>1500.0000000000002</v>
      </c>
      <c r="M2209" s="11">
        <v>0.4</v>
      </c>
      <c r="O2209" s="16"/>
      <c r="P2209" s="14"/>
      <c r="Q2209" s="12"/>
      <c r="R2209" s="13"/>
    </row>
    <row r="2210" spans="1:18" ht="15.75" customHeight="1">
      <c r="A2210" s="1"/>
      <c r="B2210" s="6" t="s">
        <v>27</v>
      </c>
      <c r="C2210" s="6">
        <v>1128299</v>
      </c>
      <c r="D2210" s="7">
        <v>44421</v>
      </c>
      <c r="E2210" s="6" t="s">
        <v>28</v>
      </c>
      <c r="F2210" s="6" t="s">
        <v>84</v>
      </c>
      <c r="G2210" s="6" t="s">
        <v>85</v>
      </c>
      <c r="H2210" s="6" t="s">
        <v>19</v>
      </c>
      <c r="I2210" s="8">
        <v>0.55000000000000004</v>
      </c>
      <c r="J2210" s="9">
        <v>5000</v>
      </c>
      <c r="K2210" s="10">
        <f t="shared" si="16"/>
        <v>2750</v>
      </c>
      <c r="L2210" s="10">
        <f t="shared" si="17"/>
        <v>962.49999999999989</v>
      </c>
      <c r="M2210" s="11">
        <v>0.35</v>
      </c>
      <c r="O2210" s="16"/>
      <c r="P2210" s="14"/>
      <c r="Q2210" s="12"/>
      <c r="R2210" s="13"/>
    </row>
    <row r="2211" spans="1:18" ht="15.75" customHeight="1">
      <c r="A2211" s="1"/>
      <c r="B2211" s="6" t="s">
        <v>27</v>
      </c>
      <c r="C2211" s="6">
        <v>1128299</v>
      </c>
      <c r="D2211" s="7">
        <v>44421</v>
      </c>
      <c r="E2211" s="6" t="s">
        <v>28</v>
      </c>
      <c r="F2211" s="6" t="s">
        <v>84</v>
      </c>
      <c r="G2211" s="6" t="s">
        <v>85</v>
      </c>
      <c r="H2211" s="6" t="s">
        <v>20</v>
      </c>
      <c r="I2211" s="8">
        <v>0.55000000000000004</v>
      </c>
      <c r="J2211" s="9">
        <v>4500</v>
      </c>
      <c r="K2211" s="10">
        <f t="shared" si="16"/>
        <v>2475</v>
      </c>
      <c r="L2211" s="10">
        <f t="shared" si="17"/>
        <v>990</v>
      </c>
      <c r="M2211" s="11">
        <v>0.4</v>
      </c>
      <c r="O2211" s="16"/>
      <c r="P2211" s="14"/>
      <c r="Q2211" s="12"/>
      <c r="R2211" s="13"/>
    </row>
    <row r="2212" spans="1:18" ht="15.75" customHeight="1">
      <c r="A2212" s="1"/>
      <c r="B2212" s="6" t="s">
        <v>27</v>
      </c>
      <c r="C2212" s="6">
        <v>1128299</v>
      </c>
      <c r="D2212" s="7">
        <v>44421</v>
      </c>
      <c r="E2212" s="6" t="s">
        <v>28</v>
      </c>
      <c r="F2212" s="6" t="s">
        <v>84</v>
      </c>
      <c r="G2212" s="6" t="s">
        <v>85</v>
      </c>
      <c r="H2212" s="6" t="s">
        <v>21</v>
      </c>
      <c r="I2212" s="8">
        <v>0.65</v>
      </c>
      <c r="J2212" s="9">
        <v>4500</v>
      </c>
      <c r="K2212" s="10">
        <f t="shared" si="16"/>
        <v>2925</v>
      </c>
      <c r="L2212" s="10">
        <f t="shared" si="17"/>
        <v>1023.7499999999999</v>
      </c>
      <c r="M2212" s="11">
        <v>0.35</v>
      </c>
      <c r="O2212" s="16"/>
      <c r="P2212" s="14"/>
      <c r="Q2212" s="12"/>
      <c r="R2212" s="13"/>
    </row>
    <row r="2213" spans="1:18" ht="15.75" customHeight="1">
      <c r="A2213" s="1"/>
      <c r="B2213" s="6" t="s">
        <v>27</v>
      </c>
      <c r="C2213" s="6">
        <v>1128299</v>
      </c>
      <c r="D2213" s="7">
        <v>44421</v>
      </c>
      <c r="E2213" s="6" t="s">
        <v>28</v>
      </c>
      <c r="F2213" s="6" t="s">
        <v>84</v>
      </c>
      <c r="G2213" s="6" t="s">
        <v>85</v>
      </c>
      <c r="H2213" s="6" t="s">
        <v>22</v>
      </c>
      <c r="I2213" s="8">
        <v>0.70000000000000007</v>
      </c>
      <c r="J2213" s="9">
        <v>4250</v>
      </c>
      <c r="K2213" s="10">
        <f t="shared" si="16"/>
        <v>2975.0000000000005</v>
      </c>
      <c r="L2213" s="10">
        <f t="shared" si="17"/>
        <v>743.75000000000011</v>
      </c>
      <c r="M2213" s="11">
        <v>0.25</v>
      </c>
      <c r="O2213" s="16"/>
      <c r="P2213" s="14"/>
      <c r="Q2213" s="12"/>
      <c r="R2213" s="13"/>
    </row>
    <row r="2214" spans="1:18" ht="15.75" customHeight="1">
      <c r="A2214" s="1"/>
      <c r="B2214" s="6" t="s">
        <v>27</v>
      </c>
      <c r="C2214" s="6">
        <v>1128299</v>
      </c>
      <c r="D2214" s="7">
        <v>44453</v>
      </c>
      <c r="E2214" s="6" t="s">
        <v>28</v>
      </c>
      <c r="F2214" s="6" t="s">
        <v>84</v>
      </c>
      <c r="G2214" s="6" t="s">
        <v>85</v>
      </c>
      <c r="H2214" s="6" t="s">
        <v>17</v>
      </c>
      <c r="I2214" s="8">
        <v>0.45000000000000012</v>
      </c>
      <c r="J2214" s="9">
        <v>6000</v>
      </c>
      <c r="K2214" s="10">
        <f t="shared" si="16"/>
        <v>2700.0000000000009</v>
      </c>
      <c r="L2214" s="10">
        <f t="shared" si="17"/>
        <v>1080.0000000000005</v>
      </c>
      <c r="M2214" s="11">
        <v>0.4</v>
      </c>
      <c r="O2214" s="16"/>
      <c r="P2214" s="14"/>
      <c r="Q2214" s="12"/>
      <c r="R2214" s="13"/>
    </row>
    <row r="2215" spans="1:18" ht="15.75" customHeight="1">
      <c r="A2215" s="1"/>
      <c r="B2215" s="6" t="s">
        <v>27</v>
      </c>
      <c r="C2215" s="6">
        <v>1128299</v>
      </c>
      <c r="D2215" s="7">
        <v>44453</v>
      </c>
      <c r="E2215" s="6" t="s">
        <v>28</v>
      </c>
      <c r="F2215" s="6" t="s">
        <v>84</v>
      </c>
      <c r="G2215" s="6" t="s">
        <v>85</v>
      </c>
      <c r="H2215" s="6" t="s">
        <v>18</v>
      </c>
      <c r="I2215" s="8">
        <v>0.50000000000000011</v>
      </c>
      <c r="J2215" s="9">
        <v>6000</v>
      </c>
      <c r="K2215" s="10">
        <f t="shared" si="16"/>
        <v>3000.0000000000005</v>
      </c>
      <c r="L2215" s="10">
        <f t="shared" si="17"/>
        <v>1200.0000000000002</v>
      </c>
      <c r="M2215" s="11">
        <v>0.4</v>
      </c>
      <c r="O2215" s="16"/>
      <c r="P2215" s="14"/>
      <c r="Q2215" s="12"/>
      <c r="R2215" s="13"/>
    </row>
    <row r="2216" spans="1:18" ht="15.75" customHeight="1">
      <c r="A2216" s="1"/>
      <c r="B2216" s="6" t="s">
        <v>27</v>
      </c>
      <c r="C2216" s="6">
        <v>1128299</v>
      </c>
      <c r="D2216" s="7">
        <v>44453</v>
      </c>
      <c r="E2216" s="6" t="s">
        <v>28</v>
      </c>
      <c r="F2216" s="6" t="s">
        <v>84</v>
      </c>
      <c r="G2216" s="6" t="s">
        <v>85</v>
      </c>
      <c r="H2216" s="6" t="s">
        <v>19</v>
      </c>
      <c r="I2216" s="8">
        <v>0.45000000000000012</v>
      </c>
      <c r="J2216" s="9">
        <v>4500</v>
      </c>
      <c r="K2216" s="10">
        <f t="shared" si="16"/>
        <v>2025.0000000000005</v>
      </c>
      <c r="L2216" s="10">
        <f t="shared" si="17"/>
        <v>708.75000000000011</v>
      </c>
      <c r="M2216" s="11">
        <v>0.35</v>
      </c>
      <c r="O2216" s="16"/>
      <c r="P2216" s="14"/>
      <c r="Q2216" s="12"/>
      <c r="R2216" s="13"/>
    </row>
    <row r="2217" spans="1:18" ht="15.75" customHeight="1">
      <c r="A2217" s="1"/>
      <c r="B2217" s="6" t="s">
        <v>27</v>
      </c>
      <c r="C2217" s="6">
        <v>1128299</v>
      </c>
      <c r="D2217" s="7">
        <v>44453</v>
      </c>
      <c r="E2217" s="6" t="s">
        <v>28</v>
      </c>
      <c r="F2217" s="6" t="s">
        <v>84</v>
      </c>
      <c r="G2217" s="6" t="s">
        <v>85</v>
      </c>
      <c r="H2217" s="6" t="s">
        <v>20</v>
      </c>
      <c r="I2217" s="8">
        <v>0.45000000000000012</v>
      </c>
      <c r="J2217" s="9">
        <v>4000</v>
      </c>
      <c r="K2217" s="10">
        <f t="shared" si="16"/>
        <v>1800.0000000000005</v>
      </c>
      <c r="L2217" s="10">
        <f t="shared" si="17"/>
        <v>720.00000000000023</v>
      </c>
      <c r="M2217" s="11">
        <v>0.4</v>
      </c>
      <c r="O2217" s="16"/>
      <c r="P2217" s="14"/>
      <c r="Q2217" s="12"/>
      <c r="R2217" s="13"/>
    </row>
    <row r="2218" spans="1:18" ht="15.75" customHeight="1">
      <c r="A2218" s="1"/>
      <c r="B2218" s="6" t="s">
        <v>27</v>
      </c>
      <c r="C2218" s="6">
        <v>1128299</v>
      </c>
      <c r="D2218" s="7">
        <v>44453</v>
      </c>
      <c r="E2218" s="6" t="s">
        <v>28</v>
      </c>
      <c r="F2218" s="6" t="s">
        <v>84</v>
      </c>
      <c r="G2218" s="6" t="s">
        <v>85</v>
      </c>
      <c r="H2218" s="6" t="s">
        <v>21</v>
      </c>
      <c r="I2218" s="8">
        <v>0.55000000000000004</v>
      </c>
      <c r="J2218" s="9">
        <v>4000</v>
      </c>
      <c r="K2218" s="10">
        <f t="shared" si="16"/>
        <v>2200</v>
      </c>
      <c r="L2218" s="10">
        <f t="shared" si="17"/>
        <v>770</v>
      </c>
      <c r="M2218" s="11">
        <v>0.35</v>
      </c>
      <c r="O2218" s="16"/>
      <c r="P2218" s="14"/>
      <c r="Q2218" s="12"/>
      <c r="R2218" s="13"/>
    </row>
    <row r="2219" spans="1:18" ht="15.75" customHeight="1">
      <c r="A2219" s="1"/>
      <c r="B2219" s="6" t="s">
        <v>27</v>
      </c>
      <c r="C2219" s="6">
        <v>1128299</v>
      </c>
      <c r="D2219" s="7">
        <v>44453</v>
      </c>
      <c r="E2219" s="6" t="s">
        <v>28</v>
      </c>
      <c r="F2219" s="6" t="s">
        <v>84</v>
      </c>
      <c r="G2219" s="6" t="s">
        <v>85</v>
      </c>
      <c r="H2219" s="6" t="s">
        <v>22</v>
      </c>
      <c r="I2219" s="8">
        <v>0.60000000000000009</v>
      </c>
      <c r="J2219" s="9">
        <v>4500</v>
      </c>
      <c r="K2219" s="10">
        <f t="shared" si="16"/>
        <v>2700.0000000000005</v>
      </c>
      <c r="L2219" s="10">
        <f t="shared" si="17"/>
        <v>675.00000000000011</v>
      </c>
      <c r="M2219" s="11">
        <v>0.25</v>
      </c>
      <c r="O2219" s="16"/>
      <c r="P2219" s="14"/>
      <c r="Q2219" s="12"/>
      <c r="R2219" s="13"/>
    </row>
    <row r="2220" spans="1:18" ht="15.75" customHeight="1">
      <c r="A2220" s="1"/>
      <c r="B2220" s="6" t="s">
        <v>27</v>
      </c>
      <c r="C2220" s="6">
        <v>1128299</v>
      </c>
      <c r="D2220" s="7">
        <v>44482</v>
      </c>
      <c r="E2220" s="6" t="s">
        <v>28</v>
      </c>
      <c r="F2220" s="6" t="s">
        <v>84</v>
      </c>
      <c r="G2220" s="6" t="s">
        <v>85</v>
      </c>
      <c r="H2220" s="6" t="s">
        <v>17</v>
      </c>
      <c r="I2220" s="8">
        <v>0.45000000000000012</v>
      </c>
      <c r="J2220" s="9">
        <v>5250</v>
      </c>
      <c r="K2220" s="10">
        <f t="shared" si="16"/>
        <v>2362.5000000000005</v>
      </c>
      <c r="L2220" s="10">
        <f t="shared" si="17"/>
        <v>945.00000000000023</v>
      </c>
      <c r="M2220" s="11">
        <v>0.4</v>
      </c>
      <c r="O2220" s="16"/>
      <c r="P2220" s="14"/>
      <c r="Q2220" s="12"/>
      <c r="R2220" s="13"/>
    </row>
    <row r="2221" spans="1:18" ht="15.75" customHeight="1">
      <c r="A2221" s="1"/>
      <c r="B2221" s="6" t="s">
        <v>27</v>
      </c>
      <c r="C2221" s="6">
        <v>1128299</v>
      </c>
      <c r="D2221" s="7">
        <v>44482</v>
      </c>
      <c r="E2221" s="6" t="s">
        <v>28</v>
      </c>
      <c r="F2221" s="6" t="s">
        <v>84</v>
      </c>
      <c r="G2221" s="6" t="s">
        <v>85</v>
      </c>
      <c r="H2221" s="6" t="s">
        <v>18</v>
      </c>
      <c r="I2221" s="8">
        <v>0.50000000000000011</v>
      </c>
      <c r="J2221" s="9">
        <v>5250</v>
      </c>
      <c r="K2221" s="10">
        <f t="shared" si="16"/>
        <v>2625.0000000000005</v>
      </c>
      <c r="L2221" s="10">
        <f t="shared" si="17"/>
        <v>1050.0000000000002</v>
      </c>
      <c r="M2221" s="11">
        <v>0.4</v>
      </c>
      <c r="O2221" s="16"/>
      <c r="P2221" s="14"/>
      <c r="Q2221" s="12"/>
      <c r="R2221" s="13"/>
    </row>
    <row r="2222" spans="1:18" ht="15.75" customHeight="1">
      <c r="A2222" s="1"/>
      <c r="B2222" s="6" t="s">
        <v>27</v>
      </c>
      <c r="C2222" s="6">
        <v>1128299</v>
      </c>
      <c r="D2222" s="7">
        <v>44482</v>
      </c>
      <c r="E2222" s="6" t="s">
        <v>28</v>
      </c>
      <c r="F2222" s="6" t="s">
        <v>84</v>
      </c>
      <c r="G2222" s="6" t="s">
        <v>85</v>
      </c>
      <c r="H2222" s="6" t="s">
        <v>19</v>
      </c>
      <c r="I2222" s="8">
        <v>0.45000000000000012</v>
      </c>
      <c r="J2222" s="9">
        <v>3500</v>
      </c>
      <c r="K2222" s="10">
        <f t="shared" si="16"/>
        <v>1575.0000000000005</v>
      </c>
      <c r="L2222" s="10">
        <f t="shared" si="17"/>
        <v>551.25000000000011</v>
      </c>
      <c r="M2222" s="11">
        <v>0.35</v>
      </c>
      <c r="O2222" s="16"/>
      <c r="P2222" s="14"/>
      <c r="Q2222" s="12"/>
      <c r="R2222" s="13"/>
    </row>
    <row r="2223" spans="1:18" ht="15.75" customHeight="1">
      <c r="A2223" s="1"/>
      <c r="B2223" s="6" t="s">
        <v>27</v>
      </c>
      <c r="C2223" s="6">
        <v>1128299</v>
      </c>
      <c r="D2223" s="7">
        <v>44482</v>
      </c>
      <c r="E2223" s="6" t="s">
        <v>28</v>
      </c>
      <c r="F2223" s="6" t="s">
        <v>84</v>
      </c>
      <c r="G2223" s="6" t="s">
        <v>85</v>
      </c>
      <c r="H2223" s="6" t="s">
        <v>20</v>
      </c>
      <c r="I2223" s="8">
        <v>0.45000000000000012</v>
      </c>
      <c r="J2223" s="9">
        <v>3250</v>
      </c>
      <c r="K2223" s="10">
        <f t="shared" si="16"/>
        <v>1462.5000000000005</v>
      </c>
      <c r="L2223" s="10">
        <f t="shared" si="17"/>
        <v>585.00000000000023</v>
      </c>
      <c r="M2223" s="11">
        <v>0.4</v>
      </c>
      <c r="O2223" s="16"/>
      <c r="P2223" s="14"/>
      <c r="Q2223" s="12"/>
      <c r="R2223" s="13"/>
    </row>
    <row r="2224" spans="1:18" ht="15.75" customHeight="1">
      <c r="A2224" s="1"/>
      <c r="B2224" s="6" t="s">
        <v>27</v>
      </c>
      <c r="C2224" s="6">
        <v>1128299</v>
      </c>
      <c r="D2224" s="7">
        <v>44482</v>
      </c>
      <c r="E2224" s="6" t="s">
        <v>28</v>
      </c>
      <c r="F2224" s="6" t="s">
        <v>84</v>
      </c>
      <c r="G2224" s="6" t="s">
        <v>85</v>
      </c>
      <c r="H2224" s="6" t="s">
        <v>21</v>
      </c>
      <c r="I2224" s="8">
        <v>0.55000000000000004</v>
      </c>
      <c r="J2224" s="9">
        <v>3000</v>
      </c>
      <c r="K2224" s="10">
        <f t="shared" si="16"/>
        <v>1650.0000000000002</v>
      </c>
      <c r="L2224" s="10">
        <f t="shared" si="17"/>
        <v>577.5</v>
      </c>
      <c r="M2224" s="11">
        <v>0.35</v>
      </c>
      <c r="O2224" s="16"/>
      <c r="P2224" s="14"/>
      <c r="Q2224" s="12"/>
      <c r="R2224" s="13"/>
    </row>
    <row r="2225" spans="1:18" ht="15.75" customHeight="1">
      <c r="A2225" s="1"/>
      <c r="B2225" s="6" t="s">
        <v>27</v>
      </c>
      <c r="C2225" s="6">
        <v>1128299</v>
      </c>
      <c r="D2225" s="7">
        <v>44482</v>
      </c>
      <c r="E2225" s="6" t="s">
        <v>28</v>
      </c>
      <c r="F2225" s="6" t="s">
        <v>84</v>
      </c>
      <c r="G2225" s="6" t="s">
        <v>85</v>
      </c>
      <c r="H2225" s="6" t="s">
        <v>22</v>
      </c>
      <c r="I2225" s="8">
        <v>0.70000000000000007</v>
      </c>
      <c r="J2225" s="9">
        <v>3500</v>
      </c>
      <c r="K2225" s="10">
        <f t="shared" si="16"/>
        <v>2450.0000000000005</v>
      </c>
      <c r="L2225" s="10">
        <f t="shared" si="17"/>
        <v>612.50000000000011</v>
      </c>
      <c r="M2225" s="11">
        <v>0.25</v>
      </c>
      <c r="O2225" s="16"/>
      <c r="P2225" s="14"/>
      <c r="Q2225" s="12"/>
      <c r="R2225" s="13"/>
    </row>
    <row r="2226" spans="1:18" ht="15.75" customHeight="1">
      <c r="A2226" s="1"/>
      <c r="B2226" s="6" t="s">
        <v>27</v>
      </c>
      <c r="C2226" s="6">
        <v>1128299</v>
      </c>
      <c r="D2226" s="7">
        <v>44513</v>
      </c>
      <c r="E2226" s="6" t="s">
        <v>28</v>
      </c>
      <c r="F2226" s="6" t="s">
        <v>84</v>
      </c>
      <c r="G2226" s="6" t="s">
        <v>85</v>
      </c>
      <c r="H2226" s="6" t="s">
        <v>17</v>
      </c>
      <c r="I2226" s="8">
        <v>0.55000000000000004</v>
      </c>
      <c r="J2226" s="9">
        <v>5250</v>
      </c>
      <c r="K2226" s="10">
        <f t="shared" si="16"/>
        <v>2887.5000000000005</v>
      </c>
      <c r="L2226" s="10">
        <f t="shared" si="17"/>
        <v>1155.0000000000002</v>
      </c>
      <c r="M2226" s="11">
        <v>0.4</v>
      </c>
      <c r="O2226" s="16"/>
      <c r="P2226" s="14"/>
      <c r="Q2226" s="12"/>
      <c r="R2226" s="13"/>
    </row>
    <row r="2227" spans="1:18" ht="15.75" customHeight="1">
      <c r="A2227" s="1"/>
      <c r="B2227" s="6" t="s">
        <v>27</v>
      </c>
      <c r="C2227" s="6">
        <v>1128299</v>
      </c>
      <c r="D2227" s="7">
        <v>44513</v>
      </c>
      <c r="E2227" s="6" t="s">
        <v>28</v>
      </c>
      <c r="F2227" s="6" t="s">
        <v>84</v>
      </c>
      <c r="G2227" s="6" t="s">
        <v>85</v>
      </c>
      <c r="H2227" s="6" t="s">
        <v>18</v>
      </c>
      <c r="I2227" s="8">
        <v>0.60000000000000009</v>
      </c>
      <c r="J2227" s="9">
        <v>5750</v>
      </c>
      <c r="K2227" s="10">
        <f t="shared" si="16"/>
        <v>3450.0000000000005</v>
      </c>
      <c r="L2227" s="10">
        <f t="shared" si="17"/>
        <v>1380.0000000000002</v>
      </c>
      <c r="M2227" s="11">
        <v>0.4</v>
      </c>
      <c r="O2227" s="16"/>
      <c r="P2227" s="14"/>
      <c r="Q2227" s="12"/>
      <c r="R2227" s="13"/>
    </row>
    <row r="2228" spans="1:18" ht="15.75" customHeight="1">
      <c r="A2228" s="1"/>
      <c r="B2228" s="6" t="s">
        <v>27</v>
      </c>
      <c r="C2228" s="6">
        <v>1128299</v>
      </c>
      <c r="D2228" s="7">
        <v>44513</v>
      </c>
      <c r="E2228" s="6" t="s">
        <v>28</v>
      </c>
      <c r="F2228" s="6" t="s">
        <v>84</v>
      </c>
      <c r="G2228" s="6" t="s">
        <v>85</v>
      </c>
      <c r="H2228" s="6" t="s">
        <v>19</v>
      </c>
      <c r="I2228" s="8">
        <v>0.55000000000000004</v>
      </c>
      <c r="J2228" s="9">
        <v>4250</v>
      </c>
      <c r="K2228" s="10">
        <f t="shared" si="16"/>
        <v>2337.5</v>
      </c>
      <c r="L2228" s="10">
        <f t="shared" si="17"/>
        <v>818.125</v>
      </c>
      <c r="M2228" s="11">
        <v>0.35</v>
      </c>
      <c r="O2228" s="16"/>
      <c r="P2228" s="14"/>
      <c r="Q2228" s="12"/>
      <c r="R2228" s="13"/>
    </row>
    <row r="2229" spans="1:18" ht="15.75" customHeight="1">
      <c r="A2229" s="1"/>
      <c r="B2229" s="6" t="s">
        <v>27</v>
      </c>
      <c r="C2229" s="6">
        <v>1128299</v>
      </c>
      <c r="D2229" s="7">
        <v>44513</v>
      </c>
      <c r="E2229" s="6" t="s">
        <v>28</v>
      </c>
      <c r="F2229" s="6" t="s">
        <v>84</v>
      </c>
      <c r="G2229" s="6" t="s">
        <v>85</v>
      </c>
      <c r="H2229" s="6" t="s">
        <v>20</v>
      </c>
      <c r="I2229" s="8">
        <v>0.55000000000000004</v>
      </c>
      <c r="J2229" s="9">
        <v>4000</v>
      </c>
      <c r="K2229" s="10">
        <f t="shared" si="16"/>
        <v>2200</v>
      </c>
      <c r="L2229" s="10">
        <f t="shared" si="17"/>
        <v>880</v>
      </c>
      <c r="M2229" s="11">
        <v>0.4</v>
      </c>
      <c r="O2229" s="16"/>
      <c r="P2229" s="14"/>
      <c r="Q2229" s="12"/>
      <c r="R2229" s="13"/>
    </row>
    <row r="2230" spans="1:18" ht="15.75" customHeight="1">
      <c r="A2230" s="1"/>
      <c r="B2230" s="6" t="s">
        <v>27</v>
      </c>
      <c r="C2230" s="6">
        <v>1128299</v>
      </c>
      <c r="D2230" s="7">
        <v>44513</v>
      </c>
      <c r="E2230" s="6" t="s">
        <v>28</v>
      </c>
      <c r="F2230" s="6" t="s">
        <v>84</v>
      </c>
      <c r="G2230" s="6" t="s">
        <v>85</v>
      </c>
      <c r="H2230" s="6" t="s">
        <v>21</v>
      </c>
      <c r="I2230" s="8">
        <v>0.65</v>
      </c>
      <c r="J2230" s="9">
        <v>3500</v>
      </c>
      <c r="K2230" s="10">
        <f t="shared" si="16"/>
        <v>2275</v>
      </c>
      <c r="L2230" s="10">
        <f t="shared" si="17"/>
        <v>796.25</v>
      </c>
      <c r="M2230" s="11">
        <v>0.35</v>
      </c>
      <c r="O2230" s="16"/>
      <c r="P2230" s="14"/>
      <c r="Q2230" s="12"/>
      <c r="R2230" s="13"/>
    </row>
    <row r="2231" spans="1:18" ht="15.75" customHeight="1">
      <c r="A2231" s="1"/>
      <c r="B2231" s="6" t="s">
        <v>27</v>
      </c>
      <c r="C2231" s="6">
        <v>1128299</v>
      </c>
      <c r="D2231" s="7">
        <v>44513</v>
      </c>
      <c r="E2231" s="6" t="s">
        <v>28</v>
      </c>
      <c r="F2231" s="6" t="s">
        <v>84</v>
      </c>
      <c r="G2231" s="6" t="s">
        <v>85</v>
      </c>
      <c r="H2231" s="6" t="s">
        <v>22</v>
      </c>
      <c r="I2231" s="8">
        <v>0.70000000000000007</v>
      </c>
      <c r="J2231" s="9">
        <v>4750</v>
      </c>
      <c r="K2231" s="10">
        <f t="shared" si="16"/>
        <v>3325.0000000000005</v>
      </c>
      <c r="L2231" s="10">
        <f t="shared" si="17"/>
        <v>831.25000000000011</v>
      </c>
      <c r="M2231" s="11">
        <v>0.25</v>
      </c>
      <c r="O2231" s="16"/>
      <c r="P2231" s="14"/>
      <c r="Q2231" s="12"/>
      <c r="R2231" s="13"/>
    </row>
    <row r="2232" spans="1:18" ht="15.75" customHeight="1">
      <c r="A2232" s="1"/>
      <c r="B2232" s="6" t="s">
        <v>27</v>
      </c>
      <c r="C2232" s="6">
        <v>1128299</v>
      </c>
      <c r="D2232" s="7">
        <v>44542</v>
      </c>
      <c r="E2232" s="6" t="s">
        <v>28</v>
      </c>
      <c r="F2232" s="6" t="s">
        <v>84</v>
      </c>
      <c r="G2232" s="6" t="s">
        <v>85</v>
      </c>
      <c r="H2232" s="6" t="s">
        <v>17</v>
      </c>
      <c r="I2232" s="8">
        <v>0.55000000000000004</v>
      </c>
      <c r="J2232" s="9">
        <v>6750</v>
      </c>
      <c r="K2232" s="10">
        <f t="shared" si="16"/>
        <v>3712.5000000000005</v>
      </c>
      <c r="L2232" s="10">
        <f t="shared" si="17"/>
        <v>1485.0000000000002</v>
      </c>
      <c r="M2232" s="11">
        <v>0.4</v>
      </c>
      <c r="O2232" s="16"/>
      <c r="P2232" s="14"/>
      <c r="Q2232" s="12"/>
      <c r="R2232" s="13"/>
    </row>
    <row r="2233" spans="1:18" ht="15.75" customHeight="1">
      <c r="A2233" s="1"/>
      <c r="B2233" s="6" t="s">
        <v>27</v>
      </c>
      <c r="C2233" s="6">
        <v>1128299</v>
      </c>
      <c r="D2233" s="7">
        <v>44542</v>
      </c>
      <c r="E2233" s="6" t="s">
        <v>28</v>
      </c>
      <c r="F2233" s="6" t="s">
        <v>84</v>
      </c>
      <c r="G2233" s="6" t="s">
        <v>85</v>
      </c>
      <c r="H2233" s="6" t="s">
        <v>18</v>
      </c>
      <c r="I2233" s="8">
        <v>0.60000000000000009</v>
      </c>
      <c r="J2233" s="9">
        <v>6750</v>
      </c>
      <c r="K2233" s="10">
        <f t="shared" si="16"/>
        <v>4050.0000000000005</v>
      </c>
      <c r="L2233" s="10">
        <f t="shared" si="17"/>
        <v>1620.0000000000002</v>
      </c>
      <c r="M2233" s="11">
        <v>0.4</v>
      </c>
      <c r="O2233" s="16"/>
      <c r="P2233" s="14"/>
      <c r="Q2233" s="12"/>
      <c r="R2233" s="13"/>
    </row>
    <row r="2234" spans="1:18" ht="15.75" customHeight="1">
      <c r="A2234" s="1"/>
      <c r="B2234" s="6" t="s">
        <v>27</v>
      </c>
      <c r="C2234" s="6">
        <v>1128299</v>
      </c>
      <c r="D2234" s="7">
        <v>44542</v>
      </c>
      <c r="E2234" s="6" t="s">
        <v>28</v>
      </c>
      <c r="F2234" s="6" t="s">
        <v>84</v>
      </c>
      <c r="G2234" s="6" t="s">
        <v>85</v>
      </c>
      <c r="H2234" s="6" t="s">
        <v>19</v>
      </c>
      <c r="I2234" s="8">
        <v>0.55000000000000004</v>
      </c>
      <c r="J2234" s="9">
        <v>4750</v>
      </c>
      <c r="K2234" s="10">
        <f t="shared" si="16"/>
        <v>2612.5</v>
      </c>
      <c r="L2234" s="10">
        <f t="shared" si="17"/>
        <v>914.37499999999989</v>
      </c>
      <c r="M2234" s="11">
        <v>0.35</v>
      </c>
      <c r="O2234" s="16"/>
      <c r="P2234" s="14"/>
      <c r="Q2234" s="12"/>
      <c r="R2234" s="13"/>
    </row>
    <row r="2235" spans="1:18" ht="15.75" customHeight="1">
      <c r="A2235" s="1"/>
      <c r="B2235" s="6" t="s">
        <v>27</v>
      </c>
      <c r="C2235" s="6">
        <v>1128299</v>
      </c>
      <c r="D2235" s="7">
        <v>44542</v>
      </c>
      <c r="E2235" s="6" t="s">
        <v>28</v>
      </c>
      <c r="F2235" s="6" t="s">
        <v>84</v>
      </c>
      <c r="G2235" s="6" t="s">
        <v>85</v>
      </c>
      <c r="H2235" s="6" t="s">
        <v>20</v>
      </c>
      <c r="I2235" s="8">
        <v>0.55000000000000004</v>
      </c>
      <c r="J2235" s="9">
        <v>4750</v>
      </c>
      <c r="K2235" s="10">
        <f t="shared" si="16"/>
        <v>2612.5</v>
      </c>
      <c r="L2235" s="10">
        <f t="shared" si="17"/>
        <v>1045</v>
      </c>
      <c r="M2235" s="11">
        <v>0.4</v>
      </c>
      <c r="O2235" s="16"/>
      <c r="P2235" s="14"/>
      <c r="Q2235" s="12"/>
      <c r="R2235" s="13"/>
    </row>
    <row r="2236" spans="1:18" ht="15.75" customHeight="1">
      <c r="A2236" s="1"/>
      <c r="B2236" s="6" t="s">
        <v>27</v>
      </c>
      <c r="C2236" s="6">
        <v>1128299</v>
      </c>
      <c r="D2236" s="7">
        <v>44542</v>
      </c>
      <c r="E2236" s="6" t="s">
        <v>28</v>
      </c>
      <c r="F2236" s="6" t="s">
        <v>84</v>
      </c>
      <c r="G2236" s="6" t="s">
        <v>85</v>
      </c>
      <c r="H2236" s="6" t="s">
        <v>21</v>
      </c>
      <c r="I2236" s="8">
        <v>0.65</v>
      </c>
      <c r="J2236" s="9">
        <v>4000</v>
      </c>
      <c r="K2236" s="10">
        <f t="shared" si="16"/>
        <v>2600</v>
      </c>
      <c r="L2236" s="10">
        <f t="shared" si="17"/>
        <v>909.99999999999989</v>
      </c>
      <c r="M2236" s="11">
        <v>0.35</v>
      </c>
      <c r="O2236" s="16"/>
      <c r="P2236" s="14"/>
      <c r="Q2236" s="12"/>
      <c r="R2236" s="13"/>
    </row>
    <row r="2237" spans="1:18" ht="15.75" customHeight="1">
      <c r="A2237" s="1"/>
      <c r="B2237" s="6" t="s">
        <v>27</v>
      </c>
      <c r="C2237" s="6">
        <v>1128299</v>
      </c>
      <c r="D2237" s="7">
        <v>44542</v>
      </c>
      <c r="E2237" s="6" t="s">
        <v>28</v>
      </c>
      <c r="F2237" s="6" t="s">
        <v>84</v>
      </c>
      <c r="G2237" s="6" t="s">
        <v>85</v>
      </c>
      <c r="H2237" s="6" t="s">
        <v>22</v>
      </c>
      <c r="I2237" s="8">
        <v>0.70000000000000007</v>
      </c>
      <c r="J2237" s="9">
        <v>5000</v>
      </c>
      <c r="K2237" s="10">
        <f t="shared" si="16"/>
        <v>3500.0000000000005</v>
      </c>
      <c r="L2237" s="10">
        <f t="shared" si="17"/>
        <v>875.00000000000011</v>
      </c>
      <c r="M2237" s="11">
        <v>0.25</v>
      </c>
      <c r="O2237" s="16"/>
      <c r="P2237" s="14"/>
      <c r="Q2237" s="12"/>
      <c r="R2237" s="13"/>
    </row>
    <row r="2238" spans="1:18" ht="15.75" customHeight="1">
      <c r="A2238" s="1" t="s">
        <v>39</v>
      </c>
      <c r="B2238" s="6" t="s">
        <v>14</v>
      </c>
      <c r="C2238" s="6">
        <v>1185732</v>
      </c>
      <c r="D2238" s="7">
        <v>44205</v>
      </c>
      <c r="E2238" s="6" t="s">
        <v>46</v>
      </c>
      <c r="F2238" s="6" t="s">
        <v>86</v>
      </c>
      <c r="G2238" s="6" t="s">
        <v>87</v>
      </c>
      <c r="H2238" s="6" t="s">
        <v>17</v>
      </c>
      <c r="I2238" s="8">
        <v>0.4</v>
      </c>
      <c r="J2238" s="9">
        <v>10250</v>
      </c>
      <c r="K2238" s="10">
        <f t="shared" si="16"/>
        <v>4100</v>
      </c>
      <c r="L2238" s="10">
        <f t="shared" si="17"/>
        <v>1845</v>
      </c>
      <c r="M2238" s="11">
        <v>0.45</v>
      </c>
      <c r="O2238" s="16"/>
      <c r="P2238" s="14"/>
      <c r="Q2238" s="12"/>
      <c r="R2238" s="13"/>
    </row>
    <row r="2239" spans="1:18" ht="15.75" customHeight="1">
      <c r="A2239" s="1"/>
      <c r="B2239" s="6" t="s">
        <v>14</v>
      </c>
      <c r="C2239" s="6">
        <v>1185732</v>
      </c>
      <c r="D2239" s="7">
        <v>44205</v>
      </c>
      <c r="E2239" s="6" t="s">
        <v>46</v>
      </c>
      <c r="F2239" s="6" t="s">
        <v>86</v>
      </c>
      <c r="G2239" s="6" t="s">
        <v>87</v>
      </c>
      <c r="H2239" s="6" t="s">
        <v>18</v>
      </c>
      <c r="I2239" s="8">
        <v>0.4</v>
      </c>
      <c r="J2239" s="9">
        <v>8250</v>
      </c>
      <c r="K2239" s="10">
        <f t="shared" si="16"/>
        <v>3300</v>
      </c>
      <c r="L2239" s="10">
        <f t="shared" si="17"/>
        <v>1155</v>
      </c>
      <c r="M2239" s="11">
        <v>0.35</v>
      </c>
      <c r="O2239" s="16"/>
      <c r="P2239" s="14"/>
      <c r="Q2239" s="12"/>
      <c r="R2239" s="13"/>
    </row>
    <row r="2240" spans="1:18" ht="15.75" customHeight="1">
      <c r="A2240" s="1"/>
      <c r="B2240" s="6" t="s">
        <v>14</v>
      </c>
      <c r="C2240" s="6">
        <v>1185732</v>
      </c>
      <c r="D2240" s="7">
        <v>44205</v>
      </c>
      <c r="E2240" s="6" t="s">
        <v>46</v>
      </c>
      <c r="F2240" s="6" t="s">
        <v>86</v>
      </c>
      <c r="G2240" s="6" t="s">
        <v>87</v>
      </c>
      <c r="H2240" s="6" t="s">
        <v>19</v>
      </c>
      <c r="I2240" s="8">
        <v>0.30000000000000004</v>
      </c>
      <c r="J2240" s="9">
        <v>8250</v>
      </c>
      <c r="K2240" s="10">
        <f t="shared" si="16"/>
        <v>2475.0000000000005</v>
      </c>
      <c r="L2240" s="10">
        <f t="shared" si="17"/>
        <v>618.75000000000011</v>
      </c>
      <c r="M2240" s="11">
        <v>0.25</v>
      </c>
      <c r="O2240" s="16"/>
      <c r="P2240" s="14"/>
      <c r="Q2240" s="12"/>
      <c r="R2240" s="13"/>
    </row>
    <row r="2241" spans="1:18" ht="15.75" customHeight="1">
      <c r="A2241" s="1"/>
      <c r="B2241" s="6" t="s">
        <v>14</v>
      </c>
      <c r="C2241" s="6">
        <v>1185732</v>
      </c>
      <c r="D2241" s="7">
        <v>44205</v>
      </c>
      <c r="E2241" s="6" t="s">
        <v>46</v>
      </c>
      <c r="F2241" s="6" t="s">
        <v>86</v>
      </c>
      <c r="G2241" s="6" t="s">
        <v>87</v>
      </c>
      <c r="H2241" s="6" t="s">
        <v>20</v>
      </c>
      <c r="I2241" s="8">
        <v>0.35</v>
      </c>
      <c r="J2241" s="9">
        <v>6750</v>
      </c>
      <c r="K2241" s="10">
        <f t="shared" si="16"/>
        <v>2362.5</v>
      </c>
      <c r="L2241" s="10">
        <f t="shared" si="17"/>
        <v>708.75</v>
      </c>
      <c r="M2241" s="11">
        <v>0.3</v>
      </c>
      <c r="O2241" s="16"/>
      <c r="P2241" s="14"/>
      <c r="Q2241" s="12"/>
      <c r="R2241" s="13"/>
    </row>
    <row r="2242" spans="1:18" ht="15.75" customHeight="1">
      <c r="A2242" s="1"/>
      <c r="B2242" s="6" t="s">
        <v>14</v>
      </c>
      <c r="C2242" s="6">
        <v>1185732</v>
      </c>
      <c r="D2242" s="7">
        <v>44205</v>
      </c>
      <c r="E2242" s="6" t="s">
        <v>46</v>
      </c>
      <c r="F2242" s="6" t="s">
        <v>86</v>
      </c>
      <c r="G2242" s="6" t="s">
        <v>87</v>
      </c>
      <c r="H2242" s="6" t="s">
        <v>21</v>
      </c>
      <c r="I2242" s="8">
        <v>0.5</v>
      </c>
      <c r="J2242" s="9">
        <v>7250</v>
      </c>
      <c r="K2242" s="10">
        <f t="shared" si="16"/>
        <v>3625</v>
      </c>
      <c r="L2242" s="10">
        <f t="shared" si="17"/>
        <v>1268.75</v>
      </c>
      <c r="M2242" s="11">
        <v>0.35</v>
      </c>
      <c r="O2242" s="16"/>
      <c r="P2242" s="14"/>
      <c r="Q2242" s="12"/>
      <c r="R2242" s="13"/>
    </row>
    <row r="2243" spans="1:18" ht="15.75" customHeight="1">
      <c r="A2243" s="1"/>
      <c r="B2243" s="6" t="s">
        <v>14</v>
      </c>
      <c r="C2243" s="6">
        <v>1185732</v>
      </c>
      <c r="D2243" s="7">
        <v>44205</v>
      </c>
      <c r="E2243" s="6" t="s">
        <v>46</v>
      </c>
      <c r="F2243" s="6" t="s">
        <v>86</v>
      </c>
      <c r="G2243" s="6" t="s">
        <v>87</v>
      </c>
      <c r="H2243" s="6" t="s">
        <v>22</v>
      </c>
      <c r="I2243" s="8">
        <v>0.4</v>
      </c>
      <c r="J2243" s="9">
        <v>8250</v>
      </c>
      <c r="K2243" s="10">
        <f t="shared" si="16"/>
        <v>3300</v>
      </c>
      <c r="L2243" s="10">
        <f t="shared" si="17"/>
        <v>1650</v>
      </c>
      <c r="M2243" s="11">
        <v>0.5</v>
      </c>
      <c r="O2243" s="16"/>
      <c r="P2243" s="14"/>
      <c r="Q2243" s="12"/>
      <c r="R2243" s="13"/>
    </row>
    <row r="2244" spans="1:18" ht="15.75" customHeight="1">
      <c r="A2244" s="1"/>
      <c r="B2244" s="6" t="s">
        <v>14</v>
      </c>
      <c r="C2244" s="6">
        <v>1185732</v>
      </c>
      <c r="D2244" s="7">
        <v>44234</v>
      </c>
      <c r="E2244" s="6" t="s">
        <v>46</v>
      </c>
      <c r="F2244" s="6" t="s">
        <v>86</v>
      </c>
      <c r="G2244" s="6" t="s">
        <v>87</v>
      </c>
      <c r="H2244" s="6" t="s">
        <v>17</v>
      </c>
      <c r="I2244" s="8">
        <v>0.4</v>
      </c>
      <c r="J2244" s="9">
        <v>10750</v>
      </c>
      <c r="K2244" s="10">
        <f t="shared" si="16"/>
        <v>4300</v>
      </c>
      <c r="L2244" s="10">
        <f t="shared" si="17"/>
        <v>1935</v>
      </c>
      <c r="M2244" s="11">
        <v>0.45</v>
      </c>
      <c r="O2244" s="16"/>
      <c r="P2244" s="14"/>
      <c r="Q2244" s="12"/>
      <c r="R2244" s="13"/>
    </row>
    <row r="2245" spans="1:18" ht="15.75" customHeight="1">
      <c r="A2245" s="1"/>
      <c r="B2245" s="6" t="s">
        <v>14</v>
      </c>
      <c r="C2245" s="6">
        <v>1185732</v>
      </c>
      <c r="D2245" s="7">
        <v>44234</v>
      </c>
      <c r="E2245" s="6" t="s">
        <v>46</v>
      </c>
      <c r="F2245" s="6" t="s">
        <v>86</v>
      </c>
      <c r="G2245" s="6" t="s">
        <v>87</v>
      </c>
      <c r="H2245" s="6" t="s">
        <v>18</v>
      </c>
      <c r="I2245" s="8">
        <v>0.4</v>
      </c>
      <c r="J2245" s="9">
        <v>7250</v>
      </c>
      <c r="K2245" s="10">
        <f t="shared" si="16"/>
        <v>2900</v>
      </c>
      <c r="L2245" s="10">
        <f t="shared" si="17"/>
        <v>1014.9999999999999</v>
      </c>
      <c r="M2245" s="11">
        <v>0.35</v>
      </c>
      <c r="O2245" s="16"/>
      <c r="P2245" s="14"/>
      <c r="Q2245" s="12"/>
      <c r="R2245" s="13"/>
    </row>
    <row r="2246" spans="1:18" ht="15.75" customHeight="1">
      <c r="A2246" s="1"/>
      <c r="B2246" s="6" t="s">
        <v>14</v>
      </c>
      <c r="C2246" s="6">
        <v>1185732</v>
      </c>
      <c r="D2246" s="7">
        <v>44234</v>
      </c>
      <c r="E2246" s="6" t="s">
        <v>46</v>
      </c>
      <c r="F2246" s="6" t="s">
        <v>86</v>
      </c>
      <c r="G2246" s="6" t="s">
        <v>87</v>
      </c>
      <c r="H2246" s="6" t="s">
        <v>19</v>
      </c>
      <c r="I2246" s="8">
        <v>0.30000000000000004</v>
      </c>
      <c r="J2246" s="9">
        <v>7750</v>
      </c>
      <c r="K2246" s="10">
        <f t="shared" si="16"/>
        <v>2325.0000000000005</v>
      </c>
      <c r="L2246" s="10">
        <f t="shared" si="17"/>
        <v>581.25000000000011</v>
      </c>
      <c r="M2246" s="11">
        <v>0.25</v>
      </c>
      <c r="O2246" s="16"/>
      <c r="P2246" s="14"/>
      <c r="Q2246" s="12"/>
      <c r="R2246" s="13"/>
    </row>
    <row r="2247" spans="1:18" ht="15.75" customHeight="1">
      <c r="A2247" s="1"/>
      <c r="B2247" s="6" t="s">
        <v>14</v>
      </c>
      <c r="C2247" s="6">
        <v>1185732</v>
      </c>
      <c r="D2247" s="7">
        <v>44234</v>
      </c>
      <c r="E2247" s="6" t="s">
        <v>46</v>
      </c>
      <c r="F2247" s="6" t="s">
        <v>86</v>
      </c>
      <c r="G2247" s="6" t="s">
        <v>87</v>
      </c>
      <c r="H2247" s="6" t="s">
        <v>20</v>
      </c>
      <c r="I2247" s="8">
        <v>0.35</v>
      </c>
      <c r="J2247" s="9">
        <v>6250</v>
      </c>
      <c r="K2247" s="10">
        <f t="shared" si="16"/>
        <v>2187.5</v>
      </c>
      <c r="L2247" s="10">
        <f t="shared" si="17"/>
        <v>656.25</v>
      </c>
      <c r="M2247" s="11">
        <v>0.3</v>
      </c>
      <c r="O2247" s="16"/>
      <c r="P2247" s="14"/>
      <c r="Q2247" s="12"/>
      <c r="R2247" s="13"/>
    </row>
    <row r="2248" spans="1:18" ht="15.75" customHeight="1">
      <c r="A2248" s="1"/>
      <c r="B2248" s="6" t="s">
        <v>14</v>
      </c>
      <c r="C2248" s="6">
        <v>1185732</v>
      </c>
      <c r="D2248" s="7">
        <v>44234</v>
      </c>
      <c r="E2248" s="6" t="s">
        <v>46</v>
      </c>
      <c r="F2248" s="6" t="s">
        <v>86</v>
      </c>
      <c r="G2248" s="6" t="s">
        <v>87</v>
      </c>
      <c r="H2248" s="6" t="s">
        <v>21</v>
      </c>
      <c r="I2248" s="8">
        <v>0.5</v>
      </c>
      <c r="J2248" s="9">
        <v>7000</v>
      </c>
      <c r="K2248" s="10">
        <f t="shared" si="16"/>
        <v>3500</v>
      </c>
      <c r="L2248" s="10">
        <f t="shared" si="17"/>
        <v>1225</v>
      </c>
      <c r="M2248" s="11">
        <v>0.35</v>
      </c>
      <c r="O2248" s="16"/>
      <c r="P2248" s="14"/>
      <c r="Q2248" s="12"/>
      <c r="R2248" s="13"/>
    </row>
    <row r="2249" spans="1:18" ht="15.75" customHeight="1">
      <c r="A2249" s="1"/>
      <c r="B2249" s="6" t="s">
        <v>14</v>
      </c>
      <c r="C2249" s="6">
        <v>1185732</v>
      </c>
      <c r="D2249" s="7">
        <v>44234</v>
      </c>
      <c r="E2249" s="6" t="s">
        <v>46</v>
      </c>
      <c r="F2249" s="6" t="s">
        <v>86</v>
      </c>
      <c r="G2249" s="6" t="s">
        <v>87</v>
      </c>
      <c r="H2249" s="6" t="s">
        <v>22</v>
      </c>
      <c r="I2249" s="8">
        <v>0.35</v>
      </c>
      <c r="J2249" s="9">
        <v>8000</v>
      </c>
      <c r="K2249" s="10">
        <f t="shared" si="16"/>
        <v>2800</v>
      </c>
      <c r="L2249" s="10">
        <f t="shared" si="17"/>
        <v>1400</v>
      </c>
      <c r="M2249" s="11">
        <v>0.5</v>
      </c>
      <c r="O2249" s="16"/>
      <c r="P2249" s="14"/>
      <c r="Q2249" s="12"/>
      <c r="R2249" s="13"/>
    </row>
    <row r="2250" spans="1:18" ht="15.75" customHeight="1">
      <c r="A2250" s="1"/>
      <c r="B2250" s="6" t="s">
        <v>14</v>
      </c>
      <c r="C2250" s="6">
        <v>1185732</v>
      </c>
      <c r="D2250" s="7">
        <v>44260</v>
      </c>
      <c r="E2250" s="6" t="s">
        <v>46</v>
      </c>
      <c r="F2250" s="6" t="s">
        <v>86</v>
      </c>
      <c r="G2250" s="6" t="s">
        <v>87</v>
      </c>
      <c r="H2250" s="6" t="s">
        <v>17</v>
      </c>
      <c r="I2250" s="8">
        <v>0.35</v>
      </c>
      <c r="J2250" s="9">
        <v>10200</v>
      </c>
      <c r="K2250" s="10">
        <f t="shared" si="16"/>
        <v>3570</v>
      </c>
      <c r="L2250" s="10">
        <f t="shared" si="17"/>
        <v>1606.5</v>
      </c>
      <c r="M2250" s="11">
        <v>0.45</v>
      </c>
      <c r="O2250" s="16"/>
      <c r="P2250" s="14"/>
      <c r="Q2250" s="12"/>
      <c r="R2250" s="13"/>
    </row>
    <row r="2251" spans="1:18" ht="15.75" customHeight="1">
      <c r="A2251" s="1"/>
      <c r="B2251" s="6" t="s">
        <v>14</v>
      </c>
      <c r="C2251" s="6">
        <v>1185732</v>
      </c>
      <c r="D2251" s="7">
        <v>44260</v>
      </c>
      <c r="E2251" s="6" t="s">
        <v>46</v>
      </c>
      <c r="F2251" s="6" t="s">
        <v>86</v>
      </c>
      <c r="G2251" s="6" t="s">
        <v>87</v>
      </c>
      <c r="H2251" s="6" t="s">
        <v>18</v>
      </c>
      <c r="I2251" s="8">
        <v>0.35</v>
      </c>
      <c r="J2251" s="9">
        <v>7000</v>
      </c>
      <c r="K2251" s="10">
        <f t="shared" si="16"/>
        <v>2450</v>
      </c>
      <c r="L2251" s="10">
        <f t="shared" si="17"/>
        <v>857.5</v>
      </c>
      <c r="M2251" s="11">
        <v>0.35</v>
      </c>
      <c r="O2251" s="16"/>
      <c r="P2251" s="14"/>
      <c r="Q2251" s="12"/>
      <c r="R2251" s="13"/>
    </row>
    <row r="2252" spans="1:18" ht="15.75" customHeight="1">
      <c r="A2252" s="1"/>
      <c r="B2252" s="6" t="s">
        <v>14</v>
      </c>
      <c r="C2252" s="6">
        <v>1185732</v>
      </c>
      <c r="D2252" s="7">
        <v>44260</v>
      </c>
      <c r="E2252" s="6" t="s">
        <v>46</v>
      </c>
      <c r="F2252" s="6" t="s">
        <v>86</v>
      </c>
      <c r="G2252" s="6" t="s">
        <v>87</v>
      </c>
      <c r="H2252" s="6" t="s">
        <v>19</v>
      </c>
      <c r="I2252" s="8">
        <v>0.25</v>
      </c>
      <c r="J2252" s="9">
        <v>7250</v>
      </c>
      <c r="K2252" s="10">
        <f t="shared" si="16"/>
        <v>1812.5</v>
      </c>
      <c r="L2252" s="10">
        <f t="shared" si="17"/>
        <v>453.125</v>
      </c>
      <c r="M2252" s="11">
        <v>0.25</v>
      </c>
      <c r="O2252" s="16"/>
      <c r="P2252" s="14"/>
      <c r="Q2252" s="12"/>
      <c r="R2252" s="13"/>
    </row>
    <row r="2253" spans="1:18" ht="15.75" customHeight="1">
      <c r="A2253" s="1"/>
      <c r="B2253" s="6" t="s">
        <v>14</v>
      </c>
      <c r="C2253" s="6">
        <v>1185732</v>
      </c>
      <c r="D2253" s="7">
        <v>44260</v>
      </c>
      <c r="E2253" s="6" t="s">
        <v>46</v>
      </c>
      <c r="F2253" s="6" t="s">
        <v>86</v>
      </c>
      <c r="G2253" s="6" t="s">
        <v>87</v>
      </c>
      <c r="H2253" s="6" t="s">
        <v>20</v>
      </c>
      <c r="I2253" s="8">
        <v>0.29999999999999993</v>
      </c>
      <c r="J2253" s="9">
        <v>5750</v>
      </c>
      <c r="K2253" s="10">
        <f t="shared" si="16"/>
        <v>1724.9999999999995</v>
      </c>
      <c r="L2253" s="10">
        <f t="shared" si="17"/>
        <v>517.49999999999989</v>
      </c>
      <c r="M2253" s="11">
        <v>0.3</v>
      </c>
      <c r="O2253" s="16"/>
      <c r="P2253" s="14"/>
      <c r="Q2253" s="12"/>
      <c r="R2253" s="13"/>
    </row>
    <row r="2254" spans="1:18" ht="15.75" customHeight="1">
      <c r="A2254" s="1"/>
      <c r="B2254" s="6" t="s">
        <v>14</v>
      </c>
      <c r="C2254" s="6">
        <v>1185732</v>
      </c>
      <c r="D2254" s="7">
        <v>44260</v>
      </c>
      <c r="E2254" s="6" t="s">
        <v>46</v>
      </c>
      <c r="F2254" s="6" t="s">
        <v>86</v>
      </c>
      <c r="G2254" s="6" t="s">
        <v>87</v>
      </c>
      <c r="H2254" s="6" t="s">
        <v>21</v>
      </c>
      <c r="I2254" s="8">
        <v>0.45000000000000007</v>
      </c>
      <c r="J2254" s="9">
        <v>6250</v>
      </c>
      <c r="K2254" s="10">
        <f t="shared" si="16"/>
        <v>2812.5000000000005</v>
      </c>
      <c r="L2254" s="10">
        <f t="shared" si="17"/>
        <v>984.37500000000011</v>
      </c>
      <c r="M2254" s="11">
        <v>0.35</v>
      </c>
      <c r="O2254" s="16"/>
      <c r="P2254" s="14"/>
      <c r="Q2254" s="12"/>
      <c r="R2254" s="13"/>
    </row>
    <row r="2255" spans="1:18" ht="15.75" customHeight="1">
      <c r="A2255" s="1"/>
      <c r="B2255" s="6" t="s">
        <v>14</v>
      </c>
      <c r="C2255" s="6">
        <v>1185732</v>
      </c>
      <c r="D2255" s="7">
        <v>44260</v>
      </c>
      <c r="E2255" s="6" t="s">
        <v>46</v>
      </c>
      <c r="F2255" s="6" t="s">
        <v>86</v>
      </c>
      <c r="G2255" s="6" t="s">
        <v>87</v>
      </c>
      <c r="H2255" s="6" t="s">
        <v>22</v>
      </c>
      <c r="I2255" s="8">
        <v>0.35</v>
      </c>
      <c r="J2255" s="9">
        <v>7250</v>
      </c>
      <c r="K2255" s="10">
        <f t="shared" si="16"/>
        <v>2537.5</v>
      </c>
      <c r="L2255" s="10">
        <f t="shared" si="17"/>
        <v>1268.75</v>
      </c>
      <c r="M2255" s="11">
        <v>0.5</v>
      </c>
      <c r="O2255" s="16"/>
      <c r="P2255" s="14"/>
      <c r="Q2255" s="12"/>
      <c r="R2255" s="13"/>
    </row>
    <row r="2256" spans="1:18" ht="15.75" customHeight="1">
      <c r="A2256" s="1"/>
      <c r="B2256" s="6" t="s">
        <v>14</v>
      </c>
      <c r="C2256" s="6">
        <v>1185732</v>
      </c>
      <c r="D2256" s="7">
        <v>44292</v>
      </c>
      <c r="E2256" s="6" t="s">
        <v>46</v>
      </c>
      <c r="F2256" s="6" t="s">
        <v>86</v>
      </c>
      <c r="G2256" s="6" t="s">
        <v>87</v>
      </c>
      <c r="H2256" s="6" t="s">
        <v>17</v>
      </c>
      <c r="I2256" s="8">
        <v>0.35</v>
      </c>
      <c r="J2256" s="9">
        <v>9750</v>
      </c>
      <c r="K2256" s="10">
        <f t="shared" si="16"/>
        <v>3412.5</v>
      </c>
      <c r="L2256" s="10">
        <f t="shared" si="17"/>
        <v>1535.625</v>
      </c>
      <c r="M2256" s="11">
        <v>0.45</v>
      </c>
      <c r="O2256" s="16"/>
      <c r="P2256" s="14"/>
      <c r="Q2256" s="12"/>
      <c r="R2256" s="13"/>
    </row>
    <row r="2257" spans="1:18" ht="15.75" customHeight="1">
      <c r="A2257" s="1"/>
      <c r="B2257" s="6" t="s">
        <v>14</v>
      </c>
      <c r="C2257" s="6">
        <v>1185732</v>
      </c>
      <c r="D2257" s="7">
        <v>44292</v>
      </c>
      <c r="E2257" s="6" t="s">
        <v>46</v>
      </c>
      <c r="F2257" s="6" t="s">
        <v>86</v>
      </c>
      <c r="G2257" s="6" t="s">
        <v>87</v>
      </c>
      <c r="H2257" s="6" t="s">
        <v>18</v>
      </c>
      <c r="I2257" s="8">
        <v>0.35</v>
      </c>
      <c r="J2257" s="9">
        <v>6750</v>
      </c>
      <c r="K2257" s="10">
        <f t="shared" si="16"/>
        <v>2362.5</v>
      </c>
      <c r="L2257" s="10">
        <f t="shared" si="17"/>
        <v>826.875</v>
      </c>
      <c r="M2257" s="11">
        <v>0.35</v>
      </c>
      <c r="O2257" s="16"/>
      <c r="P2257" s="14"/>
      <c r="Q2257" s="12"/>
      <c r="R2257" s="13"/>
    </row>
    <row r="2258" spans="1:18" ht="15.75" customHeight="1">
      <c r="A2258" s="1"/>
      <c r="B2258" s="6" t="s">
        <v>14</v>
      </c>
      <c r="C2258" s="6">
        <v>1185732</v>
      </c>
      <c r="D2258" s="7">
        <v>44292</v>
      </c>
      <c r="E2258" s="6" t="s">
        <v>46</v>
      </c>
      <c r="F2258" s="6" t="s">
        <v>86</v>
      </c>
      <c r="G2258" s="6" t="s">
        <v>87</v>
      </c>
      <c r="H2258" s="6" t="s">
        <v>19</v>
      </c>
      <c r="I2258" s="8">
        <v>0.25</v>
      </c>
      <c r="J2258" s="9">
        <v>6750</v>
      </c>
      <c r="K2258" s="10">
        <f t="shared" si="16"/>
        <v>1687.5</v>
      </c>
      <c r="L2258" s="10">
        <f t="shared" si="17"/>
        <v>421.875</v>
      </c>
      <c r="M2258" s="11">
        <v>0.25</v>
      </c>
      <c r="O2258" s="16"/>
      <c r="P2258" s="14"/>
      <c r="Q2258" s="12"/>
      <c r="R2258" s="13"/>
    </row>
    <row r="2259" spans="1:18" ht="15.75" customHeight="1">
      <c r="A2259" s="1"/>
      <c r="B2259" s="6" t="s">
        <v>14</v>
      </c>
      <c r="C2259" s="6">
        <v>1185732</v>
      </c>
      <c r="D2259" s="7">
        <v>44292</v>
      </c>
      <c r="E2259" s="6" t="s">
        <v>46</v>
      </c>
      <c r="F2259" s="6" t="s">
        <v>86</v>
      </c>
      <c r="G2259" s="6" t="s">
        <v>87</v>
      </c>
      <c r="H2259" s="6" t="s">
        <v>20</v>
      </c>
      <c r="I2259" s="8">
        <v>0.29999999999999993</v>
      </c>
      <c r="J2259" s="9">
        <v>6000</v>
      </c>
      <c r="K2259" s="10">
        <f t="shared" si="16"/>
        <v>1799.9999999999995</v>
      </c>
      <c r="L2259" s="10">
        <f t="shared" si="17"/>
        <v>539.99999999999989</v>
      </c>
      <c r="M2259" s="11">
        <v>0.3</v>
      </c>
      <c r="O2259" s="16"/>
      <c r="P2259" s="14"/>
      <c r="Q2259" s="12"/>
      <c r="R2259" s="13"/>
    </row>
    <row r="2260" spans="1:18" ht="15.75" customHeight="1">
      <c r="A2260" s="1"/>
      <c r="B2260" s="6" t="s">
        <v>14</v>
      </c>
      <c r="C2260" s="6">
        <v>1185732</v>
      </c>
      <c r="D2260" s="7">
        <v>44292</v>
      </c>
      <c r="E2260" s="6" t="s">
        <v>46</v>
      </c>
      <c r="F2260" s="6" t="s">
        <v>86</v>
      </c>
      <c r="G2260" s="6" t="s">
        <v>87</v>
      </c>
      <c r="H2260" s="6" t="s">
        <v>21</v>
      </c>
      <c r="I2260" s="8">
        <v>0.5</v>
      </c>
      <c r="J2260" s="9">
        <v>6250</v>
      </c>
      <c r="K2260" s="10">
        <f t="shared" si="16"/>
        <v>3125</v>
      </c>
      <c r="L2260" s="10">
        <f t="shared" si="17"/>
        <v>1093.75</v>
      </c>
      <c r="M2260" s="11">
        <v>0.35</v>
      </c>
      <c r="O2260" s="16"/>
      <c r="P2260" s="14"/>
      <c r="Q2260" s="12"/>
      <c r="R2260" s="13"/>
    </row>
    <row r="2261" spans="1:18" ht="15.75" customHeight="1">
      <c r="A2261" s="1"/>
      <c r="B2261" s="6" t="s">
        <v>14</v>
      </c>
      <c r="C2261" s="6">
        <v>1185732</v>
      </c>
      <c r="D2261" s="7">
        <v>44292</v>
      </c>
      <c r="E2261" s="6" t="s">
        <v>46</v>
      </c>
      <c r="F2261" s="6" t="s">
        <v>86</v>
      </c>
      <c r="G2261" s="6" t="s">
        <v>87</v>
      </c>
      <c r="H2261" s="6" t="s">
        <v>22</v>
      </c>
      <c r="I2261" s="8">
        <v>0.4</v>
      </c>
      <c r="J2261" s="9">
        <v>7750</v>
      </c>
      <c r="K2261" s="10">
        <f t="shared" si="16"/>
        <v>3100</v>
      </c>
      <c r="L2261" s="10">
        <f t="shared" si="17"/>
        <v>1550</v>
      </c>
      <c r="M2261" s="11">
        <v>0.5</v>
      </c>
      <c r="O2261" s="16"/>
      <c r="P2261" s="14"/>
      <c r="Q2261" s="12"/>
      <c r="R2261" s="13"/>
    </row>
    <row r="2262" spans="1:18" ht="15.75" customHeight="1">
      <c r="A2262" s="1"/>
      <c r="B2262" s="6" t="s">
        <v>14</v>
      </c>
      <c r="C2262" s="6">
        <v>1185732</v>
      </c>
      <c r="D2262" s="7">
        <v>44321</v>
      </c>
      <c r="E2262" s="6" t="s">
        <v>46</v>
      </c>
      <c r="F2262" s="6" t="s">
        <v>86</v>
      </c>
      <c r="G2262" s="6" t="s">
        <v>87</v>
      </c>
      <c r="H2262" s="6" t="s">
        <v>17</v>
      </c>
      <c r="I2262" s="8">
        <v>0.5</v>
      </c>
      <c r="J2262" s="9">
        <v>10450</v>
      </c>
      <c r="K2262" s="10">
        <f t="shared" si="16"/>
        <v>5225</v>
      </c>
      <c r="L2262" s="10">
        <f t="shared" si="17"/>
        <v>2351.25</v>
      </c>
      <c r="M2262" s="11">
        <v>0.45</v>
      </c>
      <c r="O2262" s="16"/>
      <c r="P2262" s="14"/>
      <c r="Q2262" s="12"/>
      <c r="R2262" s="13"/>
    </row>
    <row r="2263" spans="1:18" ht="15.75" customHeight="1">
      <c r="A2263" s="1"/>
      <c r="B2263" s="6" t="s">
        <v>14</v>
      </c>
      <c r="C2263" s="6">
        <v>1185732</v>
      </c>
      <c r="D2263" s="7">
        <v>44321</v>
      </c>
      <c r="E2263" s="6" t="s">
        <v>46</v>
      </c>
      <c r="F2263" s="6" t="s">
        <v>86</v>
      </c>
      <c r="G2263" s="6" t="s">
        <v>87</v>
      </c>
      <c r="H2263" s="6" t="s">
        <v>18</v>
      </c>
      <c r="I2263" s="8">
        <v>0.5</v>
      </c>
      <c r="J2263" s="9">
        <v>7500</v>
      </c>
      <c r="K2263" s="10">
        <f t="shared" si="16"/>
        <v>3750</v>
      </c>
      <c r="L2263" s="10">
        <f t="shared" si="17"/>
        <v>1312.5</v>
      </c>
      <c r="M2263" s="11">
        <v>0.35</v>
      </c>
      <c r="O2263" s="16"/>
      <c r="P2263" s="14"/>
      <c r="Q2263" s="12"/>
      <c r="R2263" s="13"/>
    </row>
    <row r="2264" spans="1:18" ht="15.75" customHeight="1">
      <c r="A2264" s="1"/>
      <c r="B2264" s="6" t="s">
        <v>14</v>
      </c>
      <c r="C2264" s="6">
        <v>1185732</v>
      </c>
      <c r="D2264" s="7">
        <v>44321</v>
      </c>
      <c r="E2264" s="6" t="s">
        <v>46</v>
      </c>
      <c r="F2264" s="6" t="s">
        <v>86</v>
      </c>
      <c r="G2264" s="6" t="s">
        <v>87</v>
      </c>
      <c r="H2264" s="6" t="s">
        <v>19</v>
      </c>
      <c r="I2264" s="8">
        <v>0.45</v>
      </c>
      <c r="J2264" s="9">
        <v>7250</v>
      </c>
      <c r="K2264" s="10">
        <f t="shared" si="16"/>
        <v>3262.5</v>
      </c>
      <c r="L2264" s="10">
        <f t="shared" si="17"/>
        <v>815.625</v>
      </c>
      <c r="M2264" s="11">
        <v>0.25</v>
      </c>
      <c r="O2264" s="16"/>
      <c r="P2264" s="14"/>
      <c r="Q2264" s="12"/>
      <c r="R2264" s="13"/>
    </row>
    <row r="2265" spans="1:18" ht="15.75" customHeight="1">
      <c r="A2265" s="1"/>
      <c r="B2265" s="6" t="s">
        <v>14</v>
      </c>
      <c r="C2265" s="6">
        <v>1185732</v>
      </c>
      <c r="D2265" s="7">
        <v>44321</v>
      </c>
      <c r="E2265" s="6" t="s">
        <v>46</v>
      </c>
      <c r="F2265" s="6" t="s">
        <v>86</v>
      </c>
      <c r="G2265" s="6" t="s">
        <v>87</v>
      </c>
      <c r="H2265" s="6" t="s">
        <v>20</v>
      </c>
      <c r="I2265" s="8">
        <v>0.45</v>
      </c>
      <c r="J2265" s="9">
        <v>6750</v>
      </c>
      <c r="K2265" s="10">
        <f t="shared" si="16"/>
        <v>3037.5</v>
      </c>
      <c r="L2265" s="10">
        <f t="shared" si="17"/>
        <v>911.25</v>
      </c>
      <c r="M2265" s="11">
        <v>0.3</v>
      </c>
      <c r="O2265" s="16"/>
      <c r="P2265" s="14"/>
      <c r="Q2265" s="12"/>
      <c r="R2265" s="13"/>
    </row>
    <row r="2266" spans="1:18" ht="15.75" customHeight="1">
      <c r="A2266" s="1"/>
      <c r="B2266" s="6" t="s">
        <v>14</v>
      </c>
      <c r="C2266" s="6">
        <v>1185732</v>
      </c>
      <c r="D2266" s="7">
        <v>44321</v>
      </c>
      <c r="E2266" s="6" t="s">
        <v>46</v>
      </c>
      <c r="F2266" s="6" t="s">
        <v>86</v>
      </c>
      <c r="G2266" s="6" t="s">
        <v>87</v>
      </c>
      <c r="H2266" s="6" t="s">
        <v>21</v>
      </c>
      <c r="I2266" s="8">
        <v>0.54999999999999993</v>
      </c>
      <c r="J2266" s="9">
        <v>7000</v>
      </c>
      <c r="K2266" s="10">
        <f t="shared" si="16"/>
        <v>3849.9999999999995</v>
      </c>
      <c r="L2266" s="10">
        <f t="shared" si="17"/>
        <v>1347.4999999999998</v>
      </c>
      <c r="M2266" s="11">
        <v>0.35</v>
      </c>
      <c r="O2266" s="16"/>
      <c r="P2266" s="14"/>
      <c r="Q2266" s="12"/>
      <c r="R2266" s="13"/>
    </row>
    <row r="2267" spans="1:18" ht="15.75" customHeight="1">
      <c r="A2267" s="1"/>
      <c r="B2267" s="6" t="s">
        <v>14</v>
      </c>
      <c r="C2267" s="6">
        <v>1185732</v>
      </c>
      <c r="D2267" s="7">
        <v>44321</v>
      </c>
      <c r="E2267" s="6" t="s">
        <v>46</v>
      </c>
      <c r="F2267" s="6" t="s">
        <v>86</v>
      </c>
      <c r="G2267" s="6" t="s">
        <v>87</v>
      </c>
      <c r="H2267" s="6" t="s">
        <v>22</v>
      </c>
      <c r="I2267" s="8">
        <v>0.6</v>
      </c>
      <c r="J2267" s="9">
        <v>8000</v>
      </c>
      <c r="K2267" s="10">
        <f t="shared" si="16"/>
        <v>4800</v>
      </c>
      <c r="L2267" s="10">
        <f t="shared" si="17"/>
        <v>2400</v>
      </c>
      <c r="M2267" s="11">
        <v>0.5</v>
      </c>
      <c r="O2267" s="16"/>
      <c r="P2267" s="14"/>
      <c r="Q2267" s="12"/>
      <c r="R2267" s="13"/>
    </row>
    <row r="2268" spans="1:18" ht="15.75" customHeight="1">
      <c r="A2268" s="1"/>
      <c r="B2268" s="6" t="s">
        <v>14</v>
      </c>
      <c r="C2268" s="6">
        <v>1185732</v>
      </c>
      <c r="D2268" s="7">
        <v>44354</v>
      </c>
      <c r="E2268" s="6" t="s">
        <v>46</v>
      </c>
      <c r="F2268" s="6" t="s">
        <v>86</v>
      </c>
      <c r="G2268" s="6" t="s">
        <v>87</v>
      </c>
      <c r="H2268" s="6" t="s">
        <v>17</v>
      </c>
      <c r="I2268" s="8">
        <v>0.54999999999999993</v>
      </c>
      <c r="J2268" s="9">
        <v>10500</v>
      </c>
      <c r="K2268" s="10">
        <f t="shared" si="16"/>
        <v>5774.9999999999991</v>
      </c>
      <c r="L2268" s="10">
        <f t="shared" si="17"/>
        <v>2598.7499999999995</v>
      </c>
      <c r="M2268" s="11">
        <v>0.45</v>
      </c>
      <c r="O2268" s="16"/>
      <c r="P2268" s="14"/>
      <c r="Q2268" s="12"/>
      <c r="R2268" s="13"/>
    </row>
    <row r="2269" spans="1:18" ht="15.75" customHeight="1">
      <c r="A2269" s="1"/>
      <c r="B2269" s="6" t="s">
        <v>14</v>
      </c>
      <c r="C2269" s="6">
        <v>1185732</v>
      </c>
      <c r="D2269" s="7">
        <v>44354</v>
      </c>
      <c r="E2269" s="6" t="s">
        <v>46</v>
      </c>
      <c r="F2269" s="6" t="s">
        <v>86</v>
      </c>
      <c r="G2269" s="6" t="s">
        <v>87</v>
      </c>
      <c r="H2269" s="6" t="s">
        <v>18</v>
      </c>
      <c r="I2269" s="8">
        <v>0.5</v>
      </c>
      <c r="J2269" s="9">
        <v>8000</v>
      </c>
      <c r="K2269" s="10">
        <f t="shared" si="16"/>
        <v>4000</v>
      </c>
      <c r="L2269" s="10">
        <f t="shared" si="17"/>
        <v>1400</v>
      </c>
      <c r="M2269" s="11">
        <v>0.35</v>
      </c>
      <c r="O2269" s="16"/>
      <c r="P2269" s="14"/>
      <c r="Q2269" s="12"/>
      <c r="R2269" s="13"/>
    </row>
    <row r="2270" spans="1:18" ht="15.75" customHeight="1">
      <c r="A2270" s="1"/>
      <c r="B2270" s="6" t="s">
        <v>14</v>
      </c>
      <c r="C2270" s="6">
        <v>1185732</v>
      </c>
      <c r="D2270" s="7">
        <v>44354</v>
      </c>
      <c r="E2270" s="6" t="s">
        <v>46</v>
      </c>
      <c r="F2270" s="6" t="s">
        <v>86</v>
      </c>
      <c r="G2270" s="6" t="s">
        <v>87</v>
      </c>
      <c r="H2270" s="6" t="s">
        <v>19</v>
      </c>
      <c r="I2270" s="8">
        <v>0.5</v>
      </c>
      <c r="J2270" s="9">
        <v>7750</v>
      </c>
      <c r="K2270" s="10">
        <f t="shared" si="16"/>
        <v>3875</v>
      </c>
      <c r="L2270" s="10">
        <f t="shared" si="17"/>
        <v>968.75</v>
      </c>
      <c r="M2270" s="11">
        <v>0.25</v>
      </c>
      <c r="O2270" s="16"/>
      <c r="P2270" s="14"/>
      <c r="Q2270" s="12"/>
      <c r="R2270" s="13"/>
    </row>
    <row r="2271" spans="1:18" ht="15.75" customHeight="1">
      <c r="A2271" s="1"/>
      <c r="B2271" s="6" t="s">
        <v>14</v>
      </c>
      <c r="C2271" s="6">
        <v>1185732</v>
      </c>
      <c r="D2271" s="7">
        <v>44354</v>
      </c>
      <c r="E2271" s="6" t="s">
        <v>46</v>
      </c>
      <c r="F2271" s="6" t="s">
        <v>86</v>
      </c>
      <c r="G2271" s="6" t="s">
        <v>87</v>
      </c>
      <c r="H2271" s="6" t="s">
        <v>20</v>
      </c>
      <c r="I2271" s="8">
        <v>0.5</v>
      </c>
      <c r="J2271" s="9">
        <v>7500</v>
      </c>
      <c r="K2271" s="10">
        <f t="shared" si="16"/>
        <v>3750</v>
      </c>
      <c r="L2271" s="10">
        <f t="shared" si="17"/>
        <v>1125</v>
      </c>
      <c r="M2271" s="11">
        <v>0.3</v>
      </c>
      <c r="O2271" s="16"/>
      <c r="P2271" s="14"/>
      <c r="Q2271" s="12"/>
      <c r="R2271" s="13"/>
    </row>
    <row r="2272" spans="1:18" ht="15.75" customHeight="1">
      <c r="A2272" s="1"/>
      <c r="B2272" s="6" t="s">
        <v>14</v>
      </c>
      <c r="C2272" s="6">
        <v>1185732</v>
      </c>
      <c r="D2272" s="7">
        <v>44354</v>
      </c>
      <c r="E2272" s="6" t="s">
        <v>46</v>
      </c>
      <c r="F2272" s="6" t="s">
        <v>86</v>
      </c>
      <c r="G2272" s="6" t="s">
        <v>87</v>
      </c>
      <c r="H2272" s="6" t="s">
        <v>21</v>
      </c>
      <c r="I2272" s="8">
        <v>0.65</v>
      </c>
      <c r="J2272" s="9">
        <v>7500</v>
      </c>
      <c r="K2272" s="10">
        <f t="shared" si="16"/>
        <v>4875</v>
      </c>
      <c r="L2272" s="10">
        <f t="shared" si="17"/>
        <v>1706.25</v>
      </c>
      <c r="M2272" s="11">
        <v>0.35</v>
      </c>
      <c r="O2272" s="16"/>
      <c r="P2272" s="14"/>
      <c r="Q2272" s="12"/>
      <c r="R2272" s="13"/>
    </row>
    <row r="2273" spans="1:18" ht="15.75" customHeight="1">
      <c r="A2273" s="1"/>
      <c r="B2273" s="6" t="s">
        <v>14</v>
      </c>
      <c r="C2273" s="6">
        <v>1185732</v>
      </c>
      <c r="D2273" s="7">
        <v>44354</v>
      </c>
      <c r="E2273" s="6" t="s">
        <v>46</v>
      </c>
      <c r="F2273" s="6" t="s">
        <v>86</v>
      </c>
      <c r="G2273" s="6" t="s">
        <v>87</v>
      </c>
      <c r="H2273" s="6" t="s">
        <v>22</v>
      </c>
      <c r="I2273" s="8">
        <v>0.70000000000000007</v>
      </c>
      <c r="J2273" s="9">
        <v>9250</v>
      </c>
      <c r="K2273" s="10">
        <f t="shared" si="16"/>
        <v>6475.0000000000009</v>
      </c>
      <c r="L2273" s="10">
        <f t="shared" si="17"/>
        <v>3237.5000000000005</v>
      </c>
      <c r="M2273" s="11">
        <v>0.5</v>
      </c>
      <c r="O2273" s="16"/>
      <c r="P2273" s="14"/>
      <c r="Q2273" s="12"/>
      <c r="R2273" s="13"/>
    </row>
    <row r="2274" spans="1:18" ht="15.75" customHeight="1">
      <c r="A2274" s="1"/>
      <c r="B2274" s="6" t="s">
        <v>14</v>
      </c>
      <c r="C2274" s="6">
        <v>1185732</v>
      </c>
      <c r="D2274" s="7">
        <v>44382</v>
      </c>
      <c r="E2274" s="6" t="s">
        <v>46</v>
      </c>
      <c r="F2274" s="6" t="s">
        <v>86</v>
      </c>
      <c r="G2274" s="6" t="s">
        <v>87</v>
      </c>
      <c r="H2274" s="6" t="s">
        <v>17</v>
      </c>
      <c r="I2274" s="8">
        <v>0.65</v>
      </c>
      <c r="J2274" s="9">
        <v>11500</v>
      </c>
      <c r="K2274" s="10">
        <f t="shared" si="16"/>
        <v>7475</v>
      </c>
      <c r="L2274" s="10">
        <f t="shared" si="17"/>
        <v>3363.75</v>
      </c>
      <c r="M2274" s="11">
        <v>0.45</v>
      </c>
      <c r="O2274" s="16"/>
      <c r="P2274" s="14"/>
      <c r="Q2274" s="12"/>
      <c r="R2274" s="13"/>
    </row>
    <row r="2275" spans="1:18" ht="15.75" customHeight="1">
      <c r="A2275" s="1"/>
      <c r="B2275" s="6" t="s">
        <v>14</v>
      </c>
      <c r="C2275" s="6">
        <v>1185732</v>
      </c>
      <c r="D2275" s="7">
        <v>44382</v>
      </c>
      <c r="E2275" s="6" t="s">
        <v>46</v>
      </c>
      <c r="F2275" s="6" t="s">
        <v>86</v>
      </c>
      <c r="G2275" s="6" t="s">
        <v>87</v>
      </c>
      <c r="H2275" s="6" t="s">
        <v>18</v>
      </c>
      <c r="I2275" s="8">
        <v>0.60000000000000009</v>
      </c>
      <c r="J2275" s="9">
        <v>9000</v>
      </c>
      <c r="K2275" s="10">
        <f t="shared" si="16"/>
        <v>5400.0000000000009</v>
      </c>
      <c r="L2275" s="10">
        <f t="shared" si="17"/>
        <v>1890.0000000000002</v>
      </c>
      <c r="M2275" s="11">
        <v>0.35</v>
      </c>
      <c r="O2275" s="16"/>
      <c r="P2275" s="14"/>
      <c r="Q2275" s="12"/>
      <c r="R2275" s="13"/>
    </row>
    <row r="2276" spans="1:18" ht="15.75" customHeight="1">
      <c r="A2276" s="1"/>
      <c r="B2276" s="6" t="s">
        <v>14</v>
      </c>
      <c r="C2276" s="6">
        <v>1185732</v>
      </c>
      <c r="D2276" s="7">
        <v>44382</v>
      </c>
      <c r="E2276" s="6" t="s">
        <v>46</v>
      </c>
      <c r="F2276" s="6" t="s">
        <v>86</v>
      </c>
      <c r="G2276" s="6" t="s">
        <v>87</v>
      </c>
      <c r="H2276" s="6" t="s">
        <v>19</v>
      </c>
      <c r="I2276" s="8">
        <v>0.55000000000000004</v>
      </c>
      <c r="J2276" s="9">
        <v>8250</v>
      </c>
      <c r="K2276" s="10">
        <f t="shared" si="16"/>
        <v>4537.5</v>
      </c>
      <c r="L2276" s="10">
        <f t="shared" si="17"/>
        <v>1134.375</v>
      </c>
      <c r="M2276" s="11">
        <v>0.25</v>
      </c>
      <c r="O2276" s="16"/>
      <c r="P2276" s="14"/>
      <c r="Q2276" s="12"/>
      <c r="R2276" s="13"/>
    </row>
    <row r="2277" spans="1:18" ht="15.75" customHeight="1">
      <c r="A2277" s="1"/>
      <c r="B2277" s="6" t="s">
        <v>14</v>
      </c>
      <c r="C2277" s="6">
        <v>1185732</v>
      </c>
      <c r="D2277" s="7">
        <v>44382</v>
      </c>
      <c r="E2277" s="6" t="s">
        <v>46</v>
      </c>
      <c r="F2277" s="6" t="s">
        <v>86</v>
      </c>
      <c r="G2277" s="6" t="s">
        <v>87</v>
      </c>
      <c r="H2277" s="6" t="s">
        <v>20</v>
      </c>
      <c r="I2277" s="8">
        <v>0.55000000000000004</v>
      </c>
      <c r="J2277" s="9">
        <v>7750</v>
      </c>
      <c r="K2277" s="10">
        <f t="shared" si="16"/>
        <v>4262.5</v>
      </c>
      <c r="L2277" s="10">
        <f t="shared" si="17"/>
        <v>1278.75</v>
      </c>
      <c r="M2277" s="11">
        <v>0.3</v>
      </c>
      <c r="O2277" s="16"/>
      <c r="P2277" s="14"/>
      <c r="Q2277" s="12"/>
      <c r="R2277" s="13"/>
    </row>
    <row r="2278" spans="1:18" ht="15.75" customHeight="1">
      <c r="A2278" s="1"/>
      <c r="B2278" s="6" t="s">
        <v>14</v>
      </c>
      <c r="C2278" s="6">
        <v>1185732</v>
      </c>
      <c r="D2278" s="7">
        <v>44382</v>
      </c>
      <c r="E2278" s="6" t="s">
        <v>46</v>
      </c>
      <c r="F2278" s="6" t="s">
        <v>86</v>
      </c>
      <c r="G2278" s="6" t="s">
        <v>87</v>
      </c>
      <c r="H2278" s="6" t="s">
        <v>21</v>
      </c>
      <c r="I2278" s="8">
        <v>0.65</v>
      </c>
      <c r="J2278" s="9">
        <v>8000</v>
      </c>
      <c r="K2278" s="10">
        <f t="shared" si="16"/>
        <v>5200</v>
      </c>
      <c r="L2278" s="10">
        <f t="shared" si="17"/>
        <v>1819.9999999999998</v>
      </c>
      <c r="M2278" s="11">
        <v>0.35</v>
      </c>
      <c r="O2278" s="16"/>
      <c r="P2278" s="14"/>
      <c r="Q2278" s="12"/>
      <c r="R2278" s="13"/>
    </row>
    <row r="2279" spans="1:18" ht="15.75" customHeight="1">
      <c r="A2279" s="1"/>
      <c r="B2279" s="6" t="s">
        <v>14</v>
      </c>
      <c r="C2279" s="6">
        <v>1185732</v>
      </c>
      <c r="D2279" s="7">
        <v>44382</v>
      </c>
      <c r="E2279" s="6" t="s">
        <v>46</v>
      </c>
      <c r="F2279" s="6" t="s">
        <v>86</v>
      </c>
      <c r="G2279" s="6" t="s">
        <v>87</v>
      </c>
      <c r="H2279" s="6" t="s">
        <v>22</v>
      </c>
      <c r="I2279" s="8">
        <v>0.70000000000000007</v>
      </c>
      <c r="J2279" s="9">
        <v>9750</v>
      </c>
      <c r="K2279" s="10">
        <f t="shared" si="16"/>
        <v>6825.0000000000009</v>
      </c>
      <c r="L2279" s="10">
        <f t="shared" si="17"/>
        <v>3412.5000000000005</v>
      </c>
      <c r="M2279" s="11">
        <v>0.5</v>
      </c>
      <c r="O2279" s="16"/>
      <c r="P2279" s="14"/>
      <c r="Q2279" s="12"/>
      <c r="R2279" s="13"/>
    </row>
    <row r="2280" spans="1:18" ht="15.75" customHeight="1">
      <c r="A2280" s="1"/>
      <c r="B2280" s="6" t="s">
        <v>14</v>
      </c>
      <c r="C2280" s="6">
        <v>1185732</v>
      </c>
      <c r="D2280" s="7">
        <v>44414</v>
      </c>
      <c r="E2280" s="6" t="s">
        <v>46</v>
      </c>
      <c r="F2280" s="6" t="s">
        <v>86</v>
      </c>
      <c r="G2280" s="6" t="s">
        <v>87</v>
      </c>
      <c r="H2280" s="6" t="s">
        <v>17</v>
      </c>
      <c r="I2280" s="8">
        <v>0.65</v>
      </c>
      <c r="J2280" s="9">
        <v>11250</v>
      </c>
      <c r="K2280" s="10">
        <f t="shared" si="16"/>
        <v>7312.5</v>
      </c>
      <c r="L2280" s="10">
        <f t="shared" si="17"/>
        <v>3290.625</v>
      </c>
      <c r="M2280" s="11">
        <v>0.45</v>
      </c>
      <c r="O2280" s="16"/>
      <c r="P2280" s="14"/>
      <c r="Q2280" s="12"/>
      <c r="R2280" s="13"/>
    </row>
    <row r="2281" spans="1:18" ht="15.75" customHeight="1">
      <c r="A2281" s="1"/>
      <c r="B2281" s="6" t="s">
        <v>14</v>
      </c>
      <c r="C2281" s="6">
        <v>1185732</v>
      </c>
      <c r="D2281" s="7">
        <v>44414</v>
      </c>
      <c r="E2281" s="6" t="s">
        <v>46</v>
      </c>
      <c r="F2281" s="6" t="s">
        <v>86</v>
      </c>
      <c r="G2281" s="6" t="s">
        <v>87</v>
      </c>
      <c r="H2281" s="6" t="s">
        <v>18</v>
      </c>
      <c r="I2281" s="8">
        <v>0.60000000000000009</v>
      </c>
      <c r="J2281" s="9">
        <v>9000</v>
      </c>
      <c r="K2281" s="10">
        <f t="shared" si="16"/>
        <v>5400.0000000000009</v>
      </c>
      <c r="L2281" s="10">
        <f t="shared" si="17"/>
        <v>1890.0000000000002</v>
      </c>
      <c r="M2281" s="11">
        <v>0.35</v>
      </c>
      <c r="O2281" s="16"/>
      <c r="P2281" s="14"/>
      <c r="Q2281" s="12"/>
      <c r="R2281" s="13"/>
    </row>
    <row r="2282" spans="1:18" ht="15.75" customHeight="1">
      <c r="A2282" s="1"/>
      <c r="B2282" s="6" t="s">
        <v>14</v>
      </c>
      <c r="C2282" s="6">
        <v>1185732</v>
      </c>
      <c r="D2282" s="7">
        <v>44414</v>
      </c>
      <c r="E2282" s="6" t="s">
        <v>46</v>
      </c>
      <c r="F2282" s="6" t="s">
        <v>86</v>
      </c>
      <c r="G2282" s="6" t="s">
        <v>87</v>
      </c>
      <c r="H2282" s="6" t="s">
        <v>19</v>
      </c>
      <c r="I2282" s="8">
        <v>0.55000000000000004</v>
      </c>
      <c r="J2282" s="9">
        <v>8250</v>
      </c>
      <c r="K2282" s="10">
        <f t="shared" si="16"/>
        <v>4537.5</v>
      </c>
      <c r="L2282" s="10">
        <f t="shared" si="17"/>
        <v>1134.375</v>
      </c>
      <c r="M2282" s="11">
        <v>0.25</v>
      </c>
      <c r="O2282" s="16"/>
      <c r="P2282" s="14"/>
      <c r="Q2282" s="12"/>
      <c r="R2282" s="13"/>
    </row>
    <row r="2283" spans="1:18" ht="15.75" customHeight="1">
      <c r="A2283" s="1"/>
      <c r="B2283" s="6" t="s">
        <v>14</v>
      </c>
      <c r="C2283" s="6">
        <v>1185732</v>
      </c>
      <c r="D2283" s="7">
        <v>44414</v>
      </c>
      <c r="E2283" s="6" t="s">
        <v>46</v>
      </c>
      <c r="F2283" s="6" t="s">
        <v>86</v>
      </c>
      <c r="G2283" s="6" t="s">
        <v>87</v>
      </c>
      <c r="H2283" s="6" t="s">
        <v>20</v>
      </c>
      <c r="I2283" s="8">
        <v>0.45</v>
      </c>
      <c r="J2283" s="9">
        <v>7750</v>
      </c>
      <c r="K2283" s="10">
        <f t="shared" si="16"/>
        <v>3487.5</v>
      </c>
      <c r="L2283" s="10">
        <f t="shared" si="17"/>
        <v>1046.25</v>
      </c>
      <c r="M2283" s="11">
        <v>0.3</v>
      </c>
      <c r="O2283" s="16"/>
      <c r="P2283" s="14"/>
      <c r="Q2283" s="12"/>
      <c r="R2283" s="13"/>
    </row>
    <row r="2284" spans="1:18" ht="15.75" customHeight="1">
      <c r="A2284" s="1"/>
      <c r="B2284" s="6" t="s">
        <v>14</v>
      </c>
      <c r="C2284" s="6">
        <v>1185732</v>
      </c>
      <c r="D2284" s="7">
        <v>44414</v>
      </c>
      <c r="E2284" s="6" t="s">
        <v>46</v>
      </c>
      <c r="F2284" s="6" t="s">
        <v>86</v>
      </c>
      <c r="G2284" s="6" t="s">
        <v>87</v>
      </c>
      <c r="H2284" s="6" t="s">
        <v>21</v>
      </c>
      <c r="I2284" s="8">
        <v>0.55000000000000004</v>
      </c>
      <c r="J2284" s="9">
        <v>7500</v>
      </c>
      <c r="K2284" s="10">
        <f t="shared" si="16"/>
        <v>4125</v>
      </c>
      <c r="L2284" s="10">
        <f t="shared" si="17"/>
        <v>1443.75</v>
      </c>
      <c r="M2284" s="11">
        <v>0.35</v>
      </c>
      <c r="O2284" s="16"/>
      <c r="P2284" s="14"/>
      <c r="Q2284" s="12"/>
      <c r="R2284" s="13"/>
    </row>
    <row r="2285" spans="1:18" ht="15.75" customHeight="1">
      <c r="A2285" s="1"/>
      <c r="B2285" s="6" t="s">
        <v>14</v>
      </c>
      <c r="C2285" s="6">
        <v>1185732</v>
      </c>
      <c r="D2285" s="7">
        <v>44414</v>
      </c>
      <c r="E2285" s="6" t="s">
        <v>46</v>
      </c>
      <c r="F2285" s="6" t="s">
        <v>86</v>
      </c>
      <c r="G2285" s="6" t="s">
        <v>87</v>
      </c>
      <c r="H2285" s="6" t="s">
        <v>22</v>
      </c>
      <c r="I2285" s="8">
        <v>0.60000000000000009</v>
      </c>
      <c r="J2285" s="9">
        <v>9250</v>
      </c>
      <c r="K2285" s="10">
        <f t="shared" si="16"/>
        <v>5550.0000000000009</v>
      </c>
      <c r="L2285" s="10">
        <f t="shared" si="17"/>
        <v>2775.0000000000005</v>
      </c>
      <c r="M2285" s="11">
        <v>0.5</v>
      </c>
      <c r="O2285" s="16"/>
      <c r="P2285" s="14"/>
      <c r="Q2285" s="12"/>
      <c r="R2285" s="13"/>
    </row>
    <row r="2286" spans="1:18" ht="15.75" customHeight="1">
      <c r="A2286" s="1"/>
      <c r="B2286" s="6" t="s">
        <v>14</v>
      </c>
      <c r="C2286" s="6">
        <v>1185732</v>
      </c>
      <c r="D2286" s="7">
        <v>44444</v>
      </c>
      <c r="E2286" s="6" t="s">
        <v>46</v>
      </c>
      <c r="F2286" s="6" t="s">
        <v>86</v>
      </c>
      <c r="G2286" s="6" t="s">
        <v>87</v>
      </c>
      <c r="H2286" s="6" t="s">
        <v>17</v>
      </c>
      <c r="I2286" s="8">
        <v>0.55000000000000004</v>
      </c>
      <c r="J2286" s="9">
        <v>10250</v>
      </c>
      <c r="K2286" s="10">
        <f t="shared" si="16"/>
        <v>5637.5000000000009</v>
      </c>
      <c r="L2286" s="10">
        <f t="shared" si="17"/>
        <v>2536.8750000000005</v>
      </c>
      <c r="M2286" s="11">
        <v>0.45</v>
      </c>
      <c r="O2286" s="16"/>
      <c r="P2286" s="14"/>
      <c r="Q2286" s="12"/>
      <c r="R2286" s="13"/>
    </row>
    <row r="2287" spans="1:18" ht="15.75" customHeight="1">
      <c r="A2287" s="1"/>
      <c r="B2287" s="6" t="s">
        <v>14</v>
      </c>
      <c r="C2287" s="6">
        <v>1185732</v>
      </c>
      <c r="D2287" s="7">
        <v>44444</v>
      </c>
      <c r="E2287" s="6" t="s">
        <v>46</v>
      </c>
      <c r="F2287" s="6" t="s">
        <v>86</v>
      </c>
      <c r="G2287" s="6" t="s">
        <v>87</v>
      </c>
      <c r="H2287" s="6" t="s">
        <v>18</v>
      </c>
      <c r="I2287" s="8">
        <v>0.50000000000000011</v>
      </c>
      <c r="J2287" s="9">
        <v>8250</v>
      </c>
      <c r="K2287" s="10">
        <f t="shared" si="16"/>
        <v>4125.0000000000009</v>
      </c>
      <c r="L2287" s="10">
        <f t="shared" si="17"/>
        <v>1443.7500000000002</v>
      </c>
      <c r="M2287" s="11">
        <v>0.35</v>
      </c>
      <c r="O2287" s="16"/>
      <c r="P2287" s="14"/>
      <c r="Q2287" s="12"/>
      <c r="R2287" s="13"/>
    </row>
    <row r="2288" spans="1:18" ht="15.75" customHeight="1">
      <c r="A2288" s="1"/>
      <c r="B2288" s="6" t="s">
        <v>14</v>
      </c>
      <c r="C2288" s="6">
        <v>1185732</v>
      </c>
      <c r="D2288" s="7">
        <v>44444</v>
      </c>
      <c r="E2288" s="6" t="s">
        <v>46</v>
      </c>
      <c r="F2288" s="6" t="s">
        <v>86</v>
      </c>
      <c r="G2288" s="6" t="s">
        <v>87</v>
      </c>
      <c r="H2288" s="6" t="s">
        <v>19</v>
      </c>
      <c r="I2288" s="8">
        <v>0.4</v>
      </c>
      <c r="J2288" s="9">
        <v>7250</v>
      </c>
      <c r="K2288" s="10">
        <f t="shared" si="16"/>
        <v>2900</v>
      </c>
      <c r="L2288" s="10">
        <f t="shared" si="17"/>
        <v>725</v>
      </c>
      <c r="M2288" s="11">
        <v>0.25</v>
      </c>
      <c r="O2288" s="16"/>
      <c r="P2288" s="14"/>
      <c r="Q2288" s="12"/>
      <c r="R2288" s="13"/>
    </row>
    <row r="2289" spans="1:18" ht="15.75" customHeight="1">
      <c r="A2289" s="1"/>
      <c r="B2289" s="6" t="s">
        <v>14</v>
      </c>
      <c r="C2289" s="6">
        <v>1185732</v>
      </c>
      <c r="D2289" s="7">
        <v>44444</v>
      </c>
      <c r="E2289" s="6" t="s">
        <v>46</v>
      </c>
      <c r="F2289" s="6" t="s">
        <v>86</v>
      </c>
      <c r="G2289" s="6" t="s">
        <v>87</v>
      </c>
      <c r="H2289" s="6" t="s">
        <v>20</v>
      </c>
      <c r="I2289" s="8">
        <v>0.4</v>
      </c>
      <c r="J2289" s="9">
        <v>7000</v>
      </c>
      <c r="K2289" s="10">
        <f t="shared" si="16"/>
        <v>2800</v>
      </c>
      <c r="L2289" s="10">
        <f t="shared" si="17"/>
        <v>840</v>
      </c>
      <c r="M2289" s="11">
        <v>0.3</v>
      </c>
      <c r="O2289" s="16"/>
      <c r="P2289" s="14"/>
      <c r="Q2289" s="12"/>
      <c r="R2289" s="13"/>
    </row>
    <row r="2290" spans="1:18" ht="15.75" customHeight="1">
      <c r="A2290" s="1"/>
      <c r="B2290" s="6" t="s">
        <v>14</v>
      </c>
      <c r="C2290" s="6">
        <v>1185732</v>
      </c>
      <c r="D2290" s="7">
        <v>44444</v>
      </c>
      <c r="E2290" s="6" t="s">
        <v>46</v>
      </c>
      <c r="F2290" s="6" t="s">
        <v>86</v>
      </c>
      <c r="G2290" s="6" t="s">
        <v>87</v>
      </c>
      <c r="H2290" s="6" t="s">
        <v>21</v>
      </c>
      <c r="I2290" s="8">
        <v>0.5</v>
      </c>
      <c r="J2290" s="9">
        <v>7000</v>
      </c>
      <c r="K2290" s="10">
        <f t="shared" si="16"/>
        <v>3500</v>
      </c>
      <c r="L2290" s="10">
        <f t="shared" si="17"/>
        <v>1225</v>
      </c>
      <c r="M2290" s="11">
        <v>0.35</v>
      </c>
      <c r="O2290" s="16"/>
      <c r="P2290" s="14"/>
      <c r="Q2290" s="12"/>
      <c r="R2290" s="13"/>
    </row>
    <row r="2291" spans="1:18" ht="15.75" customHeight="1">
      <c r="A2291" s="1"/>
      <c r="B2291" s="6" t="s">
        <v>14</v>
      </c>
      <c r="C2291" s="6">
        <v>1185732</v>
      </c>
      <c r="D2291" s="7">
        <v>44444</v>
      </c>
      <c r="E2291" s="6" t="s">
        <v>46</v>
      </c>
      <c r="F2291" s="6" t="s">
        <v>86</v>
      </c>
      <c r="G2291" s="6" t="s">
        <v>87</v>
      </c>
      <c r="H2291" s="6" t="s">
        <v>22</v>
      </c>
      <c r="I2291" s="8">
        <v>0.55000000000000004</v>
      </c>
      <c r="J2291" s="9">
        <v>8000</v>
      </c>
      <c r="K2291" s="10">
        <f t="shared" si="16"/>
        <v>4400</v>
      </c>
      <c r="L2291" s="10">
        <f t="shared" si="17"/>
        <v>2200</v>
      </c>
      <c r="M2291" s="11">
        <v>0.5</v>
      </c>
      <c r="O2291" s="16"/>
      <c r="P2291" s="14"/>
      <c r="Q2291" s="12"/>
      <c r="R2291" s="13"/>
    </row>
    <row r="2292" spans="1:18" ht="15.75" customHeight="1">
      <c r="A2292" s="1"/>
      <c r="B2292" s="6" t="s">
        <v>14</v>
      </c>
      <c r="C2292" s="6">
        <v>1185732</v>
      </c>
      <c r="D2292" s="7">
        <v>44476</v>
      </c>
      <c r="E2292" s="6" t="s">
        <v>46</v>
      </c>
      <c r="F2292" s="6" t="s">
        <v>86</v>
      </c>
      <c r="G2292" s="6" t="s">
        <v>87</v>
      </c>
      <c r="H2292" s="6" t="s">
        <v>17</v>
      </c>
      <c r="I2292" s="8">
        <v>0.55000000000000004</v>
      </c>
      <c r="J2292" s="9">
        <v>9750</v>
      </c>
      <c r="K2292" s="10">
        <f t="shared" si="16"/>
        <v>5362.5</v>
      </c>
      <c r="L2292" s="10">
        <f t="shared" si="17"/>
        <v>2413.125</v>
      </c>
      <c r="M2292" s="11">
        <v>0.45</v>
      </c>
      <c r="O2292" s="16"/>
      <c r="P2292" s="14"/>
      <c r="Q2292" s="12"/>
      <c r="R2292" s="13"/>
    </row>
    <row r="2293" spans="1:18" ht="15.75" customHeight="1">
      <c r="A2293" s="1"/>
      <c r="B2293" s="6" t="s">
        <v>14</v>
      </c>
      <c r="C2293" s="6">
        <v>1185732</v>
      </c>
      <c r="D2293" s="7">
        <v>44476</v>
      </c>
      <c r="E2293" s="6" t="s">
        <v>46</v>
      </c>
      <c r="F2293" s="6" t="s">
        <v>86</v>
      </c>
      <c r="G2293" s="6" t="s">
        <v>87</v>
      </c>
      <c r="H2293" s="6" t="s">
        <v>18</v>
      </c>
      <c r="I2293" s="8">
        <v>0.45000000000000012</v>
      </c>
      <c r="J2293" s="9">
        <v>8000</v>
      </c>
      <c r="K2293" s="10">
        <f t="shared" si="16"/>
        <v>3600.0000000000009</v>
      </c>
      <c r="L2293" s="10">
        <f t="shared" si="17"/>
        <v>1260.0000000000002</v>
      </c>
      <c r="M2293" s="11">
        <v>0.35</v>
      </c>
      <c r="O2293" s="16"/>
      <c r="P2293" s="14"/>
      <c r="Q2293" s="12"/>
      <c r="R2293" s="13"/>
    </row>
    <row r="2294" spans="1:18" ht="15.75" customHeight="1">
      <c r="A2294" s="1"/>
      <c r="B2294" s="6" t="s">
        <v>14</v>
      </c>
      <c r="C2294" s="6">
        <v>1185732</v>
      </c>
      <c r="D2294" s="7">
        <v>44476</v>
      </c>
      <c r="E2294" s="6" t="s">
        <v>46</v>
      </c>
      <c r="F2294" s="6" t="s">
        <v>86</v>
      </c>
      <c r="G2294" s="6" t="s">
        <v>87</v>
      </c>
      <c r="H2294" s="6" t="s">
        <v>19</v>
      </c>
      <c r="I2294" s="8">
        <v>0.45000000000000012</v>
      </c>
      <c r="J2294" s="9">
        <v>6750</v>
      </c>
      <c r="K2294" s="10">
        <f t="shared" si="16"/>
        <v>3037.5000000000009</v>
      </c>
      <c r="L2294" s="10">
        <f t="shared" si="17"/>
        <v>759.37500000000023</v>
      </c>
      <c r="M2294" s="11">
        <v>0.25</v>
      </c>
      <c r="O2294" s="16"/>
      <c r="P2294" s="14"/>
      <c r="Q2294" s="12"/>
      <c r="R2294" s="13"/>
    </row>
    <row r="2295" spans="1:18" ht="15.75" customHeight="1">
      <c r="A2295" s="1"/>
      <c r="B2295" s="6" t="s">
        <v>14</v>
      </c>
      <c r="C2295" s="6">
        <v>1185732</v>
      </c>
      <c r="D2295" s="7">
        <v>44476</v>
      </c>
      <c r="E2295" s="6" t="s">
        <v>46</v>
      </c>
      <c r="F2295" s="6" t="s">
        <v>86</v>
      </c>
      <c r="G2295" s="6" t="s">
        <v>87</v>
      </c>
      <c r="H2295" s="6" t="s">
        <v>20</v>
      </c>
      <c r="I2295" s="8">
        <v>0.45000000000000012</v>
      </c>
      <c r="J2295" s="9">
        <v>6500</v>
      </c>
      <c r="K2295" s="10">
        <f t="shared" si="16"/>
        <v>2925.0000000000009</v>
      </c>
      <c r="L2295" s="10">
        <f t="shared" si="17"/>
        <v>877.50000000000023</v>
      </c>
      <c r="M2295" s="11">
        <v>0.3</v>
      </c>
      <c r="O2295" s="16"/>
      <c r="P2295" s="14"/>
      <c r="Q2295" s="12"/>
      <c r="R2295" s="13"/>
    </row>
    <row r="2296" spans="1:18" ht="15.75" customHeight="1">
      <c r="A2296" s="1"/>
      <c r="B2296" s="6" t="s">
        <v>14</v>
      </c>
      <c r="C2296" s="6">
        <v>1185732</v>
      </c>
      <c r="D2296" s="7">
        <v>44476</v>
      </c>
      <c r="E2296" s="6" t="s">
        <v>46</v>
      </c>
      <c r="F2296" s="6" t="s">
        <v>86</v>
      </c>
      <c r="G2296" s="6" t="s">
        <v>87</v>
      </c>
      <c r="H2296" s="6" t="s">
        <v>21</v>
      </c>
      <c r="I2296" s="8">
        <v>0.55000000000000004</v>
      </c>
      <c r="J2296" s="9">
        <v>6500</v>
      </c>
      <c r="K2296" s="10">
        <f t="shared" si="16"/>
        <v>3575.0000000000005</v>
      </c>
      <c r="L2296" s="10">
        <f t="shared" si="17"/>
        <v>1251.25</v>
      </c>
      <c r="M2296" s="11">
        <v>0.35</v>
      </c>
      <c r="O2296" s="16"/>
      <c r="P2296" s="14"/>
      <c r="Q2296" s="12"/>
      <c r="R2296" s="13"/>
    </row>
    <row r="2297" spans="1:18" ht="15.75" customHeight="1">
      <c r="A2297" s="1"/>
      <c r="B2297" s="6" t="s">
        <v>14</v>
      </c>
      <c r="C2297" s="6">
        <v>1185732</v>
      </c>
      <c r="D2297" s="7">
        <v>44476</v>
      </c>
      <c r="E2297" s="6" t="s">
        <v>46</v>
      </c>
      <c r="F2297" s="6" t="s">
        <v>86</v>
      </c>
      <c r="G2297" s="6" t="s">
        <v>87</v>
      </c>
      <c r="H2297" s="6" t="s">
        <v>22</v>
      </c>
      <c r="I2297" s="8">
        <v>0.6</v>
      </c>
      <c r="J2297" s="9">
        <v>7750</v>
      </c>
      <c r="K2297" s="10">
        <f t="shared" si="16"/>
        <v>4650</v>
      </c>
      <c r="L2297" s="10">
        <f t="shared" si="17"/>
        <v>2325</v>
      </c>
      <c r="M2297" s="11">
        <v>0.5</v>
      </c>
      <c r="O2297" s="16"/>
      <c r="P2297" s="14"/>
      <c r="Q2297" s="12"/>
      <c r="R2297" s="13"/>
    </row>
    <row r="2298" spans="1:18" ht="15.75" customHeight="1">
      <c r="A2298" s="1"/>
      <c r="B2298" s="6" t="s">
        <v>14</v>
      </c>
      <c r="C2298" s="6">
        <v>1185732</v>
      </c>
      <c r="D2298" s="7">
        <v>44506</v>
      </c>
      <c r="E2298" s="6" t="s">
        <v>46</v>
      </c>
      <c r="F2298" s="6" t="s">
        <v>86</v>
      </c>
      <c r="G2298" s="6" t="s">
        <v>87</v>
      </c>
      <c r="H2298" s="6" t="s">
        <v>17</v>
      </c>
      <c r="I2298" s="8">
        <v>0.55000000000000004</v>
      </c>
      <c r="J2298" s="9">
        <v>9250</v>
      </c>
      <c r="K2298" s="10">
        <f t="shared" si="16"/>
        <v>5087.5</v>
      </c>
      <c r="L2298" s="10">
        <f t="shared" si="17"/>
        <v>2289.375</v>
      </c>
      <c r="M2298" s="11">
        <v>0.45</v>
      </c>
      <c r="O2298" s="16"/>
      <c r="P2298" s="14"/>
      <c r="Q2298" s="12"/>
      <c r="R2298" s="13"/>
    </row>
    <row r="2299" spans="1:18" ht="15.75" customHeight="1">
      <c r="A2299" s="1"/>
      <c r="B2299" s="6" t="s">
        <v>14</v>
      </c>
      <c r="C2299" s="6">
        <v>1185732</v>
      </c>
      <c r="D2299" s="7">
        <v>44506</v>
      </c>
      <c r="E2299" s="6" t="s">
        <v>46</v>
      </c>
      <c r="F2299" s="6" t="s">
        <v>86</v>
      </c>
      <c r="G2299" s="6" t="s">
        <v>87</v>
      </c>
      <c r="H2299" s="6" t="s">
        <v>18</v>
      </c>
      <c r="I2299" s="8">
        <v>0.45000000000000012</v>
      </c>
      <c r="J2299" s="9">
        <v>7500</v>
      </c>
      <c r="K2299" s="10">
        <f t="shared" si="16"/>
        <v>3375.0000000000009</v>
      </c>
      <c r="L2299" s="10">
        <f t="shared" si="17"/>
        <v>1181.2500000000002</v>
      </c>
      <c r="M2299" s="11">
        <v>0.35</v>
      </c>
      <c r="O2299" s="16"/>
      <c r="P2299" s="14"/>
      <c r="Q2299" s="12"/>
      <c r="R2299" s="13"/>
    </row>
    <row r="2300" spans="1:18" ht="15.75" customHeight="1">
      <c r="A2300" s="1"/>
      <c r="B2300" s="6" t="s">
        <v>14</v>
      </c>
      <c r="C2300" s="6">
        <v>1185732</v>
      </c>
      <c r="D2300" s="7">
        <v>44506</v>
      </c>
      <c r="E2300" s="6" t="s">
        <v>46</v>
      </c>
      <c r="F2300" s="6" t="s">
        <v>86</v>
      </c>
      <c r="G2300" s="6" t="s">
        <v>87</v>
      </c>
      <c r="H2300" s="6" t="s">
        <v>19</v>
      </c>
      <c r="I2300" s="8">
        <v>0.45000000000000012</v>
      </c>
      <c r="J2300" s="9">
        <v>6950</v>
      </c>
      <c r="K2300" s="10">
        <f t="shared" si="16"/>
        <v>3127.5000000000009</v>
      </c>
      <c r="L2300" s="10">
        <f t="shared" si="17"/>
        <v>781.87500000000023</v>
      </c>
      <c r="M2300" s="11">
        <v>0.25</v>
      </c>
      <c r="O2300" s="16"/>
      <c r="P2300" s="14"/>
      <c r="Q2300" s="12"/>
      <c r="R2300" s="13"/>
    </row>
    <row r="2301" spans="1:18" ht="15.75" customHeight="1">
      <c r="A2301" s="1"/>
      <c r="B2301" s="6" t="s">
        <v>14</v>
      </c>
      <c r="C2301" s="6">
        <v>1185732</v>
      </c>
      <c r="D2301" s="7">
        <v>44506</v>
      </c>
      <c r="E2301" s="6" t="s">
        <v>46</v>
      </c>
      <c r="F2301" s="6" t="s">
        <v>86</v>
      </c>
      <c r="G2301" s="6" t="s">
        <v>87</v>
      </c>
      <c r="H2301" s="6" t="s">
        <v>20</v>
      </c>
      <c r="I2301" s="8">
        <v>0.55000000000000016</v>
      </c>
      <c r="J2301" s="9">
        <v>7500</v>
      </c>
      <c r="K2301" s="10">
        <f t="shared" ref="K2301:K2555" si="18">I2301*J2301</f>
        <v>4125.0000000000009</v>
      </c>
      <c r="L2301" s="10">
        <f t="shared" ref="L2301:L2555" si="19">K2301*M2301</f>
        <v>1237.5000000000002</v>
      </c>
      <c r="M2301" s="11">
        <v>0.3</v>
      </c>
      <c r="O2301" s="16"/>
      <c r="P2301" s="14"/>
      <c r="Q2301" s="12"/>
      <c r="R2301" s="13"/>
    </row>
    <row r="2302" spans="1:18" ht="15.75" customHeight="1">
      <c r="A2302" s="1"/>
      <c r="B2302" s="6" t="s">
        <v>14</v>
      </c>
      <c r="C2302" s="6">
        <v>1185732</v>
      </c>
      <c r="D2302" s="7">
        <v>44506</v>
      </c>
      <c r="E2302" s="6" t="s">
        <v>46</v>
      </c>
      <c r="F2302" s="6" t="s">
        <v>86</v>
      </c>
      <c r="G2302" s="6" t="s">
        <v>87</v>
      </c>
      <c r="H2302" s="6" t="s">
        <v>21</v>
      </c>
      <c r="I2302" s="8">
        <v>0.70000000000000007</v>
      </c>
      <c r="J2302" s="9">
        <v>7250</v>
      </c>
      <c r="K2302" s="10">
        <f t="shared" si="18"/>
        <v>5075.0000000000009</v>
      </c>
      <c r="L2302" s="10">
        <f t="shared" si="19"/>
        <v>1776.2500000000002</v>
      </c>
      <c r="M2302" s="11">
        <v>0.35</v>
      </c>
      <c r="O2302" s="16"/>
      <c r="P2302" s="14"/>
      <c r="Q2302" s="12"/>
      <c r="R2302" s="13"/>
    </row>
    <row r="2303" spans="1:18" ht="15.75" customHeight="1">
      <c r="A2303" s="1"/>
      <c r="B2303" s="6" t="s">
        <v>14</v>
      </c>
      <c r="C2303" s="6">
        <v>1185732</v>
      </c>
      <c r="D2303" s="7">
        <v>44506</v>
      </c>
      <c r="E2303" s="6" t="s">
        <v>46</v>
      </c>
      <c r="F2303" s="6" t="s">
        <v>86</v>
      </c>
      <c r="G2303" s="6" t="s">
        <v>87</v>
      </c>
      <c r="H2303" s="6" t="s">
        <v>22</v>
      </c>
      <c r="I2303" s="8">
        <v>0.75</v>
      </c>
      <c r="J2303" s="9">
        <v>8250</v>
      </c>
      <c r="K2303" s="10">
        <f t="shared" si="18"/>
        <v>6187.5</v>
      </c>
      <c r="L2303" s="10">
        <f t="shared" si="19"/>
        <v>3093.75</v>
      </c>
      <c r="M2303" s="11">
        <v>0.5</v>
      </c>
      <c r="O2303" s="16"/>
      <c r="P2303" s="14"/>
      <c r="Q2303" s="12"/>
      <c r="R2303" s="13"/>
    </row>
    <row r="2304" spans="1:18" ht="15.75" customHeight="1">
      <c r="A2304" s="1"/>
      <c r="B2304" s="6" t="s">
        <v>14</v>
      </c>
      <c r="C2304" s="6">
        <v>1185732</v>
      </c>
      <c r="D2304" s="7">
        <v>44535</v>
      </c>
      <c r="E2304" s="6" t="s">
        <v>46</v>
      </c>
      <c r="F2304" s="6" t="s">
        <v>86</v>
      </c>
      <c r="G2304" s="6" t="s">
        <v>87</v>
      </c>
      <c r="H2304" s="6" t="s">
        <v>17</v>
      </c>
      <c r="I2304" s="8">
        <v>0.70000000000000007</v>
      </c>
      <c r="J2304" s="9">
        <v>10750</v>
      </c>
      <c r="K2304" s="10">
        <f t="shared" si="18"/>
        <v>7525.0000000000009</v>
      </c>
      <c r="L2304" s="10">
        <f t="shared" si="19"/>
        <v>3386.2500000000005</v>
      </c>
      <c r="M2304" s="11">
        <v>0.45</v>
      </c>
      <c r="O2304" s="16"/>
      <c r="P2304" s="14"/>
      <c r="Q2304" s="12"/>
      <c r="R2304" s="13"/>
    </row>
    <row r="2305" spans="1:18" ht="15.75" customHeight="1">
      <c r="A2305" s="1"/>
      <c r="B2305" s="6" t="s">
        <v>14</v>
      </c>
      <c r="C2305" s="6">
        <v>1185732</v>
      </c>
      <c r="D2305" s="7">
        <v>44535</v>
      </c>
      <c r="E2305" s="6" t="s">
        <v>46</v>
      </c>
      <c r="F2305" s="6" t="s">
        <v>86</v>
      </c>
      <c r="G2305" s="6" t="s">
        <v>87</v>
      </c>
      <c r="H2305" s="6" t="s">
        <v>18</v>
      </c>
      <c r="I2305" s="8">
        <v>0.60000000000000009</v>
      </c>
      <c r="J2305" s="9">
        <v>8750</v>
      </c>
      <c r="K2305" s="10">
        <f t="shared" si="18"/>
        <v>5250.0000000000009</v>
      </c>
      <c r="L2305" s="10">
        <f t="shared" si="19"/>
        <v>1837.5000000000002</v>
      </c>
      <c r="M2305" s="11">
        <v>0.35</v>
      </c>
      <c r="O2305" s="16"/>
      <c r="P2305" s="14"/>
      <c r="Q2305" s="12"/>
      <c r="R2305" s="13"/>
    </row>
    <row r="2306" spans="1:18" ht="15.75" customHeight="1">
      <c r="A2306" s="1"/>
      <c r="B2306" s="6" t="s">
        <v>14</v>
      </c>
      <c r="C2306" s="6">
        <v>1185732</v>
      </c>
      <c r="D2306" s="7">
        <v>44535</v>
      </c>
      <c r="E2306" s="6" t="s">
        <v>46</v>
      </c>
      <c r="F2306" s="6" t="s">
        <v>86</v>
      </c>
      <c r="G2306" s="6" t="s">
        <v>87</v>
      </c>
      <c r="H2306" s="6" t="s">
        <v>19</v>
      </c>
      <c r="I2306" s="8">
        <v>0.60000000000000009</v>
      </c>
      <c r="J2306" s="9">
        <v>8250</v>
      </c>
      <c r="K2306" s="10">
        <f t="shared" si="18"/>
        <v>4950.0000000000009</v>
      </c>
      <c r="L2306" s="10">
        <f t="shared" si="19"/>
        <v>1237.5000000000002</v>
      </c>
      <c r="M2306" s="11">
        <v>0.25</v>
      </c>
      <c r="O2306" s="16"/>
      <c r="P2306" s="14"/>
      <c r="Q2306" s="12"/>
      <c r="R2306" s="13"/>
    </row>
    <row r="2307" spans="1:18" ht="15.75" customHeight="1">
      <c r="A2307" s="1"/>
      <c r="B2307" s="6" t="s">
        <v>14</v>
      </c>
      <c r="C2307" s="6">
        <v>1185732</v>
      </c>
      <c r="D2307" s="7">
        <v>44535</v>
      </c>
      <c r="E2307" s="6" t="s">
        <v>46</v>
      </c>
      <c r="F2307" s="6" t="s">
        <v>86</v>
      </c>
      <c r="G2307" s="6" t="s">
        <v>87</v>
      </c>
      <c r="H2307" s="6" t="s">
        <v>20</v>
      </c>
      <c r="I2307" s="8">
        <v>0.60000000000000009</v>
      </c>
      <c r="J2307" s="9">
        <v>7750</v>
      </c>
      <c r="K2307" s="10">
        <f t="shared" si="18"/>
        <v>4650.0000000000009</v>
      </c>
      <c r="L2307" s="10">
        <f t="shared" si="19"/>
        <v>1395.0000000000002</v>
      </c>
      <c r="M2307" s="11">
        <v>0.3</v>
      </c>
      <c r="O2307" s="16"/>
      <c r="P2307" s="14"/>
      <c r="Q2307" s="12"/>
      <c r="R2307" s="13"/>
    </row>
    <row r="2308" spans="1:18" ht="15.75" customHeight="1">
      <c r="A2308" s="1"/>
      <c r="B2308" s="6" t="s">
        <v>14</v>
      </c>
      <c r="C2308" s="6">
        <v>1185732</v>
      </c>
      <c r="D2308" s="7">
        <v>44535</v>
      </c>
      <c r="E2308" s="6" t="s">
        <v>46</v>
      </c>
      <c r="F2308" s="6" t="s">
        <v>86</v>
      </c>
      <c r="G2308" s="6" t="s">
        <v>87</v>
      </c>
      <c r="H2308" s="6" t="s">
        <v>21</v>
      </c>
      <c r="I2308" s="8">
        <v>0.70000000000000007</v>
      </c>
      <c r="J2308" s="9">
        <v>7750</v>
      </c>
      <c r="K2308" s="10">
        <f t="shared" si="18"/>
        <v>5425.0000000000009</v>
      </c>
      <c r="L2308" s="10">
        <f t="shared" si="19"/>
        <v>1898.7500000000002</v>
      </c>
      <c r="M2308" s="11">
        <v>0.35</v>
      </c>
      <c r="O2308" s="16"/>
      <c r="P2308" s="14"/>
      <c r="Q2308" s="12"/>
      <c r="R2308" s="13"/>
    </row>
    <row r="2309" spans="1:18" ht="15.75" customHeight="1">
      <c r="A2309" s="1"/>
      <c r="B2309" s="6" t="s">
        <v>14</v>
      </c>
      <c r="C2309" s="6">
        <v>1185732</v>
      </c>
      <c r="D2309" s="7">
        <v>44535</v>
      </c>
      <c r="E2309" s="6" t="s">
        <v>46</v>
      </c>
      <c r="F2309" s="6" t="s">
        <v>86</v>
      </c>
      <c r="G2309" s="6" t="s">
        <v>87</v>
      </c>
      <c r="H2309" s="6" t="s">
        <v>22</v>
      </c>
      <c r="I2309" s="8">
        <v>0.75</v>
      </c>
      <c r="J2309" s="9">
        <v>8750</v>
      </c>
      <c r="K2309" s="10">
        <f t="shared" si="18"/>
        <v>6562.5</v>
      </c>
      <c r="L2309" s="10">
        <f t="shared" si="19"/>
        <v>3281.25</v>
      </c>
      <c r="M2309" s="11">
        <v>0.5</v>
      </c>
      <c r="O2309" s="16"/>
      <c r="P2309" s="14"/>
      <c r="Q2309" s="12"/>
      <c r="R2309" s="13"/>
    </row>
    <row r="2310" spans="1:18" ht="15.75" customHeight="1">
      <c r="A2310" s="1" t="s">
        <v>39</v>
      </c>
      <c r="B2310" s="6" t="s">
        <v>14</v>
      </c>
      <c r="C2310" s="6">
        <v>1185732</v>
      </c>
      <c r="D2310" s="7">
        <v>44202</v>
      </c>
      <c r="E2310" s="6" t="s">
        <v>46</v>
      </c>
      <c r="F2310" s="6" t="s">
        <v>88</v>
      </c>
      <c r="G2310" s="6" t="s">
        <v>89</v>
      </c>
      <c r="H2310" s="6" t="s">
        <v>17</v>
      </c>
      <c r="I2310" s="8">
        <v>0.35000000000000003</v>
      </c>
      <c r="J2310" s="9">
        <v>9250</v>
      </c>
      <c r="K2310" s="10">
        <f t="shared" si="18"/>
        <v>3237.5000000000005</v>
      </c>
      <c r="L2310" s="10">
        <f t="shared" si="19"/>
        <v>1295.0000000000002</v>
      </c>
      <c r="M2310" s="11">
        <v>0.4</v>
      </c>
      <c r="O2310" s="16"/>
      <c r="P2310" s="14"/>
      <c r="Q2310" s="12"/>
      <c r="R2310" s="13"/>
    </row>
    <row r="2311" spans="1:18" ht="15.75" customHeight="1">
      <c r="A2311" s="1"/>
      <c r="B2311" s="6" t="s">
        <v>14</v>
      </c>
      <c r="C2311" s="6">
        <v>1185732</v>
      </c>
      <c r="D2311" s="7">
        <v>44202</v>
      </c>
      <c r="E2311" s="6" t="s">
        <v>46</v>
      </c>
      <c r="F2311" s="6" t="s">
        <v>88</v>
      </c>
      <c r="G2311" s="6" t="s">
        <v>89</v>
      </c>
      <c r="H2311" s="6" t="s">
        <v>18</v>
      </c>
      <c r="I2311" s="8">
        <v>0.35000000000000003</v>
      </c>
      <c r="J2311" s="9">
        <v>7250</v>
      </c>
      <c r="K2311" s="10">
        <f t="shared" si="18"/>
        <v>2537.5000000000005</v>
      </c>
      <c r="L2311" s="10">
        <f t="shared" si="19"/>
        <v>888.12500000000011</v>
      </c>
      <c r="M2311" s="11">
        <v>0.35</v>
      </c>
      <c r="O2311" s="16"/>
      <c r="P2311" s="14"/>
      <c r="Q2311" s="12"/>
      <c r="R2311" s="13"/>
    </row>
    <row r="2312" spans="1:18" ht="15.75" customHeight="1">
      <c r="A2312" s="1"/>
      <c r="B2312" s="6" t="s">
        <v>14</v>
      </c>
      <c r="C2312" s="6">
        <v>1185732</v>
      </c>
      <c r="D2312" s="7">
        <v>44202</v>
      </c>
      <c r="E2312" s="6" t="s">
        <v>46</v>
      </c>
      <c r="F2312" s="6" t="s">
        <v>88</v>
      </c>
      <c r="G2312" s="6" t="s">
        <v>89</v>
      </c>
      <c r="H2312" s="6" t="s">
        <v>19</v>
      </c>
      <c r="I2312" s="8">
        <v>0.25000000000000006</v>
      </c>
      <c r="J2312" s="9">
        <v>7250</v>
      </c>
      <c r="K2312" s="10">
        <f t="shared" si="18"/>
        <v>1812.5000000000005</v>
      </c>
      <c r="L2312" s="10">
        <f t="shared" si="19"/>
        <v>725.00000000000023</v>
      </c>
      <c r="M2312" s="11">
        <v>0.4</v>
      </c>
      <c r="O2312" s="16"/>
      <c r="P2312" s="14"/>
      <c r="Q2312" s="12"/>
      <c r="R2312" s="13"/>
    </row>
    <row r="2313" spans="1:18" ht="15.75" customHeight="1">
      <c r="A2313" s="1"/>
      <c r="B2313" s="6" t="s">
        <v>14</v>
      </c>
      <c r="C2313" s="6">
        <v>1185732</v>
      </c>
      <c r="D2313" s="7">
        <v>44202</v>
      </c>
      <c r="E2313" s="6" t="s">
        <v>46</v>
      </c>
      <c r="F2313" s="6" t="s">
        <v>88</v>
      </c>
      <c r="G2313" s="6" t="s">
        <v>89</v>
      </c>
      <c r="H2313" s="6" t="s">
        <v>20</v>
      </c>
      <c r="I2313" s="8">
        <v>0.3</v>
      </c>
      <c r="J2313" s="9">
        <v>5750</v>
      </c>
      <c r="K2313" s="10">
        <f t="shared" si="18"/>
        <v>1725</v>
      </c>
      <c r="L2313" s="10">
        <f t="shared" si="19"/>
        <v>690</v>
      </c>
      <c r="M2313" s="11">
        <v>0.4</v>
      </c>
      <c r="O2313" s="16"/>
      <c r="P2313" s="14"/>
      <c r="Q2313" s="12"/>
      <c r="R2313" s="13"/>
    </row>
    <row r="2314" spans="1:18" ht="15.75" customHeight="1">
      <c r="A2314" s="1"/>
      <c r="B2314" s="6" t="s">
        <v>14</v>
      </c>
      <c r="C2314" s="6">
        <v>1185732</v>
      </c>
      <c r="D2314" s="7">
        <v>44202</v>
      </c>
      <c r="E2314" s="6" t="s">
        <v>46</v>
      </c>
      <c r="F2314" s="6" t="s">
        <v>88</v>
      </c>
      <c r="G2314" s="6" t="s">
        <v>89</v>
      </c>
      <c r="H2314" s="6" t="s">
        <v>21</v>
      </c>
      <c r="I2314" s="8">
        <v>0.45</v>
      </c>
      <c r="J2314" s="9">
        <v>6250</v>
      </c>
      <c r="K2314" s="10">
        <f t="shared" si="18"/>
        <v>2812.5</v>
      </c>
      <c r="L2314" s="10">
        <f t="shared" si="19"/>
        <v>984.37499999999989</v>
      </c>
      <c r="M2314" s="11">
        <v>0.35</v>
      </c>
      <c r="O2314" s="16"/>
      <c r="P2314" s="14"/>
      <c r="Q2314" s="12"/>
      <c r="R2314" s="13"/>
    </row>
    <row r="2315" spans="1:18" ht="15.75" customHeight="1">
      <c r="A2315" s="1"/>
      <c r="B2315" s="6" t="s">
        <v>14</v>
      </c>
      <c r="C2315" s="6">
        <v>1185732</v>
      </c>
      <c r="D2315" s="7">
        <v>44202</v>
      </c>
      <c r="E2315" s="6" t="s">
        <v>46</v>
      </c>
      <c r="F2315" s="6" t="s">
        <v>88</v>
      </c>
      <c r="G2315" s="6" t="s">
        <v>89</v>
      </c>
      <c r="H2315" s="6" t="s">
        <v>22</v>
      </c>
      <c r="I2315" s="8">
        <v>0.35000000000000003</v>
      </c>
      <c r="J2315" s="9">
        <v>7250</v>
      </c>
      <c r="K2315" s="10">
        <f t="shared" si="18"/>
        <v>2537.5000000000005</v>
      </c>
      <c r="L2315" s="10">
        <f t="shared" si="19"/>
        <v>1268.7500000000002</v>
      </c>
      <c r="M2315" s="11">
        <v>0.5</v>
      </c>
      <c r="O2315" s="16"/>
      <c r="P2315" s="14"/>
      <c r="Q2315" s="12"/>
      <c r="R2315" s="13"/>
    </row>
    <row r="2316" spans="1:18" ht="15.75" customHeight="1">
      <c r="A2316" s="1"/>
      <c r="B2316" s="6" t="s">
        <v>14</v>
      </c>
      <c r="C2316" s="6">
        <v>1185732</v>
      </c>
      <c r="D2316" s="7">
        <v>44231</v>
      </c>
      <c r="E2316" s="6" t="s">
        <v>46</v>
      </c>
      <c r="F2316" s="6" t="s">
        <v>88</v>
      </c>
      <c r="G2316" s="6" t="s">
        <v>89</v>
      </c>
      <c r="H2316" s="6" t="s">
        <v>17</v>
      </c>
      <c r="I2316" s="8">
        <v>0.35000000000000003</v>
      </c>
      <c r="J2316" s="9">
        <v>9750</v>
      </c>
      <c r="K2316" s="10">
        <f t="shared" si="18"/>
        <v>3412.5000000000005</v>
      </c>
      <c r="L2316" s="10">
        <f t="shared" si="19"/>
        <v>1365.0000000000002</v>
      </c>
      <c r="M2316" s="11">
        <v>0.4</v>
      </c>
      <c r="O2316" s="16"/>
      <c r="P2316" s="14"/>
      <c r="Q2316" s="12"/>
      <c r="R2316" s="13"/>
    </row>
    <row r="2317" spans="1:18" ht="15.75" customHeight="1">
      <c r="A2317" s="1"/>
      <c r="B2317" s="6" t="s">
        <v>14</v>
      </c>
      <c r="C2317" s="6">
        <v>1185732</v>
      </c>
      <c r="D2317" s="7">
        <v>44231</v>
      </c>
      <c r="E2317" s="6" t="s">
        <v>46</v>
      </c>
      <c r="F2317" s="6" t="s">
        <v>88</v>
      </c>
      <c r="G2317" s="6" t="s">
        <v>89</v>
      </c>
      <c r="H2317" s="6" t="s">
        <v>18</v>
      </c>
      <c r="I2317" s="8">
        <v>0.35000000000000003</v>
      </c>
      <c r="J2317" s="9">
        <v>6250</v>
      </c>
      <c r="K2317" s="10">
        <f t="shared" si="18"/>
        <v>2187.5</v>
      </c>
      <c r="L2317" s="10">
        <f t="shared" si="19"/>
        <v>765.625</v>
      </c>
      <c r="M2317" s="11">
        <v>0.35</v>
      </c>
      <c r="O2317" s="16"/>
      <c r="P2317" s="14"/>
      <c r="Q2317" s="12"/>
      <c r="R2317" s="13"/>
    </row>
    <row r="2318" spans="1:18" ht="15.75" customHeight="1">
      <c r="A2318" s="1"/>
      <c r="B2318" s="6" t="s">
        <v>14</v>
      </c>
      <c r="C2318" s="6">
        <v>1185732</v>
      </c>
      <c r="D2318" s="7">
        <v>44231</v>
      </c>
      <c r="E2318" s="6" t="s">
        <v>46</v>
      </c>
      <c r="F2318" s="6" t="s">
        <v>88</v>
      </c>
      <c r="G2318" s="6" t="s">
        <v>89</v>
      </c>
      <c r="H2318" s="6" t="s">
        <v>19</v>
      </c>
      <c r="I2318" s="8">
        <v>0.25000000000000006</v>
      </c>
      <c r="J2318" s="9">
        <v>6750</v>
      </c>
      <c r="K2318" s="10">
        <f t="shared" si="18"/>
        <v>1687.5000000000005</v>
      </c>
      <c r="L2318" s="10">
        <f t="shared" si="19"/>
        <v>675.00000000000023</v>
      </c>
      <c r="M2318" s="11">
        <v>0.4</v>
      </c>
      <c r="O2318" s="16"/>
      <c r="P2318" s="14"/>
      <c r="Q2318" s="12"/>
      <c r="R2318" s="13"/>
    </row>
    <row r="2319" spans="1:18" ht="15.75" customHeight="1">
      <c r="A2319" s="1"/>
      <c r="B2319" s="6" t="s">
        <v>14</v>
      </c>
      <c r="C2319" s="6">
        <v>1185732</v>
      </c>
      <c r="D2319" s="7">
        <v>44231</v>
      </c>
      <c r="E2319" s="6" t="s">
        <v>46</v>
      </c>
      <c r="F2319" s="6" t="s">
        <v>88</v>
      </c>
      <c r="G2319" s="6" t="s">
        <v>89</v>
      </c>
      <c r="H2319" s="6" t="s">
        <v>20</v>
      </c>
      <c r="I2319" s="8">
        <v>0.3</v>
      </c>
      <c r="J2319" s="9">
        <v>5250</v>
      </c>
      <c r="K2319" s="10">
        <f t="shared" si="18"/>
        <v>1575</v>
      </c>
      <c r="L2319" s="10">
        <f t="shared" si="19"/>
        <v>630</v>
      </c>
      <c r="M2319" s="11">
        <v>0.4</v>
      </c>
      <c r="O2319" s="16"/>
      <c r="P2319" s="14"/>
      <c r="Q2319" s="12"/>
      <c r="R2319" s="13"/>
    </row>
    <row r="2320" spans="1:18" ht="15.75" customHeight="1">
      <c r="A2320" s="1"/>
      <c r="B2320" s="6" t="s">
        <v>14</v>
      </c>
      <c r="C2320" s="6">
        <v>1185732</v>
      </c>
      <c r="D2320" s="7">
        <v>44231</v>
      </c>
      <c r="E2320" s="6" t="s">
        <v>46</v>
      </c>
      <c r="F2320" s="6" t="s">
        <v>88</v>
      </c>
      <c r="G2320" s="6" t="s">
        <v>89</v>
      </c>
      <c r="H2320" s="6" t="s">
        <v>21</v>
      </c>
      <c r="I2320" s="8">
        <v>0.45</v>
      </c>
      <c r="J2320" s="9">
        <v>6000</v>
      </c>
      <c r="K2320" s="10">
        <f t="shared" si="18"/>
        <v>2700</v>
      </c>
      <c r="L2320" s="10">
        <f t="shared" si="19"/>
        <v>944.99999999999989</v>
      </c>
      <c r="M2320" s="11">
        <v>0.35</v>
      </c>
      <c r="O2320" s="16"/>
      <c r="P2320" s="14"/>
      <c r="Q2320" s="12"/>
      <c r="R2320" s="13"/>
    </row>
    <row r="2321" spans="1:18" ht="15.75" customHeight="1">
      <c r="A2321" s="1"/>
      <c r="B2321" s="6" t="s">
        <v>14</v>
      </c>
      <c r="C2321" s="6">
        <v>1185732</v>
      </c>
      <c r="D2321" s="7">
        <v>44231</v>
      </c>
      <c r="E2321" s="6" t="s">
        <v>46</v>
      </c>
      <c r="F2321" s="6" t="s">
        <v>88</v>
      </c>
      <c r="G2321" s="6" t="s">
        <v>89</v>
      </c>
      <c r="H2321" s="6" t="s">
        <v>22</v>
      </c>
      <c r="I2321" s="8">
        <v>0.3</v>
      </c>
      <c r="J2321" s="9">
        <v>7000</v>
      </c>
      <c r="K2321" s="10">
        <f t="shared" si="18"/>
        <v>2100</v>
      </c>
      <c r="L2321" s="10">
        <f t="shared" si="19"/>
        <v>1050</v>
      </c>
      <c r="M2321" s="11">
        <v>0.5</v>
      </c>
      <c r="O2321" s="16"/>
      <c r="P2321" s="14"/>
      <c r="Q2321" s="12"/>
      <c r="R2321" s="13"/>
    </row>
    <row r="2322" spans="1:18" ht="15.75" customHeight="1">
      <c r="A2322" s="1"/>
      <c r="B2322" s="6" t="s">
        <v>14</v>
      </c>
      <c r="C2322" s="6">
        <v>1185732</v>
      </c>
      <c r="D2322" s="7">
        <v>44257</v>
      </c>
      <c r="E2322" s="6" t="s">
        <v>46</v>
      </c>
      <c r="F2322" s="6" t="s">
        <v>88</v>
      </c>
      <c r="G2322" s="6" t="s">
        <v>89</v>
      </c>
      <c r="H2322" s="6" t="s">
        <v>17</v>
      </c>
      <c r="I2322" s="8">
        <v>0.3</v>
      </c>
      <c r="J2322" s="9">
        <v>9200</v>
      </c>
      <c r="K2322" s="10">
        <f t="shared" si="18"/>
        <v>2760</v>
      </c>
      <c r="L2322" s="10">
        <f t="shared" si="19"/>
        <v>1104</v>
      </c>
      <c r="M2322" s="11">
        <v>0.4</v>
      </c>
      <c r="O2322" s="16"/>
      <c r="P2322" s="14"/>
      <c r="Q2322" s="12"/>
      <c r="R2322" s="13"/>
    </row>
    <row r="2323" spans="1:18" ht="15.75" customHeight="1">
      <c r="A2323" s="1"/>
      <c r="B2323" s="6" t="s">
        <v>14</v>
      </c>
      <c r="C2323" s="6">
        <v>1185732</v>
      </c>
      <c r="D2323" s="7">
        <v>44257</v>
      </c>
      <c r="E2323" s="6" t="s">
        <v>46</v>
      </c>
      <c r="F2323" s="6" t="s">
        <v>88</v>
      </c>
      <c r="G2323" s="6" t="s">
        <v>89</v>
      </c>
      <c r="H2323" s="6" t="s">
        <v>18</v>
      </c>
      <c r="I2323" s="8">
        <v>0.3</v>
      </c>
      <c r="J2323" s="9">
        <v>6000</v>
      </c>
      <c r="K2323" s="10">
        <f t="shared" si="18"/>
        <v>1800</v>
      </c>
      <c r="L2323" s="10">
        <f t="shared" si="19"/>
        <v>630</v>
      </c>
      <c r="M2323" s="11">
        <v>0.35</v>
      </c>
      <c r="O2323" s="16"/>
      <c r="P2323" s="14"/>
      <c r="Q2323" s="12"/>
      <c r="R2323" s="13"/>
    </row>
    <row r="2324" spans="1:18" ht="15.75" customHeight="1">
      <c r="A2324" s="1"/>
      <c r="B2324" s="6" t="s">
        <v>14</v>
      </c>
      <c r="C2324" s="6">
        <v>1185732</v>
      </c>
      <c r="D2324" s="7">
        <v>44257</v>
      </c>
      <c r="E2324" s="6" t="s">
        <v>46</v>
      </c>
      <c r="F2324" s="6" t="s">
        <v>88</v>
      </c>
      <c r="G2324" s="6" t="s">
        <v>89</v>
      </c>
      <c r="H2324" s="6" t="s">
        <v>19</v>
      </c>
      <c r="I2324" s="8">
        <v>0.2</v>
      </c>
      <c r="J2324" s="9">
        <v>6250</v>
      </c>
      <c r="K2324" s="10">
        <f t="shared" si="18"/>
        <v>1250</v>
      </c>
      <c r="L2324" s="10">
        <f t="shared" si="19"/>
        <v>500</v>
      </c>
      <c r="M2324" s="11">
        <v>0.4</v>
      </c>
      <c r="O2324" s="16"/>
      <c r="P2324" s="14"/>
      <c r="Q2324" s="12"/>
      <c r="R2324" s="13"/>
    </row>
    <row r="2325" spans="1:18" ht="15.75" customHeight="1">
      <c r="A2325" s="1"/>
      <c r="B2325" s="6" t="s">
        <v>14</v>
      </c>
      <c r="C2325" s="6">
        <v>1185732</v>
      </c>
      <c r="D2325" s="7">
        <v>44257</v>
      </c>
      <c r="E2325" s="6" t="s">
        <v>46</v>
      </c>
      <c r="F2325" s="6" t="s">
        <v>88</v>
      </c>
      <c r="G2325" s="6" t="s">
        <v>89</v>
      </c>
      <c r="H2325" s="6" t="s">
        <v>20</v>
      </c>
      <c r="I2325" s="8">
        <v>0.24999999999999994</v>
      </c>
      <c r="J2325" s="9">
        <v>4750</v>
      </c>
      <c r="K2325" s="10">
        <f t="shared" si="18"/>
        <v>1187.4999999999998</v>
      </c>
      <c r="L2325" s="10">
        <f t="shared" si="19"/>
        <v>474.99999999999994</v>
      </c>
      <c r="M2325" s="11">
        <v>0.4</v>
      </c>
      <c r="O2325" s="16"/>
      <c r="P2325" s="14"/>
      <c r="Q2325" s="12"/>
      <c r="R2325" s="13"/>
    </row>
    <row r="2326" spans="1:18" ht="15.75" customHeight="1">
      <c r="A2326" s="1"/>
      <c r="B2326" s="6" t="s">
        <v>14</v>
      </c>
      <c r="C2326" s="6">
        <v>1185732</v>
      </c>
      <c r="D2326" s="7">
        <v>44257</v>
      </c>
      <c r="E2326" s="6" t="s">
        <v>46</v>
      </c>
      <c r="F2326" s="6" t="s">
        <v>88</v>
      </c>
      <c r="G2326" s="6" t="s">
        <v>89</v>
      </c>
      <c r="H2326" s="6" t="s">
        <v>21</v>
      </c>
      <c r="I2326" s="8">
        <v>0.40000000000000008</v>
      </c>
      <c r="J2326" s="9">
        <v>5250</v>
      </c>
      <c r="K2326" s="10">
        <f t="shared" si="18"/>
        <v>2100.0000000000005</v>
      </c>
      <c r="L2326" s="10">
        <f t="shared" si="19"/>
        <v>735.00000000000011</v>
      </c>
      <c r="M2326" s="11">
        <v>0.35</v>
      </c>
      <c r="O2326" s="16"/>
      <c r="P2326" s="14"/>
      <c r="Q2326" s="12"/>
      <c r="R2326" s="13"/>
    </row>
    <row r="2327" spans="1:18" ht="15.75" customHeight="1">
      <c r="A2327" s="1"/>
      <c r="B2327" s="6" t="s">
        <v>14</v>
      </c>
      <c r="C2327" s="6">
        <v>1185732</v>
      </c>
      <c r="D2327" s="7">
        <v>44257</v>
      </c>
      <c r="E2327" s="6" t="s">
        <v>46</v>
      </c>
      <c r="F2327" s="6" t="s">
        <v>88</v>
      </c>
      <c r="G2327" s="6" t="s">
        <v>89</v>
      </c>
      <c r="H2327" s="6" t="s">
        <v>22</v>
      </c>
      <c r="I2327" s="8">
        <v>0.3</v>
      </c>
      <c r="J2327" s="9">
        <v>6250</v>
      </c>
      <c r="K2327" s="10">
        <f t="shared" si="18"/>
        <v>1875</v>
      </c>
      <c r="L2327" s="10">
        <f t="shared" si="19"/>
        <v>937.5</v>
      </c>
      <c r="M2327" s="11">
        <v>0.5</v>
      </c>
      <c r="O2327" s="16"/>
      <c r="P2327" s="14"/>
      <c r="Q2327" s="12"/>
      <c r="R2327" s="13"/>
    </row>
    <row r="2328" spans="1:18" ht="15.75" customHeight="1">
      <c r="A2328" s="1"/>
      <c r="B2328" s="6" t="s">
        <v>14</v>
      </c>
      <c r="C2328" s="6">
        <v>1185732</v>
      </c>
      <c r="D2328" s="7">
        <v>44289</v>
      </c>
      <c r="E2328" s="6" t="s">
        <v>46</v>
      </c>
      <c r="F2328" s="6" t="s">
        <v>88</v>
      </c>
      <c r="G2328" s="6" t="s">
        <v>89</v>
      </c>
      <c r="H2328" s="6" t="s">
        <v>17</v>
      </c>
      <c r="I2328" s="8">
        <v>0.3</v>
      </c>
      <c r="J2328" s="9">
        <v>8750</v>
      </c>
      <c r="K2328" s="10">
        <f t="shared" si="18"/>
        <v>2625</v>
      </c>
      <c r="L2328" s="10">
        <f t="shared" si="19"/>
        <v>1050</v>
      </c>
      <c r="M2328" s="11">
        <v>0.4</v>
      </c>
      <c r="O2328" s="16"/>
      <c r="P2328" s="14"/>
      <c r="Q2328" s="12"/>
      <c r="R2328" s="13"/>
    </row>
    <row r="2329" spans="1:18" ht="15.75" customHeight="1">
      <c r="A2329" s="1"/>
      <c r="B2329" s="6" t="s">
        <v>14</v>
      </c>
      <c r="C2329" s="6">
        <v>1185732</v>
      </c>
      <c r="D2329" s="7">
        <v>44289</v>
      </c>
      <c r="E2329" s="6" t="s">
        <v>46</v>
      </c>
      <c r="F2329" s="6" t="s">
        <v>88</v>
      </c>
      <c r="G2329" s="6" t="s">
        <v>89</v>
      </c>
      <c r="H2329" s="6" t="s">
        <v>18</v>
      </c>
      <c r="I2329" s="8">
        <v>0.3</v>
      </c>
      <c r="J2329" s="9">
        <v>5750</v>
      </c>
      <c r="K2329" s="10">
        <f t="shared" si="18"/>
        <v>1725</v>
      </c>
      <c r="L2329" s="10">
        <f t="shared" si="19"/>
        <v>603.75</v>
      </c>
      <c r="M2329" s="11">
        <v>0.35</v>
      </c>
      <c r="O2329" s="16"/>
      <c r="P2329" s="14"/>
      <c r="Q2329" s="12"/>
      <c r="R2329" s="13"/>
    </row>
    <row r="2330" spans="1:18" ht="15.75" customHeight="1">
      <c r="A2330" s="1"/>
      <c r="B2330" s="6" t="s">
        <v>14</v>
      </c>
      <c r="C2330" s="6">
        <v>1185732</v>
      </c>
      <c r="D2330" s="7">
        <v>44289</v>
      </c>
      <c r="E2330" s="6" t="s">
        <v>46</v>
      </c>
      <c r="F2330" s="6" t="s">
        <v>88</v>
      </c>
      <c r="G2330" s="6" t="s">
        <v>89</v>
      </c>
      <c r="H2330" s="6" t="s">
        <v>19</v>
      </c>
      <c r="I2330" s="8">
        <v>0.2</v>
      </c>
      <c r="J2330" s="9">
        <v>5750</v>
      </c>
      <c r="K2330" s="10">
        <f t="shared" si="18"/>
        <v>1150</v>
      </c>
      <c r="L2330" s="10">
        <f t="shared" si="19"/>
        <v>460</v>
      </c>
      <c r="M2330" s="11">
        <v>0.4</v>
      </c>
      <c r="O2330" s="16"/>
      <c r="P2330" s="14"/>
      <c r="Q2330" s="12"/>
      <c r="R2330" s="13"/>
    </row>
    <row r="2331" spans="1:18" ht="15.75" customHeight="1">
      <c r="A2331" s="1"/>
      <c r="B2331" s="6" t="s">
        <v>14</v>
      </c>
      <c r="C2331" s="6">
        <v>1185732</v>
      </c>
      <c r="D2331" s="7">
        <v>44289</v>
      </c>
      <c r="E2331" s="6" t="s">
        <v>46</v>
      </c>
      <c r="F2331" s="6" t="s">
        <v>88</v>
      </c>
      <c r="G2331" s="6" t="s">
        <v>89</v>
      </c>
      <c r="H2331" s="6" t="s">
        <v>20</v>
      </c>
      <c r="I2331" s="8">
        <v>0.24999999999999994</v>
      </c>
      <c r="J2331" s="9">
        <v>5000</v>
      </c>
      <c r="K2331" s="10">
        <f t="shared" si="18"/>
        <v>1249.9999999999998</v>
      </c>
      <c r="L2331" s="10">
        <f t="shared" si="19"/>
        <v>499.99999999999994</v>
      </c>
      <c r="M2331" s="11">
        <v>0.4</v>
      </c>
      <c r="O2331" s="16"/>
      <c r="P2331" s="14"/>
      <c r="Q2331" s="12"/>
      <c r="R2331" s="13"/>
    </row>
    <row r="2332" spans="1:18" ht="15.75" customHeight="1">
      <c r="A2332" s="1"/>
      <c r="B2332" s="6" t="s">
        <v>14</v>
      </c>
      <c r="C2332" s="6">
        <v>1185732</v>
      </c>
      <c r="D2332" s="7">
        <v>44289</v>
      </c>
      <c r="E2332" s="6" t="s">
        <v>46</v>
      </c>
      <c r="F2332" s="6" t="s">
        <v>88</v>
      </c>
      <c r="G2332" s="6" t="s">
        <v>89</v>
      </c>
      <c r="H2332" s="6" t="s">
        <v>21</v>
      </c>
      <c r="I2332" s="8">
        <v>0.45</v>
      </c>
      <c r="J2332" s="9">
        <v>5250</v>
      </c>
      <c r="K2332" s="10">
        <f t="shared" si="18"/>
        <v>2362.5</v>
      </c>
      <c r="L2332" s="10">
        <f t="shared" si="19"/>
        <v>826.875</v>
      </c>
      <c r="M2332" s="11">
        <v>0.35</v>
      </c>
      <c r="O2332" s="16"/>
      <c r="P2332" s="14"/>
      <c r="Q2332" s="12"/>
      <c r="R2332" s="13"/>
    </row>
    <row r="2333" spans="1:18" ht="15.75" customHeight="1">
      <c r="A2333" s="1"/>
      <c r="B2333" s="6" t="s">
        <v>14</v>
      </c>
      <c r="C2333" s="6">
        <v>1185732</v>
      </c>
      <c r="D2333" s="7">
        <v>44289</v>
      </c>
      <c r="E2333" s="6" t="s">
        <v>46</v>
      </c>
      <c r="F2333" s="6" t="s">
        <v>88</v>
      </c>
      <c r="G2333" s="6" t="s">
        <v>89</v>
      </c>
      <c r="H2333" s="6" t="s">
        <v>22</v>
      </c>
      <c r="I2333" s="8">
        <v>0.35000000000000003</v>
      </c>
      <c r="J2333" s="9">
        <v>6750</v>
      </c>
      <c r="K2333" s="10">
        <f t="shared" si="18"/>
        <v>2362.5</v>
      </c>
      <c r="L2333" s="10">
        <f t="shared" si="19"/>
        <v>1181.25</v>
      </c>
      <c r="M2333" s="11">
        <v>0.5</v>
      </c>
      <c r="O2333" s="16"/>
      <c r="P2333" s="14"/>
      <c r="Q2333" s="12"/>
      <c r="R2333" s="13"/>
    </row>
    <row r="2334" spans="1:18" ht="15.75" customHeight="1">
      <c r="A2334" s="1"/>
      <c r="B2334" s="6" t="s">
        <v>14</v>
      </c>
      <c r="C2334" s="6">
        <v>1185732</v>
      </c>
      <c r="D2334" s="7">
        <v>44318</v>
      </c>
      <c r="E2334" s="6" t="s">
        <v>46</v>
      </c>
      <c r="F2334" s="6" t="s">
        <v>88</v>
      </c>
      <c r="G2334" s="6" t="s">
        <v>89</v>
      </c>
      <c r="H2334" s="6" t="s">
        <v>17</v>
      </c>
      <c r="I2334" s="8">
        <v>0.45</v>
      </c>
      <c r="J2334" s="9">
        <v>9450</v>
      </c>
      <c r="K2334" s="10">
        <f t="shared" si="18"/>
        <v>4252.5</v>
      </c>
      <c r="L2334" s="10">
        <f t="shared" si="19"/>
        <v>1701</v>
      </c>
      <c r="M2334" s="11">
        <v>0.4</v>
      </c>
      <c r="O2334" s="16"/>
      <c r="P2334" s="14"/>
      <c r="Q2334" s="12"/>
      <c r="R2334" s="13"/>
    </row>
    <row r="2335" spans="1:18" ht="15.75" customHeight="1">
      <c r="A2335" s="1"/>
      <c r="B2335" s="6" t="s">
        <v>14</v>
      </c>
      <c r="C2335" s="6">
        <v>1185732</v>
      </c>
      <c r="D2335" s="7">
        <v>44318</v>
      </c>
      <c r="E2335" s="6" t="s">
        <v>46</v>
      </c>
      <c r="F2335" s="6" t="s">
        <v>88</v>
      </c>
      <c r="G2335" s="6" t="s">
        <v>89</v>
      </c>
      <c r="H2335" s="6" t="s">
        <v>18</v>
      </c>
      <c r="I2335" s="8">
        <v>0.45</v>
      </c>
      <c r="J2335" s="9">
        <v>6500</v>
      </c>
      <c r="K2335" s="10">
        <f t="shared" si="18"/>
        <v>2925</v>
      </c>
      <c r="L2335" s="10">
        <f t="shared" si="19"/>
        <v>1023.7499999999999</v>
      </c>
      <c r="M2335" s="11">
        <v>0.35</v>
      </c>
      <c r="O2335" s="16"/>
      <c r="P2335" s="14"/>
      <c r="Q2335" s="12"/>
      <c r="R2335" s="13"/>
    </row>
    <row r="2336" spans="1:18" ht="15.75" customHeight="1">
      <c r="A2336" s="1"/>
      <c r="B2336" s="6" t="s">
        <v>14</v>
      </c>
      <c r="C2336" s="6">
        <v>1185732</v>
      </c>
      <c r="D2336" s="7">
        <v>44318</v>
      </c>
      <c r="E2336" s="6" t="s">
        <v>46</v>
      </c>
      <c r="F2336" s="6" t="s">
        <v>88</v>
      </c>
      <c r="G2336" s="6" t="s">
        <v>89</v>
      </c>
      <c r="H2336" s="6" t="s">
        <v>19</v>
      </c>
      <c r="I2336" s="8">
        <v>0.4</v>
      </c>
      <c r="J2336" s="9">
        <v>6250</v>
      </c>
      <c r="K2336" s="10">
        <f t="shared" si="18"/>
        <v>2500</v>
      </c>
      <c r="L2336" s="10">
        <f t="shared" si="19"/>
        <v>1000</v>
      </c>
      <c r="M2336" s="11">
        <v>0.4</v>
      </c>
      <c r="O2336" s="16"/>
      <c r="P2336" s="14"/>
      <c r="Q2336" s="12"/>
      <c r="R2336" s="13"/>
    </row>
    <row r="2337" spans="1:18" ht="15.75" customHeight="1">
      <c r="A2337" s="1"/>
      <c r="B2337" s="6" t="s">
        <v>14</v>
      </c>
      <c r="C2337" s="6">
        <v>1185732</v>
      </c>
      <c r="D2337" s="7">
        <v>44318</v>
      </c>
      <c r="E2337" s="6" t="s">
        <v>46</v>
      </c>
      <c r="F2337" s="6" t="s">
        <v>88</v>
      </c>
      <c r="G2337" s="6" t="s">
        <v>89</v>
      </c>
      <c r="H2337" s="6" t="s">
        <v>20</v>
      </c>
      <c r="I2337" s="8">
        <v>0.4</v>
      </c>
      <c r="J2337" s="9">
        <v>5750</v>
      </c>
      <c r="K2337" s="10">
        <f t="shared" si="18"/>
        <v>2300</v>
      </c>
      <c r="L2337" s="10">
        <f t="shared" si="19"/>
        <v>920</v>
      </c>
      <c r="M2337" s="11">
        <v>0.4</v>
      </c>
      <c r="O2337" s="16"/>
      <c r="P2337" s="14"/>
      <c r="Q2337" s="12"/>
      <c r="R2337" s="13"/>
    </row>
    <row r="2338" spans="1:18" ht="15.75" customHeight="1">
      <c r="A2338" s="1"/>
      <c r="B2338" s="6" t="s">
        <v>14</v>
      </c>
      <c r="C2338" s="6">
        <v>1185732</v>
      </c>
      <c r="D2338" s="7">
        <v>44318</v>
      </c>
      <c r="E2338" s="6" t="s">
        <v>46</v>
      </c>
      <c r="F2338" s="6" t="s">
        <v>88</v>
      </c>
      <c r="G2338" s="6" t="s">
        <v>89</v>
      </c>
      <c r="H2338" s="6" t="s">
        <v>21</v>
      </c>
      <c r="I2338" s="8">
        <v>0.49999999999999994</v>
      </c>
      <c r="J2338" s="9">
        <v>6000</v>
      </c>
      <c r="K2338" s="10">
        <f t="shared" si="18"/>
        <v>2999.9999999999995</v>
      </c>
      <c r="L2338" s="10">
        <f t="shared" si="19"/>
        <v>1049.9999999999998</v>
      </c>
      <c r="M2338" s="11">
        <v>0.35</v>
      </c>
      <c r="O2338" s="16"/>
      <c r="P2338" s="14"/>
      <c r="Q2338" s="12"/>
      <c r="R2338" s="13"/>
    </row>
    <row r="2339" spans="1:18" ht="15.75" customHeight="1">
      <c r="A2339" s="1"/>
      <c r="B2339" s="6" t="s">
        <v>14</v>
      </c>
      <c r="C2339" s="6">
        <v>1185732</v>
      </c>
      <c r="D2339" s="7">
        <v>44318</v>
      </c>
      <c r="E2339" s="6" t="s">
        <v>46</v>
      </c>
      <c r="F2339" s="6" t="s">
        <v>88</v>
      </c>
      <c r="G2339" s="6" t="s">
        <v>89</v>
      </c>
      <c r="H2339" s="6" t="s">
        <v>22</v>
      </c>
      <c r="I2339" s="8">
        <v>0.54999999999999993</v>
      </c>
      <c r="J2339" s="9">
        <v>7000</v>
      </c>
      <c r="K2339" s="10">
        <f t="shared" si="18"/>
        <v>3849.9999999999995</v>
      </c>
      <c r="L2339" s="10">
        <f t="shared" si="19"/>
        <v>1924.9999999999998</v>
      </c>
      <c r="M2339" s="11">
        <v>0.5</v>
      </c>
      <c r="O2339" s="16"/>
      <c r="P2339" s="14"/>
      <c r="Q2339" s="12"/>
      <c r="R2339" s="13"/>
    </row>
    <row r="2340" spans="1:18" ht="15.75" customHeight="1">
      <c r="A2340" s="1"/>
      <c r="B2340" s="6" t="s">
        <v>14</v>
      </c>
      <c r="C2340" s="6">
        <v>1185732</v>
      </c>
      <c r="D2340" s="7">
        <v>44351</v>
      </c>
      <c r="E2340" s="6" t="s">
        <v>46</v>
      </c>
      <c r="F2340" s="6" t="s">
        <v>88</v>
      </c>
      <c r="G2340" s="6" t="s">
        <v>89</v>
      </c>
      <c r="H2340" s="6" t="s">
        <v>17</v>
      </c>
      <c r="I2340" s="8">
        <v>0.49999999999999994</v>
      </c>
      <c r="J2340" s="9">
        <v>9500</v>
      </c>
      <c r="K2340" s="10">
        <f t="shared" si="18"/>
        <v>4749.9999999999991</v>
      </c>
      <c r="L2340" s="10">
        <f t="shared" si="19"/>
        <v>1899.9999999999998</v>
      </c>
      <c r="M2340" s="11">
        <v>0.4</v>
      </c>
      <c r="O2340" s="16"/>
      <c r="P2340" s="14"/>
      <c r="Q2340" s="12"/>
      <c r="R2340" s="13"/>
    </row>
    <row r="2341" spans="1:18" ht="15.75" customHeight="1">
      <c r="A2341" s="1"/>
      <c r="B2341" s="6" t="s">
        <v>14</v>
      </c>
      <c r="C2341" s="6">
        <v>1185732</v>
      </c>
      <c r="D2341" s="7">
        <v>44351</v>
      </c>
      <c r="E2341" s="6" t="s">
        <v>46</v>
      </c>
      <c r="F2341" s="6" t="s">
        <v>88</v>
      </c>
      <c r="G2341" s="6" t="s">
        <v>89</v>
      </c>
      <c r="H2341" s="6" t="s">
        <v>18</v>
      </c>
      <c r="I2341" s="8">
        <v>0.45</v>
      </c>
      <c r="J2341" s="9">
        <v>7000</v>
      </c>
      <c r="K2341" s="10">
        <f t="shared" si="18"/>
        <v>3150</v>
      </c>
      <c r="L2341" s="10">
        <f t="shared" si="19"/>
        <v>1102.5</v>
      </c>
      <c r="M2341" s="11">
        <v>0.35</v>
      </c>
      <c r="O2341" s="16"/>
      <c r="P2341" s="14"/>
      <c r="Q2341" s="12"/>
      <c r="R2341" s="13"/>
    </row>
    <row r="2342" spans="1:18" ht="15.75" customHeight="1">
      <c r="A2342" s="1"/>
      <c r="B2342" s="6" t="s">
        <v>14</v>
      </c>
      <c r="C2342" s="6">
        <v>1185732</v>
      </c>
      <c r="D2342" s="7">
        <v>44351</v>
      </c>
      <c r="E2342" s="6" t="s">
        <v>46</v>
      </c>
      <c r="F2342" s="6" t="s">
        <v>88</v>
      </c>
      <c r="G2342" s="6" t="s">
        <v>89</v>
      </c>
      <c r="H2342" s="6" t="s">
        <v>19</v>
      </c>
      <c r="I2342" s="8">
        <v>0.5</v>
      </c>
      <c r="J2342" s="9">
        <v>6750</v>
      </c>
      <c r="K2342" s="10">
        <f t="shared" si="18"/>
        <v>3375</v>
      </c>
      <c r="L2342" s="10">
        <f t="shared" si="19"/>
        <v>1350</v>
      </c>
      <c r="M2342" s="11">
        <v>0.4</v>
      </c>
      <c r="O2342" s="16"/>
      <c r="P2342" s="14"/>
      <c r="Q2342" s="12"/>
      <c r="R2342" s="13"/>
    </row>
    <row r="2343" spans="1:18" ht="15.75" customHeight="1">
      <c r="A2343" s="1"/>
      <c r="B2343" s="6" t="s">
        <v>14</v>
      </c>
      <c r="C2343" s="6">
        <v>1185732</v>
      </c>
      <c r="D2343" s="7">
        <v>44351</v>
      </c>
      <c r="E2343" s="6" t="s">
        <v>46</v>
      </c>
      <c r="F2343" s="6" t="s">
        <v>88</v>
      </c>
      <c r="G2343" s="6" t="s">
        <v>89</v>
      </c>
      <c r="H2343" s="6" t="s">
        <v>20</v>
      </c>
      <c r="I2343" s="8">
        <v>0.5</v>
      </c>
      <c r="J2343" s="9">
        <v>6500</v>
      </c>
      <c r="K2343" s="10">
        <f t="shared" si="18"/>
        <v>3250</v>
      </c>
      <c r="L2343" s="10">
        <f t="shared" si="19"/>
        <v>1300</v>
      </c>
      <c r="M2343" s="11">
        <v>0.4</v>
      </c>
      <c r="O2343" s="16"/>
      <c r="P2343" s="14"/>
      <c r="Q2343" s="12"/>
      <c r="R2343" s="13"/>
    </row>
    <row r="2344" spans="1:18" ht="15.75" customHeight="1">
      <c r="A2344" s="1"/>
      <c r="B2344" s="6" t="s">
        <v>14</v>
      </c>
      <c r="C2344" s="6">
        <v>1185732</v>
      </c>
      <c r="D2344" s="7">
        <v>44351</v>
      </c>
      <c r="E2344" s="6" t="s">
        <v>46</v>
      </c>
      <c r="F2344" s="6" t="s">
        <v>88</v>
      </c>
      <c r="G2344" s="6" t="s">
        <v>89</v>
      </c>
      <c r="H2344" s="6" t="s">
        <v>21</v>
      </c>
      <c r="I2344" s="8">
        <v>0.65</v>
      </c>
      <c r="J2344" s="9">
        <v>6500</v>
      </c>
      <c r="K2344" s="10">
        <f t="shared" si="18"/>
        <v>4225</v>
      </c>
      <c r="L2344" s="10">
        <f t="shared" si="19"/>
        <v>1478.75</v>
      </c>
      <c r="M2344" s="11">
        <v>0.35</v>
      </c>
      <c r="O2344" s="16"/>
      <c r="P2344" s="14"/>
      <c r="Q2344" s="12"/>
      <c r="R2344" s="13"/>
    </row>
    <row r="2345" spans="1:18" ht="15.75" customHeight="1">
      <c r="A2345" s="1"/>
      <c r="B2345" s="6" t="s">
        <v>14</v>
      </c>
      <c r="C2345" s="6">
        <v>1185732</v>
      </c>
      <c r="D2345" s="7">
        <v>44351</v>
      </c>
      <c r="E2345" s="6" t="s">
        <v>46</v>
      </c>
      <c r="F2345" s="6" t="s">
        <v>88</v>
      </c>
      <c r="G2345" s="6" t="s">
        <v>89</v>
      </c>
      <c r="H2345" s="6" t="s">
        <v>22</v>
      </c>
      <c r="I2345" s="8">
        <v>0.70000000000000007</v>
      </c>
      <c r="J2345" s="9">
        <v>8250</v>
      </c>
      <c r="K2345" s="10">
        <f t="shared" si="18"/>
        <v>5775.0000000000009</v>
      </c>
      <c r="L2345" s="10">
        <f t="shared" si="19"/>
        <v>2887.5000000000005</v>
      </c>
      <c r="M2345" s="11">
        <v>0.5</v>
      </c>
      <c r="O2345" s="16"/>
      <c r="P2345" s="14"/>
      <c r="Q2345" s="12"/>
      <c r="R2345" s="13"/>
    </row>
    <row r="2346" spans="1:18" ht="15.75" customHeight="1">
      <c r="A2346" s="1"/>
      <c r="B2346" s="6" t="s">
        <v>14</v>
      </c>
      <c r="C2346" s="6">
        <v>1185732</v>
      </c>
      <c r="D2346" s="7">
        <v>44379</v>
      </c>
      <c r="E2346" s="6" t="s">
        <v>46</v>
      </c>
      <c r="F2346" s="6" t="s">
        <v>88</v>
      </c>
      <c r="G2346" s="6" t="s">
        <v>89</v>
      </c>
      <c r="H2346" s="6" t="s">
        <v>17</v>
      </c>
      <c r="I2346" s="8">
        <v>0.65</v>
      </c>
      <c r="J2346" s="9">
        <v>10500</v>
      </c>
      <c r="K2346" s="10">
        <f t="shared" si="18"/>
        <v>6825</v>
      </c>
      <c r="L2346" s="10">
        <f t="shared" si="19"/>
        <v>2730</v>
      </c>
      <c r="M2346" s="11">
        <v>0.4</v>
      </c>
      <c r="O2346" s="16"/>
      <c r="P2346" s="14"/>
      <c r="Q2346" s="12"/>
      <c r="R2346" s="13"/>
    </row>
    <row r="2347" spans="1:18" ht="15.75" customHeight="1">
      <c r="A2347" s="1"/>
      <c r="B2347" s="6" t="s">
        <v>14</v>
      </c>
      <c r="C2347" s="6">
        <v>1185732</v>
      </c>
      <c r="D2347" s="7">
        <v>44379</v>
      </c>
      <c r="E2347" s="6" t="s">
        <v>46</v>
      </c>
      <c r="F2347" s="6" t="s">
        <v>88</v>
      </c>
      <c r="G2347" s="6" t="s">
        <v>89</v>
      </c>
      <c r="H2347" s="6" t="s">
        <v>18</v>
      </c>
      <c r="I2347" s="8">
        <v>0.60000000000000009</v>
      </c>
      <c r="J2347" s="9">
        <v>8000</v>
      </c>
      <c r="K2347" s="10">
        <f t="shared" si="18"/>
        <v>4800.0000000000009</v>
      </c>
      <c r="L2347" s="10">
        <f t="shared" si="19"/>
        <v>1680.0000000000002</v>
      </c>
      <c r="M2347" s="11">
        <v>0.35</v>
      </c>
      <c r="O2347" s="16"/>
      <c r="P2347" s="14"/>
      <c r="Q2347" s="12"/>
      <c r="R2347" s="13"/>
    </row>
    <row r="2348" spans="1:18" ht="15.75" customHeight="1">
      <c r="A2348" s="1"/>
      <c r="B2348" s="6" t="s">
        <v>14</v>
      </c>
      <c r="C2348" s="6">
        <v>1185732</v>
      </c>
      <c r="D2348" s="7">
        <v>44379</v>
      </c>
      <c r="E2348" s="6" t="s">
        <v>46</v>
      </c>
      <c r="F2348" s="6" t="s">
        <v>88</v>
      </c>
      <c r="G2348" s="6" t="s">
        <v>89</v>
      </c>
      <c r="H2348" s="6" t="s">
        <v>19</v>
      </c>
      <c r="I2348" s="8">
        <v>0.55000000000000004</v>
      </c>
      <c r="J2348" s="9">
        <v>7250</v>
      </c>
      <c r="K2348" s="10">
        <f t="shared" si="18"/>
        <v>3987.5000000000005</v>
      </c>
      <c r="L2348" s="10">
        <f t="shared" si="19"/>
        <v>1595.0000000000002</v>
      </c>
      <c r="M2348" s="11">
        <v>0.4</v>
      </c>
      <c r="O2348" s="16"/>
      <c r="P2348" s="14"/>
      <c r="Q2348" s="12"/>
      <c r="R2348" s="13"/>
    </row>
    <row r="2349" spans="1:18" ht="15.75" customHeight="1">
      <c r="A2349" s="1"/>
      <c r="B2349" s="6" t="s">
        <v>14</v>
      </c>
      <c r="C2349" s="6">
        <v>1185732</v>
      </c>
      <c r="D2349" s="7">
        <v>44379</v>
      </c>
      <c r="E2349" s="6" t="s">
        <v>46</v>
      </c>
      <c r="F2349" s="6" t="s">
        <v>88</v>
      </c>
      <c r="G2349" s="6" t="s">
        <v>89</v>
      </c>
      <c r="H2349" s="6" t="s">
        <v>20</v>
      </c>
      <c r="I2349" s="8">
        <v>0.55000000000000004</v>
      </c>
      <c r="J2349" s="9">
        <v>6750</v>
      </c>
      <c r="K2349" s="10">
        <f t="shared" si="18"/>
        <v>3712.5000000000005</v>
      </c>
      <c r="L2349" s="10">
        <f t="shared" si="19"/>
        <v>1485.0000000000002</v>
      </c>
      <c r="M2349" s="11">
        <v>0.4</v>
      </c>
      <c r="O2349" s="16"/>
      <c r="P2349" s="14"/>
      <c r="Q2349" s="12"/>
      <c r="R2349" s="13"/>
    </row>
    <row r="2350" spans="1:18" ht="15.75" customHeight="1">
      <c r="A2350" s="1"/>
      <c r="B2350" s="6" t="s">
        <v>14</v>
      </c>
      <c r="C2350" s="6">
        <v>1185732</v>
      </c>
      <c r="D2350" s="7">
        <v>44379</v>
      </c>
      <c r="E2350" s="6" t="s">
        <v>46</v>
      </c>
      <c r="F2350" s="6" t="s">
        <v>88</v>
      </c>
      <c r="G2350" s="6" t="s">
        <v>89</v>
      </c>
      <c r="H2350" s="6" t="s">
        <v>21</v>
      </c>
      <c r="I2350" s="8">
        <v>0.65</v>
      </c>
      <c r="J2350" s="9">
        <v>7000</v>
      </c>
      <c r="K2350" s="10">
        <f t="shared" si="18"/>
        <v>4550</v>
      </c>
      <c r="L2350" s="10">
        <f t="shared" si="19"/>
        <v>1592.5</v>
      </c>
      <c r="M2350" s="11">
        <v>0.35</v>
      </c>
      <c r="O2350" s="16"/>
      <c r="P2350" s="14"/>
      <c r="Q2350" s="12"/>
      <c r="R2350" s="13"/>
    </row>
    <row r="2351" spans="1:18" ht="15.75" customHeight="1">
      <c r="A2351" s="1"/>
      <c r="B2351" s="6" t="s">
        <v>14</v>
      </c>
      <c r="C2351" s="6">
        <v>1185732</v>
      </c>
      <c r="D2351" s="7">
        <v>44379</v>
      </c>
      <c r="E2351" s="6" t="s">
        <v>46</v>
      </c>
      <c r="F2351" s="6" t="s">
        <v>88</v>
      </c>
      <c r="G2351" s="6" t="s">
        <v>89</v>
      </c>
      <c r="H2351" s="6" t="s">
        <v>22</v>
      </c>
      <c r="I2351" s="8">
        <v>0.70000000000000007</v>
      </c>
      <c r="J2351" s="9">
        <v>8750</v>
      </c>
      <c r="K2351" s="10">
        <f t="shared" si="18"/>
        <v>6125.0000000000009</v>
      </c>
      <c r="L2351" s="10">
        <f t="shared" si="19"/>
        <v>3062.5000000000005</v>
      </c>
      <c r="M2351" s="11">
        <v>0.5</v>
      </c>
      <c r="O2351" s="16"/>
      <c r="P2351" s="14"/>
      <c r="Q2351" s="12"/>
      <c r="R2351" s="13"/>
    </row>
    <row r="2352" spans="1:18" ht="15.75" customHeight="1">
      <c r="A2352" s="1"/>
      <c r="B2352" s="6" t="s">
        <v>14</v>
      </c>
      <c r="C2352" s="6">
        <v>1185732</v>
      </c>
      <c r="D2352" s="7">
        <v>44411</v>
      </c>
      <c r="E2352" s="6" t="s">
        <v>46</v>
      </c>
      <c r="F2352" s="6" t="s">
        <v>88</v>
      </c>
      <c r="G2352" s="6" t="s">
        <v>89</v>
      </c>
      <c r="H2352" s="6" t="s">
        <v>17</v>
      </c>
      <c r="I2352" s="8">
        <v>0.65</v>
      </c>
      <c r="J2352" s="9">
        <v>10250</v>
      </c>
      <c r="K2352" s="10">
        <f t="shared" si="18"/>
        <v>6662.5</v>
      </c>
      <c r="L2352" s="10">
        <f t="shared" si="19"/>
        <v>2665</v>
      </c>
      <c r="M2352" s="11">
        <v>0.4</v>
      </c>
      <c r="O2352" s="16"/>
      <c r="P2352" s="14"/>
      <c r="Q2352" s="12"/>
      <c r="R2352" s="13"/>
    </row>
    <row r="2353" spans="1:18" ht="15.75" customHeight="1">
      <c r="A2353" s="1"/>
      <c r="B2353" s="6" t="s">
        <v>14</v>
      </c>
      <c r="C2353" s="6">
        <v>1185732</v>
      </c>
      <c r="D2353" s="7">
        <v>44411</v>
      </c>
      <c r="E2353" s="6" t="s">
        <v>46</v>
      </c>
      <c r="F2353" s="6" t="s">
        <v>88</v>
      </c>
      <c r="G2353" s="6" t="s">
        <v>89</v>
      </c>
      <c r="H2353" s="6" t="s">
        <v>18</v>
      </c>
      <c r="I2353" s="8">
        <v>0.60000000000000009</v>
      </c>
      <c r="J2353" s="9">
        <v>8000</v>
      </c>
      <c r="K2353" s="10">
        <f t="shared" si="18"/>
        <v>4800.0000000000009</v>
      </c>
      <c r="L2353" s="10">
        <f t="shared" si="19"/>
        <v>1680.0000000000002</v>
      </c>
      <c r="M2353" s="11">
        <v>0.35</v>
      </c>
      <c r="O2353" s="16"/>
      <c r="P2353" s="14"/>
      <c r="Q2353" s="12"/>
      <c r="R2353" s="13"/>
    </row>
    <row r="2354" spans="1:18" ht="15.75" customHeight="1">
      <c r="A2354" s="1"/>
      <c r="B2354" s="6" t="s">
        <v>14</v>
      </c>
      <c r="C2354" s="6">
        <v>1185732</v>
      </c>
      <c r="D2354" s="7">
        <v>44411</v>
      </c>
      <c r="E2354" s="6" t="s">
        <v>46</v>
      </c>
      <c r="F2354" s="6" t="s">
        <v>88</v>
      </c>
      <c r="G2354" s="6" t="s">
        <v>89</v>
      </c>
      <c r="H2354" s="6" t="s">
        <v>19</v>
      </c>
      <c r="I2354" s="8">
        <v>0.55000000000000004</v>
      </c>
      <c r="J2354" s="9">
        <v>7250</v>
      </c>
      <c r="K2354" s="10">
        <f t="shared" si="18"/>
        <v>3987.5000000000005</v>
      </c>
      <c r="L2354" s="10">
        <f t="shared" si="19"/>
        <v>1595.0000000000002</v>
      </c>
      <c r="M2354" s="11">
        <v>0.4</v>
      </c>
      <c r="O2354" s="16"/>
      <c r="P2354" s="14"/>
      <c r="Q2354" s="12"/>
      <c r="R2354" s="13"/>
    </row>
    <row r="2355" spans="1:18" ht="15.75" customHeight="1">
      <c r="A2355" s="1"/>
      <c r="B2355" s="6" t="s">
        <v>14</v>
      </c>
      <c r="C2355" s="6">
        <v>1185732</v>
      </c>
      <c r="D2355" s="7">
        <v>44411</v>
      </c>
      <c r="E2355" s="6" t="s">
        <v>46</v>
      </c>
      <c r="F2355" s="6" t="s">
        <v>88</v>
      </c>
      <c r="G2355" s="6" t="s">
        <v>89</v>
      </c>
      <c r="H2355" s="6" t="s">
        <v>20</v>
      </c>
      <c r="I2355" s="8">
        <v>0.45</v>
      </c>
      <c r="J2355" s="9">
        <v>6750</v>
      </c>
      <c r="K2355" s="10">
        <f t="shared" si="18"/>
        <v>3037.5</v>
      </c>
      <c r="L2355" s="10">
        <f t="shared" si="19"/>
        <v>1215</v>
      </c>
      <c r="M2355" s="11">
        <v>0.4</v>
      </c>
      <c r="O2355" s="16"/>
      <c r="P2355" s="14"/>
      <c r="Q2355" s="12"/>
      <c r="R2355" s="13"/>
    </row>
    <row r="2356" spans="1:18" ht="15.75" customHeight="1">
      <c r="A2356" s="1"/>
      <c r="B2356" s="6" t="s">
        <v>14</v>
      </c>
      <c r="C2356" s="6">
        <v>1185732</v>
      </c>
      <c r="D2356" s="7">
        <v>44411</v>
      </c>
      <c r="E2356" s="6" t="s">
        <v>46</v>
      </c>
      <c r="F2356" s="6" t="s">
        <v>88</v>
      </c>
      <c r="G2356" s="6" t="s">
        <v>89</v>
      </c>
      <c r="H2356" s="6" t="s">
        <v>21</v>
      </c>
      <c r="I2356" s="8">
        <v>0.55000000000000004</v>
      </c>
      <c r="J2356" s="9">
        <v>6500</v>
      </c>
      <c r="K2356" s="10">
        <f t="shared" si="18"/>
        <v>3575.0000000000005</v>
      </c>
      <c r="L2356" s="10">
        <f t="shared" si="19"/>
        <v>1251.25</v>
      </c>
      <c r="M2356" s="11">
        <v>0.35</v>
      </c>
      <c r="O2356" s="16"/>
      <c r="P2356" s="14"/>
      <c r="Q2356" s="12"/>
      <c r="R2356" s="13"/>
    </row>
    <row r="2357" spans="1:18" ht="15.75" customHeight="1">
      <c r="A2357" s="1"/>
      <c r="B2357" s="6" t="s">
        <v>14</v>
      </c>
      <c r="C2357" s="6">
        <v>1185732</v>
      </c>
      <c r="D2357" s="7">
        <v>44411</v>
      </c>
      <c r="E2357" s="6" t="s">
        <v>46</v>
      </c>
      <c r="F2357" s="6" t="s">
        <v>88</v>
      </c>
      <c r="G2357" s="6" t="s">
        <v>89</v>
      </c>
      <c r="H2357" s="6" t="s">
        <v>22</v>
      </c>
      <c r="I2357" s="8">
        <v>0.60000000000000009</v>
      </c>
      <c r="J2357" s="9">
        <v>8250</v>
      </c>
      <c r="K2357" s="10">
        <f t="shared" si="18"/>
        <v>4950.0000000000009</v>
      </c>
      <c r="L2357" s="10">
        <f t="shared" si="19"/>
        <v>2475.0000000000005</v>
      </c>
      <c r="M2357" s="11">
        <v>0.5</v>
      </c>
      <c r="O2357" s="16"/>
      <c r="P2357" s="14"/>
      <c r="Q2357" s="12"/>
      <c r="R2357" s="13"/>
    </row>
    <row r="2358" spans="1:18" ht="15.75" customHeight="1">
      <c r="A2358" s="1"/>
      <c r="B2358" s="6" t="s">
        <v>14</v>
      </c>
      <c r="C2358" s="6">
        <v>1185732</v>
      </c>
      <c r="D2358" s="7">
        <v>44441</v>
      </c>
      <c r="E2358" s="6" t="s">
        <v>46</v>
      </c>
      <c r="F2358" s="6" t="s">
        <v>88</v>
      </c>
      <c r="G2358" s="6" t="s">
        <v>89</v>
      </c>
      <c r="H2358" s="6" t="s">
        <v>17</v>
      </c>
      <c r="I2358" s="8">
        <v>0.55000000000000004</v>
      </c>
      <c r="J2358" s="9">
        <v>9250</v>
      </c>
      <c r="K2358" s="10">
        <f t="shared" si="18"/>
        <v>5087.5</v>
      </c>
      <c r="L2358" s="10">
        <f t="shared" si="19"/>
        <v>2035</v>
      </c>
      <c r="M2358" s="11">
        <v>0.4</v>
      </c>
      <c r="O2358" s="16"/>
      <c r="P2358" s="14"/>
      <c r="Q2358" s="12"/>
      <c r="R2358" s="13"/>
    </row>
    <row r="2359" spans="1:18" ht="15.75" customHeight="1">
      <c r="A2359" s="1"/>
      <c r="B2359" s="6" t="s">
        <v>14</v>
      </c>
      <c r="C2359" s="6">
        <v>1185732</v>
      </c>
      <c r="D2359" s="7">
        <v>44441</v>
      </c>
      <c r="E2359" s="6" t="s">
        <v>46</v>
      </c>
      <c r="F2359" s="6" t="s">
        <v>88</v>
      </c>
      <c r="G2359" s="6" t="s">
        <v>89</v>
      </c>
      <c r="H2359" s="6" t="s">
        <v>18</v>
      </c>
      <c r="I2359" s="8">
        <v>0.50000000000000011</v>
      </c>
      <c r="J2359" s="9">
        <v>7250</v>
      </c>
      <c r="K2359" s="10">
        <f t="shared" si="18"/>
        <v>3625.0000000000009</v>
      </c>
      <c r="L2359" s="10">
        <f t="shared" si="19"/>
        <v>1268.7500000000002</v>
      </c>
      <c r="M2359" s="11">
        <v>0.35</v>
      </c>
      <c r="O2359" s="16"/>
      <c r="P2359" s="14"/>
      <c r="Q2359" s="12"/>
      <c r="R2359" s="13"/>
    </row>
    <row r="2360" spans="1:18" ht="15.75" customHeight="1">
      <c r="A2360" s="1"/>
      <c r="B2360" s="6" t="s">
        <v>14</v>
      </c>
      <c r="C2360" s="6">
        <v>1185732</v>
      </c>
      <c r="D2360" s="7">
        <v>44441</v>
      </c>
      <c r="E2360" s="6" t="s">
        <v>46</v>
      </c>
      <c r="F2360" s="6" t="s">
        <v>88</v>
      </c>
      <c r="G2360" s="6" t="s">
        <v>89</v>
      </c>
      <c r="H2360" s="6" t="s">
        <v>19</v>
      </c>
      <c r="I2360" s="8">
        <v>0.30000000000000004</v>
      </c>
      <c r="J2360" s="9">
        <v>6250</v>
      </c>
      <c r="K2360" s="10">
        <f t="shared" si="18"/>
        <v>1875.0000000000002</v>
      </c>
      <c r="L2360" s="10">
        <f t="shared" si="19"/>
        <v>750.00000000000011</v>
      </c>
      <c r="M2360" s="11">
        <v>0.4</v>
      </c>
      <c r="O2360" s="16"/>
      <c r="P2360" s="14"/>
      <c r="Q2360" s="12"/>
      <c r="R2360" s="13"/>
    </row>
    <row r="2361" spans="1:18" ht="15.75" customHeight="1">
      <c r="A2361" s="1"/>
      <c r="B2361" s="6" t="s">
        <v>14</v>
      </c>
      <c r="C2361" s="6">
        <v>1185732</v>
      </c>
      <c r="D2361" s="7">
        <v>44441</v>
      </c>
      <c r="E2361" s="6" t="s">
        <v>46</v>
      </c>
      <c r="F2361" s="6" t="s">
        <v>88</v>
      </c>
      <c r="G2361" s="6" t="s">
        <v>89</v>
      </c>
      <c r="H2361" s="6" t="s">
        <v>20</v>
      </c>
      <c r="I2361" s="8">
        <v>0.30000000000000004</v>
      </c>
      <c r="J2361" s="9">
        <v>6000</v>
      </c>
      <c r="K2361" s="10">
        <f t="shared" si="18"/>
        <v>1800.0000000000002</v>
      </c>
      <c r="L2361" s="10">
        <f t="shared" si="19"/>
        <v>720.00000000000011</v>
      </c>
      <c r="M2361" s="11">
        <v>0.4</v>
      </c>
      <c r="O2361" s="16"/>
      <c r="P2361" s="14"/>
      <c r="Q2361" s="12"/>
      <c r="R2361" s="13"/>
    </row>
    <row r="2362" spans="1:18" ht="15.75" customHeight="1">
      <c r="A2362" s="1"/>
      <c r="B2362" s="6" t="s">
        <v>14</v>
      </c>
      <c r="C2362" s="6">
        <v>1185732</v>
      </c>
      <c r="D2362" s="7">
        <v>44441</v>
      </c>
      <c r="E2362" s="6" t="s">
        <v>46</v>
      </c>
      <c r="F2362" s="6" t="s">
        <v>88</v>
      </c>
      <c r="G2362" s="6" t="s">
        <v>89</v>
      </c>
      <c r="H2362" s="6" t="s">
        <v>21</v>
      </c>
      <c r="I2362" s="8">
        <v>0.4</v>
      </c>
      <c r="J2362" s="9">
        <v>6000</v>
      </c>
      <c r="K2362" s="10">
        <f t="shared" si="18"/>
        <v>2400</v>
      </c>
      <c r="L2362" s="10">
        <f t="shared" si="19"/>
        <v>840</v>
      </c>
      <c r="M2362" s="11">
        <v>0.35</v>
      </c>
      <c r="O2362" s="16"/>
      <c r="P2362" s="14"/>
      <c r="Q2362" s="12"/>
      <c r="R2362" s="13"/>
    </row>
    <row r="2363" spans="1:18" ht="15.75" customHeight="1">
      <c r="A2363" s="1"/>
      <c r="B2363" s="6" t="s">
        <v>14</v>
      </c>
      <c r="C2363" s="6">
        <v>1185732</v>
      </c>
      <c r="D2363" s="7">
        <v>44441</v>
      </c>
      <c r="E2363" s="6" t="s">
        <v>46</v>
      </c>
      <c r="F2363" s="6" t="s">
        <v>88</v>
      </c>
      <c r="G2363" s="6" t="s">
        <v>89</v>
      </c>
      <c r="H2363" s="6" t="s">
        <v>22</v>
      </c>
      <c r="I2363" s="8">
        <v>0.45000000000000007</v>
      </c>
      <c r="J2363" s="9">
        <v>7000</v>
      </c>
      <c r="K2363" s="10">
        <f t="shared" si="18"/>
        <v>3150.0000000000005</v>
      </c>
      <c r="L2363" s="10">
        <f t="shared" si="19"/>
        <v>1575.0000000000002</v>
      </c>
      <c r="M2363" s="11">
        <v>0.5</v>
      </c>
      <c r="O2363" s="16"/>
      <c r="P2363" s="14"/>
      <c r="Q2363" s="12"/>
      <c r="R2363" s="13"/>
    </row>
    <row r="2364" spans="1:18" ht="15.75" customHeight="1">
      <c r="A2364" s="1"/>
      <c r="B2364" s="6" t="s">
        <v>14</v>
      </c>
      <c r="C2364" s="6">
        <v>1185732</v>
      </c>
      <c r="D2364" s="7">
        <v>44473</v>
      </c>
      <c r="E2364" s="6" t="s">
        <v>46</v>
      </c>
      <c r="F2364" s="6" t="s">
        <v>88</v>
      </c>
      <c r="G2364" s="6" t="s">
        <v>89</v>
      </c>
      <c r="H2364" s="6" t="s">
        <v>17</v>
      </c>
      <c r="I2364" s="8">
        <v>0.45000000000000007</v>
      </c>
      <c r="J2364" s="9">
        <v>8750</v>
      </c>
      <c r="K2364" s="10">
        <f t="shared" si="18"/>
        <v>3937.5000000000005</v>
      </c>
      <c r="L2364" s="10">
        <f t="shared" si="19"/>
        <v>1575.0000000000002</v>
      </c>
      <c r="M2364" s="11">
        <v>0.4</v>
      </c>
      <c r="O2364" s="16"/>
      <c r="P2364" s="14"/>
      <c r="Q2364" s="12"/>
      <c r="R2364" s="13"/>
    </row>
    <row r="2365" spans="1:18" ht="15.75" customHeight="1">
      <c r="A2365" s="1"/>
      <c r="B2365" s="6" t="s">
        <v>14</v>
      </c>
      <c r="C2365" s="6">
        <v>1185732</v>
      </c>
      <c r="D2365" s="7">
        <v>44473</v>
      </c>
      <c r="E2365" s="6" t="s">
        <v>46</v>
      </c>
      <c r="F2365" s="6" t="s">
        <v>88</v>
      </c>
      <c r="G2365" s="6" t="s">
        <v>89</v>
      </c>
      <c r="H2365" s="6" t="s">
        <v>18</v>
      </c>
      <c r="I2365" s="8">
        <v>0.35000000000000009</v>
      </c>
      <c r="J2365" s="9">
        <v>7000</v>
      </c>
      <c r="K2365" s="10">
        <f t="shared" si="18"/>
        <v>2450.0000000000005</v>
      </c>
      <c r="L2365" s="10">
        <f t="shared" si="19"/>
        <v>857.50000000000011</v>
      </c>
      <c r="M2365" s="11">
        <v>0.35</v>
      </c>
      <c r="O2365" s="16"/>
      <c r="P2365" s="14"/>
      <c r="Q2365" s="12"/>
      <c r="R2365" s="13"/>
    </row>
    <row r="2366" spans="1:18" ht="15.75" customHeight="1">
      <c r="A2366" s="1"/>
      <c r="B2366" s="6" t="s">
        <v>14</v>
      </c>
      <c r="C2366" s="6">
        <v>1185732</v>
      </c>
      <c r="D2366" s="7">
        <v>44473</v>
      </c>
      <c r="E2366" s="6" t="s">
        <v>46</v>
      </c>
      <c r="F2366" s="6" t="s">
        <v>88</v>
      </c>
      <c r="G2366" s="6" t="s">
        <v>89</v>
      </c>
      <c r="H2366" s="6" t="s">
        <v>19</v>
      </c>
      <c r="I2366" s="8">
        <v>0.35000000000000009</v>
      </c>
      <c r="J2366" s="9">
        <v>5750</v>
      </c>
      <c r="K2366" s="10">
        <f t="shared" si="18"/>
        <v>2012.5000000000005</v>
      </c>
      <c r="L2366" s="10">
        <f t="shared" si="19"/>
        <v>805.00000000000023</v>
      </c>
      <c r="M2366" s="11">
        <v>0.4</v>
      </c>
      <c r="O2366" s="16"/>
      <c r="P2366" s="14"/>
      <c r="Q2366" s="12"/>
      <c r="R2366" s="13"/>
    </row>
    <row r="2367" spans="1:18" ht="15.75" customHeight="1">
      <c r="A2367" s="1"/>
      <c r="B2367" s="6" t="s">
        <v>14</v>
      </c>
      <c r="C2367" s="6">
        <v>1185732</v>
      </c>
      <c r="D2367" s="7">
        <v>44473</v>
      </c>
      <c r="E2367" s="6" t="s">
        <v>46</v>
      </c>
      <c r="F2367" s="6" t="s">
        <v>88</v>
      </c>
      <c r="G2367" s="6" t="s">
        <v>89</v>
      </c>
      <c r="H2367" s="6" t="s">
        <v>20</v>
      </c>
      <c r="I2367" s="8">
        <v>0.35000000000000009</v>
      </c>
      <c r="J2367" s="9">
        <v>5500</v>
      </c>
      <c r="K2367" s="10">
        <f t="shared" si="18"/>
        <v>1925.0000000000005</v>
      </c>
      <c r="L2367" s="10">
        <f t="shared" si="19"/>
        <v>770.00000000000023</v>
      </c>
      <c r="M2367" s="11">
        <v>0.4</v>
      </c>
      <c r="O2367" s="16"/>
      <c r="P2367" s="14"/>
      <c r="Q2367" s="12"/>
      <c r="R2367" s="13"/>
    </row>
    <row r="2368" spans="1:18" ht="15.75" customHeight="1">
      <c r="A2368" s="1"/>
      <c r="B2368" s="6" t="s">
        <v>14</v>
      </c>
      <c r="C2368" s="6">
        <v>1185732</v>
      </c>
      <c r="D2368" s="7">
        <v>44473</v>
      </c>
      <c r="E2368" s="6" t="s">
        <v>46</v>
      </c>
      <c r="F2368" s="6" t="s">
        <v>88</v>
      </c>
      <c r="G2368" s="6" t="s">
        <v>89</v>
      </c>
      <c r="H2368" s="6" t="s">
        <v>21</v>
      </c>
      <c r="I2368" s="8">
        <v>0.45000000000000007</v>
      </c>
      <c r="J2368" s="9">
        <v>5500</v>
      </c>
      <c r="K2368" s="10">
        <f t="shared" si="18"/>
        <v>2475.0000000000005</v>
      </c>
      <c r="L2368" s="10">
        <f t="shared" si="19"/>
        <v>866.25000000000011</v>
      </c>
      <c r="M2368" s="11">
        <v>0.35</v>
      </c>
      <c r="O2368" s="16"/>
      <c r="P2368" s="14"/>
      <c r="Q2368" s="12"/>
      <c r="R2368" s="13"/>
    </row>
    <row r="2369" spans="1:18" ht="15.75" customHeight="1">
      <c r="A2369" s="1"/>
      <c r="B2369" s="6" t="s">
        <v>14</v>
      </c>
      <c r="C2369" s="6">
        <v>1185732</v>
      </c>
      <c r="D2369" s="7">
        <v>44473</v>
      </c>
      <c r="E2369" s="6" t="s">
        <v>46</v>
      </c>
      <c r="F2369" s="6" t="s">
        <v>88</v>
      </c>
      <c r="G2369" s="6" t="s">
        <v>89</v>
      </c>
      <c r="H2369" s="6" t="s">
        <v>22</v>
      </c>
      <c r="I2369" s="8">
        <v>0.5</v>
      </c>
      <c r="J2369" s="9">
        <v>6750</v>
      </c>
      <c r="K2369" s="10">
        <f t="shared" si="18"/>
        <v>3375</v>
      </c>
      <c r="L2369" s="10">
        <f t="shared" si="19"/>
        <v>1687.5</v>
      </c>
      <c r="M2369" s="11">
        <v>0.5</v>
      </c>
      <c r="O2369" s="16"/>
      <c r="P2369" s="14"/>
      <c r="Q2369" s="12"/>
      <c r="R2369" s="13"/>
    </row>
    <row r="2370" spans="1:18" ht="15.75" customHeight="1">
      <c r="A2370" s="1"/>
      <c r="B2370" s="6" t="s">
        <v>14</v>
      </c>
      <c r="C2370" s="6">
        <v>1185732</v>
      </c>
      <c r="D2370" s="7">
        <v>44503</v>
      </c>
      <c r="E2370" s="6" t="s">
        <v>46</v>
      </c>
      <c r="F2370" s="6" t="s">
        <v>88</v>
      </c>
      <c r="G2370" s="6" t="s">
        <v>89</v>
      </c>
      <c r="H2370" s="6" t="s">
        <v>17</v>
      </c>
      <c r="I2370" s="8">
        <v>0.45000000000000007</v>
      </c>
      <c r="J2370" s="9">
        <v>8250</v>
      </c>
      <c r="K2370" s="10">
        <f t="shared" si="18"/>
        <v>3712.5000000000005</v>
      </c>
      <c r="L2370" s="10">
        <f t="shared" si="19"/>
        <v>1485.0000000000002</v>
      </c>
      <c r="M2370" s="11">
        <v>0.4</v>
      </c>
      <c r="O2370" s="16"/>
      <c r="P2370" s="14"/>
      <c r="Q2370" s="12"/>
      <c r="R2370" s="13"/>
    </row>
    <row r="2371" spans="1:18" ht="15.75" customHeight="1">
      <c r="A2371" s="1"/>
      <c r="B2371" s="6" t="s">
        <v>14</v>
      </c>
      <c r="C2371" s="6">
        <v>1185732</v>
      </c>
      <c r="D2371" s="7">
        <v>44503</v>
      </c>
      <c r="E2371" s="6" t="s">
        <v>46</v>
      </c>
      <c r="F2371" s="6" t="s">
        <v>88</v>
      </c>
      <c r="G2371" s="6" t="s">
        <v>89</v>
      </c>
      <c r="H2371" s="6" t="s">
        <v>18</v>
      </c>
      <c r="I2371" s="8">
        <v>0.35000000000000009</v>
      </c>
      <c r="J2371" s="9">
        <v>6500</v>
      </c>
      <c r="K2371" s="10">
        <f t="shared" si="18"/>
        <v>2275.0000000000005</v>
      </c>
      <c r="L2371" s="10">
        <f t="shared" si="19"/>
        <v>796.25000000000011</v>
      </c>
      <c r="M2371" s="11">
        <v>0.35</v>
      </c>
      <c r="O2371" s="16"/>
      <c r="P2371" s="14"/>
      <c r="Q2371" s="12"/>
      <c r="R2371" s="13"/>
    </row>
    <row r="2372" spans="1:18" ht="15.75" customHeight="1">
      <c r="A2372" s="1"/>
      <c r="B2372" s="6" t="s">
        <v>14</v>
      </c>
      <c r="C2372" s="6">
        <v>1185732</v>
      </c>
      <c r="D2372" s="7">
        <v>44503</v>
      </c>
      <c r="E2372" s="6" t="s">
        <v>46</v>
      </c>
      <c r="F2372" s="6" t="s">
        <v>88</v>
      </c>
      <c r="G2372" s="6" t="s">
        <v>89</v>
      </c>
      <c r="H2372" s="6" t="s">
        <v>19</v>
      </c>
      <c r="I2372" s="8">
        <v>0.40000000000000013</v>
      </c>
      <c r="J2372" s="9">
        <v>5950</v>
      </c>
      <c r="K2372" s="10">
        <f t="shared" si="18"/>
        <v>2380.0000000000009</v>
      </c>
      <c r="L2372" s="10">
        <f t="shared" si="19"/>
        <v>952.00000000000045</v>
      </c>
      <c r="M2372" s="11">
        <v>0.4</v>
      </c>
      <c r="O2372" s="16"/>
      <c r="P2372" s="14"/>
      <c r="Q2372" s="12"/>
      <c r="R2372" s="13"/>
    </row>
    <row r="2373" spans="1:18" ht="15.75" customHeight="1">
      <c r="A2373" s="1"/>
      <c r="B2373" s="6" t="s">
        <v>14</v>
      </c>
      <c r="C2373" s="6">
        <v>1185732</v>
      </c>
      <c r="D2373" s="7">
        <v>44503</v>
      </c>
      <c r="E2373" s="6" t="s">
        <v>46</v>
      </c>
      <c r="F2373" s="6" t="s">
        <v>88</v>
      </c>
      <c r="G2373" s="6" t="s">
        <v>89</v>
      </c>
      <c r="H2373" s="6" t="s">
        <v>20</v>
      </c>
      <c r="I2373" s="8">
        <v>0.6000000000000002</v>
      </c>
      <c r="J2373" s="9">
        <v>6500</v>
      </c>
      <c r="K2373" s="10">
        <f t="shared" si="18"/>
        <v>3900.0000000000014</v>
      </c>
      <c r="L2373" s="10">
        <f t="shared" si="19"/>
        <v>1560.0000000000007</v>
      </c>
      <c r="M2373" s="11">
        <v>0.4</v>
      </c>
      <c r="O2373" s="16"/>
      <c r="P2373" s="14"/>
      <c r="Q2373" s="12"/>
      <c r="R2373" s="13"/>
    </row>
    <row r="2374" spans="1:18" ht="15.75" customHeight="1">
      <c r="A2374" s="1"/>
      <c r="B2374" s="6" t="s">
        <v>14</v>
      </c>
      <c r="C2374" s="6">
        <v>1185732</v>
      </c>
      <c r="D2374" s="7">
        <v>44503</v>
      </c>
      <c r="E2374" s="6" t="s">
        <v>46</v>
      </c>
      <c r="F2374" s="6" t="s">
        <v>88</v>
      </c>
      <c r="G2374" s="6" t="s">
        <v>89</v>
      </c>
      <c r="H2374" s="6" t="s">
        <v>21</v>
      </c>
      <c r="I2374" s="8">
        <v>0.75000000000000011</v>
      </c>
      <c r="J2374" s="9">
        <v>6250</v>
      </c>
      <c r="K2374" s="10">
        <f t="shared" si="18"/>
        <v>4687.5000000000009</v>
      </c>
      <c r="L2374" s="10">
        <f t="shared" si="19"/>
        <v>1640.6250000000002</v>
      </c>
      <c r="M2374" s="11">
        <v>0.35</v>
      </c>
      <c r="O2374" s="16"/>
      <c r="P2374" s="14"/>
      <c r="Q2374" s="12"/>
      <c r="R2374" s="13"/>
    </row>
    <row r="2375" spans="1:18" ht="15.75" customHeight="1">
      <c r="A2375" s="1"/>
      <c r="B2375" s="6" t="s">
        <v>14</v>
      </c>
      <c r="C2375" s="6">
        <v>1185732</v>
      </c>
      <c r="D2375" s="7">
        <v>44503</v>
      </c>
      <c r="E2375" s="6" t="s">
        <v>46</v>
      </c>
      <c r="F2375" s="6" t="s">
        <v>88</v>
      </c>
      <c r="G2375" s="6" t="s">
        <v>89</v>
      </c>
      <c r="H2375" s="6" t="s">
        <v>22</v>
      </c>
      <c r="I2375" s="8">
        <v>0.75</v>
      </c>
      <c r="J2375" s="9">
        <v>7250</v>
      </c>
      <c r="K2375" s="10">
        <f t="shared" si="18"/>
        <v>5437.5</v>
      </c>
      <c r="L2375" s="10">
        <f t="shared" si="19"/>
        <v>2718.75</v>
      </c>
      <c r="M2375" s="11">
        <v>0.5</v>
      </c>
      <c r="O2375" s="16"/>
      <c r="P2375" s="14"/>
      <c r="Q2375" s="12"/>
      <c r="R2375" s="13"/>
    </row>
    <row r="2376" spans="1:18" ht="15.75" customHeight="1">
      <c r="A2376" s="1"/>
      <c r="B2376" s="6" t="s">
        <v>14</v>
      </c>
      <c r="C2376" s="6">
        <v>1185732</v>
      </c>
      <c r="D2376" s="7">
        <v>44532</v>
      </c>
      <c r="E2376" s="6" t="s">
        <v>46</v>
      </c>
      <c r="F2376" s="6" t="s">
        <v>88</v>
      </c>
      <c r="G2376" s="6" t="s">
        <v>89</v>
      </c>
      <c r="H2376" s="6" t="s">
        <v>17</v>
      </c>
      <c r="I2376" s="8">
        <v>0.70000000000000007</v>
      </c>
      <c r="J2376" s="9">
        <v>9750</v>
      </c>
      <c r="K2376" s="10">
        <f t="shared" si="18"/>
        <v>6825.0000000000009</v>
      </c>
      <c r="L2376" s="10">
        <f t="shared" si="19"/>
        <v>2730.0000000000005</v>
      </c>
      <c r="M2376" s="11">
        <v>0.4</v>
      </c>
      <c r="O2376" s="16"/>
      <c r="P2376" s="14"/>
      <c r="Q2376" s="12"/>
      <c r="R2376" s="13"/>
    </row>
    <row r="2377" spans="1:18" ht="15.75" customHeight="1">
      <c r="A2377" s="1"/>
      <c r="B2377" s="6" t="s">
        <v>14</v>
      </c>
      <c r="C2377" s="6">
        <v>1185732</v>
      </c>
      <c r="D2377" s="7">
        <v>44532</v>
      </c>
      <c r="E2377" s="6" t="s">
        <v>46</v>
      </c>
      <c r="F2377" s="6" t="s">
        <v>88</v>
      </c>
      <c r="G2377" s="6" t="s">
        <v>89</v>
      </c>
      <c r="H2377" s="6" t="s">
        <v>18</v>
      </c>
      <c r="I2377" s="8">
        <v>0.60000000000000009</v>
      </c>
      <c r="J2377" s="9">
        <v>7750</v>
      </c>
      <c r="K2377" s="10">
        <f t="shared" si="18"/>
        <v>4650.0000000000009</v>
      </c>
      <c r="L2377" s="10">
        <f t="shared" si="19"/>
        <v>1627.5000000000002</v>
      </c>
      <c r="M2377" s="11">
        <v>0.35</v>
      </c>
      <c r="O2377" s="16"/>
      <c r="P2377" s="14"/>
      <c r="Q2377" s="12"/>
      <c r="R2377" s="13"/>
    </row>
    <row r="2378" spans="1:18" ht="15.75" customHeight="1">
      <c r="A2378" s="1"/>
      <c r="B2378" s="6" t="s">
        <v>14</v>
      </c>
      <c r="C2378" s="6">
        <v>1185732</v>
      </c>
      <c r="D2378" s="7">
        <v>44532</v>
      </c>
      <c r="E2378" s="6" t="s">
        <v>46</v>
      </c>
      <c r="F2378" s="6" t="s">
        <v>88</v>
      </c>
      <c r="G2378" s="6" t="s">
        <v>89</v>
      </c>
      <c r="H2378" s="6" t="s">
        <v>19</v>
      </c>
      <c r="I2378" s="8">
        <v>0.60000000000000009</v>
      </c>
      <c r="J2378" s="9">
        <v>7250</v>
      </c>
      <c r="K2378" s="10">
        <f t="shared" si="18"/>
        <v>4350.0000000000009</v>
      </c>
      <c r="L2378" s="10">
        <f t="shared" si="19"/>
        <v>1740.0000000000005</v>
      </c>
      <c r="M2378" s="11">
        <v>0.4</v>
      </c>
      <c r="O2378" s="16"/>
      <c r="P2378" s="14"/>
      <c r="Q2378" s="12"/>
      <c r="R2378" s="13"/>
    </row>
    <row r="2379" spans="1:18" ht="15.75" customHeight="1">
      <c r="A2379" s="1"/>
      <c r="B2379" s="6" t="s">
        <v>14</v>
      </c>
      <c r="C2379" s="6">
        <v>1185732</v>
      </c>
      <c r="D2379" s="7">
        <v>44532</v>
      </c>
      <c r="E2379" s="6" t="s">
        <v>46</v>
      </c>
      <c r="F2379" s="6" t="s">
        <v>88</v>
      </c>
      <c r="G2379" s="6" t="s">
        <v>89</v>
      </c>
      <c r="H2379" s="6" t="s">
        <v>20</v>
      </c>
      <c r="I2379" s="8">
        <v>0.60000000000000009</v>
      </c>
      <c r="J2379" s="9">
        <v>6750</v>
      </c>
      <c r="K2379" s="10">
        <f t="shared" si="18"/>
        <v>4050.0000000000005</v>
      </c>
      <c r="L2379" s="10">
        <f t="shared" si="19"/>
        <v>1620.0000000000002</v>
      </c>
      <c r="M2379" s="11">
        <v>0.4</v>
      </c>
      <c r="O2379" s="16"/>
      <c r="P2379" s="14"/>
      <c r="Q2379" s="12"/>
      <c r="R2379" s="13"/>
    </row>
    <row r="2380" spans="1:18" ht="15.75" customHeight="1">
      <c r="A2380" s="1"/>
      <c r="B2380" s="6" t="s">
        <v>14</v>
      </c>
      <c r="C2380" s="6">
        <v>1185732</v>
      </c>
      <c r="D2380" s="7">
        <v>44532</v>
      </c>
      <c r="E2380" s="6" t="s">
        <v>46</v>
      </c>
      <c r="F2380" s="6" t="s">
        <v>88</v>
      </c>
      <c r="G2380" s="6" t="s">
        <v>89</v>
      </c>
      <c r="H2380" s="6" t="s">
        <v>21</v>
      </c>
      <c r="I2380" s="8">
        <v>0.70000000000000007</v>
      </c>
      <c r="J2380" s="9">
        <v>6750</v>
      </c>
      <c r="K2380" s="10">
        <f t="shared" si="18"/>
        <v>4725</v>
      </c>
      <c r="L2380" s="10">
        <f t="shared" si="19"/>
        <v>1653.75</v>
      </c>
      <c r="M2380" s="11">
        <v>0.35</v>
      </c>
      <c r="O2380" s="16"/>
      <c r="P2380" s="14"/>
      <c r="Q2380" s="12"/>
      <c r="R2380" s="13"/>
    </row>
    <row r="2381" spans="1:18" ht="15.75" customHeight="1">
      <c r="A2381" s="1"/>
      <c r="B2381" s="6" t="s">
        <v>14</v>
      </c>
      <c r="C2381" s="6">
        <v>1185732</v>
      </c>
      <c r="D2381" s="7">
        <v>44532</v>
      </c>
      <c r="E2381" s="6" t="s">
        <v>46</v>
      </c>
      <c r="F2381" s="6" t="s">
        <v>88</v>
      </c>
      <c r="G2381" s="6" t="s">
        <v>89</v>
      </c>
      <c r="H2381" s="6" t="s">
        <v>22</v>
      </c>
      <c r="I2381" s="8">
        <v>0.75</v>
      </c>
      <c r="J2381" s="9">
        <v>7750</v>
      </c>
      <c r="K2381" s="10">
        <f t="shared" si="18"/>
        <v>5812.5</v>
      </c>
      <c r="L2381" s="10">
        <f t="shared" si="19"/>
        <v>2906.25</v>
      </c>
      <c r="M2381" s="11">
        <v>0.5</v>
      </c>
      <c r="O2381" s="16"/>
      <c r="P2381" s="14"/>
      <c r="Q2381" s="12"/>
      <c r="R2381" s="13"/>
    </row>
    <row r="2382" spans="1:18" ht="15.75" customHeight="1">
      <c r="A2382" s="1" t="s">
        <v>39</v>
      </c>
      <c r="B2382" s="6" t="s">
        <v>14</v>
      </c>
      <c r="C2382" s="6">
        <v>1185732</v>
      </c>
      <c r="D2382" s="7">
        <v>44209</v>
      </c>
      <c r="E2382" s="6" t="s">
        <v>46</v>
      </c>
      <c r="F2382" s="6" t="s">
        <v>90</v>
      </c>
      <c r="G2382" s="6" t="s">
        <v>91</v>
      </c>
      <c r="H2382" s="6" t="s">
        <v>17</v>
      </c>
      <c r="I2382" s="8">
        <v>0.35000000000000003</v>
      </c>
      <c r="J2382" s="9">
        <v>7750</v>
      </c>
      <c r="K2382" s="10">
        <f t="shared" si="18"/>
        <v>2712.5000000000005</v>
      </c>
      <c r="L2382" s="10">
        <f t="shared" si="19"/>
        <v>1085.0000000000002</v>
      </c>
      <c r="M2382" s="11">
        <v>0.4</v>
      </c>
      <c r="O2382" s="16"/>
      <c r="P2382" s="14"/>
      <c r="Q2382" s="12"/>
      <c r="R2382" s="13"/>
    </row>
    <row r="2383" spans="1:18" ht="15.75" customHeight="1">
      <c r="A2383" s="1"/>
      <c r="B2383" s="6" t="s">
        <v>14</v>
      </c>
      <c r="C2383" s="6">
        <v>1185732</v>
      </c>
      <c r="D2383" s="7">
        <v>44209</v>
      </c>
      <c r="E2383" s="6" t="s">
        <v>46</v>
      </c>
      <c r="F2383" s="6" t="s">
        <v>90</v>
      </c>
      <c r="G2383" s="6" t="s">
        <v>91</v>
      </c>
      <c r="H2383" s="6" t="s">
        <v>18</v>
      </c>
      <c r="I2383" s="8">
        <v>0.35000000000000003</v>
      </c>
      <c r="J2383" s="9">
        <v>5750</v>
      </c>
      <c r="K2383" s="10">
        <f t="shared" si="18"/>
        <v>2012.5000000000002</v>
      </c>
      <c r="L2383" s="10">
        <f t="shared" si="19"/>
        <v>704.375</v>
      </c>
      <c r="M2383" s="11">
        <v>0.35</v>
      </c>
      <c r="O2383" s="16"/>
      <c r="P2383" s="14"/>
      <c r="Q2383" s="12"/>
      <c r="R2383" s="13"/>
    </row>
    <row r="2384" spans="1:18" ht="15.75" customHeight="1">
      <c r="A2384" s="1"/>
      <c r="B2384" s="6" t="s">
        <v>14</v>
      </c>
      <c r="C2384" s="6">
        <v>1185732</v>
      </c>
      <c r="D2384" s="7">
        <v>44209</v>
      </c>
      <c r="E2384" s="6" t="s">
        <v>46</v>
      </c>
      <c r="F2384" s="6" t="s">
        <v>90</v>
      </c>
      <c r="G2384" s="6" t="s">
        <v>91</v>
      </c>
      <c r="H2384" s="6" t="s">
        <v>19</v>
      </c>
      <c r="I2384" s="8">
        <v>0.25000000000000006</v>
      </c>
      <c r="J2384" s="9">
        <v>5750</v>
      </c>
      <c r="K2384" s="10">
        <f t="shared" si="18"/>
        <v>1437.5000000000002</v>
      </c>
      <c r="L2384" s="10">
        <f t="shared" si="19"/>
        <v>575.00000000000011</v>
      </c>
      <c r="M2384" s="11">
        <v>0.4</v>
      </c>
      <c r="O2384" s="16"/>
      <c r="P2384" s="14"/>
      <c r="Q2384" s="12"/>
      <c r="R2384" s="13"/>
    </row>
    <row r="2385" spans="1:18" ht="15.75" customHeight="1">
      <c r="A2385" s="1"/>
      <c r="B2385" s="6" t="s">
        <v>14</v>
      </c>
      <c r="C2385" s="6">
        <v>1185732</v>
      </c>
      <c r="D2385" s="7">
        <v>44209</v>
      </c>
      <c r="E2385" s="6" t="s">
        <v>46</v>
      </c>
      <c r="F2385" s="6" t="s">
        <v>90</v>
      </c>
      <c r="G2385" s="6" t="s">
        <v>91</v>
      </c>
      <c r="H2385" s="6" t="s">
        <v>20</v>
      </c>
      <c r="I2385" s="8">
        <v>0.3</v>
      </c>
      <c r="J2385" s="9">
        <v>4250</v>
      </c>
      <c r="K2385" s="10">
        <f t="shared" si="18"/>
        <v>1275</v>
      </c>
      <c r="L2385" s="10">
        <f t="shared" si="19"/>
        <v>510</v>
      </c>
      <c r="M2385" s="11">
        <v>0.4</v>
      </c>
      <c r="O2385" s="16"/>
      <c r="P2385" s="14"/>
      <c r="Q2385" s="12"/>
      <c r="R2385" s="13"/>
    </row>
    <row r="2386" spans="1:18" ht="15.75" customHeight="1">
      <c r="A2386" s="1"/>
      <c r="B2386" s="6" t="s">
        <v>14</v>
      </c>
      <c r="C2386" s="6">
        <v>1185732</v>
      </c>
      <c r="D2386" s="7">
        <v>44209</v>
      </c>
      <c r="E2386" s="6" t="s">
        <v>46</v>
      </c>
      <c r="F2386" s="6" t="s">
        <v>90</v>
      </c>
      <c r="G2386" s="6" t="s">
        <v>91</v>
      </c>
      <c r="H2386" s="6" t="s">
        <v>21</v>
      </c>
      <c r="I2386" s="8">
        <v>0.45</v>
      </c>
      <c r="J2386" s="9">
        <v>4750</v>
      </c>
      <c r="K2386" s="10">
        <f t="shared" si="18"/>
        <v>2137.5</v>
      </c>
      <c r="L2386" s="10">
        <f t="shared" si="19"/>
        <v>748.125</v>
      </c>
      <c r="M2386" s="11">
        <v>0.35</v>
      </c>
      <c r="O2386" s="16"/>
      <c r="P2386" s="14"/>
      <c r="Q2386" s="12"/>
      <c r="R2386" s="13"/>
    </row>
    <row r="2387" spans="1:18" ht="15.75" customHeight="1">
      <c r="A2387" s="1"/>
      <c r="B2387" s="6" t="s">
        <v>14</v>
      </c>
      <c r="C2387" s="6">
        <v>1185732</v>
      </c>
      <c r="D2387" s="7">
        <v>44209</v>
      </c>
      <c r="E2387" s="6" t="s">
        <v>46</v>
      </c>
      <c r="F2387" s="6" t="s">
        <v>90</v>
      </c>
      <c r="G2387" s="6" t="s">
        <v>91</v>
      </c>
      <c r="H2387" s="6" t="s">
        <v>22</v>
      </c>
      <c r="I2387" s="8">
        <v>0.35000000000000003</v>
      </c>
      <c r="J2387" s="9">
        <v>5750</v>
      </c>
      <c r="K2387" s="10">
        <f t="shared" si="18"/>
        <v>2012.5000000000002</v>
      </c>
      <c r="L2387" s="10">
        <f t="shared" si="19"/>
        <v>1006.2500000000001</v>
      </c>
      <c r="M2387" s="11">
        <v>0.5</v>
      </c>
      <c r="O2387" s="16"/>
      <c r="P2387" s="14"/>
      <c r="Q2387" s="12"/>
      <c r="R2387" s="13"/>
    </row>
    <row r="2388" spans="1:18" ht="15.75" customHeight="1">
      <c r="A2388" s="1"/>
      <c r="B2388" s="6" t="s">
        <v>14</v>
      </c>
      <c r="C2388" s="6">
        <v>1185732</v>
      </c>
      <c r="D2388" s="7">
        <v>44238</v>
      </c>
      <c r="E2388" s="6" t="s">
        <v>46</v>
      </c>
      <c r="F2388" s="6" t="s">
        <v>90</v>
      </c>
      <c r="G2388" s="6" t="s">
        <v>91</v>
      </c>
      <c r="H2388" s="6" t="s">
        <v>17</v>
      </c>
      <c r="I2388" s="8">
        <v>0.35000000000000003</v>
      </c>
      <c r="J2388" s="9">
        <v>8250</v>
      </c>
      <c r="K2388" s="10">
        <f t="shared" si="18"/>
        <v>2887.5000000000005</v>
      </c>
      <c r="L2388" s="10">
        <f t="shared" si="19"/>
        <v>1155.0000000000002</v>
      </c>
      <c r="M2388" s="11">
        <v>0.4</v>
      </c>
      <c r="O2388" s="16"/>
      <c r="P2388" s="14"/>
      <c r="Q2388" s="12"/>
      <c r="R2388" s="13"/>
    </row>
    <row r="2389" spans="1:18" ht="15.75" customHeight="1">
      <c r="A2389" s="1"/>
      <c r="B2389" s="6" t="s">
        <v>14</v>
      </c>
      <c r="C2389" s="6">
        <v>1185732</v>
      </c>
      <c r="D2389" s="7">
        <v>44238</v>
      </c>
      <c r="E2389" s="6" t="s">
        <v>46</v>
      </c>
      <c r="F2389" s="6" t="s">
        <v>90</v>
      </c>
      <c r="G2389" s="6" t="s">
        <v>91</v>
      </c>
      <c r="H2389" s="6" t="s">
        <v>18</v>
      </c>
      <c r="I2389" s="8">
        <v>0.35000000000000003</v>
      </c>
      <c r="J2389" s="9">
        <v>4750</v>
      </c>
      <c r="K2389" s="10">
        <f t="shared" si="18"/>
        <v>1662.5000000000002</v>
      </c>
      <c r="L2389" s="10">
        <f t="shared" si="19"/>
        <v>581.875</v>
      </c>
      <c r="M2389" s="11">
        <v>0.35</v>
      </c>
      <c r="O2389" s="16"/>
      <c r="P2389" s="14"/>
      <c r="Q2389" s="12"/>
      <c r="R2389" s="13"/>
    </row>
    <row r="2390" spans="1:18" ht="15.75" customHeight="1">
      <c r="A2390" s="1"/>
      <c r="B2390" s="6" t="s">
        <v>14</v>
      </c>
      <c r="C2390" s="6">
        <v>1185732</v>
      </c>
      <c r="D2390" s="7">
        <v>44238</v>
      </c>
      <c r="E2390" s="6" t="s">
        <v>46</v>
      </c>
      <c r="F2390" s="6" t="s">
        <v>90</v>
      </c>
      <c r="G2390" s="6" t="s">
        <v>91</v>
      </c>
      <c r="H2390" s="6" t="s">
        <v>19</v>
      </c>
      <c r="I2390" s="8">
        <v>0.25000000000000006</v>
      </c>
      <c r="J2390" s="9">
        <v>5250</v>
      </c>
      <c r="K2390" s="10">
        <f t="shared" si="18"/>
        <v>1312.5000000000002</v>
      </c>
      <c r="L2390" s="10">
        <f t="shared" si="19"/>
        <v>525.00000000000011</v>
      </c>
      <c r="M2390" s="11">
        <v>0.4</v>
      </c>
      <c r="O2390" s="16"/>
      <c r="P2390" s="14"/>
      <c r="Q2390" s="12"/>
      <c r="R2390" s="13"/>
    </row>
    <row r="2391" spans="1:18" ht="15.75" customHeight="1">
      <c r="A2391" s="1"/>
      <c r="B2391" s="6" t="s">
        <v>14</v>
      </c>
      <c r="C2391" s="6">
        <v>1185732</v>
      </c>
      <c r="D2391" s="7">
        <v>44238</v>
      </c>
      <c r="E2391" s="6" t="s">
        <v>46</v>
      </c>
      <c r="F2391" s="6" t="s">
        <v>90</v>
      </c>
      <c r="G2391" s="6" t="s">
        <v>91</v>
      </c>
      <c r="H2391" s="6" t="s">
        <v>20</v>
      </c>
      <c r="I2391" s="8">
        <v>0.3</v>
      </c>
      <c r="J2391" s="9">
        <v>3750</v>
      </c>
      <c r="K2391" s="10">
        <f t="shared" si="18"/>
        <v>1125</v>
      </c>
      <c r="L2391" s="10">
        <f t="shared" si="19"/>
        <v>450</v>
      </c>
      <c r="M2391" s="11">
        <v>0.4</v>
      </c>
      <c r="O2391" s="16"/>
      <c r="P2391" s="14"/>
      <c r="Q2391" s="12"/>
      <c r="R2391" s="13"/>
    </row>
    <row r="2392" spans="1:18" ht="15.75" customHeight="1">
      <c r="A2392" s="1"/>
      <c r="B2392" s="6" t="s">
        <v>14</v>
      </c>
      <c r="C2392" s="6">
        <v>1185732</v>
      </c>
      <c r="D2392" s="7">
        <v>44238</v>
      </c>
      <c r="E2392" s="6" t="s">
        <v>46</v>
      </c>
      <c r="F2392" s="6" t="s">
        <v>90</v>
      </c>
      <c r="G2392" s="6" t="s">
        <v>91</v>
      </c>
      <c r="H2392" s="6" t="s">
        <v>21</v>
      </c>
      <c r="I2392" s="8">
        <v>0.45</v>
      </c>
      <c r="J2392" s="9">
        <v>4500</v>
      </c>
      <c r="K2392" s="10">
        <f t="shared" si="18"/>
        <v>2025</v>
      </c>
      <c r="L2392" s="10">
        <f t="shared" si="19"/>
        <v>708.75</v>
      </c>
      <c r="M2392" s="11">
        <v>0.35</v>
      </c>
      <c r="O2392" s="16"/>
      <c r="P2392" s="14"/>
      <c r="Q2392" s="12"/>
      <c r="R2392" s="13"/>
    </row>
    <row r="2393" spans="1:18" ht="15.75" customHeight="1">
      <c r="A2393" s="1"/>
      <c r="B2393" s="6" t="s">
        <v>14</v>
      </c>
      <c r="C2393" s="6">
        <v>1185732</v>
      </c>
      <c r="D2393" s="7">
        <v>44238</v>
      </c>
      <c r="E2393" s="6" t="s">
        <v>46</v>
      </c>
      <c r="F2393" s="6" t="s">
        <v>90</v>
      </c>
      <c r="G2393" s="6" t="s">
        <v>91</v>
      </c>
      <c r="H2393" s="6" t="s">
        <v>22</v>
      </c>
      <c r="I2393" s="8">
        <v>0.3</v>
      </c>
      <c r="J2393" s="9">
        <v>5500</v>
      </c>
      <c r="K2393" s="10">
        <f t="shared" si="18"/>
        <v>1650</v>
      </c>
      <c r="L2393" s="10">
        <f t="shared" si="19"/>
        <v>825</v>
      </c>
      <c r="M2393" s="11">
        <v>0.5</v>
      </c>
      <c r="O2393" s="16"/>
      <c r="P2393" s="14"/>
      <c r="Q2393" s="12"/>
      <c r="R2393" s="13"/>
    </row>
    <row r="2394" spans="1:18" ht="15.75" customHeight="1">
      <c r="A2394" s="1"/>
      <c r="B2394" s="6" t="s">
        <v>14</v>
      </c>
      <c r="C2394" s="6">
        <v>1185732</v>
      </c>
      <c r="D2394" s="7">
        <v>44264</v>
      </c>
      <c r="E2394" s="6" t="s">
        <v>46</v>
      </c>
      <c r="F2394" s="6" t="s">
        <v>90</v>
      </c>
      <c r="G2394" s="6" t="s">
        <v>91</v>
      </c>
      <c r="H2394" s="6" t="s">
        <v>17</v>
      </c>
      <c r="I2394" s="8">
        <v>0.3</v>
      </c>
      <c r="J2394" s="9">
        <v>7700</v>
      </c>
      <c r="K2394" s="10">
        <f t="shared" si="18"/>
        <v>2310</v>
      </c>
      <c r="L2394" s="10">
        <f t="shared" si="19"/>
        <v>924</v>
      </c>
      <c r="M2394" s="11">
        <v>0.4</v>
      </c>
      <c r="O2394" s="16"/>
      <c r="P2394" s="14"/>
      <c r="Q2394" s="12"/>
      <c r="R2394" s="13"/>
    </row>
    <row r="2395" spans="1:18" ht="15.75" customHeight="1">
      <c r="A2395" s="1"/>
      <c r="B2395" s="6" t="s">
        <v>14</v>
      </c>
      <c r="C2395" s="6">
        <v>1185732</v>
      </c>
      <c r="D2395" s="7">
        <v>44264</v>
      </c>
      <c r="E2395" s="6" t="s">
        <v>46</v>
      </c>
      <c r="F2395" s="6" t="s">
        <v>90</v>
      </c>
      <c r="G2395" s="6" t="s">
        <v>91</v>
      </c>
      <c r="H2395" s="6" t="s">
        <v>18</v>
      </c>
      <c r="I2395" s="8">
        <v>0.3</v>
      </c>
      <c r="J2395" s="9">
        <v>4500</v>
      </c>
      <c r="K2395" s="10">
        <f t="shared" si="18"/>
        <v>1350</v>
      </c>
      <c r="L2395" s="10">
        <f t="shared" si="19"/>
        <v>472.49999999999994</v>
      </c>
      <c r="M2395" s="11">
        <v>0.35</v>
      </c>
      <c r="O2395" s="16"/>
      <c r="P2395" s="14"/>
      <c r="Q2395" s="12"/>
      <c r="R2395" s="13"/>
    </row>
    <row r="2396" spans="1:18" ht="15.75" customHeight="1">
      <c r="A2396" s="1"/>
      <c r="B2396" s="6" t="s">
        <v>14</v>
      </c>
      <c r="C2396" s="6">
        <v>1185732</v>
      </c>
      <c r="D2396" s="7">
        <v>44264</v>
      </c>
      <c r="E2396" s="6" t="s">
        <v>46</v>
      </c>
      <c r="F2396" s="6" t="s">
        <v>90</v>
      </c>
      <c r="G2396" s="6" t="s">
        <v>91</v>
      </c>
      <c r="H2396" s="6" t="s">
        <v>19</v>
      </c>
      <c r="I2396" s="8">
        <v>0.2</v>
      </c>
      <c r="J2396" s="9">
        <v>4750</v>
      </c>
      <c r="K2396" s="10">
        <f t="shared" si="18"/>
        <v>950</v>
      </c>
      <c r="L2396" s="10">
        <f t="shared" si="19"/>
        <v>380</v>
      </c>
      <c r="M2396" s="11">
        <v>0.4</v>
      </c>
      <c r="O2396" s="16"/>
      <c r="P2396" s="14"/>
      <c r="Q2396" s="12"/>
      <c r="R2396" s="13"/>
    </row>
    <row r="2397" spans="1:18" ht="15.75" customHeight="1">
      <c r="A2397" s="1"/>
      <c r="B2397" s="6" t="s">
        <v>14</v>
      </c>
      <c r="C2397" s="6">
        <v>1185732</v>
      </c>
      <c r="D2397" s="7">
        <v>44264</v>
      </c>
      <c r="E2397" s="6" t="s">
        <v>46</v>
      </c>
      <c r="F2397" s="6" t="s">
        <v>90</v>
      </c>
      <c r="G2397" s="6" t="s">
        <v>91</v>
      </c>
      <c r="H2397" s="6" t="s">
        <v>20</v>
      </c>
      <c r="I2397" s="8">
        <v>0.24999999999999994</v>
      </c>
      <c r="J2397" s="9">
        <v>3250</v>
      </c>
      <c r="K2397" s="10">
        <f t="shared" si="18"/>
        <v>812.49999999999977</v>
      </c>
      <c r="L2397" s="10">
        <f t="shared" si="19"/>
        <v>324.99999999999994</v>
      </c>
      <c r="M2397" s="11">
        <v>0.4</v>
      </c>
      <c r="O2397" s="16"/>
      <c r="P2397" s="14"/>
      <c r="Q2397" s="12"/>
      <c r="R2397" s="13"/>
    </row>
    <row r="2398" spans="1:18" ht="15.75" customHeight="1">
      <c r="A2398" s="1"/>
      <c r="B2398" s="6" t="s">
        <v>14</v>
      </c>
      <c r="C2398" s="6">
        <v>1185732</v>
      </c>
      <c r="D2398" s="7">
        <v>44264</v>
      </c>
      <c r="E2398" s="6" t="s">
        <v>46</v>
      </c>
      <c r="F2398" s="6" t="s">
        <v>90</v>
      </c>
      <c r="G2398" s="6" t="s">
        <v>91</v>
      </c>
      <c r="H2398" s="6" t="s">
        <v>21</v>
      </c>
      <c r="I2398" s="8">
        <v>0.40000000000000008</v>
      </c>
      <c r="J2398" s="9">
        <v>3750</v>
      </c>
      <c r="K2398" s="10">
        <f t="shared" si="18"/>
        <v>1500.0000000000002</v>
      </c>
      <c r="L2398" s="10">
        <f t="shared" si="19"/>
        <v>525</v>
      </c>
      <c r="M2398" s="11">
        <v>0.35</v>
      </c>
      <c r="O2398" s="16"/>
      <c r="P2398" s="14"/>
      <c r="Q2398" s="12"/>
      <c r="R2398" s="13"/>
    </row>
    <row r="2399" spans="1:18" ht="15.75" customHeight="1">
      <c r="A2399" s="1"/>
      <c r="B2399" s="6" t="s">
        <v>14</v>
      </c>
      <c r="C2399" s="6">
        <v>1185732</v>
      </c>
      <c r="D2399" s="7">
        <v>44264</v>
      </c>
      <c r="E2399" s="6" t="s">
        <v>46</v>
      </c>
      <c r="F2399" s="6" t="s">
        <v>90</v>
      </c>
      <c r="G2399" s="6" t="s">
        <v>91</v>
      </c>
      <c r="H2399" s="6" t="s">
        <v>22</v>
      </c>
      <c r="I2399" s="8">
        <v>0.3</v>
      </c>
      <c r="J2399" s="9">
        <v>4750</v>
      </c>
      <c r="K2399" s="10">
        <f t="shared" si="18"/>
        <v>1425</v>
      </c>
      <c r="L2399" s="10">
        <f t="shared" si="19"/>
        <v>712.5</v>
      </c>
      <c r="M2399" s="11">
        <v>0.5</v>
      </c>
      <c r="O2399" s="16"/>
      <c r="P2399" s="14"/>
      <c r="Q2399" s="12"/>
      <c r="R2399" s="13"/>
    </row>
    <row r="2400" spans="1:18" ht="15.75" customHeight="1">
      <c r="A2400" s="1"/>
      <c r="B2400" s="6" t="s">
        <v>14</v>
      </c>
      <c r="C2400" s="6">
        <v>1185732</v>
      </c>
      <c r="D2400" s="7">
        <v>44296</v>
      </c>
      <c r="E2400" s="6" t="s">
        <v>46</v>
      </c>
      <c r="F2400" s="6" t="s">
        <v>90</v>
      </c>
      <c r="G2400" s="6" t="s">
        <v>91</v>
      </c>
      <c r="H2400" s="6" t="s">
        <v>17</v>
      </c>
      <c r="I2400" s="8">
        <v>0.3</v>
      </c>
      <c r="J2400" s="9">
        <v>7250</v>
      </c>
      <c r="K2400" s="10">
        <f t="shared" si="18"/>
        <v>2175</v>
      </c>
      <c r="L2400" s="10">
        <f t="shared" si="19"/>
        <v>870</v>
      </c>
      <c r="M2400" s="11">
        <v>0.4</v>
      </c>
      <c r="O2400" s="16"/>
      <c r="P2400" s="14"/>
      <c r="Q2400" s="12"/>
      <c r="R2400" s="13"/>
    </row>
    <row r="2401" spans="1:18" ht="15.75" customHeight="1">
      <c r="A2401" s="1"/>
      <c r="B2401" s="6" t="s">
        <v>14</v>
      </c>
      <c r="C2401" s="6">
        <v>1185732</v>
      </c>
      <c r="D2401" s="7">
        <v>44296</v>
      </c>
      <c r="E2401" s="6" t="s">
        <v>46</v>
      </c>
      <c r="F2401" s="6" t="s">
        <v>90</v>
      </c>
      <c r="G2401" s="6" t="s">
        <v>91</v>
      </c>
      <c r="H2401" s="6" t="s">
        <v>18</v>
      </c>
      <c r="I2401" s="8">
        <v>0.3</v>
      </c>
      <c r="J2401" s="9">
        <v>4250</v>
      </c>
      <c r="K2401" s="10">
        <f t="shared" si="18"/>
        <v>1275</v>
      </c>
      <c r="L2401" s="10">
        <f t="shared" si="19"/>
        <v>446.25</v>
      </c>
      <c r="M2401" s="11">
        <v>0.35</v>
      </c>
      <c r="O2401" s="16"/>
      <c r="P2401" s="14"/>
      <c r="Q2401" s="12"/>
      <c r="R2401" s="13"/>
    </row>
    <row r="2402" spans="1:18" ht="15.75" customHeight="1">
      <c r="A2402" s="1"/>
      <c r="B2402" s="6" t="s">
        <v>14</v>
      </c>
      <c r="C2402" s="6">
        <v>1185732</v>
      </c>
      <c r="D2402" s="7">
        <v>44296</v>
      </c>
      <c r="E2402" s="6" t="s">
        <v>46</v>
      </c>
      <c r="F2402" s="6" t="s">
        <v>90</v>
      </c>
      <c r="G2402" s="6" t="s">
        <v>91</v>
      </c>
      <c r="H2402" s="6" t="s">
        <v>19</v>
      </c>
      <c r="I2402" s="8">
        <v>0.2</v>
      </c>
      <c r="J2402" s="9">
        <v>4250</v>
      </c>
      <c r="K2402" s="10">
        <f t="shared" si="18"/>
        <v>850</v>
      </c>
      <c r="L2402" s="10">
        <f t="shared" si="19"/>
        <v>340</v>
      </c>
      <c r="M2402" s="11">
        <v>0.4</v>
      </c>
      <c r="O2402" s="16"/>
      <c r="P2402" s="14"/>
      <c r="Q2402" s="12"/>
      <c r="R2402" s="13"/>
    </row>
    <row r="2403" spans="1:18" ht="15.75" customHeight="1">
      <c r="A2403" s="1"/>
      <c r="B2403" s="6" t="s">
        <v>14</v>
      </c>
      <c r="C2403" s="6">
        <v>1185732</v>
      </c>
      <c r="D2403" s="7">
        <v>44296</v>
      </c>
      <c r="E2403" s="6" t="s">
        <v>46</v>
      </c>
      <c r="F2403" s="6" t="s">
        <v>90</v>
      </c>
      <c r="G2403" s="6" t="s">
        <v>91</v>
      </c>
      <c r="H2403" s="6" t="s">
        <v>20</v>
      </c>
      <c r="I2403" s="8">
        <v>0.24999999999999994</v>
      </c>
      <c r="J2403" s="9">
        <v>3500</v>
      </c>
      <c r="K2403" s="10">
        <f t="shared" si="18"/>
        <v>874.99999999999977</v>
      </c>
      <c r="L2403" s="10">
        <f t="shared" si="19"/>
        <v>349.99999999999994</v>
      </c>
      <c r="M2403" s="11">
        <v>0.4</v>
      </c>
      <c r="O2403" s="16"/>
      <c r="P2403" s="14"/>
      <c r="Q2403" s="12"/>
      <c r="R2403" s="13"/>
    </row>
    <row r="2404" spans="1:18" ht="15.75" customHeight="1">
      <c r="A2404" s="1"/>
      <c r="B2404" s="6" t="s">
        <v>14</v>
      </c>
      <c r="C2404" s="6">
        <v>1185732</v>
      </c>
      <c r="D2404" s="7">
        <v>44296</v>
      </c>
      <c r="E2404" s="6" t="s">
        <v>46</v>
      </c>
      <c r="F2404" s="6" t="s">
        <v>90</v>
      </c>
      <c r="G2404" s="6" t="s">
        <v>91</v>
      </c>
      <c r="H2404" s="6" t="s">
        <v>21</v>
      </c>
      <c r="I2404" s="8">
        <v>0.45</v>
      </c>
      <c r="J2404" s="9">
        <v>3750</v>
      </c>
      <c r="K2404" s="10">
        <f t="shared" si="18"/>
        <v>1687.5</v>
      </c>
      <c r="L2404" s="10">
        <f t="shared" si="19"/>
        <v>590.625</v>
      </c>
      <c r="M2404" s="11">
        <v>0.35</v>
      </c>
      <c r="O2404" s="16"/>
      <c r="P2404" s="14"/>
      <c r="Q2404" s="12"/>
      <c r="R2404" s="13"/>
    </row>
    <row r="2405" spans="1:18" ht="15.75" customHeight="1">
      <c r="A2405" s="1"/>
      <c r="B2405" s="6" t="s">
        <v>14</v>
      </c>
      <c r="C2405" s="6">
        <v>1185732</v>
      </c>
      <c r="D2405" s="7">
        <v>44296</v>
      </c>
      <c r="E2405" s="6" t="s">
        <v>46</v>
      </c>
      <c r="F2405" s="6" t="s">
        <v>90</v>
      </c>
      <c r="G2405" s="6" t="s">
        <v>91</v>
      </c>
      <c r="H2405" s="6" t="s">
        <v>22</v>
      </c>
      <c r="I2405" s="8">
        <v>0.35000000000000003</v>
      </c>
      <c r="J2405" s="9">
        <v>5250</v>
      </c>
      <c r="K2405" s="10">
        <f t="shared" si="18"/>
        <v>1837.5000000000002</v>
      </c>
      <c r="L2405" s="10">
        <f t="shared" si="19"/>
        <v>918.75000000000011</v>
      </c>
      <c r="M2405" s="11">
        <v>0.5</v>
      </c>
      <c r="O2405" s="16"/>
      <c r="P2405" s="14"/>
      <c r="Q2405" s="12"/>
      <c r="R2405" s="13"/>
    </row>
    <row r="2406" spans="1:18" ht="15.75" customHeight="1">
      <c r="A2406" s="1"/>
      <c r="B2406" s="6" t="s">
        <v>14</v>
      </c>
      <c r="C2406" s="6">
        <v>1185732</v>
      </c>
      <c r="D2406" s="7">
        <v>44325</v>
      </c>
      <c r="E2406" s="6" t="s">
        <v>46</v>
      </c>
      <c r="F2406" s="6" t="s">
        <v>90</v>
      </c>
      <c r="G2406" s="6" t="s">
        <v>91</v>
      </c>
      <c r="H2406" s="6" t="s">
        <v>17</v>
      </c>
      <c r="I2406" s="8">
        <v>0.45</v>
      </c>
      <c r="J2406" s="9">
        <v>7950</v>
      </c>
      <c r="K2406" s="10">
        <f t="shared" si="18"/>
        <v>3577.5</v>
      </c>
      <c r="L2406" s="10">
        <f t="shared" si="19"/>
        <v>1431</v>
      </c>
      <c r="M2406" s="11">
        <v>0.4</v>
      </c>
      <c r="O2406" s="16"/>
      <c r="P2406" s="14"/>
      <c r="Q2406" s="12"/>
      <c r="R2406" s="13"/>
    </row>
    <row r="2407" spans="1:18" ht="15.75" customHeight="1">
      <c r="A2407" s="1"/>
      <c r="B2407" s="6" t="s">
        <v>14</v>
      </c>
      <c r="C2407" s="6">
        <v>1185732</v>
      </c>
      <c r="D2407" s="7">
        <v>44325</v>
      </c>
      <c r="E2407" s="6" t="s">
        <v>46</v>
      </c>
      <c r="F2407" s="6" t="s">
        <v>90</v>
      </c>
      <c r="G2407" s="6" t="s">
        <v>91</v>
      </c>
      <c r="H2407" s="6" t="s">
        <v>18</v>
      </c>
      <c r="I2407" s="8">
        <v>0.45</v>
      </c>
      <c r="J2407" s="9">
        <v>5000</v>
      </c>
      <c r="K2407" s="10">
        <f t="shared" si="18"/>
        <v>2250</v>
      </c>
      <c r="L2407" s="10">
        <f t="shared" si="19"/>
        <v>787.5</v>
      </c>
      <c r="M2407" s="11">
        <v>0.35</v>
      </c>
      <c r="O2407" s="16"/>
      <c r="P2407" s="14"/>
      <c r="Q2407" s="12"/>
      <c r="R2407" s="13"/>
    </row>
    <row r="2408" spans="1:18" ht="15.75" customHeight="1">
      <c r="A2408" s="1"/>
      <c r="B2408" s="6" t="s">
        <v>14</v>
      </c>
      <c r="C2408" s="6">
        <v>1185732</v>
      </c>
      <c r="D2408" s="7">
        <v>44325</v>
      </c>
      <c r="E2408" s="6" t="s">
        <v>46</v>
      </c>
      <c r="F2408" s="6" t="s">
        <v>90</v>
      </c>
      <c r="G2408" s="6" t="s">
        <v>91</v>
      </c>
      <c r="H2408" s="6" t="s">
        <v>19</v>
      </c>
      <c r="I2408" s="8">
        <v>0.4</v>
      </c>
      <c r="J2408" s="9">
        <v>4750</v>
      </c>
      <c r="K2408" s="10">
        <f t="shared" si="18"/>
        <v>1900</v>
      </c>
      <c r="L2408" s="10">
        <f t="shared" si="19"/>
        <v>760</v>
      </c>
      <c r="M2408" s="11">
        <v>0.4</v>
      </c>
      <c r="O2408" s="16"/>
      <c r="P2408" s="14"/>
      <c r="Q2408" s="12"/>
      <c r="R2408" s="13"/>
    </row>
    <row r="2409" spans="1:18" ht="15.75" customHeight="1">
      <c r="A2409" s="1"/>
      <c r="B2409" s="6" t="s">
        <v>14</v>
      </c>
      <c r="C2409" s="6">
        <v>1185732</v>
      </c>
      <c r="D2409" s="7">
        <v>44325</v>
      </c>
      <c r="E2409" s="6" t="s">
        <v>46</v>
      </c>
      <c r="F2409" s="6" t="s">
        <v>90</v>
      </c>
      <c r="G2409" s="6" t="s">
        <v>91</v>
      </c>
      <c r="H2409" s="6" t="s">
        <v>20</v>
      </c>
      <c r="I2409" s="8">
        <v>0.4</v>
      </c>
      <c r="J2409" s="9">
        <v>4250</v>
      </c>
      <c r="K2409" s="10">
        <f t="shared" si="18"/>
        <v>1700</v>
      </c>
      <c r="L2409" s="10">
        <f t="shared" si="19"/>
        <v>680</v>
      </c>
      <c r="M2409" s="11">
        <v>0.4</v>
      </c>
      <c r="O2409" s="16"/>
      <c r="P2409" s="14"/>
      <c r="Q2409" s="12"/>
      <c r="R2409" s="13"/>
    </row>
    <row r="2410" spans="1:18" ht="15.75" customHeight="1">
      <c r="A2410" s="1"/>
      <c r="B2410" s="6" t="s">
        <v>14</v>
      </c>
      <c r="C2410" s="6">
        <v>1185732</v>
      </c>
      <c r="D2410" s="7">
        <v>44325</v>
      </c>
      <c r="E2410" s="6" t="s">
        <v>46</v>
      </c>
      <c r="F2410" s="6" t="s">
        <v>90</v>
      </c>
      <c r="G2410" s="6" t="s">
        <v>91</v>
      </c>
      <c r="H2410" s="6" t="s">
        <v>21</v>
      </c>
      <c r="I2410" s="8">
        <v>0.49999999999999994</v>
      </c>
      <c r="J2410" s="9">
        <v>4500</v>
      </c>
      <c r="K2410" s="10">
        <f t="shared" si="18"/>
        <v>2249.9999999999995</v>
      </c>
      <c r="L2410" s="10">
        <f t="shared" si="19"/>
        <v>787.49999999999977</v>
      </c>
      <c r="M2410" s="11">
        <v>0.35</v>
      </c>
      <c r="O2410" s="16"/>
      <c r="P2410" s="14"/>
      <c r="Q2410" s="12"/>
      <c r="R2410" s="13"/>
    </row>
    <row r="2411" spans="1:18" ht="15.75" customHeight="1">
      <c r="A2411" s="1"/>
      <c r="B2411" s="6" t="s">
        <v>14</v>
      </c>
      <c r="C2411" s="6">
        <v>1185732</v>
      </c>
      <c r="D2411" s="7">
        <v>44325</v>
      </c>
      <c r="E2411" s="6" t="s">
        <v>46</v>
      </c>
      <c r="F2411" s="6" t="s">
        <v>90</v>
      </c>
      <c r="G2411" s="6" t="s">
        <v>91</v>
      </c>
      <c r="H2411" s="6" t="s">
        <v>22</v>
      </c>
      <c r="I2411" s="8">
        <v>0.54999999999999993</v>
      </c>
      <c r="J2411" s="9">
        <v>5500</v>
      </c>
      <c r="K2411" s="10">
        <f t="shared" si="18"/>
        <v>3024.9999999999995</v>
      </c>
      <c r="L2411" s="10">
        <f t="shared" si="19"/>
        <v>1512.4999999999998</v>
      </c>
      <c r="M2411" s="11">
        <v>0.5</v>
      </c>
      <c r="O2411" s="16"/>
      <c r="P2411" s="14"/>
      <c r="Q2411" s="12"/>
      <c r="R2411" s="13"/>
    </row>
    <row r="2412" spans="1:18" ht="15.75" customHeight="1">
      <c r="A2412" s="1"/>
      <c r="B2412" s="6" t="s">
        <v>14</v>
      </c>
      <c r="C2412" s="6">
        <v>1185732</v>
      </c>
      <c r="D2412" s="7">
        <v>44358</v>
      </c>
      <c r="E2412" s="6" t="s">
        <v>46</v>
      </c>
      <c r="F2412" s="6" t="s">
        <v>90</v>
      </c>
      <c r="G2412" s="6" t="s">
        <v>91</v>
      </c>
      <c r="H2412" s="6" t="s">
        <v>17</v>
      </c>
      <c r="I2412" s="8">
        <v>0.49999999999999994</v>
      </c>
      <c r="J2412" s="9">
        <v>8000</v>
      </c>
      <c r="K2412" s="10">
        <f t="shared" si="18"/>
        <v>3999.9999999999995</v>
      </c>
      <c r="L2412" s="10">
        <f t="shared" si="19"/>
        <v>1600</v>
      </c>
      <c r="M2412" s="11">
        <v>0.4</v>
      </c>
      <c r="O2412" s="16"/>
      <c r="P2412" s="14"/>
      <c r="Q2412" s="12"/>
      <c r="R2412" s="13"/>
    </row>
    <row r="2413" spans="1:18" ht="15.75" customHeight="1">
      <c r="A2413" s="1"/>
      <c r="B2413" s="6" t="s">
        <v>14</v>
      </c>
      <c r="C2413" s="6">
        <v>1185732</v>
      </c>
      <c r="D2413" s="7">
        <v>44358</v>
      </c>
      <c r="E2413" s="6" t="s">
        <v>46</v>
      </c>
      <c r="F2413" s="6" t="s">
        <v>90</v>
      </c>
      <c r="G2413" s="6" t="s">
        <v>91</v>
      </c>
      <c r="H2413" s="6" t="s">
        <v>18</v>
      </c>
      <c r="I2413" s="8">
        <v>0.45</v>
      </c>
      <c r="J2413" s="9">
        <v>5500</v>
      </c>
      <c r="K2413" s="10">
        <f t="shared" si="18"/>
        <v>2475</v>
      </c>
      <c r="L2413" s="10">
        <f t="shared" si="19"/>
        <v>866.25</v>
      </c>
      <c r="M2413" s="11">
        <v>0.35</v>
      </c>
      <c r="O2413" s="16"/>
      <c r="P2413" s="14"/>
      <c r="Q2413" s="12"/>
      <c r="R2413" s="13"/>
    </row>
    <row r="2414" spans="1:18" ht="15.75" customHeight="1">
      <c r="A2414" s="1"/>
      <c r="B2414" s="6" t="s">
        <v>14</v>
      </c>
      <c r="C2414" s="6">
        <v>1185732</v>
      </c>
      <c r="D2414" s="7">
        <v>44358</v>
      </c>
      <c r="E2414" s="6" t="s">
        <v>46</v>
      </c>
      <c r="F2414" s="6" t="s">
        <v>90</v>
      </c>
      <c r="G2414" s="6" t="s">
        <v>91</v>
      </c>
      <c r="H2414" s="6" t="s">
        <v>19</v>
      </c>
      <c r="I2414" s="8">
        <v>0.5</v>
      </c>
      <c r="J2414" s="9">
        <v>5250</v>
      </c>
      <c r="K2414" s="10">
        <f t="shared" si="18"/>
        <v>2625</v>
      </c>
      <c r="L2414" s="10">
        <f t="shared" si="19"/>
        <v>1050</v>
      </c>
      <c r="M2414" s="11">
        <v>0.4</v>
      </c>
      <c r="O2414" s="16"/>
      <c r="P2414" s="14"/>
      <c r="Q2414" s="12"/>
      <c r="R2414" s="13"/>
    </row>
    <row r="2415" spans="1:18" ht="15.75" customHeight="1">
      <c r="A2415" s="1"/>
      <c r="B2415" s="6" t="s">
        <v>14</v>
      </c>
      <c r="C2415" s="6">
        <v>1185732</v>
      </c>
      <c r="D2415" s="7">
        <v>44358</v>
      </c>
      <c r="E2415" s="6" t="s">
        <v>46</v>
      </c>
      <c r="F2415" s="6" t="s">
        <v>90</v>
      </c>
      <c r="G2415" s="6" t="s">
        <v>91</v>
      </c>
      <c r="H2415" s="6" t="s">
        <v>20</v>
      </c>
      <c r="I2415" s="8">
        <v>0.5</v>
      </c>
      <c r="J2415" s="9">
        <v>5000</v>
      </c>
      <c r="K2415" s="10">
        <f t="shared" si="18"/>
        <v>2500</v>
      </c>
      <c r="L2415" s="10">
        <f t="shared" si="19"/>
        <v>1000</v>
      </c>
      <c r="M2415" s="11">
        <v>0.4</v>
      </c>
      <c r="O2415" s="16"/>
      <c r="P2415" s="14"/>
      <c r="Q2415" s="12"/>
      <c r="R2415" s="13"/>
    </row>
    <row r="2416" spans="1:18" ht="15.75" customHeight="1">
      <c r="A2416" s="1"/>
      <c r="B2416" s="6" t="s">
        <v>14</v>
      </c>
      <c r="C2416" s="6">
        <v>1185732</v>
      </c>
      <c r="D2416" s="7">
        <v>44358</v>
      </c>
      <c r="E2416" s="6" t="s">
        <v>46</v>
      </c>
      <c r="F2416" s="6" t="s">
        <v>90</v>
      </c>
      <c r="G2416" s="6" t="s">
        <v>91</v>
      </c>
      <c r="H2416" s="6" t="s">
        <v>21</v>
      </c>
      <c r="I2416" s="8">
        <v>0.65</v>
      </c>
      <c r="J2416" s="9">
        <v>5000</v>
      </c>
      <c r="K2416" s="10">
        <f t="shared" si="18"/>
        <v>3250</v>
      </c>
      <c r="L2416" s="10">
        <f t="shared" si="19"/>
        <v>1137.5</v>
      </c>
      <c r="M2416" s="11">
        <v>0.35</v>
      </c>
      <c r="O2416" s="16"/>
      <c r="P2416" s="14"/>
      <c r="Q2416" s="12"/>
      <c r="R2416" s="13"/>
    </row>
    <row r="2417" spans="1:18" ht="15.75" customHeight="1">
      <c r="A2417" s="1"/>
      <c r="B2417" s="6" t="s">
        <v>14</v>
      </c>
      <c r="C2417" s="6">
        <v>1185732</v>
      </c>
      <c r="D2417" s="7">
        <v>44358</v>
      </c>
      <c r="E2417" s="6" t="s">
        <v>46</v>
      </c>
      <c r="F2417" s="6" t="s">
        <v>90</v>
      </c>
      <c r="G2417" s="6" t="s">
        <v>91</v>
      </c>
      <c r="H2417" s="6" t="s">
        <v>22</v>
      </c>
      <c r="I2417" s="8">
        <v>0.70000000000000007</v>
      </c>
      <c r="J2417" s="9">
        <v>6750</v>
      </c>
      <c r="K2417" s="10">
        <f t="shared" si="18"/>
        <v>4725</v>
      </c>
      <c r="L2417" s="10">
        <f t="shared" si="19"/>
        <v>2362.5</v>
      </c>
      <c r="M2417" s="11">
        <v>0.5</v>
      </c>
      <c r="O2417" s="16"/>
      <c r="P2417" s="14"/>
      <c r="Q2417" s="12"/>
      <c r="R2417" s="13"/>
    </row>
    <row r="2418" spans="1:18" ht="15.75" customHeight="1">
      <c r="A2418" s="1"/>
      <c r="B2418" s="6" t="s">
        <v>14</v>
      </c>
      <c r="C2418" s="6">
        <v>1185732</v>
      </c>
      <c r="D2418" s="7">
        <v>44386</v>
      </c>
      <c r="E2418" s="6" t="s">
        <v>46</v>
      </c>
      <c r="F2418" s="6" t="s">
        <v>90</v>
      </c>
      <c r="G2418" s="6" t="s">
        <v>91</v>
      </c>
      <c r="H2418" s="6" t="s">
        <v>17</v>
      </c>
      <c r="I2418" s="8">
        <v>0.65</v>
      </c>
      <c r="J2418" s="9">
        <v>9000</v>
      </c>
      <c r="K2418" s="10">
        <f t="shared" si="18"/>
        <v>5850</v>
      </c>
      <c r="L2418" s="10">
        <f t="shared" si="19"/>
        <v>2340</v>
      </c>
      <c r="M2418" s="11">
        <v>0.4</v>
      </c>
      <c r="O2418" s="16"/>
      <c r="P2418" s="14"/>
      <c r="Q2418" s="12"/>
      <c r="R2418" s="13"/>
    </row>
    <row r="2419" spans="1:18" ht="15.75" customHeight="1">
      <c r="A2419" s="1"/>
      <c r="B2419" s="6" t="s">
        <v>14</v>
      </c>
      <c r="C2419" s="6">
        <v>1185732</v>
      </c>
      <c r="D2419" s="7">
        <v>44386</v>
      </c>
      <c r="E2419" s="6" t="s">
        <v>46</v>
      </c>
      <c r="F2419" s="6" t="s">
        <v>90</v>
      </c>
      <c r="G2419" s="6" t="s">
        <v>91</v>
      </c>
      <c r="H2419" s="6" t="s">
        <v>18</v>
      </c>
      <c r="I2419" s="8">
        <v>0.60000000000000009</v>
      </c>
      <c r="J2419" s="9">
        <v>6500</v>
      </c>
      <c r="K2419" s="10">
        <f t="shared" si="18"/>
        <v>3900.0000000000005</v>
      </c>
      <c r="L2419" s="10">
        <f t="shared" si="19"/>
        <v>1365</v>
      </c>
      <c r="M2419" s="11">
        <v>0.35</v>
      </c>
      <c r="O2419" s="16"/>
      <c r="P2419" s="14"/>
      <c r="Q2419" s="12"/>
      <c r="R2419" s="13"/>
    </row>
    <row r="2420" spans="1:18" ht="15.75" customHeight="1">
      <c r="A2420" s="1"/>
      <c r="B2420" s="6" t="s">
        <v>14</v>
      </c>
      <c r="C2420" s="6">
        <v>1185732</v>
      </c>
      <c r="D2420" s="7">
        <v>44386</v>
      </c>
      <c r="E2420" s="6" t="s">
        <v>46</v>
      </c>
      <c r="F2420" s="6" t="s">
        <v>90</v>
      </c>
      <c r="G2420" s="6" t="s">
        <v>91</v>
      </c>
      <c r="H2420" s="6" t="s">
        <v>19</v>
      </c>
      <c r="I2420" s="8">
        <v>0.55000000000000004</v>
      </c>
      <c r="J2420" s="9">
        <v>5750</v>
      </c>
      <c r="K2420" s="10">
        <f t="shared" si="18"/>
        <v>3162.5000000000005</v>
      </c>
      <c r="L2420" s="10">
        <f t="shared" si="19"/>
        <v>1265.0000000000002</v>
      </c>
      <c r="M2420" s="11">
        <v>0.4</v>
      </c>
      <c r="O2420" s="16"/>
      <c r="P2420" s="14"/>
      <c r="Q2420" s="12"/>
      <c r="R2420" s="13"/>
    </row>
    <row r="2421" spans="1:18" ht="15.75" customHeight="1">
      <c r="A2421" s="1"/>
      <c r="B2421" s="6" t="s">
        <v>14</v>
      </c>
      <c r="C2421" s="6">
        <v>1185732</v>
      </c>
      <c r="D2421" s="7">
        <v>44386</v>
      </c>
      <c r="E2421" s="6" t="s">
        <v>46</v>
      </c>
      <c r="F2421" s="6" t="s">
        <v>90</v>
      </c>
      <c r="G2421" s="6" t="s">
        <v>91</v>
      </c>
      <c r="H2421" s="6" t="s">
        <v>20</v>
      </c>
      <c r="I2421" s="8">
        <v>0.55000000000000004</v>
      </c>
      <c r="J2421" s="9">
        <v>5250</v>
      </c>
      <c r="K2421" s="10">
        <f t="shared" si="18"/>
        <v>2887.5000000000005</v>
      </c>
      <c r="L2421" s="10">
        <f t="shared" si="19"/>
        <v>1155.0000000000002</v>
      </c>
      <c r="M2421" s="11">
        <v>0.4</v>
      </c>
      <c r="O2421" s="16"/>
      <c r="P2421" s="14"/>
      <c r="Q2421" s="12"/>
      <c r="R2421" s="13"/>
    </row>
    <row r="2422" spans="1:18" ht="15.75" customHeight="1">
      <c r="A2422" s="1"/>
      <c r="B2422" s="6" t="s">
        <v>14</v>
      </c>
      <c r="C2422" s="6">
        <v>1185732</v>
      </c>
      <c r="D2422" s="7">
        <v>44386</v>
      </c>
      <c r="E2422" s="6" t="s">
        <v>46</v>
      </c>
      <c r="F2422" s="6" t="s">
        <v>90</v>
      </c>
      <c r="G2422" s="6" t="s">
        <v>91</v>
      </c>
      <c r="H2422" s="6" t="s">
        <v>21</v>
      </c>
      <c r="I2422" s="8">
        <v>0.65</v>
      </c>
      <c r="J2422" s="9">
        <v>5500</v>
      </c>
      <c r="K2422" s="10">
        <f t="shared" si="18"/>
        <v>3575</v>
      </c>
      <c r="L2422" s="10">
        <f t="shared" si="19"/>
        <v>1251.25</v>
      </c>
      <c r="M2422" s="11">
        <v>0.35</v>
      </c>
      <c r="O2422" s="16"/>
      <c r="P2422" s="14"/>
      <c r="Q2422" s="12"/>
      <c r="R2422" s="13"/>
    </row>
    <row r="2423" spans="1:18" ht="15.75" customHeight="1">
      <c r="A2423" s="1"/>
      <c r="B2423" s="6" t="s">
        <v>14</v>
      </c>
      <c r="C2423" s="6">
        <v>1185732</v>
      </c>
      <c r="D2423" s="7">
        <v>44386</v>
      </c>
      <c r="E2423" s="6" t="s">
        <v>46</v>
      </c>
      <c r="F2423" s="6" t="s">
        <v>90</v>
      </c>
      <c r="G2423" s="6" t="s">
        <v>91</v>
      </c>
      <c r="H2423" s="6" t="s">
        <v>22</v>
      </c>
      <c r="I2423" s="8">
        <v>0.70000000000000007</v>
      </c>
      <c r="J2423" s="9">
        <v>7250</v>
      </c>
      <c r="K2423" s="10">
        <f t="shared" si="18"/>
        <v>5075.0000000000009</v>
      </c>
      <c r="L2423" s="10">
        <f t="shared" si="19"/>
        <v>2537.5000000000005</v>
      </c>
      <c r="M2423" s="11">
        <v>0.5</v>
      </c>
      <c r="O2423" s="16"/>
      <c r="P2423" s="14"/>
      <c r="Q2423" s="12"/>
      <c r="R2423" s="13"/>
    </row>
    <row r="2424" spans="1:18" ht="15.75" customHeight="1">
      <c r="A2424" s="1"/>
      <c r="B2424" s="6" t="s">
        <v>14</v>
      </c>
      <c r="C2424" s="6">
        <v>1185732</v>
      </c>
      <c r="D2424" s="7">
        <v>44418</v>
      </c>
      <c r="E2424" s="6" t="s">
        <v>46</v>
      </c>
      <c r="F2424" s="6" t="s">
        <v>90</v>
      </c>
      <c r="G2424" s="6" t="s">
        <v>91</v>
      </c>
      <c r="H2424" s="6" t="s">
        <v>17</v>
      </c>
      <c r="I2424" s="8">
        <v>0.65</v>
      </c>
      <c r="J2424" s="9">
        <v>8750</v>
      </c>
      <c r="K2424" s="10">
        <f t="shared" si="18"/>
        <v>5687.5</v>
      </c>
      <c r="L2424" s="10">
        <f t="shared" si="19"/>
        <v>2275</v>
      </c>
      <c r="M2424" s="11">
        <v>0.4</v>
      </c>
      <c r="O2424" s="16"/>
      <c r="P2424" s="14"/>
      <c r="Q2424" s="12"/>
      <c r="R2424" s="13"/>
    </row>
    <row r="2425" spans="1:18" ht="15.75" customHeight="1">
      <c r="A2425" s="1"/>
      <c r="B2425" s="6" t="s">
        <v>14</v>
      </c>
      <c r="C2425" s="6">
        <v>1185732</v>
      </c>
      <c r="D2425" s="7">
        <v>44418</v>
      </c>
      <c r="E2425" s="6" t="s">
        <v>46</v>
      </c>
      <c r="F2425" s="6" t="s">
        <v>90</v>
      </c>
      <c r="G2425" s="6" t="s">
        <v>91</v>
      </c>
      <c r="H2425" s="6" t="s">
        <v>18</v>
      </c>
      <c r="I2425" s="8">
        <v>0.60000000000000009</v>
      </c>
      <c r="J2425" s="9">
        <v>6500</v>
      </c>
      <c r="K2425" s="10">
        <f t="shared" si="18"/>
        <v>3900.0000000000005</v>
      </c>
      <c r="L2425" s="10">
        <f t="shared" si="19"/>
        <v>1365</v>
      </c>
      <c r="M2425" s="11">
        <v>0.35</v>
      </c>
      <c r="O2425" s="16"/>
      <c r="P2425" s="14"/>
      <c r="Q2425" s="12"/>
      <c r="R2425" s="13"/>
    </row>
    <row r="2426" spans="1:18" ht="15.75" customHeight="1">
      <c r="A2426" s="1"/>
      <c r="B2426" s="6" t="s">
        <v>14</v>
      </c>
      <c r="C2426" s="6">
        <v>1185732</v>
      </c>
      <c r="D2426" s="7">
        <v>44418</v>
      </c>
      <c r="E2426" s="6" t="s">
        <v>46</v>
      </c>
      <c r="F2426" s="6" t="s">
        <v>90</v>
      </c>
      <c r="G2426" s="6" t="s">
        <v>91</v>
      </c>
      <c r="H2426" s="6" t="s">
        <v>19</v>
      </c>
      <c r="I2426" s="8">
        <v>0.55000000000000004</v>
      </c>
      <c r="J2426" s="9">
        <v>5750</v>
      </c>
      <c r="K2426" s="10">
        <f t="shared" si="18"/>
        <v>3162.5000000000005</v>
      </c>
      <c r="L2426" s="10">
        <f t="shared" si="19"/>
        <v>1265.0000000000002</v>
      </c>
      <c r="M2426" s="11">
        <v>0.4</v>
      </c>
      <c r="O2426" s="16"/>
      <c r="P2426" s="14"/>
      <c r="Q2426" s="12"/>
      <c r="R2426" s="13"/>
    </row>
    <row r="2427" spans="1:18" ht="15.75" customHeight="1">
      <c r="A2427" s="1"/>
      <c r="B2427" s="6" t="s">
        <v>14</v>
      </c>
      <c r="C2427" s="6">
        <v>1185732</v>
      </c>
      <c r="D2427" s="7">
        <v>44418</v>
      </c>
      <c r="E2427" s="6" t="s">
        <v>46</v>
      </c>
      <c r="F2427" s="6" t="s">
        <v>90</v>
      </c>
      <c r="G2427" s="6" t="s">
        <v>91</v>
      </c>
      <c r="H2427" s="6" t="s">
        <v>20</v>
      </c>
      <c r="I2427" s="8">
        <v>0.45</v>
      </c>
      <c r="J2427" s="9">
        <v>5250</v>
      </c>
      <c r="K2427" s="10">
        <f t="shared" si="18"/>
        <v>2362.5</v>
      </c>
      <c r="L2427" s="10">
        <f t="shared" si="19"/>
        <v>945</v>
      </c>
      <c r="M2427" s="11">
        <v>0.4</v>
      </c>
      <c r="O2427" s="16"/>
      <c r="P2427" s="14"/>
      <c r="Q2427" s="12"/>
      <c r="R2427" s="13"/>
    </row>
    <row r="2428" spans="1:18" ht="15.75" customHeight="1">
      <c r="A2428" s="1"/>
      <c r="B2428" s="6" t="s">
        <v>14</v>
      </c>
      <c r="C2428" s="6">
        <v>1185732</v>
      </c>
      <c r="D2428" s="7">
        <v>44418</v>
      </c>
      <c r="E2428" s="6" t="s">
        <v>46</v>
      </c>
      <c r="F2428" s="6" t="s">
        <v>90</v>
      </c>
      <c r="G2428" s="6" t="s">
        <v>91</v>
      </c>
      <c r="H2428" s="6" t="s">
        <v>21</v>
      </c>
      <c r="I2428" s="8">
        <v>0.55000000000000004</v>
      </c>
      <c r="J2428" s="9">
        <v>5000</v>
      </c>
      <c r="K2428" s="10">
        <f t="shared" si="18"/>
        <v>2750</v>
      </c>
      <c r="L2428" s="10">
        <f t="shared" si="19"/>
        <v>962.49999999999989</v>
      </c>
      <c r="M2428" s="11">
        <v>0.35</v>
      </c>
      <c r="O2428" s="16"/>
      <c r="P2428" s="14"/>
      <c r="Q2428" s="12"/>
      <c r="R2428" s="13"/>
    </row>
    <row r="2429" spans="1:18" ht="15.75" customHeight="1">
      <c r="A2429" s="1"/>
      <c r="B2429" s="6" t="s">
        <v>14</v>
      </c>
      <c r="C2429" s="6">
        <v>1185732</v>
      </c>
      <c r="D2429" s="7">
        <v>44418</v>
      </c>
      <c r="E2429" s="6" t="s">
        <v>46</v>
      </c>
      <c r="F2429" s="6" t="s">
        <v>90</v>
      </c>
      <c r="G2429" s="6" t="s">
        <v>91</v>
      </c>
      <c r="H2429" s="6" t="s">
        <v>22</v>
      </c>
      <c r="I2429" s="8">
        <v>0.60000000000000009</v>
      </c>
      <c r="J2429" s="9">
        <v>6750</v>
      </c>
      <c r="K2429" s="10">
        <f t="shared" si="18"/>
        <v>4050.0000000000005</v>
      </c>
      <c r="L2429" s="10">
        <f t="shared" si="19"/>
        <v>2025.0000000000002</v>
      </c>
      <c r="M2429" s="11">
        <v>0.5</v>
      </c>
      <c r="O2429" s="16"/>
      <c r="P2429" s="14"/>
      <c r="Q2429" s="12"/>
      <c r="R2429" s="13"/>
    </row>
    <row r="2430" spans="1:18" ht="15.75" customHeight="1">
      <c r="A2430" s="1"/>
      <c r="B2430" s="6" t="s">
        <v>14</v>
      </c>
      <c r="C2430" s="6">
        <v>1185732</v>
      </c>
      <c r="D2430" s="7">
        <v>44448</v>
      </c>
      <c r="E2430" s="6" t="s">
        <v>46</v>
      </c>
      <c r="F2430" s="6" t="s">
        <v>90</v>
      </c>
      <c r="G2430" s="6" t="s">
        <v>91</v>
      </c>
      <c r="H2430" s="6" t="s">
        <v>17</v>
      </c>
      <c r="I2430" s="8">
        <v>0.55000000000000004</v>
      </c>
      <c r="J2430" s="9">
        <v>7750</v>
      </c>
      <c r="K2430" s="10">
        <f t="shared" si="18"/>
        <v>4262.5</v>
      </c>
      <c r="L2430" s="10">
        <f t="shared" si="19"/>
        <v>1705</v>
      </c>
      <c r="M2430" s="11">
        <v>0.4</v>
      </c>
      <c r="O2430" s="16"/>
      <c r="P2430" s="14"/>
      <c r="Q2430" s="12"/>
      <c r="R2430" s="13"/>
    </row>
    <row r="2431" spans="1:18" ht="15.75" customHeight="1">
      <c r="A2431" s="1"/>
      <c r="B2431" s="6" t="s">
        <v>14</v>
      </c>
      <c r="C2431" s="6">
        <v>1185732</v>
      </c>
      <c r="D2431" s="7">
        <v>44448</v>
      </c>
      <c r="E2431" s="6" t="s">
        <v>46</v>
      </c>
      <c r="F2431" s="6" t="s">
        <v>90</v>
      </c>
      <c r="G2431" s="6" t="s">
        <v>91</v>
      </c>
      <c r="H2431" s="6" t="s">
        <v>18</v>
      </c>
      <c r="I2431" s="8">
        <v>0.50000000000000011</v>
      </c>
      <c r="J2431" s="9">
        <v>5750</v>
      </c>
      <c r="K2431" s="10">
        <f t="shared" si="18"/>
        <v>2875.0000000000005</v>
      </c>
      <c r="L2431" s="10">
        <f t="shared" si="19"/>
        <v>1006.2500000000001</v>
      </c>
      <c r="M2431" s="11">
        <v>0.35</v>
      </c>
      <c r="O2431" s="16"/>
      <c r="P2431" s="14"/>
      <c r="Q2431" s="12"/>
      <c r="R2431" s="13"/>
    </row>
    <row r="2432" spans="1:18" ht="15.75" customHeight="1">
      <c r="A2432" s="1"/>
      <c r="B2432" s="6" t="s">
        <v>14</v>
      </c>
      <c r="C2432" s="6">
        <v>1185732</v>
      </c>
      <c r="D2432" s="7">
        <v>44448</v>
      </c>
      <c r="E2432" s="6" t="s">
        <v>46</v>
      </c>
      <c r="F2432" s="6" t="s">
        <v>90</v>
      </c>
      <c r="G2432" s="6" t="s">
        <v>91</v>
      </c>
      <c r="H2432" s="6" t="s">
        <v>19</v>
      </c>
      <c r="I2432" s="8">
        <v>0.25000000000000006</v>
      </c>
      <c r="J2432" s="9">
        <v>4750</v>
      </c>
      <c r="K2432" s="10">
        <f t="shared" si="18"/>
        <v>1187.5000000000002</v>
      </c>
      <c r="L2432" s="10">
        <f t="shared" si="19"/>
        <v>475.00000000000011</v>
      </c>
      <c r="M2432" s="11">
        <v>0.4</v>
      </c>
      <c r="O2432" s="16"/>
      <c r="P2432" s="14"/>
      <c r="Q2432" s="12"/>
      <c r="R2432" s="13"/>
    </row>
    <row r="2433" spans="1:18" ht="15.75" customHeight="1">
      <c r="A2433" s="1"/>
      <c r="B2433" s="6" t="s">
        <v>14</v>
      </c>
      <c r="C2433" s="6">
        <v>1185732</v>
      </c>
      <c r="D2433" s="7">
        <v>44448</v>
      </c>
      <c r="E2433" s="6" t="s">
        <v>46</v>
      </c>
      <c r="F2433" s="6" t="s">
        <v>90</v>
      </c>
      <c r="G2433" s="6" t="s">
        <v>91</v>
      </c>
      <c r="H2433" s="6" t="s">
        <v>20</v>
      </c>
      <c r="I2433" s="8">
        <v>0.25000000000000006</v>
      </c>
      <c r="J2433" s="9">
        <v>4500</v>
      </c>
      <c r="K2433" s="10">
        <f t="shared" si="18"/>
        <v>1125.0000000000002</v>
      </c>
      <c r="L2433" s="10">
        <f t="shared" si="19"/>
        <v>450.00000000000011</v>
      </c>
      <c r="M2433" s="11">
        <v>0.4</v>
      </c>
      <c r="O2433" s="16"/>
      <c r="P2433" s="14"/>
      <c r="Q2433" s="12"/>
      <c r="R2433" s="13"/>
    </row>
    <row r="2434" spans="1:18" ht="15.75" customHeight="1">
      <c r="A2434" s="1"/>
      <c r="B2434" s="6" t="s">
        <v>14</v>
      </c>
      <c r="C2434" s="6">
        <v>1185732</v>
      </c>
      <c r="D2434" s="7">
        <v>44448</v>
      </c>
      <c r="E2434" s="6" t="s">
        <v>46</v>
      </c>
      <c r="F2434" s="6" t="s">
        <v>90</v>
      </c>
      <c r="G2434" s="6" t="s">
        <v>91</v>
      </c>
      <c r="H2434" s="6" t="s">
        <v>21</v>
      </c>
      <c r="I2434" s="8">
        <v>0.35000000000000003</v>
      </c>
      <c r="J2434" s="9">
        <v>4500</v>
      </c>
      <c r="K2434" s="10">
        <f t="shared" si="18"/>
        <v>1575.0000000000002</v>
      </c>
      <c r="L2434" s="10">
        <f t="shared" si="19"/>
        <v>551.25</v>
      </c>
      <c r="M2434" s="11">
        <v>0.35</v>
      </c>
      <c r="O2434" s="16"/>
      <c r="P2434" s="14"/>
      <c r="Q2434" s="12"/>
      <c r="R2434" s="13"/>
    </row>
    <row r="2435" spans="1:18" ht="15.75" customHeight="1">
      <c r="A2435" s="1"/>
      <c r="B2435" s="6" t="s">
        <v>14</v>
      </c>
      <c r="C2435" s="6">
        <v>1185732</v>
      </c>
      <c r="D2435" s="7">
        <v>44448</v>
      </c>
      <c r="E2435" s="6" t="s">
        <v>46</v>
      </c>
      <c r="F2435" s="6" t="s">
        <v>90</v>
      </c>
      <c r="G2435" s="6" t="s">
        <v>91</v>
      </c>
      <c r="H2435" s="6" t="s">
        <v>22</v>
      </c>
      <c r="I2435" s="8">
        <v>0.40000000000000008</v>
      </c>
      <c r="J2435" s="9">
        <v>5500</v>
      </c>
      <c r="K2435" s="10">
        <f t="shared" si="18"/>
        <v>2200.0000000000005</v>
      </c>
      <c r="L2435" s="10">
        <f t="shared" si="19"/>
        <v>1100.0000000000002</v>
      </c>
      <c r="M2435" s="11">
        <v>0.5</v>
      </c>
      <c r="O2435" s="16"/>
      <c r="P2435" s="14"/>
      <c r="Q2435" s="12"/>
      <c r="R2435" s="13"/>
    </row>
    <row r="2436" spans="1:18" ht="15.75" customHeight="1">
      <c r="A2436" s="1"/>
      <c r="B2436" s="6" t="s">
        <v>14</v>
      </c>
      <c r="C2436" s="6">
        <v>1185732</v>
      </c>
      <c r="D2436" s="7">
        <v>44480</v>
      </c>
      <c r="E2436" s="6" t="s">
        <v>46</v>
      </c>
      <c r="F2436" s="6" t="s">
        <v>90</v>
      </c>
      <c r="G2436" s="6" t="s">
        <v>91</v>
      </c>
      <c r="H2436" s="6" t="s">
        <v>17</v>
      </c>
      <c r="I2436" s="8">
        <v>0.40000000000000008</v>
      </c>
      <c r="J2436" s="9">
        <v>7250</v>
      </c>
      <c r="K2436" s="10">
        <f t="shared" si="18"/>
        <v>2900.0000000000005</v>
      </c>
      <c r="L2436" s="10">
        <f t="shared" si="19"/>
        <v>1160.0000000000002</v>
      </c>
      <c r="M2436" s="11">
        <v>0.4</v>
      </c>
      <c r="O2436" s="16"/>
      <c r="P2436" s="14"/>
      <c r="Q2436" s="12"/>
      <c r="R2436" s="13"/>
    </row>
    <row r="2437" spans="1:18" ht="15.75" customHeight="1">
      <c r="A2437" s="1"/>
      <c r="B2437" s="6" t="s">
        <v>14</v>
      </c>
      <c r="C2437" s="6">
        <v>1185732</v>
      </c>
      <c r="D2437" s="7">
        <v>44480</v>
      </c>
      <c r="E2437" s="6" t="s">
        <v>46</v>
      </c>
      <c r="F2437" s="6" t="s">
        <v>90</v>
      </c>
      <c r="G2437" s="6" t="s">
        <v>91</v>
      </c>
      <c r="H2437" s="6" t="s">
        <v>18</v>
      </c>
      <c r="I2437" s="8">
        <v>0.3000000000000001</v>
      </c>
      <c r="J2437" s="9">
        <v>5500</v>
      </c>
      <c r="K2437" s="10">
        <f t="shared" si="18"/>
        <v>1650.0000000000005</v>
      </c>
      <c r="L2437" s="10">
        <f t="shared" si="19"/>
        <v>577.50000000000011</v>
      </c>
      <c r="M2437" s="11">
        <v>0.35</v>
      </c>
      <c r="O2437" s="16"/>
      <c r="P2437" s="14"/>
      <c r="Q2437" s="12"/>
      <c r="R2437" s="13"/>
    </row>
    <row r="2438" spans="1:18" ht="15.75" customHeight="1">
      <c r="A2438" s="1"/>
      <c r="B2438" s="6" t="s">
        <v>14</v>
      </c>
      <c r="C2438" s="6">
        <v>1185732</v>
      </c>
      <c r="D2438" s="7">
        <v>44480</v>
      </c>
      <c r="E2438" s="6" t="s">
        <v>46</v>
      </c>
      <c r="F2438" s="6" t="s">
        <v>90</v>
      </c>
      <c r="G2438" s="6" t="s">
        <v>91</v>
      </c>
      <c r="H2438" s="6" t="s">
        <v>19</v>
      </c>
      <c r="I2438" s="8">
        <v>0.3000000000000001</v>
      </c>
      <c r="J2438" s="9">
        <v>4250</v>
      </c>
      <c r="K2438" s="10">
        <f t="shared" si="18"/>
        <v>1275.0000000000005</v>
      </c>
      <c r="L2438" s="10">
        <f t="shared" si="19"/>
        <v>510.00000000000023</v>
      </c>
      <c r="M2438" s="11">
        <v>0.4</v>
      </c>
      <c r="O2438" s="16"/>
      <c r="P2438" s="14"/>
      <c r="Q2438" s="12"/>
      <c r="R2438" s="13"/>
    </row>
    <row r="2439" spans="1:18" ht="15.75" customHeight="1">
      <c r="A2439" s="1"/>
      <c r="B2439" s="6" t="s">
        <v>14</v>
      </c>
      <c r="C2439" s="6">
        <v>1185732</v>
      </c>
      <c r="D2439" s="7">
        <v>44480</v>
      </c>
      <c r="E2439" s="6" t="s">
        <v>46</v>
      </c>
      <c r="F2439" s="6" t="s">
        <v>90</v>
      </c>
      <c r="G2439" s="6" t="s">
        <v>91</v>
      </c>
      <c r="H2439" s="6" t="s">
        <v>20</v>
      </c>
      <c r="I2439" s="8">
        <v>0.3000000000000001</v>
      </c>
      <c r="J2439" s="9">
        <v>4000</v>
      </c>
      <c r="K2439" s="10">
        <f t="shared" si="18"/>
        <v>1200.0000000000005</v>
      </c>
      <c r="L2439" s="10">
        <f t="shared" si="19"/>
        <v>480.00000000000023</v>
      </c>
      <c r="M2439" s="11">
        <v>0.4</v>
      </c>
      <c r="O2439" s="16"/>
      <c r="P2439" s="14"/>
      <c r="Q2439" s="12"/>
      <c r="R2439" s="13"/>
    </row>
    <row r="2440" spans="1:18" ht="15.75" customHeight="1">
      <c r="A2440" s="1"/>
      <c r="B2440" s="6" t="s">
        <v>14</v>
      </c>
      <c r="C2440" s="6">
        <v>1185732</v>
      </c>
      <c r="D2440" s="7">
        <v>44480</v>
      </c>
      <c r="E2440" s="6" t="s">
        <v>46</v>
      </c>
      <c r="F2440" s="6" t="s">
        <v>90</v>
      </c>
      <c r="G2440" s="6" t="s">
        <v>91</v>
      </c>
      <c r="H2440" s="6" t="s">
        <v>21</v>
      </c>
      <c r="I2440" s="8">
        <v>0.40000000000000008</v>
      </c>
      <c r="J2440" s="9">
        <v>4000</v>
      </c>
      <c r="K2440" s="10">
        <f t="shared" si="18"/>
        <v>1600.0000000000002</v>
      </c>
      <c r="L2440" s="10">
        <f t="shared" si="19"/>
        <v>560</v>
      </c>
      <c r="M2440" s="11">
        <v>0.35</v>
      </c>
      <c r="O2440" s="16"/>
      <c r="P2440" s="14"/>
      <c r="Q2440" s="12"/>
      <c r="R2440" s="13"/>
    </row>
    <row r="2441" spans="1:18" ht="15.75" customHeight="1">
      <c r="A2441" s="1"/>
      <c r="B2441" s="6" t="s">
        <v>14</v>
      </c>
      <c r="C2441" s="6">
        <v>1185732</v>
      </c>
      <c r="D2441" s="7">
        <v>44480</v>
      </c>
      <c r="E2441" s="6" t="s">
        <v>46</v>
      </c>
      <c r="F2441" s="6" t="s">
        <v>90</v>
      </c>
      <c r="G2441" s="6" t="s">
        <v>91</v>
      </c>
      <c r="H2441" s="6" t="s">
        <v>22</v>
      </c>
      <c r="I2441" s="8">
        <v>0.4</v>
      </c>
      <c r="J2441" s="9">
        <v>5250</v>
      </c>
      <c r="K2441" s="10">
        <f t="shared" si="18"/>
        <v>2100</v>
      </c>
      <c r="L2441" s="10">
        <f t="shared" si="19"/>
        <v>1050</v>
      </c>
      <c r="M2441" s="11">
        <v>0.5</v>
      </c>
      <c r="O2441" s="16"/>
      <c r="P2441" s="14"/>
      <c r="Q2441" s="12"/>
      <c r="R2441" s="13"/>
    </row>
    <row r="2442" spans="1:18" ht="15.75" customHeight="1">
      <c r="A2442" s="1"/>
      <c r="B2442" s="6" t="s">
        <v>14</v>
      </c>
      <c r="C2442" s="6">
        <v>1185732</v>
      </c>
      <c r="D2442" s="7">
        <v>44510</v>
      </c>
      <c r="E2442" s="6" t="s">
        <v>46</v>
      </c>
      <c r="F2442" s="6" t="s">
        <v>90</v>
      </c>
      <c r="G2442" s="6" t="s">
        <v>91</v>
      </c>
      <c r="H2442" s="6" t="s">
        <v>17</v>
      </c>
      <c r="I2442" s="8">
        <v>0.35000000000000009</v>
      </c>
      <c r="J2442" s="9">
        <v>6750</v>
      </c>
      <c r="K2442" s="10">
        <f t="shared" si="18"/>
        <v>2362.5000000000005</v>
      </c>
      <c r="L2442" s="10">
        <f t="shared" si="19"/>
        <v>945.00000000000023</v>
      </c>
      <c r="M2442" s="11">
        <v>0.4</v>
      </c>
      <c r="O2442" s="16"/>
      <c r="P2442" s="14"/>
      <c r="Q2442" s="12"/>
      <c r="R2442" s="13"/>
    </row>
    <row r="2443" spans="1:18" ht="15.75" customHeight="1">
      <c r="A2443" s="1"/>
      <c r="B2443" s="6" t="s">
        <v>14</v>
      </c>
      <c r="C2443" s="6">
        <v>1185732</v>
      </c>
      <c r="D2443" s="7">
        <v>44510</v>
      </c>
      <c r="E2443" s="6" t="s">
        <v>46</v>
      </c>
      <c r="F2443" s="6" t="s">
        <v>90</v>
      </c>
      <c r="G2443" s="6" t="s">
        <v>91</v>
      </c>
      <c r="H2443" s="6" t="s">
        <v>18</v>
      </c>
      <c r="I2443" s="8">
        <v>0.25000000000000011</v>
      </c>
      <c r="J2443" s="9">
        <v>5000</v>
      </c>
      <c r="K2443" s="10">
        <f t="shared" si="18"/>
        <v>1250.0000000000005</v>
      </c>
      <c r="L2443" s="10">
        <f t="shared" si="19"/>
        <v>437.50000000000011</v>
      </c>
      <c r="M2443" s="11">
        <v>0.35</v>
      </c>
      <c r="O2443" s="16"/>
      <c r="P2443" s="14"/>
      <c r="Q2443" s="12"/>
      <c r="R2443" s="13"/>
    </row>
    <row r="2444" spans="1:18" ht="15.75" customHeight="1">
      <c r="A2444" s="1"/>
      <c r="B2444" s="6" t="s">
        <v>14</v>
      </c>
      <c r="C2444" s="6">
        <v>1185732</v>
      </c>
      <c r="D2444" s="7">
        <v>44510</v>
      </c>
      <c r="E2444" s="6" t="s">
        <v>46</v>
      </c>
      <c r="F2444" s="6" t="s">
        <v>90</v>
      </c>
      <c r="G2444" s="6" t="s">
        <v>91</v>
      </c>
      <c r="H2444" s="6" t="s">
        <v>19</v>
      </c>
      <c r="I2444" s="8">
        <v>0.35000000000000014</v>
      </c>
      <c r="J2444" s="9">
        <v>4450</v>
      </c>
      <c r="K2444" s="10">
        <f t="shared" si="18"/>
        <v>1557.5000000000007</v>
      </c>
      <c r="L2444" s="10">
        <f t="shared" si="19"/>
        <v>623.00000000000034</v>
      </c>
      <c r="M2444" s="11">
        <v>0.4</v>
      </c>
      <c r="O2444" s="16"/>
      <c r="P2444" s="14"/>
      <c r="Q2444" s="12"/>
      <c r="R2444" s="13"/>
    </row>
    <row r="2445" spans="1:18" ht="15.75" customHeight="1">
      <c r="A2445" s="1"/>
      <c r="B2445" s="6" t="s">
        <v>14</v>
      </c>
      <c r="C2445" s="6">
        <v>1185732</v>
      </c>
      <c r="D2445" s="7">
        <v>44510</v>
      </c>
      <c r="E2445" s="6" t="s">
        <v>46</v>
      </c>
      <c r="F2445" s="6" t="s">
        <v>90</v>
      </c>
      <c r="G2445" s="6" t="s">
        <v>91</v>
      </c>
      <c r="H2445" s="6" t="s">
        <v>20</v>
      </c>
      <c r="I2445" s="8">
        <v>0.65000000000000024</v>
      </c>
      <c r="J2445" s="9">
        <v>5000</v>
      </c>
      <c r="K2445" s="10">
        <f t="shared" si="18"/>
        <v>3250.0000000000014</v>
      </c>
      <c r="L2445" s="10">
        <f t="shared" si="19"/>
        <v>1300.0000000000007</v>
      </c>
      <c r="M2445" s="11">
        <v>0.4</v>
      </c>
      <c r="O2445" s="16"/>
      <c r="P2445" s="14"/>
      <c r="Q2445" s="12"/>
      <c r="R2445" s="13"/>
    </row>
    <row r="2446" spans="1:18" ht="15.75" customHeight="1">
      <c r="A2446" s="1"/>
      <c r="B2446" s="6" t="s">
        <v>14</v>
      </c>
      <c r="C2446" s="6">
        <v>1185732</v>
      </c>
      <c r="D2446" s="7">
        <v>44510</v>
      </c>
      <c r="E2446" s="6" t="s">
        <v>46</v>
      </c>
      <c r="F2446" s="6" t="s">
        <v>90</v>
      </c>
      <c r="G2446" s="6" t="s">
        <v>91</v>
      </c>
      <c r="H2446" s="6" t="s">
        <v>21</v>
      </c>
      <c r="I2446" s="8">
        <v>0.80000000000000016</v>
      </c>
      <c r="J2446" s="9">
        <v>4750</v>
      </c>
      <c r="K2446" s="10">
        <f t="shared" si="18"/>
        <v>3800.0000000000009</v>
      </c>
      <c r="L2446" s="10">
        <f t="shared" si="19"/>
        <v>1330.0000000000002</v>
      </c>
      <c r="M2446" s="11">
        <v>0.35</v>
      </c>
      <c r="O2446" s="16"/>
      <c r="P2446" s="14"/>
      <c r="Q2446" s="12"/>
      <c r="R2446" s="13"/>
    </row>
    <row r="2447" spans="1:18" ht="15.75" customHeight="1">
      <c r="A2447" s="1"/>
      <c r="B2447" s="6" t="s">
        <v>14</v>
      </c>
      <c r="C2447" s="6">
        <v>1185732</v>
      </c>
      <c r="D2447" s="7">
        <v>44510</v>
      </c>
      <c r="E2447" s="6" t="s">
        <v>46</v>
      </c>
      <c r="F2447" s="6" t="s">
        <v>90</v>
      </c>
      <c r="G2447" s="6" t="s">
        <v>91</v>
      </c>
      <c r="H2447" s="6" t="s">
        <v>22</v>
      </c>
      <c r="I2447" s="8">
        <v>0.8</v>
      </c>
      <c r="J2447" s="9">
        <v>5750</v>
      </c>
      <c r="K2447" s="10">
        <f t="shared" si="18"/>
        <v>4600</v>
      </c>
      <c r="L2447" s="10">
        <f t="shared" si="19"/>
        <v>2300</v>
      </c>
      <c r="M2447" s="11">
        <v>0.5</v>
      </c>
      <c r="O2447" s="16"/>
      <c r="P2447" s="14"/>
      <c r="Q2447" s="12"/>
      <c r="R2447" s="13"/>
    </row>
    <row r="2448" spans="1:18" ht="15.75" customHeight="1">
      <c r="A2448" s="1"/>
      <c r="B2448" s="6" t="s">
        <v>14</v>
      </c>
      <c r="C2448" s="6">
        <v>1185732</v>
      </c>
      <c r="D2448" s="7">
        <v>44539</v>
      </c>
      <c r="E2448" s="6" t="s">
        <v>46</v>
      </c>
      <c r="F2448" s="6" t="s">
        <v>90</v>
      </c>
      <c r="G2448" s="6" t="s">
        <v>91</v>
      </c>
      <c r="H2448" s="6" t="s">
        <v>17</v>
      </c>
      <c r="I2448" s="8">
        <v>0.75000000000000011</v>
      </c>
      <c r="J2448" s="9">
        <v>8250</v>
      </c>
      <c r="K2448" s="10">
        <f t="shared" si="18"/>
        <v>6187.5000000000009</v>
      </c>
      <c r="L2448" s="10">
        <f t="shared" si="19"/>
        <v>2475.0000000000005</v>
      </c>
      <c r="M2448" s="11">
        <v>0.4</v>
      </c>
      <c r="O2448" s="16"/>
      <c r="P2448" s="14"/>
      <c r="Q2448" s="12"/>
      <c r="R2448" s="13"/>
    </row>
    <row r="2449" spans="1:18" ht="15.75" customHeight="1">
      <c r="A2449" s="1"/>
      <c r="B2449" s="6" t="s">
        <v>14</v>
      </c>
      <c r="C2449" s="6">
        <v>1185732</v>
      </c>
      <c r="D2449" s="7">
        <v>44539</v>
      </c>
      <c r="E2449" s="6" t="s">
        <v>46</v>
      </c>
      <c r="F2449" s="6" t="s">
        <v>90</v>
      </c>
      <c r="G2449" s="6" t="s">
        <v>91</v>
      </c>
      <c r="H2449" s="6" t="s">
        <v>18</v>
      </c>
      <c r="I2449" s="8">
        <v>0.65000000000000013</v>
      </c>
      <c r="J2449" s="9">
        <v>6250</v>
      </c>
      <c r="K2449" s="10">
        <f t="shared" si="18"/>
        <v>4062.5000000000009</v>
      </c>
      <c r="L2449" s="10">
        <f t="shared" si="19"/>
        <v>1421.8750000000002</v>
      </c>
      <c r="M2449" s="11">
        <v>0.35</v>
      </c>
      <c r="O2449" s="16"/>
      <c r="P2449" s="14"/>
      <c r="Q2449" s="12"/>
      <c r="R2449" s="13"/>
    </row>
    <row r="2450" spans="1:18" ht="15.75" customHeight="1">
      <c r="A2450" s="1"/>
      <c r="B2450" s="6" t="s">
        <v>14</v>
      </c>
      <c r="C2450" s="6">
        <v>1185732</v>
      </c>
      <c r="D2450" s="7">
        <v>44539</v>
      </c>
      <c r="E2450" s="6" t="s">
        <v>46</v>
      </c>
      <c r="F2450" s="6" t="s">
        <v>90</v>
      </c>
      <c r="G2450" s="6" t="s">
        <v>91</v>
      </c>
      <c r="H2450" s="6" t="s">
        <v>19</v>
      </c>
      <c r="I2450" s="8">
        <v>0.65000000000000013</v>
      </c>
      <c r="J2450" s="9">
        <v>5750</v>
      </c>
      <c r="K2450" s="10">
        <f t="shared" si="18"/>
        <v>3737.5000000000009</v>
      </c>
      <c r="L2450" s="10">
        <f t="shared" si="19"/>
        <v>1495.0000000000005</v>
      </c>
      <c r="M2450" s="11">
        <v>0.4</v>
      </c>
      <c r="O2450" s="16"/>
      <c r="P2450" s="14"/>
      <c r="Q2450" s="12"/>
      <c r="R2450" s="13"/>
    </row>
    <row r="2451" spans="1:18" ht="15.75" customHeight="1">
      <c r="A2451" s="1"/>
      <c r="B2451" s="6" t="s">
        <v>14</v>
      </c>
      <c r="C2451" s="6">
        <v>1185732</v>
      </c>
      <c r="D2451" s="7">
        <v>44539</v>
      </c>
      <c r="E2451" s="6" t="s">
        <v>46</v>
      </c>
      <c r="F2451" s="6" t="s">
        <v>90</v>
      </c>
      <c r="G2451" s="6" t="s">
        <v>91</v>
      </c>
      <c r="H2451" s="6" t="s">
        <v>20</v>
      </c>
      <c r="I2451" s="8">
        <v>0.65000000000000013</v>
      </c>
      <c r="J2451" s="9">
        <v>5250</v>
      </c>
      <c r="K2451" s="10">
        <f t="shared" si="18"/>
        <v>3412.5000000000009</v>
      </c>
      <c r="L2451" s="10">
        <f t="shared" si="19"/>
        <v>1365.0000000000005</v>
      </c>
      <c r="M2451" s="11">
        <v>0.4</v>
      </c>
      <c r="O2451" s="16"/>
      <c r="P2451" s="14"/>
      <c r="Q2451" s="12"/>
      <c r="R2451" s="13"/>
    </row>
    <row r="2452" spans="1:18" ht="15.75" customHeight="1">
      <c r="A2452" s="1"/>
      <c r="B2452" s="6" t="s">
        <v>14</v>
      </c>
      <c r="C2452" s="6">
        <v>1185732</v>
      </c>
      <c r="D2452" s="7">
        <v>44539</v>
      </c>
      <c r="E2452" s="6" t="s">
        <v>46</v>
      </c>
      <c r="F2452" s="6" t="s">
        <v>90</v>
      </c>
      <c r="G2452" s="6" t="s">
        <v>91</v>
      </c>
      <c r="H2452" s="6" t="s">
        <v>21</v>
      </c>
      <c r="I2452" s="8">
        <v>0.75000000000000011</v>
      </c>
      <c r="J2452" s="9">
        <v>5250</v>
      </c>
      <c r="K2452" s="10">
        <f t="shared" si="18"/>
        <v>3937.5000000000005</v>
      </c>
      <c r="L2452" s="10">
        <f t="shared" si="19"/>
        <v>1378.125</v>
      </c>
      <c r="M2452" s="11">
        <v>0.35</v>
      </c>
      <c r="O2452" s="16"/>
      <c r="P2452" s="14"/>
      <c r="Q2452" s="12"/>
      <c r="R2452" s="13"/>
    </row>
    <row r="2453" spans="1:18" ht="15.75" customHeight="1">
      <c r="A2453" s="1"/>
      <c r="B2453" s="6" t="s">
        <v>14</v>
      </c>
      <c r="C2453" s="6">
        <v>1185732</v>
      </c>
      <c r="D2453" s="7">
        <v>44539</v>
      </c>
      <c r="E2453" s="6" t="s">
        <v>46</v>
      </c>
      <c r="F2453" s="6" t="s">
        <v>90</v>
      </c>
      <c r="G2453" s="6" t="s">
        <v>91</v>
      </c>
      <c r="H2453" s="6" t="s">
        <v>22</v>
      </c>
      <c r="I2453" s="8">
        <v>0.8</v>
      </c>
      <c r="J2453" s="9">
        <v>6250</v>
      </c>
      <c r="K2453" s="10">
        <f t="shared" si="18"/>
        <v>5000</v>
      </c>
      <c r="L2453" s="10">
        <f t="shared" si="19"/>
        <v>2500</v>
      </c>
      <c r="M2453" s="11">
        <v>0.5</v>
      </c>
      <c r="O2453" s="16"/>
      <c r="P2453" s="14"/>
      <c r="Q2453" s="12"/>
      <c r="R2453" s="13"/>
    </row>
    <row r="2454" spans="1:18" ht="15.75" customHeight="1">
      <c r="A2454" s="1" t="s">
        <v>39</v>
      </c>
      <c r="B2454" s="6" t="s">
        <v>14</v>
      </c>
      <c r="C2454" s="6">
        <v>1185732</v>
      </c>
      <c r="D2454" s="7">
        <v>44218</v>
      </c>
      <c r="E2454" s="6" t="s">
        <v>33</v>
      </c>
      <c r="F2454" s="6" t="s">
        <v>92</v>
      </c>
      <c r="G2454" s="6" t="s">
        <v>93</v>
      </c>
      <c r="H2454" s="6" t="s">
        <v>17</v>
      </c>
      <c r="I2454" s="8">
        <v>0.4</v>
      </c>
      <c r="J2454" s="9">
        <v>5000</v>
      </c>
      <c r="K2454" s="10">
        <f t="shared" si="18"/>
        <v>2000</v>
      </c>
      <c r="L2454" s="10">
        <f t="shared" si="19"/>
        <v>800</v>
      </c>
      <c r="M2454" s="11">
        <v>0.4</v>
      </c>
      <c r="O2454" s="16"/>
      <c r="P2454" s="14"/>
      <c r="Q2454" s="12"/>
      <c r="R2454" s="13"/>
    </row>
    <row r="2455" spans="1:18" ht="15.75" customHeight="1">
      <c r="A2455" s="1"/>
      <c r="B2455" s="6" t="s">
        <v>14</v>
      </c>
      <c r="C2455" s="6">
        <v>1185732</v>
      </c>
      <c r="D2455" s="7">
        <v>44218</v>
      </c>
      <c r="E2455" s="6" t="s">
        <v>33</v>
      </c>
      <c r="F2455" s="6" t="s">
        <v>92</v>
      </c>
      <c r="G2455" s="6" t="s">
        <v>93</v>
      </c>
      <c r="H2455" s="6" t="s">
        <v>18</v>
      </c>
      <c r="I2455" s="8">
        <v>0.4</v>
      </c>
      <c r="J2455" s="9">
        <v>3000</v>
      </c>
      <c r="K2455" s="10">
        <f t="shared" si="18"/>
        <v>1200</v>
      </c>
      <c r="L2455" s="10">
        <f t="shared" si="19"/>
        <v>420</v>
      </c>
      <c r="M2455" s="11">
        <v>0.35</v>
      </c>
      <c r="O2455" s="16"/>
      <c r="P2455" s="14"/>
      <c r="Q2455" s="12"/>
      <c r="R2455" s="13"/>
    </row>
    <row r="2456" spans="1:18" ht="15.75" customHeight="1">
      <c r="A2456" s="1"/>
      <c r="B2456" s="6" t="s">
        <v>14</v>
      </c>
      <c r="C2456" s="6">
        <v>1185732</v>
      </c>
      <c r="D2456" s="7">
        <v>44218</v>
      </c>
      <c r="E2456" s="6" t="s">
        <v>33</v>
      </c>
      <c r="F2456" s="6" t="s">
        <v>92</v>
      </c>
      <c r="G2456" s="6" t="s">
        <v>93</v>
      </c>
      <c r="H2456" s="6" t="s">
        <v>19</v>
      </c>
      <c r="I2456" s="8">
        <v>0.30000000000000004</v>
      </c>
      <c r="J2456" s="9">
        <v>3000</v>
      </c>
      <c r="K2456" s="10">
        <f t="shared" si="18"/>
        <v>900.00000000000011</v>
      </c>
      <c r="L2456" s="10">
        <f t="shared" si="19"/>
        <v>360.00000000000006</v>
      </c>
      <c r="M2456" s="11">
        <v>0.4</v>
      </c>
      <c r="O2456" s="16"/>
      <c r="P2456" s="14"/>
      <c r="Q2456" s="12"/>
      <c r="R2456" s="13"/>
    </row>
    <row r="2457" spans="1:18" ht="15.75" customHeight="1">
      <c r="A2457" s="1"/>
      <c r="B2457" s="6" t="s">
        <v>14</v>
      </c>
      <c r="C2457" s="6">
        <v>1185732</v>
      </c>
      <c r="D2457" s="7">
        <v>44218</v>
      </c>
      <c r="E2457" s="6" t="s">
        <v>33</v>
      </c>
      <c r="F2457" s="6" t="s">
        <v>92</v>
      </c>
      <c r="G2457" s="6" t="s">
        <v>93</v>
      </c>
      <c r="H2457" s="6" t="s">
        <v>20</v>
      </c>
      <c r="I2457" s="8">
        <v>0.35000000000000003</v>
      </c>
      <c r="J2457" s="9">
        <v>1500</v>
      </c>
      <c r="K2457" s="10">
        <f t="shared" si="18"/>
        <v>525</v>
      </c>
      <c r="L2457" s="10">
        <f t="shared" si="19"/>
        <v>210</v>
      </c>
      <c r="M2457" s="11">
        <v>0.4</v>
      </c>
      <c r="O2457" s="16"/>
      <c r="P2457" s="14"/>
      <c r="Q2457" s="12"/>
      <c r="R2457" s="13"/>
    </row>
    <row r="2458" spans="1:18" ht="15.75" customHeight="1">
      <c r="A2458" s="1"/>
      <c r="B2458" s="6" t="s">
        <v>14</v>
      </c>
      <c r="C2458" s="6">
        <v>1185732</v>
      </c>
      <c r="D2458" s="7">
        <v>44218</v>
      </c>
      <c r="E2458" s="6" t="s">
        <v>33</v>
      </c>
      <c r="F2458" s="6" t="s">
        <v>92</v>
      </c>
      <c r="G2458" s="6" t="s">
        <v>93</v>
      </c>
      <c r="H2458" s="6" t="s">
        <v>21</v>
      </c>
      <c r="I2458" s="8">
        <v>0.49999999999999994</v>
      </c>
      <c r="J2458" s="9">
        <v>2000</v>
      </c>
      <c r="K2458" s="10">
        <f t="shared" si="18"/>
        <v>999.99999999999989</v>
      </c>
      <c r="L2458" s="10">
        <f t="shared" si="19"/>
        <v>349.99999999999994</v>
      </c>
      <c r="M2458" s="11">
        <v>0.35</v>
      </c>
      <c r="O2458" s="16"/>
      <c r="P2458" s="14"/>
      <c r="Q2458" s="12"/>
      <c r="R2458" s="13"/>
    </row>
    <row r="2459" spans="1:18" ht="15.75" customHeight="1">
      <c r="A2459" s="1"/>
      <c r="B2459" s="6" t="s">
        <v>14</v>
      </c>
      <c r="C2459" s="6">
        <v>1185732</v>
      </c>
      <c r="D2459" s="7">
        <v>44218</v>
      </c>
      <c r="E2459" s="6" t="s">
        <v>33</v>
      </c>
      <c r="F2459" s="6" t="s">
        <v>92</v>
      </c>
      <c r="G2459" s="6" t="s">
        <v>93</v>
      </c>
      <c r="H2459" s="6" t="s">
        <v>22</v>
      </c>
      <c r="I2459" s="8">
        <v>0.4</v>
      </c>
      <c r="J2459" s="9">
        <v>3000</v>
      </c>
      <c r="K2459" s="10">
        <f t="shared" si="18"/>
        <v>1200</v>
      </c>
      <c r="L2459" s="10">
        <f t="shared" si="19"/>
        <v>480</v>
      </c>
      <c r="M2459" s="11">
        <v>0.4</v>
      </c>
      <c r="O2459" s="16"/>
      <c r="P2459" s="14"/>
      <c r="Q2459" s="12"/>
      <c r="R2459" s="13"/>
    </row>
    <row r="2460" spans="1:18" ht="15.75" customHeight="1">
      <c r="A2460" s="1"/>
      <c r="B2460" s="6" t="s">
        <v>14</v>
      </c>
      <c r="C2460" s="6">
        <v>1185732</v>
      </c>
      <c r="D2460" s="7">
        <v>44249</v>
      </c>
      <c r="E2460" s="6" t="s">
        <v>33</v>
      </c>
      <c r="F2460" s="6" t="s">
        <v>92</v>
      </c>
      <c r="G2460" s="6" t="s">
        <v>93</v>
      </c>
      <c r="H2460" s="6" t="s">
        <v>17</v>
      </c>
      <c r="I2460" s="8">
        <v>0.4</v>
      </c>
      <c r="J2460" s="9">
        <v>5500</v>
      </c>
      <c r="K2460" s="10">
        <f t="shared" si="18"/>
        <v>2200</v>
      </c>
      <c r="L2460" s="10">
        <f t="shared" si="19"/>
        <v>880</v>
      </c>
      <c r="M2460" s="11">
        <v>0.4</v>
      </c>
      <c r="O2460" s="16"/>
      <c r="P2460" s="14"/>
      <c r="Q2460" s="12"/>
      <c r="R2460" s="13"/>
    </row>
    <row r="2461" spans="1:18" ht="15.75" customHeight="1">
      <c r="A2461" s="1"/>
      <c r="B2461" s="6" t="s">
        <v>14</v>
      </c>
      <c r="C2461" s="6">
        <v>1185732</v>
      </c>
      <c r="D2461" s="7">
        <v>44249</v>
      </c>
      <c r="E2461" s="6" t="s">
        <v>33</v>
      </c>
      <c r="F2461" s="6" t="s">
        <v>92</v>
      </c>
      <c r="G2461" s="6" t="s">
        <v>93</v>
      </c>
      <c r="H2461" s="6" t="s">
        <v>18</v>
      </c>
      <c r="I2461" s="8">
        <v>0.4</v>
      </c>
      <c r="J2461" s="9">
        <v>2000</v>
      </c>
      <c r="K2461" s="10">
        <f t="shared" si="18"/>
        <v>800</v>
      </c>
      <c r="L2461" s="10">
        <f t="shared" si="19"/>
        <v>280</v>
      </c>
      <c r="M2461" s="11">
        <v>0.35</v>
      </c>
      <c r="O2461" s="16"/>
      <c r="P2461" s="14"/>
      <c r="Q2461" s="12"/>
      <c r="R2461" s="13"/>
    </row>
    <row r="2462" spans="1:18" ht="15.75" customHeight="1">
      <c r="A2462" s="1"/>
      <c r="B2462" s="6" t="s">
        <v>14</v>
      </c>
      <c r="C2462" s="6">
        <v>1185732</v>
      </c>
      <c r="D2462" s="7">
        <v>44249</v>
      </c>
      <c r="E2462" s="6" t="s">
        <v>33</v>
      </c>
      <c r="F2462" s="6" t="s">
        <v>92</v>
      </c>
      <c r="G2462" s="6" t="s">
        <v>93</v>
      </c>
      <c r="H2462" s="6" t="s">
        <v>19</v>
      </c>
      <c r="I2462" s="8">
        <v>0.30000000000000004</v>
      </c>
      <c r="J2462" s="9">
        <v>2500</v>
      </c>
      <c r="K2462" s="10">
        <f t="shared" si="18"/>
        <v>750.00000000000011</v>
      </c>
      <c r="L2462" s="10">
        <f t="shared" si="19"/>
        <v>300.00000000000006</v>
      </c>
      <c r="M2462" s="11">
        <v>0.4</v>
      </c>
      <c r="O2462" s="16"/>
      <c r="P2462" s="14"/>
      <c r="Q2462" s="12"/>
      <c r="R2462" s="13"/>
    </row>
    <row r="2463" spans="1:18" ht="15.75" customHeight="1">
      <c r="A2463" s="1"/>
      <c r="B2463" s="6" t="s">
        <v>14</v>
      </c>
      <c r="C2463" s="6">
        <v>1185732</v>
      </c>
      <c r="D2463" s="7">
        <v>44249</v>
      </c>
      <c r="E2463" s="6" t="s">
        <v>33</v>
      </c>
      <c r="F2463" s="6" t="s">
        <v>92</v>
      </c>
      <c r="G2463" s="6" t="s">
        <v>93</v>
      </c>
      <c r="H2463" s="6" t="s">
        <v>20</v>
      </c>
      <c r="I2463" s="8">
        <v>0.35000000000000003</v>
      </c>
      <c r="J2463" s="9">
        <v>1250</v>
      </c>
      <c r="K2463" s="10">
        <f t="shared" si="18"/>
        <v>437.50000000000006</v>
      </c>
      <c r="L2463" s="10">
        <f t="shared" si="19"/>
        <v>175.00000000000003</v>
      </c>
      <c r="M2463" s="11">
        <v>0.4</v>
      </c>
      <c r="O2463" s="16"/>
      <c r="P2463" s="14"/>
      <c r="Q2463" s="12"/>
      <c r="R2463" s="13"/>
    </row>
    <row r="2464" spans="1:18" ht="15.75" customHeight="1">
      <c r="A2464" s="1"/>
      <c r="B2464" s="6" t="s">
        <v>14</v>
      </c>
      <c r="C2464" s="6">
        <v>1185732</v>
      </c>
      <c r="D2464" s="7">
        <v>44249</v>
      </c>
      <c r="E2464" s="6" t="s">
        <v>33</v>
      </c>
      <c r="F2464" s="6" t="s">
        <v>92</v>
      </c>
      <c r="G2464" s="6" t="s">
        <v>93</v>
      </c>
      <c r="H2464" s="6" t="s">
        <v>21</v>
      </c>
      <c r="I2464" s="8">
        <v>0.49999999999999994</v>
      </c>
      <c r="J2464" s="9">
        <v>2000</v>
      </c>
      <c r="K2464" s="10">
        <f t="shared" si="18"/>
        <v>999.99999999999989</v>
      </c>
      <c r="L2464" s="10">
        <f t="shared" si="19"/>
        <v>349.99999999999994</v>
      </c>
      <c r="M2464" s="11">
        <v>0.35</v>
      </c>
      <c r="O2464" s="16"/>
      <c r="P2464" s="14"/>
      <c r="Q2464" s="12"/>
      <c r="R2464" s="13"/>
    </row>
    <row r="2465" spans="1:18" ht="15.75" customHeight="1">
      <c r="A2465" s="1"/>
      <c r="B2465" s="6" t="s">
        <v>14</v>
      </c>
      <c r="C2465" s="6">
        <v>1185732</v>
      </c>
      <c r="D2465" s="7">
        <v>44249</v>
      </c>
      <c r="E2465" s="6" t="s">
        <v>33</v>
      </c>
      <c r="F2465" s="6" t="s">
        <v>92</v>
      </c>
      <c r="G2465" s="6" t="s">
        <v>93</v>
      </c>
      <c r="H2465" s="6" t="s">
        <v>22</v>
      </c>
      <c r="I2465" s="8">
        <v>0.4</v>
      </c>
      <c r="J2465" s="9">
        <v>3000</v>
      </c>
      <c r="K2465" s="10">
        <f t="shared" si="18"/>
        <v>1200</v>
      </c>
      <c r="L2465" s="10">
        <f t="shared" si="19"/>
        <v>480</v>
      </c>
      <c r="M2465" s="11">
        <v>0.4</v>
      </c>
      <c r="O2465" s="16"/>
      <c r="P2465" s="14"/>
      <c r="Q2465" s="12"/>
      <c r="R2465" s="13"/>
    </row>
    <row r="2466" spans="1:18" ht="15.75" customHeight="1">
      <c r="A2466" s="1"/>
      <c r="B2466" s="6" t="s">
        <v>14</v>
      </c>
      <c r="C2466" s="6">
        <v>1185732</v>
      </c>
      <c r="D2466" s="7">
        <v>44276</v>
      </c>
      <c r="E2466" s="6" t="s">
        <v>33</v>
      </c>
      <c r="F2466" s="6" t="s">
        <v>92</v>
      </c>
      <c r="G2466" s="6" t="s">
        <v>93</v>
      </c>
      <c r="H2466" s="6" t="s">
        <v>17</v>
      </c>
      <c r="I2466" s="8">
        <v>0.45</v>
      </c>
      <c r="J2466" s="9">
        <v>5200</v>
      </c>
      <c r="K2466" s="10">
        <f t="shared" si="18"/>
        <v>2340</v>
      </c>
      <c r="L2466" s="10">
        <f t="shared" si="19"/>
        <v>936</v>
      </c>
      <c r="M2466" s="11">
        <v>0.4</v>
      </c>
      <c r="O2466" s="16"/>
      <c r="P2466" s="14"/>
      <c r="Q2466" s="12"/>
      <c r="R2466" s="13"/>
    </row>
    <row r="2467" spans="1:18" ht="15.75" customHeight="1">
      <c r="A2467" s="1"/>
      <c r="B2467" s="6" t="s">
        <v>14</v>
      </c>
      <c r="C2467" s="6">
        <v>1185732</v>
      </c>
      <c r="D2467" s="7">
        <v>44276</v>
      </c>
      <c r="E2467" s="6" t="s">
        <v>33</v>
      </c>
      <c r="F2467" s="6" t="s">
        <v>92</v>
      </c>
      <c r="G2467" s="6" t="s">
        <v>93</v>
      </c>
      <c r="H2467" s="6" t="s">
        <v>18</v>
      </c>
      <c r="I2467" s="8">
        <v>0.45</v>
      </c>
      <c r="J2467" s="9">
        <v>2250</v>
      </c>
      <c r="K2467" s="10">
        <f t="shared" si="18"/>
        <v>1012.5</v>
      </c>
      <c r="L2467" s="10">
        <f t="shared" si="19"/>
        <v>354.375</v>
      </c>
      <c r="M2467" s="11">
        <v>0.35</v>
      </c>
      <c r="O2467" s="16"/>
      <c r="P2467" s="14"/>
      <c r="Q2467" s="12"/>
      <c r="R2467" s="13"/>
    </row>
    <row r="2468" spans="1:18" ht="15.75" customHeight="1">
      <c r="A2468" s="1"/>
      <c r="B2468" s="6" t="s">
        <v>14</v>
      </c>
      <c r="C2468" s="6">
        <v>1185732</v>
      </c>
      <c r="D2468" s="7">
        <v>44276</v>
      </c>
      <c r="E2468" s="6" t="s">
        <v>33</v>
      </c>
      <c r="F2468" s="6" t="s">
        <v>92</v>
      </c>
      <c r="G2468" s="6" t="s">
        <v>93</v>
      </c>
      <c r="H2468" s="6" t="s">
        <v>19</v>
      </c>
      <c r="I2468" s="8">
        <v>0.35000000000000003</v>
      </c>
      <c r="J2468" s="9">
        <v>2500</v>
      </c>
      <c r="K2468" s="10">
        <f t="shared" si="18"/>
        <v>875.00000000000011</v>
      </c>
      <c r="L2468" s="10">
        <f t="shared" si="19"/>
        <v>350.00000000000006</v>
      </c>
      <c r="M2468" s="11">
        <v>0.4</v>
      </c>
      <c r="O2468" s="16"/>
      <c r="P2468" s="14"/>
      <c r="Q2468" s="12"/>
      <c r="R2468" s="13"/>
    </row>
    <row r="2469" spans="1:18" ht="15.75" customHeight="1">
      <c r="A2469" s="1"/>
      <c r="B2469" s="6" t="s">
        <v>14</v>
      </c>
      <c r="C2469" s="6">
        <v>1185732</v>
      </c>
      <c r="D2469" s="7">
        <v>44276</v>
      </c>
      <c r="E2469" s="6" t="s">
        <v>33</v>
      </c>
      <c r="F2469" s="6" t="s">
        <v>92</v>
      </c>
      <c r="G2469" s="6" t="s">
        <v>93</v>
      </c>
      <c r="H2469" s="6" t="s">
        <v>20</v>
      </c>
      <c r="I2469" s="8">
        <v>0.4</v>
      </c>
      <c r="J2469" s="9">
        <v>1000</v>
      </c>
      <c r="K2469" s="10">
        <f t="shared" si="18"/>
        <v>400</v>
      </c>
      <c r="L2469" s="10">
        <f t="shared" si="19"/>
        <v>160</v>
      </c>
      <c r="M2469" s="11">
        <v>0.4</v>
      </c>
      <c r="O2469" s="16"/>
      <c r="P2469" s="14"/>
      <c r="Q2469" s="12"/>
      <c r="R2469" s="13"/>
    </row>
    <row r="2470" spans="1:18" ht="15.75" customHeight="1">
      <c r="A2470" s="1"/>
      <c r="B2470" s="6" t="s">
        <v>14</v>
      </c>
      <c r="C2470" s="6">
        <v>1185732</v>
      </c>
      <c r="D2470" s="7">
        <v>44276</v>
      </c>
      <c r="E2470" s="6" t="s">
        <v>33</v>
      </c>
      <c r="F2470" s="6" t="s">
        <v>92</v>
      </c>
      <c r="G2470" s="6" t="s">
        <v>93</v>
      </c>
      <c r="H2470" s="6" t="s">
        <v>21</v>
      </c>
      <c r="I2470" s="8">
        <v>0.54999999999999993</v>
      </c>
      <c r="J2470" s="9">
        <v>1500</v>
      </c>
      <c r="K2470" s="10">
        <f t="shared" si="18"/>
        <v>824.99999999999989</v>
      </c>
      <c r="L2470" s="10">
        <f t="shared" si="19"/>
        <v>288.74999999999994</v>
      </c>
      <c r="M2470" s="11">
        <v>0.35</v>
      </c>
      <c r="O2470" s="16"/>
      <c r="P2470" s="14"/>
      <c r="Q2470" s="12"/>
      <c r="R2470" s="13"/>
    </row>
    <row r="2471" spans="1:18" ht="15.75" customHeight="1">
      <c r="A2471" s="1"/>
      <c r="B2471" s="6" t="s">
        <v>14</v>
      </c>
      <c r="C2471" s="6">
        <v>1185732</v>
      </c>
      <c r="D2471" s="7">
        <v>44276</v>
      </c>
      <c r="E2471" s="6" t="s">
        <v>33</v>
      </c>
      <c r="F2471" s="6" t="s">
        <v>92</v>
      </c>
      <c r="G2471" s="6" t="s">
        <v>93</v>
      </c>
      <c r="H2471" s="6" t="s">
        <v>22</v>
      </c>
      <c r="I2471" s="8">
        <v>0.45</v>
      </c>
      <c r="J2471" s="9">
        <v>2500</v>
      </c>
      <c r="K2471" s="10">
        <f t="shared" si="18"/>
        <v>1125</v>
      </c>
      <c r="L2471" s="10">
        <f t="shared" si="19"/>
        <v>450</v>
      </c>
      <c r="M2471" s="11">
        <v>0.4</v>
      </c>
      <c r="O2471" s="16"/>
      <c r="P2471" s="14"/>
      <c r="Q2471" s="12"/>
      <c r="R2471" s="13"/>
    </row>
    <row r="2472" spans="1:18" ht="15.75" customHeight="1">
      <c r="A2472" s="1"/>
      <c r="B2472" s="6" t="s">
        <v>14</v>
      </c>
      <c r="C2472" s="6">
        <v>1185732</v>
      </c>
      <c r="D2472" s="7">
        <v>44308</v>
      </c>
      <c r="E2472" s="6" t="s">
        <v>33</v>
      </c>
      <c r="F2472" s="6" t="s">
        <v>92</v>
      </c>
      <c r="G2472" s="6" t="s">
        <v>93</v>
      </c>
      <c r="H2472" s="6" t="s">
        <v>17</v>
      </c>
      <c r="I2472" s="8">
        <v>0.45</v>
      </c>
      <c r="J2472" s="9">
        <v>4750</v>
      </c>
      <c r="K2472" s="10">
        <f t="shared" si="18"/>
        <v>2137.5</v>
      </c>
      <c r="L2472" s="10">
        <f t="shared" si="19"/>
        <v>855</v>
      </c>
      <c r="M2472" s="11">
        <v>0.4</v>
      </c>
      <c r="O2472" s="16"/>
      <c r="P2472" s="14"/>
      <c r="Q2472" s="12"/>
      <c r="R2472" s="13"/>
    </row>
    <row r="2473" spans="1:18" ht="15.75" customHeight="1">
      <c r="A2473" s="1"/>
      <c r="B2473" s="6" t="s">
        <v>14</v>
      </c>
      <c r="C2473" s="6">
        <v>1185732</v>
      </c>
      <c r="D2473" s="7">
        <v>44308</v>
      </c>
      <c r="E2473" s="6" t="s">
        <v>33</v>
      </c>
      <c r="F2473" s="6" t="s">
        <v>92</v>
      </c>
      <c r="G2473" s="6" t="s">
        <v>93</v>
      </c>
      <c r="H2473" s="6" t="s">
        <v>18</v>
      </c>
      <c r="I2473" s="8">
        <v>0.45</v>
      </c>
      <c r="J2473" s="9">
        <v>1750</v>
      </c>
      <c r="K2473" s="10">
        <f t="shared" si="18"/>
        <v>787.5</v>
      </c>
      <c r="L2473" s="10">
        <f t="shared" si="19"/>
        <v>275.625</v>
      </c>
      <c r="M2473" s="11">
        <v>0.35</v>
      </c>
      <c r="O2473" s="16"/>
      <c r="P2473" s="14"/>
      <c r="Q2473" s="12"/>
      <c r="R2473" s="13"/>
    </row>
    <row r="2474" spans="1:18" ht="15.75" customHeight="1">
      <c r="A2474" s="1"/>
      <c r="B2474" s="6" t="s">
        <v>14</v>
      </c>
      <c r="C2474" s="6">
        <v>1185732</v>
      </c>
      <c r="D2474" s="7">
        <v>44308</v>
      </c>
      <c r="E2474" s="6" t="s">
        <v>33</v>
      </c>
      <c r="F2474" s="6" t="s">
        <v>92</v>
      </c>
      <c r="G2474" s="6" t="s">
        <v>93</v>
      </c>
      <c r="H2474" s="6" t="s">
        <v>19</v>
      </c>
      <c r="I2474" s="8">
        <v>0.4</v>
      </c>
      <c r="J2474" s="9">
        <v>1750</v>
      </c>
      <c r="K2474" s="10">
        <f t="shared" si="18"/>
        <v>700</v>
      </c>
      <c r="L2474" s="10">
        <f t="shared" si="19"/>
        <v>280</v>
      </c>
      <c r="M2474" s="11">
        <v>0.4</v>
      </c>
      <c r="O2474" s="16"/>
      <c r="P2474" s="14"/>
      <c r="Q2474" s="12"/>
      <c r="R2474" s="13"/>
    </row>
    <row r="2475" spans="1:18" ht="15.75" customHeight="1">
      <c r="A2475" s="1"/>
      <c r="B2475" s="6" t="s">
        <v>14</v>
      </c>
      <c r="C2475" s="6">
        <v>1185732</v>
      </c>
      <c r="D2475" s="7">
        <v>44308</v>
      </c>
      <c r="E2475" s="6" t="s">
        <v>33</v>
      </c>
      <c r="F2475" s="6" t="s">
        <v>92</v>
      </c>
      <c r="G2475" s="6" t="s">
        <v>93</v>
      </c>
      <c r="H2475" s="6" t="s">
        <v>20</v>
      </c>
      <c r="I2475" s="8">
        <v>0.45</v>
      </c>
      <c r="J2475" s="9">
        <v>1000</v>
      </c>
      <c r="K2475" s="10">
        <f t="shared" si="18"/>
        <v>450</v>
      </c>
      <c r="L2475" s="10">
        <f t="shared" si="19"/>
        <v>180</v>
      </c>
      <c r="M2475" s="11">
        <v>0.4</v>
      </c>
      <c r="O2475" s="16"/>
      <c r="P2475" s="14"/>
      <c r="Q2475" s="12"/>
      <c r="R2475" s="13"/>
    </row>
    <row r="2476" spans="1:18" ht="15.75" customHeight="1">
      <c r="A2476" s="1"/>
      <c r="B2476" s="6" t="s">
        <v>14</v>
      </c>
      <c r="C2476" s="6">
        <v>1185732</v>
      </c>
      <c r="D2476" s="7">
        <v>44308</v>
      </c>
      <c r="E2476" s="6" t="s">
        <v>33</v>
      </c>
      <c r="F2476" s="6" t="s">
        <v>92</v>
      </c>
      <c r="G2476" s="6" t="s">
        <v>93</v>
      </c>
      <c r="H2476" s="6" t="s">
        <v>21</v>
      </c>
      <c r="I2476" s="8">
        <v>0.5</v>
      </c>
      <c r="J2476" s="9">
        <v>1250</v>
      </c>
      <c r="K2476" s="10">
        <f t="shared" si="18"/>
        <v>625</v>
      </c>
      <c r="L2476" s="10">
        <f t="shared" si="19"/>
        <v>218.75</v>
      </c>
      <c r="M2476" s="11">
        <v>0.35</v>
      </c>
      <c r="O2476" s="16"/>
      <c r="P2476" s="14"/>
      <c r="Q2476" s="12"/>
      <c r="R2476" s="13"/>
    </row>
    <row r="2477" spans="1:18" ht="15.75" customHeight="1">
      <c r="A2477" s="1"/>
      <c r="B2477" s="6" t="s">
        <v>14</v>
      </c>
      <c r="C2477" s="6">
        <v>1185732</v>
      </c>
      <c r="D2477" s="7">
        <v>44308</v>
      </c>
      <c r="E2477" s="6" t="s">
        <v>33</v>
      </c>
      <c r="F2477" s="6" t="s">
        <v>92</v>
      </c>
      <c r="G2477" s="6" t="s">
        <v>93</v>
      </c>
      <c r="H2477" s="6" t="s">
        <v>22</v>
      </c>
      <c r="I2477" s="8">
        <v>0.4</v>
      </c>
      <c r="J2477" s="9">
        <v>2500</v>
      </c>
      <c r="K2477" s="10">
        <f t="shared" si="18"/>
        <v>1000</v>
      </c>
      <c r="L2477" s="10">
        <f t="shared" si="19"/>
        <v>400</v>
      </c>
      <c r="M2477" s="11">
        <v>0.4</v>
      </c>
      <c r="O2477" s="16"/>
      <c r="P2477" s="14"/>
      <c r="Q2477" s="12"/>
      <c r="R2477" s="13"/>
    </row>
    <row r="2478" spans="1:18" ht="15.75" customHeight="1">
      <c r="A2478" s="1"/>
      <c r="B2478" s="6" t="s">
        <v>14</v>
      </c>
      <c r="C2478" s="6">
        <v>1185732</v>
      </c>
      <c r="D2478" s="7">
        <v>44339</v>
      </c>
      <c r="E2478" s="6" t="s">
        <v>33</v>
      </c>
      <c r="F2478" s="6" t="s">
        <v>92</v>
      </c>
      <c r="G2478" s="6" t="s">
        <v>93</v>
      </c>
      <c r="H2478" s="6" t="s">
        <v>17</v>
      </c>
      <c r="I2478" s="8">
        <v>0.5</v>
      </c>
      <c r="J2478" s="9">
        <v>5200</v>
      </c>
      <c r="K2478" s="10">
        <f t="shared" si="18"/>
        <v>2600</v>
      </c>
      <c r="L2478" s="10">
        <f t="shared" si="19"/>
        <v>1040</v>
      </c>
      <c r="M2478" s="11">
        <v>0.4</v>
      </c>
      <c r="O2478" s="16"/>
      <c r="P2478" s="14"/>
      <c r="Q2478" s="12"/>
      <c r="R2478" s="13"/>
    </row>
    <row r="2479" spans="1:18" ht="15.75" customHeight="1">
      <c r="A2479" s="1"/>
      <c r="B2479" s="6" t="s">
        <v>14</v>
      </c>
      <c r="C2479" s="6">
        <v>1185732</v>
      </c>
      <c r="D2479" s="7">
        <v>44339</v>
      </c>
      <c r="E2479" s="6" t="s">
        <v>33</v>
      </c>
      <c r="F2479" s="6" t="s">
        <v>92</v>
      </c>
      <c r="G2479" s="6" t="s">
        <v>93</v>
      </c>
      <c r="H2479" s="6" t="s">
        <v>18</v>
      </c>
      <c r="I2479" s="8">
        <v>0.45000000000000007</v>
      </c>
      <c r="J2479" s="9">
        <v>2250</v>
      </c>
      <c r="K2479" s="10">
        <f t="shared" si="18"/>
        <v>1012.5000000000001</v>
      </c>
      <c r="L2479" s="10">
        <f t="shared" si="19"/>
        <v>354.375</v>
      </c>
      <c r="M2479" s="11">
        <v>0.35</v>
      </c>
      <c r="O2479" s="16"/>
      <c r="P2479" s="14"/>
      <c r="Q2479" s="12"/>
      <c r="R2479" s="13"/>
    </row>
    <row r="2480" spans="1:18" ht="15.75" customHeight="1">
      <c r="A2480" s="1"/>
      <c r="B2480" s="6" t="s">
        <v>14</v>
      </c>
      <c r="C2480" s="6">
        <v>1185732</v>
      </c>
      <c r="D2480" s="7">
        <v>44339</v>
      </c>
      <c r="E2480" s="6" t="s">
        <v>33</v>
      </c>
      <c r="F2480" s="6" t="s">
        <v>92</v>
      </c>
      <c r="G2480" s="6" t="s">
        <v>93</v>
      </c>
      <c r="H2480" s="6" t="s">
        <v>19</v>
      </c>
      <c r="I2480" s="8">
        <v>0.4</v>
      </c>
      <c r="J2480" s="9">
        <v>2000</v>
      </c>
      <c r="K2480" s="10">
        <f t="shared" si="18"/>
        <v>800</v>
      </c>
      <c r="L2480" s="10">
        <f t="shared" si="19"/>
        <v>320</v>
      </c>
      <c r="M2480" s="11">
        <v>0.4</v>
      </c>
      <c r="O2480" s="16"/>
      <c r="P2480" s="14"/>
      <c r="Q2480" s="12"/>
      <c r="R2480" s="13"/>
    </row>
    <row r="2481" spans="1:18" ht="15.75" customHeight="1">
      <c r="A2481" s="1"/>
      <c r="B2481" s="6" t="s">
        <v>14</v>
      </c>
      <c r="C2481" s="6">
        <v>1185732</v>
      </c>
      <c r="D2481" s="7">
        <v>44339</v>
      </c>
      <c r="E2481" s="6" t="s">
        <v>33</v>
      </c>
      <c r="F2481" s="6" t="s">
        <v>92</v>
      </c>
      <c r="G2481" s="6" t="s">
        <v>93</v>
      </c>
      <c r="H2481" s="6" t="s">
        <v>20</v>
      </c>
      <c r="I2481" s="8">
        <v>0.4</v>
      </c>
      <c r="J2481" s="9">
        <v>1250</v>
      </c>
      <c r="K2481" s="10">
        <f t="shared" si="18"/>
        <v>500</v>
      </c>
      <c r="L2481" s="10">
        <f t="shared" si="19"/>
        <v>200</v>
      </c>
      <c r="M2481" s="11">
        <v>0.4</v>
      </c>
      <c r="O2481" s="16"/>
      <c r="P2481" s="14"/>
      <c r="Q2481" s="12"/>
      <c r="R2481" s="13"/>
    </row>
    <row r="2482" spans="1:18" ht="15.75" customHeight="1">
      <c r="A2482" s="1"/>
      <c r="B2482" s="6" t="s">
        <v>14</v>
      </c>
      <c r="C2482" s="6">
        <v>1185732</v>
      </c>
      <c r="D2482" s="7">
        <v>44339</v>
      </c>
      <c r="E2482" s="6" t="s">
        <v>33</v>
      </c>
      <c r="F2482" s="6" t="s">
        <v>92</v>
      </c>
      <c r="G2482" s="6" t="s">
        <v>93</v>
      </c>
      <c r="H2482" s="6" t="s">
        <v>21</v>
      </c>
      <c r="I2482" s="8">
        <v>0.5</v>
      </c>
      <c r="J2482" s="9">
        <v>1500</v>
      </c>
      <c r="K2482" s="10">
        <f t="shared" si="18"/>
        <v>750</v>
      </c>
      <c r="L2482" s="10">
        <f t="shared" si="19"/>
        <v>262.5</v>
      </c>
      <c r="M2482" s="11">
        <v>0.35</v>
      </c>
      <c r="O2482" s="16"/>
      <c r="P2482" s="14"/>
      <c r="Q2482" s="12"/>
      <c r="R2482" s="13"/>
    </row>
    <row r="2483" spans="1:18" ht="15.75" customHeight="1">
      <c r="A2483" s="1"/>
      <c r="B2483" s="6" t="s">
        <v>14</v>
      </c>
      <c r="C2483" s="6">
        <v>1185732</v>
      </c>
      <c r="D2483" s="7">
        <v>44339</v>
      </c>
      <c r="E2483" s="6" t="s">
        <v>33</v>
      </c>
      <c r="F2483" s="6" t="s">
        <v>92</v>
      </c>
      <c r="G2483" s="6" t="s">
        <v>93</v>
      </c>
      <c r="H2483" s="6" t="s">
        <v>22</v>
      </c>
      <c r="I2483" s="8">
        <v>0.55000000000000004</v>
      </c>
      <c r="J2483" s="9">
        <v>2750</v>
      </c>
      <c r="K2483" s="10">
        <f t="shared" si="18"/>
        <v>1512.5000000000002</v>
      </c>
      <c r="L2483" s="10">
        <f t="shared" si="19"/>
        <v>605.00000000000011</v>
      </c>
      <c r="M2483" s="11">
        <v>0.4</v>
      </c>
      <c r="O2483" s="16"/>
      <c r="P2483" s="14"/>
      <c r="Q2483" s="12"/>
      <c r="R2483" s="13"/>
    </row>
    <row r="2484" spans="1:18" ht="15.75" customHeight="1">
      <c r="A2484" s="1"/>
      <c r="B2484" s="6" t="s">
        <v>14</v>
      </c>
      <c r="C2484" s="6">
        <v>1185732</v>
      </c>
      <c r="D2484" s="7">
        <v>44369</v>
      </c>
      <c r="E2484" s="6" t="s">
        <v>33</v>
      </c>
      <c r="F2484" s="6" t="s">
        <v>92</v>
      </c>
      <c r="G2484" s="6" t="s">
        <v>93</v>
      </c>
      <c r="H2484" s="6" t="s">
        <v>17</v>
      </c>
      <c r="I2484" s="8">
        <v>0.4</v>
      </c>
      <c r="J2484" s="9">
        <v>5250</v>
      </c>
      <c r="K2484" s="10">
        <f t="shared" si="18"/>
        <v>2100</v>
      </c>
      <c r="L2484" s="10">
        <f t="shared" si="19"/>
        <v>840</v>
      </c>
      <c r="M2484" s="11">
        <v>0.4</v>
      </c>
      <c r="O2484" s="16"/>
      <c r="P2484" s="14"/>
      <c r="Q2484" s="12"/>
      <c r="R2484" s="13"/>
    </row>
    <row r="2485" spans="1:18" ht="15.75" customHeight="1">
      <c r="A2485" s="1"/>
      <c r="B2485" s="6" t="s">
        <v>14</v>
      </c>
      <c r="C2485" s="6">
        <v>1185732</v>
      </c>
      <c r="D2485" s="7">
        <v>44369</v>
      </c>
      <c r="E2485" s="6" t="s">
        <v>33</v>
      </c>
      <c r="F2485" s="6" t="s">
        <v>92</v>
      </c>
      <c r="G2485" s="6" t="s">
        <v>93</v>
      </c>
      <c r="H2485" s="6" t="s">
        <v>18</v>
      </c>
      <c r="I2485" s="8">
        <v>0.35000000000000009</v>
      </c>
      <c r="J2485" s="9">
        <v>2750</v>
      </c>
      <c r="K2485" s="10">
        <f t="shared" si="18"/>
        <v>962.50000000000023</v>
      </c>
      <c r="L2485" s="10">
        <f t="shared" si="19"/>
        <v>336.87500000000006</v>
      </c>
      <c r="M2485" s="11">
        <v>0.35</v>
      </c>
      <c r="O2485" s="16"/>
      <c r="P2485" s="14"/>
      <c r="Q2485" s="12"/>
      <c r="R2485" s="13"/>
    </row>
    <row r="2486" spans="1:18" ht="15.75" customHeight="1">
      <c r="A2486" s="1"/>
      <c r="B2486" s="6" t="s">
        <v>14</v>
      </c>
      <c r="C2486" s="6">
        <v>1185732</v>
      </c>
      <c r="D2486" s="7">
        <v>44369</v>
      </c>
      <c r="E2486" s="6" t="s">
        <v>33</v>
      </c>
      <c r="F2486" s="6" t="s">
        <v>92</v>
      </c>
      <c r="G2486" s="6" t="s">
        <v>93</v>
      </c>
      <c r="H2486" s="6" t="s">
        <v>19</v>
      </c>
      <c r="I2486" s="8">
        <v>0.30000000000000004</v>
      </c>
      <c r="J2486" s="9">
        <v>2250</v>
      </c>
      <c r="K2486" s="10">
        <f t="shared" si="18"/>
        <v>675.00000000000011</v>
      </c>
      <c r="L2486" s="10">
        <f t="shared" si="19"/>
        <v>270.00000000000006</v>
      </c>
      <c r="M2486" s="11">
        <v>0.4</v>
      </c>
      <c r="O2486" s="16"/>
      <c r="P2486" s="14"/>
      <c r="Q2486" s="12"/>
      <c r="R2486" s="13"/>
    </row>
    <row r="2487" spans="1:18" ht="15.75" customHeight="1">
      <c r="A2487" s="1"/>
      <c r="B2487" s="6" t="s">
        <v>14</v>
      </c>
      <c r="C2487" s="6">
        <v>1185732</v>
      </c>
      <c r="D2487" s="7">
        <v>44369</v>
      </c>
      <c r="E2487" s="6" t="s">
        <v>33</v>
      </c>
      <c r="F2487" s="6" t="s">
        <v>92</v>
      </c>
      <c r="G2487" s="6" t="s">
        <v>93</v>
      </c>
      <c r="H2487" s="6" t="s">
        <v>20</v>
      </c>
      <c r="I2487" s="8">
        <v>0.30000000000000004</v>
      </c>
      <c r="J2487" s="9">
        <v>2000</v>
      </c>
      <c r="K2487" s="10">
        <f t="shared" si="18"/>
        <v>600.00000000000011</v>
      </c>
      <c r="L2487" s="10">
        <f t="shared" si="19"/>
        <v>240.00000000000006</v>
      </c>
      <c r="M2487" s="11">
        <v>0.4</v>
      </c>
      <c r="O2487" s="16"/>
      <c r="P2487" s="14"/>
      <c r="Q2487" s="12"/>
      <c r="R2487" s="13"/>
    </row>
    <row r="2488" spans="1:18" ht="15.75" customHeight="1">
      <c r="A2488" s="1"/>
      <c r="B2488" s="6" t="s">
        <v>14</v>
      </c>
      <c r="C2488" s="6">
        <v>1185732</v>
      </c>
      <c r="D2488" s="7">
        <v>44369</v>
      </c>
      <c r="E2488" s="6" t="s">
        <v>33</v>
      </c>
      <c r="F2488" s="6" t="s">
        <v>92</v>
      </c>
      <c r="G2488" s="6" t="s">
        <v>93</v>
      </c>
      <c r="H2488" s="6" t="s">
        <v>21</v>
      </c>
      <c r="I2488" s="8">
        <v>0.5</v>
      </c>
      <c r="J2488" s="9">
        <v>2000</v>
      </c>
      <c r="K2488" s="10">
        <f t="shared" si="18"/>
        <v>1000</v>
      </c>
      <c r="L2488" s="10">
        <f t="shared" si="19"/>
        <v>350</v>
      </c>
      <c r="M2488" s="11">
        <v>0.35</v>
      </c>
      <c r="O2488" s="16"/>
      <c r="P2488" s="14"/>
      <c r="Q2488" s="12"/>
      <c r="R2488" s="13"/>
    </row>
    <row r="2489" spans="1:18" ht="15.75" customHeight="1">
      <c r="A2489" s="1"/>
      <c r="B2489" s="6" t="s">
        <v>14</v>
      </c>
      <c r="C2489" s="6">
        <v>1185732</v>
      </c>
      <c r="D2489" s="7">
        <v>44369</v>
      </c>
      <c r="E2489" s="6" t="s">
        <v>33</v>
      </c>
      <c r="F2489" s="6" t="s">
        <v>92</v>
      </c>
      <c r="G2489" s="6" t="s">
        <v>93</v>
      </c>
      <c r="H2489" s="6" t="s">
        <v>22</v>
      </c>
      <c r="I2489" s="8">
        <v>0.55000000000000004</v>
      </c>
      <c r="J2489" s="9">
        <v>3750</v>
      </c>
      <c r="K2489" s="10">
        <f t="shared" si="18"/>
        <v>2062.5</v>
      </c>
      <c r="L2489" s="10">
        <f t="shared" si="19"/>
        <v>825</v>
      </c>
      <c r="M2489" s="11">
        <v>0.4</v>
      </c>
      <c r="O2489" s="16"/>
      <c r="P2489" s="14"/>
      <c r="Q2489" s="12"/>
      <c r="R2489" s="13"/>
    </row>
    <row r="2490" spans="1:18" ht="15.75" customHeight="1">
      <c r="A2490" s="1"/>
      <c r="B2490" s="6" t="s">
        <v>14</v>
      </c>
      <c r="C2490" s="6">
        <v>1185732</v>
      </c>
      <c r="D2490" s="7">
        <v>44398</v>
      </c>
      <c r="E2490" s="6" t="s">
        <v>33</v>
      </c>
      <c r="F2490" s="6" t="s">
        <v>92</v>
      </c>
      <c r="G2490" s="6" t="s">
        <v>93</v>
      </c>
      <c r="H2490" s="6" t="s">
        <v>17</v>
      </c>
      <c r="I2490" s="8">
        <v>0.5</v>
      </c>
      <c r="J2490" s="9">
        <v>6000</v>
      </c>
      <c r="K2490" s="10">
        <f t="shared" si="18"/>
        <v>3000</v>
      </c>
      <c r="L2490" s="10">
        <f t="shared" si="19"/>
        <v>1200</v>
      </c>
      <c r="M2490" s="11">
        <v>0.4</v>
      </c>
      <c r="O2490" s="16"/>
      <c r="P2490" s="14"/>
      <c r="Q2490" s="12"/>
      <c r="R2490" s="13"/>
    </row>
    <row r="2491" spans="1:18" ht="15.75" customHeight="1">
      <c r="A2491" s="1"/>
      <c r="B2491" s="6" t="s">
        <v>14</v>
      </c>
      <c r="C2491" s="6">
        <v>1185732</v>
      </c>
      <c r="D2491" s="7">
        <v>44398</v>
      </c>
      <c r="E2491" s="6" t="s">
        <v>33</v>
      </c>
      <c r="F2491" s="6" t="s">
        <v>92</v>
      </c>
      <c r="G2491" s="6" t="s">
        <v>93</v>
      </c>
      <c r="H2491" s="6" t="s">
        <v>18</v>
      </c>
      <c r="I2491" s="8">
        <v>0.45000000000000007</v>
      </c>
      <c r="J2491" s="9">
        <v>3500</v>
      </c>
      <c r="K2491" s="10">
        <f t="shared" si="18"/>
        <v>1575.0000000000002</v>
      </c>
      <c r="L2491" s="10">
        <f t="shared" si="19"/>
        <v>551.25</v>
      </c>
      <c r="M2491" s="11">
        <v>0.35</v>
      </c>
      <c r="O2491" s="16"/>
      <c r="P2491" s="14"/>
      <c r="Q2491" s="12"/>
      <c r="R2491" s="13"/>
    </row>
    <row r="2492" spans="1:18" ht="15.75" customHeight="1">
      <c r="A2492" s="1"/>
      <c r="B2492" s="6" t="s">
        <v>14</v>
      </c>
      <c r="C2492" s="6">
        <v>1185732</v>
      </c>
      <c r="D2492" s="7">
        <v>44398</v>
      </c>
      <c r="E2492" s="6" t="s">
        <v>33</v>
      </c>
      <c r="F2492" s="6" t="s">
        <v>92</v>
      </c>
      <c r="G2492" s="6" t="s">
        <v>93</v>
      </c>
      <c r="H2492" s="6" t="s">
        <v>19</v>
      </c>
      <c r="I2492" s="8">
        <v>0.4</v>
      </c>
      <c r="J2492" s="9">
        <v>2750</v>
      </c>
      <c r="K2492" s="10">
        <f t="shared" si="18"/>
        <v>1100</v>
      </c>
      <c r="L2492" s="10">
        <f t="shared" si="19"/>
        <v>440</v>
      </c>
      <c r="M2492" s="11">
        <v>0.4</v>
      </c>
      <c r="O2492" s="16"/>
      <c r="P2492" s="14"/>
      <c r="Q2492" s="12"/>
      <c r="R2492" s="13"/>
    </row>
    <row r="2493" spans="1:18" ht="15.75" customHeight="1">
      <c r="A2493" s="1"/>
      <c r="B2493" s="6" t="s">
        <v>14</v>
      </c>
      <c r="C2493" s="6">
        <v>1185732</v>
      </c>
      <c r="D2493" s="7">
        <v>44398</v>
      </c>
      <c r="E2493" s="6" t="s">
        <v>33</v>
      </c>
      <c r="F2493" s="6" t="s">
        <v>92</v>
      </c>
      <c r="G2493" s="6" t="s">
        <v>93</v>
      </c>
      <c r="H2493" s="6" t="s">
        <v>20</v>
      </c>
      <c r="I2493" s="8">
        <v>0.4</v>
      </c>
      <c r="J2493" s="9">
        <v>2250</v>
      </c>
      <c r="K2493" s="10">
        <f t="shared" si="18"/>
        <v>900</v>
      </c>
      <c r="L2493" s="10">
        <f t="shared" si="19"/>
        <v>360</v>
      </c>
      <c r="M2493" s="11">
        <v>0.4</v>
      </c>
      <c r="O2493" s="16"/>
      <c r="P2493" s="14"/>
      <c r="Q2493" s="12"/>
      <c r="R2493" s="13"/>
    </row>
    <row r="2494" spans="1:18" ht="15.75" customHeight="1">
      <c r="A2494" s="1"/>
      <c r="B2494" s="6" t="s">
        <v>14</v>
      </c>
      <c r="C2494" s="6">
        <v>1185732</v>
      </c>
      <c r="D2494" s="7">
        <v>44398</v>
      </c>
      <c r="E2494" s="6" t="s">
        <v>33</v>
      </c>
      <c r="F2494" s="6" t="s">
        <v>92</v>
      </c>
      <c r="G2494" s="6" t="s">
        <v>93</v>
      </c>
      <c r="H2494" s="6" t="s">
        <v>21</v>
      </c>
      <c r="I2494" s="8">
        <v>0.5</v>
      </c>
      <c r="J2494" s="9">
        <v>2500</v>
      </c>
      <c r="K2494" s="10">
        <f t="shared" si="18"/>
        <v>1250</v>
      </c>
      <c r="L2494" s="10">
        <f t="shared" si="19"/>
        <v>437.5</v>
      </c>
      <c r="M2494" s="11">
        <v>0.35</v>
      </c>
      <c r="O2494" s="16"/>
      <c r="P2494" s="14"/>
      <c r="Q2494" s="12"/>
      <c r="R2494" s="13"/>
    </row>
    <row r="2495" spans="1:18" ht="15.75" customHeight="1">
      <c r="A2495" s="1"/>
      <c r="B2495" s="6" t="s">
        <v>14</v>
      </c>
      <c r="C2495" s="6">
        <v>1185732</v>
      </c>
      <c r="D2495" s="7">
        <v>44398</v>
      </c>
      <c r="E2495" s="6" t="s">
        <v>33</v>
      </c>
      <c r="F2495" s="6" t="s">
        <v>92</v>
      </c>
      <c r="G2495" s="6" t="s">
        <v>93</v>
      </c>
      <c r="H2495" s="6" t="s">
        <v>22</v>
      </c>
      <c r="I2495" s="8">
        <v>0.55000000000000004</v>
      </c>
      <c r="J2495" s="9">
        <v>4250</v>
      </c>
      <c r="K2495" s="10">
        <f t="shared" si="18"/>
        <v>2337.5</v>
      </c>
      <c r="L2495" s="10">
        <f t="shared" si="19"/>
        <v>935</v>
      </c>
      <c r="M2495" s="11">
        <v>0.4</v>
      </c>
      <c r="O2495" s="16"/>
      <c r="P2495" s="14"/>
      <c r="Q2495" s="12"/>
      <c r="R2495" s="13"/>
    </row>
    <row r="2496" spans="1:18" ht="15.75" customHeight="1">
      <c r="A2496" s="1"/>
      <c r="B2496" s="6" t="s">
        <v>14</v>
      </c>
      <c r="C2496" s="6">
        <v>1185732</v>
      </c>
      <c r="D2496" s="7">
        <v>44430</v>
      </c>
      <c r="E2496" s="6" t="s">
        <v>33</v>
      </c>
      <c r="F2496" s="6" t="s">
        <v>92</v>
      </c>
      <c r="G2496" s="6" t="s">
        <v>93</v>
      </c>
      <c r="H2496" s="6" t="s">
        <v>17</v>
      </c>
      <c r="I2496" s="8">
        <v>0.5</v>
      </c>
      <c r="J2496" s="9">
        <v>5750</v>
      </c>
      <c r="K2496" s="10">
        <f t="shared" si="18"/>
        <v>2875</v>
      </c>
      <c r="L2496" s="10">
        <f t="shared" si="19"/>
        <v>1150</v>
      </c>
      <c r="M2496" s="11">
        <v>0.4</v>
      </c>
      <c r="O2496" s="16"/>
      <c r="P2496" s="14"/>
      <c r="Q2496" s="12"/>
      <c r="R2496" s="13"/>
    </row>
    <row r="2497" spans="1:18" ht="15.75" customHeight="1">
      <c r="A2497" s="1"/>
      <c r="B2497" s="6" t="s">
        <v>14</v>
      </c>
      <c r="C2497" s="6">
        <v>1185732</v>
      </c>
      <c r="D2497" s="7">
        <v>44430</v>
      </c>
      <c r="E2497" s="6" t="s">
        <v>33</v>
      </c>
      <c r="F2497" s="6" t="s">
        <v>92</v>
      </c>
      <c r="G2497" s="6" t="s">
        <v>93</v>
      </c>
      <c r="H2497" s="6" t="s">
        <v>18</v>
      </c>
      <c r="I2497" s="8">
        <v>0.45000000000000007</v>
      </c>
      <c r="J2497" s="9">
        <v>3500</v>
      </c>
      <c r="K2497" s="10">
        <f t="shared" si="18"/>
        <v>1575.0000000000002</v>
      </c>
      <c r="L2497" s="10">
        <f t="shared" si="19"/>
        <v>551.25</v>
      </c>
      <c r="M2497" s="11">
        <v>0.35</v>
      </c>
      <c r="O2497" s="16"/>
      <c r="P2497" s="14"/>
      <c r="Q2497" s="12"/>
      <c r="R2497" s="13"/>
    </row>
    <row r="2498" spans="1:18" ht="15.75" customHeight="1">
      <c r="A2498" s="1"/>
      <c r="B2498" s="6" t="s">
        <v>14</v>
      </c>
      <c r="C2498" s="6">
        <v>1185732</v>
      </c>
      <c r="D2498" s="7">
        <v>44430</v>
      </c>
      <c r="E2498" s="6" t="s">
        <v>33</v>
      </c>
      <c r="F2498" s="6" t="s">
        <v>92</v>
      </c>
      <c r="G2498" s="6" t="s">
        <v>93</v>
      </c>
      <c r="H2498" s="6" t="s">
        <v>19</v>
      </c>
      <c r="I2498" s="8">
        <v>0.4</v>
      </c>
      <c r="J2498" s="9">
        <v>2750</v>
      </c>
      <c r="K2498" s="10">
        <f t="shared" si="18"/>
        <v>1100</v>
      </c>
      <c r="L2498" s="10">
        <f t="shared" si="19"/>
        <v>440</v>
      </c>
      <c r="M2498" s="11">
        <v>0.4</v>
      </c>
      <c r="O2498" s="16"/>
      <c r="P2498" s="14"/>
      <c r="Q2498" s="12"/>
      <c r="R2498" s="13"/>
    </row>
    <row r="2499" spans="1:18" ht="15.75" customHeight="1">
      <c r="A2499" s="1"/>
      <c r="B2499" s="6" t="s">
        <v>14</v>
      </c>
      <c r="C2499" s="6">
        <v>1185732</v>
      </c>
      <c r="D2499" s="7">
        <v>44430</v>
      </c>
      <c r="E2499" s="6" t="s">
        <v>33</v>
      </c>
      <c r="F2499" s="6" t="s">
        <v>92</v>
      </c>
      <c r="G2499" s="6" t="s">
        <v>93</v>
      </c>
      <c r="H2499" s="6" t="s">
        <v>20</v>
      </c>
      <c r="I2499" s="8">
        <v>0.4</v>
      </c>
      <c r="J2499" s="9">
        <v>2500</v>
      </c>
      <c r="K2499" s="10">
        <f t="shared" si="18"/>
        <v>1000</v>
      </c>
      <c r="L2499" s="10">
        <f t="shared" si="19"/>
        <v>400</v>
      </c>
      <c r="M2499" s="11">
        <v>0.4</v>
      </c>
      <c r="O2499" s="16"/>
      <c r="P2499" s="14"/>
      <c r="Q2499" s="12"/>
      <c r="R2499" s="13"/>
    </row>
    <row r="2500" spans="1:18" ht="15.75" customHeight="1">
      <c r="A2500" s="1"/>
      <c r="B2500" s="6" t="s">
        <v>14</v>
      </c>
      <c r="C2500" s="6">
        <v>1185732</v>
      </c>
      <c r="D2500" s="7">
        <v>44430</v>
      </c>
      <c r="E2500" s="6" t="s">
        <v>33</v>
      </c>
      <c r="F2500" s="6" t="s">
        <v>92</v>
      </c>
      <c r="G2500" s="6" t="s">
        <v>93</v>
      </c>
      <c r="H2500" s="6" t="s">
        <v>21</v>
      </c>
      <c r="I2500" s="8">
        <v>0.5</v>
      </c>
      <c r="J2500" s="9">
        <v>2250</v>
      </c>
      <c r="K2500" s="10">
        <f t="shared" si="18"/>
        <v>1125</v>
      </c>
      <c r="L2500" s="10">
        <f t="shared" si="19"/>
        <v>393.75</v>
      </c>
      <c r="M2500" s="11">
        <v>0.35</v>
      </c>
      <c r="O2500" s="16"/>
      <c r="P2500" s="14"/>
      <c r="Q2500" s="12"/>
      <c r="R2500" s="13"/>
    </row>
    <row r="2501" spans="1:18" ht="15.75" customHeight="1">
      <c r="A2501" s="1"/>
      <c r="B2501" s="6" t="s">
        <v>14</v>
      </c>
      <c r="C2501" s="6">
        <v>1185732</v>
      </c>
      <c r="D2501" s="7">
        <v>44430</v>
      </c>
      <c r="E2501" s="6" t="s">
        <v>33</v>
      </c>
      <c r="F2501" s="6" t="s">
        <v>92</v>
      </c>
      <c r="G2501" s="6" t="s">
        <v>93</v>
      </c>
      <c r="H2501" s="6" t="s">
        <v>22</v>
      </c>
      <c r="I2501" s="8">
        <v>0.55000000000000004</v>
      </c>
      <c r="J2501" s="9">
        <v>4000</v>
      </c>
      <c r="K2501" s="10">
        <f t="shared" si="18"/>
        <v>2200</v>
      </c>
      <c r="L2501" s="10">
        <f t="shared" si="19"/>
        <v>880</v>
      </c>
      <c r="M2501" s="11">
        <v>0.4</v>
      </c>
      <c r="O2501" s="16"/>
      <c r="P2501" s="14"/>
      <c r="Q2501" s="12"/>
      <c r="R2501" s="13"/>
    </row>
    <row r="2502" spans="1:18" ht="15.75" customHeight="1">
      <c r="A2502" s="1"/>
      <c r="B2502" s="6" t="s">
        <v>14</v>
      </c>
      <c r="C2502" s="6">
        <v>1185732</v>
      </c>
      <c r="D2502" s="7">
        <v>44462</v>
      </c>
      <c r="E2502" s="6" t="s">
        <v>33</v>
      </c>
      <c r="F2502" s="6" t="s">
        <v>92</v>
      </c>
      <c r="G2502" s="6" t="s">
        <v>93</v>
      </c>
      <c r="H2502" s="6" t="s">
        <v>17</v>
      </c>
      <c r="I2502" s="8">
        <v>0.5</v>
      </c>
      <c r="J2502" s="9">
        <v>5250</v>
      </c>
      <c r="K2502" s="10">
        <f t="shared" si="18"/>
        <v>2625</v>
      </c>
      <c r="L2502" s="10">
        <f t="shared" si="19"/>
        <v>1050</v>
      </c>
      <c r="M2502" s="11">
        <v>0.4</v>
      </c>
      <c r="O2502" s="16"/>
      <c r="P2502" s="14"/>
      <c r="Q2502" s="12"/>
      <c r="R2502" s="13"/>
    </row>
    <row r="2503" spans="1:18" ht="15.75" customHeight="1">
      <c r="A2503" s="1"/>
      <c r="B2503" s="6" t="s">
        <v>14</v>
      </c>
      <c r="C2503" s="6">
        <v>1185732</v>
      </c>
      <c r="D2503" s="7">
        <v>44462</v>
      </c>
      <c r="E2503" s="6" t="s">
        <v>33</v>
      </c>
      <c r="F2503" s="6" t="s">
        <v>92</v>
      </c>
      <c r="G2503" s="6" t="s">
        <v>93</v>
      </c>
      <c r="H2503" s="6" t="s">
        <v>18</v>
      </c>
      <c r="I2503" s="8">
        <v>0.45000000000000007</v>
      </c>
      <c r="J2503" s="9">
        <v>3250</v>
      </c>
      <c r="K2503" s="10">
        <f t="shared" si="18"/>
        <v>1462.5000000000002</v>
      </c>
      <c r="L2503" s="10">
        <f t="shared" si="19"/>
        <v>511.87500000000006</v>
      </c>
      <c r="M2503" s="11">
        <v>0.35</v>
      </c>
      <c r="O2503" s="16"/>
      <c r="P2503" s="14"/>
      <c r="Q2503" s="12"/>
      <c r="R2503" s="13"/>
    </row>
    <row r="2504" spans="1:18" ht="15.75" customHeight="1">
      <c r="A2504" s="1"/>
      <c r="B2504" s="6" t="s">
        <v>14</v>
      </c>
      <c r="C2504" s="6">
        <v>1185732</v>
      </c>
      <c r="D2504" s="7">
        <v>44462</v>
      </c>
      <c r="E2504" s="6" t="s">
        <v>33</v>
      </c>
      <c r="F2504" s="6" t="s">
        <v>92</v>
      </c>
      <c r="G2504" s="6" t="s">
        <v>93</v>
      </c>
      <c r="H2504" s="6" t="s">
        <v>19</v>
      </c>
      <c r="I2504" s="8">
        <v>0.35000000000000003</v>
      </c>
      <c r="J2504" s="9">
        <v>2250</v>
      </c>
      <c r="K2504" s="10">
        <f t="shared" si="18"/>
        <v>787.50000000000011</v>
      </c>
      <c r="L2504" s="10">
        <f t="shared" si="19"/>
        <v>315.00000000000006</v>
      </c>
      <c r="M2504" s="11">
        <v>0.4</v>
      </c>
      <c r="O2504" s="16"/>
      <c r="P2504" s="14"/>
      <c r="Q2504" s="12"/>
      <c r="R2504" s="13"/>
    </row>
    <row r="2505" spans="1:18" ht="15.75" customHeight="1">
      <c r="A2505" s="1"/>
      <c r="B2505" s="6" t="s">
        <v>14</v>
      </c>
      <c r="C2505" s="6">
        <v>1185732</v>
      </c>
      <c r="D2505" s="7">
        <v>44462</v>
      </c>
      <c r="E2505" s="6" t="s">
        <v>33</v>
      </c>
      <c r="F2505" s="6" t="s">
        <v>92</v>
      </c>
      <c r="G2505" s="6" t="s">
        <v>93</v>
      </c>
      <c r="H2505" s="6" t="s">
        <v>20</v>
      </c>
      <c r="I2505" s="8">
        <v>0.35000000000000003</v>
      </c>
      <c r="J2505" s="9">
        <v>2000</v>
      </c>
      <c r="K2505" s="10">
        <f t="shared" si="18"/>
        <v>700.00000000000011</v>
      </c>
      <c r="L2505" s="10">
        <f t="shared" si="19"/>
        <v>280.00000000000006</v>
      </c>
      <c r="M2505" s="11">
        <v>0.4</v>
      </c>
      <c r="O2505" s="16"/>
      <c r="P2505" s="14"/>
      <c r="Q2505" s="12"/>
      <c r="R2505" s="13"/>
    </row>
    <row r="2506" spans="1:18" ht="15.75" customHeight="1">
      <c r="A2506" s="1"/>
      <c r="B2506" s="6" t="s">
        <v>14</v>
      </c>
      <c r="C2506" s="6">
        <v>1185732</v>
      </c>
      <c r="D2506" s="7">
        <v>44462</v>
      </c>
      <c r="E2506" s="6" t="s">
        <v>33</v>
      </c>
      <c r="F2506" s="6" t="s">
        <v>92</v>
      </c>
      <c r="G2506" s="6" t="s">
        <v>93</v>
      </c>
      <c r="H2506" s="6" t="s">
        <v>21</v>
      </c>
      <c r="I2506" s="8">
        <v>0.45</v>
      </c>
      <c r="J2506" s="9">
        <v>2000</v>
      </c>
      <c r="K2506" s="10">
        <f t="shared" si="18"/>
        <v>900</v>
      </c>
      <c r="L2506" s="10">
        <f t="shared" si="19"/>
        <v>315</v>
      </c>
      <c r="M2506" s="11">
        <v>0.35</v>
      </c>
      <c r="O2506" s="16"/>
      <c r="P2506" s="14"/>
      <c r="Q2506" s="12"/>
      <c r="R2506" s="13"/>
    </row>
    <row r="2507" spans="1:18" ht="15.75" customHeight="1">
      <c r="A2507" s="1"/>
      <c r="B2507" s="6" t="s">
        <v>14</v>
      </c>
      <c r="C2507" s="6">
        <v>1185732</v>
      </c>
      <c r="D2507" s="7">
        <v>44462</v>
      </c>
      <c r="E2507" s="6" t="s">
        <v>33</v>
      </c>
      <c r="F2507" s="6" t="s">
        <v>92</v>
      </c>
      <c r="G2507" s="6" t="s">
        <v>93</v>
      </c>
      <c r="H2507" s="6" t="s">
        <v>22</v>
      </c>
      <c r="I2507" s="8">
        <v>0.5</v>
      </c>
      <c r="J2507" s="9">
        <v>2750</v>
      </c>
      <c r="K2507" s="10">
        <f t="shared" si="18"/>
        <v>1375</v>
      </c>
      <c r="L2507" s="10">
        <f t="shared" si="19"/>
        <v>550</v>
      </c>
      <c r="M2507" s="11">
        <v>0.4</v>
      </c>
      <c r="O2507" s="16"/>
      <c r="P2507" s="14"/>
      <c r="Q2507" s="12"/>
      <c r="R2507" s="13"/>
    </row>
    <row r="2508" spans="1:18" ht="15.75" customHeight="1">
      <c r="A2508" s="1"/>
      <c r="B2508" s="6" t="s">
        <v>14</v>
      </c>
      <c r="C2508" s="6">
        <v>1185732</v>
      </c>
      <c r="D2508" s="7">
        <v>44491</v>
      </c>
      <c r="E2508" s="6" t="s">
        <v>33</v>
      </c>
      <c r="F2508" s="6" t="s">
        <v>92</v>
      </c>
      <c r="G2508" s="6" t="s">
        <v>93</v>
      </c>
      <c r="H2508" s="6" t="s">
        <v>17</v>
      </c>
      <c r="I2508" s="8">
        <v>0.54999999999999993</v>
      </c>
      <c r="J2508" s="9">
        <v>4500</v>
      </c>
      <c r="K2508" s="10">
        <f t="shared" si="18"/>
        <v>2474.9999999999995</v>
      </c>
      <c r="L2508" s="10">
        <f t="shared" si="19"/>
        <v>989.99999999999989</v>
      </c>
      <c r="M2508" s="11">
        <v>0.4</v>
      </c>
      <c r="O2508" s="16"/>
      <c r="P2508" s="14"/>
      <c r="Q2508" s="12"/>
      <c r="R2508" s="13"/>
    </row>
    <row r="2509" spans="1:18" ht="15.75" customHeight="1">
      <c r="A2509" s="1"/>
      <c r="B2509" s="6" t="s">
        <v>14</v>
      </c>
      <c r="C2509" s="6">
        <v>1185732</v>
      </c>
      <c r="D2509" s="7">
        <v>44491</v>
      </c>
      <c r="E2509" s="6" t="s">
        <v>33</v>
      </c>
      <c r="F2509" s="6" t="s">
        <v>92</v>
      </c>
      <c r="G2509" s="6" t="s">
        <v>93</v>
      </c>
      <c r="H2509" s="6" t="s">
        <v>18</v>
      </c>
      <c r="I2509" s="8">
        <v>0.45</v>
      </c>
      <c r="J2509" s="9">
        <v>2750</v>
      </c>
      <c r="K2509" s="10">
        <f t="shared" si="18"/>
        <v>1237.5</v>
      </c>
      <c r="L2509" s="10">
        <f t="shared" si="19"/>
        <v>433.125</v>
      </c>
      <c r="M2509" s="11">
        <v>0.35</v>
      </c>
      <c r="O2509" s="16"/>
      <c r="P2509" s="14"/>
      <c r="Q2509" s="12"/>
      <c r="R2509" s="13"/>
    </row>
    <row r="2510" spans="1:18" ht="15.75" customHeight="1">
      <c r="A2510" s="1"/>
      <c r="B2510" s="6" t="s">
        <v>14</v>
      </c>
      <c r="C2510" s="6">
        <v>1185732</v>
      </c>
      <c r="D2510" s="7">
        <v>44491</v>
      </c>
      <c r="E2510" s="6" t="s">
        <v>33</v>
      </c>
      <c r="F2510" s="6" t="s">
        <v>92</v>
      </c>
      <c r="G2510" s="6" t="s">
        <v>93</v>
      </c>
      <c r="H2510" s="6" t="s">
        <v>19</v>
      </c>
      <c r="I2510" s="8">
        <v>0.45</v>
      </c>
      <c r="J2510" s="9">
        <v>1750</v>
      </c>
      <c r="K2510" s="10">
        <f t="shared" si="18"/>
        <v>787.5</v>
      </c>
      <c r="L2510" s="10">
        <f t="shared" si="19"/>
        <v>315</v>
      </c>
      <c r="M2510" s="11">
        <v>0.4</v>
      </c>
      <c r="O2510" s="16"/>
      <c r="P2510" s="14"/>
      <c r="Q2510" s="12"/>
      <c r="R2510" s="13"/>
    </row>
    <row r="2511" spans="1:18" ht="15.75" customHeight="1">
      <c r="A2511" s="1"/>
      <c r="B2511" s="6" t="s">
        <v>14</v>
      </c>
      <c r="C2511" s="6">
        <v>1185732</v>
      </c>
      <c r="D2511" s="7">
        <v>44491</v>
      </c>
      <c r="E2511" s="6" t="s">
        <v>33</v>
      </c>
      <c r="F2511" s="6" t="s">
        <v>92</v>
      </c>
      <c r="G2511" s="6" t="s">
        <v>93</v>
      </c>
      <c r="H2511" s="6" t="s">
        <v>20</v>
      </c>
      <c r="I2511" s="8">
        <v>0.45</v>
      </c>
      <c r="J2511" s="9">
        <v>1500</v>
      </c>
      <c r="K2511" s="10">
        <f t="shared" si="18"/>
        <v>675</v>
      </c>
      <c r="L2511" s="10">
        <f t="shared" si="19"/>
        <v>270</v>
      </c>
      <c r="M2511" s="11">
        <v>0.4</v>
      </c>
      <c r="O2511" s="16"/>
      <c r="P2511" s="14"/>
      <c r="Q2511" s="12"/>
      <c r="R2511" s="13"/>
    </row>
    <row r="2512" spans="1:18" ht="15.75" customHeight="1">
      <c r="A2512" s="1"/>
      <c r="B2512" s="6" t="s">
        <v>14</v>
      </c>
      <c r="C2512" s="6">
        <v>1185732</v>
      </c>
      <c r="D2512" s="7">
        <v>44491</v>
      </c>
      <c r="E2512" s="6" t="s">
        <v>33</v>
      </c>
      <c r="F2512" s="6" t="s">
        <v>92</v>
      </c>
      <c r="G2512" s="6" t="s">
        <v>93</v>
      </c>
      <c r="H2512" s="6" t="s">
        <v>21</v>
      </c>
      <c r="I2512" s="8">
        <v>0.54999999999999993</v>
      </c>
      <c r="J2512" s="9">
        <v>1500</v>
      </c>
      <c r="K2512" s="10">
        <f t="shared" si="18"/>
        <v>824.99999999999989</v>
      </c>
      <c r="L2512" s="10">
        <f t="shared" si="19"/>
        <v>288.74999999999994</v>
      </c>
      <c r="M2512" s="11">
        <v>0.35</v>
      </c>
      <c r="O2512" s="16"/>
      <c r="P2512" s="14"/>
      <c r="Q2512" s="12"/>
      <c r="R2512" s="13"/>
    </row>
    <row r="2513" spans="1:18" ht="15.75" customHeight="1">
      <c r="A2513" s="1"/>
      <c r="B2513" s="6" t="s">
        <v>14</v>
      </c>
      <c r="C2513" s="6">
        <v>1185732</v>
      </c>
      <c r="D2513" s="7">
        <v>44491</v>
      </c>
      <c r="E2513" s="6" t="s">
        <v>33</v>
      </c>
      <c r="F2513" s="6" t="s">
        <v>92</v>
      </c>
      <c r="G2513" s="6" t="s">
        <v>93</v>
      </c>
      <c r="H2513" s="6" t="s">
        <v>22</v>
      </c>
      <c r="I2513" s="8">
        <v>0.54999999999999993</v>
      </c>
      <c r="J2513" s="9">
        <v>2750</v>
      </c>
      <c r="K2513" s="10">
        <f t="shared" si="18"/>
        <v>1512.4999999999998</v>
      </c>
      <c r="L2513" s="10">
        <f t="shared" si="19"/>
        <v>604.99999999999989</v>
      </c>
      <c r="M2513" s="11">
        <v>0.4</v>
      </c>
      <c r="O2513" s="16"/>
      <c r="P2513" s="14"/>
      <c r="Q2513" s="12"/>
      <c r="R2513" s="13"/>
    </row>
    <row r="2514" spans="1:18" ht="15.75" customHeight="1">
      <c r="A2514" s="1"/>
      <c r="B2514" s="6" t="s">
        <v>14</v>
      </c>
      <c r="C2514" s="6">
        <v>1185732</v>
      </c>
      <c r="D2514" s="7">
        <v>44522</v>
      </c>
      <c r="E2514" s="6" t="s">
        <v>33</v>
      </c>
      <c r="F2514" s="6" t="s">
        <v>92</v>
      </c>
      <c r="G2514" s="6" t="s">
        <v>93</v>
      </c>
      <c r="H2514" s="6" t="s">
        <v>17</v>
      </c>
      <c r="I2514" s="8">
        <v>0.5</v>
      </c>
      <c r="J2514" s="9">
        <v>4250</v>
      </c>
      <c r="K2514" s="10">
        <f t="shared" si="18"/>
        <v>2125</v>
      </c>
      <c r="L2514" s="10">
        <f t="shared" si="19"/>
        <v>850</v>
      </c>
      <c r="M2514" s="11">
        <v>0.4</v>
      </c>
      <c r="O2514" s="16"/>
      <c r="P2514" s="14"/>
      <c r="Q2514" s="12"/>
      <c r="R2514" s="13"/>
    </row>
    <row r="2515" spans="1:18" ht="15.75" customHeight="1">
      <c r="A2515" s="1"/>
      <c r="B2515" s="6" t="s">
        <v>14</v>
      </c>
      <c r="C2515" s="6">
        <v>1185732</v>
      </c>
      <c r="D2515" s="7">
        <v>44522</v>
      </c>
      <c r="E2515" s="6" t="s">
        <v>33</v>
      </c>
      <c r="F2515" s="6" t="s">
        <v>92</v>
      </c>
      <c r="G2515" s="6" t="s">
        <v>93</v>
      </c>
      <c r="H2515" s="6" t="s">
        <v>18</v>
      </c>
      <c r="I2515" s="8">
        <v>0.4</v>
      </c>
      <c r="J2515" s="9">
        <v>2750</v>
      </c>
      <c r="K2515" s="10">
        <f t="shared" si="18"/>
        <v>1100</v>
      </c>
      <c r="L2515" s="10">
        <f t="shared" si="19"/>
        <v>385</v>
      </c>
      <c r="M2515" s="11">
        <v>0.35</v>
      </c>
      <c r="O2515" s="16"/>
      <c r="P2515" s="14"/>
      <c r="Q2515" s="12"/>
      <c r="R2515" s="13"/>
    </row>
    <row r="2516" spans="1:18" ht="15.75" customHeight="1">
      <c r="A2516" s="1"/>
      <c r="B2516" s="6" t="s">
        <v>14</v>
      </c>
      <c r="C2516" s="6">
        <v>1185732</v>
      </c>
      <c r="D2516" s="7">
        <v>44522</v>
      </c>
      <c r="E2516" s="6" t="s">
        <v>33</v>
      </c>
      <c r="F2516" s="6" t="s">
        <v>92</v>
      </c>
      <c r="G2516" s="6" t="s">
        <v>93</v>
      </c>
      <c r="H2516" s="6" t="s">
        <v>19</v>
      </c>
      <c r="I2516" s="8">
        <v>0.45</v>
      </c>
      <c r="J2516" s="9">
        <v>2200</v>
      </c>
      <c r="K2516" s="10">
        <f t="shared" si="18"/>
        <v>990</v>
      </c>
      <c r="L2516" s="10">
        <f t="shared" si="19"/>
        <v>396</v>
      </c>
      <c r="M2516" s="11">
        <v>0.4</v>
      </c>
      <c r="O2516" s="16"/>
      <c r="P2516" s="14"/>
      <c r="Q2516" s="12"/>
      <c r="R2516" s="13"/>
    </row>
    <row r="2517" spans="1:18" ht="15.75" customHeight="1">
      <c r="A2517" s="1"/>
      <c r="B2517" s="6" t="s">
        <v>14</v>
      </c>
      <c r="C2517" s="6">
        <v>1185732</v>
      </c>
      <c r="D2517" s="7">
        <v>44522</v>
      </c>
      <c r="E2517" s="6" t="s">
        <v>33</v>
      </c>
      <c r="F2517" s="6" t="s">
        <v>92</v>
      </c>
      <c r="G2517" s="6" t="s">
        <v>93</v>
      </c>
      <c r="H2517" s="6" t="s">
        <v>20</v>
      </c>
      <c r="I2517" s="8">
        <v>0.55000000000000004</v>
      </c>
      <c r="J2517" s="9">
        <v>2000</v>
      </c>
      <c r="K2517" s="10">
        <f t="shared" si="18"/>
        <v>1100</v>
      </c>
      <c r="L2517" s="10">
        <f t="shared" si="19"/>
        <v>440</v>
      </c>
      <c r="M2517" s="11">
        <v>0.4</v>
      </c>
      <c r="O2517" s="16"/>
      <c r="P2517" s="14"/>
      <c r="Q2517" s="12"/>
      <c r="R2517" s="13"/>
    </row>
    <row r="2518" spans="1:18" ht="15.75" customHeight="1">
      <c r="A2518" s="1"/>
      <c r="B2518" s="6" t="s">
        <v>14</v>
      </c>
      <c r="C2518" s="6">
        <v>1185732</v>
      </c>
      <c r="D2518" s="7">
        <v>44522</v>
      </c>
      <c r="E2518" s="6" t="s">
        <v>33</v>
      </c>
      <c r="F2518" s="6" t="s">
        <v>92</v>
      </c>
      <c r="G2518" s="6" t="s">
        <v>93</v>
      </c>
      <c r="H2518" s="6" t="s">
        <v>21</v>
      </c>
      <c r="I2518" s="8">
        <v>0.65</v>
      </c>
      <c r="J2518" s="9">
        <v>1750</v>
      </c>
      <c r="K2518" s="10">
        <f t="shared" si="18"/>
        <v>1137.5</v>
      </c>
      <c r="L2518" s="10">
        <f t="shared" si="19"/>
        <v>398.125</v>
      </c>
      <c r="M2518" s="11">
        <v>0.35</v>
      </c>
      <c r="O2518" s="16"/>
      <c r="P2518" s="14"/>
      <c r="Q2518" s="12"/>
      <c r="R2518" s="13"/>
    </row>
    <row r="2519" spans="1:18" ht="15.75" customHeight="1">
      <c r="A2519" s="1"/>
      <c r="B2519" s="6" t="s">
        <v>14</v>
      </c>
      <c r="C2519" s="6">
        <v>1185732</v>
      </c>
      <c r="D2519" s="7">
        <v>44522</v>
      </c>
      <c r="E2519" s="6" t="s">
        <v>33</v>
      </c>
      <c r="F2519" s="6" t="s">
        <v>92</v>
      </c>
      <c r="G2519" s="6" t="s">
        <v>93</v>
      </c>
      <c r="H2519" s="6" t="s">
        <v>22</v>
      </c>
      <c r="I2519" s="8">
        <v>0.7</v>
      </c>
      <c r="J2519" s="9">
        <v>2750</v>
      </c>
      <c r="K2519" s="10">
        <f t="shared" si="18"/>
        <v>1924.9999999999998</v>
      </c>
      <c r="L2519" s="10">
        <f t="shared" si="19"/>
        <v>770</v>
      </c>
      <c r="M2519" s="11">
        <v>0.4</v>
      </c>
      <c r="O2519" s="16"/>
      <c r="P2519" s="14"/>
      <c r="Q2519" s="12"/>
      <c r="R2519" s="13"/>
    </row>
    <row r="2520" spans="1:18" ht="15.75" customHeight="1">
      <c r="A2520" s="1"/>
      <c r="B2520" s="6" t="s">
        <v>14</v>
      </c>
      <c r="C2520" s="6">
        <v>1185732</v>
      </c>
      <c r="D2520" s="7">
        <v>44551</v>
      </c>
      <c r="E2520" s="6" t="s">
        <v>33</v>
      </c>
      <c r="F2520" s="6" t="s">
        <v>92</v>
      </c>
      <c r="G2520" s="6" t="s">
        <v>93</v>
      </c>
      <c r="H2520" s="6" t="s">
        <v>17</v>
      </c>
      <c r="I2520" s="8">
        <v>0.65</v>
      </c>
      <c r="J2520" s="9">
        <v>5250</v>
      </c>
      <c r="K2520" s="10">
        <f t="shared" si="18"/>
        <v>3412.5</v>
      </c>
      <c r="L2520" s="10">
        <f t="shared" si="19"/>
        <v>1365</v>
      </c>
      <c r="M2520" s="11">
        <v>0.4</v>
      </c>
      <c r="O2520" s="16"/>
      <c r="P2520" s="14"/>
      <c r="Q2520" s="12"/>
      <c r="R2520" s="13"/>
    </row>
    <row r="2521" spans="1:18" ht="15.75" customHeight="1">
      <c r="A2521" s="1"/>
      <c r="B2521" s="6" t="s">
        <v>14</v>
      </c>
      <c r="C2521" s="6">
        <v>1185732</v>
      </c>
      <c r="D2521" s="7">
        <v>44551</v>
      </c>
      <c r="E2521" s="6" t="s">
        <v>33</v>
      </c>
      <c r="F2521" s="6" t="s">
        <v>92</v>
      </c>
      <c r="G2521" s="6" t="s">
        <v>93</v>
      </c>
      <c r="H2521" s="6" t="s">
        <v>18</v>
      </c>
      <c r="I2521" s="8">
        <v>0.55000000000000004</v>
      </c>
      <c r="J2521" s="9">
        <v>3250</v>
      </c>
      <c r="K2521" s="10">
        <f t="shared" si="18"/>
        <v>1787.5000000000002</v>
      </c>
      <c r="L2521" s="10">
        <f t="shared" si="19"/>
        <v>625.625</v>
      </c>
      <c r="M2521" s="11">
        <v>0.35</v>
      </c>
      <c r="O2521" s="16"/>
      <c r="P2521" s="14"/>
      <c r="Q2521" s="12"/>
      <c r="R2521" s="13"/>
    </row>
    <row r="2522" spans="1:18" ht="15.75" customHeight="1">
      <c r="A2522" s="1"/>
      <c r="B2522" s="6" t="s">
        <v>14</v>
      </c>
      <c r="C2522" s="6">
        <v>1185732</v>
      </c>
      <c r="D2522" s="7">
        <v>44551</v>
      </c>
      <c r="E2522" s="6" t="s">
        <v>33</v>
      </c>
      <c r="F2522" s="6" t="s">
        <v>92</v>
      </c>
      <c r="G2522" s="6" t="s">
        <v>93</v>
      </c>
      <c r="H2522" s="6" t="s">
        <v>19</v>
      </c>
      <c r="I2522" s="8">
        <v>0.55000000000000004</v>
      </c>
      <c r="J2522" s="9">
        <v>2750</v>
      </c>
      <c r="K2522" s="10">
        <f t="shared" si="18"/>
        <v>1512.5000000000002</v>
      </c>
      <c r="L2522" s="10">
        <f t="shared" si="19"/>
        <v>605.00000000000011</v>
      </c>
      <c r="M2522" s="11">
        <v>0.4</v>
      </c>
      <c r="O2522" s="16"/>
      <c r="P2522" s="14"/>
      <c r="Q2522" s="12"/>
      <c r="R2522" s="13"/>
    </row>
    <row r="2523" spans="1:18" ht="15.75" customHeight="1">
      <c r="A2523" s="1"/>
      <c r="B2523" s="6" t="s">
        <v>14</v>
      </c>
      <c r="C2523" s="6">
        <v>1185732</v>
      </c>
      <c r="D2523" s="7">
        <v>44551</v>
      </c>
      <c r="E2523" s="6" t="s">
        <v>33</v>
      </c>
      <c r="F2523" s="6" t="s">
        <v>92</v>
      </c>
      <c r="G2523" s="6" t="s">
        <v>93</v>
      </c>
      <c r="H2523" s="6" t="s">
        <v>20</v>
      </c>
      <c r="I2523" s="8">
        <v>0.5</v>
      </c>
      <c r="J2523" s="9">
        <v>2250</v>
      </c>
      <c r="K2523" s="10">
        <f t="shared" si="18"/>
        <v>1125</v>
      </c>
      <c r="L2523" s="10">
        <f t="shared" si="19"/>
        <v>450</v>
      </c>
      <c r="M2523" s="11">
        <v>0.4</v>
      </c>
      <c r="O2523" s="16"/>
      <c r="P2523" s="14"/>
      <c r="Q2523" s="12"/>
      <c r="R2523" s="13"/>
    </row>
    <row r="2524" spans="1:18" ht="15.75" customHeight="1">
      <c r="A2524" s="1"/>
      <c r="B2524" s="6" t="s">
        <v>14</v>
      </c>
      <c r="C2524" s="6">
        <v>1185732</v>
      </c>
      <c r="D2524" s="7">
        <v>44551</v>
      </c>
      <c r="E2524" s="6" t="s">
        <v>33</v>
      </c>
      <c r="F2524" s="6" t="s">
        <v>92</v>
      </c>
      <c r="G2524" s="6" t="s">
        <v>93</v>
      </c>
      <c r="H2524" s="6" t="s">
        <v>21</v>
      </c>
      <c r="I2524" s="8">
        <v>0.6</v>
      </c>
      <c r="J2524" s="9">
        <v>2250</v>
      </c>
      <c r="K2524" s="10">
        <f t="shared" si="18"/>
        <v>1350</v>
      </c>
      <c r="L2524" s="10">
        <f t="shared" si="19"/>
        <v>472.49999999999994</v>
      </c>
      <c r="M2524" s="11">
        <v>0.35</v>
      </c>
      <c r="O2524" s="16"/>
      <c r="P2524" s="14"/>
      <c r="Q2524" s="12"/>
      <c r="R2524" s="13"/>
    </row>
    <row r="2525" spans="1:18" ht="15.75" customHeight="1">
      <c r="A2525" s="1"/>
      <c r="B2525" s="6" t="s">
        <v>14</v>
      </c>
      <c r="C2525" s="6">
        <v>1185732</v>
      </c>
      <c r="D2525" s="7">
        <v>44551</v>
      </c>
      <c r="E2525" s="6" t="s">
        <v>33</v>
      </c>
      <c r="F2525" s="6" t="s">
        <v>92</v>
      </c>
      <c r="G2525" s="6" t="s">
        <v>93</v>
      </c>
      <c r="H2525" s="6" t="s">
        <v>22</v>
      </c>
      <c r="I2525" s="8">
        <v>0.64999999999999991</v>
      </c>
      <c r="J2525" s="9">
        <v>3250</v>
      </c>
      <c r="K2525" s="10">
        <f t="shared" si="18"/>
        <v>2112.4999999999995</v>
      </c>
      <c r="L2525" s="10">
        <f t="shared" si="19"/>
        <v>844.99999999999989</v>
      </c>
      <c r="M2525" s="11">
        <v>0.4</v>
      </c>
      <c r="O2525" s="16"/>
      <c r="P2525" s="14"/>
      <c r="Q2525" s="12"/>
      <c r="R2525" s="13"/>
    </row>
    <row r="2526" spans="1:18" ht="15.75" customHeight="1">
      <c r="A2526" s="1" t="s">
        <v>39</v>
      </c>
      <c r="B2526" s="6" t="s">
        <v>14</v>
      </c>
      <c r="C2526" s="6">
        <v>1185732</v>
      </c>
      <c r="D2526" s="7">
        <v>44216</v>
      </c>
      <c r="E2526" s="6" t="s">
        <v>46</v>
      </c>
      <c r="F2526" s="6" t="s">
        <v>94</v>
      </c>
      <c r="G2526" s="6" t="s">
        <v>95</v>
      </c>
      <c r="H2526" s="6" t="s">
        <v>17</v>
      </c>
      <c r="I2526" s="8">
        <v>0.30000000000000004</v>
      </c>
      <c r="J2526" s="9">
        <v>7250</v>
      </c>
      <c r="K2526" s="10">
        <f t="shared" si="18"/>
        <v>2175.0000000000005</v>
      </c>
      <c r="L2526" s="10">
        <f t="shared" si="19"/>
        <v>870.00000000000023</v>
      </c>
      <c r="M2526" s="11">
        <v>0.4</v>
      </c>
      <c r="O2526" s="16"/>
      <c r="P2526" s="14"/>
      <c r="Q2526" s="12"/>
      <c r="R2526" s="13"/>
    </row>
    <row r="2527" spans="1:18" ht="15.75" customHeight="1">
      <c r="A2527" s="1"/>
      <c r="B2527" s="6" t="s">
        <v>14</v>
      </c>
      <c r="C2527" s="6">
        <v>1185732</v>
      </c>
      <c r="D2527" s="7">
        <v>44216</v>
      </c>
      <c r="E2527" s="6" t="s">
        <v>46</v>
      </c>
      <c r="F2527" s="6" t="s">
        <v>94</v>
      </c>
      <c r="G2527" s="6" t="s">
        <v>95</v>
      </c>
      <c r="H2527" s="6" t="s">
        <v>18</v>
      </c>
      <c r="I2527" s="8">
        <v>0.30000000000000004</v>
      </c>
      <c r="J2527" s="9">
        <v>5250</v>
      </c>
      <c r="K2527" s="10">
        <f t="shared" si="18"/>
        <v>1575.0000000000002</v>
      </c>
      <c r="L2527" s="10">
        <f t="shared" si="19"/>
        <v>551.25</v>
      </c>
      <c r="M2527" s="11">
        <v>0.35</v>
      </c>
      <c r="O2527" s="16"/>
      <c r="P2527" s="14"/>
      <c r="Q2527" s="12"/>
      <c r="R2527" s="13"/>
    </row>
    <row r="2528" spans="1:18" ht="15.75" customHeight="1">
      <c r="A2528" s="1"/>
      <c r="B2528" s="6" t="s">
        <v>14</v>
      </c>
      <c r="C2528" s="6">
        <v>1185732</v>
      </c>
      <c r="D2528" s="7">
        <v>44216</v>
      </c>
      <c r="E2528" s="6" t="s">
        <v>46</v>
      </c>
      <c r="F2528" s="6" t="s">
        <v>94</v>
      </c>
      <c r="G2528" s="6" t="s">
        <v>95</v>
      </c>
      <c r="H2528" s="6" t="s">
        <v>19</v>
      </c>
      <c r="I2528" s="8">
        <v>0.20000000000000007</v>
      </c>
      <c r="J2528" s="9">
        <v>5250</v>
      </c>
      <c r="K2528" s="10">
        <f t="shared" si="18"/>
        <v>1050.0000000000005</v>
      </c>
      <c r="L2528" s="10">
        <f t="shared" si="19"/>
        <v>420.00000000000023</v>
      </c>
      <c r="M2528" s="11">
        <v>0.4</v>
      </c>
      <c r="O2528" s="16"/>
      <c r="P2528" s="14"/>
      <c r="Q2528" s="12"/>
      <c r="R2528" s="13"/>
    </row>
    <row r="2529" spans="1:18" ht="15.75" customHeight="1">
      <c r="A2529" s="1"/>
      <c r="B2529" s="6" t="s">
        <v>14</v>
      </c>
      <c r="C2529" s="6">
        <v>1185732</v>
      </c>
      <c r="D2529" s="7">
        <v>44216</v>
      </c>
      <c r="E2529" s="6" t="s">
        <v>46</v>
      </c>
      <c r="F2529" s="6" t="s">
        <v>94</v>
      </c>
      <c r="G2529" s="6" t="s">
        <v>95</v>
      </c>
      <c r="H2529" s="6" t="s">
        <v>20</v>
      </c>
      <c r="I2529" s="8">
        <v>0.25</v>
      </c>
      <c r="J2529" s="9">
        <v>3750</v>
      </c>
      <c r="K2529" s="10">
        <f t="shared" si="18"/>
        <v>937.5</v>
      </c>
      <c r="L2529" s="10">
        <f t="shared" si="19"/>
        <v>375</v>
      </c>
      <c r="M2529" s="11">
        <v>0.4</v>
      </c>
      <c r="O2529" s="16"/>
      <c r="P2529" s="14"/>
      <c r="Q2529" s="12"/>
      <c r="R2529" s="13"/>
    </row>
    <row r="2530" spans="1:18" ht="15.75" customHeight="1">
      <c r="A2530" s="1"/>
      <c r="B2530" s="6" t="s">
        <v>14</v>
      </c>
      <c r="C2530" s="6">
        <v>1185732</v>
      </c>
      <c r="D2530" s="7">
        <v>44216</v>
      </c>
      <c r="E2530" s="6" t="s">
        <v>46</v>
      </c>
      <c r="F2530" s="6" t="s">
        <v>94</v>
      </c>
      <c r="G2530" s="6" t="s">
        <v>95</v>
      </c>
      <c r="H2530" s="6" t="s">
        <v>21</v>
      </c>
      <c r="I2530" s="8">
        <v>0.4</v>
      </c>
      <c r="J2530" s="9">
        <v>4250</v>
      </c>
      <c r="K2530" s="10">
        <f t="shared" si="18"/>
        <v>1700</v>
      </c>
      <c r="L2530" s="10">
        <f t="shared" si="19"/>
        <v>595</v>
      </c>
      <c r="M2530" s="11">
        <v>0.35</v>
      </c>
      <c r="O2530" s="16"/>
      <c r="P2530" s="14"/>
      <c r="Q2530" s="12"/>
      <c r="R2530" s="13"/>
    </row>
    <row r="2531" spans="1:18" ht="15.75" customHeight="1">
      <c r="A2531" s="1"/>
      <c r="B2531" s="6" t="s">
        <v>14</v>
      </c>
      <c r="C2531" s="6">
        <v>1185732</v>
      </c>
      <c r="D2531" s="7">
        <v>44216</v>
      </c>
      <c r="E2531" s="6" t="s">
        <v>46</v>
      </c>
      <c r="F2531" s="6" t="s">
        <v>94</v>
      </c>
      <c r="G2531" s="6" t="s">
        <v>95</v>
      </c>
      <c r="H2531" s="6" t="s">
        <v>22</v>
      </c>
      <c r="I2531" s="8">
        <v>0.30000000000000004</v>
      </c>
      <c r="J2531" s="9">
        <v>5250</v>
      </c>
      <c r="K2531" s="10">
        <f t="shared" si="18"/>
        <v>1575.0000000000002</v>
      </c>
      <c r="L2531" s="10">
        <f t="shared" si="19"/>
        <v>787.50000000000011</v>
      </c>
      <c r="M2531" s="11">
        <v>0.5</v>
      </c>
      <c r="O2531" s="16"/>
      <c r="P2531" s="14"/>
      <c r="Q2531" s="12"/>
      <c r="R2531" s="13"/>
    </row>
    <row r="2532" spans="1:18" ht="15.75" customHeight="1">
      <c r="A2532" s="1"/>
      <c r="B2532" s="6" t="s">
        <v>14</v>
      </c>
      <c r="C2532" s="6">
        <v>1185732</v>
      </c>
      <c r="D2532" s="7">
        <v>44245</v>
      </c>
      <c r="E2532" s="6" t="s">
        <v>46</v>
      </c>
      <c r="F2532" s="6" t="s">
        <v>94</v>
      </c>
      <c r="G2532" s="6" t="s">
        <v>95</v>
      </c>
      <c r="H2532" s="6" t="s">
        <v>17</v>
      </c>
      <c r="I2532" s="8">
        <v>0.30000000000000004</v>
      </c>
      <c r="J2532" s="9">
        <v>7750</v>
      </c>
      <c r="K2532" s="10">
        <f t="shared" si="18"/>
        <v>2325.0000000000005</v>
      </c>
      <c r="L2532" s="10">
        <f t="shared" si="19"/>
        <v>930.00000000000023</v>
      </c>
      <c r="M2532" s="11">
        <v>0.4</v>
      </c>
      <c r="O2532" s="16"/>
      <c r="P2532" s="14"/>
      <c r="Q2532" s="12"/>
      <c r="R2532" s="13"/>
    </row>
    <row r="2533" spans="1:18" ht="15.75" customHeight="1">
      <c r="A2533" s="1"/>
      <c r="B2533" s="6" t="s">
        <v>14</v>
      </c>
      <c r="C2533" s="6">
        <v>1185732</v>
      </c>
      <c r="D2533" s="7">
        <v>44245</v>
      </c>
      <c r="E2533" s="6" t="s">
        <v>46</v>
      </c>
      <c r="F2533" s="6" t="s">
        <v>94</v>
      </c>
      <c r="G2533" s="6" t="s">
        <v>95</v>
      </c>
      <c r="H2533" s="6" t="s">
        <v>18</v>
      </c>
      <c r="I2533" s="8">
        <v>0.30000000000000004</v>
      </c>
      <c r="J2533" s="9">
        <v>4250</v>
      </c>
      <c r="K2533" s="10">
        <f t="shared" si="18"/>
        <v>1275.0000000000002</v>
      </c>
      <c r="L2533" s="10">
        <f t="shared" si="19"/>
        <v>446.25000000000006</v>
      </c>
      <c r="M2533" s="11">
        <v>0.35</v>
      </c>
      <c r="O2533" s="16"/>
      <c r="P2533" s="14"/>
      <c r="Q2533" s="12"/>
      <c r="R2533" s="13"/>
    </row>
    <row r="2534" spans="1:18" ht="15.75" customHeight="1">
      <c r="A2534" s="1"/>
      <c r="B2534" s="6" t="s">
        <v>14</v>
      </c>
      <c r="C2534" s="6">
        <v>1185732</v>
      </c>
      <c r="D2534" s="7">
        <v>44245</v>
      </c>
      <c r="E2534" s="6" t="s">
        <v>46</v>
      </c>
      <c r="F2534" s="6" t="s">
        <v>94</v>
      </c>
      <c r="G2534" s="6" t="s">
        <v>95</v>
      </c>
      <c r="H2534" s="6" t="s">
        <v>19</v>
      </c>
      <c r="I2534" s="8">
        <v>0.20000000000000007</v>
      </c>
      <c r="J2534" s="9">
        <v>4750</v>
      </c>
      <c r="K2534" s="10">
        <f t="shared" si="18"/>
        <v>950.00000000000034</v>
      </c>
      <c r="L2534" s="10">
        <f t="shared" si="19"/>
        <v>380.00000000000017</v>
      </c>
      <c r="M2534" s="11">
        <v>0.4</v>
      </c>
      <c r="O2534" s="16"/>
      <c r="P2534" s="14"/>
      <c r="Q2534" s="12"/>
      <c r="R2534" s="13"/>
    </row>
    <row r="2535" spans="1:18" ht="15.75" customHeight="1">
      <c r="A2535" s="1"/>
      <c r="B2535" s="6" t="s">
        <v>14</v>
      </c>
      <c r="C2535" s="6">
        <v>1185732</v>
      </c>
      <c r="D2535" s="7">
        <v>44245</v>
      </c>
      <c r="E2535" s="6" t="s">
        <v>46</v>
      </c>
      <c r="F2535" s="6" t="s">
        <v>94</v>
      </c>
      <c r="G2535" s="6" t="s">
        <v>95</v>
      </c>
      <c r="H2535" s="6" t="s">
        <v>20</v>
      </c>
      <c r="I2535" s="8">
        <v>0.25</v>
      </c>
      <c r="J2535" s="9">
        <v>3250</v>
      </c>
      <c r="K2535" s="10">
        <f t="shared" si="18"/>
        <v>812.5</v>
      </c>
      <c r="L2535" s="10">
        <f t="shared" si="19"/>
        <v>325</v>
      </c>
      <c r="M2535" s="11">
        <v>0.4</v>
      </c>
      <c r="O2535" s="16"/>
      <c r="P2535" s="14"/>
      <c r="Q2535" s="12"/>
      <c r="R2535" s="13"/>
    </row>
    <row r="2536" spans="1:18" ht="15.75" customHeight="1">
      <c r="A2536" s="1"/>
      <c r="B2536" s="6" t="s">
        <v>14</v>
      </c>
      <c r="C2536" s="6">
        <v>1185732</v>
      </c>
      <c r="D2536" s="7">
        <v>44245</v>
      </c>
      <c r="E2536" s="6" t="s">
        <v>46</v>
      </c>
      <c r="F2536" s="6" t="s">
        <v>94</v>
      </c>
      <c r="G2536" s="6" t="s">
        <v>95</v>
      </c>
      <c r="H2536" s="6" t="s">
        <v>21</v>
      </c>
      <c r="I2536" s="8">
        <v>0.4</v>
      </c>
      <c r="J2536" s="9">
        <v>4000</v>
      </c>
      <c r="K2536" s="10">
        <f t="shared" si="18"/>
        <v>1600</v>
      </c>
      <c r="L2536" s="10">
        <f t="shared" si="19"/>
        <v>560</v>
      </c>
      <c r="M2536" s="11">
        <v>0.35</v>
      </c>
      <c r="O2536" s="16"/>
      <c r="P2536" s="14"/>
      <c r="Q2536" s="12"/>
      <c r="R2536" s="13"/>
    </row>
    <row r="2537" spans="1:18" ht="15.75" customHeight="1">
      <c r="A2537" s="1"/>
      <c r="B2537" s="6" t="s">
        <v>14</v>
      </c>
      <c r="C2537" s="6">
        <v>1185732</v>
      </c>
      <c r="D2537" s="7">
        <v>44245</v>
      </c>
      <c r="E2537" s="6" t="s">
        <v>46</v>
      </c>
      <c r="F2537" s="6" t="s">
        <v>94</v>
      </c>
      <c r="G2537" s="6" t="s">
        <v>95</v>
      </c>
      <c r="H2537" s="6" t="s">
        <v>22</v>
      </c>
      <c r="I2537" s="8">
        <v>0.25</v>
      </c>
      <c r="J2537" s="9">
        <v>5000</v>
      </c>
      <c r="K2537" s="10">
        <f t="shared" si="18"/>
        <v>1250</v>
      </c>
      <c r="L2537" s="10">
        <f t="shared" si="19"/>
        <v>625</v>
      </c>
      <c r="M2537" s="11">
        <v>0.5</v>
      </c>
      <c r="O2537" s="16"/>
      <c r="P2537" s="14"/>
      <c r="Q2537" s="12"/>
      <c r="R2537" s="13"/>
    </row>
    <row r="2538" spans="1:18" ht="15.75" customHeight="1">
      <c r="A2538" s="1"/>
      <c r="B2538" s="6" t="s">
        <v>14</v>
      </c>
      <c r="C2538" s="6">
        <v>1185732</v>
      </c>
      <c r="D2538" s="7">
        <v>44271</v>
      </c>
      <c r="E2538" s="6" t="s">
        <v>46</v>
      </c>
      <c r="F2538" s="6" t="s">
        <v>94</v>
      </c>
      <c r="G2538" s="6" t="s">
        <v>95</v>
      </c>
      <c r="H2538" s="6" t="s">
        <v>17</v>
      </c>
      <c r="I2538" s="8">
        <v>0.25</v>
      </c>
      <c r="J2538" s="9">
        <v>7200</v>
      </c>
      <c r="K2538" s="10">
        <f t="shared" si="18"/>
        <v>1800</v>
      </c>
      <c r="L2538" s="10">
        <f t="shared" si="19"/>
        <v>720</v>
      </c>
      <c r="M2538" s="11">
        <v>0.4</v>
      </c>
      <c r="O2538" s="16"/>
      <c r="P2538" s="14"/>
      <c r="Q2538" s="12"/>
      <c r="R2538" s="13"/>
    </row>
    <row r="2539" spans="1:18" ht="15.75" customHeight="1">
      <c r="A2539" s="1"/>
      <c r="B2539" s="6" t="s">
        <v>14</v>
      </c>
      <c r="C2539" s="6">
        <v>1185732</v>
      </c>
      <c r="D2539" s="7">
        <v>44271</v>
      </c>
      <c r="E2539" s="6" t="s">
        <v>46</v>
      </c>
      <c r="F2539" s="6" t="s">
        <v>94</v>
      </c>
      <c r="G2539" s="6" t="s">
        <v>95</v>
      </c>
      <c r="H2539" s="6" t="s">
        <v>18</v>
      </c>
      <c r="I2539" s="8">
        <v>0.25</v>
      </c>
      <c r="J2539" s="9">
        <v>4000</v>
      </c>
      <c r="K2539" s="10">
        <f t="shared" si="18"/>
        <v>1000</v>
      </c>
      <c r="L2539" s="10">
        <f t="shared" si="19"/>
        <v>350</v>
      </c>
      <c r="M2539" s="11">
        <v>0.35</v>
      </c>
      <c r="O2539" s="16"/>
      <c r="P2539" s="14"/>
      <c r="Q2539" s="12"/>
      <c r="R2539" s="13"/>
    </row>
    <row r="2540" spans="1:18" ht="15.75" customHeight="1">
      <c r="A2540" s="1"/>
      <c r="B2540" s="6" t="s">
        <v>14</v>
      </c>
      <c r="C2540" s="6">
        <v>1185732</v>
      </c>
      <c r="D2540" s="7">
        <v>44271</v>
      </c>
      <c r="E2540" s="6" t="s">
        <v>46</v>
      </c>
      <c r="F2540" s="6" t="s">
        <v>94</v>
      </c>
      <c r="G2540" s="6" t="s">
        <v>95</v>
      </c>
      <c r="H2540" s="6" t="s">
        <v>19</v>
      </c>
      <c r="I2540" s="8">
        <v>0.15000000000000002</v>
      </c>
      <c r="J2540" s="9">
        <v>4250</v>
      </c>
      <c r="K2540" s="10">
        <f t="shared" si="18"/>
        <v>637.50000000000011</v>
      </c>
      <c r="L2540" s="10">
        <f t="shared" si="19"/>
        <v>255.00000000000006</v>
      </c>
      <c r="M2540" s="11">
        <v>0.4</v>
      </c>
      <c r="O2540" s="16"/>
      <c r="P2540" s="14"/>
      <c r="Q2540" s="12"/>
      <c r="R2540" s="13"/>
    </row>
    <row r="2541" spans="1:18" ht="15.75" customHeight="1">
      <c r="A2541" s="1"/>
      <c r="B2541" s="6" t="s">
        <v>14</v>
      </c>
      <c r="C2541" s="6">
        <v>1185732</v>
      </c>
      <c r="D2541" s="7">
        <v>44271</v>
      </c>
      <c r="E2541" s="6" t="s">
        <v>46</v>
      </c>
      <c r="F2541" s="6" t="s">
        <v>94</v>
      </c>
      <c r="G2541" s="6" t="s">
        <v>95</v>
      </c>
      <c r="H2541" s="6" t="s">
        <v>20</v>
      </c>
      <c r="I2541" s="8">
        <v>0.19999999999999996</v>
      </c>
      <c r="J2541" s="9">
        <v>2750</v>
      </c>
      <c r="K2541" s="10">
        <f t="shared" si="18"/>
        <v>549.99999999999989</v>
      </c>
      <c r="L2541" s="10">
        <f t="shared" si="19"/>
        <v>219.99999999999997</v>
      </c>
      <c r="M2541" s="11">
        <v>0.4</v>
      </c>
      <c r="O2541" s="16"/>
      <c r="P2541" s="14"/>
      <c r="Q2541" s="12"/>
      <c r="R2541" s="13"/>
    </row>
    <row r="2542" spans="1:18" ht="15.75" customHeight="1">
      <c r="A2542" s="1"/>
      <c r="B2542" s="6" t="s">
        <v>14</v>
      </c>
      <c r="C2542" s="6">
        <v>1185732</v>
      </c>
      <c r="D2542" s="7">
        <v>44271</v>
      </c>
      <c r="E2542" s="6" t="s">
        <v>46</v>
      </c>
      <c r="F2542" s="6" t="s">
        <v>94</v>
      </c>
      <c r="G2542" s="6" t="s">
        <v>95</v>
      </c>
      <c r="H2542" s="6" t="s">
        <v>21</v>
      </c>
      <c r="I2542" s="8">
        <v>0.35000000000000009</v>
      </c>
      <c r="J2542" s="9">
        <v>3250</v>
      </c>
      <c r="K2542" s="10">
        <f t="shared" si="18"/>
        <v>1137.5000000000002</v>
      </c>
      <c r="L2542" s="10">
        <f t="shared" si="19"/>
        <v>398.12500000000006</v>
      </c>
      <c r="M2542" s="11">
        <v>0.35</v>
      </c>
      <c r="O2542" s="16"/>
      <c r="P2542" s="14"/>
      <c r="Q2542" s="12"/>
      <c r="R2542" s="13"/>
    </row>
    <row r="2543" spans="1:18" ht="15.75" customHeight="1">
      <c r="A2543" s="1"/>
      <c r="B2543" s="6" t="s">
        <v>14</v>
      </c>
      <c r="C2543" s="6">
        <v>1185732</v>
      </c>
      <c r="D2543" s="7">
        <v>44271</v>
      </c>
      <c r="E2543" s="6" t="s">
        <v>46</v>
      </c>
      <c r="F2543" s="6" t="s">
        <v>94</v>
      </c>
      <c r="G2543" s="6" t="s">
        <v>95</v>
      </c>
      <c r="H2543" s="6" t="s">
        <v>22</v>
      </c>
      <c r="I2543" s="8">
        <v>0.25</v>
      </c>
      <c r="J2543" s="9">
        <v>4250</v>
      </c>
      <c r="K2543" s="10">
        <f t="shared" si="18"/>
        <v>1062.5</v>
      </c>
      <c r="L2543" s="10">
        <f t="shared" si="19"/>
        <v>531.25</v>
      </c>
      <c r="M2543" s="11">
        <v>0.5</v>
      </c>
      <c r="O2543" s="16"/>
      <c r="P2543" s="14"/>
      <c r="Q2543" s="12"/>
      <c r="R2543" s="13"/>
    </row>
    <row r="2544" spans="1:18" ht="15.75" customHeight="1">
      <c r="A2544" s="1"/>
      <c r="B2544" s="6" t="s">
        <v>14</v>
      </c>
      <c r="C2544" s="6">
        <v>1185732</v>
      </c>
      <c r="D2544" s="7">
        <v>44303</v>
      </c>
      <c r="E2544" s="6" t="s">
        <v>46</v>
      </c>
      <c r="F2544" s="6" t="s">
        <v>94</v>
      </c>
      <c r="G2544" s="6" t="s">
        <v>95</v>
      </c>
      <c r="H2544" s="6" t="s">
        <v>17</v>
      </c>
      <c r="I2544" s="8">
        <v>0.25</v>
      </c>
      <c r="J2544" s="9">
        <v>6750</v>
      </c>
      <c r="K2544" s="10">
        <f t="shared" si="18"/>
        <v>1687.5</v>
      </c>
      <c r="L2544" s="10">
        <f t="shared" si="19"/>
        <v>675</v>
      </c>
      <c r="M2544" s="11">
        <v>0.4</v>
      </c>
      <c r="O2544" s="16"/>
      <c r="P2544" s="14"/>
      <c r="Q2544" s="12"/>
      <c r="R2544" s="13"/>
    </row>
    <row r="2545" spans="1:18" ht="15.75" customHeight="1">
      <c r="A2545" s="1"/>
      <c r="B2545" s="6" t="s">
        <v>14</v>
      </c>
      <c r="C2545" s="6">
        <v>1185732</v>
      </c>
      <c r="D2545" s="7">
        <v>44303</v>
      </c>
      <c r="E2545" s="6" t="s">
        <v>46</v>
      </c>
      <c r="F2545" s="6" t="s">
        <v>94</v>
      </c>
      <c r="G2545" s="6" t="s">
        <v>95</v>
      </c>
      <c r="H2545" s="6" t="s">
        <v>18</v>
      </c>
      <c r="I2545" s="8">
        <v>0.25</v>
      </c>
      <c r="J2545" s="9">
        <v>3750</v>
      </c>
      <c r="K2545" s="10">
        <f t="shared" si="18"/>
        <v>937.5</v>
      </c>
      <c r="L2545" s="10">
        <f t="shared" si="19"/>
        <v>328.125</v>
      </c>
      <c r="M2545" s="11">
        <v>0.35</v>
      </c>
      <c r="O2545" s="16"/>
      <c r="P2545" s="14"/>
      <c r="Q2545" s="12"/>
      <c r="R2545" s="13"/>
    </row>
    <row r="2546" spans="1:18" ht="15.75" customHeight="1">
      <c r="A2546" s="1"/>
      <c r="B2546" s="6" t="s">
        <v>14</v>
      </c>
      <c r="C2546" s="6">
        <v>1185732</v>
      </c>
      <c r="D2546" s="7">
        <v>44303</v>
      </c>
      <c r="E2546" s="6" t="s">
        <v>46</v>
      </c>
      <c r="F2546" s="6" t="s">
        <v>94</v>
      </c>
      <c r="G2546" s="6" t="s">
        <v>95</v>
      </c>
      <c r="H2546" s="6" t="s">
        <v>19</v>
      </c>
      <c r="I2546" s="8">
        <v>0.15000000000000002</v>
      </c>
      <c r="J2546" s="9">
        <v>3750</v>
      </c>
      <c r="K2546" s="10">
        <f t="shared" si="18"/>
        <v>562.50000000000011</v>
      </c>
      <c r="L2546" s="10">
        <f t="shared" si="19"/>
        <v>225.00000000000006</v>
      </c>
      <c r="M2546" s="11">
        <v>0.4</v>
      </c>
      <c r="O2546" s="16"/>
      <c r="P2546" s="14"/>
      <c r="Q2546" s="12"/>
      <c r="R2546" s="13"/>
    </row>
    <row r="2547" spans="1:18" ht="15.75" customHeight="1">
      <c r="A2547" s="1"/>
      <c r="B2547" s="6" t="s">
        <v>14</v>
      </c>
      <c r="C2547" s="6">
        <v>1185732</v>
      </c>
      <c r="D2547" s="7">
        <v>44303</v>
      </c>
      <c r="E2547" s="6" t="s">
        <v>46</v>
      </c>
      <c r="F2547" s="6" t="s">
        <v>94</v>
      </c>
      <c r="G2547" s="6" t="s">
        <v>95</v>
      </c>
      <c r="H2547" s="6" t="s">
        <v>20</v>
      </c>
      <c r="I2547" s="8">
        <v>0.19999999999999996</v>
      </c>
      <c r="J2547" s="9">
        <v>3000</v>
      </c>
      <c r="K2547" s="10">
        <f t="shared" si="18"/>
        <v>599.99999999999989</v>
      </c>
      <c r="L2547" s="10">
        <f t="shared" si="19"/>
        <v>239.99999999999997</v>
      </c>
      <c r="M2547" s="11">
        <v>0.4</v>
      </c>
      <c r="O2547" s="16"/>
      <c r="P2547" s="14"/>
      <c r="Q2547" s="12"/>
      <c r="R2547" s="13"/>
    </row>
    <row r="2548" spans="1:18" ht="15.75" customHeight="1">
      <c r="A2548" s="1"/>
      <c r="B2548" s="6" t="s">
        <v>14</v>
      </c>
      <c r="C2548" s="6">
        <v>1185732</v>
      </c>
      <c r="D2548" s="7">
        <v>44303</v>
      </c>
      <c r="E2548" s="6" t="s">
        <v>46</v>
      </c>
      <c r="F2548" s="6" t="s">
        <v>94</v>
      </c>
      <c r="G2548" s="6" t="s">
        <v>95</v>
      </c>
      <c r="H2548" s="6" t="s">
        <v>21</v>
      </c>
      <c r="I2548" s="8">
        <v>0.4</v>
      </c>
      <c r="J2548" s="9">
        <v>3250</v>
      </c>
      <c r="K2548" s="10">
        <f t="shared" si="18"/>
        <v>1300</v>
      </c>
      <c r="L2548" s="10">
        <f t="shared" si="19"/>
        <v>454.99999999999994</v>
      </c>
      <c r="M2548" s="11">
        <v>0.35</v>
      </c>
      <c r="O2548" s="16"/>
      <c r="P2548" s="14"/>
      <c r="Q2548" s="12"/>
      <c r="R2548" s="13"/>
    </row>
    <row r="2549" spans="1:18" ht="15.75" customHeight="1">
      <c r="A2549" s="1"/>
      <c r="B2549" s="6" t="s">
        <v>14</v>
      </c>
      <c r="C2549" s="6">
        <v>1185732</v>
      </c>
      <c r="D2549" s="7">
        <v>44303</v>
      </c>
      <c r="E2549" s="6" t="s">
        <v>46</v>
      </c>
      <c r="F2549" s="6" t="s">
        <v>94</v>
      </c>
      <c r="G2549" s="6" t="s">
        <v>95</v>
      </c>
      <c r="H2549" s="6" t="s">
        <v>22</v>
      </c>
      <c r="I2549" s="8">
        <v>0.30000000000000004</v>
      </c>
      <c r="J2549" s="9">
        <v>4750</v>
      </c>
      <c r="K2549" s="10">
        <f t="shared" si="18"/>
        <v>1425.0000000000002</v>
      </c>
      <c r="L2549" s="10">
        <f t="shared" si="19"/>
        <v>712.50000000000011</v>
      </c>
      <c r="M2549" s="11">
        <v>0.5</v>
      </c>
      <c r="O2549" s="16"/>
      <c r="P2549" s="14"/>
      <c r="Q2549" s="12"/>
      <c r="R2549" s="13"/>
    </row>
    <row r="2550" spans="1:18" ht="15.75" customHeight="1">
      <c r="A2550" s="1"/>
      <c r="B2550" s="6" t="s">
        <v>14</v>
      </c>
      <c r="C2550" s="6">
        <v>1185732</v>
      </c>
      <c r="D2550" s="7">
        <v>44332</v>
      </c>
      <c r="E2550" s="6" t="s">
        <v>46</v>
      </c>
      <c r="F2550" s="6" t="s">
        <v>94</v>
      </c>
      <c r="G2550" s="6" t="s">
        <v>95</v>
      </c>
      <c r="H2550" s="6" t="s">
        <v>17</v>
      </c>
      <c r="I2550" s="8">
        <v>0.4</v>
      </c>
      <c r="J2550" s="9">
        <v>7450</v>
      </c>
      <c r="K2550" s="10">
        <f t="shared" si="18"/>
        <v>2980</v>
      </c>
      <c r="L2550" s="10">
        <f t="shared" si="19"/>
        <v>1192</v>
      </c>
      <c r="M2550" s="11">
        <v>0.4</v>
      </c>
      <c r="O2550" s="16"/>
      <c r="P2550" s="14"/>
      <c r="Q2550" s="12"/>
      <c r="R2550" s="13"/>
    </row>
    <row r="2551" spans="1:18" ht="15.75" customHeight="1">
      <c r="A2551" s="1"/>
      <c r="B2551" s="6" t="s">
        <v>14</v>
      </c>
      <c r="C2551" s="6">
        <v>1185732</v>
      </c>
      <c r="D2551" s="7">
        <v>44332</v>
      </c>
      <c r="E2551" s="6" t="s">
        <v>46</v>
      </c>
      <c r="F2551" s="6" t="s">
        <v>94</v>
      </c>
      <c r="G2551" s="6" t="s">
        <v>95</v>
      </c>
      <c r="H2551" s="6" t="s">
        <v>18</v>
      </c>
      <c r="I2551" s="8">
        <v>0.4</v>
      </c>
      <c r="J2551" s="9">
        <v>4500</v>
      </c>
      <c r="K2551" s="10">
        <f t="shared" si="18"/>
        <v>1800</v>
      </c>
      <c r="L2551" s="10">
        <f t="shared" si="19"/>
        <v>630</v>
      </c>
      <c r="M2551" s="11">
        <v>0.35</v>
      </c>
      <c r="O2551" s="16"/>
      <c r="P2551" s="14"/>
      <c r="Q2551" s="12"/>
      <c r="R2551" s="13"/>
    </row>
    <row r="2552" spans="1:18" ht="15.75" customHeight="1">
      <c r="A2552" s="1"/>
      <c r="B2552" s="6" t="s">
        <v>14</v>
      </c>
      <c r="C2552" s="6">
        <v>1185732</v>
      </c>
      <c r="D2552" s="7">
        <v>44332</v>
      </c>
      <c r="E2552" s="6" t="s">
        <v>46</v>
      </c>
      <c r="F2552" s="6" t="s">
        <v>94</v>
      </c>
      <c r="G2552" s="6" t="s">
        <v>95</v>
      </c>
      <c r="H2552" s="6" t="s">
        <v>19</v>
      </c>
      <c r="I2552" s="8">
        <v>0.35000000000000003</v>
      </c>
      <c r="J2552" s="9">
        <v>4250</v>
      </c>
      <c r="K2552" s="10">
        <f t="shared" si="18"/>
        <v>1487.5000000000002</v>
      </c>
      <c r="L2552" s="10">
        <f t="shared" si="19"/>
        <v>595.00000000000011</v>
      </c>
      <c r="M2552" s="11">
        <v>0.4</v>
      </c>
      <c r="O2552" s="16"/>
      <c r="P2552" s="14"/>
      <c r="Q2552" s="12"/>
      <c r="R2552" s="13"/>
    </row>
    <row r="2553" spans="1:18" ht="15.75" customHeight="1">
      <c r="A2553" s="1"/>
      <c r="B2553" s="6" t="s">
        <v>14</v>
      </c>
      <c r="C2553" s="6">
        <v>1185732</v>
      </c>
      <c r="D2553" s="7">
        <v>44332</v>
      </c>
      <c r="E2553" s="6" t="s">
        <v>46</v>
      </c>
      <c r="F2553" s="6" t="s">
        <v>94</v>
      </c>
      <c r="G2553" s="6" t="s">
        <v>95</v>
      </c>
      <c r="H2553" s="6" t="s">
        <v>20</v>
      </c>
      <c r="I2553" s="8">
        <v>0.35000000000000003</v>
      </c>
      <c r="J2553" s="9">
        <v>3750</v>
      </c>
      <c r="K2553" s="10">
        <f t="shared" si="18"/>
        <v>1312.5000000000002</v>
      </c>
      <c r="L2553" s="10">
        <f t="shared" si="19"/>
        <v>525.00000000000011</v>
      </c>
      <c r="M2553" s="11">
        <v>0.4</v>
      </c>
      <c r="O2553" s="16"/>
      <c r="P2553" s="14"/>
      <c r="Q2553" s="12"/>
      <c r="R2553" s="13"/>
    </row>
    <row r="2554" spans="1:18" ht="15.75" customHeight="1">
      <c r="A2554" s="1"/>
      <c r="B2554" s="6" t="s">
        <v>14</v>
      </c>
      <c r="C2554" s="6">
        <v>1185732</v>
      </c>
      <c r="D2554" s="7">
        <v>44332</v>
      </c>
      <c r="E2554" s="6" t="s">
        <v>46</v>
      </c>
      <c r="F2554" s="6" t="s">
        <v>94</v>
      </c>
      <c r="G2554" s="6" t="s">
        <v>95</v>
      </c>
      <c r="H2554" s="6" t="s">
        <v>21</v>
      </c>
      <c r="I2554" s="8">
        <v>0.44999999999999996</v>
      </c>
      <c r="J2554" s="9">
        <v>4000</v>
      </c>
      <c r="K2554" s="10">
        <f t="shared" si="18"/>
        <v>1799.9999999999998</v>
      </c>
      <c r="L2554" s="10">
        <f t="shared" si="19"/>
        <v>629.99999999999989</v>
      </c>
      <c r="M2554" s="11">
        <v>0.35</v>
      </c>
      <c r="O2554" s="16"/>
      <c r="P2554" s="14"/>
      <c r="Q2554" s="12"/>
      <c r="R2554" s="13"/>
    </row>
    <row r="2555" spans="1:18" ht="15.75" customHeight="1">
      <c r="A2555" s="1"/>
      <c r="B2555" s="6" t="s">
        <v>14</v>
      </c>
      <c r="C2555" s="6">
        <v>1185732</v>
      </c>
      <c r="D2555" s="7">
        <v>44332</v>
      </c>
      <c r="E2555" s="6" t="s">
        <v>46</v>
      </c>
      <c r="F2555" s="6" t="s">
        <v>94</v>
      </c>
      <c r="G2555" s="6" t="s">
        <v>95</v>
      </c>
      <c r="H2555" s="6" t="s">
        <v>22</v>
      </c>
      <c r="I2555" s="8">
        <v>0.49999999999999994</v>
      </c>
      <c r="J2555" s="9">
        <v>5000</v>
      </c>
      <c r="K2555" s="10">
        <f t="shared" si="18"/>
        <v>2499.9999999999995</v>
      </c>
      <c r="L2555" s="10">
        <f t="shared" si="19"/>
        <v>1249.9999999999998</v>
      </c>
      <c r="M2555" s="11">
        <v>0.5</v>
      </c>
      <c r="O2555" s="16"/>
      <c r="P2555" s="14"/>
      <c r="Q2555" s="12"/>
      <c r="R2555" s="13"/>
    </row>
    <row r="2556" spans="1:18" ht="15.75" customHeight="1">
      <c r="A2556" s="1"/>
      <c r="B2556" s="6" t="s">
        <v>14</v>
      </c>
      <c r="C2556" s="6">
        <v>1185732</v>
      </c>
      <c r="D2556" s="7">
        <v>44365</v>
      </c>
      <c r="E2556" s="6" t="s">
        <v>46</v>
      </c>
      <c r="F2556" s="6" t="s">
        <v>94</v>
      </c>
      <c r="G2556" s="6" t="s">
        <v>95</v>
      </c>
      <c r="H2556" s="6" t="s">
        <v>17</v>
      </c>
      <c r="I2556" s="8">
        <v>0.44999999999999996</v>
      </c>
      <c r="J2556" s="9">
        <v>7500</v>
      </c>
      <c r="K2556" s="10">
        <f t="shared" ref="K2556:K2810" si="20">I2556*J2556</f>
        <v>3374.9999999999995</v>
      </c>
      <c r="L2556" s="10">
        <f t="shared" ref="L2556:L2810" si="21">K2556*M2556</f>
        <v>1350</v>
      </c>
      <c r="M2556" s="11">
        <v>0.4</v>
      </c>
      <c r="O2556" s="16"/>
      <c r="P2556" s="14"/>
      <c r="Q2556" s="12"/>
      <c r="R2556" s="13"/>
    </row>
    <row r="2557" spans="1:18" ht="15.75" customHeight="1">
      <c r="A2557" s="1"/>
      <c r="B2557" s="6" t="s">
        <v>14</v>
      </c>
      <c r="C2557" s="6">
        <v>1185732</v>
      </c>
      <c r="D2557" s="7">
        <v>44365</v>
      </c>
      <c r="E2557" s="6" t="s">
        <v>46</v>
      </c>
      <c r="F2557" s="6" t="s">
        <v>94</v>
      </c>
      <c r="G2557" s="6" t="s">
        <v>95</v>
      </c>
      <c r="H2557" s="6" t="s">
        <v>18</v>
      </c>
      <c r="I2557" s="8">
        <v>0.4</v>
      </c>
      <c r="J2557" s="9">
        <v>5000</v>
      </c>
      <c r="K2557" s="10">
        <f t="shared" si="20"/>
        <v>2000</v>
      </c>
      <c r="L2557" s="10">
        <f t="shared" si="21"/>
        <v>700</v>
      </c>
      <c r="M2557" s="11">
        <v>0.35</v>
      </c>
      <c r="O2557" s="16"/>
      <c r="P2557" s="14"/>
      <c r="Q2557" s="12"/>
      <c r="R2557" s="13"/>
    </row>
    <row r="2558" spans="1:18" ht="15.75" customHeight="1">
      <c r="A2558" s="1"/>
      <c r="B2558" s="6" t="s">
        <v>14</v>
      </c>
      <c r="C2558" s="6">
        <v>1185732</v>
      </c>
      <c r="D2558" s="7">
        <v>44365</v>
      </c>
      <c r="E2558" s="6" t="s">
        <v>46</v>
      </c>
      <c r="F2558" s="6" t="s">
        <v>94</v>
      </c>
      <c r="G2558" s="6" t="s">
        <v>95</v>
      </c>
      <c r="H2558" s="6" t="s">
        <v>19</v>
      </c>
      <c r="I2558" s="8">
        <v>0.45</v>
      </c>
      <c r="J2558" s="9">
        <v>4750</v>
      </c>
      <c r="K2558" s="10">
        <f t="shared" si="20"/>
        <v>2137.5</v>
      </c>
      <c r="L2558" s="10">
        <f t="shared" si="21"/>
        <v>855</v>
      </c>
      <c r="M2558" s="11">
        <v>0.4</v>
      </c>
      <c r="O2558" s="16"/>
      <c r="P2558" s="14"/>
      <c r="Q2558" s="12"/>
      <c r="R2558" s="13"/>
    </row>
    <row r="2559" spans="1:18" ht="15.75" customHeight="1">
      <c r="A2559" s="1"/>
      <c r="B2559" s="6" t="s">
        <v>14</v>
      </c>
      <c r="C2559" s="6">
        <v>1185732</v>
      </c>
      <c r="D2559" s="7">
        <v>44365</v>
      </c>
      <c r="E2559" s="6" t="s">
        <v>46</v>
      </c>
      <c r="F2559" s="6" t="s">
        <v>94</v>
      </c>
      <c r="G2559" s="6" t="s">
        <v>95</v>
      </c>
      <c r="H2559" s="6" t="s">
        <v>20</v>
      </c>
      <c r="I2559" s="8">
        <v>0.45</v>
      </c>
      <c r="J2559" s="9">
        <v>4500</v>
      </c>
      <c r="K2559" s="10">
        <f t="shared" si="20"/>
        <v>2025</v>
      </c>
      <c r="L2559" s="10">
        <f t="shared" si="21"/>
        <v>810</v>
      </c>
      <c r="M2559" s="11">
        <v>0.4</v>
      </c>
      <c r="O2559" s="16"/>
      <c r="P2559" s="14"/>
      <c r="Q2559" s="12"/>
      <c r="R2559" s="13"/>
    </row>
    <row r="2560" spans="1:18" ht="15.75" customHeight="1">
      <c r="A2560" s="1"/>
      <c r="B2560" s="6" t="s">
        <v>14</v>
      </c>
      <c r="C2560" s="6">
        <v>1185732</v>
      </c>
      <c r="D2560" s="7">
        <v>44365</v>
      </c>
      <c r="E2560" s="6" t="s">
        <v>46</v>
      </c>
      <c r="F2560" s="6" t="s">
        <v>94</v>
      </c>
      <c r="G2560" s="6" t="s">
        <v>95</v>
      </c>
      <c r="H2560" s="6" t="s">
        <v>21</v>
      </c>
      <c r="I2560" s="8">
        <v>0.6</v>
      </c>
      <c r="J2560" s="9">
        <v>4500</v>
      </c>
      <c r="K2560" s="10">
        <f t="shared" si="20"/>
        <v>2700</v>
      </c>
      <c r="L2560" s="10">
        <f t="shared" si="21"/>
        <v>944.99999999999989</v>
      </c>
      <c r="M2560" s="11">
        <v>0.35</v>
      </c>
      <c r="O2560" s="16"/>
      <c r="P2560" s="14"/>
      <c r="Q2560" s="12"/>
      <c r="R2560" s="13"/>
    </row>
    <row r="2561" spans="1:18" ht="15.75" customHeight="1">
      <c r="A2561" s="1"/>
      <c r="B2561" s="6" t="s">
        <v>14</v>
      </c>
      <c r="C2561" s="6">
        <v>1185732</v>
      </c>
      <c r="D2561" s="7">
        <v>44365</v>
      </c>
      <c r="E2561" s="6" t="s">
        <v>46</v>
      </c>
      <c r="F2561" s="6" t="s">
        <v>94</v>
      </c>
      <c r="G2561" s="6" t="s">
        <v>95</v>
      </c>
      <c r="H2561" s="6" t="s">
        <v>22</v>
      </c>
      <c r="I2561" s="8">
        <v>0.65</v>
      </c>
      <c r="J2561" s="9">
        <v>6250</v>
      </c>
      <c r="K2561" s="10">
        <f t="shared" si="20"/>
        <v>4062.5</v>
      </c>
      <c r="L2561" s="10">
        <f t="shared" si="21"/>
        <v>2031.25</v>
      </c>
      <c r="M2561" s="11">
        <v>0.5</v>
      </c>
      <c r="O2561" s="16"/>
      <c r="P2561" s="14"/>
      <c r="Q2561" s="12"/>
      <c r="R2561" s="13"/>
    </row>
    <row r="2562" spans="1:18" ht="15.75" customHeight="1">
      <c r="A2562" s="1"/>
      <c r="B2562" s="6" t="s">
        <v>14</v>
      </c>
      <c r="C2562" s="6">
        <v>1185732</v>
      </c>
      <c r="D2562" s="7">
        <v>44393</v>
      </c>
      <c r="E2562" s="6" t="s">
        <v>46</v>
      </c>
      <c r="F2562" s="6" t="s">
        <v>94</v>
      </c>
      <c r="G2562" s="6" t="s">
        <v>95</v>
      </c>
      <c r="H2562" s="6" t="s">
        <v>17</v>
      </c>
      <c r="I2562" s="8">
        <v>0.6</v>
      </c>
      <c r="J2562" s="9">
        <v>8500</v>
      </c>
      <c r="K2562" s="10">
        <f t="shared" si="20"/>
        <v>5100</v>
      </c>
      <c r="L2562" s="10">
        <f t="shared" si="21"/>
        <v>2040</v>
      </c>
      <c r="M2562" s="11">
        <v>0.4</v>
      </c>
      <c r="O2562" s="16"/>
      <c r="P2562" s="14"/>
      <c r="Q2562" s="12"/>
      <c r="R2562" s="13"/>
    </row>
    <row r="2563" spans="1:18" ht="15.75" customHeight="1">
      <c r="A2563" s="1"/>
      <c r="B2563" s="6" t="s">
        <v>14</v>
      </c>
      <c r="C2563" s="6">
        <v>1185732</v>
      </c>
      <c r="D2563" s="7">
        <v>44393</v>
      </c>
      <c r="E2563" s="6" t="s">
        <v>46</v>
      </c>
      <c r="F2563" s="6" t="s">
        <v>94</v>
      </c>
      <c r="G2563" s="6" t="s">
        <v>95</v>
      </c>
      <c r="H2563" s="6" t="s">
        <v>18</v>
      </c>
      <c r="I2563" s="8">
        <v>0.55000000000000004</v>
      </c>
      <c r="J2563" s="9">
        <v>6000</v>
      </c>
      <c r="K2563" s="10">
        <f t="shared" si="20"/>
        <v>3300.0000000000005</v>
      </c>
      <c r="L2563" s="10">
        <f t="shared" si="21"/>
        <v>1155</v>
      </c>
      <c r="M2563" s="11">
        <v>0.35</v>
      </c>
      <c r="O2563" s="16"/>
      <c r="P2563" s="14"/>
      <c r="Q2563" s="12"/>
      <c r="R2563" s="13"/>
    </row>
    <row r="2564" spans="1:18" ht="15.75" customHeight="1">
      <c r="A2564" s="1"/>
      <c r="B2564" s="6" t="s">
        <v>14</v>
      </c>
      <c r="C2564" s="6">
        <v>1185732</v>
      </c>
      <c r="D2564" s="7">
        <v>44393</v>
      </c>
      <c r="E2564" s="6" t="s">
        <v>46</v>
      </c>
      <c r="F2564" s="6" t="s">
        <v>94</v>
      </c>
      <c r="G2564" s="6" t="s">
        <v>95</v>
      </c>
      <c r="H2564" s="6" t="s">
        <v>19</v>
      </c>
      <c r="I2564" s="8">
        <v>0.5</v>
      </c>
      <c r="J2564" s="9">
        <v>5250</v>
      </c>
      <c r="K2564" s="10">
        <f t="shared" si="20"/>
        <v>2625</v>
      </c>
      <c r="L2564" s="10">
        <f t="shared" si="21"/>
        <v>1050</v>
      </c>
      <c r="M2564" s="11">
        <v>0.4</v>
      </c>
      <c r="O2564" s="16"/>
      <c r="P2564" s="14"/>
      <c r="Q2564" s="12"/>
      <c r="R2564" s="13"/>
    </row>
    <row r="2565" spans="1:18" ht="15.75" customHeight="1">
      <c r="A2565" s="1"/>
      <c r="B2565" s="6" t="s">
        <v>14</v>
      </c>
      <c r="C2565" s="6">
        <v>1185732</v>
      </c>
      <c r="D2565" s="7">
        <v>44393</v>
      </c>
      <c r="E2565" s="6" t="s">
        <v>46</v>
      </c>
      <c r="F2565" s="6" t="s">
        <v>94</v>
      </c>
      <c r="G2565" s="6" t="s">
        <v>95</v>
      </c>
      <c r="H2565" s="6" t="s">
        <v>20</v>
      </c>
      <c r="I2565" s="8">
        <v>0.5</v>
      </c>
      <c r="J2565" s="9">
        <v>4750</v>
      </c>
      <c r="K2565" s="10">
        <f t="shared" si="20"/>
        <v>2375</v>
      </c>
      <c r="L2565" s="10">
        <f t="shared" si="21"/>
        <v>950</v>
      </c>
      <c r="M2565" s="11">
        <v>0.4</v>
      </c>
      <c r="O2565" s="16"/>
      <c r="P2565" s="14"/>
      <c r="Q2565" s="12"/>
      <c r="R2565" s="13"/>
    </row>
    <row r="2566" spans="1:18" ht="15.75" customHeight="1">
      <c r="A2566" s="1"/>
      <c r="B2566" s="6" t="s">
        <v>14</v>
      </c>
      <c r="C2566" s="6">
        <v>1185732</v>
      </c>
      <c r="D2566" s="7">
        <v>44393</v>
      </c>
      <c r="E2566" s="6" t="s">
        <v>46</v>
      </c>
      <c r="F2566" s="6" t="s">
        <v>94</v>
      </c>
      <c r="G2566" s="6" t="s">
        <v>95</v>
      </c>
      <c r="H2566" s="6" t="s">
        <v>21</v>
      </c>
      <c r="I2566" s="8">
        <v>0.6</v>
      </c>
      <c r="J2566" s="9">
        <v>5000</v>
      </c>
      <c r="K2566" s="10">
        <f t="shared" si="20"/>
        <v>3000</v>
      </c>
      <c r="L2566" s="10">
        <f t="shared" si="21"/>
        <v>1050</v>
      </c>
      <c r="M2566" s="11">
        <v>0.35</v>
      </c>
      <c r="O2566" s="16"/>
      <c r="P2566" s="14"/>
      <c r="Q2566" s="12"/>
      <c r="R2566" s="13"/>
    </row>
    <row r="2567" spans="1:18" ht="15.75" customHeight="1">
      <c r="A2567" s="1"/>
      <c r="B2567" s="6" t="s">
        <v>14</v>
      </c>
      <c r="C2567" s="6">
        <v>1185732</v>
      </c>
      <c r="D2567" s="7">
        <v>44393</v>
      </c>
      <c r="E2567" s="6" t="s">
        <v>46</v>
      </c>
      <c r="F2567" s="6" t="s">
        <v>94</v>
      </c>
      <c r="G2567" s="6" t="s">
        <v>95</v>
      </c>
      <c r="H2567" s="6" t="s">
        <v>22</v>
      </c>
      <c r="I2567" s="8">
        <v>0.65</v>
      </c>
      <c r="J2567" s="9">
        <v>6750</v>
      </c>
      <c r="K2567" s="10">
        <f t="shared" si="20"/>
        <v>4387.5</v>
      </c>
      <c r="L2567" s="10">
        <f t="shared" si="21"/>
        <v>2193.75</v>
      </c>
      <c r="M2567" s="11">
        <v>0.5</v>
      </c>
      <c r="O2567" s="16"/>
      <c r="P2567" s="14"/>
      <c r="Q2567" s="12"/>
      <c r="R2567" s="13"/>
    </row>
    <row r="2568" spans="1:18" ht="15.75" customHeight="1">
      <c r="A2568" s="1"/>
      <c r="B2568" s="6" t="s">
        <v>14</v>
      </c>
      <c r="C2568" s="6">
        <v>1185732</v>
      </c>
      <c r="D2568" s="7">
        <v>44425</v>
      </c>
      <c r="E2568" s="6" t="s">
        <v>46</v>
      </c>
      <c r="F2568" s="6" t="s">
        <v>94</v>
      </c>
      <c r="G2568" s="6" t="s">
        <v>95</v>
      </c>
      <c r="H2568" s="6" t="s">
        <v>17</v>
      </c>
      <c r="I2568" s="8">
        <v>0.6</v>
      </c>
      <c r="J2568" s="9">
        <v>8250</v>
      </c>
      <c r="K2568" s="10">
        <f t="shared" si="20"/>
        <v>4950</v>
      </c>
      <c r="L2568" s="10">
        <f t="shared" si="21"/>
        <v>1980</v>
      </c>
      <c r="M2568" s="11">
        <v>0.4</v>
      </c>
      <c r="O2568" s="16"/>
      <c r="P2568" s="14"/>
      <c r="Q2568" s="12"/>
      <c r="R2568" s="13"/>
    </row>
    <row r="2569" spans="1:18" ht="15.75" customHeight="1">
      <c r="A2569" s="1"/>
      <c r="B2569" s="6" t="s">
        <v>14</v>
      </c>
      <c r="C2569" s="6">
        <v>1185732</v>
      </c>
      <c r="D2569" s="7">
        <v>44425</v>
      </c>
      <c r="E2569" s="6" t="s">
        <v>46</v>
      </c>
      <c r="F2569" s="6" t="s">
        <v>94</v>
      </c>
      <c r="G2569" s="6" t="s">
        <v>95</v>
      </c>
      <c r="H2569" s="6" t="s">
        <v>18</v>
      </c>
      <c r="I2569" s="8">
        <v>0.55000000000000004</v>
      </c>
      <c r="J2569" s="9">
        <v>6000</v>
      </c>
      <c r="K2569" s="10">
        <f t="shared" si="20"/>
        <v>3300.0000000000005</v>
      </c>
      <c r="L2569" s="10">
        <f t="shared" si="21"/>
        <v>1155</v>
      </c>
      <c r="M2569" s="11">
        <v>0.35</v>
      </c>
      <c r="O2569" s="16"/>
      <c r="P2569" s="14"/>
      <c r="Q2569" s="12"/>
      <c r="R2569" s="13"/>
    </row>
    <row r="2570" spans="1:18" ht="15.75" customHeight="1">
      <c r="A2570" s="1"/>
      <c r="B2570" s="6" t="s">
        <v>14</v>
      </c>
      <c r="C2570" s="6">
        <v>1185732</v>
      </c>
      <c r="D2570" s="7">
        <v>44425</v>
      </c>
      <c r="E2570" s="6" t="s">
        <v>46</v>
      </c>
      <c r="F2570" s="6" t="s">
        <v>94</v>
      </c>
      <c r="G2570" s="6" t="s">
        <v>95</v>
      </c>
      <c r="H2570" s="6" t="s">
        <v>19</v>
      </c>
      <c r="I2570" s="8">
        <v>0.5</v>
      </c>
      <c r="J2570" s="9">
        <v>5250</v>
      </c>
      <c r="K2570" s="10">
        <f t="shared" si="20"/>
        <v>2625</v>
      </c>
      <c r="L2570" s="10">
        <f t="shared" si="21"/>
        <v>1050</v>
      </c>
      <c r="M2570" s="11">
        <v>0.4</v>
      </c>
      <c r="O2570" s="16"/>
      <c r="P2570" s="14"/>
      <c r="Q2570" s="12"/>
      <c r="R2570" s="13"/>
    </row>
    <row r="2571" spans="1:18" ht="15.75" customHeight="1">
      <c r="A2571" s="1"/>
      <c r="B2571" s="6" t="s">
        <v>14</v>
      </c>
      <c r="C2571" s="6">
        <v>1185732</v>
      </c>
      <c r="D2571" s="7">
        <v>44425</v>
      </c>
      <c r="E2571" s="6" t="s">
        <v>46</v>
      </c>
      <c r="F2571" s="6" t="s">
        <v>94</v>
      </c>
      <c r="G2571" s="6" t="s">
        <v>95</v>
      </c>
      <c r="H2571" s="6" t="s">
        <v>20</v>
      </c>
      <c r="I2571" s="8">
        <v>0.4</v>
      </c>
      <c r="J2571" s="9">
        <v>4750</v>
      </c>
      <c r="K2571" s="10">
        <f t="shared" si="20"/>
        <v>1900</v>
      </c>
      <c r="L2571" s="10">
        <f t="shared" si="21"/>
        <v>760</v>
      </c>
      <c r="M2571" s="11">
        <v>0.4</v>
      </c>
      <c r="O2571" s="16"/>
      <c r="P2571" s="14"/>
      <c r="Q2571" s="12"/>
      <c r="R2571" s="13"/>
    </row>
    <row r="2572" spans="1:18" ht="15.75" customHeight="1">
      <c r="A2572" s="1"/>
      <c r="B2572" s="6" t="s">
        <v>14</v>
      </c>
      <c r="C2572" s="6">
        <v>1185732</v>
      </c>
      <c r="D2572" s="7">
        <v>44425</v>
      </c>
      <c r="E2572" s="6" t="s">
        <v>46</v>
      </c>
      <c r="F2572" s="6" t="s">
        <v>94</v>
      </c>
      <c r="G2572" s="6" t="s">
        <v>95</v>
      </c>
      <c r="H2572" s="6" t="s">
        <v>21</v>
      </c>
      <c r="I2572" s="8">
        <v>0.5</v>
      </c>
      <c r="J2572" s="9">
        <v>4500</v>
      </c>
      <c r="K2572" s="10">
        <f t="shared" si="20"/>
        <v>2250</v>
      </c>
      <c r="L2572" s="10">
        <f t="shared" si="21"/>
        <v>787.5</v>
      </c>
      <c r="M2572" s="11">
        <v>0.35</v>
      </c>
      <c r="O2572" s="16"/>
      <c r="P2572" s="14"/>
      <c r="Q2572" s="12"/>
      <c r="R2572" s="13"/>
    </row>
    <row r="2573" spans="1:18" ht="15.75" customHeight="1">
      <c r="A2573" s="1"/>
      <c r="B2573" s="6" t="s">
        <v>14</v>
      </c>
      <c r="C2573" s="6">
        <v>1185732</v>
      </c>
      <c r="D2573" s="7">
        <v>44425</v>
      </c>
      <c r="E2573" s="6" t="s">
        <v>46</v>
      </c>
      <c r="F2573" s="6" t="s">
        <v>94</v>
      </c>
      <c r="G2573" s="6" t="s">
        <v>95</v>
      </c>
      <c r="H2573" s="6" t="s">
        <v>22</v>
      </c>
      <c r="I2573" s="8">
        <v>0.55000000000000004</v>
      </c>
      <c r="J2573" s="9">
        <v>6250</v>
      </c>
      <c r="K2573" s="10">
        <f t="shared" si="20"/>
        <v>3437.5000000000005</v>
      </c>
      <c r="L2573" s="10">
        <f t="shared" si="21"/>
        <v>1718.7500000000002</v>
      </c>
      <c r="M2573" s="11">
        <v>0.5</v>
      </c>
      <c r="O2573" s="16"/>
      <c r="P2573" s="14"/>
      <c r="Q2573" s="12"/>
      <c r="R2573" s="13"/>
    </row>
    <row r="2574" spans="1:18" ht="15.75" customHeight="1">
      <c r="A2574" s="1"/>
      <c r="B2574" s="6" t="s">
        <v>14</v>
      </c>
      <c r="C2574" s="6">
        <v>1185732</v>
      </c>
      <c r="D2574" s="7">
        <v>44455</v>
      </c>
      <c r="E2574" s="6" t="s">
        <v>46</v>
      </c>
      <c r="F2574" s="6" t="s">
        <v>94</v>
      </c>
      <c r="G2574" s="6" t="s">
        <v>95</v>
      </c>
      <c r="H2574" s="6" t="s">
        <v>17</v>
      </c>
      <c r="I2574" s="8">
        <v>0.5</v>
      </c>
      <c r="J2574" s="9">
        <v>7250</v>
      </c>
      <c r="K2574" s="10">
        <f t="shared" si="20"/>
        <v>3625</v>
      </c>
      <c r="L2574" s="10">
        <f t="shared" si="21"/>
        <v>1450</v>
      </c>
      <c r="M2574" s="11">
        <v>0.4</v>
      </c>
      <c r="O2574" s="16"/>
      <c r="P2574" s="14"/>
      <c r="Q2574" s="12"/>
      <c r="R2574" s="13"/>
    </row>
    <row r="2575" spans="1:18" ht="15.75" customHeight="1">
      <c r="A2575" s="1"/>
      <c r="B2575" s="6" t="s">
        <v>14</v>
      </c>
      <c r="C2575" s="6">
        <v>1185732</v>
      </c>
      <c r="D2575" s="7">
        <v>44455</v>
      </c>
      <c r="E2575" s="6" t="s">
        <v>46</v>
      </c>
      <c r="F2575" s="6" t="s">
        <v>94</v>
      </c>
      <c r="G2575" s="6" t="s">
        <v>95</v>
      </c>
      <c r="H2575" s="6" t="s">
        <v>18</v>
      </c>
      <c r="I2575" s="8">
        <v>0.45000000000000012</v>
      </c>
      <c r="J2575" s="9">
        <v>5250</v>
      </c>
      <c r="K2575" s="10">
        <f t="shared" si="20"/>
        <v>2362.5000000000005</v>
      </c>
      <c r="L2575" s="10">
        <f t="shared" si="21"/>
        <v>826.87500000000011</v>
      </c>
      <c r="M2575" s="11">
        <v>0.35</v>
      </c>
      <c r="O2575" s="16"/>
      <c r="P2575" s="14"/>
      <c r="Q2575" s="12"/>
      <c r="R2575" s="13"/>
    </row>
    <row r="2576" spans="1:18" ht="15.75" customHeight="1">
      <c r="A2576" s="1"/>
      <c r="B2576" s="6" t="s">
        <v>14</v>
      </c>
      <c r="C2576" s="6">
        <v>1185732</v>
      </c>
      <c r="D2576" s="7">
        <v>44455</v>
      </c>
      <c r="E2576" s="6" t="s">
        <v>46</v>
      </c>
      <c r="F2576" s="6" t="s">
        <v>94</v>
      </c>
      <c r="G2576" s="6" t="s">
        <v>95</v>
      </c>
      <c r="H2576" s="6" t="s">
        <v>19</v>
      </c>
      <c r="I2576" s="8">
        <v>0.20000000000000007</v>
      </c>
      <c r="J2576" s="9">
        <v>4250</v>
      </c>
      <c r="K2576" s="10">
        <f t="shared" si="20"/>
        <v>850.00000000000023</v>
      </c>
      <c r="L2576" s="10">
        <f t="shared" si="21"/>
        <v>340.00000000000011</v>
      </c>
      <c r="M2576" s="11">
        <v>0.4</v>
      </c>
      <c r="O2576" s="16"/>
      <c r="P2576" s="14"/>
      <c r="Q2576" s="12"/>
      <c r="R2576" s="13"/>
    </row>
    <row r="2577" spans="1:18" ht="15.75" customHeight="1">
      <c r="A2577" s="1"/>
      <c r="B2577" s="6" t="s">
        <v>14</v>
      </c>
      <c r="C2577" s="6">
        <v>1185732</v>
      </c>
      <c r="D2577" s="7">
        <v>44455</v>
      </c>
      <c r="E2577" s="6" t="s">
        <v>46</v>
      </c>
      <c r="F2577" s="6" t="s">
        <v>94</v>
      </c>
      <c r="G2577" s="6" t="s">
        <v>95</v>
      </c>
      <c r="H2577" s="6" t="s">
        <v>20</v>
      </c>
      <c r="I2577" s="8">
        <v>0.20000000000000007</v>
      </c>
      <c r="J2577" s="9">
        <v>4000</v>
      </c>
      <c r="K2577" s="10">
        <f t="shared" si="20"/>
        <v>800.00000000000023</v>
      </c>
      <c r="L2577" s="10">
        <f t="shared" si="21"/>
        <v>320.00000000000011</v>
      </c>
      <c r="M2577" s="11">
        <v>0.4</v>
      </c>
      <c r="O2577" s="16"/>
      <c r="P2577" s="14"/>
      <c r="Q2577" s="12"/>
      <c r="R2577" s="13"/>
    </row>
    <row r="2578" spans="1:18" ht="15.75" customHeight="1">
      <c r="A2578" s="1"/>
      <c r="B2578" s="6" t="s">
        <v>14</v>
      </c>
      <c r="C2578" s="6">
        <v>1185732</v>
      </c>
      <c r="D2578" s="7">
        <v>44455</v>
      </c>
      <c r="E2578" s="6" t="s">
        <v>46</v>
      </c>
      <c r="F2578" s="6" t="s">
        <v>94</v>
      </c>
      <c r="G2578" s="6" t="s">
        <v>95</v>
      </c>
      <c r="H2578" s="6" t="s">
        <v>21</v>
      </c>
      <c r="I2578" s="8">
        <v>0.30000000000000004</v>
      </c>
      <c r="J2578" s="9">
        <v>4000</v>
      </c>
      <c r="K2578" s="10">
        <f t="shared" si="20"/>
        <v>1200.0000000000002</v>
      </c>
      <c r="L2578" s="10">
        <f t="shared" si="21"/>
        <v>420.00000000000006</v>
      </c>
      <c r="M2578" s="11">
        <v>0.35</v>
      </c>
      <c r="O2578" s="16"/>
      <c r="P2578" s="14"/>
      <c r="Q2578" s="12"/>
      <c r="R2578" s="13"/>
    </row>
    <row r="2579" spans="1:18" ht="15.75" customHeight="1">
      <c r="A2579" s="1"/>
      <c r="B2579" s="6" t="s">
        <v>14</v>
      </c>
      <c r="C2579" s="6">
        <v>1185732</v>
      </c>
      <c r="D2579" s="7">
        <v>44455</v>
      </c>
      <c r="E2579" s="6" t="s">
        <v>46</v>
      </c>
      <c r="F2579" s="6" t="s">
        <v>94</v>
      </c>
      <c r="G2579" s="6" t="s">
        <v>95</v>
      </c>
      <c r="H2579" s="6" t="s">
        <v>22</v>
      </c>
      <c r="I2579" s="8">
        <v>0.35000000000000009</v>
      </c>
      <c r="J2579" s="9">
        <v>5000</v>
      </c>
      <c r="K2579" s="10">
        <f t="shared" si="20"/>
        <v>1750.0000000000005</v>
      </c>
      <c r="L2579" s="10">
        <f t="shared" si="21"/>
        <v>875.00000000000023</v>
      </c>
      <c r="M2579" s="11">
        <v>0.5</v>
      </c>
      <c r="O2579" s="16"/>
      <c r="P2579" s="14"/>
      <c r="Q2579" s="12"/>
      <c r="R2579" s="13"/>
    </row>
    <row r="2580" spans="1:18" ht="15.75" customHeight="1">
      <c r="A2580" s="1"/>
      <c r="B2580" s="6" t="s">
        <v>14</v>
      </c>
      <c r="C2580" s="6">
        <v>1185732</v>
      </c>
      <c r="D2580" s="7">
        <v>44487</v>
      </c>
      <c r="E2580" s="6" t="s">
        <v>46</v>
      </c>
      <c r="F2580" s="6" t="s">
        <v>94</v>
      </c>
      <c r="G2580" s="6" t="s">
        <v>95</v>
      </c>
      <c r="H2580" s="6" t="s">
        <v>17</v>
      </c>
      <c r="I2580" s="8">
        <v>0.35000000000000009</v>
      </c>
      <c r="J2580" s="9">
        <v>6750</v>
      </c>
      <c r="K2580" s="10">
        <f t="shared" si="20"/>
        <v>2362.5000000000005</v>
      </c>
      <c r="L2580" s="10">
        <f t="shared" si="21"/>
        <v>945.00000000000023</v>
      </c>
      <c r="M2580" s="11">
        <v>0.4</v>
      </c>
      <c r="O2580" s="16"/>
      <c r="P2580" s="14"/>
      <c r="Q2580" s="12"/>
      <c r="R2580" s="13"/>
    </row>
    <row r="2581" spans="1:18" ht="15.75" customHeight="1">
      <c r="A2581" s="1"/>
      <c r="B2581" s="6" t="s">
        <v>14</v>
      </c>
      <c r="C2581" s="6">
        <v>1185732</v>
      </c>
      <c r="D2581" s="7">
        <v>44487</v>
      </c>
      <c r="E2581" s="6" t="s">
        <v>46</v>
      </c>
      <c r="F2581" s="6" t="s">
        <v>94</v>
      </c>
      <c r="G2581" s="6" t="s">
        <v>95</v>
      </c>
      <c r="H2581" s="6" t="s">
        <v>18</v>
      </c>
      <c r="I2581" s="8">
        <v>0.25000000000000011</v>
      </c>
      <c r="J2581" s="9">
        <v>5000</v>
      </c>
      <c r="K2581" s="10">
        <f t="shared" si="20"/>
        <v>1250.0000000000005</v>
      </c>
      <c r="L2581" s="10">
        <f t="shared" si="21"/>
        <v>437.50000000000011</v>
      </c>
      <c r="M2581" s="11">
        <v>0.35</v>
      </c>
      <c r="O2581" s="16"/>
      <c r="P2581" s="14"/>
      <c r="Q2581" s="12"/>
      <c r="R2581" s="13"/>
    </row>
    <row r="2582" spans="1:18" ht="15.75" customHeight="1">
      <c r="A2582" s="1"/>
      <c r="B2582" s="6" t="s">
        <v>14</v>
      </c>
      <c r="C2582" s="6">
        <v>1185732</v>
      </c>
      <c r="D2582" s="7">
        <v>44487</v>
      </c>
      <c r="E2582" s="6" t="s">
        <v>46</v>
      </c>
      <c r="F2582" s="6" t="s">
        <v>94</v>
      </c>
      <c r="G2582" s="6" t="s">
        <v>95</v>
      </c>
      <c r="H2582" s="6" t="s">
        <v>19</v>
      </c>
      <c r="I2582" s="8">
        <v>0.25000000000000011</v>
      </c>
      <c r="J2582" s="9">
        <v>3750</v>
      </c>
      <c r="K2582" s="10">
        <f t="shared" si="20"/>
        <v>937.50000000000045</v>
      </c>
      <c r="L2582" s="10">
        <f t="shared" si="21"/>
        <v>375.00000000000023</v>
      </c>
      <c r="M2582" s="11">
        <v>0.4</v>
      </c>
      <c r="O2582" s="16"/>
      <c r="P2582" s="14"/>
      <c r="Q2582" s="12"/>
      <c r="R2582" s="13"/>
    </row>
    <row r="2583" spans="1:18" ht="15.75" customHeight="1">
      <c r="A2583" s="1"/>
      <c r="B2583" s="6" t="s">
        <v>14</v>
      </c>
      <c r="C2583" s="6">
        <v>1185732</v>
      </c>
      <c r="D2583" s="7">
        <v>44487</v>
      </c>
      <c r="E2583" s="6" t="s">
        <v>46</v>
      </c>
      <c r="F2583" s="6" t="s">
        <v>94</v>
      </c>
      <c r="G2583" s="6" t="s">
        <v>95</v>
      </c>
      <c r="H2583" s="6" t="s">
        <v>20</v>
      </c>
      <c r="I2583" s="8">
        <v>0.25000000000000011</v>
      </c>
      <c r="J2583" s="9">
        <v>3500</v>
      </c>
      <c r="K2583" s="10">
        <f t="shared" si="20"/>
        <v>875.00000000000034</v>
      </c>
      <c r="L2583" s="10">
        <f t="shared" si="21"/>
        <v>350.00000000000017</v>
      </c>
      <c r="M2583" s="11">
        <v>0.4</v>
      </c>
      <c r="O2583" s="16"/>
      <c r="P2583" s="14"/>
      <c r="Q2583" s="12"/>
      <c r="R2583" s="13"/>
    </row>
    <row r="2584" spans="1:18" ht="15.75" customHeight="1">
      <c r="A2584" s="1"/>
      <c r="B2584" s="6" t="s">
        <v>14</v>
      </c>
      <c r="C2584" s="6">
        <v>1185732</v>
      </c>
      <c r="D2584" s="7">
        <v>44487</v>
      </c>
      <c r="E2584" s="6" t="s">
        <v>46</v>
      </c>
      <c r="F2584" s="6" t="s">
        <v>94</v>
      </c>
      <c r="G2584" s="6" t="s">
        <v>95</v>
      </c>
      <c r="H2584" s="6" t="s">
        <v>21</v>
      </c>
      <c r="I2584" s="8">
        <v>0.35000000000000009</v>
      </c>
      <c r="J2584" s="9">
        <v>3500</v>
      </c>
      <c r="K2584" s="10">
        <f t="shared" si="20"/>
        <v>1225.0000000000002</v>
      </c>
      <c r="L2584" s="10">
        <f t="shared" si="21"/>
        <v>428.75000000000006</v>
      </c>
      <c r="M2584" s="11">
        <v>0.35</v>
      </c>
      <c r="O2584" s="16"/>
      <c r="P2584" s="14"/>
      <c r="Q2584" s="12"/>
      <c r="R2584" s="13"/>
    </row>
    <row r="2585" spans="1:18" ht="15.75" customHeight="1">
      <c r="A2585" s="1"/>
      <c r="B2585" s="6" t="s">
        <v>14</v>
      </c>
      <c r="C2585" s="6">
        <v>1185732</v>
      </c>
      <c r="D2585" s="7">
        <v>44487</v>
      </c>
      <c r="E2585" s="6" t="s">
        <v>46</v>
      </c>
      <c r="F2585" s="6" t="s">
        <v>94</v>
      </c>
      <c r="G2585" s="6" t="s">
        <v>95</v>
      </c>
      <c r="H2585" s="6" t="s">
        <v>22</v>
      </c>
      <c r="I2585" s="8">
        <v>0.35000000000000003</v>
      </c>
      <c r="J2585" s="9">
        <v>4750</v>
      </c>
      <c r="K2585" s="10">
        <f t="shared" si="20"/>
        <v>1662.5000000000002</v>
      </c>
      <c r="L2585" s="10">
        <f t="shared" si="21"/>
        <v>831.25000000000011</v>
      </c>
      <c r="M2585" s="11">
        <v>0.5</v>
      </c>
      <c r="O2585" s="16"/>
      <c r="P2585" s="14"/>
      <c r="Q2585" s="12"/>
      <c r="R2585" s="13"/>
    </row>
    <row r="2586" spans="1:18" ht="15.75" customHeight="1">
      <c r="A2586" s="1"/>
      <c r="B2586" s="6" t="s">
        <v>14</v>
      </c>
      <c r="C2586" s="6">
        <v>1185732</v>
      </c>
      <c r="D2586" s="7">
        <v>44517</v>
      </c>
      <c r="E2586" s="6" t="s">
        <v>46</v>
      </c>
      <c r="F2586" s="6" t="s">
        <v>94</v>
      </c>
      <c r="G2586" s="6" t="s">
        <v>95</v>
      </c>
      <c r="H2586" s="6" t="s">
        <v>17</v>
      </c>
      <c r="I2586" s="8">
        <v>0.3000000000000001</v>
      </c>
      <c r="J2586" s="9">
        <v>6250</v>
      </c>
      <c r="K2586" s="10">
        <f t="shared" si="20"/>
        <v>1875.0000000000007</v>
      </c>
      <c r="L2586" s="10">
        <f t="shared" si="21"/>
        <v>750.00000000000034</v>
      </c>
      <c r="M2586" s="11">
        <v>0.4</v>
      </c>
      <c r="O2586" s="16"/>
      <c r="P2586" s="14"/>
      <c r="Q2586" s="12"/>
      <c r="R2586" s="13"/>
    </row>
    <row r="2587" spans="1:18" ht="15.75" customHeight="1">
      <c r="A2587" s="1"/>
      <c r="B2587" s="6" t="s">
        <v>14</v>
      </c>
      <c r="C2587" s="6">
        <v>1185732</v>
      </c>
      <c r="D2587" s="7">
        <v>44517</v>
      </c>
      <c r="E2587" s="6" t="s">
        <v>46</v>
      </c>
      <c r="F2587" s="6" t="s">
        <v>94</v>
      </c>
      <c r="G2587" s="6" t="s">
        <v>95</v>
      </c>
      <c r="H2587" s="6" t="s">
        <v>18</v>
      </c>
      <c r="I2587" s="8">
        <v>0.20000000000000012</v>
      </c>
      <c r="J2587" s="9">
        <v>4500</v>
      </c>
      <c r="K2587" s="10">
        <f t="shared" si="20"/>
        <v>900.00000000000057</v>
      </c>
      <c r="L2587" s="10">
        <f t="shared" si="21"/>
        <v>315.00000000000017</v>
      </c>
      <c r="M2587" s="11">
        <v>0.35</v>
      </c>
      <c r="O2587" s="16"/>
      <c r="P2587" s="14"/>
      <c r="Q2587" s="12"/>
      <c r="R2587" s="13"/>
    </row>
    <row r="2588" spans="1:18" ht="15.75" customHeight="1">
      <c r="A2588" s="1"/>
      <c r="B2588" s="6" t="s">
        <v>14</v>
      </c>
      <c r="C2588" s="6">
        <v>1185732</v>
      </c>
      <c r="D2588" s="7">
        <v>44517</v>
      </c>
      <c r="E2588" s="6" t="s">
        <v>46</v>
      </c>
      <c r="F2588" s="6" t="s">
        <v>94</v>
      </c>
      <c r="G2588" s="6" t="s">
        <v>95</v>
      </c>
      <c r="H2588" s="6" t="s">
        <v>19</v>
      </c>
      <c r="I2588" s="8">
        <v>0.30000000000000016</v>
      </c>
      <c r="J2588" s="9">
        <v>3950</v>
      </c>
      <c r="K2588" s="10">
        <f t="shared" si="20"/>
        <v>1185.0000000000007</v>
      </c>
      <c r="L2588" s="10">
        <f t="shared" si="21"/>
        <v>474.00000000000028</v>
      </c>
      <c r="M2588" s="11">
        <v>0.4</v>
      </c>
      <c r="O2588" s="16"/>
      <c r="P2588" s="14"/>
      <c r="Q2588" s="12"/>
      <c r="R2588" s="13"/>
    </row>
    <row r="2589" spans="1:18" ht="15.75" customHeight="1">
      <c r="A2589" s="1"/>
      <c r="B2589" s="6" t="s">
        <v>14</v>
      </c>
      <c r="C2589" s="6">
        <v>1185732</v>
      </c>
      <c r="D2589" s="7">
        <v>44517</v>
      </c>
      <c r="E2589" s="6" t="s">
        <v>46</v>
      </c>
      <c r="F2589" s="6" t="s">
        <v>94</v>
      </c>
      <c r="G2589" s="6" t="s">
        <v>95</v>
      </c>
      <c r="H2589" s="6" t="s">
        <v>20</v>
      </c>
      <c r="I2589" s="8">
        <v>0.6000000000000002</v>
      </c>
      <c r="J2589" s="9">
        <v>4500</v>
      </c>
      <c r="K2589" s="10">
        <f t="shared" si="20"/>
        <v>2700.0000000000009</v>
      </c>
      <c r="L2589" s="10">
        <f t="shared" si="21"/>
        <v>1080.0000000000005</v>
      </c>
      <c r="M2589" s="11">
        <v>0.4</v>
      </c>
      <c r="O2589" s="16"/>
      <c r="P2589" s="14"/>
      <c r="Q2589" s="12"/>
      <c r="R2589" s="13"/>
    </row>
    <row r="2590" spans="1:18" ht="15.75" customHeight="1">
      <c r="A2590" s="1"/>
      <c r="B2590" s="6" t="s">
        <v>14</v>
      </c>
      <c r="C2590" s="6">
        <v>1185732</v>
      </c>
      <c r="D2590" s="7">
        <v>44517</v>
      </c>
      <c r="E2590" s="6" t="s">
        <v>46</v>
      </c>
      <c r="F2590" s="6" t="s">
        <v>94</v>
      </c>
      <c r="G2590" s="6" t="s">
        <v>95</v>
      </c>
      <c r="H2590" s="6" t="s">
        <v>21</v>
      </c>
      <c r="I2590" s="8">
        <v>0.75000000000000011</v>
      </c>
      <c r="J2590" s="9">
        <v>4250</v>
      </c>
      <c r="K2590" s="10">
        <f t="shared" si="20"/>
        <v>3187.5000000000005</v>
      </c>
      <c r="L2590" s="10">
        <f t="shared" si="21"/>
        <v>1115.625</v>
      </c>
      <c r="M2590" s="11">
        <v>0.35</v>
      </c>
      <c r="O2590" s="16"/>
      <c r="P2590" s="14"/>
      <c r="Q2590" s="12"/>
      <c r="R2590" s="13"/>
    </row>
    <row r="2591" spans="1:18" ht="15.75" customHeight="1">
      <c r="A2591" s="1"/>
      <c r="B2591" s="6" t="s">
        <v>14</v>
      </c>
      <c r="C2591" s="6">
        <v>1185732</v>
      </c>
      <c r="D2591" s="7">
        <v>44517</v>
      </c>
      <c r="E2591" s="6" t="s">
        <v>46</v>
      </c>
      <c r="F2591" s="6" t="s">
        <v>94</v>
      </c>
      <c r="G2591" s="6" t="s">
        <v>95</v>
      </c>
      <c r="H2591" s="6" t="s">
        <v>22</v>
      </c>
      <c r="I2591" s="8">
        <v>0.75</v>
      </c>
      <c r="J2591" s="9">
        <v>5250</v>
      </c>
      <c r="K2591" s="10">
        <f t="shared" si="20"/>
        <v>3937.5</v>
      </c>
      <c r="L2591" s="10">
        <f t="shared" si="21"/>
        <v>1968.75</v>
      </c>
      <c r="M2591" s="11">
        <v>0.5</v>
      </c>
      <c r="O2591" s="16"/>
      <c r="P2591" s="14"/>
      <c r="Q2591" s="12"/>
      <c r="R2591" s="13"/>
    </row>
    <row r="2592" spans="1:18" ht="15.75" customHeight="1">
      <c r="A2592" s="1"/>
      <c r="B2592" s="6" t="s">
        <v>14</v>
      </c>
      <c r="C2592" s="6">
        <v>1185732</v>
      </c>
      <c r="D2592" s="7">
        <v>44546</v>
      </c>
      <c r="E2592" s="6" t="s">
        <v>46</v>
      </c>
      <c r="F2592" s="6" t="s">
        <v>94</v>
      </c>
      <c r="G2592" s="6" t="s">
        <v>95</v>
      </c>
      <c r="H2592" s="6" t="s">
        <v>17</v>
      </c>
      <c r="I2592" s="8">
        <v>0.70000000000000007</v>
      </c>
      <c r="J2592" s="9">
        <v>7750</v>
      </c>
      <c r="K2592" s="10">
        <f t="shared" si="20"/>
        <v>5425.0000000000009</v>
      </c>
      <c r="L2592" s="10">
        <f t="shared" si="21"/>
        <v>2170.0000000000005</v>
      </c>
      <c r="M2592" s="11">
        <v>0.4</v>
      </c>
      <c r="O2592" s="16"/>
      <c r="P2592" s="14"/>
      <c r="Q2592" s="12"/>
      <c r="R2592" s="13"/>
    </row>
    <row r="2593" spans="1:18" ht="15.75" customHeight="1">
      <c r="A2593" s="1"/>
      <c r="B2593" s="6" t="s">
        <v>14</v>
      </c>
      <c r="C2593" s="6">
        <v>1185732</v>
      </c>
      <c r="D2593" s="7">
        <v>44546</v>
      </c>
      <c r="E2593" s="6" t="s">
        <v>46</v>
      </c>
      <c r="F2593" s="6" t="s">
        <v>94</v>
      </c>
      <c r="G2593" s="6" t="s">
        <v>95</v>
      </c>
      <c r="H2593" s="6" t="s">
        <v>18</v>
      </c>
      <c r="I2593" s="8">
        <v>0.60000000000000009</v>
      </c>
      <c r="J2593" s="9">
        <v>5750</v>
      </c>
      <c r="K2593" s="10">
        <f t="shared" si="20"/>
        <v>3450.0000000000005</v>
      </c>
      <c r="L2593" s="10">
        <f t="shared" si="21"/>
        <v>1207.5</v>
      </c>
      <c r="M2593" s="11">
        <v>0.35</v>
      </c>
      <c r="O2593" s="16"/>
      <c r="P2593" s="14"/>
      <c r="Q2593" s="12"/>
      <c r="R2593" s="13"/>
    </row>
    <row r="2594" spans="1:18" ht="15.75" customHeight="1">
      <c r="A2594" s="1"/>
      <c r="B2594" s="6" t="s">
        <v>14</v>
      </c>
      <c r="C2594" s="6">
        <v>1185732</v>
      </c>
      <c r="D2594" s="7">
        <v>44546</v>
      </c>
      <c r="E2594" s="6" t="s">
        <v>46</v>
      </c>
      <c r="F2594" s="6" t="s">
        <v>94</v>
      </c>
      <c r="G2594" s="6" t="s">
        <v>95</v>
      </c>
      <c r="H2594" s="6" t="s">
        <v>19</v>
      </c>
      <c r="I2594" s="8">
        <v>0.60000000000000009</v>
      </c>
      <c r="J2594" s="9">
        <v>5250</v>
      </c>
      <c r="K2594" s="10">
        <f t="shared" si="20"/>
        <v>3150.0000000000005</v>
      </c>
      <c r="L2594" s="10">
        <f t="shared" si="21"/>
        <v>1260.0000000000002</v>
      </c>
      <c r="M2594" s="11">
        <v>0.4</v>
      </c>
      <c r="O2594" s="16"/>
      <c r="P2594" s="14"/>
      <c r="Q2594" s="12"/>
      <c r="R2594" s="13"/>
    </row>
    <row r="2595" spans="1:18" ht="15.75" customHeight="1">
      <c r="A2595" s="1"/>
      <c r="B2595" s="6" t="s">
        <v>14</v>
      </c>
      <c r="C2595" s="6">
        <v>1185732</v>
      </c>
      <c r="D2595" s="7">
        <v>44546</v>
      </c>
      <c r="E2595" s="6" t="s">
        <v>46</v>
      </c>
      <c r="F2595" s="6" t="s">
        <v>94</v>
      </c>
      <c r="G2595" s="6" t="s">
        <v>95</v>
      </c>
      <c r="H2595" s="6" t="s">
        <v>20</v>
      </c>
      <c r="I2595" s="8">
        <v>0.60000000000000009</v>
      </c>
      <c r="J2595" s="9">
        <v>4750</v>
      </c>
      <c r="K2595" s="10">
        <f t="shared" si="20"/>
        <v>2850.0000000000005</v>
      </c>
      <c r="L2595" s="10">
        <f t="shared" si="21"/>
        <v>1140.0000000000002</v>
      </c>
      <c r="M2595" s="11">
        <v>0.4</v>
      </c>
      <c r="O2595" s="16"/>
      <c r="P2595" s="14"/>
      <c r="Q2595" s="12"/>
      <c r="R2595" s="13"/>
    </row>
    <row r="2596" spans="1:18" ht="15.75" customHeight="1">
      <c r="A2596" s="1"/>
      <c r="B2596" s="6" t="s">
        <v>14</v>
      </c>
      <c r="C2596" s="6">
        <v>1185732</v>
      </c>
      <c r="D2596" s="7">
        <v>44546</v>
      </c>
      <c r="E2596" s="6" t="s">
        <v>46</v>
      </c>
      <c r="F2596" s="6" t="s">
        <v>94</v>
      </c>
      <c r="G2596" s="6" t="s">
        <v>95</v>
      </c>
      <c r="H2596" s="6" t="s">
        <v>21</v>
      </c>
      <c r="I2596" s="8">
        <v>0.70000000000000007</v>
      </c>
      <c r="J2596" s="9">
        <v>4750</v>
      </c>
      <c r="K2596" s="10">
        <f t="shared" si="20"/>
        <v>3325.0000000000005</v>
      </c>
      <c r="L2596" s="10">
        <f t="shared" si="21"/>
        <v>1163.75</v>
      </c>
      <c r="M2596" s="11">
        <v>0.35</v>
      </c>
      <c r="O2596" s="16"/>
      <c r="P2596" s="14"/>
      <c r="Q2596" s="12"/>
      <c r="R2596" s="13"/>
    </row>
    <row r="2597" spans="1:18" ht="15.75" customHeight="1">
      <c r="A2597" s="1"/>
      <c r="B2597" s="6" t="s">
        <v>14</v>
      </c>
      <c r="C2597" s="6">
        <v>1185732</v>
      </c>
      <c r="D2597" s="7">
        <v>44546</v>
      </c>
      <c r="E2597" s="6" t="s">
        <v>46</v>
      </c>
      <c r="F2597" s="6" t="s">
        <v>94</v>
      </c>
      <c r="G2597" s="6" t="s">
        <v>95</v>
      </c>
      <c r="H2597" s="6" t="s">
        <v>22</v>
      </c>
      <c r="I2597" s="8">
        <v>0.75</v>
      </c>
      <c r="J2597" s="9">
        <v>5750</v>
      </c>
      <c r="K2597" s="10">
        <f t="shared" si="20"/>
        <v>4312.5</v>
      </c>
      <c r="L2597" s="10">
        <f t="shared" si="21"/>
        <v>2156.25</v>
      </c>
      <c r="M2597" s="11">
        <v>0.5</v>
      </c>
      <c r="O2597" s="16"/>
      <c r="P2597" s="14"/>
      <c r="Q2597" s="12"/>
      <c r="R2597" s="13"/>
    </row>
    <row r="2598" spans="1:18" ht="15.75" customHeight="1">
      <c r="A2598" s="1" t="s">
        <v>39</v>
      </c>
      <c r="B2598" s="6" t="s">
        <v>23</v>
      </c>
      <c r="C2598" s="6">
        <v>1197831</v>
      </c>
      <c r="D2598" s="7">
        <v>44219</v>
      </c>
      <c r="E2598" s="6" t="s">
        <v>24</v>
      </c>
      <c r="F2598" s="6" t="s">
        <v>96</v>
      </c>
      <c r="G2598" s="6" t="s">
        <v>97</v>
      </c>
      <c r="H2598" s="6" t="s">
        <v>17</v>
      </c>
      <c r="I2598" s="8">
        <v>0.25000000000000006</v>
      </c>
      <c r="J2598" s="9">
        <v>6500</v>
      </c>
      <c r="K2598" s="10">
        <f t="shared" si="20"/>
        <v>1625.0000000000005</v>
      </c>
      <c r="L2598" s="10">
        <f t="shared" si="21"/>
        <v>650.00000000000023</v>
      </c>
      <c r="M2598" s="11">
        <v>0.4</v>
      </c>
      <c r="O2598" s="16"/>
      <c r="P2598" s="14"/>
      <c r="Q2598" s="12"/>
      <c r="R2598" s="13"/>
    </row>
    <row r="2599" spans="1:18" ht="15.75" customHeight="1">
      <c r="A2599" s="1"/>
      <c r="B2599" s="6" t="s">
        <v>23</v>
      </c>
      <c r="C2599" s="6">
        <v>1197831</v>
      </c>
      <c r="D2599" s="7">
        <v>44219</v>
      </c>
      <c r="E2599" s="6" t="s">
        <v>24</v>
      </c>
      <c r="F2599" s="6" t="s">
        <v>96</v>
      </c>
      <c r="G2599" s="6" t="s">
        <v>97</v>
      </c>
      <c r="H2599" s="6" t="s">
        <v>18</v>
      </c>
      <c r="I2599" s="8">
        <v>0.25000000000000006</v>
      </c>
      <c r="J2599" s="9">
        <v>4500</v>
      </c>
      <c r="K2599" s="10">
        <f t="shared" si="20"/>
        <v>1125.0000000000002</v>
      </c>
      <c r="L2599" s="10">
        <f t="shared" si="21"/>
        <v>393.75000000000006</v>
      </c>
      <c r="M2599" s="11">
        <v>0.35</v>
      </c>
      <c r="O2599" s="16"/>
      <c r="P2599" s="14"/>
      <c r="Q2599" s="12"/>
      <c r="R2599" s="13"/>
    </row>
    <row r="2600" spans="1:18" ht="15.75" customHeight="1">
      <c r="A2600" s="1"/>
      <c r="B2600" s="6" t="s">
        <v>23</v>
      </c>
      <c r="C2600" s="6">
        <v>1197831</v>
      </c>
      <c r="D2600" s="7">
        <v>44219</v>
      </c>
      <c r="E2600" s="6" t="s">
        <v>24</v>
      </c>
      <c r="F2600" s="6" t="s">
        <v>96</v>
      </c>
      <c r="G2600" s="6" t="s">
        <v>97</v>
      </c>
      <c r="H2600" s="6" t="s">
        <v>19</v>
      </c>
      <c r="I2600" s="8">
        <v>0.15000000000000008</v>
      </c>
      <c r="J2600" s="9">
        <v>4500</v>
      </c>
      <c r="K2600" s="10">
        <f t="shared" si="20"/>
        <v>675.00000000000034</v>
      </c>
      <c r="L2600" s="10">
        <f t="shared" si="21"/>
        <v>270.00000000000017</v>
      </c>
      <c r="M2600" s="11">
        <v>0.4</v>
      </c>
      <c r="O2600" s="16"/>
      <c r="P2600" s="14"/>
      <c r="Q2600" s="12"/>
      <c r="R2600" s="13"/>
    </row>
    <row r="2601" spans="1:18" ht="15.75" customHeight="1">
      <c r="A2601" s="1"/>
      <c r="B2601" s="6" t="s">
        <v>23</v>
      </c>
      <c r="C2601" s="6">
        <v>1197831</v>
      </c>
      <c r="D2601" s="7">
        <v>44219</v>
      </c>
      <c r="E2601" s="6" t="s">
        <v>24</v>
      </c>
      <c r="F2601" s="6" t="s">
        <v>96</v>
      </c>
      <c r="G2601" s="6" t="s">
        <v>97</v>
      </c>
      <c r="H2601" s="6" t="s">
        <v>20</v>
      </c>
      <c r="I2601" s="8">
        <v>0.2</v>
      </c>
      <c r="J2601" s="9">
        <v>3000</v>
      </c>
      <c r="K2601" s="10">
        <f t="shared" si="20"/>
        <v>600</v>
      </c>
      <c r="L2601" s="10">
        <f t="shared" si="21"/>
        <v>240</v>
      </c>
      <c r="M2601" s="11">
        <v>0.4</v>
      </c>
      <c r="O2601" s="16"/>
      <c r="P2601" s="14"/>
      <c r="Q2601" s="12"/>
      <c r="R2601" s="13"/>
    </row>
    <row r="2602" spans="1:18" ht="15.75" customHeight="1">
      <c r="A2602" s="1"/>
      <c r="B2602" s="6" t="s">
        <v>23</v>
      </c>
      <c r="C2602" s="6">
        <v>1197831</v>
      </c>
      <c r="D2602" s="7">
        <v>44219</v>
      </c>
      <c r="E2602" s="6" t="s">
        <v>24</v>
      </c>
      <c r="F2602" s="6" t="s">
        <v>96</v>
      </c>
      <c r="G2602" s="6" t="s">
        <v>97</v>
      </c>
      <c r="H2602" s="6" t="s">
        <v>21</v>
      </c>
      <c r="I2602" s="8">
        <v>0.35000000000000003</v>
      </c>
      <c r="J2602" s="9">
        <v>3500</v>
      </c>
      <c r="K2602" s="10">
        <f t="shared" si="20"/>
        <v>1225.0000000000002</v>
      </c>
      <c r="L2602" s="10">
        <f t="shared" si="21"/>
        <v>428.75000000000006</v>
      </c>
      <c r="M2602" s="11">
        <v>0.35</v>
      </c>
      <c r="O2602" s="16"/>
      <c r="P2602" s="14"/>
      <c r="Q2602" s="12"/>
      <c r="R2602" s="13"/>
    </row>
    <row r="2603" spans="1:18" ht="15.75" customHeight="1">
      <c r="A2603" s="1"/>
      <c r="B2603" s="6" t="s">
        <v>23</v>
      </c>
      <c r="C2603" s="6">
        <v>1197831</v>
      </c>
      <c r="D2603" s="7">
        <v>44219</v>
      </c>
      <c r="E2603" s="6" t="s">
        <v>24</v>
      </c>
      <c r="F2603" s="6" t="s">
        <v>96</v>
      </c>
      <c r="G2603" s="6" t="s">
        <v>97</v>
      </c>
      <c r="H2603" s="6" t="s">
        <v>22</v>
      </c>
      <c r="I2603" s="8">
        <v>0.25000000000000006</v>
      </c>
      <c r="J2603" s="9">
        <v>4500</v>
      </c>
      <c r="K2603" s="10">
        <f t="shared" si="20"/>
        <v>1125.0000000000002</v>
      </c>
      <c r="L2603" s="10">
        <f t="shared" si="21"/>
        <v>450.00000000000011</v>
      </c>
      <c r="M2603" s="11">
        <v>0.4</v>
      </c>
      <c r="O2603" s="16"/>
      <c r="P2603" s="14"/>
      <c r="Q2603" s="12"/>
      <c r="R2603" s="13"/>
    </row>
    <row r="2604" spans="1:18" ht="15.75" customHeight="1">
      <c r="A2604" s="1"/>
      <c r="B2604" s="6" t="s">
        <v>23</v>
      </c>
      <c r="C2604" s="6">
        <v>1197831</v>
      </c>
      <c r="D2604" s="7">
        <v>44248</v>
      </c>
      <c r="E2604" s="6" t="s">
        <v>24</v>
      </c>
      <c r="F2604" s="6" t="s">
        <v>96</v>
      </c>
      <c r="G2604" s="6" t="s">
        <v>97</v>
      </c>
      <c r="H2604" s="6" t="s">
        <v>17</v>
      </c>
      <c r="I2604" s="8">
        <v>0.25000000000000006</v>
      </c>
      <c r="J2604" s="9">
        <v>7000</v>
      </c>
      <c r="K2604" s="10">
        <f t="shared" si="20"/>
        <v>1750.0000000000005</v>
      </c>
      <c r="L2604" s="10">
        <f t="shared" si="21"/>
        <v>700.00000000000023</v>
      </c>
      <c r="M2604" s="11">
        <v>0.4</v>
      </c>
      <c r="O2604" s="16"/>
      <c r="P2604" s="14"/>
      <c r="Q2604" s="12"/>
      <c r="R2604" s="13"/>
    </row>
    <row r="2605" spans="1:18" ht="15.75" customHeight="1">
      <c r="A2605" s="1"/>
      <c r="B2605" s="6" t="s">
        <v>23</v>
      </c>
      <c r="C2605" s="6">
        <v>1197831</v>
      </c>
      <c r="D2605" s="7">
        <v>44248</v>
      </c>
      <c r="E2605" s="6" t="s">
        <v>24</v>
      </c>
      <c r="F2605" s="6" t="s">
        <v>96</v>
      </c>
      <c r="G2605" s="6" t="s">
        <v>97</v>
      </c>
      <c r="H2605" s="6" t="s">
        <v>18</v>
      </c>
      <c r="I2605" s="8">
        <v>0.25000000000000006</v>
      </c>
      <c r="J2605" s="9">
        <v>3500</v>
      </c>
      <c r="K2605" s="10">
        <f t="shared" si="20"/>
        <v>875.00000000000023</v>
      </c>
      <c r="L2605" s="10">
        <f t="shared" si="21"/>
        <v>306.25000000000006</v>
      </c>
      <c r="M2605" s="11">
        <v>0.35</v>
      </c>
      <c r="O2605" s="16"/>
      <c r="P2605" s="14"/>
      <c r="Q2605" s="12"/>
      <c r="R2605" s="13"/>
    </row>
    <row r="2606" spans="1:18" ht="15.75" customHeight="1">
      <c r="A2606" s="1"/>
      <c r="B2606" s="6" t="s">
        <v>23</v>
      </c>
      <c r="C2606" s="6">
        <v>1197831</v>
      </c>
      <c r="D2606" s="7">
        <v>44248</v>
      </c>
      <c r="E2606" s="6" t="s">
        <v>24</v>
      </c>
      <c r="F2606" s="6" t="s">
        <v>96</v>
      </c>
      <c r="G2606" s="6" t="s">
        <v>97</v>
      </c>
      <c r="H2606" s="6" t="s">
        <v>19</v>
      </c>
      <c r="I2606" s="8">
        <v>0.15000000000000008</v>
      </c>
      <c r="J2606" s="9">
        <v>4000</v>
      </c>
      <c r="K2606" s="10">
        <f t="shared" si="20"/>
        <v>600.00000000000034</v>
      </c>
      <c r="L2606" s="10">
        <f t="shared" si="21"/>
        <v>240.00000000000014</v>
      </c>
      <c r="M2606" s="11">
        <v>0.4</v>
      </c>
      <c r="O2606" s="16"/>
      <c r="P2606" s="14"/>
      <c r="Q2606" s="12"/>
      <c r="R2606" s="13"/>
    </row>
    <row r="2607" spans="1:18" ht="15.75" customHeight="1">
      <c r="A2607" s="1"/>
      <c r="B2607" s="6" t="s">
        <v>23</v>
      </c>
      <c r="C2607" s="6">
        <v>1197831</v>
      </c>
      <c r="D2607" s="7">
        <v>44248</v>
      </c>
      <c r="E2607" s="6" t="s">
        <v>24</v>
      </c>
      <c r="F2607" s="6" t="s">
        <v>96</v>
      </c>
      <c r="G2607" s="6" t="s">
        <v>97</v>
      </c>
      <c r="H2607" s="6" t="s">
        <v>20</v>
      </c>
      <c r="I2607" s="8">
        <v>0.2</v>
      </c>
      <c r="J2607" s="9">
        <v>2500</v>
      </c>
      <c r="K2607" s="10">
        <f t="shared" si="20"/>
        <v>500</v>
      </c>
      <c r="L2607" s="10">
        <f t="shared" si="21"/>
        <v>200</v>
      </c>
      <c r="M2607" s="11">
        <v>0.4</v>
      </c>
      <c r="O2607" s="16"/>
      <c r="P2607" s="14"/>
      <c r="Q2607" s="12"/>
      <c r="R2607" s="13"/>
    </row>
    <row r="2608" spans="1:18" ht="15.75" customHeight="1">
      <c r="A2608" s="1"/>
      <c r="B2608" s="6" t="s">
        <v>23</v>
      </c>
      <c r="C2608" s="6">
        <v>1197831</v>
      </c>
      <c r="D2608" s="7">
        <v>44248</v>
      </c>
      <c r="E2608" s="6" t="s">
        <v>24</v>
      </c>
      <c r="F2608" s="6" t="s">
        <v>96</v>
      </c>
      <c r="G2608" s="6" t="s">
        <v>97</v>
      </c>
      <c r="H2608" s="6" t="s">
        <v>21</v>
      </c>
      <c r="I2608" s="8">
        <v>0.35000000000000003</v>
      </c>
      <c r="J2608" s="9">
        <v>3250</v>
      </c>
      <c r="K2608" s="10">
        <f t="shared" si="20"/>
        <v>1137.5</v>
      </c>
      <c r="L2608" s="10">
        <f t="shared" si="21"/>
        <v>398.125</v>
      </c>
      <c r="M2608" s="11">
        <v>0.35</v>
      </c>
      <c r="O2608" s="16"/>
      <c r="P2608" s="14"/>
      <c r="Q2608" s="12"/>
      <c r="R2608" s="13"/>
    </row>
    <row r="2609" spans="1:18" ht="15.75" customHeight="1">
      <c r="A2609" s="1"/>
      <c r="B2609" s="6" t="s">
        <v>23</v>
      </c>
      <c r="C2609" s="6">
        <v>1197831</v>
      </c>
      <c r="D2609" s="7">
        <v>44248</v>
      </c>
      <c r="E2609" s="6" t="s">
        <v>24</v>
      </c>
      <c r="F2609" s="6" t="s">
        <v>96</v>
      </c>
      <c r="G2609" s="6" t="s">
        <v>97</v>
      </c>
      <c r="H2609" s="6" t="s">
        <v>22</v>
      </c>
      <c r="I2609" s="8">
        <v>0.2</v>
      </c>
      <c r="J2609" s="9">
        <v>4250</v>
      </c>
      <c r="K2609" s="10">
        <f t="shared" si="20"/>
        <v>850</v>
      </c>
      <c r="L2609" s="10">
        <f t="shared" si="21"/>
        <v>340</v>
      </c>
      <c r="M2609" s="11">
        <v>0.4</v>
      </c>
      <c r="O2609" s="16"/>
      <c r="P2609" s="14"/>
      <c r="Q2609" s="12"/>
      <c r="R2609" s="13"/>
    </row>
    <row r="2610" spans="1:18" ht="15.75" customHeight="1">
      <c r="A2610" s="1"/>
      <c r="B2610" s="6" t="s">
        <v>23</v>
      </c>
      <c r="C2610" s="6">
        <v>1197831</v>
      </c>
      <c r="D2610" s="7">
        <v>44274</v>
      </c>
      <c r="E2610" s="6" t="s">
        <v>24</v>
      </c>
      <c r="F2610" s="6" t="s">
        <v>96</v>
      </c>
      <c r="G2610" s="6" t="s">
        <v>97</v>
      </c>
      <c r="H2610" s="6" t="s">
        <v>17</v>
      </c>
      <c r="I2610" s="8">
        <v>0.2</v>
      </c>
      <c r="J2610" s="9">
        <v>6450</v>
      </c>
      <c r="K2610" s="10">
        <f t="shared" si="20"/>
        <v>1290</v>
      </c>
      <c r="L2610" s="10">
        <f t="shared" si="21"/>
        <v>516</v>
      </c>
      <c r="M2610" s="11">
        <v>0.4</v>
      </c>
      <c r="O2610" s="16"/>
      <c r="P2610" s="14"/>
      <c r="Q2610" s="12"/>
      <c r="R2610" s="13"/>
    </row>
    <row r="2611" spans="1:18" ht="15.75" customHeight="1">
      <c r="A2611" s="1"/>
      <c r="B2611" s="6" t="s">
        <v>23</v>
      </c>
      <c r="C2611" s="6">
        <v>1197831</v>
      </c>
      <c r="D2611" s="7">
        <v>44274</v>
      </c>
      <c r="E2611" s="6" t="s">
        <v>24</v>
      </c>
      <c r="F2611" s="6" t="s">
        <v>96</v>
      </c>
      <c r="G2611" s="6" t="s">
        <v>97</v>
      </c>
      <c r="H2611" s="6" t="s">
        <v>18</v>
      </c>
      <c r="I2611" s="8">
        <v>0.2</v>
      </c>
      <c r="J2611" s="9">
        <v>3250</v>
      </c>
      <c r="K2611" s="10">
        <f t="shared" si="20"/>
        <v>650</v>
      </c>
      <c r="L2611" s="10">
        <f t="shared" si="21"/>
        <v>227.49999999999997</v>
      </c>
      <c r="M2611" s="11">
        <v>0.35</v>
      </c>
      <c r="O2611" s="16"/>
      <c r="P2611" s="14"/>
      <c r="Q2611" s="12"/>
      <c r="R2611" s="13"/>
    </row>
    <row r="2612" spans="1:18" ht="15.75" customHeight="1">
      <c r="A2612" s="1"/>
      <c r="B2612" s="6" t="s">
        <v>23</v>
      </c>
      <c r="C2612" s="6">
        <v>1197831</v>
      </c>
      <c r="D2612" s="7">
        <v>44274</v>
      </c>
      <c r="E2612" s="6" t="s">
        <v>24</v>
      </c>
      <c r="F2612" s="6" t="s">
        <v>96</v>
      </c>
      <c r="G2612" s="6" t="s">
        <v>97</v>
      </c>
      <c r="H2612" s="6" t="s">
        <v>19</v>
      </c>
      <c r="I2612" s="8">
        <v>0.10000000000000002</v>
      </c>
      <c r="J2612" s="9">
        <v>3500</v>
      </c>
      <c r="K2612" s="10">
        <f t="shared" si="20"/>
        <v>350.00000000000006</v>
      </c>
      <c r="L2612" s="10">
        <f t="shared" si="21"/>
        <v>140.00000000000003</v>
      </c>
      <c r="M2612" s="11">
        <v>0.4</v>
      </c>
      <c r="O2612" s="16"/>
      <c r="P2612" s="14"/>
      <c r="Q2612" s="12"/>
      <c r="R2612" s="13"/>
    </row>
    <row r="2613" spans="1:18" ht="15.75" customHeight="1">
      <c r="A2613" s="1"/>
      <c r="B2613" s="6" t="s">
        <v>23</v>
      </c>
      <c r="C2613" s="6">
        <v>1197831</v>
      </c>
      <c r="D2613" s="7">
        <v>44274</v>
      </c>
      <c r="E2613" s="6" t="s">
        <v>24</v>
      </c>
      <c r="F2613" s="6" t="s">
        <v>96</v>
      </c>
      <c r="G2613" s="6" t="s">
        <v>97</v>
      </c>
      <c r="H2613" s="6" t="s">
        <v>20</v>
      </c>
      <c r="I2613" s="8">
        <v>0.19999999999999996</v>
      </c>
      <c r="J2613" s="9">
        <v>2000</v>
      </c>
      <c r="K2613" s="10">
        <f t="shared" si="20"/>
        <v>399.99999999999989</v>
      </c>
      <c r="L2613" s="10">
        <f t="shared" si="21"/>
        <v>159.99999999999997</v>
      </c>
      <c r="M2613" s="11">
        <v>0.4</v>
      </c>
      <c r="O2613" s="16"/>
      <c r="P2613" s="14"/>
      <c r="Q2613" s="12"/>
      <c r="R2613" s="13"/>
    </row>
    <row r="2614" spans="1:18" ht="15.75" customHeight="1">
      <c r="A2614" s="1"/>
      <c r="B2614" s="6" t="s">
        <v>23</v>
      </c>
      <c r="C2614" s="6">
        <v>1197831</v>
      </c>
      <c r="D2614" s="7">
        <v>44274</v>
      </c>
      <c r="E2614" s="6" t="s">
        <v>24</v>
      </c>
      <c r="F2614" s="6" t="s">
        <v>96</v>
      </c>
      <c r="G2614" s="6" t="s">
        <v>97</v>
      </c>
      <c r="H2614" s="6" t="s">
        <v>21</v>
      </c>
      <c r="I2614" s="8">
        <v>0.35000000000000009</v>
      </c>
      <c r="J2614" s="9">
        <v>2500</v>
      </c>
      <c r="K2614" s="10">
        <f t="shared" si="20"/>
        <v>875.00000000000023</v>
      </c>
      <c r="L2614" s="10">
        <f t="shared" si="21"/>
        <v>306.25000000000006</v>
      </c>
      <c r="M2614" s="11">
        <v>0.35</v>
      </c>
      <c r="O2614" s="16"/>
      <c r="P2614" s="14"/>
      <c r="Q2614" s="12"/>
      <c r="R2614" s="13"/>
    </row>
    <row r="2615" spans="1:18" ht="15.75" customHeight="1">
      <c r="A2615" s="1"/>
      <c r="B2615" s="6" t="s">
        <v>23</v>
      </c>
      <c r="C2615" s="6">
        <v>1197831</v>
      </c>
      <c r="D2615" s="7">
        <v>44274</v>
      </c>
      <c r="E2615" s="6" t="s">
        <v>24</v>
      </c>
      <c r="F2615" s="6" t="s">
        <v>96</v>
      </c>
      <c r="G2615" s="6" t="s">
        <v>97</v>
      </c>
      <c r="H2615" s="6" t="s">
        <v>22</v>
      </c>
      <c r="I2615" s="8">
        <v>0.25</v>
      </c>
      <c r="J2615" s="9">
        <v>3500</v>
      </c>
      <c r="K2615" s="10">
        <f t="shared" si="20"/>
        <v>875</v>
      </c>
      <c r="L2615" s="10">
        <f t="shared" si="21"/>
        <v>350</v>
      </c>
      <c r="M2615" s="11">
        <v>0.4</v>
      </c>
      <c r="O2615" s="16"/>
      <c r="P2615" s="14"/>
      <c r="Q2615" s="12"/>
      <c r="R2615" s="13"/>
    </row>
    <row r="2616" spans="1:18" ht="15.75" customHeight="1">
      <c r="A2616" s="1"/>
      <c r="B2616" s="6" t="s">
        <v>23</v>
      </c>
      <c r="C2616" s="6">
        <v>1197831</v>
      </c>
      <c r="D2616" s="7">
        <v>44306</v>
      </c>
      <c r="E2616" s="6" t="s">
        <v>24</v>
      </c>
      <c r="F2616" s="6" t="s">
        <v>96</v>
      </c>
      <c r="G2616" s="6" t="s">
        <v>97</v>
      </c>
      <c r="H2616" s="6" t="s">
        <v>17</v>
      </c>
      <c r="I2616" s="8">
        <v>0.25</v>
      </c>
      <c r="J2616" s="9">
        <v>6000</v>
      </c>
      <c r="K2616" s="10">
        <f t="shared" si="20"/>
        <v>1500</v>
      </c>
      <c r="L2616" s="10">
        <f t="shared" si="21"/>
        <v>600</v>
      </c>
      <c r="M2616" s="11">
        <v>0.4</v>
      </c>
      <c r="O2616" s="16"/>
      <c r="P2616" s="14"/>
      <c r="Q2616" s="12"/>
      <c r="R2616" s="13"/>
    </row>
    <row r="2617" spans="1:18" ht="15.75" customHeight="1">
      <c r="A2617" s="1"/>
      <c r="B2617" s="6" t="s">
        <v>23</v>
      </c>
      <c r="C2617" s="6">
        <v>1197831</v>
      </c>
      <c r="D2617" s="7">
        <v>44306</v>
      </c>
      <c r="E2617" s="6" t="s">
        <v>24</v>
      </c>
      <c r="F2617" s="6" t="s">
        <v>96</v>
      </c>
      <c r="G2617" s="6" t="s">
        <v>97</v>
      </c>
      <c r="H2617" s="6" t="s">
        <v>18</v>
      </c>
      <c r="I2617" s="8">
        <v>0.25</v>
      </c>
      <c r="J2617" s="9">
        <v>3000</v>
      </c>
      <c r="K2617" s="10">
        <f t="shared" si="20"/>
        <v>750</v>
      </c>
      <c r="L2617" s="10">
        <f t="shared" si="21"/>
        <v>262.5</v>
      </c>
      <c r="M2617" s="11">
        <v>0.35</v>
      </c>
      <c r="O2617" s="16"/>
      <c r="P2617" s="14"/>
      <c r="Q2617" s="12"/>
      <c r="R2617" s="13"/>
    </row>
    <row r="2618" spans="1:18" ht="15.75" customHeight="1">
      <c r="A2618" s="1"/>
      <c r="B2618" s="6" t="s">
        <v>23</v>
      </c>
      <c r="C2618" s="6">
        <v>1197831</v>
      </c>
      <c r="D2618" s="7">
        <v>44306</v>
      </c>
      <c r="E2618" s="6" t="s">
        <v>24</v>
      </c>
      <c r="F2618" s="6" t="s">
        <v>96</v>
      </c>
      <c r="G2618" s="6" t="s">
        <v>97</v>
      </c>
      <c r="H2618" s="6" t="s">
        <v>19</v>
      </c>
      <c r="I2618" s="8">
        <v>0.15000000000000002</v>
      </c>
      <c r="J2618" s="9">
        <v>3000</v>
      </c>
      <c r="K2618" s="10">
        <f t="shared" si="20"/>
        <v>450.00000000000006</v>
      </c>
      <c r="L2618" s="10">
        <f t="shared" si="21"/>
        <v>180.00000000000003</v>
      </c>
      <c r="M2618" s="11">
        <v>0.4</v>
      </c>
      <c r="O2618" s="16"/>
      <c r="P2618" s="14"/>
      <c r="Q2618" s="12"/>
      <c r="R2618" s="13"/>
    </row>
    <row r="2619" spans="1:18" ht="15.75" customHeight="1">
      <c r="A2619" s="1"/>
      <c r="B2619" s="6" t="s">
        <v>23</v>
      </c>
      <c r="C2619" s="6">
        <v>1197831</v>
      </c>
      <c r="D2619" s="7">
        <v>44306</v>
      </c>
      <c r="E2619" s="6" t="s">
        <v>24</v>
      </c>
      <c r="F2619" s="6" t="s">
        <v>96</v>
      </c>
      <c r="G2619" s="6" t="s">
        <v>97</v>
      </c>
      <c r="H2619" s="6" t="s">
        <v>20</v>
      </c>
      <c r="I2619" s="8">
        <v>0.19999999999999996</v>
      </c>
      <c r="J2619" s="9">
        <v>2250</v>
      </c>
      <c r="K2619" s="10">
        <f t="shared" si="20"/>
        <v>449.99999999999989</v>
      </c>
      <c r="L2619" s="10">
        <f t="shared" si="21"/>
        <v>179.99999999999997</v>
      </c>
      <c r="M2619" s="11">
        <v>0.4</v>
      </c>
      <c r="O2619" s="16"/>
      <c r="P2619" s="14"/>
      <c r="Q2619" s="12"/>
      <c r="R2619" s="13"/>
    </row>
    <row r="2620" spans="1:18" ht="15.75" customHeight="1">
      <c r="A2620" s="1"/>
      <c r="B2620" s="6" t="s">
        <v>23</v>
      </c>
      <c r="C2620" s="6">
        <v>1197831</v>
      </c>
      <c r="D2620" s="7">
        <v>44306</v>
      </c>
      <c r="E2620" s="6" t="s">
        <v>24</v>
      </c>
      <c r="F2620" s="6" t="s">
        <v>96</v>
      </c>
      <c r="G2620" s="6" t="s">
        <v>97</v>
      </c>
      <c r="H2620" s="6" t="s">
        <v>21</v>
      </c>
      <c r="I2620" s="8">
        <v>0.4</v>
      </c>
      <c r="J2620" s="9">
        <v>2500</v>
      </c>
      <c r="K2620" s="10">
        <f t="shared" si="20"/>
        <v>1000</v>
      </c>
      <c r="L2620" s="10">
        <f t="shared" si="21"/>
        <v>350</v>
      </c>
      <c r="M2620" s="11">
        <v>0.35</v>
      </c>
      <c r="O2620" s="16"/>
      <c r="P2620" s="14"/>
      <c r="Q2620" s="12"/>
      <c r="R2620" s="13"/>
    </row>
    <row r="2621" spans="1:18" ht="15.75" customHeight="1">
      <c r="A2621" s="1"/>
      <c r="B2621" s="6" t="s">
        <v>23</v>
      </c>
      <c r="C2621" s="6">
        <v>1197831</v>
      </c>
      <c r="D2621" s="7">
        <v>44306</v>
      </c>
      <c r="E2621" s="6" t="s">
        <v>24</v>
      </c>
      <c r="F2621" s="6" t="s">
        <v>96</v>
      </c>
      <c r="G2621" s="6" t="s">
        <v>97</v>
      </c>
      <c r="H2621" s="6" t="s">
        <v>22</v>
      </c>
      <c r="I2621" s="8">
        <v>0.30000000000000004</v>
      </c>
      <c r="J2621" s="9">
        <v>4000</v>
      </c>
      <c r="K2621" s="10">
        <f t="shared" si="20"/>
        <v>1200.0000000000002</v>
      </c>
      <c r="L2621" s="10">
        <f t="shared" si="21"/>
        <v>480.00000000000011</v>
      </c>
      <c r="M2621" s="11">
        <v>0.4</v>
      </c>
      <c r="O2621" s="16"/>
      <c r="P2621" s="14"/>
      <c r="Q2621" s="12"/>
      <c r="R2621" s="13"/>
    </row>
    <row r="2622" spans="1:18" ht="15.75" customHeight="1">
      <c r="A2622" s="1"/>
      <c r="B2622" s="6" t="s">
        <v>23</v>
      </c>
      <c r="C2622" s="6">
        <v>1197831</v>
      </c>
      <c r="D2622" s="7">
        <v>44335</v>
      </c>
      <c r="E2622" s="6" t="s">
        <v>24</v>
      </c>
      <c r="F2622" s="6" t="s">
        <v>96</v>
      </c>
      <c r="G2622" s="6" t="s">
        <v>97</v>
      </c>
      <c r="H2622" s="6" t="s">
        <v>17</v>
      </c>
      <c r="I2622" s="8">
        <v>0.4</v>
      </c>
      <c r="J2622" s="9">
        <v>6700</v>
      </c>
      <c r="K2622" s="10">
        <f t="shared" si="20"/>
        <v>2680</v>
      </c>
      <c r="L2622" s="10">
        <f t="shared" si="21"/>
        <v>1072</v>
      </c>
      <c r="M2622" s="11">
        <v>0.4</v>
      </c>
      <c r="O2622" s="16"/>
      <c r="P2622" s="14"/>
      <c r="Q2622" s="12"/>
      <c r="R2622" s="13"/>
    </row>
    <row r="2623" spans="1:18" ht="15.75" customHeight="1">
      <c r="A2623" s="1"/>
      <c r="B2623" s="6" t="s">
        <v>23</v>
      </c>
      <c r="C2623" s="6">
        <v>1197831</v>
      </c>
      <c r="D2623" s="7">
        <v>44335</v>
      </c>
      <c r="E2623" s="6" t="s">
        <v>24</v>
      </c>
      <c r="F2623" s="6" t="s">
        <v>96</v>
      </c>
      <c r="G2623" s="6" t="s">
        <v>97</v>
      </c>
      <c r="H2623" s="6" t="s">
        <v>18</v>
      </c>
      <c r="I2623" s="8">
        <v>0.4</v>
      </c>
      <c r="J2623" s="9">
        <v>3750</v>
      </c>
      <c r="K2623" s="10">
        <f t="shared" si="20"/>
        <v>1500</v>
      </c>
      <c r="L2623" s="10">
        <f t="shared" si="21"/>
        <v>525</v>
      </c>
      <c r="M2623" s="11">
        <v>0.35</v>
      </c>
      <c r="O2623" s="16"/>
      <c r="P2623" s="14"/>
      <c r="Q2623" s="12"/>
      <c r="R2623" s="13"/>
    </row>
    <row r="2624" spans="1:18" ht="15.75" customHeight="1">
      <c r="A2624" s="1"/>
      <c r="B2624" s="6" t="s">
        <v>23</v>
      </c>
      <c r="C2624" s="6">
        <v>1197831</v>
      </c>
      <c r="D2624" s="7">
        <v>44335</v>
      </c>
      <c r="E2624" s="6" t="s">
        <v>24</v>
      </c>
      <c r="F2624" s="6" t="s">
        <v>96</v>
      </c>
      <c r="G2624" s="6" t="s">
        <v>97</v>
      </c>
      <c r="H2624" s="6" t="s">
        <v>19</v>
      </c>
      <c r="I2624" s="8">
        <v>0.35000000000000003</v>
      </c>
      <c r="J2624" s="9">
        <v>3500</v>
      </c>
      <c r="K2624" s="10">
        <f t="shared" si="20"/>
        <v>1225.0000000000002</v>
      </c>
      <c r="L2624" s="10">
        <f t="shared" si="21"/>
        <v>490.00000000000011</v>
      </c>
      <c r="M2624" s="11">
        <v>0.4</v>
      </c>
      <c r="O2624" s="16"/>
      <c r="P2624" s="14"/>
      <c r="Q2624" s="12"/>
      <c r="R2624" s="13"/>
    </row>
    <row r="2625" spans="1:18" ht="15.75" customHeight="1">
      <c r="A2625" s="1"/>
      <c r="B2625" s="6" t="s">
        <v>23</v>
      </c>
      <c r="C2625" s="6">
        <v>1197831</v>
      </c>
      <c r="D2625" s="7">
        <v>44335</v>
      </c>
      <c r="E2625" s="6" t="s">
        <v>24</v>
      </c>
      <c r="F2625" s="6" t="s">
        <v>96</v>
      </c>
      <c r="G2625" s="6" t="s">
        <v>97</v>
      </c>
      <c r="H2625" s="6" t="s">
        <v>20</v>
      </c>
      <c r="I2625" s="8">
        <v>0.35000000000000003</v>
      </c>
      <c r="J2625" s="9">
        <v>3000</v>
      </c>
      <c r="K2625" s="10">
        <f t="shared" si="20"/>
        <v>1050</v>
      </c>
      <c r="L2625" s="10">
        <f t="shared" si="21"/>
        <v>420</v>
      </c>
      <c r="M2625" s="11">
        <v>0.4</v>
      </c>
      <c r="O2625" s="16"/>
      <c r="P2625" s="14"/>
      <c r="Q2625" s="12"/>
      <c r="R2625" s="13"/>
    </row>
    <row r="2626" spans="1:18" ht="15.75" customHeight="1">
      <c r="A2626" s="1"/>
      <c r="B2626" s="6" t="s">
        <v>23</v>
      </c>
      <c r="C2626" s="6">
        <v>1197831</v>
      </c>
      <c r="D2626" s="7">
        <v>44335</v>
      </c>
      <c r="E2626" s="6" t="s">
        <v>24</v>
      </c>
      <c r="F2626" s="6" t="s">
        <v>96</v>
      </c>
      <c r="G2626" s="6" t="s">
        <v>97</v>
      </c>
      <c r="H2626" s="6" t="s">
        <v>21</v>
      </c>
      <c r="I2626" s="8">
        <v>0.44999999999999996</v>
      </c>
      <c r="J2626" s="9">
        <v>3250</v>
      </c>
      <c r="K2626" s="10">
        <f t="shared" si="20"/>
        <v>1462.4999999999998</v>
      </c>
      <c r="L2626" s="10">
        <f t="shared" si="21"/>
        <v>511.87499999999989</v>
      </c>
      <c r="M2626" s="11">
        <v>0.35</v>
      </c>
      <c r="O2626" s="16"/>
      <c r="P2626" s="14"/>
      <c r="Q2626" s="12"/>
      <c r="R2626" s="13"/>
    </row>
    <row r="2627" spans="1:18" ht="15.75" customHeight="1">
      <c r="A2627" s="1"/>
      <c r="B2627" s="6" t="s">
        <v>23</v>
      </c>
      <c r="C2627" s="6">
        <v>1197831</v>
      </c>
      <c r="D2627" s="7">
        <v>44335</v>
      </c>
      <c r="E2627" s="6" t="s">
        <v>24</v>
      </c>
      <c r="F2627" s="6" t="s">
        <v>96</v>
      </c>
      <c r="G2627" s="6" t="s">
        <v>97</v>
      </c>
      <c r="H2627" s="6" t="s">
        <v>22</v>
      </c>
      <c r="I2627" s="8">
        <v>0.44999999999999996</v>
      </c>
      <c r="J2627" s="9">
        <v>4250</v>
      </c>
      <c r="K2627" s="10">
        <f t="shared" si="20"/>
        <v>1912.4999999999998</v>
      </c>
      <c r="L2627" s="10">
        <f t="shared" si="21"/>
        <v>765</v>
      </c>
      <c r="M2627" s="11">
        <v>0.4</v>
      </c>
      <c r="O2627" s="16"/>
      <c r="P2627" s="14"/>
      <c r="Q2627" s="12"/>
      <c r="R2627" s="13"/>
    </row>
    <row r="2628" spans="1:18" ht="15.75" customHeight="1">
      <c r="A2628" s="1"/>
      <c r="B2628" s="6" t="s">
        <v>23</v>
      </c>
      <c r="C2628" s="6">
        <v>1197831</v>
      </c>
      <c r="D2628" s="7">
        <v>44368</v>
      </c>
      <c r="E2628" s="6" t="s">
        <v>24</v>
      </c>
      <c r="F2628" s="6" t="s">
        <v>96</v>
      </c>
      <c r="G2628" s="6" t="s">
        <v>97</v>
      </c>
      <c r="H2628" s="6" t="s">
        <v>17</v>
      </c>
      <c r="I2628" s="8">
        <v>0.39999999999999997</v>
      </c>
      <c r="J2628" s="9">
        <v>6750</v>
      </c>
      <c r="K2628" s="10">
        <f t="shared" si="20"/>
        <v>2700</v>
      </c>
      <c r="L2628" s="10">
        <f t="shared" si="21"/>
        <v>1080</v>
      </c>
      <c r="M2628" s="11">
        <v>0.4</v>
      </c>
      <c r="O2628" s="16"/>
      <c r="P2628" s="14"/>
      <c r="Q2628" s="12"/>
      <c r="R2628" s="13"/>
    </row>
    <row r="2629" spans="1:18" ht="15.75" customHeight="1">
      <c r="A2629" s="1"/>
      <c r="B2629" s="6" t="s">
        <v>23</v>
      </c>
      <c r="C2629" s="6">
        <v>1197831</v>
      </c>
      <c r="D2629" s="7">
        <v>44368</v>
      </c>
      <c r="E2629" s="6" t="s">
        <v>24</v>
      </c>
      <c r="F2629" s="6" t="s">
        <v>96</v>
      </c>
      <c r="G2629" s="6" t="s">
        <v>97</v>
      </c>
      <c r="H2629" s="6" t="s">
        <v>18</v>
      </c>
      <c r="I2629" s="8">
        <v>0.35000000000000003</v>
      </c>
      <c r="J2629" s="9">
        <v>4250</v>
      </c>
      <c r="K2629" s="10">
        <f t="shared" si="20"/>
        <v>1487.5000000000002</v>
      </c>
      <c r="L2629" s="10">
        <f t="shared" si="21"/>
        <v>520.625</v>
      </c>
      <c r="M2629" s="11">
        <v>0.35</v>
      </c>
      <c r="O2629" s="16"/>
      <c r="P2629" s="14"/>
      <c r="Q2629" s="12"/>
      <c r="R2629" s="13"/>
    </row>
    <row r="2630" spans="1:18" ht="15.75" customHeight="1">
      <c r="A2630" s="1"/>
      <c r="B2630" s="6" t="s">
        <v>23</v>
      </c>
      <c r="C2630" s="6">
        <v>1197831</v>
      </c>
      <c r="D2630" s="7">
        <v>44368</v>
      </c>
      <c r="E2630" s="6" t="s">
        <v>24</v>
      </c>
      <c r="F2630" s="6" t="s">
        <v>96</v>
      </c>
      <c r="G2630" s="6" t="s">
        <v>97</v>
      </c>
      <c r="H2630" s="6" t="s">
        <v>19</v>
      </c>
      <c r="I2630" s="8">
        <v>0.4</v>
      </c>
      <c r="J2630" s="9">
        <v>4000</v>
      </c>
      <c r="K2630" s="10">
        <f t="shared" si="20"/>
        <v>1600</v>
      </c>
      <c r="L2630" s="10">
        <f t="shared" si="21"/>
        <v>640</v>
      </c>
      <c r="M2630" s="11">
        <v>0.4</v>
      </c>
      <c r="O2630" s="16"/>
      <c r="P2630" s="14"/>
      <c r="Q2630" s="12"/>
      <c r="R2630" s="13"/>
    </row>
    <row r="2631" spans="1:18" ht="15.75" customHeight="1">
      <c r="A2631" s="1"/>
      <c r="B2631" s="6" t="s">
        <v>23</v>
      </c>
      <c r="C2631" s="6">
        <v>1197831</v>
      </c>
      <c r="D2631" s="7">
        <v>44368</v>
      </c>
      <c r="E2631" s="6" t="s">
        <v>24</v>
      </c>
      <c r="F2631" s="6" t="s">
        <v>96</v>
      </c>
      <c r="G2631" s="6" t="s">
        <v>97</v>
      </c>
      <c r="H2631" s="6" t="s">
        <v>20</v>
      </c>
      <c r="I2631" s="8">
        <v>0.4</v>
      </c>
      <c r="J2631" s="9">
        <v>3750</v>
      </c>
      <c r="K2631" s="10">
        <f t="shared" si="20"/>
        <v>1500</v>
      </c>
      <c r="L2631" s="10">
        <f t="shared" si="21"/>
        <v>600</v>
      </c>
      <c r="M2631" s="11">
        <v>0.4</v>
      </c>
      <c r="O2631" s="16"/>
      <c r="P2631" s="14"/>
      <c r="Q2631" s="12"/>
      <c r="R2631" s="13"/>
    </row>
    <row r="2632" spans="1:18" ht="15.75" customHeight="1">
      <c r="A2632" s="1"/>
      <c r="B2632" s="6" t="s">
        <v>23</v>
      </c>
      <c r="C2632" s="6">
        <v>1197831</v>
      </c>
      <c r="D2632" s="7">
        <v>44368</v>
      </c>
      <c r="E2632" s="6" t="s">
        <v>24</v>
      </c>
      <c r="F2632" s="6" t="s">
        <v>96</v>
      </c>
      <c r="G2632" s="6" t="s">
        <v>97</v>
      </c>
      <c r="H2632" s="6" t="s">
        <v>21</v>
      </c>
      <c r="I2632" s="8">
        <v>0.54999999999999993</v>
      </c>
      <c r="J2632" s="9">
        <v>3750</v>
      </c>
      <c r="K2632" s="10">
        <f t="shared" si="20"/>
        <v>2062.4999999999995</v>
      </c>
      <c r="L2632" s="10">
        <f t="shared" si="21"/>
        <v>721.87499999999977</v>
      </c>
      <c r="M2632" s="11">
        <v>0.35</v>
      </c>
      <c r="O2632" s="16"/>
      <c r="P2632" s="14"/>
      <c r="Q2632" s="12"/>
      <c r="R2632" s="13"/>
    </row>
    <row r="2633" spans="1:18" ht="15.75" customHeight="1">
      <c r="A2633" s="1"/>
      <c r="B2633" s="6" t="s">
        <v>23</v>
      </c>
      <c r="C2633" s="6">
        <v>1197831</v>
      </c>
      <c r="D2633" s="7">
        <v>44368</v>
      </c>
      <c r="E2633" s="6" t="s">
        <v>24</v>
      </c>
      <c r="F2633" s="6" t="s">
        <v>96</v>
      </c>
      <c r="G2633" s="6" t="s">
        <v>97</v>
      </c>
      <c r="H2633" s="6" t="s">
        <v>22</v>
      </c>
      <c r="I2633" s="8">
        <v>0.6</v>
      </c>
      <c r="J2633" s="9">
        <v>5500</v>
      </c>
      <c r="K2633" s="10">
        <f t="shared" si="20"/>
        <v>3300</v>
      </c>
      <c r="L2633" s="10">
        <f t="shared" si="21"/>
        <v>1320</v>
      </c>
      <c r="M2633" s="11">
        <v>0.4</v>
      </c>
      <c r="O2633" s="16"/>
      <c r="P2633" s="14"/>
      <c r="Q2633" s="12"/>
      <c r="R2633" s="13"/>
    </row>
    <row r="2634" spans="1:18" ht="15.75" customHeight="1">
      <c r="A2634" s="1"/>
      <c r="B2634" s="6" t="s">
        <v>23</v>
      </c>
      <c r="C2634" s="6">
        <v>1197831</v>
      </c>
      <c r="D2634" s="7">
        <v>44396</v>
      </c>
      <c r="E2634" s="6" t="s">
        <v>24</v>
      </c>
      <c r="F2634" s="6" t="s">
        <v>96</v>
      </c>
      <c r="G2634" s="6" t="s">
        <v>97</v>
      </c>
      <c r="H2634" s="6" t="s">
        <v>17</v>
      </c>
      <c r="I2634" s="8">
        <v>0.54999999999999993</v>
      </c>
      <c r="J2634" s="9">
        <v>7750</v>
      </c>
      <c r="K2634" s="10">
        <f t="shared" si="20"/>
        <v>4262.4999999999991</v>
      </c>
      <c r="L2634" s="10">
        <f t="shared" si="21"/>
        <v>1704.9999999999998</v>
      </c>
      <c r="M2634" s="11">
        <v>0.4</v>
      </c>
      <c r="O2634" s="16"/>
      <c r="P2634" s="14"/>
      <c r="Q2634" s="12"/>
      <c r="R2634" s="13"/>
    </row>
    <row r="2635" spans="1:18" ht="15.75" customHeight="1">
      <c r="A2635" s="1"/>
      <c r="B2635" s="6" t="s">
        <v>23</v>
      </c>
      <c r="C2635" s="6">
        <v>1197831</v>
      </c>
      <c r="D2635" s="7">
        <v>44396</v>
      </c>
      <c r="E2635" s="6" t="s">
        <v>24</v>
      </c>
      <c r="F2635" s="6" t="s">
        <v>96</v>
      </c>
      <c r="G2635" s="6" t="s">
        <v>97</v>
      </c>
      <c r="H2635" s="6" t="s">
        <v>18</v>
      </c>
      <c r="I2635" s="8">
        <v>0.5</v>
      </c>
      <c r="J2635" s="9">
        <v>5250</v>
      </c>
      <c r="K2635" s="10">
        <f t="shared" si="20"/>
        <v>2625</v>
      </c>
      <c r="L2635" s="10">
        <f t="shared" si="21"/>
        <v>918.74999999999989</v>
      </c>
      <c r="M2635" s="11">
        <v>0.35</v>
      </c>
      <c r="O2635" s="16"/>
      <c r="P2635" s="14"/>
      <c r="Q2635" s="12"/>
      <c r="R2635" s="13"/>
    </row>
    <row r="2636" spans="1:18" ht="15.75" customHeight="1">
      <c r="A2636" s="1"/>
      <c r="B2636" s="6" t="s">
        <v>23</v>
      </c>
      <c r="C2636" s="6">
        <v>1197831</v>
      </c>
      <c r="D2636" s="7">
        <v>44396</v>
      </c>
      <c r="E2636" s="6" t="s">
        <v>24</v>
      </c>
      <c r="F2636" s="6" t="s">
        <v>96</v>
      </c>
      <c r="G2636" s="6" t="s">
        <v>97</v>
      </c>
      <c r="H2636" s="6" t="s">
        <v>19</v>
      </c>
      <c r="I2636" s="8">
        <v>0.45</v>
      </c>
      <c r="J2636" s="9">
        <v>4500</v>
      </c>
      <c r="K2636" s="10">
        <f t="shared" si="20"/>
        <v>2025</v>
      </c>
      <c r="L2636" s="10">
        <f t="shared" si="21"/>
        <v>810</v>
      </c>
      <c r="M2636" s="11">
        <v>0.4</v>
      </c>
      <c r="O2636" s="16"/>
      <c r="P2636" s="14"/>
      <c r="Q2636" s="12"/>
      <c r="R2636" s="13"/>
    </row>
    <row r="2637" spans="1:18" ht="15.75" customHeight="1">
      <c r="A2637" s="1"/>
      <c r="B2637" s="6" t="s">
        <v>23</v>
      </c>
      <c r="C2637" s="6">
        <v>1197831</v>
      </c>
      <c r="D2637" s="7">
        <v>44396</v>
      </c>
      <c r="E2637" s="6" t="s">
        <v>24</v>
      </c>
      <c r="F2637" s="6" t="s">
        <v>96</v>
      </c>
      <c r="G2637" s="6" t="s">
        <v>97</v>
      </c>
      <c r="H2637" s="6" t="s">
        <v>20</v>
      </c>
      <c r="I2637" s="8">
        <v>0.45</v>
      </c>
      <c r="J2637" s="9">
        <v>4000</v>
      </c>
      <c r="K2637" s="10">
        <f t="shared" si="20"/>
        <v>1800</v>
      </c>
      <c r="L2637" s="10">
        <f t="shared" si="21"/>
        <v>720</v>
      </c>
      <c r="M2637" s="11">
        <v>0.4</v>
      </c>
      <c r="O2637" s="16"/>
      <c r="P2637" s="14"/>
      <c r="Q2637" s="12"/>
      <c r="R2637" s="13"/>
    </row>
    <row r="2638" spans="1:18" ht="15.75" customHeight="1">
      <c r="A2638" s="1"/>
      <c r="B2638" s="6" t="s">
        <v>23</v>
      </c>
      <c r="C2638" s="6">
        <v>1197831</v>
      </c>
      <c r="D2638" s="7">
        <v>44396</v>
      </c>
      <c r="E2638" s="6" t="s">
        <v>24</v>
      </c>
      <c r="F2638" s="6" t="s">
        <v>96</v>
      </c>
      <c r="G2638" s="6" t="s">
        <v>97</v>
      </c>
      <c r="H2638" s="6" t="s">
        <v>21</v>
      </c>
      <c r="I2638" s="8">
        <v>0.6</v>
      </c>
      <c r="J2638" s="9">
        <v>4250</v>
      </c>
      <c r="K2638" s="10">
        <f t="shared" si="20"/>
        <v>2550</v>
      </c>
      <c r="L2638" s="10">
        <f t="shared" si="21"/>
        <v>892.5</v>
      </c>
      <c r="M2638" s="11">
        <v>0.35</v>
      </c>
      <c r="O2638" s="16"/>
      <c r="P2638" s="14"/>
      <c r="Q2638" s="12"/>
      <c r="R2638" s="13"/>
    </row>
    <row r="2639" spans="1:18" ht="15.75" customHeight="1">
      <c r="A2639" s="1"/>
      <c r="B2639" s="6" t="s">
        <v>23</v>
      </c>
      <c r="C2639" s="6">
        <v>1197831</v>
      </c>
      <c r="D2639" s="7">
        <v>44396</v>
      </c>
      <c r="E2639" s="6" t="s">
        <v>24</v>
      </c>
      <c r="F2639" s="6" t="s">
        <v>96</v>
      </c>
      <c r="G2639" s="6" t="s">
        <v>97</v>
      </c>
      <c r="H2639" s="6" t="s">
        <v>22</v>
      </c>
      <c r="I2639" s="8">
        <v>0.65</v>
      </c>
      <c r="J2639" s="9">
        <v>6000</v>
      </c>
      <c r="K2639" s="10">
        <f t="shared" si="20"/>
        <v>3900</v>
      </c>
      <c r="L2639" s="10">
        <f t="shared" si="21"/>
        <v>1560</v>
      </c>
      <c r="M2639" s="11">
        <v>0.4</v>
      </c>
      <c r="O2639" s="16"/>
      <c r="P2639" s="14"/>
      <c r="Q2639" s="12"/>
      <c r="R2639" s="13"/>
    </row>
    <row r="2640" spans="1:18" ht="15.75" customHeight="1">
      <c r="A2640" s="1"/>
      <c r="B2640" s="6" t="s">
        <v>23</v>
      </c>
      <c r="C2640" s="6">
        <v>1197831</v>
      </c>
      <c r="D2640" s="7">
        <v>44428</v>
      </c>
      <c r="E2640" s="6" t="s">
        <v>24</v>
      </c>
      <c r="F2640" s="6" t="s">
        <v>96</v>
      </c>
      <c r="G2640" s="6" t="s">
        <v>97</v>
      </c>
      <c r="H2640" s="6" t="s">
        <v>17</v>
      </c>
      <c r="I2640" s="8">
        <v>0.6</v>
      </c>
      <c r="J2640" s="9">
        <v>7500</v>
      </c>
      <c r="K2640" s="10">
        <f t="shared" si="20"/>
        <v>4500</v>
      </c>
      <c r="L2640" s="10">
        <f t="shared" si="21"/>
        <v>1800</v>
      </c>
      <c r="M2640" s="11">
        <v>0.4</v>
      </c>
      <c r="O2640" s="16"/>
      <c r="P2640" s="14"/>
      <c r="Q2640" s="12"/>
      <c r="R2640" s="13"/>
    </row>
    <row r="2641" spans="1:18" ht="15.75" customHeight="1">
      <c r="A2641" s="1"/>
      <c r="B2641" s="6" t="s">
        <v>23</v>
      </c>
      <c r="C2641" s="6">
        <v>1197831</v>
      </c>
      <c r="D2641" s="7">
        <v>44428</v>
      </c>
      <c r="E2641" s="6" t="s">
        <v>24</v>
      </c>
      <c r="F2641" s="6" t="s">
        <v>96</v>
      </c>
      <c r="G2641" s="6" t="s">
        <v>97</v>
      </c>
      <c r="H2641" s="6" t="s">
        <v>18</v>
      </c>
      <c r="I2641" s="8">
        <v>0.55000000000000004</v>
      </c>
      <c r="J2641" s="9">
        <v>5250</v>
      </c>
      <c r="K2641" s="10">
        <f t="shared" si="20"/>
        <v>2887.5000000000005</v>
      </c>
      <c r="L2641" s="10">
        <f t="shared" si="21"/>
        <v>1010.6250000000001</v>
      </c>
      <c r="M2641" s="11">
        <v>0.35</v>
      </c>
      <c r="O2641" s="16"/>
      <c r="P2641" s="14"/>
      <c r="Q2641" s="12"/>
      <c r="R2641" s="13"/>
    </row>
    <row r="2642" spans="1:18" ht="15.75" customHeight="1">
      <c r="A2642" s="1"/>
      <c r="B2642" s="6" t="s">
        <v>23</v>
      </c>
      <c r="C2642" s="6">
        <v>1197831</v>
      </c>
      <c r="D2642" s="7">
        <v>44428</v>
      </c>
      <c r="E2642" s="6" t="s">
        <v>24</v>
      </c>
      <c r="F2642" s="6" t="s">
        <v>96</v>
      </c>
      <c r="G2642" s="6" t="s">
        <v>97</v>
      </c>
      <c r="H2642" s="6" t="s">
        <v>19</v>
      </c>
      <c r="I2642" s="8">
        <v>0.5</v>
      </c>
      <c r="J2642" s="9">
        <v>4500</v>
      </c>
      <c r="K2642" s="10">
        <f t="shared" si="20"/>
        <v>2250</v>
      </c>
      <c r="L2642" s="10">
        <f t="shared" si="21"/>
        <v>900</v>
      </c>
      <c r="M2642" s="11">
        <v>0.4</v>
      </c>
      <c r="O2642" s="16"/>
      <c r="P2642" s="14"/>
      <c r="Q2642" s="12"/>
      <c r="R2642" s="13"/>
    </row>
    <row r="2643" spans="1:18" ht="15.75" customHeight="1">
      <c r="A2643" s="1"/>
      <c r="B2643" s="6" t="s">
        <v>23</v>
      </c>
      <c r="C2643" s="6">
        <v>1197831</v>
      </c>
      <c r="D2643" s="7">
        <v>44428</v>
      </c>
      <c r="E2643" s="6" t="s">
        <v>24</v>
      </c>
      <c r="F2643" s="6" t="s">
        <v>96</v>
      </c>
      <c r="G2643" s="6" t="s">
        <v>97</v>
      </c>
      <c r="H2643" s="6" t="s">
        <v>20</v>
      </c>
      <c r="I2643" s="8">
        <v>0.4</v>
      </c>
      <c r="J2643" s="9">
        <v>4000</v>
      </c>
      <c r="K2643" s="10">
        <f t="shared" si="20"/>
        <v>1600</v>
      </c>
      <c r="L2643" s="10">
        <f t="shared" si="21"/>
        <v>640</v>
      </c>
      <c r="M2643" s="11">
        <v>0.4</v>
      </c>
      <c r="O2643" s="16"/>
      <c r="P2643" s="14"/>
      <c r="Q2643" s="12"/>
      <c r="R2643" s="13"/>
    </row>
    <row r="2644" spans="1:18" ht="15.75" customHeight="1">
      <c r="A2644" s="1"/>
      <c r="B2644" s="6" t="s">
        <v>23</v>
      </c>
      <c r="C2644" s="6">
        <v>1197831</v>
      </c>
      <c r="D2644" s="7">
        <v>44428</v>
      </c>
      <c r="E2644" s="6" t="s">
        <v>24</v>
      </c>
      <c r="F2644" s="6" t="s">
        <v>96</v>
      </c>
      <c r="G2644" s="6" t="s">
        <v>97</v>
      </c>
      <c r="H2644" s="6" t="s">
        <v>21</v>
      </c>
      <c r="I2644" s="8">
        <v>0.5</v>
      </c>
      <c r="J2644" s="9">
        <v>3750</v>
      </c>
      <c r="K2644" s="10">
        <f t="shared" si="20"/>
        <v>1875</v>
      </c>
      <c r="L2644" s="10">
        <f t="shared" si="21"/>
        <v>656.25</v>
      </c>
      <c r="M2644" s="11">
        <v>0.35</v>
      </c>
      <c r="O2644" s="16"/>
      <c r="P2644" s="14"/>
      <c r="Q2644" s="12"/>
      <c r="R2644" s="13"/>
    </row>
    <row r="2645" spans="1:18" ht="15.75" customHeight="1">
      <c r="A2645" s="1"/>
      <c r="B2645" s="6" t="s">
        <v>23</v>
      </c>
      <c r="C2645" s="6">
        <v>1197831</v>
      </c>
      <c r="D2645" s="7">
        <v>44428</v>
      </c>
      <c r="E2645" s="6" t="s">
        <v>24</v>
      </c>
      <c r="F2645" s="6" t="s">
        <v>96</v>
      </c>
      <c r="G2645" s="6" t="s">
        <v>97</v>
      </c>
      <c r="H2645" s="6" t="s">
        <v>22</v>
      </c>
      <c r="I2645" s="8">
        <v>0.55000000000000004</v>
      </c>
      <c r="J2645" s="9">
        <v>5500</v>
      </c>
      <c r="K2645" s="10">
        <f t="shared" si="20"/>
        <v>3025.0000000000005</v>
      </c>
      <c r="L2645" s="10">
        <f t="shared" si="21"/>
        <v>1210.0000000000002</v>
      </c>
      <c r="M2645" s="11">
        <v>0.4</v>
      </c>
      <c r="O2645" s="16"/>
      <c r="P2645" s="14"/>
      <c r="Q2645" s="12"/>
      <c r="R2645" s="13"/>
    </row>
    <row r="2646" spans="1:18" ht="15.75" customHeight="1">
      <c r="A2646" s="1"/>
      <c r="B2646" s="6" t="s">
        <v>23</v>
      </c>
      <c r="C2646" s="6">
        <v>1197831</v>
      </c>
      <c r="D2646" s="7">
        <v>44458</v>
      </c>
      <c r="E2646" s="6" t="s">
        <v>24</v>
      </c>
      <c r="F2646" s="6" t="s">
        <v>96</v>
      </c>
      <c r="G2646" s="6" t="s">
        <v>97</v>
      </c>
      <c r="H2646" s="6" t="s">
        <v>17</v>
      </c>
      <c r="I2646" s="8">
        <v>0.5</v>
      </c>
      <c r="J2646" s="9">
        <v>6500</v>
      </c>
      <c r="K2646" s="10">
        <f t="shared" si="20"/>
        <v>3250</v>
      </c>
      <c r="L2646" s="10">
        <f t="shared" si="21"/>
        <v>1300</v>
      </c>
      <c r="M2646" s="11">
        <v>0.4</v>
      </c>
      <c r="O2646" s="16"/>
      <c r="P2646" s="14"/>
      <c r="Q2646" s="12"/>
      <c r="R2646" s="13"/>
    </row>
    <row r="2647" spans="1:18" ht="15.75" customHeight="1">
      <c r="A2647" s="1"/>
      <c r="B2647" s="6" t="s">
        <v>23</v>
      </c>
      <c r="C2647" s="6">
        <v>1197831</v>
      </c>
      <c r="D2647" s="7">
        <v>44458</v>
      </c>
      <c r="E2647" s="6" t="s">
        <v>24</v>
      </c>
      <c r="F2647" s="6" t="s">
        <v>96</v>
      </c>
      <c r="G2647" s="6" t="s">
        <v>97</v>
      </c>
      <c r="H2647" s="6" t="s">
        <v>18</v>
      </c>
      <c r="I2647" s="8">
        <v>0.40000000000000013</v>
      </c>
      <c r="J2647" s="9">
        <v>4500</v>
      </c>
      <c r="K2647" s="10">
        <f t="shared" si="20"/>
        <v>1800.0000000000007</v>
      </c>
      <c r="L2647" s="10">
        <f t="shared" si="21"/>
        <v>630.00000000000023</v>
      </c>
      <c r="M2647" s="11">
        <v>0.35</v>
      </c>
      <c r="O2647" s="16"/>
      <c r="P2647" s="14"/>
      <c r="Q2647" s="12"/>
      <c r="R2647" s="13"/>
    </row>
    <row r="2648" spans="1:18" ht="15.75" customHeight="1">
      <c r="A2648" s="1"/>
      <c r="B2648" s="6" t="s">
        <v>23</v>
      </c>
      <c r="C2648" s="6">
        <v>1197831</v>
      </c>
      <c r="D2648" s="7">
        <v>44458</v>
      </c>
      <c r="E2648" s="6" t="s">
        <v>24</v>
      </c>
      <c r="F2648" s="6" t="s">
        <v>96</v>
      </c>
      <c r="G2648" s="6" t="s">
        <v>97</v>
      </c>
      <c r="H2648" s="6" t="s">
        <v>19</v>
      </c>
      <c r="I2648" s="8">
        <v>0.15000000000000008</v>
      </c>
      <c r="J2648" s="9">
        <v>3500</v>
      </c>
      <c r="K2648" s="10">
        <f t="shared" si="20"/>
        <v>525.00000000000023</v>
      </c>
      <c r="L2648" s="10">
        <f t="shared" si="21"/>
        <v>210.00000000000011</v>
      </c>
      <c r="M2648" s="11">
        <v>0.4</v>
      </c>
      <c r="O2648" s="16"/>
      <c r="P2648" s="14"/>
      <c r="Q2648" s="12"/>
      <c r="R2648" s="13"/>
    </row>
    <row r="2649" spans="1:18" ht="15.75" customHeight="1">
      <c r="A2649" s="1"/>
      <c r="B2649" s="6" t="s">
        <v>23</v>
      </c>
      <c r="C2649" s="6">
        <v>1197831</v>
      </c>
      <c r="D2649" s="7">
        <v>44458</v>
      </c>
      <c r="E2649" s="6" t="s">
        <v>24</v>
      </c>
      <c r="F2649" s="6" t="s">
        <v>96</v>
      </c>
      <c r="G2649" s="6" t="s">
        <v>97</v>
      </c>
      <c r="H2649" s="6" t="s">
        <v>20</v>
      </c>
      <c r="I2649" s="8">
        <v>0.15000000000000008</v>
      </c>
      <c r="J2649" s="9">
        <v>3250</v>
      </c>
      <c r="K2649" s="10">
        <f t="shared" si="20"/>
        <v>487.50000000000023</v>
      </c>
      <c r="L2649" s="10">
        <f t="shared" si="21"/>
        <v>195.00000000000011</v>
      </c>
      <c r="M2649" s="11">
        <v>0.4</v>
      </c>
      <c r="O2649" s="16"/>
      <c r="P2649" s="14"/>
      <c r="Q2649" s="12"/>
      <c r="R2649" s="13"/>
    </row>
    <row r="2650" spans="1:18" ht="15.75" customHeight="1">
      <c r="A2650" s="1"/>
      <c r="B2650" s="6" t="s">
        <v>23</v>
      </c>
      <c r="C2650" s="6">
        <v>1197831</v>
      </c>
      <c r="D2650" s="7">
        <v>44458</v>
      </c>
      <c r="E2650" s="6" t="s">
        <v>24</v>
      </c>
      <c r="F2650" s="6" t="s">
        <v>96</v>
      </c>
      <c r="G2650" s="6" t="s">
        <v>97</v>
      </c>
      <c r="H2650" s="6" t="s">
        <v>21</v>
      </c>
      <c r="I2650" s="8">
        <v>0.25000000000000006</v>
      </c>
      <c r="J2650" s="9">
        <v>3250</v>
      </c>
      <c r="K2650" s="10">
        <f t="shared" si="20"/>
        <v>812.50000000000023</v>
      </c>
      <c r="L2650" s="10">
        <f t="shared" si="21"/>
        <v>284.37500000000006</v>
      </c>
      <c r="M2650" s="11">
        <v>0.35</v>
      </c>
      <c r="O2650" s="16"/>
      <c r="P2650" s="14"/>
      <c r="Q2650" s="12"/>
      <c r="R2650" s="13"/>
    </row>
    <row r="2651" spans="1:18" ht="15.75" customHeight="1">
      <c r="A2651" s="1"/>
      <c r="B2651" s="6" t="s">
        <v>23</v>
      </c>
      <c r="C2651" s="6">
        <v>1197831</v>
      </c>
      <c r="D2651" s="7">
        <v>44458</v>
      </c>
      <c r="E2651" s="6" t="s">
        <v>24</v>
      </c>
      <c r="F2651" s="6" t="s">
        <v>96</v>
      </c>
      <c r="G2651" s="6" t="s">
        <v>97</v>
      </c>
      <c r="H2651" s="6" t="s">
        <v>22</v>
      </c>
      <c r="I2651" s="8">
        <v>0.3000000000000001</v>
      </c>
      <c r="J2651" s="9">
        <v>4250</v>
      </c>
      <c r="K2651" s="10">
        <f t="shared" si="20"/>
        <v>1275.0000000000005</v>
      </c>
      <c r="L2651" s="10">
        <f t="shared" si="21"/>
        <v>510.00000000000023</v>
      </c>
      <c r="M2651" s="11">
        <v>0.4</v>
      </c>
      <c r="O2651" s="16"/>
      <c r="P2651" s="14"/>
      <c r="Q2651" s="12"/>
      <c r="R2651" s="13"/>
    </row>
    <row r="2652" spans="1:18" ht="15.75" customHeight="1">
      <c r="A2652" s="1"/>
      <c r="B2652" s="6" t="s">
        <v>23</v>
      </c>
      <c r="C2652" s="6">
        <v>1197831</v>
      </c>
      <c r="D2652" s="7">
        <v>44490</v>
      </c>
      <c r="E2652" s="6" t="s">
        <v>24</v>
      </c>
      <c r="F2652" s="6" t="s">
        <v>96</v>
      </c>
      <c r="G2652" s="6" t="s">
        <v>97</v>
      </c>
      <c r="H2652" s="6" t="s">
        <v>17</v>
      </c>
      <c r="I2652" s="8">
        <v>0.3000000000000001</v>
      </c>
      <c r="J2652" s="9">
        <v>6000</v>
      </c>
      <c r="K2652" s="10">
        <f t="shared" si="20"/>
        <v>1800.0000000000007</v>
      </c>
      <c r="L2652" s="10">
        <f t="shared" si="21"/>
        <v>720.00000000000034</v>
      </c>
      <c r="M2652" s="11">
        <v>0.4</v>
      </c>
      <c r="O2652" s="16"/>
      <c r="P2652" s="14"/>
      <c r="Q2652" s="12"/>
      <c r="R2652" s="13"/>
    </row>
    <row r="2653" spans="1:18" ht="15.75" customHeight="1">
      <c r="A2653" s="1"/>
      <c r="B2653" s="6" t="s">
        <v>23</v>
      </c>
      <c r="C2653" s="6">
        <v>1197831</v>
      </c>
      <c r="D2653" s="7">
        <v>44490</v>
      </c>
      <c r="E2653" s="6" t="s">
        <v>24</v>
      </c>
      <c r="F2653" s="6" t="s">
        <v>96</v>
      </c>
      <c r="G2653" s="6" t="s">
        <v>97</v>
      </c>
      <c r="H2653" s="6" t="s">
        <v>18</v>
      </c>
      <c r="I2653" s="8">
        <v>0.20000000000000012</v>
      </c>
      <c r="J2653" s="9">
        <v>4250</v>
      </c>
      <c r="K2653" s="10">
        <f t="shared" si="20"/>
        <v>850.00000000000057</v>
      </c>
      <c r="L2653" s="10">
        <f t="shared" si="21"/>
        <v>297.50000000000017</v>
      </c>
      <c r="M2653" s="11">
        <v>0.35</v>
      </c>
      <c r="O2653" s="16"/>
      <c r="P2653" s="14"/>
      <c r="Q2653" s="12"/>
      <c r="R2653" s="13"/>
    </row>
    <row r="2654" spans="1:18" ht="15.75" customHeight="1">
      <c r="A2654" s="1"/>
      <c r="B2654" s="6" t="s">
        <v>23</v>
      </c>
      <c r="C2654" s="6">
        <v>1197831</v>
      </c>
      <c r="D2654" s="7">
        <v>44490</v>
      </c>
      <c r="E2654" s="6" t="s">
        <v>24</v>
      </c>
      <c r="F2654" s="6" t="s">
        <v>96</v>
      </c>
      <c r="G2654" s="6" t="s">
        <v>97</v>
      </c>
      <c r="H2654" s="6" t="s">
        <v>19</v>
      </c>
      <c r="I2654" s="8">
        <v>0.20000000000000012</v>
      </c>
      <c r="J2654" s="9">
        <v>3000</v>
      </c>
      <c r="K2654" s="10">
        <f t="shared" si="20"/>
        <v>600.00000000000034</v>
      </c>
      <c r="L2654" s="10">
        <f t="shared" si="21"/>
        <v>240.00000000000014</v>
      </c>
      <c r="M2654" s="11">
        <v>0.4</v>
      </c>
      <c r="O2654" s="16"/>
      <c r="P2654" s="14"/>
      <c r="Q2654" s="12"/>
      <c r="R2654" s="13"/>
    </row>
    <row r="2655" spans="1:18" ht="15.75" customHeight="1">
      <c r="A2655" s="1"/>
      <c r="B2655" s="6" t="s">
        <v>23</v>
      </c>
      <c r="C2655" s="6">
        <v>1197831</v>
      </c>
      <c r="D2655" s="7">
        <v>44490</v>
      </c>
      <c r="E2655" s="6" t="s">
        <v>24</v>
      </c>
      <c r="F2655" s="6" t="s">
        <v>96</v>
      </c>
      <c r="G2655" s="6" t="s">
        <v>97</v>
      </c>
      <c r="H2655" s="6" t="s">
        <v>20</v>
      </c>
      <c r="I2655" s="8">
        <v>0.20000000000000012</v>
      </c>
      <c r="J2655" s="9">
        <v>2750</v>
      </c>
      <c r="K2655" s="10">
        <f t="shared" si="20"/>
        <v>550.00000000000034</v>
      </c>
      <c r="L2655" s="10">
        <f t="shared" si="21"/>
        <v>220.00000000000014</v>
      </c>
      <c r="M2655" s="11">
        <v>0.4</v>
      </c>
      <c r="O2655" s="16"/>
      <c r="P2655" s="14"/>
      <c r="Q2655" s="12"/>
      <c r="R2655" s="13"/>
    </row>
    <row r="2656" spans="1:18" ht="15.75" customHeight="1">
      <c r="A2656" s="1"/>
      <c r="B2656" s="6" t="s">
        <v>23</v>
      </c>
      <c r="C2656" s="6">
        <v>1197831</v>
      </c>
      <c r="D2656" s="7">
        <v>44490</v>
      </c>
      <c r="E2656" s="6" t="s">
        <v>24</v>
      </c>
      <c r="F2656" s="6" t="s">
        <v>96</v>
      </c>
      <c r="G2656" s="6" t="s">
        <v>97</v>
      </c>
      <c r="H2656" s="6" t="s">
        <v>21</v>
      </c>
      <c r="I2656" s="8">
        <v>0.3000000000000001</v>
      </c>
      <c r="J2656" s="9">
        <v>2750</v>
      </c>
      <c r="K2656" s="10">
        <f t="shared" si="20"/>
        <v>825.00000000000023</v>
      </c>
      <c r="L2656" s="10">
        <f t="shared" si="21"/>
        <v>288.75000000000006</v>
      </c>
      <c r="M2656" s="11">
        <v>0.35</v>
      </c>
      <c r="O2656" s="16"/>
      <c r="P2656" s="14"/>
      <c r="Q2656" s="12"/>
      <c r="R2656" s="13"/>
    </row>
    <row r="2657" spans="1:18" ht="15.75" customHeight="1">
      <c r="A2657" s="1"/>
      <c r="B2657" s="6" t="s">
        <v>23</v>
      </c>
      <c r="C2657" s="6">
        <v>1197831</v>
      </c>
      <c r="D2657" s="7">
        <v>44490</v>
      </c>
      <c r="E2657" s="6" t="s">
        <v>24</v>
      </c>
      <c r="F2657" s="6" t="s">
        <v>96</v>
      </c>
      <c r="G2657" s="6" t="s">
        <v>97</v>
      </c>
      <c r="H2657" s="6" t="s">
        <v>22</v>
      </c>
      <c r="I2657" s="8">
        <v>0.30000000000000004</v>
      </c>
      <c r="J2657" s="9">
        <v>4000</v>
      </c>
      <c r="K2657" s="10">
        <f t="shared" si="20"/>
        <v>1200.0000000000002</v>
      </c>
      <c r="L2657" s="10">
        <f t="shared" si="21"/>
        <v>480.00000000000011</v>
      </c>
      <c r="M2657" s="11">
        <v>0.4</v>
      </c>
      <c r="O2657" s="16"/>
      <c r="P2657" s="14"/>
      <c r="Q2657" s="12"/>
      <c r="R2657" s="13"/>
    </row>
    <row r="2658" spans="1:18" ht="15.75" customHeight="1">
      <c r="A2658" s="1"/>
      <c r="B2658" s="6" t="s">
        <v>23</v>
      </c>
      <c r="C2658" s="6">
        <v>1197831</v>
      </c>
      <c r="D2658" s="7">
        <v>44520</v>
      </c>
      <c r="E2658" s="6" t="s">
        <v>24</v>
      </c>
      <c r="F2658" s="6" t="s">
        <v>96</v>
      </c>
      <c r="G2658" s="6" t="s">
        <v>97</v>
      </c>
      <c r="H2658" s="6" t="s">
        <v>17</v>
      </c>
      <c r="I2658" s="8">
        <v>0.25000000000000011</v>
      </c>
      <c r="J2658" s="9">
        <v>5500</v>
      </c>
      <c r="K2658" s="10">
        <f t="shared" si="20"/>
        <v>1375.0000000000007</v>
      </c>
      <c r="L2658" s="10">
        <f t="shared" si="21"/>
        <v>550.00000000000034</v>
      </c>
      <c r="M2658" s="11">
        <v>0.4</v>
      </c>
      <c r="O2658" s="16"/>
      <c r="P2658" s="14"/>
      <c r="Q2658" s="12"/>
      <c r="R2658" s="13"/>
    </row>
    <row r="2659" spans="1:18" ht="15.75" customHeight="1">
      <c r="A2659" s="1"/>
      <c r="B2659" s="6" t="s">
        <v>23</v>
      </c>
      <c r="C2659" s="6">
        <v>1197831</v>
      </c>
      <c r="D2659" s="7">
        <v>44520</v>
      </c>
      <c r="E2659" s="6" t="s">
        <v>24</v>
      </c>
      <c r="F2659" s="6" t="s">
        <v>96</v>
      </c>
      <c r="G2659" s="6" t="s">
        <v>97</v>
      </c>
      <c r="H2659" s="6" t="s">
        <v>18</v>
      </c>
      <c r="I2659" s="8">
        <v>0.15000000000000013</v>
      </c>
      <c r="J2659" s="9">
        <v>3750</v>
      </c>
      <c r="K2659" s="10">
        <f t="shared" si="20"/>
        <v>562.50000000000045</v>
      </c>
      <c r="L2659" s="10">
        <f t="shared" si="21"/>
        <v>196.87500000000014</v>
      </c>
      <c r="M2659" s="11">
        <v>0.35</v>
      </c>
      <c r="O2659" s="16"/>
      <c r="P2659" s="14"/>
      <c r="Q2659" s="12"/>
      <c r="R2659" s="13"/>
    </row>
    <row r="2660" spans="1:18" ht="15.75" customHeight="1">
      <c r="A2660" s="1"/>
      <c r="B2660" s="6" t="s">
        <v>23</v>
      </c>
      <c r="C2660" s="6">
        <v>1197831</v>
      </c>
      <c r="D2660" s="7">
        <v>44520</v>
      </c>
      <c r="E2660" s="6" t="s">
        <v>24</v>
      </c>
      <c r="F2660" s="6" t="s">
        <v>96</v>
      </c>
      <c r="G2660" s="6" t="s">
        <v>97</v>
      </c>
      <c r="H2660" s="6" t="s">
        <v>19</v>
      </c>
      <c r="I2660" s="8">
        <v>0.25000000000000017</v>
      </c>
      <c r="J2660" s="9">
        <v>3200</v>
      </c>
      <c r="K2660" s="10">
        <f t="shared" si="20"/>
        <v>800.00000000000057</v>
      </c>
      <c r="L2660" s="10">
        <f t="shared" si="21"/>
        <v>320.00000000000023</v>
      </c>
      <c r="M2660" s="11">
        <v>0.4</v>
      </c>
      <c r="O2660" s="16"/>
      <c r="P2660" s="14"/>
      <c r="Q2660" s="12"/>
      <c r="R2660" s="13"/>
    </row>
    <row r="2661" spans="1:18" ht="15.75" customHeight="1">
      <c r="A2661" s="1"/>
      <c r="B2661" s="6" t="s">
        <v>23</v>
      </c>
      <c r="C2661" s="6">
        <v>1197831</v>
      </c>
      <c r="D2661" s="7">
        <v>44520</v>
      </c>
      <c r="E2661" s="6" t="s">
        <v>24</v>
      </c>
      <c r="F2661" s="6" t="s">
        <v>96</v>
      </c>
      <c r="G2661" s="6" t="s">
        <v>97</v>
      </c>
      <c r="H2661" s="6" t="s">
        <v>20</v>
      </c>
      <c r="I2661" s="8">
        <v>0.55000000000000016</v>
      </c>
      <c r="J2661" s="9">
        <v>3750</v>
      </c>
      <c r="K2661" s="10">
        <f t="shared" si="20"/>
        <v>2062.5000000000005</v>
      </c>
      <c r="L2661" s="10">
        <f t="shared" si="21"/>
        <v>825.00000000000023</v>
      </c>
      <c r="M2661" s="11">
        <v>0.4</v>
      </c>
      <c r="O2661" s="16"/>
      <c r="P2661" s="14"/>
      <c r="Q2661" s="12"/>
      <c r="R2661" s="13"/>
    </row>
    <row r="2662" spans="1:18" ht="15.75" customHeight="1">
      <c r="A2662" s="1"/>
      <c r="B2662" s="6" t="s">
        <v>23</v>
      </c>
      <c r="C2662" s="6">
        <v>1197831</v>
      </c>
      <c r="D2662" s="7">
        <v>44520</v>
      </c>
      <c r="E2662" s="6" t="s">
        <v>24</v>
      </c>
      <c r="F2662" s="6" t="s">
        <v>96</v>
      </c>
      <c r="G2662" s="6" t="s">
        <v>97</v>
      </c>
      <c r="H2662" s="6" t="s">
        <v>21</v>
      </c>
      <c r="I2662" s="8">
        <v>0.75000000000000011</v>
      </c>
      <c r="J2662" s="9">
        <v>3500</v>
      </c>
      <c r="K2662" s="10">
        <f t="shared" si="20"/>
        <v>2625.0000000000005</v>
      </c>
      <c r="L2662" s="10">
        <f t="shared" si="21"/>
        <v>918.75000000000011</v>
      </c>
      <c r="M2662" s="11">
        <v>0.35</v>
      </c>
      <c r="O2662" s="16"/>
      <c r="P2662" s="14"/>
      <c r="Q2662" s="12"/>
      <c r="R2662" s="13"/>
    </row>
    <row r="2663" spans="1:18" ht="15.75" customHeight="1">
      <c r="A2663" s="1"/>
      <c r="B2663" s="6" t="s">
        <v>23</v>
      </c>
      <c r="C2663" s="6">
        <v>1197831</v>
      </c>
      <c r="D2663" s="7">
        <v>44520</v>
      </c>
      <c r="E2663" s="6" t="s">
        <v>24</v>
      </c>
      <c r="F2663" s="6" t="s">
        <v>96</v>
      </c>
      <c r="G2663" s="6" t="s">
        <v>97</v>
      </c>
      <c r="H2663" s="6" t="s">
        <v>22</v>
      </c>
      <c r="I2663" s="8">
        <v>0.75</v>
      </c>
      <c r="J2663" s="9">
        <v>4500</v>
      </c>
      <c r="K2663" s="10">
        <f t="shared" si="20"/>
        <v>3375</v>
      </c>
      <c r="L2663" s="10">
        <f t="shared" si="21"/>
        <v>1350</v>
      </c>
      <c r="M2663" s="11">
        <v>0.4</v>
      </c>
      <c r="O2663" s="16"/>
      <c r="P2663" s="14"/>
      <c r="Q2663" s="12"/>
      <c r="R2663" s="13"/>
    </row>
    <row r="2664" spans="1:18" ht="15.75" customHeight="1">
      <c r="A2664" s="1"/>
      <c r="B2664" s="6" t="s">
        <v>23</v>
      </c>
      <c r="C2664" s="6">
        <v>1197831</v>
      </c>
      <c r="D2664" s="7">
        <v>44549</v>
      </c>
      <c r="E2664" s="6" t="s">
        <v>24</v>
      </c>
      <c r="F2664" s="6" t="s">
        <v>96</v>
      </c>
      <c r="G2664" s="6" t="s">
        <v>97</v>
      </c>
      <c r="H2664" s="6" t="s">
        <v>17</v>
      </c>
      <c r="I2664" s="8">
        <v>0.70000000000000007</v>
      </c>
      <c r="J2664" s="9">
        <v>7000</v>
      </c>
      <c r="K2664" s="10">
        <f t="shared" si="20"/>
        <v>4900.0000000000009</v>
      </c>
      <c r="L2664" s="10">
        <f t="shared" si="21"/>
        <v>1960.0000000000005</v>
      </c>
      <c r="M2664" s="11">
        <v>0.4</v>
      </c>
      <c r="O2664" s="16"/>
      <c r="P2664" s="14"/>
      <c r="Q2664" s="12"/>
      <c r="R2664" s="13"/>
    </row>
    <row r="2665" spans="1:18" ht="15.75" customHeight="1">
      <c r="A2665" s="1"/>
      <c r="B2665" s="6" t="s">
        <v>23</v>
      </c>
      <c r="C2665" s="6">
        <v>1197831</v>
      </c>
      <c r="D2665" s="7">
        <v>44549</v>
      </c>
      <c r="E2665" s="6" t="s">
        <v>24</v>
      </c>
      <c r="F2665" s="6" t="s">
        <v>96</v>
      </c>
      <c r="G2665" s="6" t="s">
        <v>97</v>
      </c>
      <c r="H2665" s="6" t="s">
        <v>18</v>
      </c>
      <c r="I2665" s="8">
        <v>0.60000000000000009</v>
      </c>
      <c r="J2665" s="9">
        <v>5000</v>
      </c>
      <c r="K2665" s="10">
        <f t="shared" si="20"/>
        <v>3000.0000000000005</v>
      </c>
      <c r="L2665" s="10">
        <f t="shared" si="21"/>
        <v>1050</v>
      </c>
      <c r="M2665" s="11">
        <v>0.35</v>
      </c>
      <c r="O2665" s="16"/>
      <c r="P2665" s="14"/>
      <c r="Q2665" s="12"/>
      <c r="R2665" s="13"/>
    </row>
    <row r="2666" spans="1:18" ht="15.75" customHeight="1">
      <c r="A2666" s="1"/>
      <c r="B2666" s="6" t="s">
        <v>23</v>
      </c>
      <c r="C2666" s="6">
        <v>1197831</v>
      </c>
      <c r="D2666" s="7">
        <v>44549</v>
      </c>
      <c r="E2666" s="6" t="s">
        <v>24</v>
      </c>
      <c r="F2666" s="6" t="s">
        <v>96</v>
      </c>
      <c r="G2666" s="6" t="s">
        <v>97</v>
      </c>
      <c r="H2666" s="6" t="s">
        <v>19</v>
      </c>
      <c r="I2666" s="8">
        <v>0.60000000000000009</v>
      </c>
      <c r="J2666" s="9">
        <v>4500</v>
      </c>
      <c r="K2666" s="10">
        <f t="shared" si="20"/>
        <v>2700.0000000000005</v>
      </c>
      <c r="L2666" s="10">
        <f t="shared" si="21"/>
        <v>1080.0000000000002</v>
      </c>
      <c r="M2666" s="11">
        <v>0.4</v>
      </c>
      <c r="O2666" s="16"/>
      <c r="P2666" s="14"/>
      <c r="Q2666" s="12"/>
      <c r="R2666" s="13"/>
    </row>
    <row r="2667" spans="1:18" ht="15.75" customHeight="1">
      <c r="A2667" s="1"/>
      <c r="B2667" s="6" t="s">
        <v>23</v>
      </c>
      <c r="C2667" s="6">
        <v>1197831</v>
      </c>
      <c r="D2667" s="7">
        <v>44549</v>
      </c>
      <c r="E2667" s="6" t="s">
        <v>24</v>
      </c>
      <c r="F2667" s="6" t="s">
        <v>96</v>
      </c>
      <c r="G2667" s="6" t="s">
        <v>97</v>
      </c>
      <c r="H2667" s="6" t="s">
        <v>20</v>
      </c>
      <c r="I2667" s="8">
        <v>0.60000000000000009</v>
      </c>
      <c r="J2667" s="9">
        <v>4000</v>
      </c>
      <c r="K2667" s="10">
        <f t="shared" si="20"/>
        <v>2400.0000000000005</v>
      </c>
      <c r="L2667" s="10">
        <f t="shared" si="21"/>
        <v>960.00000000000023</v>
      </c>
      <c r="M2667" s="11">
        <v>0.4</v>
      </c>
      <c r="O2667" s="16"/>
      <c r="P2667" s="14"/>
      <c r="Q2667" s="12"/>
      <c r="R2667" s="13"/>
    </row>
    <row r="2668" spans="1:18" ht="15.75" customHeight="1">
      <c r="A2668" s="1"/>
      <c r="B2668" s="6" t="s">
        <v>23</v>
      </c>
      <c r="C2668" s="6">
        <v>1197831</v>
      </c>
      <c r="D2668" s="7">
        <v>44549</v>
      </c>
      <c r="E2668" s="6" t="s">
        <v>24</v>
      </c>
      <c r="F2668" s="6" t="s">
        <v>96</v>
      </c>
      <c r="G2668" s="6" t="s">
        <v>97</v>
      </c>
      <c r="H2668" s="6" t="s">
        <v>21</v>
      </c>
      <c r="I2668" s="8">
        <v>0.70000000000000007</v>
      </c>
      <c r="J2668" s="9">
        <v>4000</v>
      </c>
      <c r="K2668" s="10">
        <f t="shared" si="20"/>
        <v>2800.0000000000005</v>
      </c>
      <c r="L2668" s="10">
        <f t="shared" si="21"/>
        <v>980.00000000000011</v>
      </c>
      <c r="M2668" s="11">
        <v>0.35</v>
      </c>
      <c r="O2668" s="16"/>
      <c r="P2668" s="14"/>
      <c r="Q2668" s="12"/>
      <c r="R2668" s="13"/>
    </row>
    <row r="2669" spans="1:18" ht="15.75" customHeight="1">
      <c r="A2669" s="1"/>
      <c r="B2669" s="6" t="s">
        <v>23</v>
      </c>
      <c r="C2669" s="6">
        <v>1197831</v>
      </c>
      <c r="D2669" s="7">
        <v>44549</v>
      </c>
      <c r="E2669" s="6" t="s">
        <v>24</v>
      </c>
      <c r="F2669" s="6" t="s">
        <v>96</v>
      </c>
      <c r="G2669" s="6" t="s">
        <v>97</v>
      </c>
      <c r="H2669" s="6" t="s">
        <v>22</v>
      </c>
      <c r="I2669" s="8">
        <v>0.75</v>
      </c>
      <c r="J2669" s="9">
        <v>5000</v>
      </c>
      <c r="K2669" s="10">
        <f t="shared" si="20"/>
        <v>3750</v>
      </c>
      <c r="L2669" s="10">
        <f t="shared" si="21"/>
        <v>1500</v>
      </c>
      <c r="M2669" s="11">
        <v>0.4</v>
      </c>
      <c r="O2669" s="16"/>
      <c r="P2669" s="14"/>
      <c r="Q2669" s="12"/>
      <c r="R2669" s="13"/>
    </row>
    <row r="2670" spans="1:18" ht="15.75" customHeight="1">
      <c r="A2670" s="1" t="s">
        <v>39</v>
      </c>
      <c r="B2670" s="6" t="s">
        <v>23</v>
      </c>
      <c r="C2670" s="6">
        <v>1197831</v>
      </c>
      <c r="D2670" s="7">
        <v>44219</v>
      </c>
      <c r="E2670" s="6" t="s">
        <v>24</v>
      </c>
      <c r="F2670" s="6" t="s">
        <v>98</v>
      </c>
      <c r="G2670" s="6" t="s">
        <v>99</v>
      </c>
      <c r="H2670" s="6" t="s">
        <v>17</v>
      </c>
      <c r="I2670" s="8">
        <v>0.25000000000000006</v>
      </c>
      <c r="J2670" s="9">
        <v>5750</v>
      </c>
      <c r="K2670" s="10">
        <f t="shared" si="20"/>
        <v>1437.5000000000002</v>
      </c>
      <c r="L2670" s="10">
        <f t="shared" si="21"/>
        <v>575.00000000000011</v>
      </c>
      <c r="M2670" s="11">
        <v>0.4</v>
      </c>
      <c r="O2670" s="16"/>
      <c r="P2670" s="14"/>
      <c r="Q2670" s="12"/>
      <c r="R2670" s="13"/>
    </row>
    <row r="2671" spans="1:18" ht="15.75" customHeight="1">
      <c r="A2671" s="1"/>
      <c r="B2671" s="6" t="s">
        <v>23</v>
      </c>
      <c r="C2671" s="6">
        <v>1197831</v>
      </c>
      <c r="D2671" s="7">
        <v>44219</v>
      </c>
      <c r="E2671" s="6" t="s">
        <v>24</v>
      </c>
      <c r="F2671" s="6" t="s">
        <v>98</v>
      </c>
      <c r="G2671" s="6" t="s">
        <v>99</v>
      </c>
      <c r="H2671" s="6" t="s">
        <v>18</v>
      </c>
      <c r="I2671" s="8">
        <v>0.25000000000000006</v>
      </c>
      <c r="J2671" s="9">
        <v>3750</v>
      </c>
      <c r="K2671" s="10">
        <f t="shared" si="20"/>
        <v>937.50000000000023</v>
      </c>
      <c r="L2671" s="10">
        <f t="shared" si="21"/>
        <v>328.12500000000006</v>
      </c>
      <c r="M2671" s="11">
        <v>0.35</v>
      </c>
      <c r="O2671" s="16"/>
      <c r="P2671" s="14"/>
      <c r="Q2671" s="12"/>
      <c r="R2671" s="13"/>
    </row>
    <row r="2672" spans="1:18" ht="15.75" customHeight="1">
      <c r="A2672" s="1"/>
      <c r="B2672" s="6" t="s">
        <v>23</v>
      </c>
      <c r="C2672" s="6">
        <v>1197831</v>
      </c>
      <c r="D2672" s="7">
        <v>44219</v>
      </c>
      <c r="E2672" s="6" t="s">
        <v>24</v>
      </c>
      <c r="F2672" s="6" t="s">
        <v>98</v>
      </c>
      <c r="G2672" s="6" t="s">
        <v>99</v>
      </c>
      <c r="H2672" s="6" t="s">
        <v>19</v>
      </c>
      <c r="I2672" s="8">
        <v>0.15000000000000008</v>
      </c>
      <c r="J2672" s="9">
        <v>3750</v>
      </c>
      <c r="K2672" s="10">
        <f t="shared" si="20"/>
        <v>562.50000000000034</v>
      </c>
      <c r="L2672" s="10">
        <f t="shared" si="21"/>
        <v>225.00000000000014</v>
      </c>
      <c r="M2672" s="11">
        <v>0.4</v>
      </c>
      <c r="O2672" s="16"/>
      <c r="P2672" s="14"/>
      <c r="Q2672" s="12"/>
      <c r="R2672" s="13"/>
    </row>
    <row r="2673" spans="1:18" ht="15.75" customHeight="1">
      <c r="A2673" s="1"/>
      <c r="B2673" s="6" t="s">
        <v>23</v>
      </c>
      <c r="C2673" s="6">
        <v>1197831</v>
      </c>
      <c r="D2673" s="7">
        <v>44219</v>
      </c>
      <c r="E2673" s="6" t="s">
        <v>24</v>
      </c>
      <c r="F2673" s="6" t="s">
        <v>98</v>
      </c>
      <c r="G2673" s="6" t="s">
        <v>99</v>
      </c>
      <c r="H2673" s="6" t="s">
        <v>20</v>
      </c>
      <c r="I2673" s="8">
        <v>0.2</v>
      </c>
      <c r="J2673" s="9">
        <v>2250</v>
      </c>
      <c r="K2673" s="10">
        <f t="shared" si="20"/>
        <v>450</v>
      </c>
      <c r="L2673" s="10">
        <f t="shared" si="21"/>
        <v>180</v>
      </c>
      <c r="M2673" s="11">
        <v>0.4</v>
      </c>
      <c r="O2673" s="16"/>
      <c r="P2673" s="14"/>
      <c r="Q2673" s="12"/>
      <c r="R2673" s="13"/>
    </row>
    <row r="2674" spans="1:18" ht="15.75" customHeight="1">
      <c r="A2674" s="1"/>
      <c r="B2674" s="6" t="s">
        <v>23</v>
      </c>
      <c r="C2674" s="6">
        <v>1197831</v>
      </c>
      <c r="D2674" s="7">
        <v>44219</v>
      </c>
      <c r="E2674" s="6" t="s">
        <v>24</v>
      </c>
      <c r="F2674" s="6" t="s">
        <v>98</v>
      </c>
      <c r="G2674" s="6" t="s">
        <v>99</v>
      </c>
      <c r="H2674" s="6" t="s">
        <v>21</v>
      </c>
      <c r="I2674" s="8">
        <v>0.35000000000000003</v>
      </c>
      <c r="J2674" s="9">
        <v>2750</v>
      </c>
      <c r="K2674" s="10">
        <f t="shared" si="20"/>
        <v>962.50000000000011</v>
      </c>
      <c r="L2674" s="10">
        <f t="shared" si="21"/>
        <v>336.875</v>
      </c>
      <c r="M2674" s="11">
        <v>0.35</v>
      </c>
      <c r="O2674" s="16"/>
      <c r="P2674" s="14"/>
      <c r="Q2674" s="12"/>
      <c r="R2674" s="13"/>
    </row>
    <row r="2675" spans="1:18" ht="15.75" customHeight="1">
      <c r="A2675" s="1"/>
      <c r="B2675" s="6" t="s">
        <v>23</v>
      </c>
      <c r="C2675" s="6">
        <v>1197831</v>
      </c>
      <c r="D2675" s="7">
        <v>44219</v>
      </c>
      <c r="E2675" s="6" t="s">
        <v>24</v>
      </c>
      <c r="F2675" s="6" t="s">
        <v>98</v>
      </c>
      <c r="G2675" s="6" t="s">
        <v>99</v>
      </c>
      <c r="H2675" s="6" t="s">
        <v>22</v>
      </c>
      <c r="I2675" s="8">
        <v>0.25000000000000006</v>
      </c>
      <c r="J2675" s="9">
        <v>3750</v>
      </c>
      <c r="K2675" s="10">
        <f t="shared" si="20"/>
        <v>937.50000000000023</v>
      </c>
      <c r="L2675" s="10">
        <f t="shared" si="21"/>
        <v>375.00000000000011</v>
      </c>
      <c r="M2675" s="11">
        <v>0.4</v>
      </c>
      <c r="O2675" s="16"/>
      <c r="P2675" s="14"/>
      <c r="Q2675" s="12"/>
      <c r="R2675" s="13"/>
    </row>
    <row r="2676" spans="1:18" ht="15.75" customHeight="1">
      <c r="A2676" s="1"/>
      <c r="B2676" s="6" t="s">
        <v>23</v>
      </c>
      <c r="C2676" s="6">
        <v>1197831</v>
      </c>
      <c r="D2676" s="7">
        <v>44248</v>
      </c>
      <c r="E2676" s="6" t="s">
        <v>24</v>
      </c>
      <c r="F2676" s="6" t="s">
        <v>98</v>
      </c>
      <c r="G2676" s="6" t="s">
        <v>99</v>
      </c>
      <c r="H2676" s="6" t="s">
        <v>17</v>
      </c>
      <c r="I2676" s="8">
        <v>0.25000000000000006</v>
      </c>
      <c r="J2676" s="9">
        <v>6250</v>
      </c>
      <c r="K2676" s="10">
        <f t="shared" si="20"/>
        <v>1562.5000000000005</v>
      </c>
      <c r="L2676" s="10">
        <f t="shared" si="21"/>
        <v>625.00000000000023</v>
      </c>
      <c r="M2676" s="11">
        <v>0.4</v>
      </c>
      <c r="O2676" s="16"/>
      <c r="P2676" s="14"/>
      <c r="Q2676" s="12"/>
      <c r="R2676" s="13"/>
    </row>
    <row r="2677" spans="1:18" ht="15.75" customHeight="1">
      <c r="A2677" s="1"/>
      <c r="B2677" s="6" t="s">
        <v>23</v>
      </c>
      <c r="C2677" s="6">
        <v>1197831</v>
      </c>
      <c r="D2677" s="7">
        <v>44248</v>
      </c>
      <c r="E2677" s="6" t="s">
        <v>24</v>
      </c>
      <c r="F2677" s="6" t="s">
        <v>98</v>
      </c>
      <c r="G2677" s="6" t="s">
        <v>99</v>
      </c>
      <c r="H2677" s="6" t="s">
        <v>18</v>
      </c>
      <c r="I2677" s="8">
        <v>0.25000000000000006</v>
      </c>
      <c r="J2677" s="9">
        <v>2750</v>
      </c>
      <c r="K2677" s="10">
        <f t="shared" si="20"/>
        <v>687.50000000000011</v>
      </c>
      <c r="L2677" s="10">
        <f t="shared" si="21"/>
        <v>240.62500000000003</v>
      </c>
      <c r="M2677" s="11">
        <v>0.35</v>
      </c>
      <c r="O2677" s="16"/>
      <c r="P2677" s="14"/>
      <c r="Q2677" s="12"/>
      <c r="R2677" s="13"/>
    </row>
    <row r="2678" spans="1:18" ht="15.75" customHeight="1">
      <c r="A2678" s="1"/>
      <c r="B2678" s="6" t="s">
        <v>23</v>
      </c>
      <c r="C2678" s="6">
        <v>1197831</v>
      </c>
      <c r="D2678" s="7">
        <v>44248</v>
      </c>
      <c r="E2678" s="6" t="s">
        <v>24</v>
      </c>
      <c r="F2678" s="6" t="s">
        <v>98</v>
      </c>
      <c r="G2678" s="6" t="s">
        <v>99</v>
      </c>
      <c r="H2678" s="6" t="s">
        <v>19</v>
      </c>
      <c r="I2678" s="8">
        <v>0.15000000000000008</v>
      </c>
      <c r="J2678" s="9">
        <v>3250</v>
      </c>
      <c r="K2678" s="10">
        <f t="shared" si="20"/>
        <v>487.50000000000023</v>
      </c>
      <c r="L2678" s="10">
        <f t="shared" si="21"/>
        <v>195.00000000000011</v>
      </c>
      <c r="M2678" s="11">
        <v>0.4</v>
      </c>
      <c r="O2678" s="16"/>
      <c r="P2678" s="14"/>
      <c r="Q2678" s="12"/>
      <c r="R2678" s="13"/>
    </row>
    <row r="2679" spans="1:18" ht="15.75" customHeight="1">
      <c r="A2679" s="1"/>
      <c r="B2679" s="6" t="s">
        <v>23</v>
      </c>
      <c r="C2679" s="6">
        <v>1197831</v>
      </c>
      <c r="D2679" s="7">
        <v>44248</v>
      </c>
      <c r="E2679" s="6" t="s">
        <v>24</v>
      </c>
      <c r="F2679" s="6" t="s">
        <v>98</v>
      </c>
      <c r="G2679" s="6" t="s">
        <v>99</v>
      </c>
      <c r="H2679" s="6" t="s">
        <v>20</v>
      </c>
      <c r="I2679" s="8">
        <v>0.2</v>
      </c>
      <c r="J2679" s="9">
        <v>1750</v>
      </c>
      <c r="K2679" s="10">
        <f t="shared" si="20"/>
        <v>350</v>
      </c>
      <c r="L2679" s="10">
        <f t="shared" si="21"/>
        <v>140</v>
      </c>
      <c r="M2679" s="11">
        <v>0.4</v>
      </c>
      <c r="O2679" s="16"/>
      <c r="P2679" s="14"/>
      <c r="Q2679" s="12"/>
      <c r="R2679" s="13"/>
    </row>
    <row r="2680" spans="1:18" ht="15.75" customHeight="1">
      <c r="A2680" s="1"/>
      <c r="B2680" s="6" t="s">
        <v>23</v>
      </c>
      <c r="C2680" s="6">
        <v>1197831</v>
      </c>
      <c r="D2680" s="7">
        <v>44248</v>
      </c>
      <c r="E2680" s="6" t="s">
        <v>24</v>
      </c>
      <c r="F2680" s="6" t="s">
        <v>98</v>
      </c>
      <c r="G2680" s="6" t="s">
        <v>99</v>
      </c>
      <c r="H2680" s="6" t="s">
        <v>21</v>
      </c>
      <c r="I2680" s="8">
        <v>0.35000000000000003</v>
      </c>
      <c r="J2680" s="9">
        <v>2500</v>
      </c>
      <c r="K2680" s="10">
        <f t="shared" si="20"/>
        <v>875.00000000000011</v>
      </c>
      <c r="L2680" s="10">
        <f t="shared" si="21"/>
        <v>306.25</v>
      </c>
      <c r="M2680" s="11">
        <v>0.35</v>
      </c>
      <c r="O2680" s="16"/>
      <c r="P2680" s="14"/>
      <c r="Q2680" s="12"/>
      <c r="R2680" s="13"/>
    </row>
    <row r="2681" spans="1:18" ht="15.75" customHeight="1">
      <c r="A2681" s="1"/>
      <c r="B2681" s="6" t="s">
        <v>23</v>
      </c>
      <c r="C2681" s="6">
        <v>1197831</v>
      </c>
      <c r="D2681" s="7">
        <v>44248</v>
      </c>
      <c r="E2681" s="6" t="s">
        <v>24</v>
      </c>
      <c r="F2681" s="6" t="s">
        <v>98</v>
      </c>
      <c r="G2681" s="6" t="s">
        <v>99</v>
      </c>
      <c r="H2681" s="6" t="s">
        <v>22</v>
      </c>
      <c r="I2681" s="8">
        <v>0.2</v>
      </c>
      <c r="J2681" s="9">
        <v>3500</v>
      </c>
      <c r="K2681" s="10">
        <f t="shared" si="20"/>
        <v>700</v>
      </c>
      <c r="L2681" s="10">
        <f t="shared" si="21"/>
        <v>280</v>
      </c>
      <c r="M2681" s="11">
        <v>0.4</v>
      </c>
      <c r="O2681" s="16"/>
      <c r="P2681" s="14"/>
      <c r="Q2681" s="12"/>
      <c r="R2681" s="13"/>
    </row>
    <row r="2682" spans="1:18" ht="15.75" customHeight="1">
      <c r="A2682" s="1"/>
      <c r="B2682" s="6" t="s">
        <v>23</v>
      </c>
      <c r="C2682" s="6">
        <v>1197831</v>
      </c>
      <c r="D2682" s="7">
        <v>44274</v>
      </c>
      <c r="E2682" s="6" t="s">
        <v>24</v>
      </c>
      <c r="F2682" s="6" t="s">
        <v>98</v>
      </c>
      <c r="G2682" s="6" t="s">
        <v>99</v>
      </c>
      <c r="H2682" s="6" t="s">
        <v>17</v>
      </c>
      <c r="I2682" s="8">
        <v>0.2</v>
      </c>
      <c r="J2682" s="9">
        <v>5700</v>
      </c>
      <c r="K2682" s="10">
        <f t="shared" si="20"/>
        <v>1140</v>
      </c>
      <c r="L2682" s="10">
        <f t="shared" si="21"/>
        <v>456</v>
      </c>
      <c r="M2682" s="11">
        <v>0.4</v>
      </c>
      <c r="O2682" s="16"/>
      <c r="P2682" s="14"/>
      <c r="Q2682" s="12"/>
      <c r="R2682" s="13"/>
    </row>
    <row r="2683" spans="1:18" ht="15.75" customHeight="1">
      <c r="A2683" s="1"/>
      <c r="B2683" s="6" t="s">
        <v>23</v>
      </c>
      <c r="C2683" s="6">
        <v>1197831</v>
      </c>
      <c r="D2683" s="7">
        <v>44274</v>
      </c>
      <c r="E2683" s="6" t="s">
        <v>24</v>
      </c>
      <c r="F2683" s="6" t="s">
        <v>98</v>
      </c>
      <c r="G2683" s="6" t="s">
        <v>99</v>
      </c>
      <c r="H2683" s="6" t="s">
        <v>18</v>
      </c>
      <c r="I2683" s="8">
        <v>0.2</v>
      </c>
      <c r="J2683" s="9">
        <v>2500</v>
      </c>
      <c r="K2683" s="10">
        <f t="shared" si="20"/>
        <v>500</v>
      </c>
      <c r="L2683" s="10">
        <f t="shared" si="21"/>
        <v>175</v>
      </c>
      <c r="M2683" s="11">
        <v>0.35</v>
      </c>
      <c r="O2683" s="16"/>
      <c r="P2683" s="14"/>
      <c r="Q2683" s="12"/>
      <c r="R2683" s="13"/>
    </row>
    <row r="2684" spans="1:18" ht="15.75" customHeight="1">
      <c r="A2684" s="1"/>
      <c r="B2684" s="6" t="s">
        <v>23</v>
      </c>
      <c r="C2684" s="6">
        <v>1197831</v>
      </c>
      <c r="D2684" s="7">
        <v>44274</v>
      </c>
      <c r="E2684" s="6" t="s">
        <v>24</v>
      </c>
      <c r="F2684" s="6" t="s">
        <v>98</v>
      </c>
      <c r="G2684" s="6" t="s">
        <v>99</v>
      </c>
      <c r="H2684" s="6" t="s">
        <v>19</v>
      </c>
      <c r="I2684" s="8">
        <v>0.10000000000000002</v>
      </c>
      <c r="J2684" s="9">
        <v>2750</v>
      </c>
      <c r="K2684" s="10">
        <f t="shared" si="20"/>
        <v>275.00000000000006</v>
      </c>
      <c r="L2684" s="10">
        <f t="shared" si="21"/>
        <v>110.00000000000003</v>
      </c>
      <c r="M2684" s="11">
        <v>0.4</v>
      </c>
      <c r="O2684" s="16"/>
      <c r="P2684" s="14"/>
      <c r="Q2684" s="12"/>
      <c r="R2684" s="13"/>
    </row>
    <row r="2685" spans="1:18" ht="15.75" customHeight="1">
      <c r="A2685" s="1"/>
      <c r="B2685" s="6" t="s">
        <v>23</v>
      </c>
      <c r="C2685" s="6">
        <v>1197831</v>
      </c>
      <c r="D2685" s="7">
        <v>44274</v>
      </c>
      <c r="E2685" s="6" t="s">
        <v>24</v>
      </c>
      <c r="F2685" s="6" t="s">
        <v>98</v>
      </c>
      <c r="G2685" s="6" t="s">
        <v>99</v>
      </c>
      <c r="H2685" s="6" t="s">
        <v>20</v>
      </c>
      <c r="I2685" s="8">
        <v>0.19999999999999996</v>
      </c>
      <c r="J2685" s="9">
        <v>1250</v>
      </c>
      <c r="K2685" s="10">
        <f t="shared" si="20"/>
        <v>249.99999999999994</v>
      </c>
      <c r="L2685" s="10">
        <f t="shared" si="21"/>
        <v>99.999999999999986</v>
      </c>
      <c r="M2685" s="11">
        <v>0.4</v>
      </c>
      <c r="O2685" s="16"/>
      <c r="P2685" s="14"/>
      <c r="Q2685" s="12"/>
      <c r="R2685" s="13"/>
    </row>
    <row r="2686" spans="1:18" ht="15.75" customHeight="1">
      <c r="A2686" s="1"/>
      <c r="B2686" s="6" t="s">
        <v>23</v>
      </c>
      <c r="C2686" s="6">
        <v>1197831</v>
      </c>
      <c r="D2686" s="7">
        <v>44274</v>
      </c>
      <c r="E2686" s="6" t="s">
        <v>24</v>
      </c>
      <c r="F2686" s="6" t="s">
        <v>98</v>
      </c>
      <c r="G2686" s="6" t="s">
        <v>99</v>
      </c>
      <c r="H2686" s="6" t="s">
        <v>21</v>
      </c>
      <c r="I2686" s="8">
        <v>0.35000000000000009</v>
      </c>
      <c r="J2686" s="9">
        <v>1750</v>
      </c>
      <c r="K2686" s="10">
        <f t="shared" si="20"/>
        <v>612.50000000000011</v>
      </c>
      <c r="L2686" s="10">
        <f t="shared" si="21"/>
        <v>214.37500000000003</v>
      </c>
      <c r="M2686" s="11">
        <v>0.35</v>
      </c>
      <c r="O2686" s="16"/>
      <c r="P2686" s="14"/>
      <c r="Q2686" s="12"/>
      <c r="R2686" s="13"/>
    </row>
    <row r="2687" spans="1:18" ht="15.75" customHeight="1">
      <c r="A2687" s="1"/>
      <c r="B2687" s="6" t="s">
        <v>23</v>
      </c>
      <c r="C2687" s="6">
        <v>1197831</v>
      </c>
      <c r="D2687" s="7">
        <v>44274</v>
      </c>
      <c r="E2687" s="6" t="s">
        <v>24</v>
      </c>
      <c r="F2687" s="6" t="s">
        <v>98</v>
      </c>
      <c r="G2687" s="6" t="s">
        <v>99</v>
      </c>
      <c r="H2687" s="6" t="s">
        <v>22</v>
      </c>
      <c r="I2687" s="8">
        <v>0.25</v>
      </c>
      <c r="J2687" s="9">
        <v>2750</v>
      </c>
      <c r="K2687" s="10">
        <f t="shared" si="20"/>
        <v>687.5</v>
      </c>
      <c r="L2687" s="10">
        <f t="shared" si="21"/>
        <v>275</v>
      </c>
      <c r="M2687" s="11">
        <v>0.4</v>
      </c>
      <c r="O2687" s="16"/>
      <c r="P2687" s="14"/>
      <c r="Q2687" s="12"/>
      <c r="R2687" s="13"/>
    </row>
    <row r="2688" spans="1:18" ht="15.75" customHeight="1">
      <c r="A2688" s="1"/>
      <c r="B2688" s="6" t="s">
        <v>23</v>
      </c>
      <c r="C2688" s="6">
        <v>1197831</v>
      </c>
      <c r="D2688" s="7">
        <v>44306</v>
      </c>
      <c r="E2688" s="6" t="s">
        <v>24</v>
      </c>
      <c r="F2688" s="6" t="s">
        <v>98</v>
      </c>
      <c r="G2688" s="6" t="s">
        <v>99</v>
      </c>
      <c r="H2688" s="6" t="s">
        <v>17</v>
      </c>
      <c r="I2688" s="8">
        <v>0.25</v>
      </c>
      <c r="J2688" s="9">
        <v>5250</v>
      </c>
      <c r="K2688" s="10">
        <f t="shared" si="20"/>
        <v>1312.5</v>
      </c>
      <c r="L2688" s="10">
        <f t="shared" si="21"/>
        <v>525</v>
      </c>
      <c r="M2688" s="11">
        <v>0.4</v>
      </c>
      <c r="O2688" s="16"/>
      <c r="P2688" s="14"/>
      <c r="Q2688" s="12"/>
      <c r="R2688" s="13"/>
    </row>
    <row r="2689" spans="1:18" ht="15.75" customHeight="1">
      <c r="A2689" s="1"/>
      <c r="B2689" s="6" t="s">
        <v>23</v>
      </c>
      <c r="C2689" s="6">
        <v>1197831</v>
      </c>
      <c r="D2689" s="7">
        <v>44306</v>
      </c>
      <c r="E2689" s="6" t="s">
        <v>24</v>
      </c>
      <c r="F2689" s="6" t="s">
        <v>98</v>
      </c>
      <c r="G2689" s="6" t="s">
        <v>99</v>
      </c>
      <c r="H2689" s="6" t="s">
        <v>18</v>
      </c>
      <c r="I2689" s="8">
        <v>0.25</v>
      </c>
      <c r="J2689" s="9">
        <v>2250</v>
      </c>
      <c r="K2689" s="10">
        <f t="shared" si="20"/>
        <v>562.5</v>
      </c>
      <c r="L2689" s="10">
        <f t="shared" si="21"/>
        <v>196.875</v>
      </c>
      <c r="M2689" s="11">
        <v>0.35</v>
      </c>
      <c r="O2689" s="16"/>
      <c r="P2689" s="14"/>
      <c r="Q2689" s="12"/>
      <c r="R2689" s="13"/>
    </row>
    <row r="2690" spans="1:18" ht="15.75" customHeight="1">
      <c r="A2690" s="1"/>
      <c r="B2690" s="6" t="s">
        <v>23</v>
      </c>
      <c r="C2690" s="6">
        <v>1197831</v>
      </c>
      <c r="D2690" s="7">
        <v>44306</v>
      </c>
      <c r="E2690" s="6" t="s">
        <v>24</v>
      </c>
      <c r="F2690" s="6" t="s">
        <v>98</v>
      </c>
      <c r="G2690" s="6" t="s">
        <v>99</v>
      </c>
      <c r="H2690" s="6" t="s">
        <v>19</v>
      </c>
      <c r="I2690" s="8">
        <v>0.15000000000000002</v>
      </c>
      <c r="J2690" s="9">
        <v>2250</v>
      </c>
      <c r="K2690" s="10">
        <f t="shared" si="20"/>
        <v>337.50000000000006</v>
      </c>
      <c r="L2690" s="10">
        <f t="shared" si="21"/>
        <v>135.00000000000003</v>
      </c>
      <c r="M2690" s="11">
        <v>0.4</v>
      </c>
      <c r="O2690" s="16"/>
      <c r="P2690" s="14"/>
      <c r="Q2690" s="12"/>
      <c r="R2690" s="13"/>
    </row>
    <row r="2691" spans="1:18" ht="15.75" customHeight="1">
      <c r="A2691" s="1"/>
      <c r="B2691" s="6" t="s">
        <v>23</v>
      </c>
      <c r="C2691" s="6">
        <v>1197831</v>
      </c>
      <c r="D2691" s="7">
        <v>44306</v>
      </c>
      <c r="E2691" s="6" t="s">
        <v>24</v>
      </c>
      <c r="F2691" s="6" t="s">
        <v>98</v>
      </c>
      <c r="G2691" s="6" t="s">
        <v>99</v>
      </c>
      <c r="H2691" s="6" t="s">
        <v>20</v>
      </c>
      <c r="I2691" s="8">
        <v>0.19999999999999996</v>
      </c>
      <c r="J2691" s="9">
        <v>1500</v>
      </c>
      <c r="K2691" s="10">
        <f t="shared" si="20"/>
        <v>299.99999999999994</v>
      </c>
      <c r="L2691" s="10">
        <f t="shared" si="21"/>
        <v>119.99999999999999</v>
      </c>
      <c r="M2691" s="11">
        <v>0.4</v>
      </c>
      <c r="O2691" s="16"/>
      <c r="P2691" s="14"/>
      <c r="Q2691" s="12"/>
      <c r="R2691" s="13"/>
    </row>
    <row r="2692" spans="1:18" ht="15.75" customHeight="1">
      <c r="A2692" s="1"/>
      <c r="B2692" s="6" t="s">
        <v>23</v>
      </c>
      <c r="C2692" s="6">
        <v>1197831</v>
      </c>
      <c r="D2692" s="7">
        <v>44306</v>
      </c>
      <c r="E2692" s="6" t="s">
        <v>24</v>
      </c>
      <c r="F2692" s="6" t="s">
        <v>98</v>
      </c>
      <c r="G2692" s="6" t="s">
        <v>99</v>
      </c>
      <c r="H2692" s="6" t="s">
        <v>21</v>
      </c>
      <c r="I2692" s="8">
        <v>0.4</v>
      </c>
      <c r="J2692" s="9">
        <v>1750</v>
      </c>
      <c r="K2692" s="10">
        <f t="shared" si="20"/>
        <v>700</v>
      </c>
      <c r="L2692" s="10">
        <f t="shared" si="21"/>
        <v>244.99999999999997</v>
      </c>
      <c r="M2692" s="11">
        <v>0.35</v>
      </c>
      <c r="O2692" s="16"/>
      <c r="P2692" s="14"/>
      <c r="Q2692" s="12"/>
      <c r="R2692" s="13"/>
    </row>
    <row r="2693" spans="1:18" ht="15.75" customHeight="1">
      <c r="A2693" s="1"/>
      <c r="B2693" s="6" t="s">
        <v>23</v>
      </c>
      <c r="C2693" s="6">
        <v>1197831</v>
      </c>
      <c r="D2693" s="7">
        <v>44306</v>
      </c>
      <c r="E2693" s="6" t="s">
        <v>24</v>
      </c>
      <c r="F2693" s="6" t="s">
        <v>98</v>
      </c>
      <c r="G2693" s="6" t="s">
        <v>99</v>
      </c>
      <c r="H2693" s="6" t="s">
        <v>22</v>
      </c>
      <c r="I2693" s="8">
        <v>0.30000000000000004</v>
      </c>
      <c r="J2693" s="9">
        <v>3250</v>
      </c>
      <c r="K2693" s="10">
        <f t="shared" si="20"/>
        <v>975.00000000000011</v>
      </c>
      <c r="L2693" s="10">
        <f t="shared" si="21"/>
        <v>390.00000000000006</v>
      </c>
      <c r="M2693" s="11">
        <v>0.4</v>
      </c>
      <c r="O2693" s="16"/>
      <c r="P2693" s="14"/>
      <c r="Q2693" s="12"/>
      <c r="R2693" s="13"/>
    </row>
    <row r="2694" spans="1:18" ht="15.75" customHeight="1">
      <c r="A2694" s="1"/>
      <c r="B2694" s="6" t="s">
        <v>23</v>
      </c>
      <c r="C2694" s="6">
        <v>1197831</v>
      </c>
      <c r="D2694" s="7">
        <v>44335</v>
      </c>
      <c r="E2694" s="6" t="s">
        <v>24</v>
      </c>
      <c r="F2694" s="6" t="s">
        <v>98</v>
      </c>
      <c r="G2694" s="6" t="s">
        <v>99</v>
      </c>
      <c r="H2694" s="6" t="s">
        <v>17</v>
      </c>
      <c r="I2694" s="8">
        <v>0.4</v>
      </c>
      <c r="J2694" s="9">
        <v>5950</v>
      </c>
      <c r="K2694" s="10">
        <f t="shared" si="20"/>
        <v>2380</v>
      </c>
      <c r="L2694" s="10">
        <f t="shared" si="21"/>
        <v>952</v>
      </c>
      <c r="M2694" s="11">
        <v>0.4</v>
      </c>
      <c r="O2694" s="16"/>
      <c r="P2694" s="14"/>
      <c r="Q2694" s="12"/>
      <c r="R2694" s="13"/>
    </row>
    <row r="2695" spans="1:18" ht="15.75" customHeight="1">
      <c r="A2695" s="1"/>
      <c r="B2695" s="6" t="s">
        <v>23</v>
      </c>
      <c r="C2695" s="6">
        <v>1197831</v>
      </c>
      <c r="D2695" s="7">
        <v>44335</v>
      </c>
      <c r="E2695" s="6" t="s">
        <v>24</v>
      </c>
      <c r="F2695" s="6" t="s">
        <v>98</v>
      </c>
      <c r="G2695" s="6" t="s">
        <v>99</v>
      </c>
      <c r="H2695" s="6" t="s">
        <v>18</v>
      </c>
      <c r="I2695" s="8">
        <v>0.4</v>
      </c>
      <c r="J2695" s="9">
        <v>3000</v>
      </c>
      <c r="K2695" s="10">
        <f t="shared" si="20"/>
        <v>1200</v>
      </c>
      <c r="L2695" s="10">
        <f t="shared" si="21"/>
        <v>420</v>
      </c>
      <c r="M2695" s="11">
        <v>0.35</v>
      </c>
      <c r="O2695" s="16"/>
      <c r="P2695" s="14"/>
      <c r="Q2695" s="12"/>
      <c r="R2695" s="13"/>
    </row>
    <row r="2696" spans="1:18" ht="15.75" customHeight="1">
      <c r="A2696" s="1"/>
      <c r="B2696" s="6" t="s">
        <v>23</v>
      </c>
      <c r="C2696" s="6">
        <v>1197831</v>
      </c>
      <c r="D2696" s="7">
        <v>44335</v>
      </c>
      <c r="E2696" s="6" t="s">
        <v>24</v>
      </c>
      <c r="F2696" s="6" t="s">
        <v>98</v>
      </c>
      <c r="G2696" s="6" t="s">
        <v>99</v>
      </c>
      <c r="H2696" s="6" t="s">
        <v>19</v>
      </c>
      <c r="I2696" s="8">
        <v>0.35000000000000003</v>
      </c>
      <c r="J2696" s="9">
        <v>2750</v>
      </c>
      <c r="K2696" s="10">
        <f t="shared" si="20"/>
        <v>962.50000000000011</v>
      </c>
      <c r="L2696" s="10">
        <f t="shared" si="21"/>
        <v>385.00000000000006</v>
      </c>
      <c r="M2696" s="11">
        <v>0.4</v>
      </c>
      <c r="O2696" s="16"/>
      <c r="P2696" s="14"/>
      <c r="Q2696" s="12"/>
      <c r="R2696" s="13"/>
    </row>
    <row r="2697" spans="1:18" ht="15.75" customHeight="1">
      <c r="A2697" s="1"/>
      <c r="B2697" s="6" t="s">
        <v>23</v>
      </c>
      <c r="C2697" s="6">
        <v>1197831</v>
      </c>
      <c r="D2697" s="7">
        <v>44335</v>
      </c>
      <c r="E2697" s="6" t="s">
        <v>24</v>
      </c>
      <c r="F2697" s="6" t="s">
        <v>98</v>
      </c>
      <c r="G2697" s="6" t="s">
        <v>99</v>
      </c>
      <c r="H2697" s="6" t="s">
        <v>20</v>
      </c>
      <c r="I2697" s="8">
        <v>0.35000000000000003</v>
      </c>
      <c r="J2697" s="9">
        <v>2250</v>
      </c>
      <c r="K2697" s="10">
        <f t="shared" si="20"/>
        <v>787.50000000000011</v>
      </c>
      <c r="L2697" s="10">
        <f t="shared" si="21"/>
        <v>315.00000000000006</v>
      </c>
      <c r="M2697" s="11">
        <v>0.4</v>
      </c>
      <c r="O2697" s="16"/>
      <c r="P2697" s="14"/>
      <c r="Q2697" s="12"/>
      <c r="R2697" s="13"/>
    </row>
    <row r="2698" spans="1:18" ht="15.75" customHeight="1">
      <c r="A2698" s="1"/>
      <c r="B2698" s="6" t="s">
        <v>23</v>
      </c>
      <c r="C2698" s="6">
        <v>1197831</v>
      </c>
      <c r="D2698" s="7">
        <v>44335</v>
      </c>
      <c r="E2698" s="6" t="s">
        <v>24</v>
      </c>
      <c r="F2698" s="6" t="s">
        <v>98</v>
      </c>
      <c r="G2698" s="6" t="s">
        <v>99</v>
      </c>
      <c r="H2698" s="6" t="s">
        <v>21</v>
      </c>
      <c r="I2698" s="8">
        <v>0.44999999999999996</v>
      </c>
      <c r="J2698" s="9">
        <v>2500</v>
      </c>
      <c r="K2698" s="10">
        <f t="shared" si="20"/>
        <v>1125</v>
      </c>
      <c r="L2698" s="10">
        <f t="shared" si="21"/>
        <v>393.75</v>
      </c>
      <c r="M2698" s="11">
        <v>0.35</v>
      </c>
      <c r="O2698" s="16"/>
      <c r="P2698" s="14"/>
      <c r="Q2698" s="12"/>
      <c r="R2698" s="13"/>
    </row>
    <row r="2699" spans="1:18" ht="15.75" customHeight="1">
      <c r="A2699" s="1"/>
      <c r="B2699" s="6" t="s">
        <v>23</v>
      </c>
      <c r="C2699" s="6">
        <v>1197831</v>
      </c>
      <c r="D2699" s="7">
        <v>44335</v>
      </c>
      <c r="E2699" s="6" t="s">
        <v>24</v>
      </c>
      <c r="F2699" s="6" t="s">
        <v>98</v>
      </c>
      <c r="G2699" s="6" t="s">
        <v>99</v>
      </c>
      <c r="H2699" s="6" t="s">
        <v>22</v>
      </c>
      <c r="I2699" s="8">
        <v>0.44999999999999996</v>
      </c>
      <c r="J2699" s="9">
        <v>3500</v>
      </c>
      <c r="K2699" s="10">
        <f t="shared" si="20"/>
        <v>1574.9999999999998</v>
      </c>
      <c r="L2699" s="10">
        <f t="shared" si="21"/>
        <v>630</v>
      </c>
      <c r="M2699" s="11">
        <v>0.4</v>
      </c>
      <c r="O2699" s="16"/>
      <c r="P2699" s="14"/>
      <c r="Q2699" s="12"/>
      <c r="R2699" s="13"/>
    </row>
    <row r="2700" spans="1:18" ht="15.75" customHeight="1">
      <c r="A2700" s="1"/>
      <c r="B2700" s="6" t="s">
        <v>23</v>
      </c>
      <c r="C2700" s="6">
        <v>1197831</v>
      </c>
      <c r="D2700" s="7">
        <v>44368</v>
      </c>
      <c r="E2700" s="6" t="s">
        <v>24</v>
      </c>
      <c r="F2700" s="6" t="s">
        <v>98</v>
      </c>
      <c r="G2700" s="6" t="s">
        <v>99</v>
      </c>
      <c r="H2700" s="6" t="s">
        <v>17</v>
      </c>
      <c r="I2700" s="8">
        <v>0.39999999999999997</v>
      </c>
      <c r="J2700" s="9">
        <v>6000</v>
      </c>
      <c r="K2700" s="10">
        <f t="shared" si="20"/>
        <v>2400</v>
      </c>
      <c r="L2700" s="10">
        <f t="shared" si="21"/>
        <v>960</v>
      </c>
      <c r="M2700" s="11">
        <v>0.4</v>
      </c>
      <c r="O2700" s="16"/>
      <c r="P2700" s="14"/>
      <c r="Q2700" s="12"/>
      <c r="R2700" s="13"/>
    </row>
    <row r="2701" spans="1:18" ht="15.75" customHeight="1">
      <c r="A2701" s="1"/>
      <c r="B2701" s="6" t="s">
        <v>23</v>
      </c>
      <c r="C2701" s="6">
        <v>1197831</v>
      </c>
      <c r="D2701" s="7">
        <v>44368</v>
      </c>
      <c r="E2701" s="6" t="s">
        <v>24</v>
      </c>
      <c r="F2701" s="6" t="s">
        <v>98</v>
      </c>
      <c r="G2701" s="6" t="s">
        <v>99</v>
      </c>
      <c r="H2701" s="6" t="s">
        <v>18</v>
      </c>
      <c r="I2701" s="8">
        <v>0.35000000000000003</v>
      </c>
      <c r="J2701" s="9">
        <v>3500</v>
      </c>
      <c r="K2701" s="10">
        <f t="shared" si="20"/>
        <v>1225.0000000000002</v>
      </c>
      <c r="L2701" s="10">
        <f t="shared" si="21"/>
        <v>428.75000000000006</v>
      </c>
      <c r="M2701" s="11">
        <v>0.35</v>
      </c>
      <c r="O2701" s="16"/>
      <c r="P2701" s="14"/>
      <c r="Q2701" s="12"/>
      <c r="R2701" s="13"/>
    </row>
    <row r="2702" spans="1:18" ht="15.75" customHeight="1">
      <c r="A2702" s="1"/>
      <c r="B2702" s="6" t="s">
        <v>23</v>
      </c>
      <c r="C2702" s="6">
        <v>1197831</v>
      </c>
      <c r="D2702" s="7">
        <v>44368</v>
      </c>
      <c r="E2702" s="6" t="s">
        <v>24</v>
      </c>
      <c r="F2702" s="6" t="s">
        <v>98</v>
      </c>
      <c r="G2702" s="6" t="s">
        <v>99</v>
      </c>
      <c r="H2702" s="6" t="s">
        <v>19</v>
      </c>
      <c r="I2702" s="8">
        <v>0.4</v>
      </c>
      <c r="J2702" s="9">
        <v>3250</v>
      </c>
      <c r="K2702" s="10">
        <f t="shared" si="20"/>
        <v>1300</v>
      </c>
      <c r="L2702" s="10">
        <f t="shared" si="21"/>
        <v>520</v>
      </c>
      <c r="M2702" s="11">
        <v>0.4</v>
      </c>
      <c r="O2702" s="16"/>
      <c r="P2702" s="14"/>
      <c r="Q2702" s="12"/>
      <c r="R2702" s="13"/>
    </row>
    <row r="2703" spans="1:18" ht="15.75" customHeight="1">
      <c r="A2703" s="1"/>
      <c r="B2703" s="6" t="s">
        <v>23</v>
      </c>
      <c r="C2703" s="6">
        <v>1197831</v>
      </c>
      <c r="D2703" s="7">
        <v>44368</v>
      </c>
      <c r="E2703" s="6" t="s">
        <v>24</v>
      </c>
      <c r="F2703" s="6" t="s">
        <v>98</v>
      </c>
      <c r="G2703" s="6" t="s">
        <v>99</v>
      </c>
      <c r="H2703" s="6" t="s">
        <v>20</v>
      </c>
      <c r="I2703" s="8">
        <v>0.4</v>
      </c>
      <c r="J2703" s="9">
        <v>3000</v>
      </c>
      <c r="K2703" s="10">
        <f t="shared" si="20"/>
        <v>1200</v>
      </c>
      <c r="L2703" s="10">
        <f t="shared" si="21"/>
        <v>480</v>
      </c>
      <c r="M2703" s="11">
        <v>0.4</v>
      </c>
      <c r="O2703" s="16"/>
      <c r="P2703" s="14"/>
      <c r="Q2703" s="12"/>
      <c r="R2703" s="13"/>
    </row>
    <row r="2704" spans="1:18" ht="15.75" customHeight="1">
      <c r="A2704" s="1"/>
      <c r="B2704" s="6" t="s">
        <v>23</v>
      </c>
      <c r="C2704" s="6">
        <v>1197831</v>
      </c>
      <c r="D2704" s="7">
        <v>44368</v>
      </c>
      <c r="E2704" s="6" t="s">
        <v>24</v>
      </c>
      <c r="F2704" s="6" t="s">
        <v>98</v>
      </c>
      <c r="G2704" s="6" t="s">
        <v>99</v>
      </c>
      <c r="H2704" s="6" t="s">
        <v>21</v>
      </c>
      <c r="I2704" s="8">
        <v>0.54999999999999993</v>
      </c>
      <c r="J2704" s="9">
        <v>3000</v>
      </c>
      <c r="K2704" s="10">
        <f t="shared" si="20"/>
        <v>1649.9999999999998</v>
      </c>
      <c r="L2704" s="10">
        <f t="shared" si="21"/>
        <v>577.49999999999989</v>
      </c>
      <c r="M2704" s="11">
        <v>0.35</v>
      </c>
      <c r="O2704" s="16"/>
      <c r="P2704" s="14"/>
      <c r="Q2704" s="12"/>
      <c r="R2704" s="13"/>
    </row>
    <row r="2705" spans="1:18" ht="15.75" customHeight="1">
      <c r="A2705" s="1"/>
      <c r="B2705" s="6" t="s">
        <v>23</v>
      </c>
      <c r="C2705" s="6">
        <v>1197831</v>
      </c>
      <c r="D2705" s="7">
        <v>44368</v>
      </c>
      <c r="E2705" s="6" t="s">
        <v>24</v>
      </c>
      <c r="F2705" s="6" t="s">
        <v>98</v>
      </c>
      <c r="G2705" s="6" t="s">
        <v>99</v>
      </c>
      <c r="H2705" s="6" t="s">
        <v>22</v>
      </c>
      <c r="I2705" s="8">
        <v>0.6</v>
      </c>
      <c r="J2705" s="9">
        <v>4750</v>
      </c>
      <c r="K2705" s="10">
        <f t="shared" si="20"/>
        <v>2850</v>
      </c>
      <c r="L2705" s="10">
        <f t="shared" si="21"/>
        <v>1140</v>
      </c>
      <c r="M2705" s="11">
        <v>0.4</v>
      </c>
      <c r="O2705" s="16"/>
      <c r="P2705" s="14"/>
      <c r="Q2705" s="12"/>
      <c r="R2705" s="13"/>
    </row>
    <row r="2706" spans="1:18" ht="15.75" customHeight="1">
      <c r="A2706" s="1"/>
      <c r="B2706" s="6" t="s">
        <v>23</v>
      </c>
      <c r="C2706" s="6">
        <v>1197831</v>
      </c>
      <c r="D2706" s="7">
        <v>44396</v>
      </c>
      <c r="E2706" s="6" t="s">
        <v>24</v>
      </c>
      <c r="F2706" s="6" t="s">
        <v>98</v>
      </c>
      <c r="G2706" s="6" t="s">
        <v>99</v>
      </c>
      <c r="H2706" s="6" t="s">
        <v>17</v>
      </c>
      <c r="I2706" s="8">
        <v>0.54999999999999993</v>
      </c>
      <c r="J2706" s="9">
        <v>7000</v>
      </c>
      <c r="K2706" s="10">
        <f t="shared" si="20"/>
        <v>3849.9999999999995</v>
      </c>
      <c r="L2706" s="10">
        <f t="shared" si="21"/>
        <v>1540</v>
      </c>
      <c r="M2706" s="11">
        <v>0.4</v>
      </c>
      <c r="O2706" s="16"/>
      <c r="P2706" s="14"/>
      <c r="Q2706" s="12"/>
      <c r="R2706" s="13"/>
    </row>
    <row r="2707" spans="1:18" ht="15.75" customHeight="1">
      <c r="A2707" s="1"/>
      <c r="B2707" s="6" t="s">
        <v>23</v>
      </c>
      <c r="C2707" s="6">
        <v>1197831</v>
      </c>
      <c r="D2707" s="7">
        <v>44396</v>
      </c>
      <c r="E2707" s="6" t="s">
        <v>24</v>
      </c>
      <c r="F2707" s="6" t="s">
        <v>98</v>
      </c>
      <c r="G2707" s="6" t="s">
        <v>99</v>
      </c>
      <c r="H2707" s="6" t="s">
        <v>18</v>
      </c>
      <c r="I2707" s="8">
        <v>0.5</v>
      </c>
      <c r="J2707" s="9">
        <v>4500</v>
      </c>
      <c r="K2707" s="10">
        <f t="shared" si="20"/>
        <v>2250</v>
      </c>
      <c r="L2707" s="10">
        <f t="shared" si="21"/>
        <v>787.5</v>
      </c>
      <c r="M2707" s="11">
        <v>0.35</v>
      </c>
      <c r="O2707" s="16"/>
      <c r="P2707" s="14"/>
      <c r="Q2707" s="12"/>
      <c r="R2707" s="13"/>
    </row>
    <row r="2708" spans="1:18" ht="15.75" customHeight="1">
      <c r="A2708" s="1"/>
      <c r="B2708" s="6" t="s">
        <v>23</v>
      </c>
      <c r="C2708" s="6">
        <v>1197831</v>
      </c>
      <c r="D2708" s="7">
        <v>44396</v>
      </c>
      <c r="E2708" s="6" t="s">
        <v>24</v>
      </c>
      <c r="F2708" s="6" t="s">
        <v>98</v>
      </c>
      <c r="G2708" s="6" t="s">
        <v>99</v>
      </c>
      <c r="H2708" s="6" t="s">
        <v>19</v>
      </c>
      <c r="I2708" s="8">
        <v>0.45</v>
      </c>
      <c r="J2708" s="9">
        <v>3750</v>
      </c>
      <c r="K2708" s="10">
        <f t="shared" si="20"/>
        <v>1687.5</v>
      </c>
      <c r="L2708" s="10">
        <f t="shared" si="21"/>
        <v>675</v>
      </c>
      <c r="M2708" s="11">
        <v>0.4</v>
      </c>
      <c r="O2708" s="16"/>
      <c r="P2708" s="14"/>
      <c r="Q2708" s="12"/>
      <c r="R2708" s="13"/>
    </row>
    <row r="2709" spans="1:18" ht="15.75" customHeight="1">
      <c r="A2709" s="1"/>
      <c r="B2709" s="6" t="s">
        <v>23</v>
      </c>
      <c r="C2709" s="6">
        <v>1197831</v>
      </c>
      <c r="D2709" s="7">
        <v>44396</v>
      </c>
      <c r="E2709" s="6" t="s">
        <v>24</v>
      </c>
      <c r="F2709" s="6" t="s">
        <v>98</v>
      </c>
      <c r="G2709" s="6" t="s">
        <v>99</v>
      </c>
      <c r="H2709" s="6" t="s">
        <v>20</v>
      </c>
      <c r="I2709" s="8">
        <v>0.45</v>
      </c>
      <c r="J2709" s="9">
        <v>3250</v>
      </c>
      <c r="K2709" s="10">
        <f t="shared" si="20"/>
        <v>1462.5</v>
      </c>
      <c r="L2709" s="10">
        <f t="shared" si="21"/>
        <v>585</v>
      </c>
      <c r="M2709" s="11">
        <v>0.4</v>
      </c>
      <c r="O2709" s="16"/>
      <c r="P2709" s="14"/>
      <c r="Q2709" s="12"/>
      <c r="R2709" s="13"/>
    </row>
    <row r="2710" spans="1:18" ht="15.75" customHeight="1">
      <c r="A2710" s="1"/>
      <c r="B2710" s="6" t="s">
        <v>23</v>
      </c>
      <c r="C2710" s="6">
        <v>1197831</v>
      </c>
      <c r="D2710" s="7">
        <v>44396</v>
      </c>
      <c r="E2710" s="6" t="s">
        <v>24</v>
      </c>
      <c r="F2710" s="6" t="s">
        <v>98</v>
      </c>
      <c r="G2710" s="6" t="s">
        <v>99</v>
      </c>
      <c r="H2710" s="6" t="s">
        <v>21</v>
      </c>
      <c r="I2710" s="8">
        <v>0.6</v>
      </c>
      <c r="J2710" s="9">
        <v>3500</v>
      </c>
      <c r="K2710" s="10">
        <f t="shared" si="20"/>
        <v>2100</v>
      </c>
      <c r="L2710" s="10">
        <f t="shared" si="21"/>
        <v>735</v>
      </c>
      <c r="M2710" s="11">
        <v>0.35</v>
      </c>
      <c r="O2710" s="16"/>
      <c r="P2710" s="14"/>
      <c r="Q2710" s="12"/>
      <c r="R2710" s="13"/>
    </row>
    <row r="2711" spans="1:18" ht="15.75" customHeight="1">
      <c r="A2711" s="1"/>
      <c r="B2711" s="6" t="s">
        <v>23</v>
      </c>
      <c r="C2711" s="6">
        <v>1197831</v>
      </c>
      <c r="D2711" s="7">
        <v>44396</v>
      </c>
      <c r="E2711" s="6" t="s">
        <v>24</v>
      </c>
      <c r="F2711" s="6" t="s">
        <v>98</v>
      </c>
      <c r="G2711" s="6" t="s">
        <v>99</v>
      </c>
      <c r="H2711" s="6" t="s">
        <v>22</v>
      </c>
      <c r="I2711" s="8">
        <v>0.65</v>
      </c>
      <c r="J2711" s="9">
        <v>5250</v>
      </c>
      <c r="K2711" s="10">
        <f t="shared" si="20"/>
        <v>3412.5</v>
      </c>
      <c r="L2711" s="10">
        <f t="shared" si="21"/>
        <v>1365</v>
      </c>
      <c r="M2711" s="11">
        <v>0.4</v>
      </c>
      <c r="O2711" s="16"/>
      <c r="P2711" s="14"/>
      <c r="Q2711" s="12"/>
      <c r="R2711" s="13"/>
    </row>
    <row r="2712" spans="1:18" ht="15.75" customHeight="1">
      <c r="A2712" s="1"/>
      <c r="B2712" s="6" t="s">
        <v>23</v>
      </c>
      <c r="C2712" s="6">
        <v>1197831</v>
      </c>
      <c r="D2712" s="7">
        <v>44428</v>
      </c>
      <c r="E2712" s="6" t="s">
        <v>24</v>
      </c>
      <c r="F2712" s="6" t="s">
        <v>98</v>
      </c>
      <c r="G2712" s="6" t="s">
        <v>99</v>
      </c>
      <c r="H2712" s="6" t="s">
        <v>17</v>
      </c>
      <c r="I2712" s="8">
        <v>0.6</v>
      </c>
      <c r="J2712" s="9">
        <v>6750</v>
      </c>
      <c r="K2712" s="10">
        <f t="shared" si="20"/>
        <v>4050</v>
      </c>
      <c r="L2712" s="10">
        <f t="shared" si="21"/>
        <v>1620</v>
      </c>
      <c r="M2712" s="11">
        <v>0.4</v>
      </c>
      <c r="O2712" s="16"/>
      <c r="P2712" s="14"/>
      <c r="Q2712" s="12"/>
      <c r="R2712" s="13"/>
    </row>
    <row r="2713" spans="1:18" ht="15.75" customHeight="1">
      <c r="A2713" s="1"/>
      <c r="B2713" s="6" t="s">
        <v>23</v>
      </c>
      <c r="C2713" s="6">
        <v>1197831</v>
      </c>
      <c r="D2713" s="7">
        <v>44428</v>
      </c>
      <c r="E2713" s="6" t="s">
        <v>24</v>
      </c>
      <c r="F2713" s="6" t="s">
        <v>98</v>
      </c>
      <c r="G2713" s="6" t="s">
        <v>99</v>
      </c>
      <c r="H2713" s="6" t="s">
        <v>18</v>
      </c>
      <c r="I2713" s="8">
        <v>0.55000000000000004</v>
      </c>
      <c r="J2713" s="9">
        <v>4500</v>
      </c>
      <c r="K2713" s="10">
        <f t="shared" si="20"/>
        <v>2475</v>
      </c>
      <c r="L2713" s="10">
        <f t="shared" si="21"/>
        <v>866.25</v>
      </c>
      <c r="M2713" s="11">
        <v>0.35</v>
      </c>
      <c r="O2713" s="16"/>
      <c r="P2713" s="14"/>
      <c r="Q2713" s="12"/>
      <c r="R2713" s="13"/>
    </row>
    <row r="2714" spans="1:18" ht="15.75" customHeight="1">
      <c r="A2714" s="1"/>
      <c r="B2714" s="6" t="s">
        <v>23</v>
      </c>
      <c r="C2714" s="6">
        <v>1197831</v>
      </c>
      <c r="D2714" s="7">
        <v>44428</v>
      </c>
      <c r="E2714" s="6" t="s">
        <v>24</v>
      </c>
      <c r="F2714" s="6" t="s">
        <v>98</v>
      </c>
      <c r="G2714" s="6" t="s">
        <v>99</v>
      </c>
      <c r="H2714" s="6" t="s">
        <v>19</v>
      </c>
      <c r="I2714" s="8">
        <v>0.5</v>
      </c>
      <c r="J2714" s="9">
        <v>3750</v>
      </c>
      <c r="K2714" s="10">
        <f t="shared" si="20"/>
        <v>1875</v>
      </c>
      <c r="L2714" s="10">
        <f t="shared" si="21"/>
        <v>750</v>
      </c>
      <c r="M2714" s="11">
        <v>0.4</v>
      </c>
      <c r="O2714" s="16"/>
      <c r="P2714" s="14"/>
      <c r="Q2714" s="12"/>
      <c r="R2714" s="13"/>
    </row>
    <row r="2715" spans="1:18" ht="15.75" customHeight="1">
      <c r="A2715" s="1"/>
      <c r="B2715" s="6" t="s">
        <v>23</v>
      </c>
      <c r="C2715" s="6">
        <v>1197831</v>
      </c>
      <c r="D2715" s="7">
        <v>44428</v>
      </c>
      <c r="E2715" s="6" t="s">
        <v>24</v>
      </c>
      <c r="F2715" s="6" t="s">
        <v>98</v>
      </c>
      <c r="G2715" s="6" t="s">
        <v>99</v>
      </c>
      <c r="H2715" s="6" t="s">
        <v>20</v>
      </c>
      <c r="I2715" s="8">
        <v>0.4</v>
      </c>
      <c r="J2715" s="9">
        <v>3250</v>
      </c>
      <c r="K2715" s="10">
        <f t="shared" si="20"/>
        <v>1300</v>
      </c>
      <c r="L2715" s="10">
        <f t="shared" si="21"/>
        <v>520</v>
      </c>
      <c r="M2715" s="11">
        <v>0.4</v>
      </c>
      <c r="O2715" s="16"/>
      <c r="P2715" s="14"/>
      <c r="Q2715" s="12"/>
      <c r="R2715" s="13"/>
    </row>
    <row r="2716" spans="1:18" ht="15.75" customHeight="1">
      <c r="A2716" s="1"/>
      <c r="B2716" s="6" t="s">
        <v>23</v>
      </c>
      <c r="C2716" s="6">
        <v>1197831</v>
      </c>
      <c r="D2716" s="7">
        <v>44428</v>
      </c>
      <c r="E2716" s="6" t="s">
        <v>24</v>
      </c>
      <c r="F2716" s="6" t="s">
        <v>98</v>
      </c>
      <c r="G2716" s="6" t="s">
        <v>99</v>
      </c>
      <c r="H2716" s="6" t="s">
        <v>21</v>
      </c>
      <c r="I2716" s="8">
        <v>0.5</v>
      </c>
      <c r="J2716" s="9">
        <v>3000</v>
      </c>
      <c r="K2716" s="10">
        <f t="shared" si="20"/>
        <v>1500</v>
      </c>
      <c r="L2716" s="10">
        <f t="shared" si="21"/>
        <v>525</v>
      </c>
      <c r="M2716" s="11">
        <v>0.35</v>
      </c>
      <c r="O2716" s="16"/>
      <c r="P2716" s="14"/>
      <c r="Q2716" s="12"/>
      <c r="R2716" s="13"/>
    </row>
    <row r="2717" spans="1:18" ht="15.75" customHeight="1">
      <c r="A2717" s="1"/>
      <c r="B2717" s="6" t="s">
        <v>23</v>
      </c>
      <c r="C2717" s="6">
        <v>1197831</v>
      </c>
      <c r="D2717" s="7">
        <v>44428</v>
      </c>
      <c r="E2717" s="6" t="s">
        <v>24</v>
      </c>
      <c r="F2717" s="6" t="s">
        <v>98</v>
      </c>
      <c r="G2717" s="6" t="s">
        <v>99</v>
      </c>
      <c r="H2717" s="6" t="s">
        <v>22</v>
      </c>
      <c r="I2717" s="8">
        <v>0.55000000000000004</v>
      </c>
      <c r="J2717" s="9">
        <v>4750</v>
      </c>
      <c r="K2717" s="10">
        <f t="shared" si="20"/>
        <v>2612.5</v>
      </c>
      <c r="L2717" s="10">
        <f t="shared" si="21"/>
        <v>1045</v>
      </c>
      <c r="M2717" s="11">
        <v>0.4</v>
      </c>
      <c r="O2717" s="16"/>
      <c r="P2717" s="14"/>
      <c r="Q2717" s="12"/>
      <c r="R2717" s="13"/>
    </row>
    <row r="2718" spans="1:18" ht="15.75" customHeight="1">
      <c r="A2718" s="1"/>
      <c r="B2718" s="6" t="s">
        <v>23</v>
      </c>
      <c r="C2718" s="6">
        <v>1197831</v>
      </c>
      <c r="D2718" s="7">
        <v>44458</v>
      </c>
      <c r="E2718" s="6" t="s">
        <v>24</v>
      </c>
      <c r="F2718" s="6" t="s">
        <v>98</v>
      </c>
      <c r="G2718" s="6" t="s">
        <v>99</v>
      </c>
      <c r="H2718" s="6" t="s">
        <v>17</v>
      </c>
      <c r="I2718" s="8">
        <v>0.5</v>
      </c>
      <c r="J2718" s="9">
        <v>5750</v>
      </c>
      <c r="K2718" s="10">
        <f t="shared" si="20"/>
        <v>2875</v>
      </c>
      <c r="L2718" s="10">
        <f t="shared" si="21"/>
        <v>1150</v>
      </c>
      <c r="M2718" s="11">
        <v>0.4</v>
      </c>
      <c r="O2718" s="16"/>
      <c r="P2718" s="14"/>
      <c r="Q2718" s="12"/>
      <c r="R2718" s="13"/>
    </row>
    <row r="2719" spans="1:18" ht="15.75" customHeight="1">
      <c r="A2719" s="1"/>
      <c r="B2719" s="6" t="s">
        <v>23</v>
      </c>
      <c r="C2719" s="6">
        <v>1197831</v>
      </c>
      <c r="D2719" s="7">
        <v>44458</v>
      </c>
      <c r="E2719" s="6" t="s">
        <v>24</v>
      </c>
      <c r="F2719" s="6" t="s">
        <v>98</v>
      </c>
      <c r="G2719" s="6" t="s">
        <v>99</v>
      </c>
      <c r="H2719" s="6" t="s">
        <v>18</v>
      </c>
      <c r="I2719" s="8">
        <v>0.40000000000000013</v>
      </c>
      <c r="J2719" s="9">
        <v>3750</v>
      </c>
      <c r="K2719" s="10">
        <f t="shared" si="20"/>
        <v>1500.0000000000005</v>
      </c>
      <c r="L2719" s="10">
        <f t="shared" si="21"/>
        <v>525.00000000000011</v>
      </c>
      <c r="M2719" s="11">
        <v>0.35</v>
      </c>
      <c r="O2719" s="16"/>
      <c r="P2719" s="14"/>
      <c r="Q2719" s="12"/>
      <c r="R2719" s="13"/>
    </row>
    <row r="2720" spans="1:18" ht="15.75" customHeight="1">
      <c r="A2720" s="1"/>
      <c r="B2720" s="6" t="s">
        <v>23</v>
      </c>
      <c r="C2720" s="6">
        <v>1197831</v>
      </c>
      <c r="D2720" s="7">
        <v>44458</v>
      </c>
      <c r="E2720" s="6" t="s">
        <v>24</v>
      </c>
      <c r="F2720" s="6" t="s">
        <v>98</v>
      </c>
      <c r="G2720" s="6" t="s">
        <v>99</v>
      </c>
      <c r="H2720" s="6" t="s">
        <v>19</v>
      </c>
      <c r="I2720" s="8">
        <v>0.15000000000000008</v>
      </c>
      <c r="J2720" s="9">
        <v>2750</v>
      </c>
      <c r="K2720" s="10">
        <f t="shared" si="20"/>
        <v>412.50000000000023</v>
      </c>
      <c r="L2720" s="10">
        <f t="shared" si="21"/>
        <v>165.00000000000011</v>
      </c>
      <c r="M2720" s="11">
        <v>0.4</v>
      </c>
      <c r="O2720" s="16"/>
      <c r="P2720" s="14"/>
      <c r="Q2720" s="12"/>
      <c r="R2720" s="13"/>
    </row>
    <row r="2721" spans="1:18" ht="15.75" customHeight="1">
      <c r="A2721" s="1"/>
      <c r="B2721" s="6" t="s">
        <v>23</v>
      </c>
      <c r="C2721" s="6">
        <v>1197831</v>
      </c>
      <c r="D2721" s="7">
        <v>44458</v>
      </c>
      <c r="E2721" s="6" t="s">
        <v>24</v>
      </c>
      <c r="F2721" s="6" t="s">
        <v>98</v>
      </c>
      <c r="G2721" s="6" t="s">
        <v>99</v>
      </c>
      <c r="H2721" s="6" t="s">
        <v>20</v>
      </c>
      <c r="I2721" s="8">
        <v>0.15000000000000008</v>
      </c>
      <c r="J2721" s="9">
        <v>2500</v>
      </c>
      <c r="K2721" s="10">
        <f t="shared" si="20"/>
        <v>375.00000000000017</v>
      </c>
      <c r="L2721" s="10">
        <f t="shared" si="21"/>
        <v>150.00000000000009</v>
      </c>
      <c r="M2721" s="11">
        <v>0.4</v>
      </c>
      <c r="O2721" s="16"/>
      <c r="P2721" s="14"/>
      <c r="Q2721" s="12"/>
      <c r="R2721" s="13"/>
    </row>
    <row r="2722" spans="1:18" ht="15.75" customHeight="1">
      <c r="A2722" s="1"/>
      <c r="B2722" s="6" t="s">
        <v>23</v>
      </c>
      <c r="C2722" s="6">
        <v>1197831</v>
      </c>
      <c r="D2722" s="7">
        <v>44458</v>
      </c>
      <c r="E2722" s="6" t="s">
        <v>24</v>
      </c>
      <c r="F2722" s="6" t="s">
        <v>98</v>
      </c>
      <c r="G2722" s="6" t="s">
        <v>99</v>
      </c>
      <c r="H2722" s="6" t="s">
        <v>21</v>
      </c>
      <c r="I2722" s="8">
        <v>0.25000000000000006</v>
      </c>
      <c r="J2722" s="9">
        <v>2500</v>
      </c>
      <c r="K2722" s="10">
        <f t="shared" si="20"/>
        <v>625.00000000000011</v>
      </c>
      <c r="L2722" s="10">
        <f t="shared" si="21"/>
        <v>218.75000000000003</v>
      </c>
      <c r="M2722" s="11">
        <v>0.35</v>
      </c>
      <c r="O2722" s="16"/>
      <c r="P2722" s="14"/>
      <c r="Q2722" s="12"/>
      <c r="R2722" s="13"/>
    </row>
    <row r="2723" spans="1:18" ht="15.75" customHeight="1">
      <c r="A2723" s="1"/>
      <c r="B2723" s="6" t="s">
        <v>23</v>
      </c>
      <c r="C2723" s="6">
        <v>1197831</v>
      </c>
      <c r="D2723" s="7">
        <v>44458</v>
      </c>
      <c r="E2723" s="6" t="s">
        <v>24</v>
      </c>
      <c r="F2723" s="6" t="s">
        <v>98</v>
      </c>
      <c r="G2723" s="6" t="s">
        <v>99</v>
      </c>
      <c r="H2723" s="6" t="s">
        <v>22</v>
      </c>
      <c r="I2723" s="8">
        <v>0.3000000000000001</v>
      </c>
      <c r="J2723" s="9">
        <v>3500</v>
      </c>
      <c r="K2723" s="10">
        <f t="shared" si="20"/>
        <v>1050.0000000000005</v>
      </c>
      <c r="L2723" s="10">
        <f t="shared" si="21"/>
        <v>420.00000000000023</v>
      </c>
      <c r="M2723" s="11">
        <v>0.4</v>
      </c>
      <c r="O2723" s="16"/>
      <c r="P2723" s="14"/>
      <c r="Q2723" s="12"/>
      <c r="R2723" s="13"/>
    </row>
    <row r="2724" spans="1:18" ht="15.75" customHeight="1">
      <c r="A2724" s="1"/>
      <c r="B2724" s="6" t="s">
        <v>23</v>
      </c>
      <c r="C2724" s="6">
        <v>1197831</v>
      </c>
      <c r="D2724" s="7">
        <v>44490</v>
      </c>
      <c r="E2724" s="6" t="s">
        <v>24</v>
      </c>
      <c r="F2724" s="6" t="s">
        <v>98</v>
      </c>
      <c r="G2724" s="6" t="s">
        <v>99</v>
      </c>
      <c r="H2724" s="6" t="s">
        <v>17</v>
      </c>
      <c r="I2724" s="8">
        <v>0.3000000000000001</v>
      </c>
      <c r="J2724" s="9">
        <v>5250</v>
      </c>
      <c r="K2724" s="10">
        <f t="shared" si="20"/>
        <v>1575.0000000000005</v>
      </c>
      <c r="L2724" s="10">
        <f t="shared" si="21"/>
        <v>630.00000000000023</v>
      </c>
      <c r="M2724" s="11">
        <v>0.4</v>
      </c>
      <c r="O2724" s="16"/>
      <c r="P2724" s="14"/>
      <c r="Q2724" s="12"/>
      <c r="R2724" s="13"/>
    </row>
    <row r="2725" spans="1:18" ht="15.75" customHeight="1">
      <c r="A2725" s="1"/>
      <c r="B2725" s="6" t="s">
        <v>23</v>
      </c>
      <c r="C2725" s="6">
        <v>1197831</v>
      </c>
      <c r="D2725" s="7">
        <v>44490</v>
      </c>
      <c r="E2725" s="6" t="s">
        <v>24</v>
      </c>
      <c r="F2725" s="6" t="s">
        <v>98</v>
      </c>
      <c r="G2725" s="6" t="s">
        <v>99</v>
      </c>
      <c r="H2725" s="6" t="s">
        <v>18</v>
      </c>
      <c r="I2725" s="8">
        <v>0.20000000000000012</v>
      </c>
      <c r="J2725" s="9">
        <v>3500</v>
      </c>
      <c r="K2725" s="10">
        <f t="shared" si="20"/>
        <v>700.00000000000045</v>
      </c>
      <c r="L2725" s="10">
        <f t="shared" si="21"/>
        <v>245.00000000000014</v>
      </c>
      <c r="M2725" s="11">
        <v>0.35</v>
      </c>
      <c r="O2725" s="16"/>
      <c r="P2725" s="14"/>
      <c r="Q2725" s="12"/>
      <c r="R2725" s="13"/>
    </row>
    <row r="2726" spans="1:18" ht="15.75" customHeight="1">
      <c r="A2726" s="1"/>
      <c r="B2726" s="6" t="s">
        <v>23</v>
      </c>
      <c r="C2726" s="6">
        <v>1197831</v>
      </c>
      <c r="D2726" s="7">
        <v>44490</v>
      </c>
      <c r="E2726" s="6" t="s">
        <v>24</v>
      </c>
      <c r="F2726" s="6" t="s">
        <v>98</v>
      </c>
      <c r="G2726" s="6" t="s">
        <v>99</v>
      </c>
      <c r="H2726" s="6" t="s">
        <v>19</v>
      </c>
      <c r="I2726" s="8">
        <v>0.20000000000000012</v>
      </c>
      <c r="J2726" s="9">
        <v>2250</v>
      </c>
      <c r="K2726" s="10">
        <f t="shared" si="20"/>
        <v>450.00000000000028</v>
      </c>
      <c r="L2726" s="10">
        <f t="shared" si="21"/>
        <v>180.00000000000011</v>
      </c>
      <c r="M2726" s="11">
        <v>0.4</v>
      </c>
      <c r="O2726" s="16"/>
      <c r="P2726" s="14"/>
      <c r="Q2726" s="12"/>
      <c r="R2726" s="13"/>
    </row>
    <row r="2727" spans="1:18" ht="15.75" customHeight="1">
      <c r="A2727" s="1"/>
      <c r="B2727" s="6" t="s">
        <v>23</v>
      </c>
      <c r="C2727" s="6">
        <v>1197831</v>
      </c>
      <c r="D2727" s="7">
        <v>44490</v>
      </c>
      <c r="E2727" s="6" t="s">
        <v>24</v>
      </c>
      <c r="F2727" s="6" t="s">
        <v>98</v>
      </c>
      <c r="G2727" s="6" t="s">
        <v>99</v>
      </c>
      <c r="H2727" s="6" t="s">
        <v>20</v>
      </c>
      <c r="I2727" s="8">
        <v>0.20000000000000012</v>
      </c>
      <c r="J2727" s="9">
        <v>2000</v>
      </c>
      <c r="K2727" s="10">
        <f t="shared" si="20"/>
        <v>400.00000000000023</v>
      </c>
      <c r="L2727" s="10">
        <f t="shared" si="21"/>
        <v>160.00000000000011</v>
      </c>
      <c r="M2727" s="11">
        <v>0.4</v>
      </c>
      <c r="O2727" s="16"/>
      <c r="P2727" s="14"/>
      <c r="Q2727" s="12"/>
      <c r="R2727" s="13"/>
    </row>
    <row r="2728" spans="1:18" ht="15.75" customHeight="1">
      <c r="A2728" s="1"/>
      <c r="B2728" s="6" t="s">
        <v>23</v>
      </c>
      <c r="C2728" s="6">
        <v>1197831</v>
      </c>
      <c r="D2728" s="7">
        <v>44490</v>
      </c>
      <c r="E2728" s="6" t="s">
        <v>24</v>
      </c>
      <c r="F2728" s="6" t="s">
        <v>98</v>
      </c>
      <c r="G2728" s="6" t="s">
        <v>99</v>
      </c>
      <c r="H2728" s="6" t="s">
        <v>21</v>
      </c>
      <c r="I2728" s="8">
        <v>0.3000000000000001</v>
      </c>
      <c r="J2728" s="9">
        <v>2000</v>
      </c>
      <c r="K2728" s="10">
        <f t="shared" si="20"/>
        <v>600.00000000000023</v>
      </c>
      <c r="L2728" s="10">
        <f t="shared" si="21"/>
        <v>210.00000000000006</v>
      </c>
      <c r="M2728" s="11">
        <v>0.35</v>
      </c>
      <c r="O2728" s="16"/>
      <c r="P2728" s="14"/>
      <c r="Q2728" s="12"/>
      <c r="R2728" s="13"/>
    </row>
    <row r="2729" spans="1:18" ht="15.75" customHeight="1">
      <c r="A2729" s="1"/>
      <c r="B2729" s="6" t="s">
        <v>23</v>
      </c>
      <c r="C2729" s="6">
        <v>1197831</v>
      </c>
      <c r="D2729" s="7">
        <v>44490</v>
      </c>
      <c r="E2729" s="6" t="s">
        <v>24</v>
      </c>
      <c r="F2729" s="6" t="s">
        <v>98</v>
      </c>
      <c r="G2729" s="6" t="s">
        <v>99</v>
      </c>
      <c r="H2729" s="6" t="s">
        <v>22</v>
      </c>
      <c r="I2729" s="8">
        <v>0.30000000000000004</v>
      </c>
      <c r="J2729" s="9">
        <v>3250</v>
      </c>
      <c r="K2729" s="10">
        <f t="shared" si="20"/>
        <v>975.00000000000011</v>
      </c>
      <c r="L2729" s="10">
        <f t="shared" si="21"/>
        <v>390.00000000000006</v>
      </c>
      <c r="M2729" s="11">
        <v>0.4</v>
      </c>
      <c r="O2729" s="16"/>
      <c r="P2729" s="14"/>
      <c r="Q2729" s="12"/>
      <c r="R2729" s="13"/>
    </row>
    <row r="2730" spans="1:18" ht="15.75" customHeight="1">
      <c r="A2730" s="1"/>
      <c r="B2730" s="6" t="s">
        <v>23</v>
      </c>
      <c r="C2730" s="6">
        <v>1197831</v>
      </c>
      <c r="D2730" s="7">
        <v>44520</v>
      </c>
      <c r="E2730" s="6" t="s">
        <v>24</v>
      </c>
      <c r="F2730" s="6" t="s">
        <v>98</v>
      </c>
      <c r="G2730" s="6" t="s">
        <v>99</v>
      </c>
      <c r="H2730" s="6" t="s">
        <v>17</v>
      </c>
      <c r="I2730" s="8">
        <v>0.25000000000000011</v>
      </c>
      <c r="J2730" s="9">
        <v>4750</v>
      </c>
      <c r="K2730" s="10">
        <f t="shared" si="20"/>
        <v>1187.5000000000005</v>
      </c>
      <c r="L2730" s="10">
        <f t="shared" si="21"/>
        <v>475.00000000000023</v>
      </c>
      <c r="M2730" s="11">
        <v>0.4</v>
      </c>
      <c r="O2730" s="16"/>
      <c r="P2730" s="14"/>
      <c r="Q2730" s="12"/>
      <c r="R2730" s="13"/>
    </row>
    <row r="2731" spans="1:18" ht="15.75" customHeight="1">
      <c r="A2731" s="1"/>
      <c r="B2731" s="6" t="s">
        <v>23</v>
      </c>
      <c r="C2731" s="6">
        <v>1197831</v>
      </c>
      <c r="D2731" s="7">
        <v>44520</v>
      </c>
      <c r="E2731" s="6" t="s">
        <v>24</v>
      </c>
      <c r="F2731" s="6" t="s">
        <v>98</v>
      </c>
      <c r="G2731" s="6" t="s">
        <v>99</v>
      </c>
      <c r="H2731" s="6" t="s">
        <v>18</v>
      </c>
      <c r="I2731" s="8">
        <v>0.15000000000000013</v>
      </c>
      <c r="J2731" s="9">
        <v>3000</v>
      </c>
      <c r="K2731" s="10">
        <f t="shared" si="20"/>
        <v>450.0000000000004</v>
      </c>
      <c r="L2731" s="10">
        <f t="shared" si="21"/>
        <v>157.50000000000014</v>
      </c>
      <c r="M2731" s="11">
        <v>0.35</v>
      </c>
      <c r="O2731" s="16"/>
      <c r="P2731" s="14"/>
      <c r="Q2731" s="12"/>
      <c r="R2731" s="13"/>
    </row>
    <row r="2732" spans="1:18" ht="15.75" customHeight="1">
      <c r="A2732" s="1"/>
      <c r="B2732" s="6" t="s">
        <v>23</v>
      </c>
      <c r="C2732" s="6">
        <v>1197831</v>
      </c>
      <c r="D2732" s="7">
        <v>44520</v>
      </c>
      <c r="E2732" s="6" t="s">
        <v>24</v>
      </c>
      <c r="F2732" s="6" t="s">
        <v>98</v>
      </c>
      <c r="G2732" s="6" t="s">
        <v>99</v>
      </c>
      <c r="H2732" s="6" t="s">
        <v>19</v>
      </c>
      <c r="I2732" s="8">
        <v>0.25000000000000017</v>
      </c>
      <c r="J2732" s="9">
        <v>2450</v>
      </c>
      <c r="K2732" s="10">
        <f t="shared" si="20"/>
        <v>612.50000000000045</v>
      </c>
      <c r="L2732" s="10">
        <f t="shared" si="21"/>
        <v>245.0000000000002</v>
      </c>
      <c r="M2732" s="11">
        <v>0.4</v>
      </c>
      <c r="O2732" s="16"/>
      <c r="P2732" s="14"/>
      <c r="Q2732" s="12"/>
      <c r="R2732" s="13"/>
    </row>
    <row r="2733" spans="1:18" ht="15.75" customHeight="1">
      <c r="A2733" s="1"/>
      <c r="B2733" s="6" t="s">
        <v>23</v>
      </c>
      <c r="C2733" s="6">
        <v>1197831</v>
      </c>
      <c r="D2733" s="7">
        <v>44520</v>
      </c>
      <c r="E2733" s="6" t="s">
        <v>24</v>
      </c>
      <c r="F2733" s="6" t="s">
        <v>98</v>
      </c>
      <c r="G2733" s="6" t="s">
        <v>99</v>
      </c>
      <c r="H2733" s="6" t="s">
        <v>20</v>
      </c>
      <c r="I2733" s="8">
        <v>0.55000000000000016</v>
      </c>
      <c r="J2733" s="9">
        <v>3000</v>
      </c>
      <c r="K2733" s="10">
        <f t="shared" si="20"/>
        <v>1650.0000000000005</v>
      </c>
      <c r="L2733" s="10">
        <f t="shared" si="21"/>
        <v>660.00000000000023</v>
      </c>
      <c r="M2733" s="11">
        <v>0.4</v>
      </c>
      <c r="O2733" s="16"/>
      <c r="P2733" s="14"/>
      <c r="Q2733" s="12"/>
      <c r="R2733" s="13"/>
    </row>
    <row r="2734" spans="1:18" ht="15.75" customHeight="1">
      <c r="A2734" s="1"/>
      <c r="B2734" s="6" t="s">
        <v>23</v>
      </c>
      <c r="C2734" s="6">
        <v>1197831</v>
      </c>
      <c r="D2734" s="7">
        <v>44520</v>
      </c>
      <c r="E2734" s="6" t="s">
        <v>24</v>
      </c>
      <c r="F2734" s="6" t="s">
        <v>98</v>
      </c>
      <c r="G2734" s="6" t="s">
        <v>99</v>
      </c>
      <c r="H2734" s="6" t="s">
        <v>21</v>
      </c>
      <c r="I2734" s="8">
        <v>0.75000000000000011</v>
      </c>
      <c r="J2734" s="9">
        <v>2750</v>
      </c>
      <c r="K2734" s="10">
        <f t="shared" si="20"/>
        <v>2062.5000000000005</v>
      </c>
      <c r="L2734" s="10">
        <f t="shared" si="21"/>
        <v>721.87500000000011</v>
      </c>
      <c r="M2734" s="11">
        <v>0.35</v>
      </c>
      <c r="O2734" s="16"/>
      <c r="P2734" s="14"/>
      <c r="Q2734" s="12"/>
      <c r="R2734" s="13"/>
    </row>
    <row r="2735" spans="1:18" ht="15.75" customHeight="1">
      <c r="A2735" s="1"/>
      <c r="B2735" s="6" t="s">
        <v>23</v>
      </c>
      <c r="C2735" s="6">
        <v>1197831</v>
      </c>
      <c r="D2735" s="7">
        <v>44520</v>
      </c>
      <c r="E2735" s="6" t="s">
        <v>24</v>
      </c>
      <c r="F2735" s="6" t="s">
        <v>98</v>
      </c>
      <c r="G2735" s="6" t="s">
        <v>99</v>
      </c>
      <c r="H2735" s="6" t="s">
        <v>22</v>
      </c>
      <c r="I2735" s="8">
        <v>0.75</v>
      </c>
      <c r="J2735" s="9">
        <v>3750</v>
      </c>
      <c r="K2735" s="10">
        <f t="shared" si="20"/>
        <v>2812.5</v>
      </c>
      <c r="L2735" s="10">
        <f t="shared" si="21"/>
        <v>1125</v>
      </c>
      <c r="M2735" s="11">
        <v>0.4</v>
      </c>
      <c r="O2735" s="16"/>
      <c r="P2735" s="14"/>
      <c r="Q2735" s="12"/>
      <c r="R2735" s="13"/>
    </row>
    <row r="2736" spans="1:18" ht="15.75" customHeight="1">
      <c r="A2736" s="1"/>
      <c r="B2736" s="6" t="s">
        <v>23</v>
      </c>
      <c r="C2736" s="6">
        <v>1197831</v>
      </c>
      <c r="D2736" s="7">
        <v>44549</v>
      </c>
      <c r="E2736" s="6" t="s">
        <v>24</v>
      </c>
      <c r="F2736" s="6" t="s">
        <v>98</v>
      </c>
      <c r="G2736" s="6" t="s">
        <v>99</v>
      </c>
      <c r="H2736" s="6" t="s">
        <v>17</v>
      </c>
      <c r="I2736" s="8">
        <v>0.70000000000000007</v>
      </c>
      <c r="J2736" s="9">
        <v>6250</v>
      </c>
      <c r="K2736" s="10">
        <f t="shared" si="20"/>
        <v>4375</v>
      </c>
      <c r="L2736" s="10">
        <f t="shared" si="21"/>
        <v>1750</v>
      </c>
      <c r="M2736" s="11">
        <v>0.4</v>
      </c>
      <c r="O2736" s="16"/>
      <c r="P2736" s="14"/>
      <c r="Q2736" s="12"/>
      <c r="R2736" s="13"/>
    </row>
    <row r="2737" spans="1:18" ht="15.75" customHeight="1">
      <c r="A2737" s="1"/>
      <c r="B2737" s="6" t="s">
        <v>23</v>
      </c>
      <c r="C2737" s="6">
        <v>1197831</v>
      </c>
      <c r="D2737" s="7">
        <v>44549</v>
      </c>
      <c r="E2737" s="6" t="s">
        <v>24</v>
      </c>
      <c r="F2737" s="6" t="s">
        <v>98</v>
      </c>
      <c r="G2737" s="6" t="s">
        <v>99</v>
      </c>
      <c r="H2737" s="6" t="s">
        <v>18</v>
      </c>
      <c r="I2737" s="8">
        <v>0.60000000000000009</v>
      </c>
      <c r="J2737" s="9">
        <v>4250</v>
      </c>
      <c r="K2737" s="10">
        <f t="shared" si="20"/>
        <v>2550.0000000000005</v>
      </c>
      <c r="L2737" s="10">
        <f t="shared" si="21"/>
        <v>892.50000000000011</v>
      </c>
      <c r="M2737" s="11">
        <v>0.35</v>
      </c>
      <c r="O2737" s="16"/>
      <c r="P2737" s="14"/>
      <c r="Q2737" s="12"/>
      <c r="R2737" s="13"/>
    </row>
    <row r="2738" spans="1:18" ht="15.75" customHeight="1">
      <c r="A2738" s="1"/>
      <c r="B2738" s="6" t="s">
        <v>23</v>
      </c>
      <c r="C2738" s="6">
        <v>1197831</v>
      </c>
      <c r="D2738" s="7">
        <v>44549</v>
      </c>
      <c r="E2738" s="6" t="s">
        <v>24</v>
      </c>
      <c r="F2738" s="6" t="s">
        <v>98</v>
      </c>
      <c r="G2738" s="6" t="s">
        <v>99</v>
      </c>
      <c r="H2738" s="6" t="s">
        <v>19</v>
      </c>
      <c r="I2738" s="8">
        <v>0.60000000000000009</v>
      </c>
      <c r="J2738" s="9">
        <v>3750</v>
      </c>
      <c r="K2738" s="10">
        <f t="shared" si="20"/>
        <v>2250.0000000000005</v>
      </c>
      <c r="L2738" s="10">
        <f t="shared" si="21"/>
        <v>900.00000000000023</v>
      </c>
      <c r="M2738" s="11">
        <v>0.4</v>
      </c>
      <c r="O2738" s="16"/>
      <c r="P2738" s="14"/>
      <c r="Q2738" s="12"/>
      <c r="R2738" s="13"/>
    </row>
    <row r="2739" spans="1:18" ht="15.75" customHeight="1">
      <c r="A2739" s="1"/>
      <c r="B2739" s="6" t="s">
        <v>23</v>
      </c>
      <c r="C2739" s="6">
        <v>1197831</v>
      </c>
      <c r="D2739" s="7">
        <v>44549</v>
      </c>
      <c r="E2739" s="6" t="s">
        <v>24</v>
      </c>
      <c r="F2739" s="6" t="s">
        <v>98</v>
      </c>
      <c r="G2739" s="6" t="s">
        <v>99</v>
      </c>
      <c r="H2739" s="6" t="s">
        <v>20</v>
      </c>
      <c r="I2739" s="8">
        <v>0.60000000000000009</v>
      </c>
      <c r="J2739" s="9">
        <v>3250</v>
      </c>
      <c r="K2739" s="10">
        <f t="shared" si="20"/>
        <v>1950.0000000000002</v>
      </c>
      <c r="L2739" s="10">
        <f t="shared" si="21"/>
        <v>780.00000000000011</v>
      </c>
      <c r="M2739" s="11">
        <v>0.4</v>
      </c>
      <c r="O2739" s="16"/>
      <c r="P2739" s="14"/>
      <c r="Q2739" s="12"/>
      <c r="R2739" s="13"/>
    </row>
    <row r="2740" spans="1:18" ht="15.75" customHeight="1">
      <c r="A2740" s="1"/>
      <c r="B2740" s="6" t="s">
        <v>23</v>
      </c>
      <c r="C2740" s="6">
        <v>1197831</v>
      </c>
      <c r="D2740" s="7">
        <v>44549</v>
      </c>
      <c r="E2740" s="6" t="s">
        <v>24</v>
      </c>
      <c r="F2740" s="6" t="s">
        <v>98</v>
      </c>
      <c r="G2740" s="6" t="s">
        <v>99</v>
      </c>
      <c r="H2740" s="6" t="s">
        <v>21</v>
      </c>
      <c r="I2740" s="8">
        <v>0.70000000000000007</v>
      </c>
      <c r="J2740" s="9">
        <v>3250</v>
      </c>
      <c r="K2740" s="10">
        <f t="shared" si="20"/>
        <v>2275</v>
      </c>
      <c r="L2740" s="10">
        <f t="shared" si="21"/>
        <v>796.25</v>
      </c>
      <c r="M2740" s="11">
        <v>0.35</v>
      </c>
      <c r="O2740" s="16"/>
      <c r="P2740" s="14"/>
      <c r="Q2740" s="12"/>
      <c r="R2740" s="13"/>
    </row>
    <row r="2741" spans="1:18" ht="15.75" customHeight="1">
      <c r="A2741" s="1"/>
      <c r="B2741" s="6" t="s">
        <v>23</v>
      </c>
      <c r="C2741" s="6">
        <v>1197831</v>
      </c>
      <c r="D2741" s="7">
        <v>44549</v>
      </c>
      <c r="E2741" s="6" t="s">
        <v>24</v>
      </c>
      <c r="F2741" s="6" t="s">
        <v>98</v>
      </c>
      <c r="G2741" s="6" t="s">
        <v>99</v>
      </c>
      <c r="H2741" s="6" t="s">
        <v>22</v>
      </c>
      <c r="I2741" s="8">
        <v>0.75</v>
      </c>
      <c r="J2741" s="9">
        <v>4250</v>
      </c>
      <c r="K2741" s="10">
        <f t="shared" si="20"/>
        <v>3187.5</v>
      </c>
      <c r="L2741" s="10">
        <f t="shared" si="21"/>
        <v>1275</v>
      </c>
      <c r="M2741" s="11">
        <v>0.4</v>
      </c>
      <c r="O2741" s="16"/>
      <c r="P2741" s="14"/>
      <c r="Q2741" s="12"/>
      <c r="R2741" s="13"/>
    </row>
    <row r="2742" spans="1:18" ht="15.75" customHeight="1">
      <c r="A2742" s="1" t="s">
        <v>39</v>
      </c>
      <c r="B2742" s="6" t="s">
        <v>23</v>
      </c>
      <c r="C2742" s="6">
        <v>1197831</v>
      </c>
      <c r="D2742" s="7">
        <v>44212</v>
      </c>
      <c r="E2742" s="6" t="s">
        <v>24</v>
      </c>
      <c r="F2742" s="6" t="s">
        <v>100</v>
      </c>
      <c r="G2742" s="6" t="s">
        <v>101</v>
      </c>
      <c r="H2742" s="6" t="s">
        <v>17</v>
      </c>
      <c r="I2742" s="8">
        <v>0.25000000000000006</v>
      </c>
      <c r="J2742" s="9">
        <v>5500</v>
      </c>
      <c r="K2742" s="10">
        <f t="shared" si="20"/>
        <v>1375.0000000000002</v>
      </c>
      <c r="L2742" s="10">
        <f t="shared" si="21"/>
        <v>481.25000000000006</v>
      </c>
      <c r="M2742" s="11">
        <v>0.35</v>
      </c>
      <c r="O2742" s="16"/>
      <c r="P2742" s="14"/>
      <c r="Q2742" s="12"/>
      <c r="R2742" s="13"/>
    </row>
    <row r="2743" spans="1:18" ht="15.75" customHeight="1">
      <c r="A2743" s="1"/>
      <c r="B2743" s="6" t="s">
        <v>23</v>
      </c>
      <c r="C2743" s="6">
        <v>1197831</v>
      </c>
      <c r="D2743" s="7">
        <v>44212</v>
      </c>
      <c r="E2743" s="6" t="s">
        <v>24</v>
      </c>
      <c r="F2743" s="6" t="s">
        <v>100</v>
      </c>
      <c r="G2743" s="6" t="s">
        <v>101</v>
      </c>
      <c r="H2743" s="6" t="s">
        <v>18</v>
      </c>
      <c r="I2743" s="8">
        <v>0.25000000000000006</v>
      </c>
      <c r="J2743" s="9">
        <v>3500</v>
      </c>
      <c r="K2743" s="10">
        <f t="shared" si="20"/>
        <v>875.00000000000023</v>
      </c>
      <c r="L2743" s="10">
        <f t="shared" si="21"/>
        <v>306.25000000000006</v>
      </c>
      <c r="M2743" s="11">
        <v>0.35</v>
      </c>
      <c r="O2743" s="16"/>
      <c r="P2743" s="14"/>
      <c r="Q2743" s="12"/>
      <c r="R2743" s="13"/>
    </row>
    <row r="2744" spans="1:18" ht="15.75" customHeight="1">
      <c r="A2744" s="1"/>
      <c r="B2744" s="6" t="s">
        <v>23</v>
      </c>
      <c r="C2744" s="6">
        <v>1197831</v>
      </c>
      <c r="D2744" s="7">
        <v>44212</v>
      </c>
      <c r="E2744" s="6" t="s">
        <v>24</v>
      </c>
      <c r="F2744" s="6" t="s">
        <v>100</v>
      </c>
      <c r="G2744" s="6" t="s">
        <v>101</v>
      </c>
      <c r="H2744" s="6" t="s">
        <v>19</v>
      </c>
      <c r="I2744" s="8">
        <v>0.15000000000000008</v>
      </c>
      <c r="J2744" s="9">
        <v>3500</v>
      </c>
      <c r="K2744" s="10">
        <f t="shared" si="20"/>
        <v>525.00000000000023</v>
      </c>
      <c r="L2744" s="10">
        <f t="shared" si="21"/>
        <v>183.75000000000006</v>
      </c>
      <c r="M2744" s="11">
        <v>0.35</v>
      </c>
      <c r="O2744" s="16"/>
      <c r="P2744" s="14"/>
      <c r="Q2744" s="12"/>
      <c r="R2744" s="13"/>
    </row>
    <row r="2745" spans="1:18" ht="15.75" customHeight="1">
      <c r="A2745" s="1"/>
      <c r="B2745" s="6" t="s">
        <v>23</v>
      </c>
      <c r="C2745" s="6">
        <v>1197831</v>
      </c>
      <c r="D2745" s="7">
        <v>44212</v>
      </c>
      <c r="E2745" s="6" t="s">
        <v>24</v>
      </c>
      <c r="F2745" s="6" t="s">
        <v>100</v>
      </c>
      <c r="G2745" s="6" t="s">
        <v>101</v>
      </c>
      <c r="H2745" s="6" t="s">
        <v>20</v>
      </c>
      <c r="I2745" s="8">
        <v>0.2</v>
      </c>
      <c r="J2745" s="9">
        <v>2000</v>
      </c>
      <c r="K2745" s="10">
        <f t="shared" si="20"/>
        <v>400</v>
      </c>
      <c r="L2745" s="10">
        <f t="shared" si="21"/>
        <v>140</v>
      </c>
      <c r="M2745" s="11">
        <v>0.35</v>
      </c>
      <c r="O2745" s="16"/>
      <c r="P2745" s="14"/>
      <c r="Q2745" s="12"/>
      <c r="R2745" s="13"/>
    </row>
    <row r="2746" spans="1:18" ht="15.75" customHeight="1">
      <c r="A2746" s="1"/>
      <c r="B2746" s="6" t="s">
        <v>23</v>
      </c>
      <c r="C2746" s="6">
        <v>1197831</v>
      </c>
      <c r="D2746" s="7">
        <v>44212</v>
      </c>
      <c r="E2746" s="6" t="s">
        <v>24</v>
      </c>
      <c r="F2746" s="6" t="s">
        <v>100</v>
      </c>
      <c r="G2746" s="6" t="s">
        <v>101</v>
      </c>
      <c r="H2746" s="6" t="s">
        <v>21</v>
      </c>
      <c r="I2746" s="8">
        <v>0.35000000000000003</v>
      </c>
      <c r="J2746" s="9">
        <v>2500</v>
      </c>
      <c r="K2746" s="10">
        <f t="shared" si="20"/>
        <v>875.00000000000011</v>
      </c>
      <c r="L2746" s="10">
        <f t="shared" si="21"/>
        <v>306.25</v>
      </c>
      <c r="M2746" s="11">
        <v>0.35</v>
      </c>
      <c r="O2746" s="16"/>
      <c r="P2746" s="14"/>
      <c r="Q2746" s="12"/>
      <c r="R2746" s="13"/>
    </row>
    <row r="2747" spans="1:18" ht="15.75" customHeight="1">
      <c r="A2747" s="1"/>
      <c r="B2747" s="6" t="s">
        <v>23</v>
      </c>
      <c r="C2747" s="6">
        <v>1197831</v>
      </c>
      <c r="D2747" s="7">
        <v>44212</v>
      </c>
      <c r="E2747" s="6" t="s">
        <v>24</v>
      </c>
      <c r="F2747" s="6" t="s">
        <v>100</v>
      </c>
      <c r="G2747" s="6" t="s">
        <v>101</v>
      </c>
      <c r="H2747" s="6" t="s">
        <v>22</v>
      </c>
      <c r="I2747" s="8">
        <v>0.25000000000000006</v>
      </c>
      <c r="J2747" s="9">
        <v>3500</v>
      </c>
      <c r="K2747" s="10">
        <f t="shared" si="20"/>
        <v>875.00000000000023</v>
      </c>
      <c r="L2747" s="10">
        <f t="shared" si="21"/>
        <v>306.25000000000006</v>
      </c>
      <c r="M2747" s="11">
        <v>0.35</v>
      </c>
      <c r="O2747" s="16"/>
      <c r="P2747" s="14"/>
      <c r="Q2747" s="12"/>
      <c r="R2747" s="13"/>
    </row>
    <row r="2748" spans="1:18" ht="15.75" customHeight="1">
      <c r="A2748" s="1"/>
      <c r="B2748" s="6" t="s">
        <v>23</v>
      </c>
      <c r="C2748" s="6">
        <v>1197831</v>
      </c>
      <c r="D2748" s="7">
        <v>44241</v>
      </c>
      <c r="E2748" s="6" t="s">
        <v>24</v>
      </c>
      <c r="F2748" s="6" t="s">
        <v>100</v>
      </c>
      <c r="G2748" s="6" t="s">
        <v>101</v>
      </c>
      <c r="H2748" s="6" t="s">
        <v>17</v>
      </c>
      <c r="I2748" s="8">
        <v>0.25000000000000006</v>
      </c>
      <c r="J2748" s="9">
        <v>6000</v>
      </c>
      <c r="K2748" s="10">
        <f t="shared" si="20"/>
        <v>1500.0000000000002</v>
      </c>
      <c r="L2748" s="10">
        <f t="shared" si="21"/>
        <v>525</v>
      </c>
      <c r="M2748" s="11">
        <v>0.35</v>
      </c>
      <c r="O2748" s="16"/>
      <c r="P2748" s="14"/>
      <c r="Q2748" s="12"/>
      <c r="R2748" s="13"/>
    </row>
    <row r="2749" spans="1:18" ht="15.75" customHeight="1">
      <c r="A2749" s="1"/>
      <c r="B2749" s="6" t="s">
        <v>23</v>
      </c>
      <c r="C2749" s="6">
        <v>1197831</v>
      </c>
      <c r="D2749" s="7">
        <v>44241</v>
      </c>
      <c r="E2749" s="6" t="s">
        <v>24</v>
      </c>
      <c r="F2749" s="6" t="s">
        <v>100</v>
      </c>
      <c r="G2749" s="6" t="s">
        <v>101</v>
      </c>
      <c r="H2749" s="6" t="s">
        <v>18</v>
      </c>
      <c r="I2749" s="8">
        <v>0.25000000000000006</v>
      </c>
      <c r="J2749" s="9">
        <v>2500</v>
      </c>
      <c r="K2749" s="10">
        <f t="shared" si="20"/>
        <v>625.00000000000011</v>
      </c>
      <c r="L2749" s="10">
        <f t="shared" si="21"/>
        <v>218.75000000000003</v>
      </c>
      <c r="M2749" s="11">
        <v>0.35</v>
      </c>
      <c r="O2749" s="16"/>
      <c r="P2749" s="14"/>
      <c r="Q2749" s="12"/>
      <c r="R2749" s="13"/>
    </row>
    <row r="2750" spans="1:18" ht="15.75" customHeight="1">
      <c r="A2750" s="1"/>
      <c r="B2750" s="6" t="s">
        <v>23</v>
      </c>
      <c r="C2750" s="6">
        <v>1197831</v>
      </c>
      <c r="D2750" s="7">
        <v>44241</v>
      </c>
      <c r="E2750" s="6" t="s">
        <v>24</v>
      </c>
      <c r="F2750" s="6" t="s">
        <v>100</v>
      </c>
      <c r="G2750" s="6" t="s">
        <v>101</v>
      </c>
      <c r="H2750" s="6" t="s">
        <v>19</v>
      </c>
      <c r="I2750" s="8">
        <v>0.15000000000000008</v>
      </c>
      <c r="J2750" s="9">
        <v>3000</v>
      </c>
      <c r="K2750" s="10">
        <f t="shared" si="20"/>
        <v>450.00000000000023</v>
      </c>
      <c r="L2750" s="10">
        <f t="shared" si="21"/>
        <v>157.50000000000006</v>
      </c>
      <c r="M2750" s="11">
        <v>0.35</v>
      </c>
      <c r="O2750" s="16"/>
      <c r="P2750" s="14"/>
      <c r="Q2750" s="12"/>
      <c r="R2750" s="13"/>
    </row>
    <row r="2751" spans="1:18" ht="15.75" customHeight="1">
      <c r="A2751" s="1"/>
      <c r="B2751" s="6" t="s">
        <v>23</v>
      </c>
      <c r="C2751" s="6">
        <v>1197831</v>
      </c>
      <c r="D2751" s="7">
        <v>44241</v>
      </c>
      <c r="E2751" s="6" t="s">
        <v>24</v>
      </c>
      <c r="F2751" s="6" t="s">
        <v>100</v>
      </c>
      <c r="G2751" s="6" t="s">
        <v>101</v>
      </c>
      <c r="H2751" s="6" t="s">
        <v>20</v>
      </c>
      <c r="I2751" s="8">
        <v>0.2</v>
      </c>
      <c r="J2751" s="9">
        <v>1500</v>
      </c>
      <c r="K2751" s="10">
        <f t="shared" si="20"/>
        <v>300</v>
      </c>
      <c r="L2751" s="10">
        <f t="shared" si="21"/>
        <v>105</v>
      </c>
      <c r="M2751" s="11">
        <v>0.35</v>
      </c>
      <c r="O2751" s="16"/>
      <c r="P2751" s="14"/>
      <c r="Q2751" s="12"/>
      <c r="R2751" s="13"/>
    </row>
    <row r="2752" spans="1:18" ht="15.75" customHeight="1">
      <c r="A2752" s="1"/>
      <c r="B2752" s="6" t="s">
        <v>23</v>
      </c>
      <c r="C2752" s="6">
        <v>1197831</v>
      </c>
      <c r="D2752" s="7">
        <v>44241</v>
      </c>
      <c r="E2752" s="6" t="s">
        <v>24</v>
      </c>
      <c r="F2752" s="6" t="s">
        <v>100</v>
      </c>
      <c r="G2752" s="6" t="s">
        <v>101</v>
      </c>
      <c r="H2752" s="6" t="s">
        <v>21</v>
      </c>
      <c r="I2752" s="8">
        <v>0.35000000000000003</v>
      </c>
      <c r="J2752" s="9">
        <v>2250</v>
      </c>
      <c r="K2752" s="10">
        <f t="shared" si="20"/>
        <v>787.50000000000011</v>
      </c>
      <c r="L2752" s="10">
        <f t="shared" si="21"/>
        <v>275.625</v>
      </c>
      <c r="M2752" s="11">
        <v>0.35</v>
      </c>
      <c r="O2752" s="16"/>
      <c r="P2752" s="14"/>
      <c r="Q2752" s="12"/>
      <c r="R2752" s="13"/>
    </row>
    <row r="2753" spans="1:18" ht="15.75" customHeight="1">
      <c r="A2753" s="1"/>
      <c r="B2753" s="6" t="s">
        <v>23</v>
      </c>
      <c r="C2753" s="6">
        <v>1197831</v>
      </c>
      <c r="D2753" s="7">
        <v>44241</v>
      </c>
      <c r="E2753" s="6" t="s">
        <v>24</v>
      </c>
      <c r="F2753" s="6" t="s">
        <v>100</v>
      </c>
      <c r="G2753" s="6" t="s">
        <v>101</v>
      </c>
      <c r="H2753" s="6" t="s">
        <v>22</v>
      </c>
      <c r="I2753" s="8">
        <v>0.2</v>
      </c>
      <c r="J2753" s="9">
        <v>3250</v>
      </c>
      <c r="K2753" s="10">
        <f t="shared" si="20"/>
        <v>650</v>
      </c>
      <c r="L2753" s="10">
        <f t="shared" si="21"/>
        <v>227.49999999999997</v>
      </c>
      <c r="M2753" s="11">
        <v>0.35</v>
      </c>
      <c r="O2753" s="16"/>
      <c r="P2753" s="14"/>
      <c r="Q2753" s="12"/>
      <c r="R2753" s="13"/>
    </row>
    <row r="2754" spans="1:18" ht="15.75" customHeight="1">
      <c r="A2754" s="1"/>
      <c r="B2754" s="6" t="s">
        <v>23</v>
      </c>
      <c r="C2754" s="6">
        <v>1197831</v>
      </c>
      <c r="D2754" s="7">
        <v>44267</v>
      </c>
      <c r="E2754" s="6" t="s">
        <v>24</v>
      </c>
      <c r="F2754" s="6" t="s">
        <v>100</v>
      </c>
      <c r="G2754" s="6" t="s">
        <v>101</v>
      </c>
      <c r="H2754" s="6" t="s">
        <v>17</v>
      </c>
      <c r="I2754" s="8">
        <v>0.2</v>
      </c>
      <c r="J2754" s="9">
        <v>5450</v>
      </c>
      <c r="K2754" s="10">
        <f t="shared" si="20"/>
        <v>1090</v>
      </c>
      <c r="L2754" s="10">
        <f t="shared" si="21"/>
        <v>381.5</v>
      </c>
      <c r="M2754" s="11">
        <v>0.35</v>
      </c>
      <c r="O2754" s="16"/>
      <c r="P2754" s="14"/>
      <c r="Q2754" s="12"/>
      <c r="R2754" s="13"/>
    </row>
    <row r="2755" spans="1:18" ht="15.75" customHeight="1">
      <c r="A2755" s="1"/>
      <c r="B2755" s="6" t="s">
        <v>23</v>
      </c>
      <c r="C2755" s="6">
        <v>1197831</v>
      </c>
      <c r="D2755" s="7">
        <v>44267</v>
      </c>
      <c r="E2755" s="6" t="s">
        <v>24</v>
      </c>
      <c r="F2755" s="6" t="s">
        <v>100</v>
      </c>
      <c r="G2755" s="6" t="s">
        <v>101</v>
      </c>
      <c r="H2755" s="6" t="s">
        <v>18</v>
      </c>
      <c r="I2755" s="8">
        <v>0.2</v>
      </c>
      <c r="J2755" s="9">
        <v>2250</v>
      </c>
      <c r="K2755" s="10">
        <f t="shared" si="20"/>
        <v>450</v>
      </c>
      <c r="L2755" s="10">
        <f t="shared" si="21"/>
        <v>157.5</v>
      </c>
      <c r="M2755" s="11">
        <v>0.35</v>
      </c>
      <c r="O2755" s="16"/>
      <c r="P2755" s="14"/>
      <c r="Q2755" s="12"/>
      <c r="R2755" s="13"/>
    </row>
    <row r="2756" spans="1:18" ht="15.75" customHeight="1">
      <c r="A2756" s="1"/>
      <c r="B2756" s="6" t="s">
        <v>23</v>
      </c>
      <c r="C2756" s="6">
        <v>1197831</v>
      </c>
      <c r="D2756" s="7">
        <v>44267</v>
      </c>
      <c r="E2756" s="6" t="s">
        <v>24</v>
      </c>
      <c r="F2756" s="6" t="s">
        <v>100</v>
      </c>
      <c r="G2756" s="6" t="s">
        <v>101</v>
      </c>
      <c r="H2756" s="6" t="s">
        <v>19</v>
      </c>
      <c r="I2756" s="8">
        <v>0.10000000000000002</v>
      </c>
      <c r="J2756" s="9">
        <v>2500</v>
      </c>
      <c r="K2756" s="10">
        <f t="shared" si="20"/>
        <v>250.00000000000006</v>
      </c>
      <c r="L2756" s="10">
        <f t="shared" si="21"/>
        <v>87.500000000000014</v>
      </c>
      <c r="M2756" s="11">
        <v>0.35</v>
      </c>
      <c r="O2756" s="16"/>
      <c r="P2756" s="14"/>
      <c r="Q2756" s="12"/>
      <c r="R2756" s="13"/>
    </row>
    <row r="2757" spans="1:18" ht="15.75" customHeight="1">
      <c r="A2757" s="1"/>
      <c r="B2757" s="6" t="s">
        <v>23</v>
      </c>
      <c r="C2757" s="6">
        <v>1197831</v>
      </c>
      <c r="D2757" s="7">
        <v>44267</v>
      </c>
      <c r="E2757" s="6" t="s">
        <v>24</v>
      </c>
      <c r="F2757" s="6" t="s">
        <v>100</v>
      </c>
      <c r="G2757" s="6" t="s">
        <v>101</v>
      </c>
      <c r="H2757" s="6" t="s">
        <v>20</v>
      </c>
      <c r="I2757" s="8">
        <v>0.19999999999999996</v>
      </c>
      <c r="J2757" s="9">
        <v>1000</v>
      </c>
      <c r="K2757" s="10">
        <f t="shared" si="20"/>
        <v>199.99999999999994</v>
      </c>
      <c r="L2757" s="10">
        <f t="shared" si="21"/>
        <v>69.999999999999972</v>
      </c>
      <c r="M2757" s="11">
        <v>0.35</v>
      </c>
      <c r="O2757" s="16"/>
      <c r="P2757" s="14"/>
      <c r="Q2757" s="12"/>
      <c r="R2757" s="13"/>
    </row>
    <row r="2758" spans="1:18" ht="15.75" customHeight="1">
      <c r="A2758" s="1"/>
      <c r="B2758" s="6" t="s">
        <v>23</v>
      </c>
      <c r="C2758" s="6">
        <v>1197831</v>
      </c>
      <c r="D2758" s="7">
        <v>44267</v>
      </c>
      <c r="E2758" s="6" t="s">
        <v>24</v>
      </c>
      <c r="F2758" s="6" t="s">
        <v>100</v>
      </c>
      <c r="G2758" s="6" t="s">
        <v>101</v>
      </c>
      <c r="H2758" s="6" t="s">
        <v>21</v>
      </c>
      <c r="I2758" s="8">
        <v>0.35000000000000009</v>
      </c>
      <c r="J2758" s="9">
        <v>1500</v>
      </c>
      <c r="K2758" s="10">
        <f t="shared" si="20"/>
        <v>525.00000000000011</v>
      </c>
      <c r="L2758" s="10">
        <f t="shared" si="21"/>
        <v>183.75000000000003</v>
      </c>
      <c r="M2758" s="11">
        <v>0.35</v>
      </c>
      <c r="O2758" s="16"/>
      <c r="P2758" s="14"/>
      <c r="Q2758" s="12"/>
      <c r="R2758" s="13"/>
    </row>
    <row r="2759" spans="1:18" ht="15.75" customHeight="1">
      <c r="A2759" s="1"/>
      <c r="B2759" s="6" t="s">
        <v>23</v>
      </c>
      <c r="C2759" s="6">
        <v>1197831</v>
      </c>
      <c r="D2759" s="7">
        <v>44267</v>
      </c>
      <c r="E2759" s="6" t="s">
        <v>24</v>
      </c>
      <c r="F2759" s="6" t="s">
        <v>100</v>
      </c>
      <c r="G2759" s="6" t="s">
        <v>101</v>
      </c>
      <c r="H2759" s="6" t="s">
        <v>22</v>
      </c>
      <c r="I2759" s="8">
        <v>0.25</v>
      </c>
      <c r="J2759" s="9">
        <v>2500</v>
      </c>
      <c r="K2759" s="10">
        <f t="shared" si="20"/>
        <v>625</v>
      </c>
      <c r="L2759" s="10">
        <f t="shared" si="21"/>
        <v>218.75</v>
      </c>
      <c r="M2759" s="11">
        <v>0.35</v>
      </c>
      <c r="O2759" s="16"/>
      <c r="P2759" s="14"/>
      <c r="Q2759" s="12"/>
      <c r="R2759" s="13"/>
    </row>
    <row r="2760" spans="1:18" ht="15.75" customHeight="1">
      <c r="A2760" s="1"/>
      <c r="B2760" s="6" t="s">
        <v>23</v>
      </c>
      <c r="C2760" s="6">
        <v>1197831</v>
      </c>
      <c r="D2760" s="7">
        <v>44299</v>
      </c>
      <c r="E2760" s="6" t="s">
        <v>24</v>
      </c>
      <c r="F2760" s="6" t="s">
        <v>100</v>
      </c>
      <c r="G2760" s="6" t="s">
        <v>101</v>
      </c>
      <c r="H2760" s="6" t="s">
        <v>17</v>
      </c>
      <c r="I2760" s="8">
        <v>0.25</v>
      </c>
      <c r="J2760" s="9">
        <v>5000</v>
      </c>
      <c r="K2760" s="10">
        <f t="shared" si="20"/>
        <v>1250</v>
      </c>
      <c r="L2760" s="10">
        <f t="shared" si="21"/>
        <v>437.5</v>
      </c>
      <c r="M2760" s="11">
        <v>0.35</v>
      </c>
      <c r="O2760" s="16"/>
      <c r="P2760" s="14"/>
      <c r="Q2760" s="12"/>
      <c r="R2760" s="13"/>
    </row>
    <row r="2761" spans="1:18" ht="15.75" customHeight="1">
      <c r="A2761" s="1"/>
      <c r="B2761" s="6" t="s">
        <v>23</v>
      </c>
      <c r="C2761" s="6">
        <v>1197831</v>
      </c>
      <c r="D2761" s="7">
        <v>44299</v>
      </c>
      <c r="E2761" s="6" t="s">
        <v>24</v>
      </c>
      <c r="F2761" s="6" t="s">
        <v>100</v>
      </c>
      <c r="G2761" s="6" t="s">
        <v>101</v>
      </c>
      <c r="H2761" s="6" t="s">
        <v>18</v>
      </c>
      <c r="I2761" s="8">
        <v>0.25</v>
      </c>
      <c r="J2761" s="9">
        <v>2000</v>
      </c>
      <c r="K2761" s="10">
        <f t="shared" si="20"/>
        <v>500</v>
      </c>
      <c r="L2761" s="10">
        <f t="shared" si="21"/>
        <v>175</v>
      </c>
      <c r="M2761" s="11">
        <v>0.35</v>
      </c>
      <c r="O2761" s="16"/>
      <c r="P2761" s="14"/>
      <c r="Q2761" s="12"/>
      <c r="R2761" s="13"/>
    </row>
    <row r="2762" spans="1:18" ht="15.75" customHeight="1">
      <c r="A2762" s="1"/>
      <c r="B2762" s="6" t="s">
        <v>23</v>
      </c>
      <c r="C2762" s="6">
        <v>1197831</v>
      </c>
      <c r="D2762" s="7">
        <v>44299</v>
      </c>
      <c r="E2762" s="6" t="s">
        <v>24</v>
      </c>
      <c r="F2762" s="6" t="s">
        <v>100</v>
      </c>
      <c r="G2762" s="6" t="s">
        <v>101</v>
      </c>
      <c r="H2762" s="6" t="s">
        <v>19</v>
      </c>
      <c r="I2762" s="8">
        <v>0.15000000000000002</v>
      </c>
      <c r="J2762" s="9">
        <v>2000</v>
      </c>
      <c r="K2762" s="10">
        <f t="shared" si="20"/>
        <v>300.00000000000006</v>
      </c>
      <c r="L2762" s="10">
        <f t="shared" si="21"/>
        <v>105.00000000000001</v>
      </c>
      <c r="M2762" s="11">
        <v>0.35</v>
      </c>
      <c r="O2762" s="16"/>
      <c r="P2762" s="14"/>
      <c r="Q2762" s="12"/>
      <c r="R2762" s="13"/>
    </row>
    <row r="2763" spans="1:18" ht="15.75" customHeight="1">
      <c r="A2763" s="1"/>
      <c r="B2763" s="6" t="s">
        <v>23</v>
      </c>
      <c r="C2763" s="6">
        <v>1197831</v>
      </c>
      <c r="D2763" s="7">
        <v>44299</v>
      </c>
      <c r="E2763" s="6" t="s">
        <v>24</v>
      </c>
      <c r="F2763" s="6" t="s">
        <v>100</v>
      </c>
      <c r="G2763" s="6" t="s">
        <v>101</v>
      </c>
      <c r="H2763" s="6" t="s">
        <v>20</v>
      </c>
      <c r="I2763" s="8">
        <v>0.19999999999999996</v>
      </c>
      <c r="J2763" s="9">
        <v>1250</v>
      </c>
      <c r="K2763" s="10">
        <f t="shared" si="20"/>
        <v>249.99999999999994</v>
      </c>
      <c r="L2763" s="10">
        <f t="shared" si="21"/>
        <v>87.499999999999972</v>
      </c>
      <c r="M2763" s="11">
        <v>0.35</v>
      </c>
      <c r="O2763" s="16"/>
      <c r="P2763" s="14"/>
      <c r="Q2763" s="12"/>
      <c r="R2763" s="13"/>
    </row>
    <row r="2764" spans="1:18" ht="15.75" customHeight="1">
      <c r="A2764" s="1"/>
      <c r="B2764" s="6" t="s">
        <v>23</v>
      </c>
      <c r="C2764" s="6">
        <v>1197831</v>
      </c>
      <c r="D2764" s="7">
        <v>44299</v>
      </c>
      <c r="E2764" s="6" t="s">
        <v>24</v>
      </c>
      <c r="F2764" s="6" t="s">
        <v>100</v>
      </c>
      <c r="G2764" s="6" t="s">
        <v>101</v>
      </c>
      <c r="H2764" s="6" t="s">
        <v>21</v>
      </c>
      <c r="I2764" s="8">
        <v>0.4</v>
      </c>
      <c r="J2764" s="9">
        <v>1500</v>
      </c>
      <c r="K2764" s="10">
        <f t="shared" si="20"/>
        <v>600</v>
      </c>
      <c r="L2764" s="10">
        <f t="shared" si="21"/>
        <v>210</v>
      </c>
      <c r="M2764" s="11">
        <v>0.35</v>
      </c>
      <c r="O2764" s="16"/>
      <c r="P2764" s="14"/>
      <c r="Q2764" s="12"/>
      <c r="R2764" s="13"/>
    </row>
    <row r="2765" spans="1:18" ht="15.75" customHeight="1">
      <c r="A2765" s="1"/>
      <c r="B2765" s="6" t="s">
        <v>23</v>
      </c>
      <c r="C2765" s="6">
        <v>1197831</v>
      </c>
      <c r="D2765" s="7">
        <v>44299</v>
      </c>
      <c r="E2765" s="6" t="s">
        <v>24</v>
      </c>
      <c r="F2765" s="6" t="s">
        <v>100</v>
      </c>
      <c r="G2765" s="6" t="s">
        <v>101</v>
      </c>
      <c r="H2765" s="6" t="s">
        <v>22</v>
      </c>
      <c r="I2765" s="8">
        <v>0.30000000000000004</v>
      </c>
      <c r="J2765" s="9">
        <v>3000</v>
      </c>
      <c r="K2765" s="10">
        <f t="shared" si="20"/>
        <v>900.00000000000011</v>
      </c>
      <c r="L2765" s="10">
        <f t="shared" si="21"/>
        <v>315</v>
      </c>
      <c r="M2765" s="11">
        <v>0.35</v>
      </c>
      <c r="O2765" s="16"/>
      <c r="P2765" s="14"/>
      <c r="Q2765" s="12"/>
      <c r="R2765" s="13"/>
    </row>
    <row r="2766" spans="1:18" ht="15.75" customHeight="1">
      <c r="A2766" s="1"/>
      <c r="B2766" s="6" t="s">
        <v>23</v>
      </c>
      <c r="C2766" s="6">
        <v>1197831</v>
      </c>
      <c r="D2766" s="7">
        <v>44328</v>
      </c>
      <c r="E2766" s="6" t="s">
        <v>24</v>
      </c>
      <c r="F2766" s="6" t="s">
        <v>100</v>
      </c>
      <c r="G2766" s="6" t="s">
        <v>101</v>
      </c>
      <c r="H2766" s="6" t="s">
        <v>17</v>
      </c>
      <c r="I2766" s="8">
        <v>0.4</v>
      </c>
      <c r="J2766" s="9">
        <v>5700</v>
      </c>
      <c r="K2766" s="10">
        <f t="shared" si="20"/>
        <v>2280</v>
      </c>
      <c r="L2766" s="10">
        <f t="shared" si="21"/>
        <v>798</v>
      </c>
      <c r="M2766" s="11">
        <v>0.35</v>
      </c>
      <c r="O2766" s="16"/>
      <c r="P2766" s="14"/>
      <c r="Q2766" s="12"/>
      <c r="R2766" s="13"/>
    </row>
    <row r="2767" spans="1:18" ht="15.75" customHeight="1">
      <c r="A2767" s="1"/>
      <c r="B2767" s="6" t="s">
        <v>23</v>
      </c>
      <c r="C2767" s="6">
        <v>1197831</v>
      </c>
      <c r="D2767" s="7">
        <v>44328</v>
      </c>
      <c r="E2767" s="6" t="s">
        <v>24</v>
      </c>
      <c r="F2767" s="6" t="s">
        <v>100</v>
      </c>
      <c r="G2767" s="6" t="s">
        <v>101</v>
      </c>
      <c r="H2767" s="6" t="s">
        <v>18</v>
      </c>
      <c r="I2767" s="8">
        <v>0.4</v>
      </c>
      <c r="J2767" s="9">
        <v>2750</v>
      </c>
      <c r="K2767" s="10">
        <f t="shared" si="20"/>
        <v>1100</v>
      </c>
      <c r="L2767" s="10">
        <f t="shared" si="21"/>
        <v>385</v>
      </c>
      <c r="M2767" s="11">
        <v>0.35</v>
      </c>
      <c r="O2767" s="16"/>
      <c r="P2767" s="14"/>
      <c r="Q2767" s="12"/>
      <c r="R2767" s="13"/>
    </row>
    <row r="2768" spans="1:18" ht="15.75" customHeight="1">
      <c r="A2768" s="1"/>
      <c r="B2768" s="6" t="s">
        <v>23</v>
      </c>
      <c r="C2768" s="6">
        <v>1197831</v>
      </c>
      <c r="D2768" s="7">
        <v>44328</v>
      </c>
      <c r="E2768" s="6" t="s">
        <v>24</v>
      </c>
      <c r="F2768" s="6" t="s">
        <v>100</v>
      </c>
      <c r="G2768" s="6" t="s">
        <v>101</v>
      </c>
      <c r="H2768" s="6" t="s">
        <v>19</v>
      </c>
      <c r="I2768" s="8">
        <v>0.35000000000000003</v>
      </c>
      <c r="J2768" s="9">
        <v>2500</v>
      </c>
      <c r="K2768" s="10">
        <f t="shared" si="20"/>
        <v>875.00000000000011</v>
      </c>
      <c r="L2768" s="10">
        <f t="shared" si="21"/>
        <v>306.25</v>
      </c>
      <c r="M2768" s="11">
        <v>0.35</v>
      </c>
      <c r="O2768" s="16"/>
      <c r="P2768" s="14"/>
      <c r="Q2768" s="12"/>
      <c r="R2768" s="13"/>
    </row>
    <row r="2769" spans="1:18" ht="15.75" customHeight="1">
      <c r="A2769" s="1"/>
      <c r="B2769" s="6" t="s">
        <v>23</v>
      </c>
      <c r="C2769" s="6">
        <v>1197831</v>
      </c>
      <c r="D2769" s="7">
        <v>44328</v>
      </c>
      <c r="E2769" s="6" t="s">
        <v>24</v>
      </c>
      <c r="F2769" s="6" t="s">
        <v>100</v>
      </c>
      <c r="G2769" s="6" t="s">
        <v>101</v>
      </c>
      <c r="H2769" s="6" t="s">
        <v>20</v>
      </c>
      <c r="I2769" s="8">
        <v>0.35000000000000003</v>
      </c>
      <c r="J2769" s="9">
        <v>2000</v>
      </c>
      <c r="K2769" s="10">
        <f t="shared" si="20"/>
        <v>700.00000000000011</v>
      </c>
      <c r="L2769" s="10">
        <f t="shared" si="21"/>
        <v>245.00000000000003</v>
      </c>
      <c r="M2769" s="11">
        <v>0.35</v>
      </c>
      <c r="O2769" s="16"/>
      <c r="P2769" s="14"/>
      <c r="Q2769" s="12"/>
      <c r="R2769" s="13"/>
    </row>
    <row r="2770" spans="1:18" ht="15.75" customHeight="1">
      <c r="A2770" s="1"/>
      <c r="B2770" s="6" t="s">
        <v>23</v>
      </c>
      <c r="C2770" s="6">
        <v>1197831</v>
      </c>
      <c r="D2770" s="7">
        <v>44328</v>
      </c>
      <c r="E2770" s="6" t="s">
        <v>24</v>
      </c>
      <c r="F2770" s="6" t="s">
        <v>100</v>
      </c>
      <c r="G2770" s="6" t="s">
        <v>101</v>
      </c>
      <c r="H2770" s="6" t="s">
        <v>21</v>
      </c>
      <c r="I2770" s="8">
        <v>0.44999999999999996</v>
      </c>
      <c r="J2770" s="9">
        <v>2250</v>
      </c>
      <c r="K2770" s="10">
        <f t="shared" si="20"/>
        <v>1012.4999999999999</v>
      </c>
      <c r="L2770" s="10">
        <f t="shared" si="21"/>
        <v>354.37499999999994</v>
      </c>
      <c r="M2770" s="11">
        <v>0.35</v>
      </c>
      <c r="O2770" s="16"/>
      <c r="P2770" s="14"/>
      <c r="Q2770" s="12"/>
      <c r="R2770" s="13"/>
    </row>
    <row r="2771" spans="1:18" ht="15.75" customHeight="1">
      <c r="A2771" s="1"/>
      <c r="B2771" s="6" t="s">
        <v>23</v>
      </c>
      <c r="C2771" s="6">
        <v>1197831</v>
      </c>
      <c r="D2771" s="7">
        <v>44328</v>
      </c>
      <c r="E2771" s="6" t="s">
        <v>24</v>
      </c>
      <c r="F2771" s="6" t="s">
        <v>100</v>
      </c>
      <c r="G2771" s="6" t="s">
        <v>101</v>
      </c>
      <c r="H2771" s="6" t="s">
        <v>22</v>
      </c>
      <c r="I2771" s="8">
        <v>0.44999999999999996</v>
      </c>
      <c r="J2771" s="9">
        <v>3250</v>
      </c>
      <c r="K2771" s="10">
        <f t="shared" si="20"/>
        <v>1462.4999999999998</v>
      </c>
      <c r="L2771" s="10">
        <f t="shared" si="21"/>
        <v>511.87499999999989</v>
      </c>
      <c r="M2771" s="11">
        <v>0.35</v>
      </c>
      <c r="O2771" s="16"/>
      <c r="P2771" s="14"/>
      <c r="Q2771" s="12"/>
      <c r="R2771" s="13"/>
    </row>
    <row r="2772" spans="1:18" ht="15.75" customHeight="1">
      <c r="A2772" s="1"/>
      <c r="B2772" s="6" t="s">
        <v>23</v>
      </c>
      <c r="C2772" s="6">
        <v>1197831</v>
      </c>
      <c r="D2772" s="7">
        <v>44361</v>
      </c>
      <c r="E2772" s="6" t="s">
        <v>24</v>
      </c>
      <c r="F2772" s="6" t="s">
        <v>100</v>
      </c>
      <c r="G2772" s="6" t="s">
        <v>101</v>
      </c>
      <c r="H2772" s="6" t="s">
        <v>17</v>
      </c>
      <c r="I2772" s="8">
        <v>0.39999999999999997</v>
      </c>
      <c r="J2772" s="9">
        <v>5750</v>
      </c>
      <c r="K2772" s="10">
        <f t="shared" si="20"/>
        <v>2300</v>
      </c>
      <c r="L2772" s="10">
        <f t="shared" si="21"/>
        <v>805</v>
      </c>
      <c r="M2772" s="11">
        <v>0.35</v>
      </c>
      <c r="O2772" s="16"/>
      <c r="P2772" s="14"/>
      <c r="Q2772" s="12"/>
      <c r="R2772" s="13"/>
    </row>
    <row r="2773" spans="1:18" ht="15.75" customHeight="1">
      <c r="A2773" s="1"/>
      <c r="B2773" s="6" t="s">
        <v>23</v>
      </c>
      <c r="C2773" s="6">
        <v>1197831</v>
      </c>
      <c r="D2773" s="7">
        <v>44361</v>
      </c>
      <c r="E2773" s="6" t="s">
        <v>24</v>
      </c>
      <c r="F2773" s="6" t="s">
        <v>100</v>
      </c>
      <c r="G2773" s="6" t="s">
        <v>101</v>
      </c>
      <c r="H2773" s="6" t="s">
        <v>18</v>
      </c>
      <c r="I2773" s="8">
        <v>0.35000000000000003</v>
      </c>
      <c r="J2773" s="9">
        <v>3250</v>
      </c>
      <c r="K2773" s="10">
        <f t="shared" si="20"/>
        <v>1137.5</v>
      </c>
      <c r="L2773" s="10">
        <f t="shared" si="21"/>
        <v>398.125</v>
      </c>
      <c r="M2773" s="11">
        <v>0.35</v>
      </c>
      <c r="O2773" s="16"/>
      <c r="P2773" s="14"/>
      <c r="Q2773" s="12"/>
      <c r="R2773" s="13"/>
    </row>
    <row r="2774" spans="1:18" ht="15.75" customHeight="1">
      <c r="A2774" s="1"/>
      <c r="B2774" s="6" t="s">
        <v>23</v>
      </c>
      <c r="C2774" s="6">
        <v>1197831</v>
      </c>
      <c r="D2774" s="7">
        <v>44361</v>
      </c>
      <c r="E2774" s="6" t="s">
        <v>24</v>
      </c>
      <c r="F2774" s="6" t="s">
        <v>100</v>
      </c>
      <c r="G2774" s="6" t="s">
        <v>101</v>
      </c>
      <c r="H2774" s="6" t="s">
        <v>19</v>
      </c>
      <c r="I2774" s="8">
        <v>0.4</v>
      </c>
      <c r="J2774" s="9">
        <v>3000</v>
      </c>
      <c r="K2774" s="10">
        <f t="shared" si="20"/>
        <v>1200</v>
      </c>
      <c r="L2774" s="10">
        <f t="shared" si="21"/>
        <v>420</v>
      </c>
      <c r="M2774" s="11">
        <v>0.35</v>
      </c>
      <c r="O2774" s="16"/>
      <c r="P2774" s="14"/>
      <c r="Q2774" s="12"/>
      <c r="R2774" s="13"/>
    </row>
    <row r="2775" spans="1:18" ht="15.75" customHeight="1">
      <c r="A2775" s="1"/>
      <c r="B2775" s="6" t="s">
        <v>23</v>
      </c>
      <c r="C2775" s="6">
        <v>1197831</v>
      </c>
      <c r="D2775" s="7">
        <v>44361</v>
      </c>
      <c r="E2775" s="6" t="s">
        <v>24</v>
      </c>
      <c r="F2775" s="6" t="s">
        <v>100</v>
      </c>
      <c r="G2775" s="6" t="s">
        <v>101</v>
      </c>
      <c r="H2775" s="6" t="s">
        <v>20</v>
      </c>
      <c r="I2775" s="8">
        <v>0.4</v>
      </c>
      <c r="J2775" s="9">
        <v>2750</v>
      </c>
      <c r="K2775" s="10">
        <f t="shared" si="20"/>
        <v>1100</v>
      </c>
      <c r="L2775" s="10">
        <f t="shared" si="21"/>
        <v>385</v>
      </c>
      <c r="M2775" s="11">
        <v>0.35</v>
      </c>
      <c r="O2775" s="16"/>
      <c r="P2775" s="14"/>
      <c r="Q2775" s="12"/>
      <c r="R2775" s="13"/>
    </row>
    <row r="2776" spans="1:18" ht="15.75" customHeight="1">
      <c r="A2776" s="1"/>
      <c r="B2776" s="6" t="s">
        <v>23</v>
      </c>
      <c r="C2776" s="6">
        <v>1197831</v>
      </c>
      <c r="D2776" s="7">
        <v>44361</v>
      </c>
      <c r="E2776" s="6" t="s">
        <v>24</v>
      </c>
      <c r="F2776" s="6" t="s">
        <v>100</v>
      </c>
      <c r="G2776" s="6" t="s">
        <v>101</v>
      </c>
      <c r="H2776" s="6" t="s">
        <v>21</v>
      </c>
      <c r="I2776" s="8">
        <v>0.54999999999999993</v>
      </c>
      <c r="J2776" s="9">
        <v>2750</v>
      </c>
      <c r="K2776" s="10">
        <f t="shared" si="20"/>
        <v>1512.4999999999998</v>
      </c>
      <c r="L2776" s="10">
        <f t="shared" si="21"/>
        <v>529.37499999999989</v>
      </c>
      <c r="M2776" s="11">
        <v>0.35</v>
      </c>
      <c r="O2776" s="16"/>
      <c r="P2776" s="14"/>
      <c r="Q2776" s="12"/>
      <c r="R2776" s="13"/>
    </row>
    <row r="2777" spans="1:18" ht="15.75" customHeight="1">
      <c r="A2777" s="1"/>
      <c r="B2777" s="6" t="s">
        <v>23</v>
      </c>
      <c r="C2777" s="6">
        <v>1197831</v>
      </c>
      <c r="D2777" s="7">
        <v>44361</v>
      </c>
      <c r="E2777" s="6" t="s">
        <v>24</v>
      </c>
      <c r="F2777" s="6" t="s">
        <v>100</v>
      </c>
      <c r="G2777" s="6" t="s">
        <v>101</v>
      </c>
      <c r="H2777" s="6" t="s">
        <v>22</v>
      </c>
      <c r="I2777" s="8">
        <v>0.6</v>
      </c>
      <c r="J2777" s="9">
        <v>4500</v>
      </c>
      <c r="K2777" s="10">
        <f t="shared" si="20"/>
        <v>2700</v>
      </c>
      <c r="L2777" s="10">
        <f t="shared" si="21"/>
        <v>944.99999999999989</v>
      </c>
      <c r="M2777" s="11">
        <v>0.35</v>
      </c>
      <c r="O2777" s="16"/>
      <c r="P2777" s="14"/>
      <c r="Q2777" s="12"/>
      <c r="R2777" s="13"/>
    </row>
    <row r="2778" spans="1:18" ht="15.75" customHeight="1">
      <c r="A2778" s="1"/>
      <c r="B2778" s="6" t="s">
        <v>23</v>
      </c>
      <c r="C2778" s="6">
        <v>1197831</v>
      </c>
      <c r="D2778" s="7">
        <v>44389</v>
      </c>
      <c r="E2778" s="6" t="s">
        <v>24</v>
      </c>
      <c r="F2778" s="6" t="s">
        <v>100</v>
      </c>
      <c r="G2778" s="6" t="s">
        <v>101</v>
      </c>
      <c r="H2778" s="6" t="s">
        <v>17</v>
      </c>
      <c r="I2778" s="8">
        <v>0.54999999999999993</v>
      </c>
      <c r="J2778" s="9">
        <v>6750</v>
      </c>
      <c r="K2778" s="10">
        <f t="shared" si="20"/>
        <v>3712.4999999999995</v>
      </c>
      <c r="L2778" s="10">
        <f t="shared" si="21"/>
        <v>1299.3749999999998</v>
      </c>
      <c r="M2778" s="11">
        <v>0.35</v>
      </c>
      <c r="O2778" s="16"/>
      <c r="P2778" s="14"/>
      <c r="Q2778" s="12"/>
      <c r="R2778" s="13"/>
    </row>
    <row r="2779" spans="1:18" ht="15.75" customHeight="1">
      <c r="A2779" s="1"/>
      <c r="B2779" s="6" t="s">
        <v>23</v>
      </c>
      <c r="C2779" s="6">
        <v>1197831</v>
      </c>
      <c r="D2779" s="7">
        <v>44389</v>
      </c>
      <c r="E2779" s="6" t="s">
        <v>24</v>
      </c>
      <c r="F2779" s="6" t="s">
        <v>100</v>
      </c>
      <c r="G2779" s="6" t="s">
        <v>101</v>
      </c>
      <c r="H2779" s="6" t="s">
        <v>18</v>
      </c>
      <c r="I2779" s="8">
        <v>0.5</v>
      </c>
      <c r="J2779" s="9">
        <v>4250</v>
      </c>
      <c r="K2779" s="10">
        <f t="shared" si="20"/>
        <v>2125</v>
      </c>
      <c r="L2779" s="10">
        <f t="shared" si="21"/>
        <v>743.75</v>
      </c>
      <c r="M2779" s="11">
        <v>0.35</v>
      </c>
      <c r="O2779" s="16"/>
      <c r="P2779" s="14"/>
      <c r="Q2779" s="12"/>
      <c r="R2779" s="13"/>
    </row>
    <row r="2780" spans="1:18" ht="15.75" customHeight="1">
      <c r="A2780" s="1"/>
      <c r="B2780" s="6" t="s">
        <v>23</v>
      </c>
      <c r="C2780" s="6">
        <v>1197831</v>
      </c>
      <c r="D2780" s="7">
        <v>44389</v>
      </c>
      <c r="E2780" s="6" t="s">
        <v>24</v>
      </c>
      <c r="F2780" s="6" t="s">
        <v>100</v>
      </c>
      <c r="G2780" s="6" t="s">
        <v>101</v>
      </c>
      <c r="H2780" s="6" t="s">
        <v>19</v>
      </c>
      <c r="I2780" s="8">
        <v>0.45</v>
      </c>
      <c r="J2780" s="9">
        <v>3500</v>
      </c>
      <c r="K2780" s="10">
        <f t="shared" si="20"/>
        <v>1575</v>
      </c>
      <c r="L2780" s="10">
        <f t="shared" si="21"/>
        <v>551.25</v>
      </c>
      <c r="M2780" s="11">
        <v>0.35</v>
      </c>
      <c r="O2780" s="16"/>
      <c r="P2780" s="14"/>
      <c r="Q2780" s="12"/>
      <c r="R2780" s="13"/>
    </row>
    <row r="2781" spans="1:18" ht="15.75" customHeight="1">
      <c r="A2781" s="1"/>
      <c r="B2781" s="6" t="s">
        <v>23</v>
      </c>
      <c r="C2781" s="6">
        <v>1197831</v>
      </c>
      <c r="D2781" s="7">
        <v>44389</v>
      </c>
      <c r="E2781" s="6" t="s">
        <v>24</v>
      </c>
      <c r="F2781" s="6" t="s">
        <v>100</v>
      </c>
      <c r="G2781" s="6" t="s">
        <v>101</v>
      </c>
      <c r="H2781" s="6" t="s">
        <v>20</v>
      </c>
      <c r="I2781" s="8">
        <v>0.45</v>
      </c>
      <c r="J2781" s="9">
        <v>3000</v>
      </c>
      <c r="K2781" s="10">
        <f t="shared" si="20"/>
        <v>1350</v>
      </c>
      <c r="L2781" s="10">
        <f t="shared" si="21"/>
        <v>472.49999999999994</v>
      </c>
      <c r="M2781" s="11">
        <v>0.35</v>
      </c>
      <c r="O2781" s="16"/>
      <c r="P2781" s="14"/>
      <c r="Q2781" s="12"/>
      <c r="R2781" s="13"/>
    </row>
    <row r="2782" spans="1:18" ht="15.75" customHeight="1">
      <c r="A2782" s="1"/>
      <c r="B2782" s="6" t="s">
        <v>23</v>
      </c>
      <c r="C2782" s="6">
        <v>1197831</v>
      </c>
      <c r="D2782" s="7">
        <v>44389</v>
      </c>
      <c r="E2782" s="6" t="s">
        <v>24</v>
      </c>
      <c r="F2782" s="6" t="s">
        <v>100</v>
      </c>
      <c r="G2782" s="6" t="s">
        <v>101</v>
      </c>
      <c r="H2782" s="6" t="s">
        <v>21</v>
      </c>
      <c r="I2782" s="8">
        <v>0.6</v>
      </c>
      <c r="J2782" s="9">
        <v>3250</v>
      </c>
      <c r="K2782" s="10">
        <f t="shared" si="20"/>
        <v>1950</v>
      </c>
      <c r="L2782" s="10">
        <f t="shared" si="21"/>
        <v>682.5</v>
      </c>
      <c r="M2782" s="11">
        <v>0.35</v>
      </c>
      <c r="O2782" s="16"/>
      <c r="P2782" s="14"/>
      <c r="Q2782" s="12"/>
      <c r="R2782" s="13"/>
    </row>
    <row r="2783" spans="1:18" ht="15.75" customHeight="1">
      <c r="A2783" s="1"/>
      <c r="B2783" s="6" t="s">
        <v>23</v>
      </c>
      <c r="C2783" s="6">
        <v>1197831</v>
      </c>
      <c r="D2783" s="7">
        <v>44389</v>
      </c>
      <c r="E2783" s="6" t="s">
        <v>24</v>
      </c>
      <c r="F2783" s="6" t="s">
        <v>100</v>
      </c>
      <c r="G2783" s="6" t="s">
        <v>101</v>
      </c>
      <c r="H2783" s="6" t="s">
        <v>22</v>
      </c>
      <c r="I2783" s="8">
        <v>0.65</v>
      </c>
      <c r="J2783" s="9">
        <v>5000</v>
      </c>
      <c r="K2783" s="10">
        <f t="shared" si="20"/>
        <v>3250</v>
      </c>
      <c r="L2783" s="10">
        <f t="shared" si="21"/>
        <v>1137.5</v>
      </c>
      <c r="M2783" s="11">
        <v>0.35</v>
      </c>
      <c r="O2783" s="16"/>
      <c r="P2783" s="14"/>
      <c r="Q2783" s="12"/>
      <c r="R2783" s="13"/>
    </row>
    <row r="2784" spans="1:18" ht="15.75" customHeight="1">
      <c r="A2784" s="1"/>
      <c r="B2784" s="6" t="s">
        <v>23</v>
      </c>
      <c r="C2784" s="6">
        <v>1197831</v>
      </c>
      <c r="D2784" s="7">
        <v>44421</v>
      </c>
      <c r="E2784" s="6" t="s">
        <v>24</v>
      </c>
      <c r="F2784" s="6" t="s">
        <v>100</v>
      </c>
      <c r="G2784" s="6" t="s">
        <v>101</v>
      </c>
      <c r="H2784" s="6" t="s">
        <v>17</v>
      </c>
      <c r="I2784" s="8">
        <v>0.6</v>
      </c>
      <c r="J2784" s="9">
        <v>6500</v>
      </c>
      <c r="K2784" s="10">
        <f t="shared" si="20"/>
        <v>3900</v>
      </c>
      <c r="L2784" s="10">
        <f t="shared" si="21"/>
        <v>1365</v>
      </c>
      <c r="M2784" s="11">
        <v>0.35</v>
      </c>
      <c r="O2784" s="16"/>
      <c r="P2784" s="14"/>
      <c r="Q2784" s="12"/>
      <c r="R2784" s="13"/>
    </row>
    <row r="2785" spans="1:18" ht="15.75" customHeight="1">
      <c r="A2785" s="1"/>
      <c r="B2785" s="6" t="s">
        <v>23</v>
      </c>
      <c r="C2785" s="6">
        <v>1197831</v>
      </c>
      <c r="D2785" s="7">
        <v>44421</v>
      </c>
      <c r="E2785" s="6" t="s">
        <v>24</v>
      </c>
      <c r="F2785" s="6" t="s">
        <v>100</v>
      </c>
      <c r="G2785" s="6" t="s">
        <v>101</v>
      </c>
      <c r="H2785" s="6" t="s">
        <v>18</v>
      </c>
      <c r="I2785" s="8">
        <v>0.55000000000000004</v>
      </c>
      <c r="J2785" s="9">
        <v>4250</v>
      </c>
      <c r="K2785" s="10">
        <f t="shared" si="20"/>
        <v>2337.5</v>
      </c>
      <c r="L2785" s="10">
        <f t="shared" si="21"/>
        <v>818.125</v>
      </c>
      <c r="M2785" s="11">
        <v>0.35</v>
      </c>
      <c r="O2785" s="16"/>
      <c r="P2785" s="14"/>
      <c r="Q2785" s="12"/>
      <c r="R2785" s="13"/>
    </row>
    <row r="2786" spans="1:18" ht="15.75" customHeight="1">
      <c r="A2786" s="1"/>
      <c r="B2786" s="6" t="s">
        <v>23</v>
      </c>
      <c r="C2786" s="6">
        <v>1197831</v>
      </c>
      <c r="D2786" s="7">
        <v>44421</v>
      </c>
      <c r="E2786" s="6" t="s">
        <v>24</v>
      </c>
      <c r="F2786" s="6" t="s">
        <v>100</v>
      </c>
      <c r="G2786" s="6" t="s">
        <v>101</v>
      </c>
      <c r="H2786" s="6" t="s">
        <v>19</v>
      </c>
      <c r="I2786" s="8">
        <v>0.5</v>
      </c>
      <c r="J2786" s="9">
        <v>3500</v>
      </c>
      <c r="K2786" s="10">
        <f t="shared" si="20"/>
        <v>1750</v>
      </c>
      <c r="L2786" s="10">
        <f t="shared" si="21"/>
        <v>612.5</v>
      </c>
      <c r="M2786" s="11">
        <v>0.35</v>
      </c>
      <c r="O2786" s="16"/>
      <c r="P2786" s="14"/>
      <c r="Q2786" s="12"/>
      <c r="R2786" s="13"/>
    </row>
    <row r="2787" spans="1:18" ht="15.75" customHeight="1">
      <c r="A2787" s="1"/>
      <c r="B2787" s="6" t="s">
        <v>23</v>
      </c>
      <c r="C2787" s="6">
        <v>1197831</v>
      </c>
      <c r="D2787" s="7">
        <v>44421</v>
      </c>
      <c r="E2787" s="6" t="s">
        <v>24</v>
      </c>
      <c r="F2787" s="6" t="s">
        <v>100</v>
      </c>
      <c r="G2787" s="6" t="s">
        <v>101</v>
      </c>
      <c r="H2787" s="6" t="s">
        <v>20</v>
      </c>
      <c r="I2787" s="8">
        <v>0.4</v>
      </c>
      <c r="J2787" s="9">
        <v>3000</v>
      </c>
      <c r="K2787" s="10">
        <f t="shared" si="20"/>
        <v>1200</v>
      </c>
      <c r="L2787" s="10">
        <f t="shared" si="21"/>
        <v>420</v>
      </c>
      <c r="M2787" s="11">
        <v>0.35</v>
      </c>
      <c r="O2787" s="16"/>
      <c r="P2787" s="14"/>
      <c r="Q2787" s="12"/>
      <c r="R2787" s="13"/>
    </row>
    <row r="2788" spans="1:18" ht="15.75" customHeight="1">
      <c r="A2788" s="1"/>
      <c r="B2788" s="6" t="s">
        <v>23</v>
      </c>
      <c r="C2788" s="6">
        <v>1197831</v>
      </c>
      <c r="D2788" s="7">
        <v>44421</v>
      </c>
      <c r="E2788" s="6" t="s">
        <v>24</v>
      </c>
      <c r="F2788" s="6" t="s">
        <v>100</v>
      </c>
      <c r="G2788" s="6" t="s">
        <v>101</v>
      </c>
      <c r="H2788" s="6" t="s">
        <v>21</v>
      </c>
      <c r="I2788" s="8">
        <v>0.5</v>
      </c>
      <c r="J2788" s="9">
        <v>2750</v>
      </c>
      <c r="K2788" s="10">
        <f t="shared" si="20"/>
        <v>1375</v>
      </c>
      <c r="L2788" s="10">
        <f t="shared" si="21"/>
        <v>481.24999999999994</v>
      </c>
      <c r="M2788" s="11">
        <v>0.35</v>
      </c>
      <c r="O2788" s="16"/>
      <c r="P2788" s="14"/>
      <c r="Q2788" s="12"/>
      <c r="R2788" s="13"/>
    </row>
    <row r="2789" spans="1:18" ht="15.75" customHeight="1">
      <c r="A2789" s="1"/>
      <c r="B2789" s="6" t="s">
        <v>23</v>
      </c>
      <c r="C2789" s="6">
        <v>1197831</v>
      </c>
      <c r="D2789" s="7">
        <v>44421</v>
      </c>
      <c r="E2789" s="6" t="s">
        <v>24</v>
      </c>
      <c r="F2789" s="6" t="s">
        <v>100</v>
      </c>
      <c r="G2789" s="6" t="s">
        <v>101</v>
      </c>
      <c r="H2789" s="6" t="s">
        <v>22</v>
      </c>
      <c r="I2789" s="8">
        <v>0.55000000000000004</v>
      </c>
      <c r="J2789" s="9">
        <v>4500</v>
      </c>
      <c r="K2789" s="10">
        <f t="shared" si="20"/>
        <v>2475</v>
      </c>
      <c r="L2789" s="10">
        <f t="shared" si="21"/>
        <v>866.25</v>
      </c>
      <c r="M2789" s="11">
        <v>0.35</v>
      </c>
      <c r="O2789" s="16"/>
      <c r="P2789" s="14"/>
      <c r="Q2789" s="12"/>
      <c r="R2789" s="13"/>
    </row>
    <row r="2790" spans="1:18" ht="15.75" customHeight="1">
      <c r="A2790" s="1"/>
      <c r="B2790" s="6" t="s">
        <v>23</v>
      </c>
      <c r="C2790" s="6">
        <v>1197831</v>
      </c>
      <c r="D2790" s="7">
        <v>44451</v>
      </c>
      <c r="E2790" s="6" t="s">
        <v>24</v>
      </c>
      <c r="F2790" s="6" t="s">
        <v>100</v>
      </c>
      <c r="G2790" s="6" t="s">
        <v>101</v>
      </c>
      <c r="H2790" s="6" t="s">
        <v>17</v>
      </c>
      <c r="I2790" s="8">
        <v>0.5</v>
      </c>
      <c r="J2790" s="9">
        <v>5500</v>
      </c>
      <c r="K2790" s="10">
        <f t="shared" si="20"/>
        <v>2750</v>
      </c>
      <c r="L2790" s="10">
        <f t="shared" si="21"/>
        <v>962.49999999999989</v>
      </c>
      <c r="M2790" s="11">
        <v>0.35</v>
      </c>
      <c r="O2790" s="16"/>
      <c r="P2790" s="14"/>
      <c r="Q2790" s="12"/>
      <c r="R2790" s="13"/>
    </row>
    <row r="2791" spans="1:18" ht="15.75" customHeight="1">
      <c r="A2791" s="1"/>
      <c r="B2791" s="6" t="s">
        <v>23</v>
      </c>
      <c r="C2791" s="6">
        <v>1197831</v>
      </c>
      <c r="D2791" s="7">
        <v>44451</v>
      </c>
      <c r="E2791" s="6" t="s">
        <v>24</v>
      </c>
      <c r="F2791" s="6" t="s">
        <v>100</v>
      </c>
      <c r="G2791" s="6" t="s">
        <v>101</v>
      </c>
      <c r="H2791" s="6" t="s">
        <v>18</v>
      </c>
      <c r="I2791" s="8">
        <v>0.40000000000000013</v>
      </c>
      <c r="J2791" s="9">
        <v>3500</v>
      </c>
      <c r="K2791" s="10">
        <f t="shared" si="20"/>
        <v>1400.0000000000005</v>
      </c>
      <c r="L2791" s="10">
        <f t="shared" si="21"/>
        <v>490.00000000000011</v>
      </c>
      <c r="M2791" s="11">
        <v>0.35</v>
      </c>
      <c r="O2791" s="16"/>
      <c r="P2791" s="14"/>
      <c r="Q2791" s="12"/>
      <c r="R2791" s="13"/>
    </row>
    <row r="2792" spans="1:18" ht="15.75" customHeight="1">
      <c r="A2792" s="1"/>
      <c r="B2792" s="6" t="s">
        <v>23</v>
      </c>
      <c r="C2792" s="6">
        <v>1197831</v>
      </c>
      <c r="D2792" s="7">
        <v>44451</v>
      </c>
      <c r="E2792" s="6" t="s">
        <v>24</v>
      </c>
      <c r="F2792" s="6" t="s">
        <v>100</v>
      </c>
      <c r="G2792" s="6" t="s">
        <v>101</v>
      </c>
      <c r="H2792" s="6" t="s">
        <v>19</v>
      </c>
      <c r="I2792" s="8">
        <v>0.15000000000000008</v>
      </c>
      <c r="J2792" s="9">
        <v>2500</v>
      </c>
      <c r="K2792" s="10">
        <f t="shared" si="20"/>
        <v>375.00000000000017</v>
      </c>
      <c r="L2792" s="10">
        <f t="shared" si="21"/>
        <v>131.25000000000006</v>
      </c>
      <c r="M2792" s="11">
        <v>0.35</v>
      </c>
      <c r="O2792" s="16"/>
      <c r="P2792" s="14"/>
      <c r="Q2792" s="12"/>
      <c r="R2792" s="13"/>
    </row>
    <row r="2793" spans="1:18" ht="15.75" customHeight="1">
      <c r="A2793" s="1"/>
      <c r="B2793" s="6" t="s">
        <v>23</v>
      </c>
      <c r="C2793" s="6">
        <v>1197831</v>
      </c>
      <c r="D2793" s="7">
        <v>44451</v>
      </c>
      <c r="E2793" s="6" t="s">
        <v>24</v>
      </c>
      <c r="F2793" s="6" t="s">
        <v>100</v>
      </c>
      <c r="G2793" s="6" t="s">
        <v>101</v>
      </c>
      <c r="H2793" s="6" t="s">
        <v>20</v>
      </c>
      <c r="I2793" s="8">
        <v>0.15000000000000008</v>
      </c>
      <c r="J2793" s="9">
        <v>2250</v>
      </c>
      <c r="K2793" s="10">
        <f t="shared" si="20"/>
        <v>337.50000000000017</v>
      </c>
      <c r="L2793" s="10">
        <f t="shared" si="21"/>
        <v>118.12500000000006</v>
      </c>
      <c r="M2793" s="11">
        <v>0.35</v>
      </c>
      <c r="O2793" s="16"/>
      <c r="P2793" s="14"/>
      <c r="Q2793" s="12"/>
      <c r="R2793" s="13"/>
    </row>
    <row r="2794" spans="1:18" ht="15.75" customHeight="1">
      <c r="A2794" s="1"/>
      <c r="B2794" s="6" t="s">
        <v>23</v>
      </c>
      <c r="C2794" s="6">
        <v>1197831</v>
      </c>
      <c r="D2794" s="7">
        <v>44451</v>
      </c>
      <c r="E2794" s="6" t="s">
        <v>24</v>
      </c>
      <c r="F2794" s="6" t="s">
        <v>100</v>
      </c>
      <c r="G2794" s="6" t="s">
        <v>101</v>
      </c>
      <c r="H2794" s="6" t="s">
        <v>21</v>
      </c>
      <c r="I2794" s="8">
        <v>0.25000000000000006</v>
      </c>
      <c r="J2794" s="9">
        <v>2250</v>
      </c>
      <c r="K2794" s="10">
        <f t="shared" si="20"/>
        <v>562.50000000000011</v>
      </c>
      <c r="L2794" s="10">
        <f t="shared" si="21"/>
        <v>196.87500000000003</v>
      </c>
      <c r="M2794" s="11">
        <v>0.35</v>
      </c>
      <c r="O2794" s="16"/>
      <c r="P2794" s="14"/>
      <c r="Q2794" s="12"/>
      <c r="R2794" s="13"/>
    </row>
    <row r="2795" spans="1:18" ht="15.75" customHeight="1">
      <c r="A2795" s="1"/>
      <c r="B2795" s="6" t="s">
        <v>23</v>
      </c>
      <c r="C2795" s="6">
        <v>1197831</v>
      </c>
      <c r="D2795" s="7">
        <v>44451</v>
      </c>
      <c r="E2795" s="6" t="s">
        <v>24</v>
      </c>
      <c r="F2795" s="6" t="s">
        <v>100</v>
      </c>
      <c r="G2795" s="6" t="s">
        <v>101</v>
      </c>
      <c r="H2795" s="6" t="s">
        <v>22</v>
      </c>
      <c r="I2795" s="8">
        <v>0.3000000000000001</v>
      </c>
      <c r="J2795" s="9">
        <v>3250</v>
      </c>
      <c r="K2795" s="10">
        <f t="shared" si="20"/>
        <v>975.00000000000034</v>
      </c>
      <c r="L2795" s="10">
        <f t="shared" si="21"/>
        <v>341.25000000000011</v>
      </c>
      <c r="M2795" s="11">
        <v>0.35</v>
      </c>
      <c r="O2795" s="16"/>
      <c r="P2795" s="14"/>
      <c r="Q2795" s="12"/>
      <c r="R2795" s="13"/>
    </row>
    <row r="2796" spans="1:18" ht="15.75" customHeight="1">
      <c r="A2796" s="1"/>
      <c r="B2796" s="6" t="s">
        <v>23</v>
      </c>
      <c r="C2796" s="6">
        <v>1197831</v>
      </c>
      <c r="D2796" s="7">
        <v>44483</v>
      </c>
      <c r="E2796" s="6" t="s">
        <v>24</v>
      </c>
      <c r="F2796" s="6" t="s">
        <v>100</v>
      </c>
      <c r="G2796" s="6" t="s">
        <v>101</v>
      </c>
      <c r="H2796" s="6" t="s">
        <v>17</v>
      </c>
      <c r="I2796" s="8">
        <v>0.3000000000000001</v>
      </c>
      <c r="J2796" s="9">
        <v>5000</v>
      </c>
      <c r="K2796" s="10">
        <f t="shared" si="20"/>
        <v>1500.0000000000005</v>
      </c>
      <c r="L2796" s="10">
        <f t="shared" si="21"/>
        <v>525.00000000000011</v>
      </c>
      <c r="M2796" s="11">
        <v>0.35</v>
      </c>
      <c r="O2796" s="16"/>
      <c r="P2796" s="14"/>
      <c r="Q2796" s="12"/>
      <c r="R2796" s="13"/>
    </row>
    <row r="2797" spans="1:18" ht="15.75" customHeight="1">
      <c r="A2797" s="1"/>
      <c r="B2797" s="6" t="s">
        <v>23</v>
      </c>
      <c r="C2797" s="6">
        <v>1197831</v>
      </c>
      <c r="D2797" s="7">
        <v>44483</v>
      </c>
      <c r="E2797" s="6" t="s">
        <v>24</v>
      </c>
      <c r="F2797" s="6" t="s">
        <v>100</v>
      </c>
      <c r="G2797" s="6" t="s">
        <v>101</v>
      </c>
      <c r="H2797" s="6" t="s">
        <v>18</v>
      </c>
      <c r="I2797" s="8">
        <v>0.20000000000000012</v>
      </c>
      <c r="J2797" s="9">
        <v>3250</v>
      </c>
      <c r="K2797" s="10">
        <f t="shared" si="20"/>
        <v>650.00000000000034</v>
      </c>
      <c r="L2797" s="10">
        <f t="shared" si="21"/>
        <v>227.50000000000011</v>
      </c>
      <c r="M2797" s="11">
        <v>0.35</v>
      </c>
      <c r="O2797" s="16"/>
      <c r="P2797" s="14"/>
      <c r="Q2797" s="12"/>
      <c r="R2797" s="13"/>
    </row>
    <row r="2798" spans="1:18" ht="15.75" customHeight="1">
      <c r="A2798" s="1"/>
      <c r="B2798" s="6" t="s">
        <v>23</v>
      </c>
      <c r="C2798" s="6">
        <v>1197831</v>
      </c>
      <c r="D2798" s="7">
        <v>44483</v>
      </c>
      <c r="E2798" s="6" t="s">
        <v>24</v>
      </c>
      <c r="F2798" s="6" t="s">
        <v>100</v>
      </c>
      <c r="G2798" s="6" t="s">
        <v>101</v>
      </c>
      <c r="H2798" s="6" t="s">
        <v>19</v>
      </c>
      <c r="I2798" s="8">
        <v>0.20000000000000012</v>
      </c>
      <c r="J2798" s="9">
        <v>2000</v>
      </c>
      <c r="K2798" s="10">
        <f t="shared" si="20"/>
        <v>400.00000000000023</v>
      </c>
      <c r="L2798" s="10">
        <f t="shared" si="21"/>
        <v>140.00000000000006</v>
      </c>
      <c r="M2798" s="11">
        <v>0.35</v>
      </c>
      <c r="O2798" s="16"/>
      <c r="P2798" s="14"/>
      <c r="Q2798" s="12"/>
      <c r="R2798" s="13"/>
    </row>
    <row r="2799" spans="1:18" ht="15.75" customHeight="1">
      <c r="A2799" s="1"/>
      <c r="B2799" s="6" t="s">
        <v>23</v>
      </c>
      <c r="C2799" s="6">
        <v>1197831</v>
      </c>
      <c r="D2799" s="7">
        <v>44483</v>
      </c>
      <c r="E2799" s="6" t="s">
        <v>24</v>
      </c>
      <c r="F2799" s="6" t="s">
        <v>100</v>
      </c>
      <c r="G2799" s="6" t="s">
        <v>101</v>
      </c>
      <c r="H2799" s="6" t="s">
        <v>20</v>
      </c>
      <c r="I2799" s="8">
        <v>0.20000000000000012</v>
      </c>
      <c r="J2799" s="9">
        <v>1750</v>
      </c>
      <c r="K2799" s="10">
        <f t="shared" si="20"/>
        <v>350.00000000000023</v>
      </c>
      <c r="L2799" s="10">
        <f t="shared" si="21"/>
        <v>122.50000000000007</v>
      </c>
      <c r="M2799" s="11">
        <v>0.35</v>
      </c>
      <c r="O2799" s="16"/>
      <c r="P2799" s="14"/>
      <c r="Q2799" s="12"/>
      <c r="R2799" s="13"/>
    </row>
    <row r="2800" spans="1:18" ht="15.75" customHeight="1">
      <c r="A2800" s="1"/>
      <c r="B2800" s="6" t="s">
        <v>23</v>
      </c>
      <c r="C2800" s="6">
        <v>1197831</v>
      </c>
      <c r="D2800" s="7">
        <v>44483</v>
      </c>
      <c r="E2800" s="6" t="s">
        <v>24</v>
      </c>
      <c r="F2800" s="6" t="s">
        <v>100</v>
      </c>
      <c r="G2800" s="6" t="s">
        <v>101</v>
      </c>
      <c r="H2800" s="6" t="s">
        <v>21</v>
      </c>
      <c r="I2800" s="8">
        <v>0.3000000000000001</v>
      </c>
      <c r="J2800" s="9">
        <v>1750</v>
      </c>
      <c r="K2800" s="10">
        <f t="shared" si="20"/>
        <v>525.00000000000023</v>
      </c>
      <c r="L2800" s="10">
        <f t="shared" si="21"/>
        <v>183.75000000000006</v>
      </c>
      <c r="M2800" s="11">
        <v>0.35</v>
      </c>
      <c r="O2800" s="16"/>
      <c r="P2800" s="14"/>
      <c r="Q2800" s="12"/>
      <c r="R2800" s="13"/>
    </row>
    <row r="2801" spans="1:18" ht="15.75" customHeight="1">
      <c r="A2801" s="1"/>
      <c r="B2801" s="6" t="s">
        <v>23</v>
      </c>
      <c r="C2801" s="6">
        <v>1197831</v>
      </c>
      <c r="D2801" s="7">
        <v>44483</v>
      </c>
      <c r="E2801" s="6" t="s">
        <v>24</v>
      </c>
      <c r="F2801" s="6" t="s">
        <v>100</v>
      </c>
      <c r="G2801" s="6" t="s">
        <v>101</v>
      </c>
      <c r="H2801" s="6" t="s">
        <v>22</v>
      </c>
      <c r="I2801" s="8">
        <v>0.30000000000000004</v>
      </c>
      <c r="J2801" s="9">
        <v>3000</v>
      </c>
      <c r="K2801" s="10">
        <f t="shared" si="20"/>
        <v>900.00000000000011</v>
      </c>
      <c r="L2801" s="10">
        <f t="shared" si="21"/>
        <v>315</v>
      </c>
      <c r="M2801" s="11">
        <v>0.35</v>
      </c>
      <c r="O2801" s="16"/>
      <c r="P2801" s="14"/>
      <c r="Q2801" s="12"/>
      <c r="R2801" s="13"/>
    </row>
    <row r="2802" spans="1:18" ht="15.75" customHeight="1">
      <c r="A2802" s="1"/>
      <c r="B2802" s="6" t="s">
        <v>23</v>
      </c>
      <c r="C2802" s="6">
        <v>1197831</v>
      </c>
      <c r="D2802" s="7">
        <v>44513</v>
      </c>
      <c r="E2802" s="6" t="s">
        <v>24</v>
      </c>
      <c r="F2802" s="6" t="s">
        <v>100</v>
      </c>
      <c r="G2802" s="6" t="s">
        <v>101</v>
      </c>
      <c r="H2802" s="6" t="s">
        <v>17</v>
      </c>
      <c r="I2802" s="8">
        <v>0.25000000000000011</v>
      </c>
      <c r="J2802" s="9">
        <v>4500</v>
      </c>
      <c r="K2802" s="10">
        <f t="shared" si="20"/>
        <v>1125.0000000000005</v>
      </c>
      <c r="L2802" s="10">
        <f t="shared" si="21"/>
        <v>393.75000000000011</v>
      </c>
      <c r="M2802" s="11">
        <v>0.35</v>
      </c>
      <c r="O2802" s="16"/>
      <c r="P2802" s="14"/>
      <c r="Q2802" s="12"/>
      <c r="R2802" s="13"/>
    </row>
    <row r="2803" spans="1:18" ht="15.75" customHeight="1">
      <c r="A2803" s="1"/>
      <c r="B2803" s="6" t="s">
        <v>23</v>
      </c>
      <c r="C2803" s="6">
        <v>1197831</v>
      </c>
      <c r="D2803" s="7">
        <v>44513</v>
      </c>
      <c r="E2803" s="6" t="s">
        <v>24</v>
      </c>
      <c r="F2803" s="6" t="s">
        <v>100</v>
      </c>
      <c r="G2803" s="6" t="s">
        <v>101</v>
      </c>
      <c r="H2803" s="6" t="s">
        <v>18</v>
      </c>
      <c r="I2803" s="8">
        <v>0.15000000000000013</v>
      </c>
      <c r="J2803" s="9">
        <v>2750</v>
      </c>
      <c r="K2803" s="10">
        <f t="shared" si="20"/>
        <v>412.50000000000034</v>
      </c>
      <c r="L2803" s="10">
        <f t="shared" si="21"/>
        <v>144.37500000000011</v>
      </c>
      <c r="M2803" s="11">
        <v>0.35</v>
      </c>
      <c r="O2803" s="16"/>
      <c r="P2803" s="14"/>
      <c r="Q2803" s="12"/>
      <c r="R2803" s="13"/>
    </row>
    <row r="2804" spans="1:18" ht="15.75" customHeight="1">
      <c r="A2804" s="1"/>
      <c r="B2804" s="6" t="s">
        <v>23</v>
      </c>
      <c r="C2804" s="6">
        <v>1197831</v>
      </c>
      <c r="D2804" s="7">
        <v>44513</v>
      </c>
      <c r="E2804" s="6" t="s">
        <v>24</v>
      </c>
      <c r="F2804" s="6" t="s">
        <v>100</v>
      </c>
      <c r="G2804" s="6" t="s">
        <v>101</v>
      </c>
      <c r="H2804" s="6" t="s">
        <v>19</v>
      </c>
      <c r="I2804" s="8">
        <v>0.25000000000000017</v>
      </c>
      <c r="J2804" s="9">
        <v>2200</v>
      </c>
      <c r="K2804" s="10">
        <f t="shared" si="20"/>
        <v>550.00000000000034</v>
      </c>
      <c r="L2804" s="10">
        <f t="shared" si="21"/>
        <v>192.50000000000011</v>
      </c>
      <c r="M2804" s="11">
        <v>0.35</v>
      </c>
      <c r="O2804" s="16"/>
      <c r="P2804" s="14"/>
      <c r="Q2804" s="12"/>
      <c r="R2804" s="13"/>
    </row>
    <row r="2805" spans="1:18" ht="15.75" customHeight="1">
      <c r="A2805" s="1"/>
      <c r="B2805" s="6" t="s">
        <v>23</v>
      </c>
      <c r="C2805" s="6">
        <v>1197831</v>
      </c>
      <c r="D2805" s="7">
        <v>44513</v>
      </c>
      <c r="E2805" s="6" t="s">
        <v>24</v>
      </c>
      <c r="F2805" s="6" t="s">
        <v>100</v>
      </c>
      <c r="G2805" s="6" t="s">
        <v>101</v>
      </c>
      <c r="H2805" s="6" t="s">
        <v>20</v>
      </c>
      <c r="I2805" s="8">
        <v>0.55000000000000016</v>
      </c>
      <c r="J2805" s="9">
        <v>2750</v>
      </c>
      <c r="K2805" s="10">
        <f t="shared" si="20"/>
        <v>1512.5000000000005</v>
      </c>
      <c r="L2805" s="10">
        <f t="shared" si="21"/>
        <v>529.37500000000011</v>
      </c>
      <c r="M2805" s="11">
        <v>0.35</v>
      </c>
      <c r="O2805" s="16"/>
      <c r="P2805" s="14"/>
      <c r="Q2805" s="12"/>
      <c r="R2805" s="13"/>
    </row>
    <row r="2806" spans="1:18" ht="15.75" customHeight="1">
      <c r="A2806" s="1"/>
      <c r="B2806" s="6" t="s">
        <v>23</v>
      </c>
      <c r="C2806" s="6">
        <v>1197831</v>
      </c>
      <c r="D2806" s="7">
        <v>44513</v>
      </c>
      <c r="E2806" s="6" t="s">
        <v>24</v>
      </c>
      <c r="F2806" s="6" t="s">
        <v>100</v>
      </c>
      <c r="G2806" s="6" t="s">
        <v>101</v>
      </c>
      <c r="H2806" s="6" t="s">
        <v>21</v>
      </c>
      <c r="I2806" s="8">
        <v>0.75000000000000011</v>
      </c>
      <c r="J2806" s="9">
        <v>2500</v>
      </c>
      <c r="K2806" s="10">
        <f t="shared" si="20"/>
        <v>1875.0000000000002</v>
      </c>
      <c r="L2806" s="10">
        <f t="shared" si="21"/>
        <v>656.25</v>
      </c>
      <c r="M2806" s="11">
        <v>0.35</v>
      </c>
      <c r="O2806" s="16"/>
      <c r="P2806" s="14"/>
      <c r="Q2806" s="12"/>
      <c r="R2806" s="13"/>
    </row>
    <row r="2807" spans="1:18" ht="15.75" customHeight="1">
      <c r="A2807" s="1"/>
      <c r="B2807" s="6" t="s">
        <v>23</v>
      </c>
      <c r="C2807" s="6">
        <v>1197831</v>
      </c>
      <c r="D2807" s="7">
        <v>44513</v>
      </c>
      <c r="E2807" s="6" t="s">
        <v>24</v>
      </c>
      <c r="F2807" s="6" t="s">
        <v>100</v>
      </c>
      <c r="G2807" s="6" t="s">
        <v>101</v>
      </c>
      <c r="H2807" s="6" t="s">
        <v>22</v>
      </c>
      <c r="I2807" s="8">
        <v>0.75</v>
      </c>
      <c r="J2807" s="9">
        <v>3500</v>
      </c>
      <c r="K2807" s="10">
        <f t="shared" si="20"/>
        <v>2625</v>
      </c>
      <c r="L2807" s="10">
        <f t="shared" si="21"/>
        <v>918.74999999999989</v>
      </c>
      <c r="M2807" s="11">
        <v>0.35</v>
      </c>
      <c r="O2807" s="16"/>
      <c r="P2807" s="14"/>
      <c r="Q2807" s="12"/>
      <c r="R2807" s="13"/>
    </row>
    <row r="2808" spans="1:18" ht="15.75" customHeight="1">
      <c r="A2808" s="1"/>
      <c r="B2808" s="6" t="s">
        <v>23</v>
      </c>
      <c r="C2808" s="6">
        <v>1197831</v>
      </c>
      <c r="D2808" s="7">
        <v>44542</v>
      </c>
      <c r="E2808" s="6" t="s">
        <v>24</v>
      </c>
      <c r="F2808" s="6" t="s">
        <v>100</v>
      </c>
      <c r="G2808" s="6" t="s">
        <v>101</v>
      </c>
      <c r="H2808" s="6" t="s">
        <v>17</v>
      </c>
      <c r="I2808" s="8">
        <v>0.70000000000000007</v>
      </c>
      <c r="J2808" s="9">
        <v>6000</v>
      </c>
      <c r="K2808" s="10">
        <f t="shared" si="20"/>
        <v>4200</v>
      </c>
      <c r="L2808" s="10">
        <f t="shared" si="21"/>
        <v>1470</v>
      </c>
      <c r="M2808" s="11">
        <v>0.35</v>
      </c>
      <c r="O2808" s="16"/>
      <c r="P2808" s="14"/>
      <c r="Q2808" s="12"/>
      <c r="R2808" s="13"/>
    </row>
    <row r="2809" spans="1:18" ht="15.75" customHeight="1">
      <c r="A2809" s="1"/>
      <c r="B2809" s="6" t="s">
        <v>23</v>
      </c>
      <c r="C2809" s="6">
        <v>1197831</v>
      </c>
      <c r="D2809" s="7">
        <v>44542</v>
      </c>
      <c r="E2809" s="6" t="s">
        <v>24</v>
      </c>
      <c r="F2809" s="6" t="s">
        <v>100</v>
      </c>
      <c r="G2809" s="6" t="s">
        <v>101</v>
      </c>
      <c r="H2809" s="6" t="s">
        <v>18</v>
      </c>
      <c r="I2809" s="8">
        <v>0.60000000000000009</v>
      </c>
      <c r="J2809" s="9">
        <v>4000</v>
      </c>
      <c r="K2809" s="10">
        <f t="shared" si="20"/>
        <v>2400.0000000000005</v>
      </c>
      <c r="L2809" s="10">
        <f t="shared" si="21"/>
        <v>840.00000000000011</v>
      </c>
      <c r="M2809" s="11">
        <v>0.35</v>
      </c>
      <c r="O2809" s="16"/>
      <c r="P2809" s="14"/>
      <c r="Q2809" s="12"/>
      <c r="R2809" s="13"/>
    </row>
    <row r="2810" spans="1:18" ht="15.75" customHeight="1">
      <c r="A2810" s="1"/>
      <c r="B2810" s="6" t="s">
        <v>23</v>
      </c>
      <c r="C2810" s="6">
        <v>1197831</v>
      </c>
      <c r="D2810" s="7">
        <v>44542</v>
      </c>
      <c r="E2810" s="6" t="s">
        <v>24</v>
      </c>
      <c r="F2810" s="6" t="s">
        <v>100</v>
      </c>
      <c r="G2810" s="6" t="s">
        <v>101</v>
      </c>
      <c r="H2810" s="6" t="s">
        <v>19</v>
      </c>
      <c r="I2810" s="8">
        <v>0.60000000000000009</v>
      </c>
      <c r="J2810" s="9">
        <v>3500</v>
      </c>
      <c r="K2810" s="10">
        <f t="shared" si="20"/>
        <v>2100.0000000000005</v>
      </c>
      <c r="L2810" s="10">
        <f t="shared" si="21"/>
        <v>735.00000000000011</v>
      </c>
      <c r="M2810" s="11">
        <v>0.35</v>
      </c>
      <c r="O2810" s="16"/>
      <c r="P2810" s="14"/>
      <c r="Q2810" s="12"/>
      <c r="R2810" s="13"/>
    </row>
    <row r="2811" spans="1:18" ht="15.75" customHeight="1">
      <c r="A2811" s="1"/>
      <c r="B2811" s="6" t="s">
        <v>23</v>
      </c>
      <c r="C2811" s="6">
        <v>1197831</v>
      </c>
      <c r="D2811" s="7">
        <v>44542</v>
      </c>
      <c r="E2811" s="6" t="s">
        <v>24</v>
      </c>
      <c r="F2811" s="6" t="s">
        <v>100</v>
      </c>
      <c r="G2811" s="6" t="s">
        <v>101</v>
      </c>
      <c r="H2811" s="6" t="s">
        <v>20</v>
      </c>
      <c r="I2811" s="8">
        <v>0.60000000000000009</v>
      </c>
      <c r="J2811" s="9">
        <v>3000</v>
      </c>
      <c r="K2811" s="10">
        <f t="shared" ref="K2811:K3065" si="22">I2811*J2811</f>
        <v>1800.0000000000002</v>
      </c>
      <c r="L2811" s="10">
        <f t="shared" ref="L2811:L3065" si="23">K2811*M2811</f>
        <v>630</v>
      </c>
      <c r="M2811" s="11">
        <v>0.35</v>
      </c>
      <c r="O2811" s="16"/>
      <c r="P2811" s="14"/>
      <c r="Q2811" s="12"/>
      <c r="R2811" s="13"/>
    </row>
    <row r="2812" spans="1:18" ht="15.75" customHeight="1">
      <c r="A2812" s="1"/>
      <c r="B2812" s="6" t="s">
        <v>23</v>
      </c>
      <c r="C2812" s="6">
        <v>1197831</v>
      </c>
      <c r="D2812" s="7">
        <v>44542</v>
      </c>
      <c r="E2812" s="6" t="s">
        <v>24</v>
      </c>
      <c r="F2812" s="6" t="s">
        <v>100</v>
      </c>
      <c r="G2812" s="6" t="s">
        <v>101</v>
      </c>
      <c r="H2812" s="6" t="s">
        <v>21</v>
      </c>
      <c r="I2812" s="8">
        <v>0.70000000000000007</v>
      </c>
      <c r="J2812" s="9">
        <v>3000</v>
      </c>
      <c r="K2812" s="10">
        <f t="shared" si="22"/>
        <v>2100</v>
      </c>
      <c r="L2812" s="10">
        <f t="shared" si="23"/>
        <v>735</v>
      </c>
      <c r="M2812" s="11">
        <v>0.35</v>
      </c>
      <c r="O2812" s="16"/>
      <c r="P2812" s="14"/>
      <c r="Q2812" s="12"/>
      <c r="R2812" s="13"/>
    </row>
    <row r="2813" spans="1:18" ht="15.75" customHeight="1">
      <c r="A2813" s="1"/>
      <c r="B2813" s="6" t="s">
        <v>23</v>
      </c>
      <c r="C2813" s="6">
        <v>1197831</v>
      </c>
      <c r="D2813" s="7">
        <v>44542</v>
      </c>
      <c r="E2813" s="6" t="s">
        <v>24</v>
      </c>
      <c r="F2813" s="6" t="s">
        <v>100</v>
      </c>
      <c r="G2813" s="6" t="s">
        <v>101</v>
      </c>
      <c r="H2813" s="6" t="s">
        <v>22</v>
      </c>
      <c r="I2813" s="8">
        <v>0.75</v>
      </c>
      <c r="J2813" s="9">
        <v>4000</v>
      </c>
      <c r="K2813" s="10">
        <f t="shared" si="22"/>
        <v>3000</v>
      </c>
      <c r="L2813" s="10">
        <f t="shared" si="23"/>
        <v>1050</v>
      </c>
      <c r="M2813" s="11">
        <v>0.35</v>
      </c>
      <c r="O2813" s="16"/>
      <c r="P2813" s="14"/>
      <c r="Q2813" s="12"/>
      <c r="R2813" s="13"/>
    </row>
    <row r="2814" spans="1:18" ht="15.75" customHeight="1">
      <c r="A2814" s="1" t="s">
        <v>39</v>
      </c>
      <c r="B2814" s="6" t="s">
        <v>14</v>
      </c>
      <c r="C2814" s="6">
        <v>1185732</v>
      </c>
      <c r="D2814" s="7">
        <v>44208</v>
      </c>
      <c r="E2814" s="6" t="s">
        <v>33</v>
      </c>
      <c r="F2814" s="6" t="s">
        <v>102</v>
      </c>
      <c r="G2814" s="6" t="s">
        <v>103</v>
      </c>
      <c r="H2814" s="6" t="s">
        <v>17</v>
      </c>
      <c r="I2814" s="8">
        <v>0.4</v>
      </c>
      <c r="J2814" s="9">
        <v>4750</v>
      </c>
      <c r="K2814" s="10">
        <f t="shared" si="22"/>
        <v>1900</v>
      </c>
      <c r="L2814" s="10">
        <f t="shared" si="23"/>
        <v>665</v>
      </c>
      <c r="M2814" s="11">
        <v>0.35</v>
      </c>
      <c r="O2814" s="16"/>
      <c r="P2814" s="14"/>
      <c r="Q2814" s="12"/>
      <c r="R2814" s="13"/>
    </row>
    <row r="2815" spans="1:18" ht="15.75" customHeight="1">
      <c r="A2815" s="1"/>
      <c r="B2815" s="6" t="s">
        <v>14</v>
      </c>
      <c r="C2815" s="6">
        <v>1185732</v>
      </c>
      <c r="D2815" s="7">
        <v>44208</v>
      </c>
      <c r="E2815" s="6" t="s">
        <v>33</v>
      </c>
      <c r="F2815" s="6" t="s">
        <v>102</v>
      </c>
      <c r="G2815" s="6" t="s">
        <v>103</v>
      </c>
      <c r="H2815" s="6" t="s">
        <v>18</v>
      </c>
      <c r="I2815" s="8">
        <v>0.4</v>
      </c>
      <c r="J2815" s="9">
        <v>2750</v>
      </c>
      <c r="K2815" s="10">
        <f t="shared" si="22"/>
        <v>1100</v>
      </c>
      <c r="L2815" s="10">
        <f t="shared" si="23"/>
        <v>330</v>
      </c>
      <c r="M2815" s="11">
        <v>0.3</v>
      </c>
      <c r="O2815" s="16"/>
      <c r="P2815" s="14"/>
      <c r="Q2815" s="12"/>
      <c r="R2815" s="13"/>
    </row>
    <row r="2816" spans="1:18" ht="15.75" customHeight="1">
      <c r="A2816" s="1"/>
      <c r="B2816" s="6" t="s">
        <v>14</v>
      </c>
      <c r="C2816" s="6">
        <v>1185732</v>
      </c>
      <c r="D2816" s="7">
        <v>44208</v>
      </c>
      <c r="E2816" s="6" t="s">
        <v>33</v>
      </c>
      <c r="F2816" s="6" t="s">
        <v>102</v>
      </c>
      <c r="G2816" s="6" t="s">
        <v>103</v>
      </c>
      <c r="H2816" s="6" t="s">
        <v>19</v>
      </c>
      <c r="I2816" s="8">
        <v>0.30000000000000004</v>
      </c>
      <c r="J2816" s="9">
        <v>2750</v>
      </c>
      <c r="K2816" s="10">
        <f t="shared" si="22"/>
        <v>825.00000000000011</v>
      </c>
      <c r="L2816" s="10">
        <f t="shared" si="23"/>
        <v>247.50000000000003</v>
      </c>
      <c r="M2816" s="11">
        <v>0.3</v>
      </c>
      <c r="O2816" s="16"/>
      <c r="P2816" s="14"/>
      <c r="Q2816" s="12"/>
      <c r="R2816" s="13"/>
    </row>
    <row r="2817" spans="1:18" ht="15.75" customHeight="1">
      <c r="A2817" s="1"/>
      <c r="B2817" s="6" t="s">
        <v>14</v>
      </c>
      <c r="C2817" s="6">
        <v>1185732</v>
      </c>
      <c r="D2817" s="7">
        <v>44208</v>
      </c>
      <c r="E2817" s="6" t="s">
        <v>33</v>
      </c>
      <c r="F2817" s="6" t="s">
        <v>102</v>
      </c>
      <c r="G2817" s="6" t="s">
        <v>103</v>
      </c>
      <c r="H2817" s="6" t="s">
        <v>20</v>
      </c>
      <c r="I2817" s="8">
        <v>0.35000000000000003</v>
      </c>
      <c r="J2817" s="9">
        <v>1250</v>
      </c>
      <c r="K2817" s="10">
        <f t="shared" si="22"/>
        <v>437.50000000000006</v>
      </c>
      <c r="L2817" s="10">
        <f t="shared" si="23"/>
        <v>131.25</v>
      </c>
      <c r="M2817" s="11">
        <v>0.3</v>
      </c>
      <c r="O2817" s="16"/>
      <c r="P2817" s="14"/>
      <c r="Q2817" s="12"/>
      <c r="R2817" s="13"/>
    </row>
    <row r="2818" spans="1:18" ht="15.75" customHeight="1">
      <c r="A2818" s="1"/>
      <c r="B2818" s="6" t="s">
        <v>14</v>
      </c>
      <c r="C2818" s="6">
        <v>1185732</v>
      </c>
      <c r="D2818" s="7">
        <v>44208</v>
      </c>
      <c r="E2818" s="6" t="s">
        <v>33</v>
      </c>
      <c r="F2818" s="6" t="s">
        <v>102</v>
      </c>
      <c r="G2818" s="6" t="s">
        <v>103</v>
      </c>
      <c r="H2818" s="6" t="s">
        <v>21</v>
      </c>
      <c r="I2818" s="8">
        <v>0.49999999999999994</v>
      </c>
      <c r="J2818" s="9">
        <v>1750</v>
      </c>
      <c r="K2818" s="10">
        <f t="shared" si="22"/>
        <v>874.99999999999989</v>
      </c>
      <c r="L2818" s="10">
        <f t="shared" si="23"/>
        <v>306.24999999999994</v>
      </c>
      <c r="M2818" s="11">
        <v>0.35</v>
      </c>
      <c r="O2818" s="16"/>
      <c r="P2818" s="14"/>
      <c r="Q2818" s="12"/>
      <c r="R2818" s="13"/>
    </row>
    <row r="2819" spans="1:18" ht="15.75" customHeight="1">
      <c r="A2819" s="1"/>
      <c r="B2819" s="6" t="s">
        <v>14</v>
      </c>
      <c r="C2819" s="6">
        <v>1185732</v>
      </c>
      <c r="D2819" s="7">
        <v>44208</v>
      </c>
      <c r="E2819" s="6" t="s">
        <v>33</v>
      </c>
      <c r="F2819" s="6" t="s">
        <v>102</v>
      </c>
      <c r="G2819" s="6" t="s">
        <v>103</v>
      </c>
      <c r="H2819" s="6" t="s">
        <v>22</v>
      </c>
      <c r="I2819" s="8">
        <v>0.4</v>
      </c>
      <c r="J2819" s="9">
        <v>2750</v>
      </c>
      <c r="K2819" s="10">
        <f t="shared" si="22"/>
        <v>1100</v>
      </c>
      <c r="L2819" s="10">
        <f t="shared" si="23"/>
        <v>440</v>
      </c>
      <c r="M2819" s="11">
        <v>0.4</v>
      </c>
      <c r="O2819" s="16"/>
      <c r="P2819" s="14"/>
      <c r="Q2819" s="12"/>
      <c r="R2819" s="13"/>
    </row>
    <row r="2820" spans="1:18" ht="15.75" customHeight="1">
      <c r="A2820" s="1"/>
      <c r="B2820" s="6" t="s">
        <v>14</v>
      </c>
      <c r="C2820" s="6">
        <v>1185732</v>
      </c>
      <c r="D2820" s="7">
        <v>44239</v>
      </c>
      <c r="E2820" s="6" t="s">
        <v>33</v>
      </c>
      <c r="F2820" s="6" t="s">
        <v>102</v>
      </c>
      <c r="G2820" s="6" t="s">
        <v>103</v>
      </c>
      <c r="H2820" s="6" t="s">
        <v>17</v>
      </c>
      <c r="I2820" s="8">
        <v>0.4</v>
      </c>
      <c r="J2820" s="9">
        <v>5250</v>
      </c>
      <c r="K2820" s="10">
        <f t="shared" si="22"/>
        <v>2100</v>
      </c>
      <c r="L2820" s="10">
        <f t="shared" si="23"/>
        <v>735</v>
      </c>
      <c r="M2820" s="11">
        <v>0.35</v>
      </c>
      <c r="O2820" s="16"/>
      <c r="P2820" s="14"/>
      <c r="Q2820" s="12"/>
      <c r="R2820" s="13"/>
    </row>
    <row r="2821" spans="1:18" ht="15.75" customHeight="1">
      <c r="A2821" s="1"/>
      <c r="B2821" s="6" t="s">
        <v>14</v>
      </c>
      <c r="C2821" s="6">
        <v>1185732</v>
      </c>
      <c r="D2821" s="7">
        <v>44239</v>
      </c>
      <c r="E2821" s="6" t="s">
        <v>33</v>
      </c>
      <c r="F2821" s="6" t="s">
        <v>102</v>
      </c>
      <c r="G2821" s="6" t="s">
        <v>103</v>
      </c>
      <c r="H2821" s="6" t="s">
        <v>18</v>
      </c>
      <c r="I2821" s="8">
        <v>0.4</v>
      </c>
      <c r="J2821" s="9">
        <v>1750</v>
      </c>
      <c r="K2821" s="10">
        <f t="shared" si="22"/>
        <v>700</v>
      </c>
      <c r="L2821" s="10">
        <f t="shared" si="23"/>
        <v>210</v>
      </c>
      <c r="M2821" s="11">
        <v>0.3</v>
      </c>
      <c r="O2821" s="16"/>
      <c r="P2821" s="14"/>
      <c r="Q2821" s="12"/>
      <c r="R2821" s="13"/>
    </row>
    <row r="2822" spans="1:18" ht="15.75" customHeight="1">
      <c r="A2822" s="1"/>
      <c r="B2822" s="6" t="s">
        <v>14</v>
      </c>
      <c r="C2822" s="6">
        <v>1185732</v>
      </c>
      <c r="D2822" s="7">
        <v>44239</v>
      </c>
      <c r="E2822" s="6" t="s">
        <v>33</v>
      </c>
      <c r="F2822" s="6" t="s">
        <v>102</v>
      </c>
      <c r="G2822" s="6" t="s">
        <v>103</v>
      </c>
      <c r="H2822" s="6" t="s">
        <v>19</v>
      </c>
      <c r="I2822" s="8">
        <v>0.30000000000000004</v>
      </c>
      <c r="J2822" s="9">
        <v>2250</v>
      </c>
      <c r="K2822" s="10">
        <f t="shared" si="22"/>
        <v>675.00000000000011</v>
      </c>
      <c r="L2822" s="10">
        <f t="shared" si="23"/>
        <v>202.50000000000003</v>
      </c>
      <c r="M2822" s="11">
        <v>0.3</v>
      </c>
      <c r="O2822" s="16"/>
      <c r="P2822" s="14"/>
      <c r="Q2822" s="12"/>
      <c r="R2822" s="13"/>
    </row>
    <row r="2823" spans="1:18" ht="15.75" customHeight="1">
      <c r="A2823" s="1"/>
      <c r="B2823" s="6" t="s">
        <v>14</v>
      </c>
      <c r="C2823" s="6">
        <v>1185732</v>
      </c>
      <c r="D2823" s="7">
        <v>44239</v>
      </c>
      <c r="E2823" s="6" t="s">
        <v>33</v>
      </c>
      <c r="F2823" s="6" t="s">
        <v>102</v>
      </c>
      <c r="G2823" s="6" t="s">
        <v>103</v>
      </c>
      <c r="H2823" s="6" t="s">
        <v>20</v>
      </c>
      <c r="I2823" s="8">
        <v>0.35000000000000003</v>
      </c>
      <c r="J2823" s="9">
        <v>1000</v>
      </c>
      <c r="K2823" s="10">
        <f t="shared" si="22"/>
        <v>350.00000000000006</v>
      </c>
      <c r="L2823" s="10">
        <f t="shared" si="23"/>
        <v>105.00000000000001</v>
      </c>
      <c r="M2823" s="11">
        <v>0.3</v>
      </c>
      <c r="O2823" s="16"/>
      <c r="P2823" s="14"/>
      <c r="Q2823" s="12"/>
      <c r="R2823" s="13"/>
    </row>
    <row r="2824" spans="1:18" ht="15.75" customHeight="1">
      <c r="A2824" s="1"/>
      <c r="B2824" s="6" t="s">
        <v>14</v>
      </c>
      <c r="C2824" s="6">
        <v>1185732</v>
      </c>
      <c r="D2824" s="7">
        <v>44239</v>
      </c>
      <c r="E2824" s="6" t="s">
        <v>33</v>
      </c>
      <c r="F2824" s="6" t="s">
        <v>102</v>
      </c>
      <c r="G2824" s="6" t="s">
        <v>103</v>
      </c>
      <c r="H2824" s="6" t="s">
        <v>21</v>
      </c>
      <c r="I2824" s="8">
        <v>0.49999999999999994</v>
      </c>
      <c r="J2824" s="9">
        <v>1750</v>
      </c>
      <c r="K2824" s="10">
        <f t="shared" si="22"/>
        <v>874.99999999999989</v>
      </c>
      <c r="L2824" s="10">
        <f t="shared" si="23"/>
        <v>306.24999999999994</v>
      </c>
      <c r="M2824" s="11">
        <v>0.35</v>
      </c>
      <c r="O2824" s="16"/>
      <c r="P2824" s="14"/>
      <c r="Q2824" s="12"/>
      <c r="R2824" s="13"/>
    </row>
    <row r="2825" spans="1:18" ht="15.75" customHeight="1">
      <c r="A2825" s="1"/>
      <c r="B2825" s="6" t="s">
        <v>14</v>
      </c>
      <c r="C2825" s="6">
        <v>1185732</v>
      </c>
      <c r="D2825" s="7">
        <v>44239</v>
      </c>
      <c r="E2825" s="6" t="s">
        <v>33</v>
      </c>
      <c r="F2825" s="6" t="s">
        <v>102</v>
      </c>
      <c r="G2825" s="6" t="s">
        <v>103</v>
      </c>
      <c r="H2825" s="6" t="s">
        <v>22</v>
      </c>
      <c r="I2825" s="8">
        <v>0.35</v>
      </c>
      <c r="J2825" s="9">
        <v>2750</v>
      </c>
      <c r="K2825" s="10">
        <f t="shared" si="22"/>
        <v>962.49999999999989</v>
      </c>
      <c r="L2825" s="10">
        <f t="shared" si="23"/>
        <v>385</v>
      </c>
      <c r="M2825" s="11">
        <v>0.4</v>
      </c>
      <c r="O2825" s="16"/>
      <c r="P2825" s="14"/>
      <c r="Q2825" s="12"/>
      <c r="R2825" s="13"/>
    </row>
    <row r="2826" spans="1:18" ht="15.75" customHeight="1">
      <c r="A2826" s="1"/>
      <c r="B2826" s="6" t="s">
        <v>14</v>
      </c>
      <c r="C2826" s="6">
        <v>1185732</v>
      </c>
      <c r="D2826" s="7">
        <v>44266</v>
      </c>
      <c r="E2826" s="6" t="s">
        <v>33</v>
      </c>
      <c r="F2826" s="6" t="s">
        <v>102</v>
      </c>
      <c r="G2826" s="6" t="s">
        <v>103</v>
      </c>
      <c r="H2826" s="6" t="s">
        <v>17</v>
      </c>
      <c r="I2826" s="8">
        <v>0.4</v>
      </c>
      <c r="J2826" s="9">
        <v>4950</v>
      </c>
      <c r="K2826" s="10">
        <f t="shared" si="22"/>
        <v>1980</v>
      </c>
      <c r="L2826" s="10">
        <f t="shared" si="23"/>
        <v>693</v>
      </c>
      <c r="M2826" s="11">
        <v>0.35</v>
      </c>
      <c r="O2826" s="16"/>
      <c r="P2826" s="14"/>
      <c r="Q2826" s="12"/>
      <c r="R2826" s="13"/>
    </row>
    <row r="2827" spans="1:18" ht="15.75" customHeight="1">
      <c r="A2827" s="1"/>
      <c r="B2827" s="6" t="s">
        <v>14</v>
      </c>
      <c r="C2827" s="6">
        <v>1185732</v>
      </c>
      <c r="D2827" s="7">
        <v>44266</v>
      </c>
      <c r="E2827" s="6" t="s">
        <v>33</v>
      </c>
      <c r="F2827" s="6" t="s">
        <v>102</v>
      </c>
      <c r="G2827" s="6" t="s">
        <v>103</v>
      </c>
      <c r="H2827" s="6" t="s">
        <v>18</v>
      </c>
      <c r="I2827" s="8">
        <v>0.4</v>
      </c>
      <c r="J2827" s="9">
        <v>2000</v>
      </c>
      <c r="K2827" s="10">
        <f t="shared" si="22"/>
        <v>800</v>
      </c>
      <c r="L2827" s="10">
        <f t="shared" si="23"/>
        <v>240</v>
      </c>
      <c r="M2827" s="11">
        <v>0.3</v>
      </c>
      <c r="O2827" s="16"/>
      <c r="P2827" s="14"/>
      <c r="Q2827" s="12"/>
      <c r="R2827" s="13"/>
    </row>
    <row r="2828" spans="1:18" ht="15.75" customHeight="1">
      <c r="A2828" s="1"/>
      <c r="B2828" s="6" t="s">
        <v>14</v>
      </c>
      <c r="C2828" s="6">
        <v>1185732</v>
      </c>
      <c r="D2828" s="7">
        <v>44266</v>
      </c>
      <c r="E2828" s="6" t="s">
        <v>33</v>
      </c>
      <c r="F2828" s="6" t="s">
        <v>102</v>
      </c>
      <c r="G2828" s="6" t="s">
        <v>103</v>
      </c>
      <c r="H2828" s="6" t="s">
        <v>19</v>
      </c>
      <c r="I2828" s="8">
        <v>0.30000000000000004</v>
      </c>
      <c r="J2828" s="9">
        <v>2250</v>
      </c>
      <c r="K2828" s="10">
        <f t="shared" si="22"/>
        <v>675.00000000000011</v>
      </c>
      <c r="L2828" s="10">
        <f t="shared" si="23"/>
        <v>202.50000000000003</v>
      </c>
      <c r="M2828" s="11">
        <v>0.3</v>
      </c>
      <c r="O2828" s="16"/>
      <c r="P2828" s="14"/>
      <c r="Q2828" s="12"/>
      <c r="R2828" s="13"/>
    </row>
    <row r="2829" spans="1:18" ht="15.75" customHeight="1">
      <c r="A2829" s="1"/>
      <c r="B2829" s="6" t="s">
        <v>14</v>
      </c>
      <c r="C2829" s="6">
        <v>1185732</v>
      </c>
      <c r="D2829" s="7">
        <v>44266</v>
      </c>
      <c r="E2829" s="6" t="s">
        <v>33</v>
      </c>
      <c r="F2829" s="6" t="s">
        <v>102</v>
      </c>
      <c r="G2829" s="6" t="s">
        <v>103</v>
      </c>
      <c r="H2829" s="6" t="s">
        <v>20</v>
      </c>
      <c r="I2829" s="8">
        <v>0.35</v>
      </c>
      <c r="J2829" s="9">
        <v>750</v>
      </c>
      <c r="K2829" s="10">
        <f t="shared" si="22"/>
        <v>262.5</v>
      </c>
      <c r="L2829" s="10">
        <f t="shared" si="23"/>
        <v>78.75</v>
      </c>
      <c r="M2829" s="11">
        <v>0.3</v>
      </c>
      <c r="O2829" s="16"/>
      <c r="P2829" s="14"/>
      <c r="Q2829" s="12"/>
      <c r="R2829" s="13"/>
    </row>
    <row r="2830" spans="1:18" ht="15.75" customHeight="1">
      <c r="A2830" s="1"/>
      <c r="B2830" s="6" t="s">
        <v>14</v>
      </c>
      <c r="C2830" s="6">
        <v>1185732</v>
      </c>
      <c r="D2830" s="7">
        <v>44266</v>
      </c>
      <c r="E2830" s="6" t="s">
        <v>33</v>
      </c>
      <c r="F2830" s="6" t="s">
        <v>102</v>
      </c>
      <c r="G2830" s="6" t="s">
        <v>103</v>
      </c>
      <c r="H2830" s="6" t="s">
        <v>21</v>
      </c>
      <c r="I2830" s="8">
        <v>0.5</v>
      </c>
      <c r="J2830" s="9">
        <v>1250</v>
      </c>
      <c r="K2830" s="10">
        <f t="shared" si="22"/>
        <v>625</v>
      </c>
      <c r="L2830" s="10">
        <f t="shared" si="23"/>
        <v>218.75</v>
      </c>
      <c r="M2830" s="11">
        <v>0.35</v>
      </c>
      <c r="O2830" s="16"/>
      <c r="P2830" s="14"/>
      <c r="Q2830" s="12"/>
      <c r="R2830" s="13"/>
    </row>
    <row r="2831" spans="1:18" ht="15.75" customHeight="1">
      <c r="A2831" s="1"/>
      <c r="B2831" s="6" t="s">
        <v>14</v>
      </c>
      <c r="C2831" s="6">
        <v>1185732</v>
      </c>
      <c r="D2831" s="7">
        <v>44266</v>
      </c>
      <c r="E2831" s="6" t="s">
        <v>33</v>
      </c>
      <c r="F2831" s="6" t="s">
        <v>102</v>
      </c>
      <c r="G2831" s="6" t="s">
        <v>103</v>
      </c>
      <c r="H2831" s="6" t="s">
        <v>22</v>
      </c>
      <c r="I2831" s="8">
        <v>0.4</v>
      </c>
      <c r="J2831" s="9">
        <v>2250</v>
      </c>
      <c r="K2831" s="10">
        <f t="shared" si="22"/>
        <v>900</v>
      </c>
      <c r="L2831" s="10">
        <f t="shared" si="23"/>
        <v>360</v>
      </c>
      <c r="M2831" s="11">
        <v>0.4</v>
      </c>
      <c r="O2831" s="16"/>
      <c r="P2831" s="14"/>
      <c r="Q2831" s="12"/>
      <c r="R2831" s="13"/>
    </row>
    <row r="2832" spans="1:18" ht="15.75" customHeight="1">
      <c r="A2832" s="1"/>
      <c r="B2832" s="6" t="s">
        <v>14</v>
      </c>
      <c r="C2832" s="6">
        <v>1185732</v>
      </c>
      <c r="D2832" s="7">
        <v>44298</v>
      </c>
      <c r="E2832" s="6" t="s">
        <v>33</v>
      </c>
      <c r="F2832" s="6" t="s">
        <v>102</v>
      </c>
      <c r="G2832" s="6" t="s">
        <v>103</v>
      </c>
      <c r="H2832" s="6" t="s">
        <v>17</v>
      </c>
      <c r="I2832" s="8">
        <v>0.4</v>
      </c>
      <c r="J2832" s="9">
        <v>4500</v>
      </c>
      <c r="K2832" s="10">
        <f t="shared" si="22"/>
        <v>1800</v>
      </c>
      <c r="L2832" s="10">
        <f t="shared" si="23"/>
        <v>630</v>
      </c>
      <c r="M2832" s="11">
        <v>0.35</v>
      </c>
      <c r="O2832" s="16"/>
      <c r="P2832" s="14"/>
      <c r="Q2832" s="12"/>
      <c r="R2832" s="13"/>
    </row>
    <row r="2833" spans="1:18" ht="15.75" customHeight="1">
      <c r="A2833" s="1"/>
      <c r="B2833" s="6" t="s">
        <v>14</v>
      </c>
      <c r="C2833" s="6">
        <v>1185732</v>
      </c>
      <c r="D2833" s="7">
        <v>44298</v>
      </c>
      <c r="E2833" s="6" t="s">
        <v>33</v>
      </c>
      <c r="F2833" s="6" t="s">
        <v>102</v>
      </c>
      <c r="G2833" s="6" t="s">
        <v>103</v>
      </c>
      <c r="H2833" s="6" t="s">
        <v>18</v>
      </c>
      <c r="I2833" s="8">
        <v>0.4</v>
      </c>
      <c r="J2833" s="9">
        <v>1500</v>
      </c>
      <c r="K2833" s="10">
        <f t="shared" si="22"/>
        <v>600</v>
      </c>
      <c r="L2833" s="10">
        <f t="shared" si="23"/>
        <v>180</v>
      </c>
      <c r="M2833" s="11">
        <v>0.3</v>
      </c>
      <c r="O2833" s="16"/>
      <c r="P2833" s="14"/>
      <c r="Q2833" s="12"/>
      <c r="R2833" s="13"/>
    </row>
    <row r="2834" spans="1:18" ht="15.75" customHeight="1">
      <c r="A2834" s="1"/>
      <c r="B2834" s="6" t="s">
        <v>14</v>
      </c>
      <c r="C2834" s="6">
        <v>1185732</v>
      </c>
      <c r="D2834" s="7">
        <v>44298</v>
      </c>
      <c r="E2834" s="6" t="s">
        <v>33</v>
      </c>
      <c r="F2834" s="6" t="s">
        <v>102</v>
      </c>
      <c r="G2834" s="6" t="s">
        <v>103</v>
      </c>
      <c r="H2834" s="6" t="s">
        <v>19</v>
      </c>
      <c r="I2834" s="8">
        <v>0.30000000000000004</v>
      </c>
      <c r="J2834" s="9">
        <v>1500</v>
      </c>
      <c r="K2834" s="10">
        <f t="shared" si="22"/>
        <v>450.00000000000006</v>
      </c>
      <c r="L2834" s="10">
        <f t="shared" si="23"/>
        <v>135</v>
      </c>
      <c r="M2834" s="11">
        <v>0.3</v>
      </c>
      <c r="O2834" s="16"/>
      <c r="P2834" s="14"/>
      <c r="Q2834" s="12"/>
      <c r="R2834" s="13"/>
    </row>
    <row r="2835" spans="1:18" ht="15.75" customHeight="1">
      <c r="A2835" s="1"/>
      <c r="B2835" s="6" t="s">
        <v>14</v>
      </c>
      <c r="C2835" s="6">
        <v>1185732</v>
      </c>
      <c r="D2835" s="7">
        <v>44298</v>
      </c>
      <c r="E2835" s="6" t="s">
        <v>33</v>
      </c>
      <c r="F2835" s="6" t="s">
        <v>102</v>
      </c>
      <c r="G2835" s="6" t="s">
        <v>103</v>
      </c>
      <c r="H2835" s="6" t="s">
        <v>20</v>
      </c>
      <c r="I2835" s="8">
        <v>0.35</v>
      </c>
      <c r="J2835" s="9">
        <v>750</v>
      </c>
      <c r="K2835" s="10">
        <f t="shared" si="22"/>
        <v>262.5</v>
      </c>
      <c r="L2835" s="10">
        <f t="shared" si="23"/>
        <v>78.75</v>
      </c>
      <c r="M2835" s="11">
        <v>0.3</v>
      </c>
      <c r="O2835" s="16"/>
      <c r="P2835" s="14"/>
      <c r="Q2835" s="12"/>
      <c r="R2835" s="13"/>
    </row>
    <row r="2836" spans="1:18" ht="15.75" customHeight="1">
      <c r="A2836" s="1"/>
      <c r="B2836" s="6" t="s">
        <v>14</v>
      </c>
      <c r="C2836" s="6">
        <v>1185732</v>
      </c>
      <c r="D2836" s="7">
        <v>44298</v>
      </c>
      <c r="E2836" s="6" t="s">
        <v>33</v>
      </c>
      <c r="F2836" s="6" t="s">
        <v>102</v>
      </c>
      <c r="G2836" s="6" t="s">
        <v>103</v>
      </c>
      <c r="H2836" s="6" t="s">
        <v>21</v>
      </c>
      <c r="I2836" s="8">
        <v>0.6</v>
      </c>
      <c r="J2836" s="9">
        <v>1000</v>
      </c>
      <c r="K2836" s="10">
        <f t="shared" si="22"/>
        <v>600</v>
      </c>
      <c r="L2836" s="10">
        <f t="shared" si="23"/>
        <v>210</v>
      </c>
      <c r="M2836" s="11">
        <v>0.35</v>
      </c>
      <c r="O2836" s="16"/>
      <c r="P2836" s="14"/>
      <c r="Q2836" s="12"/>
      <c r="R2836" s="13"/>
    </row>
    <row r="2837" spans="1:18" ht="15.75" customHeight="1">
      <c r="A2837" s="1"/>
      <c r="B2837" s="6" t="s">
        <v>14</v>
      </c>
      <c r="C2837" s="6">
        <v>1185732</v>
      </c>
      <c r="D2837" s="7">
        <v>44298</v>
      </c>
      <c r="E2837" s="6" t="s">
        <v>33</v>
      </c>
      <c r="F2837" s="6" t="s">
        <v>102</v>
      </c>
      <c r="G2837" s="6" t="s">
        <v>103</v>
      </c>
      <c r="H2837" s="6" t="s">
        <v>22</v>
      </c>
      <c r="I2837" s="8">
        <v>0.5</v>
      </c>
      <c r="J2837" s="9">
        <v>2250</v>
      </c>
      <c r="K2837" s="10">
        <f t="shared" si="22"/>
        <v>1125</v>
      </c>
      <c r="L2837" s="10">
        <f t="shared" si="23"/>
        <v>450</v>
      </c>
      <c r="M2837" s="11">
        <v>0.4</v>
      </c>
      <c r="O2837" s="16"/>
      <c r="P2837" s="14"/>
      <c r="Q2837" s="12"/>
      <c r="R2837" s="13"/>
    </row>
    <row r="2838" spans="1:18" ht="15.75" customHeight="1">
      <c r="A2838" s="1"/>
      <c r="B2838" s="6" t="s">
        <v>14</v>
      </c>
      <c r="C2838" s="6">
        <v>1185732</v>
      </c>
      <c r="D2838" s="7">
        <v>44329</v>
      </c>
      <c r="E2838" s="6" t="s">
        <v>33</v>
      </c>
      <c r="F2838" s="6" t="s">
        <v>102</v>
      </c>
      <c r="G2838" s="6" t="s">
        <v>103</v>
      </c>
      <c r="H2838" s="6" t="s">
        <v>17</v>
      </c>
      <c r="I2838" s="8">
        <v>0.6</v>
      </c>
      <c r="J2838" s="9">
        <v>4950</v>
      </c>
      <c r="K2838" s="10">
        <f t="shared" si="22"/>
        <v>2970</v>
      </c>
      <c r="L2838" s="10">
        <f t="shared" si="23"/>
        <v>1039.5</v>
      </c>
      <c r="M2838" s="11">
        <v>0.35</v>
      </c>
      <c r="O2838" s="16"/>
      <c r="P2838" s="14"/>
      <c r="Q2838" s="12"/>
      <c r="R2838" s="13"/>
    </row>
    <row r="2839" spans="1:18" ht="15.75" customHeight="1">
      <c r="A2839" s="1"/>
      <c r="B2839" s="6" t="s">
        <v>14</v>
      </c>
      <c r="C2839" s="6">
        <v>1185732</v>
      </c>
      <c r="D2839" s="7">
        <v>44329</v>
      </c>
      <c r="E2839" s="6" t="s">
        <v>33</v>
      </c>
      <c r="F2839" s="6" t="s">
        <v>102</v>
      </c>
      <c r="G2839" s="6" t="s">
        <v>103</v>
      </c>
      <c r="H2839" s="6" t="s">
        <v>18</v>
      </c>
      <c r="I2839" s="8">
        <v>0.5</v>
      </c>
      <c r="J2839" s="9">
        <v>2000</v>
      </c>
      <c r="K2839" s="10">
        <f t="shared" si="22"/>
        <v>1000</v>
      </c>
      <c r="L2839" s="10">
        <f t="shared" si="23"/>
        <v>300</v>
      </c>
      <c r="M2839" s="11">
        <v>0.3</v>
      </c>
      <c r="O2839" s="16"/>
      <c r="P2839" s="14"/>
      <c r="Q2839" s="12"/>
      <c r="R2839" s="13"/>
    </row>
    <row r="2840" spans="1:18" ht="15.75" customHeight="1">
      <c r="A2840" s="1"/>
      <c r="B2840" s="6" t="s">
        <v>14</v>
      </c>
      <c r="C2840" s="6">
        <v>1185732</v>
      </c>
      <c r="D2840" s="7">
        <v>44329</v>
      </c>
      <c r="E2840" s="6" t="s">
        <v>33</v>
      </c>
      <c r="F2840" s="6" t="s">
        <v>102</v>
      </c>
      <c r="G2840" s="6" t="s">
        <v>103</v>
      </c>
      <c r="H2840" s="6" t="s">
        <v>19</v>
      </c>
      <c r="I2840" s="8">
        <v>0.45</v>
      </c>
      <c r="J2840" s="9">
        <v>1750</v>
      </c>
      <c r="K2840" s="10">
        <f t="shared" si="22"/>
        <v>787.5</v>
      </c>
      <c r="L2840" s="10">
        <f t="shared" si="23"/>
        <v>236.25</v>
      </c>
      <c r="M2840" s="11">
        <v>0.3</v>
      </c>
      <c r="O2840" s="16"/>
      <c r="P2840" s="14"/>
      <c r="Q2840" s="12"/>
      <c r="R2840" s="13"/>
    </row>
    <row r="2841" spans="1:18" ht="15.75" customHeight="1">
      <c r="A2841" s="1"/>
      <c r="B2841" s="6" t="s">
        <v>14</v>
      </c>
      <c r="C2841" s="6">
        <v>1185732</v>
      </c>
      <c r="D2841" s="7">
        <v>44329</v>
      </c>
      <c r="E2841" s="6" t="s">
        <v>33</v>
      </c>
      <c r="F2841" s="6" t="s">
        <v>102</v>
      </c>
      <c r="G2841" s="6" t="s">
        <v>103</v>
      </c>
      <c r="H2841" s="6" t="s">
        <v>20</v>
      </c>
      <c r="I2841" s="8">
        <v>0.45</v>
      </c>
      <c r="J2841" s="9">
        <v>1000</v>
      </c>
      <c r="K2841" s="10">
        <f t="shared" si="22"/>
        <v>450</v>
      </c>
      <c r="L2841" s="10">
        <f t="shared" si="23"/>
        <v>135</v>
      </c>
      <c r="M2841" s="11">
        <v>0.3</v>
      </c>
      <c r="O2841" s="16"/>
      <c r="P2841" s="14"/>
      <c r="Q2841" s="12"/>
      <c r="R2841" s="13"/>
    </row>
    <row r="2842" spans="1:18" ht="15.75" customHeight="1">
      <c r="A2842" s="1"/>
      <c r="B2842" s="6" t="s">
        <v>14</v>
      </c>
      <c r="C2842" s="6">
        <v>1185732</v>
      </c>
      <c r="D2842" s="7">
        <v>44329</v>
      </c>
      <c r="E2842" s="6" t="s">
        <v>33</v>
      </c>
      <c r="F2842" s="6" t="s">
        <v>102</v>
      </c>
      <c r="G2842" s="6" t="s">
        <v>103</v>
      </c>
      <c r="H2842" s="6" t="s">
        <v>21</v>
      </c>
      <c r="I2842" s="8">
        <v>0.54999999999999993</v>
      </c>
      <c r="J2842" s="9">
        <v>1250</v>
      </c>
      <c r="K2842" s="10">
        <f t="shared" si="22"/>
        <v>687.49999999999989</v>
      </c>
      <c r="L2842" s="10">
        <f t="shared" si="23"/>
        <v>240.62499999999994</v>
      </c>
      <c r="M2842" s="11">
        <v>0.35</v>
      </c>
      <c r="O2842" s="16"/>
      <c r="P2842" s="14"/>
      <c r="Q2842" s="12"/>
      <c r="R2842" s="13"/>
    </row>
    <row r="2843" spans="1:18" ht="15.75" customHeight="1">
      <c r="A2843" s="1"/>
      <c r="B2843" s="6" t="s">
        <v>14</v>
      </c>
      <c r="C2843" s="6">
        <v>1185732</v>
      </c>
      <c r="D2843" s="7">
        <v>44329</v>
      </c>
      <c r="E2843" s="6" t="s">
        <v>33</v>
      </c>
      <c r="F2843" s="6" t="s">
        <v>102</v>
      </c>
      <c r="G2843" s="6" t="s">
        <v>103</v>
      </c>
      <c r="H2843" s="6" t="s">
        <v>22</v>
      </c>
      <c r="I2843" s="8">
        <v>0.6</v>
      </c>
      <c r="J2843" s="9">
        <v>2500</v>
      </c>
      <c r="K2843" s="10">
        <f t="shared" si="22"/>
        <v>1500</v>
      </c>
      <c r="L2843" s="10">
        <f t="shared" si="23"/>
        <v>600</v>
      </c>
      <c r="M2843" s="11">
        <v>0.4</v>
      </c>
      <c r="O2843" s="16"/>
      <c r="P2843" s="14"/>
      <c r="Q2843" s="12"/>
      <c r="R2843" s="13"/>
    </row>
    <row r="2844" spans="1:18" ht="15.75" customHeight="1">
      <c r="A2844" s="1"/>
      <c r="B2844" s="6" t="s">
        <v>14</v>
      </c>
      <c r="C2844" s="6">
        <v>1185732</v>
      </c>
      <c r="D2844" s="7">
        <v>44359</v>
      </c>
      <c r="E2844" s="6" t="s">
        <v>33</v>
      </c>
      <c r="F2844" s="6" t="s">
        <v>102</v>
      </c>
      <c r="G2844" s="6" t="s">
        <v>103</v>
      </c>
      <c r="H2844" s="6" t="s">
        <v>17</v>
      </c>
      <c r="I2844" s="8">
        <v>0.45</v>
      </c>
      <c r="J2844" s="9">
        <v>5000</v>
      </c>
      <c r="K2844" s="10">
        <f t="shared" si="22"/>
        <v>2250</v>
      </c>
      <c r="L2844" s="10">
        <f t="shared" si="23"/>
        <v>787.5</v>
      </c>
      <c r="M2844" s="11">
        <v>0.35</v>
      </c>
      <c r="O2844" s="16"/>
      <c r="P2844" s="14"/>
      <c r="Q2844" s="12"/>
      <c r="R2844" s="13"/>
    </row>
    <row r="2845" spans="1:18" ht="15.75" customHeight="1">
      <c r="A2845" s="1"/>
      <c r="B2845" s="6" t="s">
        <v>14</v>
      </c>
      <c r="C2845" s="6">
        <v>1185732</v>
      </c>
      <c r="D2845" s="7">
        <v>44359</v>
      </c>
      <c r="E2845" s="6" t="s">
        <v>33</v>
      </c>
      <c r="F2845" s="6" t="s">
        <v>102</v>
      </c>
      <c r="G2845" s="6" t="s">
        <v>103</v>
      </c>
      <c r="H2845" s="6" t="s">
        <v>18</v>
      </c>
      <c r="I2845" s="8">
        <v>0.40000000000000008</v>
      </c>
      <c r="J2845" s="9">
        <v>2500</v>
      </c>
      <c r="K2845" s="10">
        <f t="shared" si="22"/>
        <v>1000.0000000000002</v>
      </c>
      <c r="L2845" s="10">
        <f t="shared" si="23"/>
        <v>300.00000000000006</v>
      </c>
      <c r="M2845" s="11">
        <v>0.3</v>
      </c>
      <c r="O2845" s="16"/>
      <c r="P2845" s="14"/>
      <c r="Q2845" s="12"/>
      <c r="R2845" s="13"/>
    </row>
    <row r="2846" spans="1:18" ht="15.75" customHeight="1">
      <c r="A2846" s="1"/>
      <c r="B2846" s="6" t="s">
        <v>14</v>
      </c>
      <c r="C2846" s="6">
        <v>1185732</v>
      </c>
      <c r="D2846" s="7">
        <v>44359</v>
      </c>
      <c r="E2846" s="6" t="s">
        <v>33</v>
      </c>
      <c r="F2846" s="6" t="s">
        <v>102</v>
      </c>
      <c r="G2846" s="6" t="s">
        <v>103</v>
      </c>
      <c r="H2846" s="6" t="s">
        <v>19</v>
      </c>
      <c r="I2846" s="8">
        <v>0.35000000000000003</v>
      </c>
      <c r="J2846" s="9">
        <v>2000</v>
      </c>
      <c r="K2846" s="10">
        <f t="shared" si="22"/>
        <v>700.00000000000011</v>
      </c>
      <c r="L2846" s="10">
        <f t="shared" si="23"/>
        <v>210.00000000000003</v>
      </c>
      <c r="M2846" s="11">
        <v>0.3</v>
      </c>
      <c r="O2846" s="16"/>
      <c r="P2846" s="14"/>
      <c r="Q2846" s="12"/>
      <c r="R2846" s="13"/>
    </row>
    <row r="2847" spans="1:18" ht="15.75" customHeight="1">
      <c r="A2847" s="1"/>
      <c r="B2847" s="6" t="s">
        <v>14</v>
      </c>
      <c r="C2847" s="6">
        <v>1185732</v>
      </c>
      <c r="D2847" s="7">
        <v>44359</v>
      </c>
      <c r="E2847" s="6" t="s">
        <v>33</v>
      </c>
      <c r="F2847" s="6" t="s">
        <v>102</v>
      </c>
      <c r="G2847" s="6" t="s">
        <v>103</v>
      </c>
      <c r="H2847" s="6" t="s">
        <v>20</v>
      </c>
      <c r="I2847" s="8">
        <v>0.35000000000000003</v>
      </c>
      <c r="J2847" s="9">
        <v>1750</v>
      </c>
      <c r="K2847" s="10">
        <f t="shared" si="22"/>
        <v>612.50000000000011</v>
      </c>
      <c r="L2847" s="10">
        <f t="shared" si="23"/>
        <v>183.75000000000003</v>
      </c>
      <c r="M2847" s="11">
        <v>0.3</v>
      </c>
      <c r="O2847" s="16"/>
      <c r="P2847" s="14"/>
      <c r="Q2847" s="12"/>
      <c r="R2847" s="13"/>
    </row>
    <row r="2848" spans="1:18" ht="15.75" customHeight="1">
      <c r="A2848" s="1"/>
      <c r="B2848" s="6" t="s">
        <v>14</v>
      </c>
      <c r="C2848" s="6">
        <v>1185732</v>
      </c>
      <c r="D2848" s="7">
        <v>44359</v>
      </c>
      <c r="E2848" s="6" t="s">
        <v>33</v>
      </c>
      <c r="F2848" s="6" t="s">
        <v>102</v>
      </c>
      <c r="G2848" s="6" t="s">
        <v>103</v>
      </c>
      <c r="H2848" s="6" t="s">
        <v>21</v>
      </c>
      <c r="I2848" s="8">
        <v>0.45</v>
      </c>
      <c r="J2848" s="9">
        <v>1750</v>
      </c>
      <c r="K2848" s="10">
        <f t="shared" si="22"/>
        <v>787.5</v>
      </c>
      <c r="L2848" s="10">
        <f t="shared" si="23"/>
        <v>275.625</v>
      </c>
      <c r="M2848" s="11">
        <v>0.35</v>
      </c>
      <c r="O2848" s="16"/>
      <c r="P2848" s="14"/>
      <c r="Q2848" s="12"/>
      <c r="R2848" s="13"/>
    </row>
    <row r="2849" spans="1:18" ht="15.75" customHeight="1">
      <c r="A2849" s="1"/>
      <c r="B2849" s="6" t="s">
        <v>14</v>
      </c>
      <c r="C2849" s="6">
        <v>1185732</v>
      </c>
      <c r="D2849" s="7">
        <v>44359</v>
      </c>
      <c r="E2849" s="6" t="s">
        <v>33</v>
      </c>
      <c r="F2849" s="6" t="s">
        <v>102</v>
      </c>
      <c r="G2849" s="6" t="s">
        <v>103</v>
      </c>
      <c r="H2849" s="6" t="s">
        <v>22</v>
      </c>
      <c r="I2849" s="8">
        <v>0.55000000000000004</v>
      </c>
      <c r="J2849" s="9">
        <v>3250</v>
      </c>
      <c r="K2849" s="10">
        <f t="shared" si="22"/>
        <v>1787.5000000000002</v>
      </c>
      <c r="L2849" s="10">
        <f t="shared" si="23"/>
        <v>715.00000000000011</v>
      </c>
      <c r="M2849" s="11">
        <v>0.4</v>
      </c>
      <c r="O2849" s="16"/>
      <c r="P2849" s="14"/>
      <c r="Q2849" s="12"/>
      <c r="R2849" s="13"/>
    </row>
    <row r="2850" spans="1:18" ht="15.75" customHeight="1">
      <c r="A2850" s="1"/>
      <c r="B2850" s="6" t="s">
        <v>14</v>
      </c>
      <c r="C2850" s="6">
        <v>1185732</v>
      </c>
      <c r="D2850" s="7">
        <v>44388</v>
      </c>
      <c r="E2850" s="6" t="s">
        <v>33</v>
      </c>
      <c r="F2850" s="6" t="s">
        <v>102</v>
      </c>
      <c r="G2850" s="6" t="s">
        <v>103</v>
      </c>
      <c r="H2850" s="6" t="s">
        <v>17</v>
      </c>
      <c r="I2850" s="8">
        <v>0.5</v>
      </c>
      <c r="J2850" s="9">
        <v>5500</v>
      </c>
      <c r="K2850" s="10">
        <f t="shared" si="22"/>
        <v>2750</v>
      </c>
      <c r="L2850" s="10">
        <f t="shared" si="23"/>
        <v>962.49999999999989</v>
      </c>
      <c r="M2850" s="11">
        <v>0.35</v>
      </c>
      <c r="O2850" s="16"/>
      <c r="P2850" s="14"/>
      <c r="Q2850" s="12"/>
      <c r="R2850" s="13"/>
    </row>
    <row r="2851" spans="1:18" ht="15.75" customHeight="1">
      <c r="A2851" s="1"/>
      <c r="B2851" s="6" t="s">
        <v>14</v>
      </c>
      <c r="C2851" s="6">
        <v>1185732</v>
      </c>
      <c r="D2851" s="7">
        <v>44388</v>
      </c>
      <c r="E2851" s="6" t="s">
        <v>33</v>
      </c>
      <c r="F2851" s="6" t="s">
        <v>102</v>
      </c>
      <c r="G2851" s="6" t="s">
        <v>103</v>
      </c>
      <c r="H2851" s="6" t="s">
        <v>18</v>
      </c>
      <c r="I2851" s="8">
        <v>0.45000000000000007</v>
      </c>
      <c r="J2851" s="9">
        <v>3000</v>
      </c>
      <c r="K2851" s="10">
        <f t="shared" si="22"/>
        <v>1350.0000000000002</v>
      </c>
      <c r="L2851" s="10">
        <f t="shared" si="23"/>
        <v>405.00000000000006</v>
      </c>
      <c r="M2851" s="11">
        <v>0.3</v>
      </c>
      <c r="O2851" s="16"/>
      <c r="P2851" s="14"/>
      <c r="Q2851" s="12"/>
      <c r="R2851" s="13"/>
    </row>
    <row r="2852" spans="1:18" ht="15.75" customHeight="1">
      <c r="A2852" s="1"/>
      <c r="B2852" s="6" t="s">
        <v>14</v>
      </c>
      <c r="C2852" s="6">
        <v>1185732</v>
      </c>
      <c r="D2852" s="7">
        <v>44388</v>
      </c>
      <c r="E2852" s="6" t="s">
        <v>33</v>
      </c>
      <c r="F2852" s="6" t="s">
        <v>102</v>
      </c>
      <c r="G2852" s="6" t="s">
        <v>103</v>
      </c>
      <c r="H2852" s="6" t="s">
        <v>19</v>
      </c>
      <c r="I2852" s="8">
        <v>0.4</v>
      </c>
      <c r="J2852" s="9">
        <v>2250</v>
      </c>
      <c r="K2852" s="10">
        <f t="shared" si="22"/>
        <v>900</v>
      </c>
      <c r="L2852" s="10">
        <f t="shared" si="23"/>
        <v>270</v>
      </c>
      <c r="M2852" s="11">
        <v>0.3</v>
      </c>
      <c r="O2852" s="16"/>
      <c r="P2852" s="14"/>
      <c r="Q2852" s="12"/>
      <c r="R2852" s="13"/>
    </row>
    <row r="2853" spans="1:18" ht="15.75" customHeight="1">
      <c r="A2853" s="1"/>
      <c r="B2853" s="6" t="s">
        <v>14</v>
      </c>
      <c r="C2853" s="6">
        <v>1185732</v>
      </c>
      <c r="D2853" s="7">
        <v>44388</v>
      </c>
      <c r="E2853" s="6" t="s">
        <v>33</v>
      </c>
      <c r="F2853" s="6" t="s">
        <v>102</v>
      </c>
      <c r="G2853" s="6" t="s">
        <v>103</v>
      </c>
      <c r="H2853" s="6" t="s">
        <v>20</v>
      </c>
      <c r="I2853" s="8">
        <v>0.4</v>
      </c>
      <c r="J2853" s="9">
        <v>1750</v>
      </c>
      <c r="K2853" s="10">
        <f t="shared" si="22"/>
        <v>700</v>
      </c>
      <c r="L2853" s="10">
        <f t="shared" si="23"/>
        <v>210</v>
      </c>
      <c r="M2853" s="11">
        <v>0.3</v>
      </c>
      <c r="O2853" s="16"/>
      <c r="P2853" s="14"/>
      <c r="Q2853" s="12"/>
      <c r="R2853" s="13"/>
    </row>
    <row r="2854" spans="1:18" ht="15.75" customHeight="1">
      <c r="A2854" s="1"/>
      <c r="B2854" s="6" t="s">
        <v>14</v>
      </c>
      <c r="C2854" s="6">
        <v>1185732</v>
      </c>
      <c r="D2854" s="7">
        <v>44388</v>
      </c>
      <c r="E2854" s="6" t="s">
        <v>33</v>
      </c>
      <c r="F2854" s="6" t="s">
        <v>102</v>
      </c>
      <c r="G2854" s="6" t="s">
        <v>103</v>
      </c>
      <c r="H2854" s="6" t="s">
        <v>21</v>
      </c>
      <c r="I2854" s="8">
        <v>0.5</v>
      </c>
      <c r="J2854" s="9">
        <v>2000</v>
      </c>
      <c r="K2854" s="10">
        <f t="shared" si="22"/>
        <v>1000</v>
      </c>
      <c r="L2854" s="10">
        <f t="shared" si="23"/>
        <v>350</v>
      </c>
      <c r="M2854" s="11">
        <v>0.35</v>
      </c>
      <c r="O2854" s="16"/>
      <c r="P2854" s="14"/>
      <c r="Q2854" s="12"/>
      <c r="R2854" s="13"/>
    </row>
    <row r="2855" spans="1:18" ht="15.75" customHeight="1">
      <c r="A2855" s="1"/>
      <c r="B2855" s="6" t="s">
        <v>14</v>
      </c>
      <c r="C2855" s="6">
        <v>1185732</v>
      </c>
      <c r="D2855" s="7">
        <v>44388</v>
      </c>
      <c r="E2855" s="6" t="s">
        <v>33</v>
      </c>
      <c r="F2855" s="6" t="s">
        <v>102</v>
      </c>
      <c r="G2855" s="6" t="s">
        <v>103</v>
      </c>
      <c r="H2855" s="6" t="s">
        <v>22</v>
      </c>
      <c r="I2855" s="8">
        <v>0.55000000000000004</v>
      </c>
      <c r="J2855" s="9">
        <v>3750</v>
      </c>
      <c r="K2855" s="10">
        <f t="shared" si="22"/>
        <v>2062.5</v>
      </c>
      <c r="L2855" s="10">
        <f t="shared" si="23"/>
        <v>825</v>
      </c>
      <c r="M2855" s="11">
        <v>0.4</v>
      </c>
      <c r="O2855" s="16"/>
      <c r="P2855" s="14"/>
      <c r="Q2855" s="12"/>
      <c r="R2855" s="13"/>
    </row>
    <row r="2856" spans="1:18" ht="15.75" customHeight="1">
      <c r="A2856" s="1"/>
      <c r="B2856" s="6" t="s">
        <v>14</v>
      </c>
      <c r="C2856" s="6">
        <v>1185732</v>
      </c>
      <c r="D2856" s="7">
        <v>44420</v>
      </c>
      <c r="E2856" s="6" t="s">
        <v>33</v>
      </c>
      <c r="F2856" s="6" t="s">
        <v>102</v>
      </c>
      <c r="G2856" s="6" t="s">
        <v>103</v>
      </c>
      <c r="H2856" s="6" t="s">
        <v>17</v>
      </c>
      <c r="I2856" s="8">
        <v>0.5</v>
      </c>
      <c r="J2856" s="9">
        <v>5250</v>
      </c>
      <c r="K2856" s="10">
        <f t="shared" si="22"/>
        <v>2625</v>
      </c>
      <c r="L2856" s="10">
        <f t="shared" si="23"/>
        <v>918.74999999999989</v>
      </c>
      <c r="M2856" s="11">
        <v>0.35</v>
      </c>
      <c r="O2856" s="16"/>
      <c r="P2856" s="14"/>
      <c r="Q2856" s="12"/>
      <c r="R2856" s="13"/>
    </row>
    <row r="2857" spans="1:18" ht="15.75" customHeight="1">
      <c r="A2857" s="1"/>
      <c r="B2857" s="6" t="s">
        <v>14</v>
      </c>
      <c r="C2857" s="6">
        <v>1185732</v>
      </c>
      <c r="D2857" s="7">
        <v>44420</v>
      </c>
      <c r="E2857" s="6" t="s">
        <v>33</v>
      </c>
      <c r="F2857" s="6" t="s">
        <v>102</v>
      </c>
      <c r="G2857" s="6" t="s">
        <v>103</v>
      </c>
      <c r="H2857" s="6" t="s">
        <v>18</v>
      </c>
      <c r="I2857" s="8">
        <v>0.45000000000000007</v>
      </c>
      <c r="J2857" s="9">
        <v>3000</v>
      </c>
      <c r="K2857" s="10">
        <f t="shared" si="22"/>
        <v>1350.0000000000002</v>
      </c>
      <c r="L2857" s="10">
        <f t="shared" si="23"/>
        <v>405.00000000000006</v>
      </c>
      <c r="M2857" s="11">
        <v>0.3</v>
      </c>
      <c r="O2857" s="16"/>
      <c r="P2857" s="14"/>
      <c r="Q2857" s="12"/>
      <c r="R2857" s="13"/>
    </row>
    <row r="2858" spans="1:18" ht="15.75" customHeight="1">
      <c r="A2858" s="1"/>
      <c r="B2858" s="6" t="s">
        <v>14</v>
      </c>
      <c r="C2858" s="6">
        <v>1185732</v>
      </c>
      <c r="D2858" s="7">
        <v>44420</v>
      </c>
      <c r="E2858" s="6" t="s">
        <v>33</v>
      </c>
      <c r="F2858" s="6" t="s">
        <v>102</v>
      </c>
      <c r="G2858" s="6" t="s">
        <v>103</v>
      </c>
      <c r="H2858" s="6" t="s">
        <v>19</v>
      </c>
      <c r="I2858" s="8">
        <v>0.4</v>
      </c>
      <c r="J2858" s="9">
        <v>2250</v>
      </c>
      <c r="K2858" s="10">
        <f t="shared" si="22"/>
        <v>900</v>
      </c>
      <c r="L2858" s="10">
        <f t="shared" si="23"/>
        <v>270</v>
      </c>
      <c r="M2858" s="11">
        <v>0.3</v>
      </c>
      <c r="O2858" s="16"/>
      <c r="P2858" s="14"/>
      <c r="Q2858" s="12"/>
      <c r="R2858" s="13"/>
    </row>
    <row r="2859" spans="1:18" ht="15.75" customHeight="1">
      <c r="A2859" s="1"/>
      <c r="B2859" s="6" t="s">
        <v>14</v>
      </c>
      <c r="C2859" s="6">
        <v>1185732</v>
      </c>
      <c r="D2859" s="7">
        <v>44420</v>
      </c>
      <c r="E2859" s="6" t="s">
        <v>33</v>
      </c>
      <c r="F2859" s="6" t="s">
        <v>102</v>
      </c>
      <c r="G2859" s="6" t="s">
        <v>103</v>
      </c>
      <c r="H2859" s="6" t="s">
        <v>20</v>
      </c>
      <c r="I2859" s="8">
        <v>0.4</v>
      </c>
      <c r="J2859" s="9">
        <v>2000</v>
      </c>
      <c r="K2859" s="10">
        <f t="shared" si="22"/>
        <v>800</v>
      </c>
      <c r="L2859" s="10">
        <f t="shared" si="23"/>
        <v>240</v>
      </c>
      <c r="M2859" s="11">
        <v>0.3</v>
      </c>
      <c r="O2859" s="16"/>
      <c r="P2859" s="14"/>
      <c r="Q2859" s="12"/>
      <c r="R2859" s="13"/>
    </row>
    <row r="2860" spans="1:18" ht="15.75" customHeight="1">
      <c r="A2860" s="1"/>
      <c r="B2860" s="6" t="s">
        <v>14</v>
      </c>
      <c r="C2860" s="6">
        <v>1185732</v>
      </c>
      <c r="D2860" s="7">
        <v>44420</v>
      </c>
      <c r="E2860" s="6" t="s">
        <v>33</v>
      </c>
      <c r="F2860" s="6" t="s">
        <v>102</v>
      </c>
      <c r="G2860" s="6" t="s">
        <v>103</v>
      </c>
      <c r="H2860" s="6" t="s">
        <v>21</v>
      </c>
      <c r="I2860" s="8">
        <v>0.5</v>
      </c>
      <c r="J2860" s="9">
        <v>1750</v>
      </c>
      <c r="K2860" s="10">
        <f t="shared" si="22"/>
        <v>875</v>
      </c>
      <c r="L2860" s="10">
        <f t="shared" si="23"/>
        <v>306.25</v>
      </c>
      <c r="M2860" s="11">
        <v>0.35</v>
      </c>
      <c r="O2860" s="16"/>
      <c r="P2860" s="14"/>
      <c r="Q2860" s="12"/>
      <c r="R2860" s="13"/>
    </row>
    <row r="2861" spans="1:18" ht="15.75" customHeight="1">
      <c r="A2861" s="1"/>
      <c r="B2861" s="6" t="s">
        <v>14</v>
      </c>
      <c r="C2861" s="6">
        <v>1185732</v>
      </c>
      <c r="D2861" s="7">
        <v>44420</v>
      </c>
      <c r="E2861" s="6" t="s">
        <v>33</v>
      </c>
      <c r="F2861" s="6" t="s">
        <v>102</v>
      </c>
      <c r="G2861" s="6" t="s">
        <v>103</v>
      </c>
      <c r="H2861" s="6" t="s">
        <v>22</v>
      </c>
      <c r="I2861" s="8">
        <v>0.55000000000000004</v>
      </c>
      <c r="J2861" s="9">
        <v>3500</v>
      </c>
      <c r="K2861" s="10">
        <f t="shared" si="22"/>
        <v>1925.0000000000002</v>
      </c>
      <c r="L2861" s="10">
        <f t="shared" si="23"/>
        <v>770.00000000000011</v>
      </c>
      <c r="M2861" s="11">
        <v>0.4</v>
      </c>
      <c r="O2861" s="16"/>
      <c r="P2861" s="14"/>
      <c r="Q2861" s="12"/>
      <c r="R2861" s="13"/>
    </row>
    <row r="2862" spans="1:18" ht="15.75" customHeight="1">
      <c r="A2862" s="1"/>
      <c r="B2862" s="6" t="s">
        <v>14</v>
      </c>
      <c r="C2862" s="6">
        <v>1185732</v>
      </c>
      <c r="D2862" s="7">
        <v>44452</v>
      </c>
      <c r="E2862" s="6" t="s">
        <v>33</v>
      </c>
      <c r="F2862" s="6" t="s">
        <v>102</v>
      </c>
      <c r="G2862" s="6" t="s">
        <v>103</v>
      </c>
      <c r="H2862" s="6" t="s">
        <v>17</v>
      </c>
      <c r="I2862" s="8">
        <v>0.45</v>
      </c>
      <c r="J2862" s="9">
        <v>4750</v>
      </c>
      <c r="K2862" s="10">
        <f t="shared" si="22"/>
        <v>2137.5</v>
      </c>
      <c r="L2862" s="10">
        <f t="shared" si="23"/>
        <v>748.125</v>
      </c>
      <c r="M2862" s="11">
        <v>0.35</v>
      </c>
      <c r="O2862" s="16"/>
      <c r="P2862" s="14"/>
      <c r="Q2862" s="12"/>
      <c r="R2862" s="13"/>
    </row>
    <row r="2863" spans="1:18" ht="15.75" customHeight="1">
      <c r="A2863" s="1"/>
      <c r="B2863" s="6" t="s">
        <v>14</v>
      </c>
      <c r="C2863" s="6">
        <v>1185732</v>
      </c>
      <c r="D2863" s="7">
        <v>44452</v>
      </c>
      <c r="E2863" s="6" t="s">
        <v>33</v>
      </c>
      <c r="F2863" s="6" t="s">
        <v>102</v>
      </c>
      <c r="G2863" s="6" t="s">
        <v>103</v>
      </c>
      <c r="H2863" s="6" t="s">
        <v>18</v>
      </c>
      <c r="I2863" s="8">
        <v>0.40000000000000008</v>
      </c>
      <c r="J2863" s="9">
        <v>2750</v>
      </c>
      <c r="K2863" s="10">
        <f t="shared" si="22"/>
        <v>1100.0000000000002</v>
      </c>
      <c r="L2863" s="10">
        <f t="shared" si="23"/>
        <v>330.00000000000006</v>
      </c>
      <c r="M2863" s="11">
        <v>0.3</v>
      </c>
      <c r="O2863" s="16"/>
      <c r="P2863" s="14"/>
      <c r="Q2863" s="12"/>
      <c r="R2863" s="13"/>
    </row>
    <row r="2864" spans="1:18" ht="15.75" customHeight="1">
      <c r="A2864" s="1"/>
      <c r="B2864" s="6" t="s">
        <v>14</v>
      </c>
      <c r="C2864" s="6">
        <v>1185732</v>
      </c>
      <c r="D2864" s="7">
        <v>44452</v>
      </c>
      <c r="E2864" s="6" t="s">
        <v>33</v>
      </c>
      <c r="F2864" s="6" t="s">
        <v>102</v>
      </c>
      <c r="G2864" s="6" t="s">
        <v>103</v>
      </c>
      <c r="H2864" s="6" t="s">
        <v>19</v>
      </c>
      <c r="I2864" s="8">
        <v>0.35000000000000003</v>
      </c>
      <c r="J2864" s="9">
        <v>1750</v>
      </c>
      <c r="K2864" s="10">
        <f t="shared" si="22"/>
        <v>612.50000000000011</v>
      </c>
      <c r="L2864" s="10">
        <f t="shared" si="23"/>
        <v>183.75000000000003</v>
      </c>
      <c r="M2864" s="11">
        <v>0.3</v>
      </c>
      <c r="O2864" s="16"/>
      <c r="P2864" s="14"/>
      <c r="Q2864" s="12"/>
      <c r="R2864" s="13"/>
    </row>
    <row r="2865" spans="1:18" ht="15.75" customHeight="1">
      <c r="A2865" s="1"/>
      <c r="B2865" s="6" t="s">
        <v>14</v>
      </c>
      <c r="C2865" s="6">
        <v>1185732</v>
      </c>
      <c r="D2865" s="7">
        <v>44452</v>
      </c>
      <c r="E2865" s="6" t="s">
        <v>33</v>
      </c>
      <c r="F2865" s="6" t="s">
        <v>102</v>
      </c>
      <c r="G2865" s="6" t="s">
        <v>103</v>
      </c>
      <c r="H2865" s="6" t="s">
        <v>20</v>
      </c>
      <c r="I2865" s="8">
        <v>0.35000000000000003</v>
      </c>
      <c r="J2865" s="9">
        <v>1500</v>
      </c>
      <c r="K2865" s="10">
        <f t="shared" si="22"/>
        <v>525</v>
      </c>
      <c r="L2865" s="10">
        <f t="shared" si="23"/>
        <v>157.5</v>
      </c>
      <c r="M2865" s="11">
        <v>0.3</v>
      </c>
      <c r="O2865" s="16"/>
      <c r="P2865" s="14"/>
      <c r="Q2865" s="12"/>
      <c r="R2865" s="13"/>
    </row>
    <row r="2866" spans="1:18" ht="15.75" customHeight="1">
      <c r="A2866" s="1"/>
      <c r="B2866" s="6" t="s">
        <v>14</v>
      </c>
      <c r="C2866" s="6">
        <v>1185732</v>
      </c>
      <c r="D2866" s="7">
        <v>44452</v>
      </c>
      <c r="E2866" s="6" t="s">
        <v>33</v>
      </c>
      <c r="F2866" s="6" t="s">
        <v>102</v>
      </c>
      <c r="G2866" s="6" t="s">
        <v>103</v>
      </c>
      <c r="H2866" s="6" t="s">
        <v>21</v>
      </c>
      <c r="I2866" s="8">
        <v>0.45</v>
      </c>
      <c r="J2866" s="9">
        <v>1500</v>
      </c>
      <c r="K2866" s="10">
        <f t="shared" si="22"/>
        <v>675</v>
      </c>
      <c r="L2866" s="10">
        <f t="shared" si="23"/>
        <v>236.24999999999997</v>
      </c>
      <c r="M2866" s="11">
        <v>0.35</v>
      </c>
      <c r="O2866" s="16"/>
      <c r="P2866" s="14"/>
      <c r="Q2866" s="12"/>
      <c r="R2866" s="13"/>
    </row>
    <row r="2867" spans="1:18" ht="15.75" customHeight="1">
      <c r="A2867" s="1"/>
      <c r="B2867" s="6" t="s">
        <v>14</v>
      </c>
      <c r="C2867" s="6">
        <v>1185732</v>
      </c>
      <c r="D2867" s="7">
        <v>44452</v>
      </c>
      <c r="E2867" s="6" t="s">
        <v>33</v>
      </c>
      <c r="F2867" s="6" t="s">
        <v>102</v>
      </c>
      <c r="G2867" s="6" t="s">
        <v>103</v>
      </c>
      <c r="H2867" s="6" t="s">
        <v>22</v>
      </c>
      <c r="I2867" s="8">
        <v>0.5</v>
      </c>
      <c r="J2867" s="9">
        <v>2250</v>
      </c>
      <c r="K2867" s="10">
        <f t="shared" si="22"/>
        <v>1125</v>
      </c>
      <c r="L2867" s="10">
        <f t="shared" si="23"/>
        <v>450</v>
      </c>
      <c r="M2867" s="11">
        <v>0.4</v>
      </c>
      <c r="O2867" s="16"/>
      <c r="P2867" s="14"/>
      <c r="Q2867" s="12"/>
      <c r="R2867" s="13"/>
    </row>
    <row r="2868" spans="1:18" ht="15.75" customHeight="1">
      <c r="A2868" s="1"/>
      <c r="B2868" s="6" t="s">
        <v>14</v>
      </c>
      <c r="C2868" s="6">
        <v>1185732</v>
      </c>
      <c r="D2868" s="7">
        <v>44481</v>
      </c>
      <c r="E2868" s="6" t="s">
        <v>33</v>
      </c>
      <c r="F2868" s="6" t="s">
        <v>102</v>
      </c>
      <c r="G2868" s="6" t="s">
        <v>103</v>
      </c>
      <c r="H2868" s="6" t="s">
        <v>17</v>
      </c>
      <c r="I2868" s="8">
        <v>0.54999999999999993</v>
      </c>
      <c r="J2868" s="9">
        <v>4000</v>
      </c>
      <c r="K2868" s="10">
        <f t="shared" si="22"/>
        <v>2199.9999999999995</v>
      </c>
      <c r="L2868" s="10">
        <f t="shared" si="23"/>
        <v>769.99999999999977</v>
      </c>
      <c r="M2868" s="11">
        <v>0.35</v>
      </c>
      <c r="O2868" s="16"/>
      <c r="P2868" s="14"/>
      <c r="Q2868" s="12"/>
      <c r="R2868" s="13"/>
    </row>
    <row r="2869" spans="1:18" ht="15.75" customHeight="1">
      <c r="A2869" s="1"/>
      <c r="B2869" s="6" t="s">
        <v>14</v>
      </c>
      <c r="C2869" s="6">
        <v>1185732</v>
      </c>
      <c r="D2869" s="7">
        <v>44481</v>
      </c>
      <c r="E2869" s="6" t="s">
        <v>33</v>
      </c>
      <c r="F2869" s="6" t="s">
        <v>102</v>
      </c>
      <c r="G2869" s="6" t="s">
        <v>103</v>
      </c>
      <c r="H2869" s="6" t="s">
        <v>18</v>
      </c>
      <c r="I2869" s="8">
        <v>0.45</v>
      </c>
      <c r="J2869" s="9">
        <v>2500</v>
      </c>
      <c r="K2869" s="10">
        <f t="shared" si="22"/>
        <v>1125</v>
      </c>
      <c r="L2869" s="10">
        <f t="shared" si="23"/>
        <v>337.5</v>
      </c>
      <c r="M2869" s="11">
        <v>0.3</v>
      </c>
      <c r="O2869" s="16"/>
      <c r="P2869" s="14"/>
      <c r="Q2869" s="12"/>
      <c r="R2869" s="13"/>
    </row>
    <row r="2870" spans="1:18" ht="15.75" customHeight="1">
      <c r="A2870" s="1"/>
      <c r="B2870" s="6" t="s">
        <v>14</v>
      </c>
      <c r="C2870" s="6">
        <v>1185732</v>
      </c>
      <c r="D2870" s="7">
        <v>44481</v>
      </c>
      <c r="E2870" s="6" t="s">
        <v>33</v>
      </c>
      <c r="F2870" s="6" t="s">
        <v>102</v>
      </c>
      <c r="G2870" s="6" t="s">
        <v>103</v>
      </c>
      <c r="H2870" s="6" t="s">
        <v>19</v>
      </c>
      <c r="I2870" s="8">
        <v>0.45</v>
      </c>
      <c r="J2870" s="9">
        <v>1500</v>
      </c>
      <c r="K2870" s="10">
        <f t="shared" si="22"/>
        <v>675</v>
      </c>
      <c r="L2870" s="10">
        <f t="shared" si="23"/>
        <v>202.5</v>
      </c>
      <c r="M2870" s="11">
        <v>0.3</v>
      </c>
      <c r="O2870" s="16"/>
      <c r="P2870" s="14"/>
      <c r="Q2870" s="12"/>
      <c r="R2870" s="13"/>
    </row>
    <row r="2871" spans="1:18" ht="15.75" customHeight="1">
      <c r="A2871" s="1"/>
      <c r="B2871" s="6" t="s">
        <v>14</v>
      </c>
      <c r="C2871" s="6">
        <v>1185732</v>
      </c>
      <c r="D2871" s="7">
        <v>44481</v>
      </c>
      <c r="E2871" s="6" t="s">
        <v>33</v>
      </c>
      <c r="F2871" s="6" t="s">
        <v>102</v>
      </c>
      <c r="G2871" s="6" t="s">
        <v>103</v>
      </c>
      <c r="H2871" s="6" t="s">
        <v>20</v>
      </c>
      <c r="I2871" s="8">
        <v>0.45</v>
      </c>
      <c r="J2871" s="9">
        <v>1250</v>
      </c>
      <c r="K2871" s="10">
        <f t="shared" si="22"/>
        <v>562.5</v>
      </c>
      <c r="L2871" s="10">
        <f t="shared" si="23"/>
        <v>168.75</v>
      </c>
      <c r="M2871" s="11">
        <v>0.3</v>
      </c>
      <c r="O2871" s="16"/>
      <c r="P2871" s="14"/>
      <c r="Q2871" s="12"/>
      <c r="R2871" s="13"/>
    </row>
    <row r="2872" spans="1:18" ht="15.75" customHeight="1">
      <c r="A2872" s="1"/>
      <c r="B2872" s="6" t="s">
        <v>14</v>
      </c>
      <c r="C2872" s="6">
        <v>1185732</v>
      </c>
      <c r="D2872" s="7">
        <v>44481</v>
      </c>
      <c r="E2872" s="6" t="s">
        <v>33</v>
      </c>
      <c r="F2872" s="6" t="s">
        <v>102</v>
      </c>
      <c r="G2872" s="6" t="s">
        <v>103</v>
      </c>
      <c r="H2872" s="6" t="s">
        <v>21</v>
      </c>
      <c r="I2872" s="8">
        <v>0.54999999999999993</v>
      </c>
      <c r="J2872" s="9">
        <v>1250</v>
      </c>
      <c r="K2872" s="10">
        <f t="shared" si="22"/>
        <v>687.49999999999989</v>
      </c>
      <c r="L2872" s="10">
        <f t="shared" si="23"/>
        <v>240.62499999999994</v>
      </c>
      <c r="M2872" s="11">
        <v>0.35</v>
      </c>
      <c r="O2872" s="16"/>
      <c r="P2872" s="14"/>
      <c r="Q2872" s="12"/>
      <c r="R2872" s="13"/>
    </row>
    <row r="2873" spans="1:18" ht="15.75" customHeight="1">
      <c r="A2873" s="1"/>
      <c r="B2873" s="6" t="s">
        <v>14</v>
      </c>
      <c r="C2873" s="6">
        <v>1185732</v>
      </c>
      <c r="D2873" s="7">
        <v>44481</v>
      </c>
      <c r="E2873" s="6" t="s">
        <v>33</v>
      </c>
      <c r="F2873" s="6" t="s">
        <v>102</v>
      </c>
      <c r="G2873" s="6" t="s">
        <v>103</v>
      </c>
      <c r="H2873" s="6" t="s">
        <v>22</v>
      </c>
      <c r="I2873" s="8">
        <v>0.59999999999999987</v>
      </c>
      <c r="J2873" s="9">
        <v>2500</v>
      </c>
      <c r="K2873" s="10">
        <f t="shared" si="22"/>
        <v>1499.9999999999998</v>
      </c>
      <c r="L2873" s="10">
        <f t="shared" si="23"/>
        <v>599.99999999999989</v>
      </c>
      <c r="M2873" s="11">
        <v>0.4</v>
      </c>
      <c r="O2873" s="16"/>
      <c r="P2873" s="14"/>
      <c r="Q2873" s="12"/>
      <c r="R2873" s="13"/>
    </row>
    <row r="2874" spans="1:18" ht="15.75" customHeight="1">
      <c r="A2874" s="1"/>
      <c r="B2874" s="6" t="s">
        <v>14</v>
      </c>
      <c r="C2874" s="6">
        <v>1185732</v>
      </c>
      <c r="D2874" s="7">
        <v>44512</v>
      </c>
      <c r="E2874" s="6" t="s">
        <v>33</v>
      </c>
      <c r="F2874" s="6" t="s">
        <v>102</v>
      </c>
      <c r="G2874" s="6" t="s">
        <v>103</v>
      </c>
      <c r="H2874" s="6" t="s">
        <v>17</v>
      </c>
      <c r="I2874" s="8">
        <v>0.54999999999999993</v>
      </c>
      <c r="J2874" s="9">
        <v>4000</v>
      </c>
      <c r="K2874" s="10">
        <f t="shared" si="22"/>
        <v>2199.9999999999995</v>
      </c>
      <c r="L2874" s="10">
        <f t="shared" si="23"/>
        <v>769.99999999999977</v>
      </c>
      <c r="M2874" s="11">
        <v>0.35</v>
      </c>
      <c r="O2874" s="16"/>
      <c r="P2874" s="14"/>
      <c r="Q2874" s="12"/>
      <c r="R2874" s="13"/>
    </row>
    <row r="2875" spans="1:18" ht="15.75" customHeight="1">
      <c r="A2875" s="1"/>
      <c r="B2875" s="6" t="s">
        <v>14</v>
      </c>
      <c r="C2875" s="6">
        <v>1185732</v>
      </c>
      <c r="D2875" s="7">
        <v>44512</v>
      </c>
      <c r="E2875" s="6" t="s">
        <v>33</v>
      </c>
      <c r="F2875" s="6" t="s">
        <v>102</v>
      </c>
      <c r="G2875" s="6" t="s">
        <v>103</v>
      </c>
      <c r="H2875" s="6" t="s">
        <v>18</v>
      </c>
      <c r="I2875" s="8">
        <v>0.45</v>
      </c>
      <c r="J2875" s="9">
        <v>2500</v>
      </c>
      <c r="K2875" s="10">
        <f t="shared" si="22"/>
        <v>1125</v>
      </c>
      <c r="L2875" s="10">
        <f t="shared" si="23"/>
        <v>337.5</v>
      </c>
      <c r="M2875" s="11">
        <v>0.3</v>
      </c>
      <c r="O2875" s="16"/>
      <c r="P2875" s="14"/>
      <c r="Q2875" s="12"/>
      <c r="R2875" s="13"/>
    </row>
    <row r="2876" spans="1:18" ht="15.75" customHeight="1">
      <c r="A2876" s="1"/>
      <c r="B2876" s="6" t="s">
        <v>14</v>
      </c>
      <c r="C2876" s="6">
        <v>1185732</v>
      </c>
      <c r="D2876" s="7">
        <v>44512</v>
      </c>
      <c r="E2876" s="6" t="s">
        <v>33</v>
      </c>
      <c r="F2876" s="6" t="s">
        <v>102</v>
      </c>
      <c r="G2876" s="6" t="s">
        <v>103</v>
      </c>
      <c r="H2876" s="6" t="s">
        <v>19</v>
      </c>
      <c r="I2876" s="8">
        <v>0.45</v>
      </c>
      <c r="J2876" s="9">
        <v>1950</v>
      </c>
      <c r="K2876" s="10">
        <f t="shared" si="22"/>
        <v>877.5</v>
      </c>
      <c r="L2876" s="10">
        <f t="shared" si="23"/>
        <v>263.25</v>
      </c>
      <c r="M2876" s="11">
        <v>0.3</v>
      </c>
      <c r="O2876" s="16"/>
      <c r="P2876" s="14"/>
      <c r="Q2876" s="12"/>
      <c r="R2876" s="13"/>
    </row>
    <row r="2877" spans="1:18" ht="15.75" customHeight="1">
      <c r="A2877" s="1"/>
      <c r="B2877" s="6" t="s">
        <v>14</v>
      </c>
      <c r="C2877" s="6">
        <v>1185732</v>
      </c>
      <c r="D2877" s="7">
        <v>44512</v>
      </c>
      <c r="E2877" s="6" t="s">
        <v>33</v>
      </c>
      <c r="F2877" s="6" t="s">
        <v>102</v>
      </c>
      <c r="G2877" s="6" t="s">
        <v>103</v>
      </c>
      <c r="H2877" s="6" t="s">
        <v>20</v>
      </c>
      <c r="I2877" s="8">
        <v>0.45</v>
      </c>
      <c r="J2877" s="9">
        <v>1750</v>
      </c>
      <c r="K2877" s="10">
        <f t="shared" si="22"/>
        <v>787.5</v>
      </c>
      <c r="L2877" s="10">
        <f t="shared" si="23"/>
        <v>236.25</v>
      </c>
      <c r="M2877" s="11">
        <v>0.3</v>
      </c>
      <c r="O2877" s="16"/>
      <c r="P2877" s="14"/>
      <c r="Q2877" s="12"/>
      <c r="R2877" s="13"/>
    </row>
    <row r="2878" spans="1:18" ht="15.75" customHeight="1">
      <c r="A2878" s="1"/>
      <c r="B2878" s="6" t="s">
        <v>14</v>
      </c>
      <c r="C2878" s="6">
        <v>1185732</v>
      </c>
      <c r="D2878" s="7">
        <v>44512</v>
      </c>
      <c r="E2878" s="6" t="s">
        <v>33</v>
      </c>
      <c r="F2878" s="6" t="s">
        <v>102</v>
      </c>
      <c r="G2878" s="6" t="s">
        <v>103</v>
      </c>
      <c r="H2878" s="6" t="s">
        <v>21</v>
      </c>
      <c r="I2878" s="8">
        <v>0.6</v>
      </c>
      <c r="J2878" s="9">
        <v>1500</v>
      </c>
      <c r="K2878" s="10">
        <f t="shared" si="22"/>
        <v>900</v>
      </c>
      <c r="L2878" s="10">
        <f t="shared" si="23"/>
        <v>315</v>
      </c>
      <c r="M2878" s="11">
        <v>0.35</v>
      </c>
      <c r="O2878" s="16"/>
      <c r="P2878" s="14"/>
      <c r="Q2878" s="12"/>
      <c r="R2878" s="13"/>
    </row>
    <row r="2879" spans="1:18" ht="15.75" customHeight="1">
      <c r="A2879" s="1"/>
      <c r="B2879" s="6" t="s">
        <v>14</v>
      </c>
      <c r="C2879" s="6">
        <v>1185732</v>
      </c>
      <c r="D2879" s="7">
        <v>44512</v>
      </c>
      <c r="E2879" s="6" t="s">
        <v>33</v>
      </c>
      <c r="F2879" s="6" t="s">
        <v>102</v>
      </c>
      <c r="G2879" s="6" t="s">
        <v>103</v>
      </c>
      <c r="H2879" s="6" t="s">
        <v>22</v>
      </c>
      <c r="I2879" s="8">
        <v>0.64999999999999991</v>
      </c>
      <c r="J2879" s="9">
        <v>2500</v>
      </c>
      <c r="K2879" s="10">
        <f t="shared" si="22"/>
        <v>1624.9999999999998</v>
      </c>
      <c r="L2879" s="10">
        <f t="shared" si="23"/>
        <v>650</v>
      </c>
      <c r="M2879" s="11">
        <v>0.4</v>
      </c>
      <c r="O2879" s="16"/>
      <c r="P2879" s="14"/>
      <c r="Q2879" s="12"/>
      <c r="R2879" s="13"/>
    </row>
    <row r="2880" spans="1:18" ht="15.75" customHeight="1">
      <c r="A2880" s="1"/>
      <c r="B2880" s="6" t="s">
        <v>14</v>
      </c>
      <c r="C2880" s="6">
        <v>1185732</v>
      </c>
      <c r="D2880" s="7">
        <v>44541</v>
      </c>
      <c r="E2880" s="6" t="s">
        <v>33</v>
      </c>
      <c r="F2880" s="6" t="s">
        <v>102</v>
      </c>
      <c r="G2880" s="6" t="s">
        <v>103</v>
      </c>
      <c r="H2880" s="6" t="s">
        <v>17</v>
      </c>
      <c r="I2880" s="8">
        <v>0.6</v>
      </c>
      <c r="J2880" s="9">
        <v>5000</v>
      </c>
      <c r="K2880" s="10">
        <f t="shared" si="22"/>
        <v>3000</v>
      </c>
      <c r="L2880" s="10">
        <f t="shared" si="23"/>
        <v>1050</v>
      </c>
      <c r="M2880" s="11">
        <v>0.35</v>
      </c>
      <c r="O2880" s="16"/>
      <c r="P2880" s="14"/>
      <c r="Q2880" s="12"/>
      <c r="R2880" s="13"/>
    </row>
    <row r="2881" spans="1:18" ht="15.75" customHeight="1">
      <c r="A2881" s="1"/>
      <c r="B2881" s="6" t="s">
        <v>14</v>
      </c>
      <c r="C2881" s="6">
        <v>1185732</v>
      </c>
      <c r="D2881" s="7">
        <v>44541</v>
      </c>
      <c r="E2881" s="6" t="s">
        <v>33</v>
      </c>
      <c r="F2881" s="6" t="s">
        <v>102</v>
      </c>
      <c r="G2881" s="6" t="s">
        <v>103</v>
      </c>
      <c r="H2881" s="6" t="s">
        <v>18</v>
      </c>
      <c r="I2881" s="8">
        <v>0.5</v>
      </c>
      <c r="J2881" s="9">
        <v>3000</v>
      </c>
      <c r="K2881" s="10">
        <f t="shared" si="22"/>
        <v>1500</v>
      </c>
      <c r="L2881" s="10">
        <f t="shared" si="23"/>
        <v>450</v>
      </c>
      <c r="M2881" s="11">
        <v>0.3</v>
      </c>
      <c r="O2881" s="16"/>
      <c r="P2881" s="14"/>
      <c r="Q2881" s="12"/>
      <c r="R2881" s="13"/>
    </row>
    <row r="2882" spans="1:18" ht="15.75" customHeight="1">
      <c r="A2882" s="1"/>
      <c r="B2882" s="6" t="s">
        <v>14</v>
      </c>
      <c r="C2882" s="6">
        <v>1185732</v>
      </c>
      <c r="D2882" s="7">
        <v>44541</v>
      </c>
      <c r="E2882" s="6" t="s">
        <v>33</v>
      </c>
      <c r="F2882" s="6" t="s">
        <v>102</v>
      </c>
      <c r="G2882" s="6" t="s">
        <v>103</v>
      </c>
      <c r="H2882" s="6" t="s">
        <v>19</v>
      </c>
      <c r="I2882" s="8">
        <v>0.5</v>
      </c>
      <c r="J2882" s="9">
        <v>2500</v>
      </c>
      <c r="K2882" s="10">
        <f t="shared" si="22"/>
        <v>1250</v>
      </c>
      <c r="L2882" s="10">
        <f t="shared" si="23"/>
        <v>375</v>
      </c>
      <c r="M2882" s="11">
        <v>0.3</v>
      </c>
      <c r="O2882" s="16"/>
      <c r="P2882" s="14"/>
      <c r="Q2882" s="12"/>
      <c r="R2882" s="13"/>
    </row>
    <row r="2883" spans="1:18" ht="15.75" customHeight="1">
      <c r="A2883" s="1"/>
      <c r="B2883" s="6" t="s">
        <v>14</v>
      </c>
      <c r="C2883" s="6">
        <v>1185732</v>
      </c>
      <c r="D2883" s="7">
        <v>44541</v>
      </c>
      <c r="E2883" s="6" t="s">
        <v>33</v>
      </c>
      <c r="F2883" s="6" t="s">
        <v>102</v>
      </c>
      <c r="G2883" s="6" t="s">
        <v>103</v>
      </c>
      <c r="H2883" s="6" t="s">
        <v>20</v>
      </c>
      <c r="I2883" s="8">
        <v>0.5</v>
      </c>
      <c r="J2883" s="9">
        <v>2000</v>
      </c>
      <c r="K2883" s="10">
        <f t="shared" si="22"/>
        <v>1000</v>
      </c>
      <c r="L2883" s="10">
        <f t="shared" si="23"/>
        <v>300</v>
      </c>
      <c r="M2883" s="11">
        <v>0.3</v>
      </c>
      <c r="O2883" s="16"/>
      <c r="P2883" s="14"/>
      <c r="Q2883" s="12"/>
      <c r="R2883" s="13"/>
    </row>
    <row r="2884" spans="1:18" ht="15.75" customHeight="1">
      <c r="A2884" s="1"/>
      <c r="B2884" s="6" t="s">
        <v>14</v>
      </c>
      <c r="C2884" s="6">
        <v>1185732</v>
      </c>
      <c r="D2884" s="7">
        <v>44541</v>
      </c>
      <c r="E2884" s="6" t="s">
        <v>33</v>
      </c>
      <c r="F2884" s="6" t="s">
        <v>102</v>
      </c>
      <c r="G2884" s="6" t="s">
        <v>103</v>
      </c>
      <c r="H2884" s="6" t="s">
        <v>21</v>
      </c>
      <c r="I2884" s="8">
        <v>0.6</v>
      </c>
      <c r="J2884" s="9">
        <v>2000</v>
      </c>
      <c r="K2884" s="10">
        <f t="shared" si="22"/>
        <v>1200</v>
      </c>
      <c r="L2884" s="10">
        <f t="shared" si="23"/>
        <v>420</v>
      </c>
      <c r="M2884" s="11">
        <v>0.35</v>
      </c>
      <c r="O2884" s="16"/>
      <c r="P2884" s="14"/>
      <c r="Q2884" s="12"/>
      <c r="R2884" s="13"/>
    </row>
    <row r="2885" spans="1:18" ht="15.75" customHeight="1">
      <c r="A2885" s="1"/>
      <c r="B2885" s="6" t="s">
        <v>14</v>
      </c>
      <c r="C2885" s="6">
        <v>1185732</v>
      </c>
      <c r="D2885" s="7">
        <v>44541</v>
      </c>
      <c r="E2885" s="6" t="s">
        <v>33</v>
      </c>
      <c r="F2885" s="6" t="s">
        <v>102</v>
      </c>
      <c r="G2885" s="6" t="s">
        <v>103</v>
      </c>
      <c r="H2885" s="6" t="s">
        <v>22</v>
      </c>
      <c r="I2885" s="8">
        <v>0.64999999999999991</v>
      </c>
      <c r="J2885" s="9">
        <v>3000</v>
      </c>
      <c r="K2885" s="10">
        <f t="shared" si="22"/>
        <v>1949.9999999999998</v>
      </c>
      <c r="L2885" s="10">
        <f t="shared" si="23"/>
        <v>780</v>
      </c>
      <c r="M2885" s="11">
        <v>0.4</v>
      </c>
      <c r="O2885" s="16"/>
      <c r="P2885" s="14"/>
      <c r="Q2885" s="12"/>
      <c r="R2885" s="13"/>
    </row>
    <row r="2886" spans="1:18" ht="15.75" customHeight="1">
      <c r="A2886" s="1" t="s">
        <v>39</v>
      </c>
      <c r="B2886" s="6" t="s">
        <v>14</v>
      </c>
      <c r="C2886" s="6">
        <v>1185732</v>
      </c>
      <c r="D2886" s="7">
        <v>44205</v>
      </c>
      <c r="E2886" s="6" t="s">
        <v>33</v>
      </c>
      <c r="F2886" s="6" t="s">
        <v>104</v>
      </c>
      <c r="G2886" s="6" t="s">
        <v>105</v>
      </c>
      <c r="H2886" s="6" t="s">
        <v>17</v>
      </c>
      <c r="I2886" s="8">
        <v>0.35000000000000003</v>
      </c>
      <c r="J2886" s="9">
        <v>4750</v>
      </c>
      <c r="K2886" s="10">
        <f t="shared" si="22"/>
        <v>1662.5000000000002</v>
      </c>
      <c r="L2886" s="10">
        <f t="shared" si="23"/>
        <v>581.875</v>
      </c>
      <c r="M2886" s="11">
        <v>0.35</v>
      </c>
      <c r="O2886" s="16"/>
      <c r="P2886" s="14"/>
      <c r="Q2886" s="12"/>
      <c r="R2886" s="13"/>
    </row>
    <row r="2887" spans="1:18" ht="15.75" customHeight="1">
      <c r="A2887" s="1"/>
      <c r="B2887" s="6" t="s">
        <v>14</v>
      </c>
      <c r="C2887" s="6">
        <v>1185732</v>
      </c>
      <c r="D2887" s="7">
        <v>44205</v>
      </c>
      <c r="E2887" s="6" t="s">
        <v>33</v>
      </c>
      <c r="F2887" s="6" t="s">
        <v>104</v>
      </c>
      <c r="G2887" s="6" t="s">
        <v>105</v>
      </c>
      <c r="H2887" s="6" t="s">
        <v>18</v>
      </c>
      <c r="I2887" s="8">
        <v>0.35000000000000003</v>
      </c>
      <c r="J2887" s="9">
        <v>2750</v>
      </c>
      <c r="K2887" s="10">
        <f t="shared" si="22"/>
        <v>962.50000000000011</v>
      </c>
      <c r="L2887" s="10">
        <f t="shared" si="23"/>
        <v>288.75</v>
      </c>
      <c r="M2887" s="11">
        <v>0.3</v>
      </c>
      <c r="O2887" s="16"/>
      <c r="P2887" s="14"/>
      <c r="Q2887" s="12"/>
      <c r="R2887" s="13"/>
    </row>
    <row r="2888" spans="1:18" ht="15.75" customHeight="1">
      <c r="A2888" s="1"/>
      <c r="B2888" s="6" t="s">
        <v>14</v>
      </c>
      <c r="C2888" s="6">
        <v>1185732</v>
      </c>
      <c r="D2888" s="7">
        <v>44205</v>
      </c>
      <c r="E2888" s="6" t="s">
        <v>33</v>
      </c>
      <c r="F2888" s="6" t="s">
        <v>104</v>
      </c>
      <c r="G2888" s="6" t="s">
        <v>105</v>
      </c>
      <c r="H2888" s="6" t="s">
        <v>19</v>
      </c>
      <c r="I2888" s="8">
        <v>0.25000000000000006</v>
      </c>
      <c r="J2888" s="9">
        <v>2750</v>
      </c>
      <c r="K2888" s="10">
        <f t="shared" si="22"/>
        <v>687.50000000000011</v>
      </c>
      <c r="L2888" s="10">
        <f t="shared" si="23"/>
        <v>206.25000000000003</v>
      </c>
      <c r="M2888" s="11">
        <v>0.3</v>
      </c>
      <c r="O2888" s="16"/>
      <c r="P2888" s="14"/>
      <c r="Q2888" s="12"/>
      <c r="R2888" s="13"/>
    </row>
    <row r="2889" spans="1:18" ht="15.75" customHeight="1">
      <c r="A2889" s="1"/>
      <c r="B2889" s="6" t="s">
        <v>14</v>
      </c>
      <c r="C2889" s="6">
        <v>1185732</v>
      </c>
      <c r="D2889" s="7">
        <v>44205</v>
      </c>
      <c r="E2889" s="6" t="s">
        <v>33</v>
      </c>
      <c r="F2889" s="6" t="s">
        <v>104</v>
      </c>
      <c r="G2889" s="6" t="s">
        <v>105</v>
      </c>
      <c r="H2889" s="6" t="s">
        <v>20</v>
      </c>
      <c r="I2889" s="8">
        <v>0.30000000000000004</v>
      </c>
      <c r="J2889" s="9">
        <v>1250</v>
      </c>
      <c r="K2889" s="10">
        <f t="shared" si="22"/>
        <v>375.00000000000006</v>
      </c>
      <c r="L2889" s="10">
        <f t="shared" si="23"/>
        <v>112.50000000000001</v>
      </c>
      <c r="M2889" s="11">
        <v>0.3</v>
      </c>
      <c r="O2889" s="16"/>
      <c r="P2889" s="14"/>
      <c r="Q2889" s="12"/>
      <c r="R2889" s="13"/>
    </row>
    <row r="2890" spans="1:18" ht="15.75" customHeight="1">
      <c r="A2890" s="1"/>
      <c r="B2890" s="6" t="s">
        <v>14</v>
      </c>
      <c r="C2890" s="6">
        <v>1185732</v>
      </c>
      <c r="D2890" s="7">
        <v>44205</v>
      </c>
      <c r="E2890" s="6" t="s">
        <v>33</v>
      </c>
      <c r="F2890" s="6" t="s">
        <v>104</v>
      </c>
      <c r="G2890" s="6" t="s">
        <v>105</v>
      </c>
      <c r="H2890" s="6" t="s">
        <v>21</v>
      </c>
      <c r="I2890" s="8">
        <v>0.44999999999999996</v>
      </c>
      <c r="J2890" s="9">
        <v>1750</v>
      </c>
      <c r="K2890" s="10">
        <f t="shared" si="22"/>
        <v>787.49999999999989</v>
      </c>
      <c r="L2890" s="10">
        <f t="shared" si="23"/>
        <v>275.62499999999994</v>
      </c>
      <c r="M2890" s="11">
        <v>0.35</v>
      </c>
      <c r="O2890" s="16"/>
      <c r="P2890" s="14"/>
      <c r="Q2890" s="12"/>
      <c r="R2890" s="13"/>
    </row>
    <row r="2891" spans="1:18" ht="15.75" customHeight="1">
      <c r="A2891" s="1"/>
      <c r="B2891" s="6" t="s">
        <v>14</v>
      </c>
      <c r="C2891" s="6">
        <v>1185732</v>
      </c>
      <c r="D2891" s="7">
        <v>44205</v>
      </c>
      <c r="E2891" s="6" t="s">
        <v>33</v>
      </c>
      <c r="F2891" s="6" t="s">
        <v>104</v>
      </c>
      <c r="G2891" s="6" t="s">
        <v>105</v>
      </c>
      <c r="H2891" s="6" t="s">
        <v>22</v>
      </c>
      <c r="I2891" s="8">
        <v>0.35000000000000003</v>
      </c>
      <c r="J2891" s="9">
        <v>2750</v>
      </c>
      <c r="K2891" s="10">
        <f t="shared" si="22"/>
        <v>962.50000000000011</v>
      </c>
      <c r="L2891" s="10">
        <f t="shared" si="23"/>
        <v>385.00000000000006</v>
      </c>
      <c r="M2891" s="11">
        <v>0.4</v>
      </c>
      <c r="O2891" s="16"/>
      <c r="P2891" s="14"/>
      <c r="Q2891" s="12"/>
      <c r="R2891" s="13"/>
    </row>
    <row r="2892" spans="1:18" ht="15.75" customHeight="1">
      <c r="A2892" s="1"/>
      <c r="B2892" s="6" t="s">
        <v>14</v>
      </c>
      <c r="C2892" s="6">
        <v>1185732</v>
      </c>
      <c r="D2892" s="7">
        <v>44236</v>
      </c>
      <c r="E2892" s="6" t="s">
        <v>33</v>
      </c>
      <c r="F2892" s="6" t="s">
        <v>104</v>
      </c>
      <c r="G2892" s="6" t="s">
        <v>105</v>
      </c>
      <c r="H2892" s="6" t="s">
        <v>17</v>
      </c>
      <c r="I2892" s="8">
        <v>0.35000000000000003</v>
      </c>
      <c r="J2892" s="9">
        <v>5250</v>
      </c>
      <c r="K2892" s="10">
        <f t="shared" si="22"/>
        <v>1837.5000000000002</v>
      </c>
      <c r="L2892" s="10">
        <f t="shared" si="23"/>
        <v>643.125</v>
      </c>
      <c r="M2892" s="11">
        <v>0.35</v>
      </c>
      <c r="O2892" s="16"/>
      <c r="P2892" s="14"/>
      <c r="Q2892" s="12"/>
      <c r="R2892" s="13"/>
    </row>
    <row r="2893" spans="1:18" ht="15.75" customHeight="1">
      <c r="A2893" s="1"/>
      <c r="B2893" s="6" t="s">
        <v>14</v>
      </c>
      <c r="C2893" s="6">
        <v>1185732</v>
      </c>
      <c r="D2893" s="7">
        <v>44236</v>
      </c>
      <c r="E2893" s="6" t="s">
        <v>33</v>
      </c>
      <c r="F2893" s="6" t="s">
        <v>104</v>
      </c>
      <c r="G2893" s="6" t="s">
        <v>105</v>
      </c>
      <c r="H2893" s="6" t="s">
        <v>18</v>
      </c>
      <c r="I2893" s="8">
        <v>0.35000000000000003</v>
      </c>
      <c r="J2893" s="9">
        <v>1750</v>
      </c>
      <c r="K2893" s="10">
        <f t="shared" si="22"/>
        <v>612.50000000000011</v>
      </c>
      <c r="L2893" s="10">
        <f t="shared" si="23"/>
        <v>183.75000000000003</v>
      </c>
      <c r="M2893" s="11">
        <v>0.3</v>
      </c>
      <c r="O2893" s="16"/>
      <c r="P2893" s="14"/>
      <c r="Q2893" s="12"/>
      <c r="R2893" s="13"/>
    </row>
    <row r="2894" spans="1:18" ht="15.75" customHeight="1">
      <c r="A2894" s="1"/>
      <c r="B2894" s="6" t="s">
        <v>14</v>
      </c>
      <c r="C2894" s="6">
        <v>1185732</v>
      </c>
      <c r="D2894" s="7">
        <v>44236</v>
      </c>
      <c r="E2894" s="6" t="s">
        <v>33</v>
      </c>
      <c r="F2894" s="6" t="s">
        <v>104</v>
      </c>
      <c r="G2894" s="6" t="s">
        <v>105</v>
      </c>
      <c r="H2894" s="6" t="s">
        <v>19</v>
      </c>
      <c r="I2894" s="8">
        <v>0.25000000000000006</v>
      </c>
      <c r="J2894" s="9">
        <v>2250</v>
      </c>
      <c r="K2894" s="10">
        <f t="shared" si="22"/>
        <v>562.50000000000011</v>
      </c>
      <c r="L2894" s="10">
        <f t="shared" si="23"/>
        <v>168.75000000000003</v>
      </c>
      <c r="M2894" s="11">
        <v>0.3</v>
      </c>
      <c r="O2894" s="16"/>
      <c r="P2894" s="14"/>
      <c r="Q2894" s="12"/>
      <c r="R2894" s="13"/>
    </row>
    <row r="2895" spans="1:18" ht="15.75" customHeight="1">
      <c r="A2895" s="1"/>
      <c r="B2895" s="6" t="s">
        <v>14</v>
      </c>
      <c r="C2895" s="6">
        <v>1185732</v>
      </c>
      <c r="D2895" s="7">
        <v>44236</v>
      </c>
      <c r="E2895" s="6" t="s">
        <v>33</v>
      </c>
      <c r="F2895" s="6" t="s">
        <v>104</v>
      </c>
      <c r="G2895" s="6" t="s">
        <v>105</v>
      </c>
      <c r="H2895" s="6" t="s">
        <v>20</v>
      </c>
      <c r="I2895" s="8">
        <v>0.30000000000000004</v>
      </c>
      <c r="J2895" s="9">
        <v>1000</v>
      </c>
      <c r="K2895" s="10">
        <f t="shared" si="22"/>
        <v>300.00000000000006</v>
      </c>
      <c r="L2895" s="10">
        <f t="shared" si="23"/>
        <v>90.000000000000014</v>
      </c>
      <c r="M2895" s="11">
        <v>0.3</v>
      </c>
      <c r="O2895" s="16"/>
      <c r="P2895" s="14"/>
      <c r="Q2895" s="12"/>
      <c r="R2895" s="13"/>
    </row>
    <row r="2896" spans="1:18" ht="15.75" customHeight="1">
      <c r="A2896" s="1"/>
      <c r="B2896" s="6" t="s">
        <v>14</v>
      </c>
      <c r="C2896" s="6">
        <v>1185732</v>
      </c>
      <c r="D2896" s="7">
        <v>44236</v>
      </c>
      <c r="E2896" s="6" t="s">
        <v>33</v>
      </c>
      <c r="F2896" s="6" t="s">
        <v>104</v>
      </c>
      <c r="G2896" s="6" t="s">
        <v>105</v>
      </c>
      <c r="H2896" s="6" t="s">
        <v>21</v>
      </c>
      <c r="I2896" s="8">
        <v>0.44999999999999996</v>
      </c>
      <c r="J2896" s="9">
        <v>1750</v>
      </c>
      <c r="K2896" s="10">
        <f t="shared" si="22"/>
        <v>787.49999999999989</v>
      </c>
      <c r="L2896" s="10">
        <f t="shared" si="23"/>
        <v>275.62499999999994</v>
      </c>
      <c r="M2896" s="11">
        <v>0.35</v>
      </c>
      <c r="O2896" s="16"/>
      <c r="P2896" s="14"/>
      <c r="Q2896" s="12"/>
      <c r="R2896" s="13"/>
    </row>
    <row r="2897" spans="1:18" ht="15.75" customHeight="1">
      <c r="A2897" s="1"/>
      <c r="B2897" s="6" t="s">
        <v>14</v>
      </c>
      <c r="C2897" s="6">
        <v>1185732</v>
      </c>
      <c r="D2897" s="7">
        <v>44236</v>
      </c>
      <c r="E2897" s="6" t="s">
        <v>33</v>
      </c>
      <c r="F2897" s="6" t="s">
        <v>104</v>
      </c>
      <c r="G2897" s="6" t="s">
        <v>105</v>
      </c>
      <c r="H2897" s="6" t="s">
        <v>22</v>
      </c>
      <c r="I2897" s="8">
        <v>0.24999999999999997</v>
      </c>
      <c r="J2897" s="9">
        <v>2750</v>
      </c>
      <c r="K2897" s="10">
        <f t="shared" si="22"/>
        <v>687.49999999999989</v>
      </c>
      <c r="L2897" s="10">
        <f t="shared" si="23"/>
        <v>274.99999999999994</v>
      </c>
      <c r="M2897" s="11">
        <v>0.4</v>
      </c>
      <c r="O2897" s="16"/>
      <c r="P2897" s="14"/>
      <c r="Q2897" s="12"/>
      <c r="R2897" s="13"/>
    </row>
    <row r="2898" spans="1:18" ht="15.75" customHeight="1">
      <c r="A2898" s="1"/>
      <c r="B2898" s="6" t="s">
        <v>14</v>
      </c>
      <c r="C2898" s="6">
        <v>1185732</v>
      </c>
      <c r="D2898" s="7">
        <v>44263</v>
      </c>
      <c r="E2898" s="6" t="s">
        <v>33</v>
      </c>
      <c r="F2898" s="6" t="s">
        <v>104</v>
      </c>
      <c r="G2898" s="6" t="s">
        <v>105</v>
      </c>
      <c r="H2898" s="6" t="s">
        <v>17</v>
      </c>
      <c r="I2898" s="8">
        <v>0.30000000000000004</v>
      </c>
      <c r="J2898" s="9">
        <v>4950</v>
      </c>
      <c r="K2898" s="10">
        <f t="shared" si="22"/>
        <v>1485.0000000000002</v>
      </c>
      <c r="L2898" s="10">
        <f t="shared" si="23"/>
        <v>519.75</v>
      </c>
      <c r="M2898" s="11">
        <v>0.35</v>
      </c>
      <c r="O2898" s="16"/>
      <c r="P2898" s="14"/>
      <c r="Q2898" s="12"/>
      <c r="R2898" s="13"/>
    </row>
    <row r="2899" spans="1:18" ht="15.75" customHeight="1">
      <c r="A2899" s="1"/>
      <c r="B2899" s="6" t="s">
        <v>14</v>
      </c>
      <c r="C2899" s="6">
        <v>1185732</v>
      </c>
      <c r="D2899" s="7">
        <v>44263</v>
      </c>
      <c r="E2899" s="6" t="s">
        <v>33</v>
      </c>
      <c r="F2899" s="6" t="s">
        <v>104</v>
      </c>
      <c r="G2899" s="6" t="s">
        <v>105</v>
      </c>
      <c r="H2899" s="6" t="s">
        <v>18</v>
      </c>
      <c r="I2899" s="8">
        <v>0.30000000000000004</v>
      </c>
      <c r="J2899" s="9">
        <v>2000</v>
      </c>
      <c r="K2899" s="10">
        <f t="shared" si="22"/>
        <v>600.00000000000011</v>
      </c>
      <c r="L2899" s="10">
        <f t="shared" si="23"/>
        <v>180.00000000000003</v>
      </c>
      <c r="M2899" s="11">
        <v>0.3</v>
      </c>
      <c r="O2899" s="16"/>
      <c r="P2899" s="14"/>
      <c r="Q2899" s="12"/>
      <c r="R2899" s="13"/>
    </row>
    <row r="2900" spans="1:18" ht="15.75" customHeight="1">
      <c r="A2900" s="1"/>
      <c r="B2900" s="6" t="s">
        <v>14</v>
      </c>
      <c r="C2900" s="6">
        <v>1185732</v>
      </c>
      <c r="D2900" s="7">
        <v>44263</v>
      </c>
      <c r="E2900" s="6" t="s">
        <v>33</v>
      </c>
      <c r="F2900" s="6" t="s">
        <v>104</v>
      </c>
      <c r="G2900" s="6" t="s">
        <v>105</v>
      </c>
      <c r="H2900" s="6" t="s">
        <v>19</v>
      </c>
      <c r="I2900" s="8">
        <v>0.20000000000000004</v>
      </c>
      <c r="J2900" s="9">
        <v>2250</v>
      </c>
      <c r="K2900" s="10">
        <f t="shared" si="22"/>
        <v>450.00000000000011</v>
      </c>
      <c r="L2900" s="10">
        <f t="shared" si="23"/>
        <v>135.00000000000003</v>
      </c>
      <c r="M2900" s="11">
        <v>0.3</v>
      </c>
      <c r="O2900" s="16"/>
      <c r="P2900" s="14"/>
      <c r="Q2900" s="12"/>
      <c r="R2900" s="13"/>
    </row>
    <row r="2901" spans="1:18" ht="15.75" customHeight="1">
      <c r="A2901" s="1"/>
      <c r="B2901" s="6" t="s">
        <v>14</v>
      </c>
      <c r="C2901" s="6">
        <v>1185732</v>
      </c>
      <c r="D2901" s="7">
        <v>44263</v>
      </c>
      <c r="E2901" s="6" t="s">
        <v>33</v>
      </c>
      <c r="F2901" s="6" t="s">
        <v>104</v>
      </c>
      <c r="G2901" s="6" t="s">
        <v>105</v>
      </c>
      <c r="H2901" s="6" t="s">
        <v>20</v>
      </c>
      <c r="I2901" s="8">
        <v>0.24999999999999997</v>
      </c>
      <c r="J2901" s="9">
        <v>750</v>
      </c>
      <c r="K2901" s="10">
        <f t="shared" si="22"/>
        <v>187.49999999999997</v>
      </c>
      <c r="L2901" s="10">
        <f t="shared" si="23"/>
        <v>56.249999999999993</v>
      </c>
      <c r="M2901" s="11">
        <v>0.3</v>
      </c>
      <c r="O2901" s="16"/>
      <c r="P2901" s="14"/>
      <c r="Q2901" s="12"/>
      <c r="R2901" s="13"/>
    </row>
    <row r="2902" spans="1:18" ht="15.75" customHeight="1">
      <c r="A2902" s="1"/>
      <c r="B2902" s="6" t="s">
        <v>14</v>
      </c>
      <c r="C2902" s="6">
        <v>1185732</v>
      </c>
      <c r="D2902" s="7">
        <v>44263</v>
      </c>
      <c r="E2902" s="6" t="s">
        <v>33</v>
      </c>
      <c r="F2902" s="6" t="s">
        <v>104</v>
      </c>
      <c r="G2902" s="6" t="s">
        <v>105</v>
      </c>
      <c r="H2902" s="6" t="s">
        <v>21</v>
      </c>
      <c r="I2902" s="8">
        <v>0.4</v>
      </c>
      <c r="J2902" s="9">
        <v>1250</v>
      </c>
      <c r="K2902" s="10">
        <f t="shared" si="22"/>
        <v>500</v>
      </c>
      <c r="L2902" s="10">
        <f t="shared" si="23"/>
        <v>175</v>
      </c>
      <c r="M2902" s="11">
        <v>0.35</v>
      </c>
      <c r="O2902" s="16"/>
      <c r="P2902" s="14"/>
      <c r="Q2902" s="12"/>
      <c r="R2902" s="13"/>
    </row>
    <row r="2903" spans="1:18" ht="15.75" customHeight="1">
      <c r="A2903" s="1"/>
      <c r="B2903" s="6" t="s">
        <v>14</v>
      </c>
      <c r="C2903" s="6">
        <v>1185732</v>
      </c>
      <c r="D2903" s="7">
        <v>44263</v>
      </c>
      <c r="E2903" s="6" t="s">
        <v>33</v>
      </c>
      <c r="F2903" s="6" t="s">
        <v>104</v>
      </c>
      <c r="G2903" s="6" t="s">
        <v>105</v>
      </c>
      <c r="H2903" s="6" t="s">
        <v>22</v>
      </c>
      <c r="I2903" s="8">
        <v>0.30000000000000004</v>
      </c>
      <c r="J2903" s="9">
        <v>2250</v>
      </c>
      <c r="K2903" s="10">
        <f t="shared" si="22"/>
        <v>675.00000000000011</v>
      </c>
      <c r="L2903" s="10">
        <f t="shared" si="23"/>
        <v>270.00000000000006</v>
      </c>
      <c r="M2903" s="11">
        <v>0.4</v>
      </c>
      <c r="O2903" s="16"/>
      <c r="P2903" s="14"/>
      <c r="Q2903" s="12"/>
      <c r="R2903" s="13"/>
    </row>
    <row r="2904" spans="1:18" ht="15.75" customHeight="1">
      <c r="A2904" s="1"/>
      <c r="B2904" s="6" t="s">
        <v>14</v>
      </c>
      <c r="C2904" s="6">
        <v>1185732</v>
      </c>
      <c r="D2904" s="7">
        <v>44295</v>
      </c>
      <c r="E2904" s="6" t="s">
        <v>33</v>
      </c>
      <c r="F2904" s="6" t="s">
        <v>104</v>
      </c>
      <c r="G2904" s="6" t="s">
        <v>105</v>
      </c>
      <c r="H2904" s="6" t="s">
        <v>17</v>
      </c>
      <c r="I2904" s="8">
        <v>0.30000000000000004</v>
      </c>
      <c r="J2904" s="9">
        <v>4500</v>
      </c>
      <c r="K2904" s="10">
        <f t="shared" si="22"/>
        <v>1350.0000000000002</v>
      </c>
      <c r="L2904" s="10">
        <f t="shared" si="23"/>
        <v>472.50000000000006</v>
      </c>
      <c r="M2904" s="11">
        <v>0.35</v>
      </c>
      <c r="O2904" s="16"/>
      <c r="P2904" s="14"/>
      <c r="Q2904" s="12"/>
      <c r="R2904" s="13"/>
    </row>
    <row r="2905" spans="1:18" ht="15.75" customHeight="1">
      <c r="A2905" s="1"/>
      <c r="B2905" s="6" t="s">
        <v>14</v>
      </c>
      <c r="C2905" s="6">
        <v>1185732</v>
      </c>
      <c r="D2905" s="7">
        <v>44295</v>
      </c>
      <c r="E2905" s="6" t="s">
        <v>33</v>
      </c>
      <c r="F2905" s="6" t="s">
        <v>104</v>
      </c>
      <c r="G2905" s="6" t="s">
        <v>105</v>
      </c>
      <c r="H2905" s="6" t="s">
        <v>18</v>
      </c>
      <c r="I2905" s="8">
        <v>0.30000000000000004</v>
      </c>
      <c r="J2905" s="9">
        <v>1500</v>
      </c>
      <c r="K2905" s="10">
        <f t="shared" si="22"/>
        <v>450.00000000000006</v>
      </c>
      <c r="L2905" s="10">
        <f t="shared" si="23"/>
        <v>135</v>
      </c>
      <c r="M2905" s="11">
        <v>0.3</v>
      </c>
      <c r="O2905" s="16"/>
      <c r="P2905" s="14"/>
      <c r="Q2905" s="12"/>
      <c r="R2905" s="13"/>
    </row>
    <row r="2906" spans="1:18" ht="15.75" customHeight="1">
      <c r="A2906" s="1"/>
      <c r="B2906" s="6" t="s">
        <v>14</v>
      </c>
      <c r="C2906" s="6">
        <v>1185732</v>
      </c>
      <c r="D2906" s="7">
        <v>44295</v>
      </c>
      <c r="E2906" s="6" t="s">
        <v>33</v>
      </c>
      <c r="F2906" s="6" t="s">
        <v>104</v>
      </c>
      <c r="G2906" s="6" t="s">
        <v>105</v>
      </c>
      <c r="H2906" s="6" t="s">
        <v>19</v>
      </c>
      <c r="I2906" s="8">
        <v>0.20000000000000004</v>
      </c>
      <c r="J2906" s="9">
        <v>1500</v>
      </c>
      <c r="K2906" s="10">
        <f t="shared" si="22"/>
        <v>300.00000000000006</v>
      </c>
      <c r="L2906" s="10">
        <f t="shared" si="23"/>
        <v>90.000000000000014</v>
      </c>
      <c r="M2906" s="11">
        <v>0.3</v>
      </c>
      <c r="O2906" s="16"/>
      <c r="P2906" s="14"/>
      <c r="Q2906" s="12"/>
      <c r="R2906" s="13"/>
    </row>
    <row r="2907" spans="1:18" ht="15.75" customHeight="1">
      <c r="A2907" s="1"/>
      <c r="B2907" s="6" t="s">
        <v>14</v>
      </c>
      <c r="C2907" s="6">
        <v>1185732</v>
      </c>
      <c r="D2907" s="7">
        <v>44295</v>
      </c>
      <c r="E2907" s="6" t="s">
        <v>33</v>
      </c>
      <c r="F2907" s="6" t="s">
        <v>104</v>
      </c>
      <c r="G2907" s="6" t="s">
        <v>105</v>
      </c>
      <c r="H2907" s="6" t="s">
        <v>20</v>
      </c>
      <c r="I2907" s="8">
        <v>0.24999999999999997</v>
      </c>
      <c r="J2907" s="9">
        <v>750</v>
      </c>
      <c r="K2907" s="10">
        <f t="shared" si="22"/>
        <v>187.49999999999997</v>
      </c>
      <c r="L2907" s="10">
        <f t="shared" si="23"/>
        <v>56.249999999999993</v>
      </c>
      <c r="M2907" s="11">
        <v>0.3</v>
      </c>
      <c r="O2907" s="16"/>
      <c r="P2907" s="14"/>
      <c r="Q2907" s="12"/>
      <c r="R2907" s="13"/>
    </row>
    <row r="2908" spans="1:18" ht="15.75" customHeight="1">
      <c r="A2908" s="1"/>
      <c r="B2908" s="6" t="s">
        <v>14</v>
      </c>
      <c r="C2908" s="6">
        <v>1185732</v>
      </c>
      <c r="D2908" s="7">
        <v>44295</v>
      </c>
      <c r="E2908" s="6" t="s">
        <v>33</v>
      </c>
      <c r="F2908" s="6" t="s">
        <v>104</v>
      </c>
      <c r="G2908" s="6" t="s">
        <v>105</v>
      </c>
      <c r="H2908" s="6" t="s">
        <v>21</v>
      </c>
      <c r="I2908" s="8">
        <v>0.6</v>
      </c>
      <c r="J2908" s="9">
        <v>1000</v>
      </c>
      <c r="K2908" s="10">
        <f t="shared" si="22"/>
        <v>600</v>
      </c>
      <c r="L2908" s="10">
        <f t="shared" si="23"/>
        <v>210</v>
      </c>
      <c r="M2908" s="11">
        <v>0.35</v>
      </c>
      <c r="O2908" s="16"/>
      <c r="P2908" s="14"/>
      <c r="Q2908" s="12"/>
      <c r="R2908" s="13"/>
    </row>
    <row r="2909" spans="1:18" ht="15.75" customHeight="1">
      <c r="A2909" s="1"/>
      <c r="B2909" s="6" t="s">
        <v>14</v>
      </c>
      <c r="C2909" s="6">
        <v>1185732</v>
      </c>
      <c r="D2909" s="7">
        <v>44295</v>
      </c>
      <c r="E2909" s="6" t="s">
        <v>33</v>
      </c>
      <c r="F2909" s="6" t="s">
        <v>104</v>
      </c>
      <c r="G2909" s="6" t="s">
        <v>105</v>
      </c>
      <c r="H2909" s="6" t="s">
        <v>22</v>
      </c>
      <c r="I2909" s="8">
        <v>0.5</v>
      </c>
      <c r="J2909" s="9">
        <v>2250</v>
      </c>
      <c r="K2909" s="10">
        <f t="shared" si="22"/>
        <v>1125</v>
      </c>
      <c r="L2909" s="10">
        <f t="shared" si="23"/>
        <v>450</v>
      </c>
      <c r="M2909" s="11">
        <v>0.4</v>
      </c>
      <c r="O2909" s="16"/>
      <c r="P2909" s="14"/>
      <c r="Q2909" s="12"/>
      <c r="R2909" s="13"/>
    </row>
    <row r="2910" spans="1:18" ht="15.75" customHeight="1">
      <c r="A2910" s="1"/>
      <c r="B2910" s="6" t="s">
        <v>14</v>
      </c>
      <c r="C2910" s="6">
        <v>1185732</v>
      </c>
      <c r="D2910" s="7">
        <v>44326</v>
      </c>
      <c r="E2910" s="6" t="s">
        <v>33</v>
      </c>
      <c r="F2910" s="6" t="s">
        <v>104</v>
      </c>
      <c r="G2910" s="6" t="s">
        <v>105</v>
      </c>
      <c r="H2910" s="6" t="s">
        <v>17</v>
      </c>
      <c r="I2910" s="8">
        <v>0.6</v>
      </c>
      <c r="J2910" s="9">
        <v>4950</v>
      </c>
      <c r="K2910" s="10">
        <f t="shared" si="22"/>
        <v>2970</v>
      </c>
      <c r="L2910" s="10">
        <f t="shared" si="23"/>
        <v>1039.5</v>
      </c>
      <c r="M2910" s="11">
        <v>0.35</v>
      </c>
      <c r="O2910" s="16"/>
      <c r="P2910" s="14"/>
      <c r="Q2910" s="12"/>
      <c r="R2910" s="13"/>
    </row>
    <row r="2911" spans="1:18" ht="15.75" customHeight="1">
      <c r="A2911" s="1"/>
      <c r="B2911" s="6" t="s">
        <v>14</v>
      </c>
      <c r="C2911" s="6">
        <v>1185732</v>
      </c>
      <c r="D2911" s="7">
        <v>44326</v>
      </c>
      <c r="E2911" s="6" t="s">
        <v>33</v>
      </c>
      <c r="F2911" s="6" t="s">
        <v>104</v>
      </c>
      <c r="G2911" s="6" t="s">
        <v>105</v>
      </c>
      <c r="H2911" s="6" t="s">
        <v>18</v>
      </c>
      <c r="I2911" s="8">
        <v>0.45</v>
      </c>
      <c r="J2911" s="9">
        <v>2000</v>
      </c>
      <c r="K2911" s="10">
        <f t="shared" si="22"/>
        <v>900</v>
      </c>
      <c r="L2911" s="10">
        <f t="shared" si="23"/>
        <v>270</v>
      </c>
      <c r="M2911" s="11">
        <v>0.3</v>
      </c>
      <c r="O2911" s="16"/>
      <c r="P2911" s="14"/>
      <c r="Q2911" s="12"/>
      <c r="R2911" s="13"/>
    </row>
    <row r="2912" spans="1:18" ht="15.75" customHeight="1">
      <c r="A2912" s="1"/>
      <c r="B2912" s="6" t="s">
        <v>14</v>
      </c>
      <c r="C2912" s="6">
        <v>1185732</v>
      </c>
      <c r="D2912" s="7">
        <v>44326</v>
      </c>
      <c r="E2912" s="6" t="s">
        <v>33</v>
      </c>
      <c r="F2912" s="6" t="s">
        <v>104</v>
      </c>
      <c r="G2912" s="6" t="s">
        <v>105</v>
      </c>
      <c r="H2912" s="6" t="s">
        <v>19</v>
      </c>
      <c r="I2912" s="8">
        <v>0.4</v>
      </c>
      <c r="J2912" s="9">
        <v>1750</v>
      </c>
      <c r="K2912" s="10">
        <f t="shared" si="22"/>
        <v>700</v>
      </c>
      <c r="L2912" s="10">
        <f t="shared" si="23"/>
        <v>210</v>
      </c>
      <c r="M2912" s="11">
        <v>0.3</v>
      </c>
      <c r="O2912" s="16"/>
      <c r="P2912" s="14"/>
      <c r="Q2912" s="12"/>
      <c r="R2912" s="13"/>
    </row>
    <row r="2913" spans="1:18" ht="15.75" customHeight="1">
      <c r="A2913" s="1"/>
      <c r="B2913" s="6" t="s">
        <v>14</v>
      </c>
      <c r="C2913" s="6">
        <v>1185732</v>
      </c>
      <c r="D2913" s="7">
        <v>44326</v>
      </c>
      <c r="E2913" s="6" t="s">
        <v>33</v>
      </c>
      <c r="F2913" s="6" t="s">
        <v>104</v>
      </c>
      <c r="G2913" s="6" t="s">
        <v>105</v>
      </c>
      <c r="H2913" s="6" t="s">
        <v>20</v>
      </c>
      <c r="I2913" s="8">
        <v>0.4</v>
      </c>
      <c r="J2913" s="9">
        <v>1000</v>
      </c>
      <c r="K2913" s="10">
        <f t="shared" si="22"/>
        <v>400</v>
      </c>
      <c r="L2913" s="10">
        <f t="shared" si="23"/>
        <v>120</v>
      </c>
      <c r="M2913" s="11">
        <v>0.3</v>
      </c>
      <c r="O2913" s="16"/>
      <c r="P2913" s="14"/>
      <c r="Q2913" s="12"/>
      <c r="R2913" s="13"/>
    </row>
    <row r="2914" spans="1:18" ht="15.75" customHeight="1">
      <c r="A2914" s="1"/>
      <c r="B2914" s="6" t="s">
        <v>14</v>
      </c>
      <c r="C2914" s="6">
        <v>1185732</v>
      </c>
      <c r="D2914" s="7">
        <v>44326</v>
      </c>
      <c r="E2914" s="6" t="s">
        <v>33</v>
      </c>
      <c r="F2914" s="6" t="s">
        <v>104</v>
      </c>
      <c r="G2914" s="6" t="s">
        <v>105</v>
      </c>
      <c r="H2914" s="6" t="s">
        <v>21</v>
      </c>
      <c r="I2914" s="8">
        <v>0.49999999999999994</v>
      </c>
      <c r="J2914" s="9">
        <v>1250</v>
      </c>
      <c r="K2914" s="10">
        <f t="shared" si="22"/>
        <v>624.99999999999989</v>
      </c>
      <c r="L2914" s="10">
        <f t="shared" si="23"/>
        <v>218.74999999999994</v>
      </c>
      <c r="M2914" s="11">
        <v>0.35</v>
      </c>
      <c r="O2914" s="16"/>
      <c r="P2914" s="14"/>
      <c r="Q2914" s="12"/>
      <c r="R2914" s="13"/>
    </row>
    <row r="2915" spans="1:18" ht="15.75" customHeight="1">
      <c r="A2915" s="1"/>
      <c r="B2915" s="6" t="s">
        <v>14</v>
      </c>
      <c r="C2915" s="6">
        <v>1185732</v>
      </c>
      <c r="D2915" s="7">
        <v>44326</v>
      </c>
      <c r="E2915" s="6" t="s">
        <v>33</v>
      </c>
      <c r="F2915" s="6" t="s">
        <v>104</v>
      </c>
      <c r="G2915" s="6" t="s">
        <v>105</v>
      </c>
      <c r="H2915" s="6" t="s">
        <v>22</v>
      </c>
      <c r="I2915" s="8">
        <v>0.54999999999999993</v>
      </c>
      <c r="J2915" s="9">
        <v>2500</v>
      </c>
      <c r="K2915" s="10">
        <f t="shared" si="22"/>
        <v>1374.9999999999998</v>
      </c>
      <c r="L2915" s="10">
        <f t="shared" si="23"/>
        <v>549.99999999999989</v>
      </c>
      <c r="M2915" s="11">
        <v>0.4</v>
      </c>
      <c r="O2915" s="16"/>
      <c r="P2915" s="14"/>
      <c r="Q2915" s="12"/>
      <c r="R2915" s="13"/>
    </row>
    <row r="2916" spans="1:18" ht="15.75" customHeight="1">
      <c r="A2916" s="1"/>
      <c r="B2916" s="6" t="s">
        <v>14</v>
      </c>
      <c r="C2916" s="6">
        <v>1185732</v>
      </c>
      <c r="D2916" s="7">
        <v>44356</v>
      </c>
      <c r="E2916" s="6" t="s">
        <v>33</v>
      </c>
      <c r="F2916" s="6" t="s">
        <v>104</v>
      </c>
      <c r="G2916" s="6" t="s">
        <v>105</v>
      </c>
      <c r="H2916" s="6" t="s">
        <v>17</v>
      </c>
      <c r="I2916" s="8">
        <v>0.4</v>
      </c>
      <c r="J2916" s="9">
        <v>5000</v>
      </c>
      <c r="K2916" s="10">
        <f t="shared" si="22"/>
        <v>2000</v>
      </c>
      <c r="L2916" s="10">
        <f t="shared" si="23"/>
        <v>700</v>
      </c>
      <c r="M2916" s="11">
        <v>0.35</v>
      </c>
      <c r="O2916" s="16"/>
      <c r="P2916" s="14"/>
      <c r="Q2916" s="12"/>
      <c r="R2916" s="13"/>
    </row>
    <row r="2917" spans="1:18" ht="15.75" customHeight="1">
      <c r="A2917" s="1"/>
      <c r="B2917" s="6" t="s">
        <v>14</v>
      </c>
      <c r="C2917" s="6">
        <v>1185732</v>
      </c>
      <c r="D2917" s="7">
        <v>44356</v>
      </c>
      <c r="E2917" s="6" t="s">
        <v>33</v>
      </c>
      <c r="F2917" s="6" t="s">
        <v>104</v>
      </c>
      <c r="G2917" s="6" t="s">
        <v>105</v>
      </c>
      <c r="H2917" s="6" t="s">
        <v>18</v>
      </c>
      <c r="I2917" s="8">
        <v>0.35000000000000009</v>
      </c>
      <c r="J2917" s="9">
        <v>2500</v>
      </c>
      <c r="K2917" s="10">
        <f t="shared" si="22"/>
        <v>875.00000000000023</v>
      </c>
      <c r="L2917" s="10">
        <f t="shared" si="23"/>
        <v>262.50000000000006</v>
      </c>
      <c r="M2917" s="11">
        <v>0.3</v>
      </c>
      <c r="O2917" s="16"/>
      <c r="P2917" s="14"/>
      <c r="Q2917" s="12"/>
      <c r="R2917" s="13"/>
    </row>
    <row r="2918" spans="1:18" ht="15.75" customHeight="1">
      <c r="A2918" s="1"/>
      <c r="B2918" s="6" t="s">
        <v>14</v>
      </c>
      <c r="C2918" s="6">
        <v>1185732</v>
      </c>
      <c r="D2918" s="7">
        <v>44356</v>
      </c>
      <c r="E2918" s="6" t="s">
        <v>33</v>
      </c>
      <c r="F2918" s="6" t="s">
        <v>104</v>
      </c>
      <c r="G2918" s="6" t="s">
        <v>105</v>
      </c>
      <c r="H2918" s="6" t="s">
        <v>19</v>
      </c>
      <c r="I2918" s="8">
        <v>0.30000000000000004</v>
      </c>
      <c r="J2918" s="9">
        <v>2000</v>
      </c>
      <c r="K2918" s="10">
        <f t="shared" si="22"/>
        <v>600.00000000000011</v>
      </c>
      <c r="L2918" s="10">
        <f t="shared" si="23"/>
        <v>180.00000000000003</v>
      </c>
      <c r="M2918" s="11">
        <v>0.3</v>
      </c>
      <c r="O2918" s="16"/>
      <c r="P2918" s="14"/>
      <c r="Q2918" s="12"/>
      <c r="R2918" s="13"/>
    </row>
    <row r="2919" spans="1:18" ht="15.75" customHeight="1">
      <c r="A2919" s="1"/>
      <c r="B2919" s="6" t="s">
        <v>14</v>
      </c>
      <c r="C2919" s="6">
        <v>1185732</v>
      </c>
      <c r="D2919" s="7">
        <v>44356</v>
      </c>
      <c r="E2919" s="6" t="s">
        <v>33</v>
      </c>
      <c r="F2919" s="6" t="s">
        <v>104</v>
      </c>
      <c r="G2919" s="6" t="s">
        <v>105</v>
      </c>
      <c r="H2919" s="6" t="s">
        <v>20</v>
      </c>
      <c r="I2919" s="8">
        <v>0.30000000000000004</v>
      </c>
      <c r="J2919" s="9">
        <v>1750</v>
      </c>
      <c r="K2919" s="10">
        <f t="shared" si="22"/>
        <v>525.00000000000011</v>
      </c>
      <c r="L2919" s="10">
        <f t="shared" si="23"/>
        <v>157.50000000000003</v>
      </c>
      <c r="M2919" s="11">
        <v>0.3</v>
      </c>
      <c r="O2919" s="16"/>
      <c r="P2919" s="14"/>
      <c r="Q2919" s="12"/>
      <c r="R2919" s="13"/>
    </row>
    <row r="2920" spans="1:18" ht="15.75" customHeight="1">
      <c r="A2920" s="1"/>
      <c r="B2920" s="6" t="s">
        <v>14</v>
      </c>
      <c r="C2920" s="6">
        <v>1185732</v>
      </c>
      <c r="D2920" s="7">
        <v>44356</v>
      </c>
      <c r="E2920" s="6" t="s">
        <v>33</v>
      </c>
      <c r="F2920" s="6" t="s">
        <v>104</v>
      </c>
      <c r="G2920" s="6" t="s">
        <v>105</v>
      </c>
      <c r="H2920" s="6" t="s">
        <v>21</v>
      </c>
      <c r="I2920" s="8">
        <v>0.4</v>
      </c>
      <c r="J2920" s="9">
        <v>1750</v>
      </c>
      <c r="K2920" s="10">
        <f t="shared" si="22"/>
        <v>700</v>
      </c>
      <c r="L2920" s="10">
        <f t="shared" si="23"/>
        <v>244.99999999999997</v>
      </c>
      <c r="M2920" s="11">
        <v>0.35</v>
      </c>
      <c r="O2920" s="16"/>
      <c r="P2920" s="14"/>
      <c r="Q2920" s="12"/>
      <c r="R2920" s="13"/>
    </row>
    <row r="2921" spans="1:18" ht="15.75" customHeight="1">
      <c r="A2921" s="1"/>
      <c r="B2921" s="6" t="s">
        <v>14</v>
      </c>
      <c r="C2921" s="6">
        <v>1185732</v>
      </c>
      <c r="D2921" s="7">
        <v>44356</v>
      </c>
      <c r="E2921" s="6" t="s">
        <v>33</v>
      </c>
      <c r="F2921" s="6" t="s">
        <v>104</v>
      </c>
      <c r="G2921" s="6" t="s">
        <v>105</v>
      </c>
      <c r="H2921" s="6" t="s">
        <v>22</v>
      </c>
      <c r="I2921" s="8">
        <v>0.55000000000000004</v>
      </c>
      <c r="J2921" s="9">
        <v>3250</v>
      </c>
      <c r="K2921" s="10">
        <f t="shared" si="22"/>
        <v>1787.5000000000002</v>
      </c>
      <c r="L2921" s="10">
        <f t="shared" si="23"/>
        <v>715.00000000000011</v>
      </c>
      <c r="M2921" s="11">
        <v>0.4</v>
      </c>
      <c r="O2921" s="16"/>
      <c r="P2921" s="14"/>
      <c r="Q2921" s="12"/>
      <c r="R2921" s="13"/>
    </row>
    <row r="2922" spans="1:18" ht="15.75" customHeight="1">
      <c r="A2922" s="1"/>
      <c r="B2922" s="6" t="s">
        <v>14</v>
      </c>
      <c r="C2922" s="6">
        <v>1185732</v>
      </c>
      <c r="D2922" s="7">
        <v>44385</v>
      </c>
      <c r="E2922" s="6" t="s">
        <v>33</v>
      </c>
      <c r="F2922" s="6" t="s">
        <v>104</v>
      </c>
      <c r="G2922" s="6" t="s">
        <v>105</v>
      </c>
      <c r="H2922" s="6" t="s">
        <v>17</v>
      </c>
      <c r="I2922" s="8">
        <v>0.5</v>
      </c>
      <c r="J2922" s="9">
        <v>5500</v>
      </c>
      <c r="K2922" s="10">
        <f t="shared" si="22"/>
        <v>2750</v>
      </c>
      <c r="L2922" s="10">
        <f t="shared" si="23"/>
        <v>962.49999999999989</v>
      </c>
      <c r="M2922" s="11">
        <v>0.35</v>
      </c>
      <c r="O2922" s="16"/>
      <c r="P2922" s="14"/>
      <c r="Q2922" s="12"/>
      <c r="R2922" s="13"/>
    </row>
    <row r="2923" spans="1:18" ht="15.75" customHeight="1">
      <c r="A2923" s="1"/>
      <c r="B2923" s="6" t="s">
        <v>14</v>
      </c>
      <c r="C2923" s="6">
        <v>1185732</v>
      </c>
      <c r="D2923" s="7">
        <v>44385</v>
      </c>
      <c r="E2923" s="6" t="s">
        <v>33</v>
      </c>
      <c r="F2923" s="6" t="s">
        <v>104</v>
      </c>
      <c r="G2923" s="6" t="s">
        <v>105</v>
      </c>
      <c r="H2923" s="6" t="s">
        <v>18</v>
      </c>
      <c r="I2923" s="8">
        <v>0.45000000000000007</v>
      </c>
      <c r="J2923" s="9">
        <v>3000</v>
      </c>
      <c r="K2923" s="10">
        <f t="shared" si="22"/>
        <v>1350.0000000000002</v>
      </c>
      <c r="L2923" s="10">
        <f t="shared" si="23"/>
        <v>405.00000000000006</v>
      </c>
      <c r="M2923" s="11">
        <v>0.3</v>
      </c>
      <c r="O2923" s="16"/>
      <c r="P2923" s="14"/>
      <c r="Q2923" s="12"/>
      <c r="R2923" s="13"/>
    </row>
    <row r="2924" spans="1:18" ht="15.75" customHeight="1">
      <c r="A2924" s="1"/>
      <c r="B2924" s="6" t="s">
        <v>14</v>
      </c>
      <c r="C2924" s="6">
        <v>1185732</v>
      </c>
      <c r="D2924" s="7">
        <v>44385</v>
      </c>
      <c r="E2924" s="6" t="s">
        <v>33</v>
      </c>
      <c r="F2924" s="6" t="s">
        <v>104</v>
      </c>
      <c r="G2924" s="6" t="s">
        <v>105</v>
      </c>
      <c r="H2924" s="6" t="s">
        <v>19</v>
      </c>
      <c r="I2924" s="8">
        <v>0.4</v>
      </c>
      <c r="J2924" s="9">
        <v>2250</v>
      </c>
      <c r="K2924" s="10">
        <f t="shared" si="22"/>
        <v>900</v>
      </c>
      <c r="L2924" s="10">
        <f t="shared" si="23"/>
        <v>270</v>
      </c>
      <c r="M2924" s="11">
        <v>0.3</v>
      </c>
      <c r="O2924" s="16"/>
      <c r="P2924" s="14"/>
      <c r="Q2924" s="12"/>
      <c r="R2924" s="13"/>
    </row>
    <row r="2925" spans="1:18" ht="15.75" customHeight="1">
      <c r="A2925" s="1"/>
      <c r="B2925" s="6" t="s">
        <v>14</v>
      </c>
      <c r="C2925" s="6">
        <v>1185732</v>
      </c>
      <c r="D2925" s="7">
        <v>44385</v>
      </c>
      <c r="E2925" s="6" t="s">
        <v>33</v>
      </c>
      <c r="F2925" s="6" t="s">
        <v>104</v>
      </c>
      <c r="G2925" s="6" t="s">
        <v>105</v>
      </c>
      <c r="H2925" s="6" t="s">
        <v>20</v>
      </c>
      <c r="I2925" s="8">
        <v>0.4</v>
      </c>
      <c r="J2925" s="9">
        <v>1750</v>
      </c>
      <c r="K2925" s="10">
        <f t="shared" si="22"/>
        <v>700</v>
      </c>
      <c r="L2925" s="10">
        <f t="shared" si="23"/>
        <v>210</v>
      </c>
      <c r="M2925" s="11">
        <v>0.3</v>
      </c>
      <c r="O2925" s="16"/>
      <c r="P2925" s="14"/>
      <c r="Q2925" s="12"/>
      <c r="R2925" s="13"/>
    </row>
    <row r="2926" spans="1:18" ht="15.75" customHeight="1">
      <c r="A2926" s="1"/>
      <c r="B2926" s="6" t="s">
        <v>14</v>
      </c>
      <c r="C2926" s="6">
        <v>1185732</v>
      </c>
      <c r="D2926" s="7">
        <v>44385</v>
      </c>
      <c r="E2926" s="6" t="s">
        <v>33</v>
      </c>
      <c r="F2926" s="6" t="s">
        <v>104</v>
      </c>
      <c r="G2926" s="6" t="s">
        <v>105</v>
      </c>
      <c r="H2926" s="6" t="s">
        <v>21</v>
      </c>
      <c r="I2926" s="8">
        <v>0.5</v>
      </c>
      <c r="J2926" s="9">
        <v>2000</v>
      </c>
      <c r="K2926" s="10">
        <f t="shared" si="22"/>
        <v>1000</v>
      </c>
      <c r="L2926" s="10">
        <f t="shared" si="23"/>
        <v>350</v>
      </c>
      <c r="M2926" s="11">
        <v>0.35</v>
      </c>
      <c r="O2926" s="16"/>
      <c r="P2926" s="14"/>
      <c r="Q2926" s="12"/>
      <c r="R2926" s="13"/>
    </row>
    <row r="2927" spans="1:18" ht="15.75" customHeight="1">
      <c r="A2927" s="1"/>
      <c r="B2927" s="6" t="s">
        <v>14</v>
      </c>
      <c r="C2927" s="6">
        <v>1185732</v>
      </c>
      <c r="D2927" s="7">
        <v>44385</v>
      </c>
      <c r="E2927" s="6" t="s">
        <v>33</v>
      </c>
      <c r="F2927" s="6" t="s">
        <v>104</v>
      </c>
      <c r="G2927" s="6" t="s">
        <v>105</v>
      </c>
      <c r="H2927" s="6" t="s">
        <v>22</v>
      </c>
      <c r="I2927" s="8">
        <v>0.55000000000000004</v>
      </c>
      <c r="J2927" s="9">
        <v>3750</v>
      </c>
      <c r="K2927" s="10">
        <f t="shared" si="22"/>
        <v>2062.5</v>
      </c>
      <c r="L2927" s="10">
        <f t="shared" si="23"/>
        <v>825</v>
      </c>
      <c r="M2927" s="11">
        <v>0.4</v>
      </c>
      <c r="O2927" s="16"/>
      <c r="P2927" s="14"/>
      <c r="Q2927" s="12"/>
      <c r="R2927" s="13"/>
    </row>
    <row r="2928" spans="1:18" ht="15.75" customHeight="1">
      <c r="A2928" s="1"/>
      <c r="B2928" s="6" t="s">
        <v>14</v>
      </c>
      <c r="C2928" s="6">
        <v>1185732</v>
      </c>
      <c r="D2928" s="7">
        <v>44417</v>
      </c>
      <c r="E2928" s="6" t="s">
        <v>33</v>
      </c>
      <c r="F2928" s="6" t="s">
        <v>104</v>
      </c>
      <c r="G2928" s="6" t="s">
        <v>105</v>
      </c>
      <c r="H2928" s="6" t="s">
        <v>17</v>
      </c>
      <c r="I2928" s="8">
        <v>0.5</v>
      </c>
      <c r="J2928" s="9">
        <v>5250</v>
      </c>
      <c r="K2928" s="10">
        <f t="shared" si="22"/>
        <v>2625</v>
      </c>
      <c r="L2928" s="10">
        <f t="shared" si="23"/>
        <v>918.74999999999989</v>
      </c>
      <c r="M2928" s="11">
        <v>0.35</v>
      </c>
      <c r="O2928" s="16"/>
      <c r="P2928" s="14"/>
      <c r="Q2928" s="12"/>
      <c r="R2928" s="13"/>
    </row>
    <row r="2929" spans="1:18" ht="15.75" customHeight="1">
      <c r="A2929" s="1"/>
      <c r="B2929" s="6" t="s">
        <v>14</v>
      </c>
      <c r="C2929" s="6">
        <v>1185732</v>
      </c>
      <c r="D2929" s="7">
        <v>44417</v>
      </c>
      <c r="E2929" s="6" t="s">
        <v>33</v>
      </c>
      <c r="F2929" s="6" t="s">
        <v>104</v>
      </c>
      <c r="G2929" s="6" t="s">
        <v>105</v>
      </c>
      <c r="H2929" s="6" t="s">
        <v>18</v>
      </c>
      <c r="I2929" s="8">
        <v>0.45000000000000007</v>
      </c>
      <c r="J2929" s="9">
        <v>3000</v>
      </c>
      <c r="K2929" s="10">
        <f t="shared" si="22"/>
        <v>1350.0000000000002</v>
      </c>
      <c r="L2929" s="10">
        <f t="shared" si="23"/>
        <v>405.00000000000006</v>
      </c>
      <c r="M2929" s="11">
        <v>0.3</v>
      </c>
      <c r="O2929" s="16"/>
      <c r="P2929" s="14"/>
      <c r="Q2929" s="12"/>
      <c r="R2929" s="13"/>
    </row>
    <row r="2930" spans="1:18" ht="15.75" customHeight="1">
      <c r="A2930" s="1"/>
      <c r="B2930" s="6" t="s">
        <v>14</v>
      </c>
      <c r="C2930" s="6">
        <v>1185732</v>
      </c>
      <c r="D2930" s="7">
        <v>44417</v>
      </c>
      <c r="E2930" s="6" t="s">
        <v>33</v>
      </c>
      <c r="F2930" s="6" t="s">
        <v>104</v>
      </c>
      <c r="G2930" s="6" t="s">
        <v>105</v>
      </c>
      <c r="H2930" s="6" t="s">
        <v>19</v>
      </c>
      <c r="I2930" s="8">
        <v>0.4</v>
      </c>
      <c r="J2930" s="9">
        <v>2250</v>
      </c>
      <c r="K2930" s="10">
        <f t="shared" si="22"/>
        <v>900</v>
      </c>
      <c r="L2930" s="10">
        <f t="shared" si="23"/>
        <v>270</v>
      </c>
      <c r="M2930" s="11">
        <v>0.3</v>
      </c>
      <c r="O2930" s="16"/>
      <c r="P2930" s="14"/>
      <c r="Q2930" s="12"/>
      <c r="R2930" s="13"/>
    </row>
    <row r="2931" spans="1:18" ht="15.75" customHeight="1">
      <c r="A2931" s="1"/>
      <c r="B2931" s="6" t="s">
        <v>14</v>
      </c>
      <c r="C2931" s="6">
        <v>1185732</v>
      </c>
      <c r="D2931" s="7">
        <v>44417</v>
      </c>
      <c r="E2931" s="6" t="s">
        <v>33</v>
      </c>
      <c r="F2931" s="6" t="s">
        <v>104</v>
      </c>
      <c r="G2931" s="6" t="s">
        <v>105</v>
      </c>
      <c r="H2931" s="6" t="s">
        <v>20</v>
      </c>
      <c r="I2931" s="8">
        <v>0.4</v>
      </c>
      <c r="J2931" s="9">
        <v>2000</v>
      </c>
      <c r="K2931" s="10">
        <f t="shared" si="22"/>
        <v>800</v>
      </c>
      <c r="L2931" s="10">
        <f t="shared" si="23"/>
        <v>240</v>
      </c>
      <c r="M2931" s="11">
        <v>0.3</v>
      </c>
      <c r="O2931" s="16"/>
      <c r="P2931" s="14"/>
      <c r="Q2931" s="12"/>
      <c r="R2931" s="13"/>
    </row>
    <row r="2932" spans="1:18" ht="15.75" customHeight="1">
      <c r="A2932" s="1"/>
      <c r="B2932" s="6" t="s">
        <v>14</v>
      </c>
      <c r="C2932" s="6">
        <v>1185732</v>
      </c>
      <c r="D2932" s="7">
        <v>44417</v>
      </c>
      <c r="E2932" s="6" t="s">
        <v>33</v>
      </c>
      <c r="F2932" s="6" t="s">
        <v>104</v>
      </c>
      <c r="G2932" s="6" t="s">
        <v>105</v>
      </c>
      <c r="H2932" s="6" t="s">
        <v>21</v>
      </c>
      <c r="I2932" s="8">
        <v>0.5</v>
      </c>
      <c r="J2932" s="9">
        <v>1750</v>
      </c>
      <c r="K2932" s="10">
        <f t="shared" si="22"/>
        <v>875</v>
      </c>
      <c r="L2932" s="10">
        <f t="shared" si="23"/>
        <v>306.25</v>
      </c>
      <c r="M2932" s="11">
        <v>0.35</v>
      </c>
      <c r="O2932" s="16"/>
      <c r="P2932" s="14"/>
      <c r="Q2932" s="12"/>
      <c r="R2932" s="13"/>
    </row>
    <row r="2933" spans="1:18" ht="15.75" customHeight="1">
      <c r="A2933" s="1"/>
      <c r="B2933" s="6" t="s">
        <v>14</v>
      </c>
      <c r="C2933" s="6">
        <v>1185732</v>
      </c>
      <c r="D2933" s="7">
        <v>44417</v>
      </c>
      <c r="E2933" s="6" t="s">
        <v>33</v>
      </c>
      <c r="F2933" s="6" t="s">
        <v>104</v>
      </c>
      <c r="G2933" s="6" t="s">
        <v>105</v>
      </c>
      <c r="H2933" s="6" t="s">
        <v>22</v>
      </c>
      <c r="I2933" s="8">
        <v>0.55000000000000004</v>
      </c>
      <c r="J2933" s="9">
        <v>3500</v>
      </c>
      <c r="K2933" s="10">
        <f t="shared" si="22"/>
        <v>1925.0000000000002</v>
      </c>
      <c r="L2933" s="10">
        <f t="shared" si="23"/>
        <v>770.00000000000011</v>
      </c>
      <c r="M2933" s="11">
        <v>0.4</v>
      </c>
      <c r="O2933" s="16"/>
      <c r="P2933" s="14"/>
      <c r="Q2933" s="12"/>
      <c r="R2933" s="13"/>
    </row>
    <row r="2934" spans="1:18" ht="15.75" customHeight="1">
      <c r="A2934" s="1"/>
      <c r="B2934" s="6" t="s">
        <v>14</v>
      </c>
      <c r="C2934" s="6">
        <v>1185732</v>
      </c>
      <c r="D2934" s="7">
        <v>44449</v>
      </c>
      <c r="E2934" s="6" t="s">
        <v>33</v>
      </c>
      <c r="F2934" s="6" t="s">
        <v>104</v>
      </c>
      <c r="G2934" s="6" t="s">
        <v>105</v>
      </c>
      <c r="H2934" s="6" t="s">
        <v>17</v>
      </c>
      <c r="I2934" s="8">
        <v>0.4</v>
      </c>
      <c r="J2934" s="9">
        <v>4750</v>
      </c>
      <c r="K2934" s="10">
        <f t="shared" si="22"/>
        <v>1900</v>
      </c>
      <c r="L2934" s="10">
        <f t="shared" si="23"/>
        <v>665</v>
      </c>
      <c r="M2934" s="11">
        <v>0.35</v>
      </c>
      <c r="O2934" s="16"/>
      <c r="P2934" s="14"/>
      <c r="Q2934" s="12"/>
      <c r="R2934" s="13"/>
    </row>
    <row r="2935" spans="1:18" ht="15.75" customHeight="1">
      <c r="A2935" s="1"/>
      <c r="B2935" s="6" t="s">
        <v>14</v>
      </c>
      <c r="C2935" s="6">
        <v>1185732</v>
      </c>
      <c r="D2935" s="7">
        <v>44449</v>
      </c>
      <c r="E2935" s="6" t="s">
        <v>33</v>
      </c>
      <c r="F2935" s="6" t="s">
        <v>104</v>
      </c>
      <c r="G2935" s="6" t="s">
        <v>105</v>
      </c>
      <c r="H2935" s="6" t="s">
        <v>18</v>
      </c>
      <c r="I2935" s="8">
        <v>0.35000000000000009</v>
      </c>
      <c r="J2935" s="9">
        <v>2750</v>
      </c>
      <c r="K2935" s="10">
        <f t="shared" si="22"/>
        <v>962.50000000000023</v>
      </c>
      <c r="L2935" s="10">
        <f t="shared" si="23"/>
        <v>288.75000000000006</v>
      </c>
      <c r="M2935" s="11">
        <v>0.3</v>
      </c>
      <c r="O2935" s="16"/>
      <c r="P2935" s="14"/>
      <c r="Q2935" s="12"/>
      <c r="R2935" s="13"/>
    </row>
    <row r="2936" spans="1:18" ht="15.75" customHeight="1">
      <c r="A2936" s="1"/>
      <c r="B2936" s="6" t="s">
        <v>14</v>
      </c>
      <c r="C2936" s="6">
        <v>1185732</v>
      </c>
      <c r="D2936" s="7">
        <v>44449</v>
      </c>
      <c r="E2936" s="6" t="s">
        <v>33</v>
      </c>
      <c r="F2936" s="6" t="s">
        <v>104</v>
      </c>
      <c r="G2936" s="6" t="s">
        <v>105</v>
      </c>
      <c r="H2936" s="6" t="s">
        <v>19</v>
      </c>
      <c r="I2936" s="8">
        <v>0.30000000000000004</v>
      </c>
      <c r="J2936" s="9">
        <v>1750</v>
      </c>
      <c r="K2936" s="10">
        <f t="shared" si="22"/>
        <v>525.00000000000011</v>
      </c>
      <c r="L2936" s="10">
        <f t="shared" si="23"/>
        <v>157.50000000000003</v>
      </c>
      <c r="M2936" s="11">
        <v>0.3</v>
      </c>
      <c r="O2936" s="16"/>
      <c r="P2936" s="14"/>
      <c r="Q2936" s="12"/>
      <c r="R2936" s="13"/>
    </row>
    <row r="2937" spans="1:18" ht="15.75" customHeight="1">
      <c r="A2937" s="1"/>
      <c r="B2937" s="6" t="s">
        <v>14</v>
      </c>
      <c r="C2937" s="6">
        <v>1185732</v>
      </c>
      <c r="D2937" s="7">
        <v>44449</v>
      </c>
      <c r="E2937" s="6" t="s">
        <v>33</v>
      </c>
      <c r="F2937" s="6" t="s">
        <v>104</v>
      </c>
      <c r="G2937" s="6" t="s">
        <v>105</v>
      </c>
      <c r="H2937" s="6" t="s">
        <v>20</v>
      </c>
      <c r="I2937" s="8">
        <v>0.30000000000000004</v>
      </c>
      <c r="J2937" s="9">
        <v>1500</v>
      </c>
      <c r="K2937" s="10">
        <f t="shared" si="22"/>
        <v>450.00000000000006</v>
      </c>
      <c r="L2937" s="10">
        <f t="shared" si="23"/>
        <v>135</v>
      </c>
      <c r="M2937" s="11">
        <v>0.3</v>
      </c>
      <c r="O2937" s="16"/>
      <c r="P2937" s="14"/>
      <c r="Q2937" s="12"/>
      <c r="R2937" s="13"/>
    </row>
    <row r="2938" spans="1:18" ht="15.75" customHeight="1">
      <c r="A2938" s="1"/>
      <c r="B2938" s="6" t="s">
        <v>14</v>
      </c>
      <c r="C2938" s="6">
        <v>1185732</v>
      </c>
      <c r="D2938" s="7">
        <v>44449</v>
      </c>
      <c r="E2938" s="6" t="s">
        <v>33</v>
      </c>
      <c r="F2938" s="6" t="s">
        <v>104</v>
      </c>
      <c r="G2938" s="6" t="s">
        <v>105</v>
      </c>
      <c r="H2938" s="6" t="s">
        <v>21</v>
      </c>
      <c r="I2938" s="8">
        <v>0.4</v>
      </c>
      <c r="J2938" s="9">
        <v>1500</v>
      </c>
      <c r="K2938" s="10">
        <f t="shared" si="22"/>
        <v>600</v>
      </c>
      <c r="L2938" s="10">
        <f t="shared" si="23"/>
        <v>210</v>
      </c>
      <c r="M2938" s="11">
        <v>0.35</v>
      </c>
      <c r="O2938" s="16"/>
      <c r="P2938" s="14"/>
      <c r="Q2938" s="12"/>
      <c r="R2938" s="13"/>
    </row>
    <row r="2939" spans="1:18" ht="15.75" customHeight="1">
      <c r="A2939" s="1"/>
      <c r="B2939" s="6" t="s">
        <v>14</v>
      </c>
      <c r="C2939" s="6">
        <v>1185732</v>
      </c>
      <c r="D2939" s="7">
        <v>44449</v>
      </c>
      <c r="E2939" s="6" t="s">
        <v>33</v>
      </c>
      <c r="F2939" s="6" t="s">
        <v>104</v>
      </c>
      <c r="G2939" s="6" t="s">
        <v>105</v>
      </c>
      <c r="H2939" s="6" t="s">
        <v>22</v>
      </c>
      <c r="I2939" s="8">
        <v>0.45</v>
      </c>
      <c r="J2939" s="9">
        <v>2250</v>
      </c>
      <c r="K2939" s="10">
        <f t="shared" si="22"/>
        <v>1012.5</v>
      </c>
      <c r="L2939" s="10">
        <f t="shared" si="23"/>
        <v>405</v>
      </c>
      <c r="M2939" s="11">
        <v>0.4</v>
      </c>
      <c r="O2939" s="16"/>
      <c r="P2939" s="14"/>
      <c r="Q2939" s="12"/>
      <c r="R2939" s="13"/>
    </row>
    <row r="2940" spans="1:18" ht="15.75" customHeight="1">
      <c r="A2940" s="1"/>
      <c r="B2940" s="6" t="s">
        <v>14</v>
      </c>
      <c r="C2940" s="6">
        <v>1185732</v>
      </c>
      <c r="D2940" s="7">
        <v>44478</v>
      </c>
      <c r="E2940" s="6" t="s">
        <v>33</v>
      </c>
      <c r="F2940" s="6" t="s">
        <v>104</v>
      </c>
      <c r="G2940" s="6" t="s">
        <v>105</v>
      </c>
      <c r="H2940" s="6" t="s">
        <v>17</v>
      </c>
      <c r="I2940" s="8">
        <v>0.49999999999999994</v>
      </c>
      <c r="J2940" s="9">
        <v>4000</v>
      </c>
      <c r="K2940" s="10">
        <f t="shared" si="22"/>
        <v>1999.9999999999998</v>
      </c>
      <c r="L2940" s="10">
        <f t="shared" si="23"/>
        <v>699.99999999999989</v>
      </c>
      <c r="M2940" s="11">
        <v>0.35</v>
      </c>
      <c r="O2940" s="16"/>
      <c r="P2940" s="14"/>
      <c r="Q2940" s="12"/>
      <c r="R2940" s="13"/>
    </row>
    <row r="2941" spans="1:18" ht="15.75" customHeight="1">
      <c r="A2941" s="1"/>
      <c r="B2941" s="6" t="s">
        <v>14</v>
      </c>
      <c r="C2941" s="6">
        <v>1185732</v>
      </c>
      <c r="D2941" s="7">
        <v>44478</v>
      </c>
      <c r="E2941" s="6" t="s">
        <v>33</v>
      </c>
      <c r="F2941" s="6" t="s">
        <v>104</v>
      </c>
      <c r="G2941" s="6" t="s">
        <v>105</v>
      </c>
      <c r="H2941" s="6" t="s">
        <v>18</v>
      </c>
      <c r="I2941" s="8">
        <v>0.4</v>
      </c>
      <c r="J2941" s="9">
        <v>2500</v>
      </c>
      <c r="K2941" s="10">
        <f t="shared" si="22"/>
        <v>1000</v>
      </c>
      <c r="L2941" s="10">
        <f t="shared" si="23"/>
        <v>300</v>
      </c>
      <c r="M2941" s="11">
        <v>0.3</v>
      </c>
      <c r="O2941" s="16"/>
      <c r="P2941" s="14"/>
      <c r="Q2941" s="12"/>
      <c r="R2941" s="13"/>
    </row>
    <row r="2942" spans="1:18" ht="15.75" customHeight="1">
      <c r="A2942" s="1"/>
      <c r="B2942" s="6" t="s">
        <v>14</v>
      </c>
      <c r="C2942" s="6">
        <v>1185732</v>
      </c>
      <c r="D2942" s="7">
        <v>44478</v>
      </c>
      <c r="E2942" s="6" t="s">
        <v>33</v>
      </c>
      <c r="F2942" s="6" t="s">
        <v>104</v>
      </c>
      <c r="G2942" s="6" t="s">
        <v>105</v>
      </c>
      <c r="H2942" s="6" t="s">
        <v>19</v>
      </c>
      <c r="I2942" s="8">
        <v>0.4</v>
      </c>
      <c r="J2942" s="9">
        <v>1500</v>
      </c>
      <c r="K2942" s="10">
        <f t="shared" si="22"/>
        <v>600</v>
      </c>
      <c r="L2942" s="10">
        <f t="shared" si="23"/>
        <v>180</v>
      </c>
      <c r="M2942" s="11">
        <v>0.3</v>
      </c>
      <c r="O2942" s="16"/>
      <c r="P2942" s="14"/>
      <c r="Q2942" s="12"/>
      <c r="R2942" s="13"/>
    </row>
    <row r="2943" spans="1:18" ht="15.75" customHeight="1">
      <c r="A2943" s="1"/>
      <c r="B2943" s="6" t="s">
        <v>14</v>
      </c>
      <c r="C2943" s="6">
        <v>1185732</v>
      </c>
      <c r="D2943" s="7">
        <v>44478</v>
      </c>
      <c r="E2943" s="6" t="s">
        <v>33</v>
      </c>
      <c r="F2943" s="6" t="s">
        <v>104</v>
      </c>
      <c r="G2943" s="6" t="s">
        <v>105</v>
      </c>
      <c r="H2943" s="6" t="s">
        <v>20</v>
      </c>
      <c r="I2943" s="8">
        <v>0.4</v>
      </c>
      <c r="J2943" s="9">
        <v>1250</v>
      </c>
      <c r="K2943" s="10">
        <f t="shared" si="22"/>
        <v>500</v>
      </c>
      <c r="L2943" s="10">
        <f t="shared" si="23"/>
        <v>150</v>
      </c>
      <c r="M2943" s="11">
        <v>0.3</v>
      </c>
      <c r="O2943" s="16"/>
      <c r="P2943" s="14"/>
      <c r="Q2943" s="12"/>
      <c r="R2943" s="13"/>
    </row>
    <row r="2944" spans="1:18" ht="15.75" customHeight="1">
      <c r="A2944" s="1"/>
      <c r="B2944" s="6" t="s">
        <v>14</v>
      </c>
      <c r="C2944" s="6">
        <v>1185732</v>
      </c>
      <c r="D2944" s="7">
        <v>44478</v>
      </c>
      <c r="E2944" s="6" t="s">
        <v>33</v>
      </c>
      <c r="F2944" s="6" t="s">
        <v>104</v>
      </c>
      <c r="G2944" s="6" t="s">
        <v>105</v>
      </c>
      <c r="H2944" s="6" t="s">
        <v>21</v>
      </c>
      <c r="I2944" s="8">
        <v>0.49999999999999994</v>
      </c>
      <c r="J2944" s="9">
        <v>1250</v>
      </c>
      <c r="K2944" s="10">
        <f t="shared" si="22"/>
        <v>624.99999999999989</v>
      </c>
      <c r="L2944" s="10">
        <f t="shared" si="23"/>
        <v>218.74999999999994</v>
      </c>
      <c r="M2944" s="11">
        <v>0.35</v>
      </c>
      <c r="O2944" s="16"/>
      <c r="P2944" s="14"/>
      <c r="Q2944" s="12"/>
      <c r="R2944" s="13"/>
    </row>
    <row r="2945" spans="1:18" ht="15.75" customHeight="1">
      <c r="A2945" s="1"/>
      <c r="B2945" s="6" t="s">
        <v>14</v>
      </c>
      <c r="C2945" s="6">
        <v>1185732</v>
      </c>
      <c r="D2945" s="7">
        <v>44478</v>
      </c>
      <c r="E2945" s="6" t="s">
        <v>33</v>
      </c>
      <c r="F2945" s="6" t="s">
        <v>104</v>
      </c>
      <c r="G2945" s="6" t="s">
        <v>105</v>
      </c>
      <c r="H2945" s="6" t="s">
        <v>22</v>
      </c>
      <c r="I2945" s="8">
        <v>0.54999999999999982</v>
      </c>
      <c r="J2945" s="9">
        <v>2500</v>
      </c>
      <c r="K2945" s="10">
        <f t="shared" si="22"/>
        <v>1374.9999999999995</v>
      </c>
      <c r="L2945" s="10">
        <f t="shared" si="23"/>
        <v>549.99999999999989</v>
      </c>
      <c r="M2945" s="11">
        <v>0.4</v>
      </c>
      <c r="O2945" s="16"/>
      <c r="P2945" s="14"/>
      <c r="Q2945" s="12"/>
      <c r="R2945" s="13"/>
    </row>
    <row r="2946" spans="1:18" ht="15.75" customHeight="1">
      <c r="A2946" s="1"/>
      <c r="B2946" s="6" t="s">
        <v>14</v>
      </c>
      <c r="C2946" s="6">
        <v>1185732</v>
      </c>
      <c r="D2946" s="7">
        <v>44509</v>
      </c>
      <c r="E2946" s="6" t="s">
        <v>33</v>
      </c>
      <c r="F2946" s="6" t="s">
        <v>104</v>
      </c>
      <c r="G2946" s="6" t="s">
        <v>105</v>
      </c>
      <c r="H2946" s="6" t="s">
        <v>17</v>
      </c>
      <c r="I2946" s="8">
        <v>0.49999999999999994</v>
      </c>
      <c r="J2946" s="9">
        <v>4000</v>
      </c>
      <c r="K2946" s="10">
        <f t="shared" si="22"/>
        <v>1999.9999999999998</v>
      </c>
      <c r="L2946" s="10">
        <f t="shared" si="23"/>
        <v>699.99999999999989</v>
      </c>
      <c r="M2946" s="11">
        <v>0.35</v>
      </c>
      <c r="O2946" s="16"/>
      <c r="P2946" s="14"/>
      <c r="Q2946" s="12"/>
      <c r="R2946" s="13"/>
    </row>
    <row r="2947" spans="1:18" ht="15.75" customHeight="1">
      <c r="A2947" s="1"/>
      <c r="B2947" s="6" t="s">
        <v>14</v>
      </c>
      <c r="C2947" s="6">
        <v>1185732</v>
      </c>
      <c r="D2947" s="7">
        <v>44509</v>
      </c>
      <c r="E2947" s="6" t="s">
        <v>33</v>
      </c>
      <c r="F2947" s="6" t="s">
        <v>104</v>
      </c>
      <c r="G2947" s="6" t="s">
        <v>105</v>
      </c>
      <c r="H2947" s="6" t="s">
        <v>18</v>
      </c>
      <c r="I2947" s="8">
        <v>0.4</v>
      </c>
      <c r="J2947" s="9">
        <v>2500</v>
      </c>
      <c r="K2947" s="10">
        <f t="shared" si="22"/>
        <v>1000</v>
      </c>
      <c r="L2947" s="10">
        <f t="shared" si="23"/>
        <v>300</v>
      </c>
      <c r="M2947" s="11">
        <v>0.3</v>
      </c>
      <c r="O2947" s="16"/>
      <c r="P2947" s="14"/>
      <c r="Q2947" s="12"/>
      <c r="R2947" s="13"/>
    </row>
    <row r="2948" spans="1:18" ht="15.75" customHeight="1">
      <c r="A2948" s="1"/>
      <c r="B2948" s="6" t="s">
        <v>14</v>
      </c>
      <c r="C2948" s="6">
        <v>1185732</v>
      </c>
      <c r="D2948" s="7">
        <v>44509</v>
      </c>
      <c r="E2948" s="6" t="s">
        <v>33</v>
      </c>
      <c r="F2948" s="6" t="s">
        <v>104</v>
      </c>
      <c r="G2948" s="6" t="s">
        <v>105</v>
      </c>
      <c r="H2948" s="6" t="s">
        <v>19</v>
      </c>
      <c r="I2948" s="8">
        <v>0.4</v>
      </c>
      <c r="J2948" s="9">
        <v>1950</v>
      </c>
      <c r="K2948" s="10">
        <f t="shared" si="22"/>
        <v>780</v>
      </c>
      <c r="L2948" s="10">
        <f t="shared" si="23"/>
        <v>234</v>
      </c>
      <c r="M2948" s="11">
        <v>0.3</v>
      </c>
      <c r="O2948" s="16"/>
      <c r="P2948" s="14"/>
      <c r="Q2948" s="12"/>
      <c r="R2948" s="13"/>
    </row>
    <row r="2949" spans="1:18" ht="15.75" customHeight="1">
      <c r="A2949" s="1"/>
      <c r="B2949" s="6" t="s">
        <v>14</v>
      </c>
      <c r="C2949" s="6">
        <v>1185732</v>
      </c>
      <c r="D2949" s="7">
        <v>44509</v>
      </c>
      <c r="E2949" s="6" t="s">
        <v>33</v>
      </c>
      <c r="F2949" s="6" t="s">
        <v>104</v>
      </c>
      <c r="G2949" s="6" t="s">
        <v>105</v>
      </c>
      <c r="H2949" s="6" t="s">
        <v>20</v>
      </c>
      <c r="I2949" s="8">
        <v>0.4</v>
      </c>
      <c r="J2949" s="9">
        <v>1750</v>
      </c>
      <c r="K2949" s="10">
        <f t="shared" si="22"/>
        <v>700</v>
      </c>
      <c r="L2949" s="10">
        <f t="shared" si="23"/>
        <v>210</v>
      </c>
      <c r="M2949" s="11">
        <v>0.3</v>
      </c>
      <c r="O2949" s="16"/>
      <c r="P2949" s="14"/>
      <c r="Q2949" s="12"/>
      <c r="R2949" s="13"/>
    </row>
    <row r="2950" spans="1:18" ht="15.75" customHeight="1">
      <c r="A2950" s="1"/>
      <c r="B2950" s="6" t="s">
        <v>14</v>
      </c>
      <c r="C2950" s="6">
        <v>1185732</v>
      </c>
      <c r="D2950" s="7">
        <v>44509</v>
      </c>
      <c r="E2950" s="6" t="s">
        <v>33</v>
      </c>
      <c r="F2950" s="6" t="s">
        <v>104</v>
      </c>
      <c r="G2950" s="6" t="s">
        <v>105</v>
      </c>
      <c r="H2950" s="6" t="s">
        <v>21</v>
      </c>
      <c r="I2950" s="8">
        <v>0.6</v>
      </c>
      <c r="J2950" s="9">
        <v>1500</v>
      </c>
      <c r="K2950" s="10">
        <f t="shared" si="22"/>
        <v>900</v>
      </c>
      <c r="L2950" s="10">
        <f t="shared" si="23"/>
        <v>315</v>
      </c>
      <c r="M2950" s="11">
        <v>0.35</v>
      </c>
      <c r="O2950" s="16"/>
      <c r="P2950" s="14"/>
      <c r="Q2950" s="12"/>
      <c r="R2950" s="13"/>
    </row>
    <row r="2951" spans="1:18" ht="15.75" customHeight="1">
      <c r="A2951" s="1"/>
      <c r="B2951" s="6" t="s">
        <v>14</v>
      </c>
      <c r="C2951" s="6">
        <v>1185732</v>
      </c>
      <c r="D2951" s="7">
        <v>44509</v>
      </c>
      <c r="E2951" s="6" t="s">
        <v>33</v>
      </c>
      <c r="F2951" s="6" t="s">
        <v>104</v>
      </c>
      <c r="G2951" s="6" t="s">
        <v>105</v>
      </c>
      <c r="H2951" s="6" t="s">
        <v>22</v>
      </c>
      <c r="I2951" s="8">
        <v>0.64999999999999991</v>
      </c>
      <c r="J2951" s="9">
        <v>2500</v>
      </c>
      <c r="K2951" s="10">
        <f t="shared" si="22"/>
        <v>1624.9999999999998</v>
      </c>
      <c r="L2951" s="10">
        <f t="shared" si="23"/>
        <v>650</v>
      </c>
      <c r="M2951" s="11">
        <v>0.4</v>
      </c>
      <c r="O2951" s="16"/>
      <c r="P2951" s="14"/>
      <c r="Q2951" s="12"/>
      <c r="R2951" s="13"/>
    </row>
    <row r="2952" spans="1:18" ht="15.75" customHeight="1">
      <c r="A2952" s="1"/>
      <c r="B2952" s="6" t="s">
        <v>14</v>
      </c>
      <c r="C2952" s="6">
        <v>1185732</v>
      </c>
      <c r="D2952" s="7">
        <v>44538</v>
      </c>
      <c r="E2952" s="6" t="s">
        <v>33</v>
      </c>
      <c r="F2952" s="6" t="s">
        <v>104</v>
      </c>
      <c r="G2952" s="6" t="s">
        <v>105</v>
      </c>
      <c r="H2952" s="6" t="s">
        <v>17</v>
      </c>
      <c r="I2952" s="8">
        <v>0.6</v>
      </c>
      <c r="J2952" s="9">
        <v>5000</v>
      </c>
      <c r="K2952" s="10">
        <f t="shared" si="22"/>
        <v>3000</v>
      </c>
      <c r="L2952" s="10">
        <f t="shared" si="23"/>
        <v>1050</v>
      </c>
      <c r="M2952" s="11">
        <v>0.35</v>
      </c>
      <c r="O2952" s="16"/>
      <c r="P2952" s="14"/>
      <c r="Q2952" s="12"/>
      <c r="R2952" s="13"/>
    </row>
    <row r="2953" spans="1:18" ht="15.75" customHeight="1">
      <c r="A2953" s="1"/>
      <c r="B2953" s="6" t="s">
        <v>14</v>
      </c>
      <c r="C2953" s="6">
        <v>1185732</v>
      </c>
      <c r="D2953" s="7">
        <v>44538</v>
      </c>
      <c r="E2953" s="6" t="s">
        <v>33</v>
      </c>
      <c r="F2953" s="6" t="s">
        <v>104</v>
      </c>
      <c r="G2953" s="6" t="s">
        <v>105</v>
      </c>
      <c r="H2953" s="6" t="s">
        <v>18</v>
      </c>
      <c r="I2953" s="8">
        <v>0.5</v>
      </c>
      <c r="J2953" s="9">
        <v>3000</v>
      </c>
      <c r="K2953" s="10">
        <f t="shared" si="22"/>
        <v>1500</v>
      </c>
      <c r="L2953" s="10">
        <f t="shared" si="23"/>
        <v>450</v>
      </c>
      <c r="M2953" s="11">
        <v>0.3</v>
      </c>
      <c r="O2953" s="16"/>
      <c r="P2953" s="14"/>
      <c r="Q2953" s="12"/>
      <c r="R2953" s="13"/>
    </row>
    <row r="2954" spans="1:18" ht="15.75" customHeight="1">
      <c r="A2954" s="1"/>
      <c r="B2954" s="6" t="s">
        <v>14</v>
      </c>
      <c r="C2954" s="6">
        <v>1185732</v>
      </c>
      <c r="D2954" s="7">
        <v>44538</v>
      </c>
      <c r="E2954" s="6" t="s">
        <v>33</v>
      </c>
      <c r="F2954" s="6" t="s">
        <v>104</v>
      </c>
      <c r="G2954" s="6" t="s">
        <v>105</v>
      </c>
      <c r="H2954" s="6" t="s">
        <v>19</v>
      </c>
      <c r="I2954" s="8">
        <v>0.5</v>
      </c>
      <c r="J2954" s="9">
        <v>2500</v>
      </c>
      <c r="K2954" s="10">
        <f t="shared" si="22"/>
        <v>1250</v>
      </c>
      <c r="L2954" s="10">
        <f t="shared" si="23"/>
        <v>375</v>
      </c>
      <c r="M2954" s="11">
        <v>0.3</v>
      </c>
      <c r="O2954" s="16"/>
      <c r="P2954" s="14"/>
      <c r="Q2954" s="12"/>
      <c r="R2954" s="13"/>
    </row>
    <row r="2955" spans="1:18" ht="15.75" customHeight="1">
      <c r="A2955" s="1"/>
      <c r="B2955" s="6" t="s">
        <v>14</v>
      </c>
      <c r="C2955" s="6">
        <v>1185732</v>
      </c>
      <c r="D2955" s="7">
        <v>44538</v>
      </c>
      <c r="E2955" s="6" t="s">
        <v>33</v>
      </c>
      <c r="F2955" s="6" t="s">
        <v>104</v>
      </c>
      <c r="G2955" s="6" t="s">
        <v>105</v>
      </c>
      <c r="H2955" s="6" t="s">
        <v>20</v>
      </c>
      <c r="I2955" s="8">
        <v>0.5</v>
      </c>
      <c r="J2955" s="9">
        <v>2000</v>
      </c>
      <c r="K2955" s="10">
        <f t="shared" si="22"/>
        <v>1000</v>
      </c>
      <c r="L2955" s="10">
        <f t="shared" si="23"/>
        <v>300</v>
      </c>
      <c r="M2955" s="11">
        <v>0.3</v>
      </c>
      <c r="O2955" s="16"/>
      <c r="P2955" s="14"/>
      <c r="Q2955" s="12"/>
      <c r="R2955" s="13"/>
    </row>
    <row r="2956" spans="1:18" ht="15.75" customHeight="1">
      <c r="A2956" s="1"/>
      <c r="B2956" s="6" t="s">
        <v>14</v>
      </c>
      <c r="C2956" s="6">
        <v>1185732</v>
      </c>
      <c r="D2956" s="7">
        <v>44538</v>
      </c>
      <c r="E2956" s="6" t="s">
        <v>33</v>
      </c>
      <c r="F2956" s="6" t="s">
        <v>104</v>
      </c>
      <c r="G2956" s="6" t="s">
        <v>105</v>
      </c>
      <c r="H2956" s="6" t="s">
        <v>21</v>
      </c>
      <c r="I2956" s="8">
        <v>0.6</v>
      </c>
      <c r="J2956" s="9">
        <v>2000</v>
      </c>
      <c r="K2956" s="10">
        <f t="shared" si="22"/>
        <v>1200</v>
      </c>
      <c r="L2956" s="10">
        <f t="shared" si="23"/>
        <v>420</v>
      </c>
      <c r="M2956" s="11">
        <v>0.35</v>
      </c>
      <c r="O2956" s="16"/>
      <c r="P2956" s="14"/>
      <c r="Q2956" s="12"/>
      <c r="R2956" s="13"/>
    </row>
    <row r="2957" spans="1:18" ht="15.75" customHeight="1">
      <c r="A2957" s="1"/>
      <c r="B2957" s="6" t="s">
        <v>14</v>
      </c>
      <c r="C2957" s="6">
        <v>1185732</v>
      </c>
      <c r="D2957" s="7">
        <v>44538</v>
      </c>
      <c r="E2957" s="6" t="s">
        <v>33</v>
      </c>
      <c r="F2957" s="6" t="s">
        <v>104</v>
      </c>
      <c r="G2957" s="6" t="s">
        <v>105</v>
      </c>
      <c r="H2957" s="6" t="s">
        <v>22</v>
      </c>
      <c r="I2957" s="8">
        <v>0.64999999999999991</v>
      </c>
      <c r="J2957" s="9">
        <v>3000</v>
      </c>
      <c r="K2957" s="10">
        <f t="shared" si="22"/>
        <v>1949.9999999999998</v>
      </c>
      <c r="L2957" s="10">
        <f t="shared" si="23"/>
        <v>780</v>
      </c>
      <c r="M2957" s="11">
        <v>0.4</v>
      </c>
      <c r="O2957" s="16"/>
      <c r="P2957" s="14"/>
      <c r="Q2957" s="12"/>
      <c r="R2957" s="13"/>
    </row>
    <row r="2958" spans="1:18" ht="15.75" customHeight="1">
      <c r="A2958" s="1" t="s">
        <v>39</v>
      </c>
      <c r="B2958" s="6" t="s">
        <v>14</v>
      </c>
      <c r="C2958" s="6">
        <v>1185732</v>
      </c>
      <c r="D2958" s="7">
        <v>44202</v>
      </c>
      <c r="E2958" s="6" t="s">
        <v>33</v>
      </c>
      <c r="F2958" s="6" t="s">
        <v>106</v>
      </c>
      <c r="G2958" s="6" t="s">
        <v>107</v>
      </c>
      <c r="H2958" s="6" t="s">
        <v>17</v>
      </c>
      <c r="I2958" s="8">
        <v>0.30000000000000004</v>
      </c>
      <c r="J2958" s="9">
        <v>4500</v>
      </c>
      <c r="K2958" s="10">
        <f t="shared" si="22"/>
        <v>1350.0000000000002</v>
      </c>
      <c r="L2958" s="10">
        <f t="shared" si="23"/>
        <v>405.00000000000006</v>
      </c>
      <c r="M2958" s="11">
        <v>0.3</v>
      </c>
      <c r="O2958" s="16"/>
      <c r="P2958" s="14"/>
      <c r="Q2958" s="12"/>
      <c r="R2958" s="13"/>
    </row>
    <row r="2959" spans="1:18" ht="15.75" customHeight="1">
      <c r="A2959" s="1"/>
      <c r="B2959" s="6" t="s">
        <v>14</v>
      </c>
      <c r="C2959" s="6">
        <v>1185732</v>
      </c>
      <c r="D2959" s="7">
        <v>44202</v>
      </c>
      <c r="E2959" s="6" t="s">
        <v>33</v>
      </c>
      <c r="F2959" s="6" t="s">
        <v>106</v>
      </c>
      <c r="G2959" s="6" t="s">
        <v>107</v>
      </c>
      <c r="H2959" s="6" t="s">
        <v>18</v>
      </c>
      <c r="I2959" s="8">
        <v>0.30000000000000004</v>
      </c>
      <c r="J2959" s="9">
        <v>2500</v>
      </c>
      <c r="K2959" s="10">
        <f t="shared" si="22"/>
        <v>750.00000000000011</v>
      </c>
      <c r="L2959" s="10">
        <f t="shared" si="23"/>
        <v>262.5</v>
      </c>
      <c r="M2959" s="11">
        <v>0.35</v>
      </c>
      <c r="O2959" s="16"/>
      <c r="P2959" s="14"/>
      <c r="Q2959" s="12"/>
      <c r="R2959" s="13"/>
    </row>
    <row r="2960" spans="1:18" ht="15.75" customHeight="1">
      <c r="A2960" s="1"/>
      <c r="B2960" s="6" t="s">
        <v>14</v>
      </c>
      <c r="C2960" s="6">
        <v>1185732</v>
      </c>
      <c r="D2960" s="7">
        <v>44202</v>
      </c>
      <c r="E2960" s="6" t="s">
        <v>33</v>
      </c>
      <c r="F2960" s="6" t="s">
        <v>106</v>
      </c>
      <c r="G2960" s="6" t="s">
        <v>107</v>
      </c>
      <c r="H2960" s="6" t="s">
        <v>19</v>
      </c>
      <c r="I2960" s="8">
        <v>0.20000000000000007</v>
      </c>
      <c r="J2960" s="9">
        <v>2500</v>
      </c>
      <c r="K2960" s="10">
        <f t="shared" si="22"/>
        <v>500.00000000000017</v>
      </c>
      <c r="L2960" s="10">
        <f t="shared" si="23"/>
        <v>150.00000000000006</v>
      </c>
      <c r="M2960" s="11">
        <v>0.3</v>
      </c>
      <c r="O2960" s="16"/>
      <c r="P2960" s="14"/>
      <c r="Q2960" s="12"/>
      <c r="R2960" s="13"/>
    </row>
    <row r="2961" spans="1:18" ht="15.75" customHeight="1">
      <c r="A2961" s="1"/>
      <c r="B2961" s="6" t="s">
        <v>14</v>
      </c>
      <c r="C2961" s="6">
        <v>1185732</v>
      </c>
      <c r="D2961" s="7">
        <v>44202</v>
      </c>
      <c r="E2961" s="6" t="s">
        <v>33</v>
      </c>
      <c r="F2961" s="6" t="s">
        <v>106</v>
      </c>
      <c r="G2961" s="6" t="s">
        <v>107</v>
      </c>
      <c r="H2961" s="6" t="s">
        <v>20</v>
      </c>
      <c r="I2961" s="8">
        <v>0.25000000000000006</v>
      </c>
      <c r="J2961" s="9">
        <v>1000</v>
      </c>
      <c r="K2961" s="10">
        <f t="shared" si="22"/>
        <v>250.00000000000006</v>
      </c>
      <c r="L2961" s="10">
        <f t="shared" si="23"/>
        <v>75.000000000000014</v>
      </c>
      <c r="M2961" s="11">
        <v>0.3</v>
      </c>
      <c r="O2961" s="16"/>
      <c r="P2961" s="14"/>
      <c r="Q2961" s="12"/>
      <c r="R2961" s="13"/>
    </row>
    <row r="2962" spans="1:18" ht="15.75" customHeight="1">
      <c r="A2962" s="1"/>
      <c r="B2962" s="6" t="s">
        <v>14</v>
      </c>
      <c r="C2962" s="6">
        <v>1185732</v>
      </c>
      <c r="D2962" s="7">
        <v>44202</v>
      </c>
      <c r="E2962" s="6" t="s">
        <v>33</v>
      </c>
      <c r="F2962" s="6" t="s">
        <v>106</v>
      </c>
      <c r="G2962" s="6" t="s">
        <v>107</v>
      </c>
      <c r="H2962" s="6" t="s">
        <v>21</v>
      </c>
      <c r="I2962" s="8">
        <v>0.39999999999999997</v>
      </c>
      <c r="J2962" s="9">
        <v>1500</v>
      </c>
      <c r="K2962" s="10">
        <f t="shared" si="22"/>
        <v>600</v>
      </c>
      <c r="L2962" s="10">
        <f t="shared" si="23"/>
        <v>300</v>
      </c>
      <c r="M2962" s="11">
        <v>0.5</v>
      </c>
      <c r="O2962" s="16"/>
      <c r="P2962" s="14"/>
      <c r="Q2962" s="12"/>
      <c r="R2962" s="13"/>
    </row>
    <row r="2963" spans="1:18" ht="15.75" customHeight="1">
      <c r="A2963" s="1"/>
      <c r="B2963" s="6" t="s">
        <v>14</v>
      </c>
      <c r="C2963" s="6">
        <v>1185732</v>
      </c>
      <c r="D2963" s="7">
        <v>44202</v>
      </c>
      <c r="E2963" s="6" t="s">
        <v>33</v>
      </c>
      <c r="F2963" s="6" t="s">
        <v>106</v>
      </c>
      <c r="G2963" s="6" t="s">
        <v>107</v>
      </c>
      <c r="H2963" s="6" t="s">
        <v>22</v>
      </c>
      <c r="I2963" s="8">
        <v>0.30000000000000004</v>
      </c>
      <c r="J2963" s="9">
        <v>2500</v>
      </c>
      <c r="K2963" s="10">
        <f t="shared" si="22"/>
        <v>750.00000000000011</v>
      </c>
      <c r="L2963" s="10">
        <f t="shared" si="23"/>
        <v>300.00000000000006</v>
      </c>
      <c r="M2963" s="11">
        <v>0.4</v>
      </c>
      <c r="O2963" s="16"/>
      <c r="P2963" s="14"/>
      <c r="Q2963" s="12"/>
      <c r="R2963" s="13"/>
    </row>
    <row r="2964" spans="1:18" ht="15.75" customHeight="1">
      <c r="A2964" s="1"/>
      <c r="B2964" s="6" t="s">
        <v>14</v>
      </c>
      <c r="C2964" s="6">
        <v>1185732</v>
      </c>
      <c r="D2964" s="7">
        <v>44233</v>
      </c>
      <c r="E2964" s="6" t="s">
        <v>33</v>
      </c>
      <c r="F2964" s="6" t="s">
        <v>106</v>
      </c>
      <c r="G2964" s="6" t="s">
        <v>107</v>
      </c>
      <c r="H2964" s="6" t="s">
        <v>17</v>
      </c>
      <c r="I2964" s="8">
        <v>0.30000000000000004</v>
      </c>
      <c r="J2964" s="9">
        <v>5000</v>
      </c>
      <c r="K2964" s="10">
        <f t="shared" si="22"/>
        <v>1500.0000000000002</v>
      </c>
      <c r="L2964" s="10">
        <f t="shared" si="23"/>
        <v>450.00000000000006</v>
      </c>
      <c r="M2964" s="11">
        <v>0.3</v>
      </c>
      <c r="O2964" s="16"/>
      <c r="P2964" s="14"/>
      <c r="Q2964" s="12"/>
      <c r="R2964" s="13"/>
    </row>
    <row r="2965" spans="1:18" ht="15.75" customHeight="1">
      <c r="A2965" s="1"/>
      <c r="B2965" s="6" t="s">
        <v>14</v>
      </c>
      <c r="C2965" s="6">
        <v>1185732</v>
      </c>
      <c r="D2965" s="7">
        <v>44233</v>
      </c>
      <c r="E2965" s="6" t="s">
        <v>33</v>
      </c>
      <c r="F2965" s="6" t="s">
        <v>106</v>
      </c>
      <c r="G2965" s="6" t="s">
        <v>107</v>
      </c>
      <c r="H2965" s="6" t="s">
        <v>18</v>
      </c>
      <c r="I2965" s="8">
        <v>0.30000000000000004</v>
      </c>
      <c r="J2965" s="9">
        <v>1500</v>
      </c>
      <c r="K2965" s="10">
        <f t="shared" si="22"/>
        <v>450.00000000000006</v>
      </c>
      <c r="L2965" s="10">
        <f t="shared" si="23"/>
        <v>157.5</v>
      </c>
      <c r="M2965" s="11">
        <v>0.35</v>
      </c>
      <c r="O2965" s="16"/>
      <c r="P2965" s="14"/>
      <c r="Q2965" s="12"/>
      <c r="R2965" s="13"/>
    </row>
    <row r="2966" spans="1:18" ht="15.75" customHeight="1">
      <c r="A2966" s="1"/>
      <c r="B2966" s="6" t="s">
        <v>14</v>
      </c>
      <c r="C2966" s="6">
        <v>1185732</v>
      </c>
      <c r="D2966" s="7">
        <v>44233</v>
      </c>
      <c r="E2966" s="6" t="s">
        <v>33</v>
      </c>
      <c r="F2966" s="6" t="s">
        <v>106</v>
      </c>
      <c r="G2966" s="6" t="s">
        <v>107</v>
      </c>
      <c r="H2966" s="6" t="s">
        <v>19</v>
      </c>
      <c r="I2966" s="8">
        <v>0.20000000000000007</v>
      </c>
      <c r="J2966" s="9">
        <v>2000</v>
      </c>
      <c r="K2966" s="10">
        <f t="shared" si="22"/>
        <v>400.00000000000011</v>
      </c>
      <c r="L2966" s="10">
        <f t="shared" si="23"/>
        <v>120.00000000000003</v>
      </c>
      <c r="M2966" s="11">
        <v>0.3</v>
      </c>
      <c r="O2966" s="16"/>
      <c r="P2966" s="14"/>
      <c r="Q2966" s="12"/>
      <c r="R2966" s="13"/>
    </row>
    <row r="2967" spans="1:18" ht="15.75" customHeight="1">
      <c r="A2967" s="1"/>
      <c r="B2967" s="6" t="s">
        <v>14</v>
      </c>
      <c r="C2967" s="6">
        <v>1185732</v>
      </c>
      <c r="D2967" s="7">
        <v>44233</v>
      </c>
      <c r="E2967" s="6" t="s">
        <v>33</v>
      </c>
      <c r="F2967" s="6" t="s">
        <v>106</v>
      </c>
      <c r="G2967" s="6" t="s">
        <v>107</v>
      </c>
      <c r="H2967" s="6" t="s">
        <v>20</v>
      </c>
      <c r="I2967" s="8">
        <v>0.25000000000000006</v>
      </c>
      <c r="J2967" s="9">
        <v>750</v>
      </c>
      <c r="K2967" s="10">
        <f t="shared" si="22"/>
        <v>187.50000000000003</v>
      </c>
      <c r="L2967" s="10">
        <f t="shared" si="23"/>
        <v>56.250000000000007</v>
      </c>
      <c r="M2967" s="11">
        <v>0.3</v>
      </c>
      <c r="O2967" s="16"/>
      <c r="P2967" s="14"/>
      <c r="Q2967" s="12"/>
      <c r="R2967" s="13"/>
    </row>
    <row r="2968" spans="1:18" ht="15.75" customHeight="1">
      <c r="A2968" s="1"/>
      <c r="B2968" s="6" t="s">
        <v>14</v>
      </c>
      <c r="C2968" s="6">
        <v>1185732</v>
      </c>
      <c r="D2968" s="7">
        <v>44233</v>
      </c>
      <c r="E2968" s="6" t="s">
        <v>33</v>
      </c>
      <c r="F2968" s="6" t="s">
        <v>106</v>
      </c>
      <c r="G2968" s="6" t="s">
        <v>107</v>
      </c>
      <c r="H2968" s="6" t="s">
        <v>21</v>
      </c>
      <c r="I2968" s="8">
        <v>0.39999999999999997</v>
      </c>
      <c r="J2968" s="9">
        <v>1500</v>
      </c>
      <c r="K2968" s="10">
        <f t="shared" si="22"/>
        <v>600</v>
      </c>
      <c r="L2968" s="10">
        <f t="shared" si="23"/>
        <v>300</v>
      </c>
      <c r="M2968" s="11">
        <v>0.5</v>
      </c>
      <c r="O2968" s="16"/>
      <c r="P2968" s="14"/>
      <c r="Q2968" s="12"/>
      <c r="R2968" s="13"/>
    </row>
    <row r="2969" spans="1:18" ht="15.75" customHeight="1">
      <c r="A2969" s="1"/>
      <c r="B2969" s="6" t="s">
        <v>14</v>
      </c>
      <c r="C2969" s="6">
        <v>1185732</v>
      </c>
      <c r="D2969" s="7">
        <v>44233</v>
      </c>
      <c r="E2969" s="6" t="s">
        <v>33</v>
      </c>
      <c r="F2969" s="6" t="s">
        <v>106</v>
      </c>
      <c r="G2969" s="6" t="s">
        <v>107</v>
      </c>
      <c r="H2969" s="6" t="s">
        <v>22</v>
      </c>
      <c r="I2969" s="8">
        <v>0.14999999999999997</v>
      </c>
      <c r="J2969" s="9">
        <v>2500</v>
      </c>
      <c r="K2969" s="10">
        <f t="shared" si="22"/>
        <v>374.99999999999994</v>
      </c>
      <c r="L2969" s="10">
        <f t="shared" si="23"/>
        <v>149.99999999999997</v>
      </c>
      <c r="M2969" s="11">
        <v>0.4</v>
      </c>
      <c r="O2969" s="16"/>
      <c r="P2969" s="14"/>
      <c r="Q2969" s="12"/>
      <c r="R2969" s="13"/>
    </row>
    <row r="2970" spans="1:18" ht="15.75" customHeight="1">
      <c r="A2970" s="1"/>
      <c r="B2970" s="6" t="s">
        <v>14</v>
      </c>
      <c r="C2970" s="6">
        <v>1185732</v>
      </c>
      <c r="D2970" s="7">
        <v>44260</v>
      </c>
      <c r="E2970" s="6" t="s">
        <v>33</v>
      </c>
      <c r="F2970" s="6" t="s">
        <v>106</v>
      </c>
      <c r="G2970" s="6" t="s">
        <v>107</v>
      </c>
      <c r="H2970" s="6" t="s">
        <v>17</v>
      </c>
      <c r="I2970" s="8">
        <v>0.20000000000000004</v>
      </c>
      <c r="J2970" s="9">
        <v>4700</v>
      </c>
      <c r="K2970" s="10">
        <f t="shared" si="22"/>
        <v>940.00000000000023</v>
      </c>
      <c r="L2970" s="10">
        <f t="shared" si="23"/>
        <v>282.00000000000006</v>
      </c>
      <c r="M2970" s="11">
        <v>0.3</v>
      </c>
      <c r="O2970" s="16"/>
      <c r="P2970" s="14"/>
      <c r="Q2970" s="12"/>
      <c r="R2970" s="13"/>
    </row>
    <row r="2971" spans="1:18" ht="15.75" customHeight="1">
      <c r="A2971" s="1"/>
      <c r="B2971" s="6" t="s">
        <v>14</v>
      </c>
      <c r="C2971" s="6">
        <v>1185732</v>
      </c>
      <c r="D2971" s="7">
        <v>44260</v>
      </c>
      <c r="E2971" s="6" t="s">
        <v>33</v>
      </c>
      <c r="F2971" s="6" t="s">
        <v>106</v>
      </c>
      <c r="G2971" s="6" t="s">
        <v>107</v>
      </c>
      <c r="H2971" s="6" t="s">
        <v>18</v>
      </c>
      <c r="I2971" s="8">
        <v>0.20000000000000004</v>
      </c>
      <c r="J2971" s="9">
        <v>1750</v>
      </c>
      <c r="K2971" s="10">
        <f t="shared" si="22"/>
        <v>350.00000000000006</v>
      </c>
      <c r="L2971" s="10">
        <f t="shared" si="23"/>
        <v>122.50000000000001</v>
      </c>
      <c r="M2971" s="11">
        <v>0.35</v>
      </c>
      <c r="O2971" s="16"/>
      <c r="P2971" s="14"/>
      <c r="Q2971" s="12"/>
      <c r="R2971" s="13"/>
    </row>
    <row r="2972" spans="1:18" ht="15.75" customHeight="1">
      <c r="A2972" s="1"/>
      <c r="B2972" s="6" t="s">
        <v>14</v>
      </c>
      <c r="C2972" s="6">
        <v>1185732</v>
      </c>
      <c r="D2972" s="7">
        <v>44260</v>
      </c>
      <c r="E2972" s="6" t="s">
        <v>33</v>
      </c>
      <c r="F2972" s="6" t="s">
        <v>106</v>
      </c>
      <c r="G2972" s="6" t="s">
        <v>107</v>
      </c>
      <c r="H2972" s="6" t="s">
        <v>19</v>
      </c>
      <c r="I2972" s="8">
        <v>0.10000000000000003</v>
      </c>
      <c r="J2972" s="9">
        <v>2250</v>
      </c>
      <c r="K2972" s="10">
        <f t="shared" si="22"/>
        <v>225.00000000000009</v>
      </c>
      <c r="L2972" s="10">
        <f t="shared" si="23"/>
        <v>67.500000000000028</v>
      </c>
      <c r="M2972" s="11">
        <v>0.3</v>
      </c>
      <c r="O2972" s="16"/>
      <c r="P2972" s="14"/>
      <c r="Q2972" s="12"/>
      <c r="R2972" s="13"/>
    </row>
    <row r="2973" spans="1:18" ht="15.75" customHeight="1">
      <c r="A2973" s="1"/>
      <c r="B2973" s="6" t="s">
        <v>14</v>
      </c>
      <c r="C2973" s="6">
        <v>1185732</v>
      </c>
      <c r="D2973" s="7">
        <v>44260</v>
      </c>
      <c r="E2973" s="6" t="s">
        <v>33</v>
      </c>
      <c r="F2973" s="6" t="s">
        <v>106</v>
      </c>
      <c r="G2973" s="6" t="s">
        <v>107</v>
      </c>
      <c r="H2973" s="6" t="s">
        <v>20</v>
      </c>
      <c r="I2973" s="8">
        <v>0.14999999999999997</v>
      </c>
      <c r="J2973" s="9">
        <v>1000</v>
      </c>
      <c r="K2973" s="10">
        <f t="shared" si="22"/>
        <v>149.99999999999997</v>
      </c>
      <c r="L2973" s="10">
        <f t="shared" si="23"/>
        <v>44.999999999999993</v>
      </c>
      <c r="M2973" s="11">
        <v>0.3</v>
      </c>
      <c r="O2973" s="16"/>
      <c r="P2973" s="14"/>
      <c r="Q2973" s="12"/>
      <c r="R2973" s="13"/>
    </row>
    <row r="2974" spans="1:18" ht="15.75" customHeight="1">
      <c r="A2974" s="1"/>
      <c r="B2974" s="6" t="s">
        <v>14</v>
      </c>
      <c r="C2974" s="6">
        <v>1185732</v>
      </c>
      <c r="D2974" s="7">
        <v>44260</v>
      </c>
      <c r="E2974" s="6" t="s">
        <v>33</v>
      </c>
      <c r="F2974" s="6" t="s">
        <v>106</v>
      </c>
      <c r="G2974" s="6" t="s">
        <v>107</v>
      </c>
      <c r="H2974" s="6" t="s">
        <v>21</v>
      </c>
      <c r="I2974" s="8">
        <v>0.30000000000000004</v>
      </c>
      <c r="J2974" s="9">
        <v>1500</v>
      </c>
      <c r="K2974" s="10">
        <f t="shared" si="22"/>
        <v>450.00000000000006</v>
      </c>
      <c r="L2974" s="10">
        <f t="shared" si="23"/>
        <v>225.00000000000003</v>
      </c>
      <c r="M2974" s="11">
        <v>0.5</v>
      </c>
      <c r="O2974" s="16"/>
      <c r="P2974" s="14"/>
      <c r="Q2974" s="12"/>
      <c r="R2974" s="13"/>
    </row>
    <row r="2975" spans="1:18" ht="15.75" customHeight="1">
      <c r="A2975" s="1"/>
      <c r="B2975" s="6" t="s">
        <v>14</v>
      </c>
      <c r="C2975" s="6">
        <v>1185732</v>
      </c>
      <c r="D2975" s="7">
        <v>44260</v>
      </c>
      <c r="E2975" s="6" t="s">
        <v>33</v>
      </c>
      <c r="F2975" s="6" t="s">
        <v>106</v>
      </c>
      <c r="G2975" s="6" t="s">
        <v>107</v>
      </c>
      <c r="H2975" s="6" t="s">
        <v>22</v>
      </c>
      <c r="I2975" s="8">
        <v>0.20000000000000004</v>
      </c>
      <c r="J2975" s="9">
        <v>2500</v>
      </c>
      <c r="K2975" s="10">
        <f t="shared" si="22"/>
        <v>500.00000000000011</v>
      </c>
      <c r="L2975" s="10">
        <f t="shared" si="23"/>
        <v>200.00000000000006</v>
      </c>
      <c r="M2975" s="11">
        <v>0.4</v>
      </c>
      <c r="O2975" s="16"/>
      <c r="P2975" s="14"/>
      <c r="Q2975" s="12"/>
      <c r="R2975" s="13"/>
    </row>
    <row r="2976" spans="1:18" ht="15.75" customHeight="1">
      <c r="A2976" s="1"/>
      <c r="B2976" s="6" t="s">
        <v>14</v>
      </c>
      <c r="C2976" s="6">
        <v>1185732</v>
      </c>
      <c r="D2976" s="7">
        <v>44292</v>
      </c>
      <c r="E2976" s="6" t="s">
        <v>33</v>
      </c>
      <c r="F2976" s="6" t="s">
        <v>106</v>
      </c>
      <c r="G2976" s="6" t="s">
        <v>107</v>
      </c>
      <c r="H2976" s="6" t="s">
        <v>17</v>
      </c>
      <c r="I2976" s="8">
        <v>0.20000000000000004</v>
      </c>
      <c r="J2976" s="9">
        <v>4750</v>
      </c>
      <c r="K2976" s="10">
        <f t="shared" si="22"/>
        <v>950.00000000000023</v>
      </c>
      <c r="L2976" s="10">
        <f t="shared" si="23"/>
        <v>285.00000000000006</v>
      </c>
      <c r="M2976" s="11">
        <v>0.3</v>
      </c>
      <c r="O2976" s="16"/>
      <c r="P2976" s="14"/>
      <c r="Q2976" s="12"/>
      <c r="R2976" s="13"/>
    </row>
    <row r="2977" spans="1:18" ht="15.75" customHeight="1">
      <c r="A2977" s="1"/>
      <c r="B2977" s="6" t="s">
        <v>14</v>
      </c>
      <c r="C2977" s="6">
        <v>1185732</v>
      </c>
      <c r="D2977" s="7">
        <v>44292</v>
      </c>
      <c r="E2977" s="6" t="s">
        <v>33</v>
      </c>
      <c r="F2977" s="6" t="s">
        <v>106</v>
      </c>
      <c r="G2977" s="6" t="s">
        <v>107</v>
      </c>
      <c r="H2977" s="6" t="s">
        <v>18</v>
      </c>
      <c r="I2977" s="8">
        <v>0.20000000000000004</v>
      </c>
      <c r="J2977" s="9">
        <v>1750</v>
      </c>
      <c r="K2977" s="10">
        <f t="shared" si="22"/>
        <v>350.00000000000006</v>
      </c>
      <c r="L2977" s="10">
        <f t="shared" si="23"/>
        <v>122.50000000000001</v>
      </c>
      <c r="M2977" s="11">
        <v>0.35</v>
      </c>
      <c r="O2977" s="16"/>
      <c r="P2977" s="14"/>
      <c r="Q2977" s="12"/>
      <c r="R2977" s="13"/>
    </row>
    <row r="2978" spans="1:18" ht="15.75" customHeight="1">
      <c r="A2978" s="1"/>
      <c r="B2978" s="6" t="s">
        <v>14</v>
      </c>
      <c r="C2978" s="6">
        <v>1185732</v>
      </c>
      <c r="D2978" s="7">
        <v>44292</v>
      </c>
      <c r="E2978" s="6" t="s">
        <v>33</v>
      </c>
      <c r="F2978" s="6" t="s">
        <v>106</v>
      </c>
      <c r="G2978" s="6" t="s">
        <v>107</v>
      </c>
      <c r="H2978" s="6" t="s">
        <v>19</v>
      </c>
      <c r="I2978" s="8">
        <v>0.10000000000000003</v>
      </c>
      <c r="J2978" s="9">
        <v>1750</v>
      </c>
      <c r="K2978" s="10">
        <f t="shared" si="22"/>
        <v>175.00000000000006</v>
      </c>
      <c r="L2978" s="10">
        <f t="shared" si="23"/>
        <v>52.500000000000014</v>
      </c>
      <c r="M2978" s="11">
        <v>0.3</v>
      </c>
      <c r="O2978" s="16"/>
      <c r="P2978" s="14"/>
      <c r="Q2978" s="12"/>
      <c r="R2978" s="13"/>
    </row>
    <row r="2979" spans="1:18" ht="15.75" customHeight="1">
      <c r="A2979" s="1"/>
      <c r="B2979" s="6" t="s">
        <v>14</v>
      </c>
      <c r="C2979" s="6">
        <v>1185732</v>
      </c>
      <c r="D2979" s="7">
        <v>44292</v>
      </c>
      <c r="E2979" s="6" t="s">
        <v>33</v>
      </c>
      <c r="F2979" s="6" t="s">
        <v>106</v>
      </c>
      <c r="G2979" s="6" t="s">
        <v>107</v>
      </c>
      <c r="H2979" s="6" t="s">
        <v>20</v>
      </c>
      <c r="I2979" s="8">
        <v>0.14999999999999997</v>
      </c>
      <c r="J2979" s="9">
        <v>1000</v>
      </c>
      <c r="K2979" s="10">
        <f t="shared" si="22"/>
        <v>149.99999999999997</v>
      </c>
      <c r="L2979" s="10">
        <f t="shared" si="23"/>
        <v>44.999999999999993</v>
      </c>
      <c r="M2979" s="11">
        <v>0.3</v>
      </c>
      <c r="O2979" s="16"/>
      <c r="P2979" s="14"/>
      <c r="Q2979" s="12"/>
      <c r="R2979" s="13"/>
    </row>
    <row r="2980" spans="1:18" ht="15.75" customHeight="1">
      <c r="A2980" s="1"/>
      <c r="B2980" s="6" t="s">
        <v>14</v>
      </c>
      <c r="C2980" s="6">
        <v>1185732</v>
      </c>
      <c r="D2980" s="7">
        <v>44292</v>
      </c>
      <c r="E2980" s="6" t="s">
        <v>33</v>
      </c>
      <c r="F2980" s="6" t="s">
        <v>106</v>
      </c>
      <c r="G2980" s="6" t="s">
        <v>107</v>
      </c>
      <c r="H2980" s="6" t="s">
        <v>21</v>
      </c>
      <c r="I2980" s="8">
        <v>0.6</v>
      </c>
      <c r="J2980" s="9">
        <v>1250</v>
      </c>
      <c r="K2980" s="10">
        <f t="shared" si="22"/>
        <v>750</v>
      </c>
      <c r="L2980" s="10">
        <f t="shared" si="23"/>
        <v>375</v>
      </c>
      <c r="M2980" s="11">
        <v>0.5</v>
      </c>
      <c r="O2980" s="16"/>
      <c r="P2980" s="14"/>
      <c r="Q2980" s="12"/>
      <c r="R2980" s="13"/>
    </row>
    <row r="2981" spans="1:18" ht="15.75" customHeight="1">
      <c r="A2981" s="1"/>
      <c r="B2981" s="6" t="s">
        <v>14</v>
      </c>
      <c r="C2981" s="6">
        <v>1185732</v>
      </c>
      <c r="D2981" s="7">
        <v>44292</v>
      </c>
      <c r="E2981" s="6" t="s">
        <v>33</v>
      </c>
      <c r="F2981" s="6" t="s">
        <v>106</v>
      </c>
      <c r="G2981" s="6" t="s">
        <v>107</v>
      </c>
      <c r="H2981" s="6" t="s">
        <v>22</v>
      </c>
      <c r="I2981" s="8">
        <v>0.5</v>
      </c>
      <c r="J2981" s="9">
        <v>2500</v>
      </c>
      <c r="K2981" s="10">
        <f t="shared" si="22"/>
        <v>1250</v>
      </c>
      <c r="L2981" s="10">
        <f t="shared" si="23"/>
        <v>500</v>
      </c>
      <c r="M2981" s="11">
        <v>0.4</v>
      </c>
      <c r="O2981" s="16"/>
      <c r="P2981" s="14"/>
      <c r="Q2981" s="12"/>
      <c r="R2981" s="13"/>
    </row>
    <row r="2982" spans="1:18" ht="15.75" customHeight="1">
      <c r="A2982" s="1"/>
      <c r="B2982" s="6" t="s">
        <v>14</v>
      </c>
      <c r="C2982" s="6">
        <v>1185732</v>
      </c>
      <c r="D2982" s="7">
        <v>44323</v>
      </c>
      <c r="E2982" s="6" t="s">
        <v>33</v>
      </c>
      <c r="F2982" s="6" t="s">
        <v>106</v>
      </c>
      <c r="G2982" s="6" t="s">
        <v>107</v>
      </c>
      <c r="H2982" s="6" t="s">
        <v>17</v>
      </c>
      <c r="I2982" s="8">
        <v>0.6</v>
      </c>
      <c r="J2982" s="9">
        <v>5200</v>
      </c>
      <c r="K2982" s="10">
        <f t="shared" si="22"/>
        <v>3120</v>
      </c>
      <c r="L2982" s="10">
        <f t="shared" si="23"/>
        <v>936</v>
      </c>
      <c r="M2982" s="11">
        <v>0.3</v>
      </c>
      <c r="O2982" s="16"/>
      <c r="P2982" s="14"/>
      <c r="Q2982" s="12"/>
      <c r="R2982" s="13"/>
    </row>
    <row r="2983" spans="1:18" ht="15.75" customHeight="1">
      <c r="A2983" s="1"/>
      <c r="B2983" s="6" t="s">
        <v>14</v>
      </c>
      <c r="C2983" s="6">
        <v>1185732</v>
      </c>
      <c r="D2983" s="7">
        <v>44323</v>
      </c>
      <c r="E2983" s="6" t="s">
        <v>33</v>
      </c>
      <c r="F2983" s="6" t="s">
        <v>106</v>
      </c>
      <c r="G2983" s="6" t="s">
        <v>107</v>
      </c>
      <c r="H2983" s="6" t="s">
        <v>18</v>
      </c>
      <c r="I2983" s="8">
        <v>0.4</v>
      </c>
      <c r="J2983" s="9">
        <v>2250</v>
      </c>
      <c r="K2983" s="10">
        <f t="shared" si="22"/>
        <v>900</v>
      </c>
      <c r="L2983" s="10">
        <f t="shared" si="23"/>
        <v>315</v>
      </c>
      <c r="M2983" s="11">
        <v>0.35</v>
      </c>
      <c r="O2983" s="16"/>
      <c r="P2983" s="14"/>
      <c r="Q2983" s="12"/>
      <c r="R2983" s="13"/>
    </row>
    <row r="2984" spans="1:18" ht="15.75" customHeight="1">
      <c r="A2984" s="1"/>
      <c r="B2984" s="6" t="s">
        <v>14</v>
      </c>
      <c r="C2984" s="6">
        <v>1185732</v>
      </c>
      <c r="D2984" s="7">
        <v>44323</v>
      </c>
      <c r="E2984" s="6" t="s">
        <v>33</v>
      </c>
      <c r="F2984" s="6" t="s">
        <v>106</v>
      </c>
      <c r="G2984" s="6" t="s">
        <v>107</v>
      </c>
      <c r="H2984" s="6" t="s">
        <v>19</v>
      </c>
      <c r="I2984" s="8">
        <v>0.35000000000000003</v>
      </c>
      <c r="J2984" s="9">
        <v>2000</v>
      </c>
      <c r="K2984" s="10">
        <f t="shared" si="22"/>
        <v>700.00000000000011</v>
      </c>
      <c r="L2984" s="10">
        <f t="shared" si="23"/>
        <v>210.00000000000003</v>
      </c>
      <c r="M2984" s="11">
        <v>0.3</v>
      </c>
      <c r="O2984" s="16"/>
      <c r="P2984" s="14"/>
      <c r="Q2984" s="12"/>
      <c r="R2984" s="13"/>
    </row>
    <row r="2985" spans="1:18" ht="15.75" customHeight="1">
      <c r="A2985" s="1"/>
      <c r="B2985" s="6" t="s">
        <v>14</v>
      </c>
      <c r="C2985" s="6">
        <v>1185732</v>
      </c>
      <c r="D2985" s="7">
        <v>44323</v>
      </c>
      <c r="E2985" s="6" t="s">
        <v>33</v>
      </c>
      <c r="F2985" s="6" t="s">
        <v>106</v>
      </c>
      <c r="G2985" s="6" t="s">
        <v>107</v>
      </c>
      <c r="H2985" s="6" t="s">
        <v>20</v>
      </c>
      <c r="I2985" s="8">
        <v>0.35000000000000003</v>
      </c>
      <c r="J2985" s="9">
        <v>1250</v>
      </c>
      <c r="K2985" s="10">
        <f t="shared" si="22"/>
        <v>437.50000000000006</v>
      </c>
      <c r="L2985" s="10">
        <f t="shared" si="23"/>
        <v>131.25</v>
      </c>
      <c r="M2985" s="11">
        <v>0.3</v>
      </c>
      <c r="O2985" s="16"/>
      <c r="P2985" s="14"/>
      <c r="Q2985" s="12"/>
      <c r="R2985" s="13"/>
    </row>
    <row r="2986" spans="1:18" ht="15.75" customHeight="1">
      <c r="A2986" s="1"/>
      <c r="B2986" s="6" t="s">
        <v>14</v>
      </c>
      <c r="C2986" s="6">
        <v>1185732</v>
      </c>
      <c r="D2986" s="7">
        <v>44323</v>
      </c>
      <c r="E2986" s="6" t="s">
        <v>33</v>
      </c>
      <c r="F2986" s="6" t="s">
        <v>106</v>
      </c>
      <c r="G2986" s="6" t="s">
        <v>107</v>
      </c>
      <c r="H2986" s="6" t="s">
        <v>21</v>
      </c>
      <c r="I2986" s="8">
        <v>0.44999999999999996</v>
      </c>
      <c r="J2986" s="9">
        <v>1500</v>
      </c>
      <c r="K2986" s="10">
        <f t="shared" si="22"/>
        <v>674.99999999999989</v>
      </c>
      <c r="L2986" s="10">
        <f t="shared" si="23"/>
        <v>337.49999999999994</v>
      </c>
      <c r="M2986" s="11">
        <v>0.5</v>
      </c>
      <c r="O2986" s="16"/>
      <c r="P2986" s="14"/>
      <c r="Q2986" s="12"/>
      <c r="R2986" s="13"/>
    </row>
    <row r="2987" spans="1:18" ht="15.75" customHeight="1">
      <c r="A2987" s="1"/>
      <c r="B2987" s="6" t="s">
        <v>14</v>
      </c>
      <c r="C2987" s="6">
        <v>1185732</v>
      </c>
      <c r="D2987" s="7">
        <v>44323</v>
      </c>
      <c r="E2987" s="6" t="s">
        <v>33</v>
      </c>
      <c r="F2987" s="6" t="s">
        <v>106</v>
      </c>
      <c r="G2987" s="6" t="s">
        <v>107</v>
      </c>
      <c r="H2987" s="6" t="s">
        <v>22</v>
      </c>
      <c r="I2987" s="8">
        <v>0.49999999999999994</v>
      </c>
      <c r="J2987" s="9">
        <v>2750</v>
      </c>
      <c r="K2987" s="10">
        <f t="shared" si="22"/>
        <v>1374.9999999999998</v>
      </c>
      <c r="L2987" s="10">
        <f t="shared" si="23"/>
        <v>549.99999999999989</v>
      </c>
      <c r="M2987" s="11">
        <v>0.4</v>
      </c>
      <c r="O2987" s="16"/>
      <c r="P2987" s="14"/>
      <c r="Q2987" s="12"/>
      <c r="R2987" s="13"/>
    </row>
    <row r="2988" spans="1:18" ht="15.75" customHeight="1">
      <c r="A2988" s="1"/>
      <c r="B2988" s="6" t="s">
        <v>14</v>
      </c>
      <c r="C2988" s="6">
        <v>1185732</v>
      </c>
      <c r="D2988" s="7">
        <v>44353</v>
      </c>
      <c r="E2988" s="6" t="s">
        <v>33</v>
      </c>
      <c r="F2988" s="6" t="s">
        <v>106</v>
      </c>
      <c r="G2988" s="6" t="s">
        <v>107</v>
      </c>
      <c r="H2988" s="6" t="s">
        <v>17</v>
      </c>
      <c r="I2988" s="8">
        <v>0.35000000000000003</v>
      </c>
      <c r="J2988" s="9">
        <v>5250</v>
      </c>
      <c r="K2988" s="10">
        <f t="shared" si="22"/>
        <v>1837.5000000000002</v>
      </c>
      <c r="L2988" s="10">
        <f t="shared" si="23"/>
        <v>551.25</v>
      </c>
      <c r="M2988" s="11">
        <v>0.3</v>
      </c>
      <c r="O2988" s="16"/>
      <c r="P2988" s="14"/>
      <c r="Q2988" s="12"/>
      <c r="R2988" s="13"/>
    </row>
    <row r="2989" spans="1:18" ht="15.75" customHeight="1">
      <c r="A2989" s="1"/>
      <c r="B2989" s="6" t="s">
        <v>14</v>
      </c>
      <c r="C2989" s="6">
        <v>1185732</v>
      </c>
      <c r="D2989" s="7">
        <v>44353</v>
      </c>
      <c r="E2989" s="6" t="s">
        <v>33</v>
      </c>
      <c r="F2989" s="6" t="s">
        <v>106</v>
      </c>
      <c r="G2989" s="6" t="s">
        <v>107</v>
      </c>
      <c r="H2989" s="6" t="s">
        <v>18</v>
      </c>
      <c r="I2989" s="8">
        <v>0.3000000000000001</v>
      </c>
      <c r="J2989" s="9">
        <v>2750</v>
      </c>
      <c r="K2989" s="10">
        <f t="shared" si="22"/>
        <v>825.00000000000023</v>
      </c>
      <c r="L2989" s="10">
        <f t="shared" si="23"/>
        <v>288.75000000000006</v>
      </c>
      <c r="M2989" s="11">
        <v>0.35</v>
      </c>
      <c r="O2989" s="16"/>
      <c r="P2989" s="14"/>
      <c r="Q2989" s="12"/>
      <c r="R2989" s="13"/>
    </row>
    <row r="2990" spans="1:18" ht="15.75" customHeight="1">
      <c r="A2990" s="1"/>
      <c r="B2990" s="6" t="s">
        <v>14</v>
      </c>
      <c r="C2990" s="6">
        <v>1185732</v>
      </c>
      <c r="D2990" s="7">
        <v>44353</v>
      </c>
      <c r="E2990" s="6" t="s">
        <v>33</v>
      </c>
      <c r="F2990" s="6" t="s">
        <v>106</v>
      </c>
      <c r="G2990" s="6" t="s">
        <v>107</v>
      </c>
      <c r="H2990" s="6" t="s">
        <v>19</v>
      </c>
      <c r="I2990" s="8">
        <v>0.25000000000000006</v>
      </c>
      <c r="J2990" s="9">
        <v>2000</v>
      </c>
      <c r="K2990" s="10">
        <f t="shared" si="22"/>
        <v>500.00000000000011</v>
      </c>
      <c r="L2990" s="10">
        <f t="shared" si="23"/>
        <v>150.00000000000003</v>
      </c>
      <c r="M2990" s="11">
        <v>0.3</v>
      </c>
      <c r="O2990" s="16"/>
      <c r="P2990" s="14"/>
      <c r="Q2990" s="12"/>
      <c r="R2990" s="13"/>
    </row>
    <row r="2991" spans="1:18" ht="15.75" customHeight="1">
      <c r="A2991" s="1"/>
      <c r="B2991" s="6" t="s">
        <v>14</v>
      </c>
      <c r="C2991" s="6">
        <v>1185732</v>
      </c>
      <c r="D2991" s="7">
        <v>44353</v>
      </c>
      <c r="E2991" s="6" t="s">
        <v>33</v>
      </c>
      <c r="F2991" s="6" t="s">
        <v>106</v>
      </c>
      <c r="G2991" s="6" t="s">
        <v>107</v>
      </c>
      <c r="H2991" s="6" t="s">
        <v>20</v>
      </c>
      <c r="I2991" s="8">
        <v>0.25000000000000006</v>
      </c>
      <c r="J2991" s="9">
        <v>1750</v>
      </c>
      <c r="K2991" s="10">
        <f t="shared" si="22"/>
        <v>437.50000000000011</v>
      </c>
      <c r="L2991" s="10">
        <f t="shared" si="23"/>
        <v>131.25000000000003</v>
      </c>
      <c r="M2991" s="11">
        <v>0.3</v>
      </c>
      <c r="O2991" s="16"/>
      <c r="P2991" s="14"/>
      <c r="Q2991" s="12"/>
      <c r="R2991" s="13"/>
    </row>
    <row r="2992" spans="1:18" ht="15.75" customHeight="1">
      <c r="A2992" s="1"/>
      <c r="B2992" s="6" t="s">
        <v>14</v>
      </c>
      <c r="C2992" s="6">
        <v>1185732</v>
      </c>
      <c r="D2992" s="7">
        <v>44353</v>
      </c>
      <c r="E2992" s="6" t="s">
        <v>33</v>
      </c>
      <c r="F2992" s="6" t="s">
        <v>106</v>
      </c>
      <c r="G2992" s="6" t="s">
        <v>107</v>
      </c>
      <c r="H2992" s="6" t="s">
        <v>21</v>
      </c>
      <c r="I2992" s="8">
        <v>0.35000000000000003</v>
      </c>
      <c r="J2992" s="9">
        <v>1750</v>
      </c>
      <c r="K2992" s="10">
        <f t="shared" si="22"/>
        <v>612.50000000000011</v>
      </c>
      <c r="L2992" s="10">
        <f t="shared" si="23"/>
        <v>306.25000000000006</v>
      </c>
      <c r="M2992" s="11">
        <v>0.5</v>
      </c>
      <c r="O2992" s="16"/>
      <c r="P2992" s="14"/>
      <c r="Q2992" s="12"/>
      <c r="R2992" s="13"/>
    </row>
    <row r="2993" spans="1:18" ht="15.75" customHeight="1">
      <c r="A2993" s="1"/>
      <c r="B2993" s="6" t="s">
        <v>14</v>
      </c>
      <c r="C2993" s="6">
        <v>1185732</v>
      </c>
      <c r="D2993" s="7">
        <v>44353</v>
      </c>
      <c r="E2993" s="6" t="s">
        <v>33</v>
      </c>
      <c r="F2993" s="6" t="s">
        <v>106</v>
      </c>
      <c r="G2993" s="6" t="s">
        <v>107</v>
      </c>
      <c r="H2993" s="6" t="s">
        <v>22</v>
      </c>
      <c r="I2993" s="8">
        <v>0.55000000000000004</v>
      </c>
      <c r="J2993" s="9">
        <v>3250</v>
      </c>
      <c r="K2993" s="10">
        <f t="shared" si="22"/>
        <v>1787.5000000000002</v>
      </c>
      <c r="L2993" s="10">
        <f t="shared" si="23"/>
        <v>715.00000000000011</v>
      </c>
      <c r="M2993" s="11">
        <v>0.4</v>
      </c>
      <c r="O2993" s="16"/>
      <c r="P2993" s="14"/>
      <c r="Q2993" s="12"/>
      <c r="R2993" s="13"/>
    </row>
    <row r="2994" spans="1:18" ht="15.75" customHeight="1">
      <c r="A2994" s="1"/>
      <c r="B2994" s="6" t="s">
        <v>14</v>
      </c>
      <c r="C2994" s="6">
        <v>1185732</v>
      </c>
      <c r="D2994" s="7">
        <v>44382</v>
      </c>
      <c r="E2994" s="6" t="s">
        <v>33</v>
      </c>
      <c r="F2994" s="6" t="s">
        <v>106</v>
      </c>
      <c r="G2994" s="6" t="s">
        <v>107</v>
      </c>
      <c r="H2994" s="6" t="s">
        <v>17</v>
      </c>
      <c r="I2994" s="8">
        <v>0.5</v>
      </c>
      <c r="J2994" s="9">
        <v>5500</v>
      </c>
      <c r="K2994" s="10">
        <f t="shared" si="22"/>
        <v>2750</v>
      </c>
      <c r="L2994" s="10">
        <f t="shared" si="23"/>
        <v>825</v>
      </c>
      <c r="M2994" s="11">
        <v>0.3</v>
      </c>
      <c r="O2994" s="16"/>
      <c r="P2994" s="14"/>
      <c r="Q2994" s="12"/>
      <c r="R2994" s="13"/>
    </row>
    <row r="2995" spans="1:18" ht="15.75" customHeight="1">
      <c r="A2995" s="1"/>
      <c r="B2995" s="6" t="s">
        <v>14</v>
      </c>
      <c r="C2995" s="6">
        <v>1185732</v>
      </c>
      <c r="D2995" s="7">
        <v>44382</v>
      </c>
      <c r="E2995" s="6" t="s">
        <v>33</v>
      </c>
      <c r="F2995" s="6" t="s">
        <v>106</v>
      </c>
      <c r="G2995" s="6" t="s">
        <v>107</v>
      </c>
      <c r="H2995" s="6" t="s">
        <v>18</v>
      </c>
      <c r="I2995" s="8">
        <v>0.45000000000000007</v>
      </c>
      <c r="J2995" s="9">
        <v>3000</v>
      </c>
      <c r="K2995" s="10">
        <f t="shared" si="22"/>
        <v>1350.0000000000002</v>
      </c>
      <c r="L2995" s="10">
        <f t="shared" si="23"/>
        <v>472.50000000000006</v>
      </c>
      <c r="M2995" s="11">
        <v>0.35</v>
      </c>
      <c r="O2995" s="16"/>
      <c r="P2995" s="14"/>
      <c r="Q2995" s="12"/>
      <c r="R2995" s="13"/>
    </row>
    <row r="2996" spans="1:18" ht="15.75" customHeight="1">
      <c r="A2996" s="1"/>
      <c r="B2996" s="6" t="s">
        <v>14</v>
      </c>
      <c r="C2996" s="6">
        <v>1185732</v>
      </c>
      <c r="D2996" s="7">
        <v>44382</v>
      </c>
      <c r="E2996" s="6" t="s">
        <v>33</v>
      </c>
      <c r="F2996" s="6" t="s">
        <v>106</v>
      </c>
      <c r="G2996" s="6" t="s">
        <v>107</v>
      </c>
      <c r="H2996" s="6" t="s">
        <v>19</v>
      </c>
      <c r="I2996" s="8">
        <v>0.4</v>
      </c>
      <c r="J2996" s="9">
        <v>2250</v>
      </c>
      <c r="K2996" s="10">
        <f t="shared" si="22"/>
        <v>900</v>
      </c>
      <c r="L2996" s="10">
        <f t="shared" si="23"/>
        <v>270</v>
      </c>
      <c r="M2996" s="11">
        <v>0.3</v>
      </c>
      <c r="O2996" s="16"/>
      <c r="P2996" s="14"/>
      <c r="Q2996" s="12"/>
      <c r="R2996" s="13"/>
    </row>
    <row r="2997" spans="1:18" ht="15.75" customHeight="1">
      <c r="A2997" s="1"/>
      <c r="B2997" s="6" t="s">
        <v>14</v>
      </c>
      <c r="C2997" s="6">
        <v>1185732</v>
      </c>
      <c r="D2997" s="7">
        <v>44382</v>
      </c>
      <c r="E2997" s="6" t="s">
        <v>33</v>
      </c>
      <c r="F2997" s="6" t="s">
        <v>106</v>
      </c>
      <c r="G2997" s="6" t="s">
        <v>107</v>
      </c>
      <c r="H2997" s="6" t="s">
        <v>20</v>
      </c>
      <c r="I2997" s="8">
        <v>0.4</v>
      </c>
      <c r="J2997" s="9">
        <v>1750</v>
      </c>
      <c r="K2997" s="10">
        <f t="shared" si="22"/>
        <v>700</v>
      </c>
      <c r="L2997" s="10">
        <f t="shared" si="23"/>
        <v>210</v>
      </c>
      <c r="M2997" s="11">
        <v>0.3</v>
      </c>
      <c r="O2997" s="16"/>
      <c r="P2997" s="14"/>
      <c r="Q2997" s="12"/>
      <c r="R2997" s="13"/>
    </row>
    <row r="2998" spans="1:18" ht="15.75" customHeight="1">
      <c r="A2998" s="1"/>
      <c r="B2998" s="6" t="s">
        <v>14</v>
      </c>
      <c r="C2998" s="6">
        <v>1185732</v>
      </c>
      <c r="D2998" s="7">
        <v>44382</v>
      </c>
      <c r="E2998" s="6" t="s">
        <v>33</v>
      </c>
      <c r="F2998" s="6" t="s">
        <v>106</v>
      </c>
      <c r="G2998" s="6" t="s">
        <v>107</v>
      </c>
      <c r="H2998" s="6" t="s">
        <v>21</v>
      </c>
      <c r="I2998" s="8">
        <v>0.5</v>
      </c>
      <c r="J2998" s="9">
        <v>2000</v>
      </c>
      <c r="K2998" s="10">
        <f t="shared" si="22"/>
        <v>1000</v>
      </c>
      <c r="L2998" s="10">
        <f t="shared" si="23"/>
        <v>500</v>
      </c>
      <c r="M2998" s="11">
        <v>0.5</v>
      </c>
      <c r="O2998" s="16"/>
      <c r="P2998" s="14"/>
      <c r="Q2998" s="12"/>
      <c r="R2998" s="13"/>
    </row>
    <row r="2999" spans="1:18" ht="15.75" customHeight="1">
      <c r="A2999" s="1"/>
      <c r="B2999" s="6" t="s">
        <v>14</v>
      </c>
      <c r="C2999" s="6">
        <v>1185732</v>
      </c>
      <c r="D2999" s="7">
        <v>44382</v>
      </c>
      <c r="E2999" s="6" t="s">
        <v>33</v>
      </c>
      <c r="F2999" s="6" t="s">
        <v>106</v>
      </c>
      <c r="G2999" s="6" t="s">
        <v>107</v>
      </c>
      <c r="H2999" s="6" t="s">
        <v>22</v>
      </c>
      <c r="I2999" s="8">
        <v>0.55000000000000004</v>
      </c>
      <c r="J2999" s="9">
        <v>3750</v>
      </c>
      <c r="K2999" s="10">
        <f t="shared" si="22"/>
        <v>2062.5</v>
      </c>
      <c r="L2999" s="10">
        <f t="shared" si="23"/>
        <v>825</v>
      </c>
      <c r="M2999" s="11">
        <v>0.4</v>
      </c>
      <c r="O2999" s="16"/>
      <c r="P2999" s="14"/>
      <c r="Q2999" s="12"/>
      <c r="R2999" s="13"/>
    </row>
    <row r="3000" spans="1:18" ht="15.75" customHeight="1">
      <c r="A3000" s="1"/>
      <c r="B3000" s="6" t="s">
        <v>14</v>
      </c>
      <c r="C3000" s="6">
        <v>1185732</v>
      </c>
      <c r="D3000" s="7">
        <v>44414</v>
      </c>
      <c r="E3000" s="6" t="s">
        <v>33</v>
      </c>
      <c r="F3000" s="6" t="s">
        <v>106</v>
      </c>
      <c r="G3000" s="6" t="s">
        <v>107</v>
      </c>
      <c r="H3000" s="6" t="s">
        <v>17</v>
      </c>
      <c r="I3000" s="8">
        <v>0.5</v>
      </c>
      <c r="J3000" s="9">
        <v>5250</v>
      </c>
      <c r="K3000" s="10">
        <f t="shared" si="22"/>
        <v>2625</v>
      </c>
      <c r="L3000" s="10">
        <f t="shared" si="23"/>
        <v>787.5</v>
      </c>
      <c r="M3000" s="11">
        <v>0.3</v>
      </c>
      <c r="O3000" s="16"/>
      <c r="P3000" s="14"/>
      <c r="Q3000" s="12"/>
      <c r="R3000" s="13"/>
    </row>
    <row r="3001" spans="1:18" ht="15.75" customHeight="1">
      <c r="A3001" s="1"/>
      <c r="B3001" s="6" t="s">
        <v>14</v>
      </c>
      <c r="C3001" s="6">
        <v>1185732</v>
      </c>
      <c r="D3001" s="7">
        <v>44414</v>
      </c>
      <c r="E3001" s="6" t="s">
        <v>33</v>
      </c>
      <c r="F3001" s="6" t="s">
        <v>106</v>
      </c>
      <c r="G3001" s="6" t="s">
        <v>107</v>
      </c>
      <c r="H3001" s="6" t="s">
        <v>18</v>
      </c>
      <c r="I3001" s="8">
        <v>0.45000000000000007</v>
      </c>
      <c r="J3001" s="9">
        <v>3000</v>
      </c>
      <c r="K3001" s="10">
        <f t="shared" si="22"/>
        <v>1350.0000000000002</v>
      </c>
      <c r="L3001" s="10">
        <f t="shared" si="23"/>
        <v>472.50000000000006</v>
      </c>
      <c r="M3001" s="11">
        <v>0.35</v>
      </c>
      <c r="O3001" s="16"/>
      <c r="P3001" s="14"/>
      <c r="Q3001" s="12"/>
      <c r="R3001" s="13"/>
    </row>
    <row r="3002" spans="1:18" ht="15.75" customHeight="1">
      <c r="A3002" s="1"/>
      <c r="B3002" s="6" t="s">
        <v>14</v>
      </c>
      <c r="C3002" s="6">
        <v>1185732</v>
      </c>
      <c r="D3002" s="7">
        <v>44414</v>
      </c>
      <c r="E3002" s="6" t="s">
        <v>33</v>
      </c>
      <c r="F3002" s="6" t="s">
        <v>106</v>
      </c>
      <c r="G3002" s="6" t="s">
        <v>107</v>
      </c>
      <c r="H3002" s="6" t="s">
        <v>19</v>
      </c>
      <c r="I3002" s="8">
        <v>0.4</v>
      </c>
      <c r="J3002" s="9">
        <v>2250</v>
      </c>
      <c r="K3002" s="10">
        <f t="shared" si="22"/>
        <v>900</v>
      </c>
      <c r="L3002" s="10">
        <f t="shared" si="23"/>
        <v>270</v>
      </c>
      <c r="M3002" s="11">
        <v>0.3</v>
      </c>
      <c r="O3002" s="16"/>
      <c r="P3002" s="14"/>
      <c r="Q3002" s="12"/>
      <c r="R3002" s="13"/>
    </row>
    <row r="3003" spans="1:18" ht="15.75" customHeight="1">
      <c r="A3003" s="1"/>
      <c r="B3003" s="6" t="s">
        <v>14</v>
      </c>
      <c r="C3003" s="6">
        <v>1185732</v>
      </c>
      <c r="D3003" s="7">
        <v>44414</v>
      </c>
      <c r="E3003" s="6" t="s">
        <v>33</v>
      </c>
      <c r="F3003" s="6" t="s">
        <v>106</v>
      </c>
      <c r="G3003" s="6" t="s">
        <v>107</v>
      </c>
      <c r="H3003" s="6" t="s">
        <v>20</v>
      </c>
      <c r="I3003" s="8">
        <v>0.4</v>
      </c>
      <c r="J3003" s="9">
        <v>2000</v>
      </c>
      <c r="K3003" s="10">
        <f t="shared" si="22"/>
        <v>800</v>
      </c>
      <c r="L3003" s="10">
        <f t="shared" si="23"/>
        <v>240</v>
      </c>
      <c r="M3003" s="11">
        <v>0.3</v>
      </c>
      <c r="O3003" s="16"/>
      <c r="P3003" s="14"/>
      <c r="Q3003" s="12"/>
      <c r="R3003" s="13"/>
    </row>
    <row r="3004" spans="1:18" ht="15.75" customHeight="1">
      <c r="A3004" s="1"/>
      <c r="B3004" s="6" t="s">
        <v>14</v>
      </c>
      <c r="C3004" s="6">
        <v>1185732</v>
      </c>
      <c r="D3004" s="7">
        <v>44414</v>
      </c>
      <c r="E3004" s="6" t="s">
        <v>33</v>
      </c>
      <c r="F3004" s="6" t="s">
        <v>106</v>
      </c>
      <c r="G3004" s="6" t="s">
        <v>107</v>
      </c>
      <c r="H3004" s="6" t="s">
        <v>21</v>
      </c>
      <c r="I3004" s="8">
        <v>0.5</v>
      </c>
      <c r="J3004" s="9">
        <v>1750</v>
      </c>
      <c r="K3004" s="10">
        <f t="shared" si="22"/>
        <v>875</v>
      </c>
      <c r="L3004" s="10">
        <f t="shared" si="23"/>
        <v>437.5</v>
      </c>
      <c r="M3004" s="11">
        <v>0.5</v>
      </c>
      <c r="O3004" s="16"/>
      <c r="P3004" s="14"/>
      <c r="Q3004" s="12"/>
      <c r="R3004" s="13"/>
    </row>
    <row r="3005" spans="1:18" ht="15.75" customHeight="1">
      <c r="A3005" s="1"/>
      <c r="B3005" s="6" t="s">
        <v>14</v>
      </c>
      <c r="C3005" s="6">
        <v>1185732</v>
      </c>
      <c r="D3005" s="7">
        <v>44414</v>
      </c>
      <c r="E3005" s="6" t="s">
        <v>33</v>
      </c>
      <c r="F3005" s="6" t="s">
        <v>106</v>
      </c>
      <c r="G3005" s="6" t="s">
        <v>107</v>
      </c>
      <c r="H3005" s="6" t="s">
        <v>22</v>
      </c>
      <c r="I3005" s="8">
        <v>0.55000000000000004</v>
      </c>
      <c r="J3005" s="9">
        <v>3500</v>
      </c>
      <c r="K3005" s="10">
        <f t="shared" si="22"/>
        <v>1925.0000000000002</v>
      </c>
      <c r="L3005" s="10">
        <f t="shared" si="23"/>
        <v>770.00000000000011</v>
      </c>
      <c r="M3005" s="11">
        <v>0.4</v>
      </c>
      <c r="O3005" s="16"/>
      <c r="P3005" s="14"/>
      <c r="Q3005" s="12"/>
      <c r="R3005" s="13"/>
    </row>
    <row r="3006" spans="1:18" ht="15.75" customHeight="1">
      <c r="A3006" s="1"/>
      <c r="B3006" s="6" t="s">
        <v>14</v>
      </c>
      <c r="C3006" s="6">
        <v>1185732</v>
      </c>
      <c r="D3006" s="7">
        <v>44446</v>
      </c>
      <c r="E3006" s="6" t="s">
        <v>33</v>
      </c>
      <c r="F3006" s="6" t="s">
        <v>106</v>
      </c>
      <c r="G3006" s="6" t="s">
        <v>107</v>
      </c>
      <c r="H3006" s="6" t="s">
        <v>17</v>
      </c>
      <c r="I3006" s="8">
        <v>0.35000000000000003</v>
      </c>
      <c r="J3006" s="9">
        <v>4750</v>
      </c>
      <c r="K3006" s="10">
        <f t="shared" si="22"/>
        <v>1662.5000000000002</v>
      </c>
      <c r="L3006" s="10">
        <f t="shared" si="23"/>
        <v>498.75000000000006</v>
      </c>
      <c r="M3006" s="11">
        <v>0.3</v>
      </c>
      <c r="O3006" s="16"/>
      <c r="P3006" s="14"/>
      <c r="Q3006" s="12"/>
      <c r="R3006" s="13"/>
    </row>
    <row r="3007" spans="1:18" ht="15.75" customHeight="1">
      <c r="A3007" s="1"/>
      <c r="B3007" s="6" t="s">
        <v>14</v>
      </c>
      <c r="C3007" s="6">
        <v>1185732</v>
      </c>
      <c r="D3007" s="7">
        <v>44446</v>
      </c>
      <c r="E3007" s="6" t="s">
        <v>33</v>
      </c>
      <c r="F3007" s="6" t="s">
        <v>106</v>
      </c>
      <c r="G3007" s="6" t="s">
        <v>107</v>
      </c>
      <c r="H3007" s="6" t="s">
        <v>18</v>
      </c>
      <c r="I3007" s="8">
        <v>0.3000000000000001</v>
      </c>
      <c r="J3007" s="9">
        <v>2750</v>
      </c>
      <c r="K3007" s="10">
        <f t="shared" si="22"/>
        <v>825.00000000000023</v>
      </c>
      <c r="L3007" s="10">
        <f t="shared" si="23"/>
        <v>288.75000000000006</v>
      </c>
      <c r="M3007" s="11">
        <v>0.35</v>
      </c>
      <c r="O3007" s="16"/>
      <c r="P3007" s="14"/>
      <c r="Q3007" s="12"/>
      <c r="R3007" s="13"/>
    </row>
    <row r="3008" spans="1:18" ht="15.75" customHeight="1">
      <c r="A3008" s="1"/>
      <c r="B3008" s="6" t="s">
        <v>14</v>
      </c>
      <c r="C3008" s="6">
        <v>1185732</v>
      </c>
      <c r="D3008" s="7">
        <v>44446</v>
      </c>
      <c r="E3008" s="6" t="s">
        <v>33</v>
      </c>
      <c r="F3008" s="6" t="s">
        <v>106</v>
      </c>
      <c r="G3008" s="6" t="s">
        <v>107</v>
      </c>
      <c r="H3008" s="6" t="s">
        <v>19</v>
      </c>
      <c r="I3008" s="8">
        <v>0.25000000000000006</v>
      </c>
      <c r="J3008" s="9">
        <v>1750</v>
      </c>
      <c r="K3008" s="10">
        <f t="shared" si="22"/>
        <v>437.50000000000011</v>
      </c>
      <c r="L3008" s="10">
        <f t="shared" si="23"/>
        <v>131.25000000000003</v>
      </c>
      <c r="M3008" s="11">
        <v>0.3</v>
      </c>
      <c r="O3008" s="16"/>
      <c r="P3008" s="14"/>
      <c r="Q3008" s="12"/>
      <c r="R3008" s="13"/>
    </row>
    <row r="3009" spans="1:18" ht="15.75" customHeight="1">
      <c r="A3009" s="1"/>
      <c r="B3009" s="6" t="s">
        <v>14</v>
      </c>
      <c r="C3009" s="6">
        <v>1185732</v>
      </c>
      <c r="D3009" s="7">
        <v>44446</v>
      </c>
      <c r="E3009" s="6" t="s">
        <v>33</v>
      </c>
      <c r="F3009" s="6" t="s">
        <v>106</v>
      </c>
      <c r="G3009" s="6" t="s">
        <v>107</v>
      </c>
      <c r="H3009" s="6" t="s">
        <v>20</v>
      </c>
      <c r="I3009" s="8">
        <v>0.25000000000000006</v>
      </c>
      <c r="J3009" s="9">
        <v>1500</v>
      </c>
      <c r="K3009" s="10">
        <f t="shared" si="22"/>
        <v>375.00000000000006</v>
      </c>
      <c r="L3009" s="10">
        <f t="shared" si="23"/>
        <v>112.50000000000001</v>
      </c>
      <c r="M3009" s="11">
        <v>0.3</v>
      </c>
      <c r="O3009" s="16"/>
      <c r="P3009" s="14"/>
      <c r="Q3009" s="12"/>
      <c r="R3009" s="13"/>
    </row>
    <row r="3010" spans="1:18" ht="15.75" customHeight="1">
      <c r="A3010" s="1"/>
      <c r="B3010" s="6" t="s">
        <v>14</v>
      </c>
      <c r="C3010" s="6">
        <v>1185732</v>
      </c>
      <c r="D3010" s="7">
        <v>44446</v>
      </c>
      <c r="E3010" s="6" t="s">
        <v>33</v>
      </c>
      <c r="F3010" s="6" t="s">
        <v>106</v>
      </c>
      <c r="G3010" s="6" t="s">
        <v>107</v>
      </c>
      <c r="H3010" s="6" t="s">
        <v>21</v>
      </c>
      <c r="I3010" s="8">
        <v>0.35000000000000003</v>
      </c>
      <c r="J3010" s="9">
        <v>1500</v>
      </c>
      <c r="K3010" s="10">
        <f t="shared" si="22"/>
        <v>525</v>
      </c>
      <c r="L3010" s="10">
        <f t="shared" si="23"/>
        <v>262.5</v>
      </c>
      <c r="M3010" s="11">
        <v>0.5</v>
      </c>
      <c r="O3010" s="16"/>
      <c r="P3010" s="14"/>
      <c r="Q3010" s="12"/>
      <c r="R3010" s="13"/>
    </row>
    <row r="3011" spans="1:18" ht="15.75" customHeight="1">
      <c r="A3011" s="1"/>
      <c r="B3011" s="6" t="s">
        <v>14</v>
      </c>
      <c r="C3011" s="6">
        <v>1185732</v>
      </c>
      <c r="D3011" s="7">
        <v>44446</v>
      </c>
      <c r="E3011" s="6" t="s">
        <v>33</v>
      </c>
      <c r="F3011" s="6" t="s">
        <v>106</v>
      </c>
      <c r="G3011" s="6" t="s">
        <v>107</v>
      </c>
      <c r="H3011" s="6" t="s">
        <v>22</v>
      </c>
      <c r="I3011" s="8">
        <v>0.4</v>
      </c>
      <c r="J3011" s="9">
        <v>2250</v>
      </c>
      <c r="K3011" s="10">
        <f t="shared" si="22"/>
        <v>900</v>
      </c>
      <c r="L3011" s="10">
        <f t="shared" si="23"/>
        <v>360</v>
      </c>
      <c r="M3011" s="11">
        <v>0.4</v>
      </c>
      <c r="O3011" s="16"/>
      <c r="P3011" s="14"/>
      <c r="Q3011" s="12"/>
      <c r="R3011" s="13"/>
    </row>
    <row r="3012" spans="1:18" ht="15.75" customHeight="1">
      <c r="A3012" s="1"/>
      <c r="B3012" s="6" t="s">
        <v>14</v>
      </c>
      <c r="C3012" s="6">
        <v>1185732</v>
      </c>
      <c r="D3012" s="7">
        <v>44475</v>
      </c>
      <c r="E3012" s="6" t="s">
        <v>33</v>
      </c>
      <c r="F3012" s="6" t="s">
        <v>106</v>
      </c>
      <c r="G3012" s="6" t="s">
        <v>107</v>
      </c>
      <c r="H3012" s="6" t="s">
        <v>17</v>
      </c>
      <c r="I3012" s="8">
        <v>0.44999999999999996</v>
      </c>
      <c r="J3012" s="9">
        <v>4000</v>
      </c>
      <c r="K3012" s="10">
        <f t="shared" si="22"/>
        <v>1799.9999999999998</v>
      </c>
      <c r="L3012" s="10">
        <f t="shared" si="23"/>
        <v>539.99999999999989</v>
      </c>
      <c r="M3012" s="11">
        <v>0.3</v>
      </c>
      <c r="O3012" s="16"/>
      <c r="P3012" s="14"/>
      <c r="Q3012" s="12"/>
      <c r="R3012" s="13"/>
    </row>
    <row r="3013" spans="1:18" ht="15.75" customHeight="1">
      <c r="A3013" s="1"/>
      <c r="B3013" s="6" t="s">
        <v>14</v>
      </c>
      <c r="C3013" s="6">
        <v>1185732</v>
      </c>
      <c r="D3013" s="7">
        <v>44475</v>
      </c>
      <c r="E3013" s="6" t="s">
        <v>33</v>
      </c>
      <c r="F3013" s="6" t="s">
        <v>106</v>
      </c>
      <c r="G3013" s="6" t="s">
        <v>107</v>
      </c>
      <c r="H3013" s="6" t="s">
        <v>18</v>
      </c>
      <c r="I3013" s="8">
        <v>0.35000000000000003</v>
      </c>
      <c r="J3013" s="9">
        <v>2500</v>
      </c>
      <c r="K3013" s="10">
        <f t="shared" si="22"/>
        <v>875.00000000000011</v>
      </c>
      <c r="L3013" s="10">
        <f t="shared" si="23"/>
        <v>306.25</v>
      </c>
      <c r="M3013" s="11">
        <v>0.35</v>
      </c>
      <c r="O3013" s="16"/>
      <c r="P3013" s="14"/>
      <c r="Q3013" s="12"/>
      <c r="R3013" s="13"/>
    </row>
    <row r="3014" spans="1:18" ht="15.75" customHeight="1">
      <c r="A3014" s="1"/>
      <c r="B3014" s="6" t="s">
        <v>14</v>
      </c>
      <c r="C3014" s="6">
        <v>1185732</v>
      </c>
      <c r="D3014" s="7">
        <v>44475</v>
      </c>
      <c r="E3014" s="6" t="s">
        <v>33</v>
      </c>
      <c r="F3014" s="6" t="s">
        <v>106</v>
      </c>
      <c r="G3014" s="6" t="s">
        <v>107</v>
      </c>
      <c r="H3014" s="6" t="s">
        <v>19</v>
      </c>
      <c r="I3014" s="8">
        <v>0.35000000000000003</v>
      </c>
      <c r="J3014" s="9">
        <v>1500</v>
      </c>
      <c r="K3014" s="10">
        <f t="shared" si="22"/>
        <v>525</v>
      </c>
      <c r="L3014" s="10">
        <f t="shared" si="23"/>
        <v>157.5</v>
      </c>
      <c r="M3014" s="11">
        <v>0.3</v>
      </c>
      <c r="O3014" s="16"/>
      <c r="P3014" s="14"/>
      <c r="Q3014" s="12"/>
      <c r="R3014" s="13"/>
    </row>
    <row r="3015" spans="1:18" ht="15.75" customHeight="1">
      <c r="A3015" s="1"/>
      <c r="B3015" s="6" t="s">
        <v>14</v>
      </c>
      <c r="C3015" s="6">
        <v>1185732</v>
      </c>
      <c r="D3015" s="7">
        <v>44475</v>
      </c>
      <c r="E3015" s="6" t="s">
        <v>33</v>
      </c>
      <c r="F3015" s="6" t="s">
        <v>106</v>
      </c>
      <c r="G3015" s="6" t="s">
        <v>107</v>
      </c>
      <c r="H3015" s="6" t="s">
        <v>20</v>
      </c>
      <c r="I3015" s="8">
        <v>0.35000000000000003</v>
      </c>
      <c r="J3015" s="9">
        <v>1250</v>
      </c>
      <c r="K3015" s="10">
        <f t="shared" si="22"/>
        <v>437.50000000000006</v>
      </c>
      <c r="L3015" s="10">
        <f t="shared" si="23"/>
        <v>131.25</v>
      </c>
      <c r="M3015" s="11">
        <v>0.3</v>
      </c>
      <c r="O3015" s="16"/>
      <c r="P3015" s="14"/>
      <c r="Q3015" s="12"/>
      <c r="R3015" s="13"/>
    </row>
    <row r="3016" spans="1:18" ht="15.75" customHeight="1">
      <c r="A3016" s="1"/>
      <c r="B3016" s="6" t="s">
        <v>14</v>
      </c>
      <c r="C3016" s="6">
        <v>1185732</v>
      </c>
      <c r="D3016" s="7">
        <v>44475</v>
      </c>
      <c r="E3016" s="6" t="s">
        <v>33</v>
      </c>
      <c r="F3016" s="6" t="s">
        <v>106</v>
      </c>
      <c r="G3016" s="6" t="s">
        <v>107</v>
      </c>
      <c r="H3016" s="6" t="s">
        <v>21</v>
      </c>
      <c r="I3016" s="8">
        <v>0.44999999999999996</v>
      </c>
      <c r="J3016" s="9">
        <v>1250</v>
      </c>
      <c r="K3016" s="10">
        <f t="shared" si="22"/>
        <v>562.5</v>
      </c>
      <c r="L3016" s="10">
        <f t="shared" si="23"/>
        <v>281.25</v>
      </c>
      <c r="M3016" s="11">
        <v>0.5</v>
      </c>
      <c r="O3016" s="16"/>
      <c r="P3016" s="14"/>
      <c r="Q3016" s="12"/>
      <c r="R3016" s="13"/>
    </row>
    <row r="3017" spans="1:18" ht="15.75" customHeight="1">
      <c r="A3017" s="1"/>
      <c r="B3017" s="6" t="s">
        <v>14</v>
      </c>
      <c r="C3017" s="6">
        <v>1185732</v>
      </c>
      <c r="D3017" s="7">
        <v>44475</v>
      </c>
      <c r="E3017" s="6" t="s">
        <v>33</v>
      </c>
      <c r="F3017" s="6" t="s">
        <v>106</v>
      </c>
      <c r="G3017" s="6" t="s">
        <v>107</v>
      </c>
      <c r="H3017" s="6" t="s">
        <v>22</v>
      </c>
      <c r="I3017" s="8">
        <v>0.49999999999999983</v>
      </c>
      <c r="J3017" s="9">
        <v>2500</v>
      </c>
      <c r="K3017" s="10">
        <f t="shared" si="22"/>
        <v>1249.9999999999995</v>
      </c>
      <c r="L3017" s="10">
        <f t="shared" si="23"/>
        <v>499.99999999999983</v>
      </c>
      <c r="M3017" s="11">
        <v>0.4</v>
      </c>
      <c r="O3017" s="16"/>
      <c r="P3017" s="14"/>
      <c r="Q3017" s="12"/>
      <c r="R3017" s="13"/>
    </row>
    <row r="3018" spans="1:18" ht="15.75" customHeight="1">
      <c r="A3018" s="1"/>
      <c r="B3018" s="6" t="s">
        <v>14</v>
      </c>
      <c r="C3018" s="6">
        <v>1185732</v>
      </c>
      <c r="D3018" s="7">
        <v>44506</v>
      </c>
      <c r="E3018" s="6" t="s">
        <v>33</v>
      </c>
      <c r="F3018" s="6" t="s">
        <v>106</v>
      </c>
      <c r="G3018" s="6" t="s">
        <v>107</v>
      </c>
      <c r="H3018" s="6" t="s">
        <v>17</v>
      </c>
      <c r="I3018" s="8">
        <v>0.44999999999999996</v>
      </c>
      <c r="J3018" s="9">
        <v>4000</v>
      </c>
      <c r="K3018" s="10">
        <f t="shared" si="22"/>
        <v>1799.9999999999998</v>
      </c>
      <c r="L3018" s="10">
        <f t="shared" si="23"/>
        <v>539.99999999999989</v>
      </c>
      <c r="M3018" s="11">
        <v>0.3</v>
      </c>
      <c r="O3018" s="16"/>
      <c r="P3018" s="14"/>
      <c r="Q3018" s="12"/>
      <c r="R3018" s="13"/>
    </row>
    <row r="3019" spans="1:18" ht="15.75" customHeight="1">
      <c r="A3019" s="1"/>
      <c r="B3019" s="6" t="s">
        <v>14</v>
      </c>
      <c r="C3019" s="6">
        <v>1185732</v>
      </c>
      <c r="D3019" s="7">
        <v>44506</v>
      </c>
      <c r="E3019" s="6" t="s">
        <v>33</v>
      </c>
      <c r="F3019" s="6" t="s">
        <v>106</v>
      </c>
      <c r="G3019" s="6" t="s">
        <v>107</v>
      </c>
      <c r="H3019" s="6" t="s">
        <v>18</v>
      </c>
      <c r="I3019" s="8">
        <v>0.35000000000000003</v>
      </c>
      <c r="J3019" s="9">
        <v>2750</v>
      </c>
      <c r="K3019" s="10">
        <f t="shared" si="22"/>
        <v>962.50000000000011</v>
      </c>
      <c r="L3019" s="10">
        <f t="shared" si="23"/>
        <v>336.875</v>
      </c>
      <c r="M3019" s="11">
        <v>0.35</v>
      </c>
      <c r="O3019" s="16"/>
      <c r="P3019" s="14"/>
      <c r="Q3019" s="12"/>
      <c r="R3019" s="13"/>
    </row>
    <row r="3020" spans="1:18" ht="15.75" customHeight="1">
      <c r="A3020" s="1"/>
      <c r="B3020" s="6" t="s">
        <v>14</v>
      </c>
      <c r="C3020" s="6">
        <v>1185732</v>
      </c>
      <c r="D3020" s="7">
        <v>44506</v>
      </c>
      <c r="E3020" s="6" t="s">
        <v>33</v>
      </c>
      <c r="F3020" s="6" t="s">
        <v>106</v>
      </c>
      <c r="G3020" s="6" t="s">
        <v>107</v>
      </c>
      <c r="H3020" s="6" t="s">
        <v>19</v>
      </c>
      <c r="I3020" s="8">
        <v>0.35000000000000003</v>
      </c>
      <c r="J3020" s="9">
        <v>2200</v>
      </c>
      <c r="K3020" s="10">
        <f t="shared" si="22"/>
        <v>770.00000000000011</v>
      </c>
      <c r="L3020" s="10">
        <f t="shared" si="23"/>
        <v>231.00000000000003</v>
      </c>
      <c r="M3020" s="11">
        <v>0.3</v>
      </c>
      <c r="O3020" s="16"/>
      <c r="P3020" s="14"/>
      <c r="Q3020" s="12"/>
      <c r="R3020" s="13"/>
    </row>
    <row r="3021" spans="1:18" ht="15.75" customHeight="1">
      <c r="A3021" s="1"/>
      <c r="B3021" s="6" t="s">
        <v>14</v>
      </c>
      <c r="C3021" s="6">
        <v>1185732</v>
      </c>
      <c r="D3021" s="7">
        <v>44506</v>
      </c>
      <c r="E3021" s="6" t="s">
        <v>33</v>
      </c>
      <c r="F3021" s="6" t="s">
        <v>106</v>
      </c>
      <c r="G3021" s="6" t="s">
        <v>107</v>
      </c>
      <c r="H3021" s="6" t="s">
        <v>20</v>
      </c>
      <c r="I3021" s="8">
        <v>0.35000000000000003</v>
      </c>
      <c r="J3021" s="9">
        <v>2000</v>
      </c>
      <c r="K3021" s="10">
        <f t="shared" si="22"/>
        <v>700.00000000000011</v>
      </c>
      <c r="L3021" s="10">
        <f t="shared" si="23"/>
        <v>210.00000000000003</v>
      </c>
      <c r="M3021" s="11">
        <v>0.3</v>
      </c>
      <c r="O3021" s="16"/>
      <c r="P3021" s="14"/>
      <c r="Q3021" s="12"/>
      <c r="R3021" s="13"/>
    </row>
    <row r="3022" spans="1:18" ht="15.75" customHeight="1">
      <c r="A3022" s="1"/>
      <c r="B3022" s="6" t="s">
        <v>14</v>
      </c>
      <c r="C3022" s="6">
        <v>1185732</v>
      </c>
      <c r="D3022" s="7">
        <v>44506</v>
      </c>
      <c r="E3022" s="6" t="s">
        <v>33</v>
      </c>
      <c r="F3022" s="6" t="s">
        <v>106</v>
      </c>
      <c r="G3022" s="6" t="s">
        <v>107</v>
      </c>
      <c r="H3022" s="6" t="s">
        <v>21</v>
      </c>
      <c r="I3022" s="8">
        <v>0.6</v>
      </c>
      <c r="J3022" s="9">
        <v>1750</v>
      </c>
      <c r="K3022" s="10">
        <f t="shared" si="22"/>
        <v>1050</v>
      </c>
      <c r="L3022" s="10">
        <f t="shared" si="23"/>
        <v>525</v>
      </c>
      <c r="M3022" s="11">
        <v>0.5</v>
      </c>
      <c r="O3022" s="16"/>
      <c r="P3022" s="14"/>
      <c r="Q3022" s="12"/>
      <c r="R3022" s="13"/>
    </row>
    <row r="3023" spans="1:18" ht="15.75" customHeight="1">
      <c r="A3023" s="1"/>
      <c r="B3023" s="6" t="s">
        <v>14</v>
      </c>
      <c r="C3023" s="6">
        <v>1185732</v>
      </c>
      <c r="D3023" s="7">
        <v>44506</v>
      </c>
      <c r="E3023" s="6" t="s">
        <v>33</v>
      </c>
      <c r="F3023" s="6" t="s">
        <v>106</v>
      </c>
      <c r="G3023" s="6" t="s">
        <v>107</v>
      </c>
      <c r="H3023" s="6" t="s">
        <v>22</v>
      </c>
      <c r="I3023" s="8">
        <v>0.64999999999999991</v>
      </c>
      <c r="J3023" s="9">
        <v>2750</v>
      </c>
      <c r="K3023" s="10">
        <f t="shared" si="22"/>
        <v>1787.4999999999998</v>
      </c>
      <c r="L3023" s="10">
        <f t="shared" si="23"/>
        <v>715</v>
      </c>
      <c r="M3023" s="11">
        <v>0.4</v>
      </c>
      <c r="O3023" s="16"/>
      <c r="P3023" s="14"/>
      <c r="Q3023" s="12"/>
      <c r="R3023" s="13"/>
    </row>
    <row r="3024" spans="1:18" ht="15.75" customHeight="1">
      <c r="A3024" s="1"/>
      <c r="B3024" s="6" t="s">
        <v>14</v>
      </c>
      <c r="C3024" s="6">
        <v>1185732</v>
      </c>
      <c r="D3024" s="7">
        <v>44535</v>
      </c>
      <c r="E3024" s="6" t="s">
        <v>33</v>
      </c>
      <c r="F3024" s="6" t="s">
        <v>106</v>
      </c>
      <c r="G3024" s="6" t="s">
        <v>107</v>
      </c>
      <c r="H3024" s="6" t="s">
        <v>17</v>
      </c>
      <c r="I3024" s="8">
        <v>0.6</v>
      </c>
      <c r="J3024" s="9">
        <v>5250</v>
      </c>
      <c r="K3024" s="10">
        <f t="shared" si="22"/>
        <v>3150</v>
      </c>
      <c r="L3024" s="10">
        <f t="shared" si="23"/>
        <v>945</v>
      </c>
      <c r="M3024" s="11">
        <v>0.3</v>
      </c>
      <c r="O3024" s="16"/>
      <c r="P3024" s="14"/>
      <c r="Q3024" s="12"/>
      <c r="R3024" s="13"/>
    </row>
    <row r="3025" spans="1:18" ht="15.75" customHeight="1">
      <c r="A3025" s="1"/>
      <c r="B3025" s="6" t="s">
        <v>14</v>
      </c>
      <c r="C3025" s="6">
        <v>1185732</v>
      </c>
      <c r="D3025" s="7">
        <v>44535</v>
      </c>
      <c r="E3025" s="6" t="s">
        <v>33</v>
      </c>
      <c r="F3025" s="6" t="s">
        <v>106</v>
      </c>
      <c r="G3025" s="6" t="s">
        <v>107</v>
      </c>
      <c r="H3025" s="6" t="s">
        <v>18</v>
      </c>
      <c r="I3025" s="8">
        <v>0.5</v>
      </c>
      <c r="J3025" s="9">
        <v>3250</v>
      </c>
      <c r="K3025" s="10">
        <f t="shared" si="22"/>
        <v>1625</v>
      </c>
      <c r="L3025" s="10">
        <f t="shared" si="23"/>
        <v>568.75</v>
      </c>
      <c r="M3025" s="11">
        <v>0.35</v>
      </c>
      <c r="O3025" s="16"/>
      <c r="P3025" s="14"/>
      <c r="Q3025" s="12"/>
      <c r="R3025" s="13"/>
    </row>
    <row r="3026" spans="1:18" ht="15.75" customHeight="1">
      <c r="A3026" s="1"/>
      <c r="B3026" s="6" t="s">
        <v>14</v>
      </c>
      <c r="C3026" s="6">
        <v>1185732</v>
      </c>
      <c r="D3026" s="7">
        <v>44535</v>
      </c>
      <c r="E3026" s="6" t="s">
        <v>33</v>
      </c>
      <c r="F3026" s="6" t="s">
        <v>106</v>
      </c>
      <c r="G3026" s="6" t="s">
        <v>107</v>
      </c>
      <c r="H3026" s="6" t="s">
        <v>19</v>
      </c>
      <c r="I3026" s="8">
        <v>0.5</v>
      </c>
      <c r="J3026" s="9">
        <v>2750</v>
      </c>
      <c r="K3026" s="10">
        <f t="shared" si="22"/>
        <v>1375</v>
      </c>
      <c r="L3026" s="10">
        <f t="shared" si="23"/>
        <v>412.5</v>
      </c>
      <c r="M3026" s="11">
        <v>0.3</v>
      </c>
      <c r="O3026" s="16"/>
      <c r="P3026" s="14"/>
      <c r="Q3026" s="12"/>
      <c r="R3026" s="13"/>
    </row>
    <row r="3027" spans="1:18" ht="15.75" customHeight="1">
      <c r="A3027" s="1"/>
      <c r="B3027" s="6" t="s">
        <v>14</v>
      </c>
      <c r="C3027" s="6">
        <v>1185732</v>
      </c>
      <c r="D3027" s="7">
        <v>44535</v>
      </c>
      <c r="E3027" s="6" t="s">
        <v>33</v>
      </c>
      <c r="F3027" s="6" t="s">
        <v>106</v>
      </c>
      <c r="G3027" s="6" t="s">
        <v>107</v>
      </c>
      <c r="H3027" s="6" t="s">
        <v>20</v>
      </c>
      <c r="I3027" s="8">
        <v>0.5</v>
      </c>
      <c r="J3027" s="9">
        <v>2250</v>
      </c>
      <c r="K3027" s="10">
        <f t="shared" si="22"/>
        <v>1125</v>
      </c>
      <c r="L3027" s="10">
        <f t="shared" si="23"/>
        <v>337.5</v>
      </c>
      <c r="M3027" s="11">
        <v>0.3</v>
      </c>
      <c r="O3027" s="16"/>
      <c r="P3027" s="14"/>
      <c r="Q3027" s="12"/>
      <c r="R3027" s="13"/>
    </row>
    <row r="3028" spans="1:18" ht="15.75" customHeight="1">
      <c r="A3028" s="1"/>
      <c r="B3028" s="6" t="s">
        <v>14</v>
      </c>
      <c r="C3028" s="6">
        <v>1185732</v>
      </c>
      <c r="D3028" s="7">
        <v>44535</v>
      </c>
      <c r="E3028" s="6" t="s">
        <v>33</v>
      </c>
      <c r="F3028" s="6" t="s">
        <v>106</v>
      </c>
      <c r="G3028" s="6" t="s">
        <v>107</v>
      </c>
      <c r="H3028" s="6" t="s">
        <v>21</v>
      </c>
      <c r="I3028" s="8">
        <v>0.6</v>
      </c>
      <c r="J3028" s="9">
        <v>2250</v>
      </c>
      <c r="K3028" s="10">
        <f t="shared" si="22"/>
        <v>1350</v>
      </c>
      <c r="L3028" s="10">
        <f t="shared" si="23"/>
        <v>675</v>
      </c>
      <c r="M3028" s="11">
        <v>0.5</v>
      </c>
      <c r="O3028" s="16"/>
      <c r="P3028" s="14"/>
      <c r="Q3028" s="12"/>
      <c r="R3028" s="13"/>
    </row>
    <row r="3029" spans="1:18" ht="15.75" customHeight="1">
      <c r="A3029" s="1"/>
      <c r="B3029" s="6" t="s">
        <v>14</v>
      </c>
      <c r="C3029" s="6">
        <v>1185732</v>
      </c>
      <c r="D3029" s="7">
        <v>44535</v>
      </c>
      <c r="E3029" s="6" t="s">
        <v>33</v>
      </c>
      <c r="F3029" s="6" t="s">
        <v>106</v>
      </c>
      <c r="G3029" s="6" t="s">
        <v>107</v>
      </c>
      <c r="H3029" s="6" t="s">
        <v>22</v>
      </c>
      <c r="I3029" s="8">
        <v>0.64999999999999991</v>
      </c>
      <c r="J3029" s="9">
        <v>3250</v>
      </c>
      <c r="K3029" s="10">
        <f t="shared" si="22"/>
        <v>2112.4999999999995</v>
      </c>
      <c r="L3029" s="10">
        <f t="shared" si="23"/>
        <v>844.99999999999989</v>
      </c>
      <c r="M3029" s="11">
        <v>0.4</v>
      </c>
      <c r="O3029" s="16"/>
      <c r="P3029" s="14"/>
      <c r="Q3029" s="12"/>
      <c r="R3029" s="13"/>
    </row>
    <row r="3030" spans="1:18" ht="15.75" customHeight="1">
      <c r="A3030" s="1" t="s">
        <v>39</v>
      </c>
      <c r="B3030" s="6" t="s">
        <v>14</v>
      </c>
      <c r="C3030" s="6">
        <v>1185732</v>
      </c>
      <c r="D3030" s="7">
        <v>44199</v>
      </c>
      <c r="E3030" s="6" t="s">
        <v>33</v>
      </c>
      <c r="F3030" s="6" t="s">
        <v>108</v>
      </c>
      <c r="G3030" s="6" t="s">
        <v>109</v>
      </c>
      <c r="H3030" s="6" t="s">
        <v>17</v>
      </c>
      <c r="I3030" s="8">
        <v>0.30000000000000004</v>
      </c>
      <c r="J3030" s="9">
        <v>4500</v>
      </c>
      <c r="K3030" s="10">
        <f t="shared" si="22"/>
        <v>1350.0000000000002</v>
      </c>
      <c r="L3030" s="10">
        <f t="shared" si="23"/>
        <v>405.00000000000006</v>
      </c>
      <c r="M3030" s="11">
        <v>0.3</v>
      </c>
      <c r="O3030" s="16"/>
      <c r="P3030" s="14"/>
      <c r="Q3030" s="12"/>
      <c r="R3030" s="13"/>
    </row>
    <row r="3031" spans="1:18" ht="15.75" customHeight="1">
      <c r="A3031" s="1"/>
      <c r="B3031" s="6" t="s">
        <v>14</v>
      </c>
      <c r="C3031" s="6">
        <v>1185732</v>
      </c>
      <c r="D3031" s="7">
        <v>44199</v>
      </c>
      <c r="E3031" s="6" t="s">
        <v>33</v>
      </c>
      <c r="F3031" s="6" t="s">
        <v>108</v>
      </c>
      <c r="G3031" s="6" t="s">
        <v>109</v>
      </c>
      <c r="H3031" s="6" t="s">
        <v>18</v>
      </c>
      <c r="I3031" s="8">
        <v>0.30000000000000004</v>
      </c>
      <c r="J3031" s="9">
        <v>2500</v>
      </c>
      <c r="K3031" s="10">
        <f t="shared" si="22"/>
        <v>750.00000000000011</v>
      </c>
      <c r="L3031" s="10">
        <f t="shared" si="23"/>
        <v>262.5</v>
      </c>
      <c r="M3031" s="11">
        <v>0.35</v>
      </c>
      <c r="O3031" s="16"/>
      <c r="P3031" s="14"/>
      <c r="Q3031" s="12"/>
      <c r="R3031" s="13"/>
    </row>
    <row r="3032" spans="1:18" ht="15.75" customHeight="1">
      <c r="A3032" s="1"/>
      <c r="B3032" s="6" t="s">
        <v>14</v>
      </c>
      <c r="C3032" s="6">
        <v>1185732</v>
      </c>
      <c r="D3032" s="7">
        <v>44199</v>
      </c>
      <c r="E3032" s="6" t="s">
        <v>33</v>
      </c>
      <c r="F3032" s="6" t="s">
        <v>108</v>
      </c>
      <c r="G3032" s="6" t="s">
        <v>109</v>
      </c>
      <c r="H3032" s="6" t="s">
        <v>19</v>
      </c>
      <c r="I3032" s="8">
        <v>0.20000000000000007</v>
      </c>
      <c r="J3032" s="9">
        <v>2500</v>
      </c>
      <c r="K3032" s="10">
        <f t="shared" si="22"/>
        <v>500.00000000000017</v>
      </c>
      <c r="L3032" s="10">
        <f t="shared" si="23"/>
        <v>150.00000000000006</v>
      </c>
      <c r="M3032" s="11">
        <v>0.3</v>
      </c>
      <c r="O3032" s="16"/>
      <c r="P3032" s="14"/>
      <c r="Q3032" s="12"/>
      <c r="R3032" s="13"/>
    </row>
    <row r="3033" spans="1:18" ht="15.75" customHeight="1">
      <c r="A3033" s="1"/>
      <c r="B3033" s="6" t="s">
        <v>14</v>
      </c>
      <c r="C3033" s="6">
        <v>1185732</v>
      </c>
      <c r="D3033" s="7">
        <v>44199</v>
      </c>
      <c r="E3033" s="6" t="s">
        <v>33</v>
      </c>
      <c r="F3033" s="6" t="s">
        <v>108</v>
      </c>
      <c r="G3033" s="6" t="s">
        <v>109</v>
      </c>
      <c r="H3033" s="6" t="s">
        <v>20</v>
      </c>
      <c r="I3033" s="8">
        <v>0.25000000000000006</v>
      </c>
      <c r="J3033" s="9">
        <v>1000</v>
      </c>
      <c r="K3033" s="10">
        <f t="shared" si="22"/>
        <v>250.00000000000006</v>
      </c>
      <c r="L3033" s="10">
        <f t="shared" si="23"/>
        <v>75.000000000000014</v>
      </c>
      <c r="M3033" s="11">
        <v>0.3</v>
      </c>
      <c r="O3033" s="16"/>
      <c r="P3033" s="14"/>
      <c r="Q3033" s="12"/>
      <c r="R3033" s="13"/>
    </row>
    <row r="3034" spans="1:18" ht="15.75" customHeight="1">
      <c r="A3034" s="1"/>
      <c r="B3034" s="6" t="s">
        <v>14</v>
      </c>
      <c r="C3034" s="6">
        <v>1185732</v>
      </c>
      <c r="D3034" s="7">
        <v>44199</v>
      </c>
      <c r="E3034" s="6" t="s">
        <v>33</v>
      </c>
      <c r="F3034" s="6" t="s">
        <v>108</v>
      </c>
      <c r="G3034" s="6" t="s">
        <v>109</v>
      </c>
      <c r="H3034" s="6" t="s">
        <v>21</v>
      </c>
      <c r="I3034" s="8">
        <v>0.39999999999999997</v>
      </c>
      <c r="J3034" s="9">
        <v>1500</v>
      </c>
      <c r="K3034" s="10">
        <f t="shared" si="22"/>
        <v>600</v>
      </c>
      <c r="L3034" s="10">
        <f t="shared" si="23"/>
        <v>300</v>
      </c>
      <c r="M3034" s="11">
        <v>0.5</v>
      </c>
      <c r="O3034" s="16"/>
      <c r="P3034" s="14"/>
      <c r="Q3034" s="12"/>
      <c r="R3034" s="13"/>
    </row>
    <row r="3035" spans="1:18" ht="15.75" customHeight="1">
      <c r="A3035" s="1"/>
      <c r="B3035" s="6" t="s">
        <v>14</v>
      </c>
      <c r="C3035" s="6">
        <v>1185732</v>
      </c>
      <c r="D3035" s="7">
        <v>44199</v>
      </c>
      <c r="E3035" s="6" t="s">
        <v>33</v>
      </c>
      <c r="F3035" s="6" t="s">
        <v>108</v>
      </c>
      <c r="G3035" s="6" t="s">
        <v>109</v>
      </c>
      <c r="H3035" s="6" t="s">
        <v>22</v>
      </c>
      <c r="I3035" s="8">
        <v>0.30000000000000004</v>
      </c>
      <c r="J3035" s="9">
        <v>2500</v>
      </c>
      <c r="K3035" s="10">
        <f t="shared" si="22"/>
        <v>750.00000000000011</v>
      </c>
      <c r="L3035" s="10">
        <f t="shared" si="23"/>
        <v>300.00000000000006</v>
      </c>
      <c r="M3035" s="11">
        <v>0.4</v>
      </c>
      <c r="O3035" s="16"/>
      <c r="P3035" s="14"/>
      <c r="Q3035" s="12"/>
      <c r="R3035" s="13"/>
    </row>
    <row r="3036" spans="1:18" ht="15.75" customHeight="1">
      <c r="A3036" s="1"/>
      <c r="B3036" s="6" t="s">
        <v>14</v>
      </c>
      <c r="C3036" s="6">
        <v>1185732</v>
      </c>
      <c r="D3036" s="7">
        <v>44230</v>
      </c>
      <c r="E3036" s="6" t="s">
        <v>33</v>
      </c>
      <c r="F3036" s="6" t="s">
        <v>108</v>
      </c>
      <c r="G3036" s="6" t="s">
        <v>109</v>
      </c>
      <c r="H3036" s="6" t="s">
        <v>17</v>
      </c>
      <c r="I3036" s="8">
        <v>0.30000000000000004</v>
      </c>
      <c r="J3036" s="9">
        <v>5000</v>
      </c>
      <c r="K3036" s="10">
        <f t="shared" si="22"/>
        <v>1500.0000000000002</v>
      </c>
      <c r="L3036" s="10">
        <f t="shared" si="23"/>
        <v>450.00000000000006</v>
      </c>
      <c r="M3036" s="11">
        <v>0.3</v>
      </c>
      <c r="O3036" s="16"/>
      <c r="P3036" s="14"/>
      <c r="Q3036" s="12"/>
      <c r="R3036" s="13"/>
    </row>
    <row r="3037" spans="1:18" ht="15.75" customHeight="1">
      <c r="A3037" s="1"/>
      <c r="B3037" s="6" t="s">
        <v>14</v>
      </c>
      <c r="C3037" s="6">
        <v>1185732</v>
      </c>
      <c r="D3037" s="7">
        <v>44230</v>
      </c>
      <c r="E3037" s="6" t="s">
        <v>33</v>
      </c>
      <c r="F3037" s="6" t="s">
        <v>108</v>
      </c>
      <c r="G3037" s="6" t="s">
        <v>109</v>
      </c>
      <c r="H3037" s="6" t="s">
        <v>18</v>
      </c>
      <c r="I3037" s="8">
        <v>0.30000000000000004</v>
      </c>
      <c r="J3037" s="9">
        <v>1500</v>
      </c>
      <c r="K3037" s="10">
        <f t="shared" si="22"/>
        <v>450.00000000000006</v>
      </c>
      <c r="L3037" s="10">
        <f t="shared" si="23"/>
        <v>157.5</v>
      </c>
      <c r="M3037" s="11">
        <v>0.35</v>
      </c>
      <c r="O3037" s="16"/>
      <c r="P3037" s="14"/>
      <c r="Q3037" s="12"/>
      <c r="R3037" s="13"/>
    </row>
    <row r="3038" spans="1:18" ht="15.75" customHeight="1">
      <c r="A3038" s="1"/>
      <c r="B3038" s="6" t="s">
        <v>14</v>
      </c>
      <c r="C3038" s="6">
        <v>1185732</v>
      </c>
      <c r="D3038" s="7">
        <v>44230</v>
      </c>
      <c r="E3038" s="6" t="s">
        <v>33</v>
      </c>
      <c r="F3038" s="6" t="s">
        <v>108</v>
      </c>
      <c r="G3038" s="6" t="s">
        <v>109</v>
      </c>
      <c r="H3038" s="6" t="s">
        <v>19</v>
      </c>
      <c r="I3038" s="8">
        <v>0.20000000000000007</v>
      </c>
      <c r="J3038" s="9">
        <v>2000</v>
      </c>
      <c r="K3038" s="10">
        <f t="shared" si="22"/>
        <v>400.00000000000011</v>
      </c>
      <c r="L3038" s="10">
        <f t="shared" si="23"/>
        <v>120.00000000000003</v>
      </c>
      <c r="M3038" s="11">
        <v>0.3</v>
      </c>
      <c r="O3038" s="16"/>
      <c r="P3038" s="14"/>
      <c r="Q3038" s="12"/>
      <c r="R3038" s="13"/>
    </row>
    <row r="3039" spans="1:18" ht="15.75" customHeight="1">
      <c r="A3039" s="1"/>
      <c r="B3039" s="6" t="s">
        <v>14</v>
      </c>
      <c r="C3039" s="6">
        <v>1185732</v>
      </c>
      <c r="D3039" s="7">
        <v>44230</v>
      </c>
      <c r="E3039" s="6" t="s">
        <v>33</v>
      </c>
      <c r="F3039" s="6" t="s">
        <v>108</v>
      </c>
      <c r="G3039" s="6" t="s">
        <v>109</v>
      </c>
      <c r="H3039" s="6" t="s">
        <v>20</v>
      </c>
      <c r="I3039" s="8">
        <v>0.25000000000000006</v>
      </c>
      <c r="J3039" s="9">
        <v>750</v>
      </c>
      <c r="K3039" s="10">
        <f t="shared" si="22"/>
        <v>187.50000000000003</v>
      </c>
      <c r="L3039" s="10">
        <f t="shared" si="23"/>
        <v>56.250000000000007</v>
      </c>
      <c r="M3039" s="11">
        <v>0.3</v>
      </c>
      <c r="O3039" s="16"/>
      <c r="P3039" s="14"/>
      <c r="Q3039" s="12"/>
      <c r="R3039" s="13"/>
    </row>
    <row r="3040" spans="1:18" ht="15.75" customHeight="1">
      <c r="A3040" s="1"/>
      <c r="B3040" s="6" t="s">
        <v>14</v>
      </c>
      <c r="C3040" s="6">
        <v>1185732</v>
      </c>
      <c r="D3040" s="7">
        <v>44230</v>
      </c>
      <c r="E3040" s="6" t="s">
        <v>33</v>
      </c>
      <c r="F3040" s="6" t="s">
        <v>108</v>
      </c>
      <c r="G3040" s="6" t="s">
        <v>109</v>
      </c>
      <c r="H3040" s="6" t="s">
        <v>21</v>
      </c>
      <c r="I3040" s="8">
        <v>0.39999999999999997</v>
      </c>
      <c r="J3040" s="9">
        <v>1500</v>
      </c>
      <c r="K3040" s="10">
        <f t="shared" si="22"/>
        <v>600</v>
      </c>
      <c r="L3040" s="10">
        <f t="shared" si="23"/>
        <v>300</v>
      </c>
      <c r="M3040" s="11">
        <v>0.5</v>
      </c>
      <c r="O3040" s="16"/>
      <c r="P3040" s="14"/>
      <c r="Q3040" s="12"/>
      <c r="R3040" s="13"/>
    </row>
    <row r="3041" spans="1:18" ht="15.75" customHeight="1">
      <c r="A3041" s="1"/>
      <c r="B3041" s="6" t="s">
        <v>14</v>
      </c>
      <c r="C3041" s="6">
        <v>1185732</v>
      </c>
      <c r="D3041" s="7">
        <v>44230</v>
      </c>
      <c r="E3041" s="6" t="s">
        <v>33</v>
      </c>
      <c r="F3041" s="6" t="s">
        <v>108</v>
      </c>
      <c r="G3041" s="6" t="s">
        <v>109</v>
      </c>
      <c r="H3041" s="6" t="s">
        <v>22</v>
      </c>
      <c r="I3041" s="8">
        <v>0.14999999999999997</v>
      </c>
      <c r="J3041" s="9">
        <v>2500</v>
      </c>
      <c r="K3041" s="10">
        <f t="shared" si="22"/>
        <v>374.99999999999994</v>
      </c>
      <c r="L3041" s="10">
        <f t="shared" si="23"/>
        <v>149.99999999999997</v>
      </c>
      <c r="M3041" s="11">
        <v>0.4</v>
      </c>
      <c r="O3041" s="16"/>
      <c r="P3041" s="14"/>
      <c r="Q3041" s="12"/>
      <c r="R3041" s="13"/>
    </row>
    <row r="3042" spans="1:18" ht="15.75" customHeight="1">
      <c r="A3042" s="1"/>
      <c r="B3042" s="6" t="s">
        <v>14</v>
      </c>
      <c r="C3042" s="6">
        <v>1185732</v>
      </c>
      <c r="D3042" s="7">
        <v>44257</v>
      </c>
      <c r="E3042" s="6" t="s">
        <v>33</v>
      </c>
      <c r="F3042" s="6" t="s">
        <v>108</v>
      </c>
      <c r="G3042" s="6" t="s">
        <v>109</v>
      </c>
      <c r="H3042" s="6" t="s">
        <v>17</v>
      </c>
      <c r="I3042" s="8">
        <v>0.20000000000000004</v>
      </c>
      <c r="J3042" s="9">
        <v>4700</v>
      </c>
      <c r="K3042" s="10">
        <f t="shared" si="22"/>
        <v>940.00000000000023</v>
      </c>
      <c r="L3042" s="10">
        <f t="shared" si="23"/>
        <v>282.00000000000006</v>
      </c>
      <c r="M3042" s="11">
        <v>0.3</v>
      </c>
      <c r="O3042" s="16"/>
      <c r="P3042" s="14"/>
      <c r="Q3042" s="12"/>
      <c r="R3042" s="13"/>
    </row>
    <row r="3043" spans="1:18" ht="15.75" customHeight="1">
      <c r="A3043" s="1"/>
      <c r="B3043" s="6" t="s">
        <v>14</v>
      </c>
      <c r="C3043" s="6">
        <v>1185732</v>
      </c>
      <c r="D3043" s="7">
        <v>44257</v>
      </c>
      <c r="E3043" s="6" t="s">
        <v>33</v>
      </c>
      <c r="F3043" s="6" t="s">
        <v>108</v>
      </c>
      <c r="G3043" s="6" t="s">
        <v>109</v>
      </c>
      <c r="H3043" s="6" t="s">
        <v>18</v>
      </c>
      <c r="I3043" s="8">
        <v>0.20000000000000004</v>
      </c>
      <c r="J3043" s="9">
        <v>1750</v>
      </c>
      <c r="K3043" s="10">
        <f t="shared" si="22"/>
        <v>350.00000000000006</v>
      </c>
      <c r="L3043" s="10">
        <f t="shared" si="23"/>
        <v>122.50000000000001</v>
      </c>
      <c r="M3043" s="11">
        <v>0.35</v>
      </c>
      <c r="O3043" s="16"/>
      <c r="P3043" s="14"/>
      <c r="Q3043" s="12"/>
      <c r="R3043" s="13"/>
    </row>
    <row r="3044" spans="1:18" ht="15.75" customHeight="1">
      <c r="A3044" s="1"/>
      <c r="B3044" s="6" t="s">
        <v>14</v>
      </c>
      <c r="C3044" s="6">
        <v>1185732</v>
      </c>
      <c r="D3044" s="7">
        <v>44257</v>
      </c>
      <c r="E3044" s="6" t="s">
        <v>33</v>
      </c>
      <c r="F3044" s="6" t="s">
        <v>108</v>
      </c>
      <c r="G3044" s="6" t="s">
        <v>109</v>
      </c>
      <c r="H3044" s="6" t="s">
        <v>19</v>
      </c>
      <c r="I3044" s="8">
        <v>0.10000000000000003</v>
      </c>
      <c r="J3044" s="9">
        <v>2250</v>
      </c>
      <c r="K3044" s="10">
        <f t="shared" si="22"/>
        <v>225.00000000000009</v>
      </c>
      <c r="L3044" s="10">
        <f t="shared" si="23"/>
        <v>67.500000000000028</v>
      </c>
      <c r="M3044" s="11">
        <v>0.3</v>
      </c>
      <c r="O3044" s="16"/>
      <c r="P3044" s="14"/>
      <c r="Q3044" s="12"/>
      <c r="R3044" s="13"/>
    </row>
    <row r="3045" spans="1:18" ht="15.75" customHeight="1">
      <c r="A3045" s="1"/>
      <c r="B3045" s="6" t="s">
        <v>14</v>
      </c>
      <c r="C3045" s="6">
        <v>1185732</v>
      </c>
      <c r="D3045" s="7">
        <v>44257</v>
      </c>
      <c r="E3045" s="6" t="s">
        <v>33</v>
      </c>
      <c r="F3045" s="6" t="s">
        <v>108</v>
      </c>
      <c r="G3045" s="6" t="s">
        <v>109</v>
      </c>
      <c r="H3045" s="6" t="s">
        <v>20</v>
      </c>
      <c r="I3045" s="8">
        <v>0.14999999999999997</v>
      </c>
      <c r="J3045" s="9">
        <v>750</v>
      </c>
      <c r="K3045" s="10">
        <f t="shared" si="22"/>
        <v>112.49999999999997</v>
      </c>
      <c r="L3045" s="10">
        <f t="shared" si="23"/>
        <v>33.749999999999993</v>
      </c>
      <c r="M3045" s="11">
        <v>0.3</v>
      </c>
      <c r="O3045" s="16"/>
      <c r="P3045" s="14"/>
      <c r="Q3045" s="12"/>
      <c r="R3045" s="13"/>
    </row>
    <row r="3046" spans="1:18" ht="15.75" customHeight="1">
      <c r="A3046" s="1"/>
      <c r="B3046" s="6" t="s">
        <v>14</v>
      </c>
      <c r="C3046" s="6">
        <v>1185732</v>
      </c>
      <c r="D3046" s="7">
        <v>44257</v>
      </c>
      <c r="E3046" s="6" t="s">
        <v>33</v>
      </c>
      <c r="F3046" s="6" t="s">
        <v>108</v>
      </c>
      <c r="G3046" s="6" t="s">
        <v>109</v>
      </c>
      <c r="H3046" s="6" t="s">
        <v>21</v>
      </c>
      <c r="I3046" s="8">
        <v>0.30000000000000004</v>
      </c>
      <c r="J3046" s="9">
        <v>1250</v>
      </c>
      <c r="K3046" s="10">
        <f t="shared" si="22"/>
        <v>375.00000000000006</v>
      </c>
      <c r="L3046" s="10">
        <f t="shared" si="23"/>
        <v>187.50000000000003</v>
      </c>
      <c r="M3046" s="11">
        <v>0.5</v>
      </c>
      <c r="O3046" s="16"/>
      <c r="P3046" s="14"/>
      <c r="Q3046" s="12"/>
      <c r="R3046" s="13"/>
    </row>
    <row r="3047" spans="1:18" ht="15.75" customHeight="1">
      <c r="A3047" s="1"/>
      <c r="B3047" s="6" t="s">
        <v>14</v>
      </c>
      <c r="C3047" s="6">
        <v>1185732</v>
      </c>
      <c r="D3047" s="7">
        <v>44257</v>
      </c>
      <c r="E3047" s="6" t="s">
        <v>33</v>
      </c>
      <c r="F3047" s="6" t="s">
        <v>108</v>
      </c>
      <c r="G3047" s="6" t="s">
        <v>109</v>
      </c>
      <c r="H3047" s="6" t="s">
        <v>22</v>
      </c>
      <c r="I3047" s="8">
        <v>0.20000000000000004</v>
      </c>
      <c r="J3047" s="9">
        <v>2250</v>
      </c>
      <c r="K3047" s="10">
        <f t="shared" si="22"/>
        <v>450.00000000000011</v>
      </c>
      <c r="L3047" s="10">
        <f t="shared" si="23"/>
        <v>180.00000000000006</v>
      </c>
      <c r="M3047" s="11">
        <v>0.4</v>
      </c>
      <c r="O3047" s="16"/>
      <c r="P3047" s="14"/>
      <c r="Q3047" s="12"/>
      <c r="R3047" s="13"/>
    </row>
    <row r="3048" spans="1:18" ht="15.75" customHeight="1">
      <c r="A3048" s="1"/>
      <c r="B3048" s="6" t="s">
        <v>14</v>
      </c>
      <c r="C3048" s="6">
        <v>1185732</v>
      </c>
      <c r="D3048" s="7">
        <v>44289</v>
      </c>
      <c r="E3048" s="6" t="s">
        <v>33</v>
      </c>
      <c r="F3048" s="6" t="s">
        <v>108</v>
      </c>
      <c r="G3048" s="6" t="s">
        <v>109</v>
      </c>
      <c r="H3048" s="6" t="s">
        <v>17</v>
      </c>
      <c r="I3048" s="8">
        <v>0.20000000000000004</v>
      </c>
      <c r="J3048" s="9">
        <v>4500</v>
      </c>
      <c r="K3048" s="10">
        <f t="shared" si="22"/>
        <v>900.00000000000023</v>
      </c>
      <c r="L3048" s="10">
        <f t="shared" si="23"/>
        <v>270.00000000000006</v>
      </c>
      <c r="M3048" s="11">
        <v>0.3</v>
      </c>
      <c r="O3048" s="16"/>
      <c r="P3048" s="14"/>
      <c r="Q3048" s="12"/>
      <c r="R3048" s="13"/>
    </row>
    <row r="3049" spans="1:18" ht="15.75" customHeight="1">
      <c r="A3049" s="1"/>
      <c r="B3049" s="6" t="s">
        <v>14</v>
      </c>
      <c r="C3049" s="6">
        <v>1185732</v>
      </c>
      <c r="D3049" s="7">
        <v>44289</v>
      </c>
      <c r="E3049" s="6" t="s">
        <v>33</v>
      </c>
      <c r="F3049" s="6" t="s">
        <v>108</v>
      </c>
      <c r="G3049" s="6" t="s">
        <v>109</v>
      </c>
      <c r="H3049" s="6" t="s">
        <v>18</v>
      </c>
      <c r="I3049" s="8">
        <v>0.20000000000000004</v>
      </c>
      <c r="J3049" s="9">
        <v>1500</v>
      </c>
      <c r="K3049" s="10">
        <f t="shared" si="22"/>
        <v>300.00000000000006</v>
      </c>
      <c r="L3049" s="10">
        <f t="shared" si="23"/>
        <v>105.00000000000001</v>
      </c>
      <c r="M3049" s="11">
        <v>0.35</v>
      </c>
      <c r="O3049" s="16"/>
      <c r="P3049" s="14"/>
      <c r="Q3049" s="12"/>
      <c r="R3049" s="13"/>
    </row>
    <row r="3050" spans="1:18" ht="15.75" customHeight="1">
      <c r="A3050" s="1"/>
      <c r="B3050" s="6" t="s">
        <v>14</v>
      </c>
      <c r="C3050" s="6">
        <v>1185732</v>
      </c>
      <c r="D3050" s="7">
        <v>44289</v>
      </c>
      <c r="E3050" s="6" t="s">
        <v>33</v>
      </c>
      <c r="F3050" s="6" t="s">
        <v>108</v>
      </c>
      <c r="G3050" s="6" t="s">
        <v>109</v>
      </c>
      <c r="H3050" s="6" t="s">
        <v>19</v>
      </c>
      <c r="I3050" s="8">
        <v>0.10000000000000003</v>
      </c>
      <c r="J3050" s="9">
        <v>1500</v>
      </c>
      <c r="K3050" s="10">
        <f t="shared" si="22"/>
        <v>150.00000000000006</v>
      </c>
      <c r="L3050" s="10">
        <f t="shared" si="23"/>
        <v>45.000000000000014</v>
      </c>
      <c r="M3050" s="11">
        <v>0.3</v>
      </c>
      <c r="O3050" s="16"/>
      <c r="P3050" s="14"/>
      <c r="Q3050" s="12"/>
      <c r="R3050" s="13"/>
    </row>
    <row r="3051" spans="1:18" ht="15.75" customHeight="1">
      <c r="A3051" s="1"/>
      <c r="B3051" s="6" t="s">
        <v>14</v>
      </c>
      <c r="C3051" s="6">
        <v>1185732</v>
      </c>
      <c r="D3051" s="7">
        <v>44289</v>
      </c>
      <c r="E3051" s="6" t="s">
        <v>33</v>
      </c>
      <c r="F3051" s="6" t="s">
        <v>108</v>
      </c>
      <c r="G3051" s="6" t="s">
        <v>109</v>
      </c>
      <c r="H3051" s="6" t="s">
        <v>20</v>
      </c>
      <c r="I3051" s="8">
        <v>0.14999999999999997</v>
      </c>
      <c r="J3051" s="9">
        <v>750</v>
      </c>
      <c r="K3051" s="10">
        <f t="shared" si="22"/>
        <v>112.49999999999997</v>
      </c>
      <c r="L3051" s="10">
        <f t="shared" si="23"/>
        <v>33.749999999999993</v>
      </c>
      <c r="M3051" s="11">
        <v>0.3</v>
      </c>
      <c r="O3051" s="16"/>
      <c r="P3051" s="14"/>
      <c r="Q3051" s="12"/>
      <c r="R3051" s="13"/>
    </row>
    <row r="3052" spans="1:18" ht="15.75" customHeight="1">
      <c r="A3052" s="1"/>
      <c r="B3052" s="6" t="s">
        <v>14</v>
      </c>
      <c r="C3052" s="6">
        <v>1185732</v>
      </c>
      <c r="D3052" s="7">
        <v>44289</v>
      </c>
      <c r="E3052" s="6" t="s">
        <v>33</v>
      </c>
      <c r="F3052" s="6" t="s">
        <v>108</v>
      </c>
      <c r="G3052" s="6" t="s">
        <v>109</v>
      </c>
      <c r="H3052" s="6" t="s">
        <v>21</v>
      </c>
      <c r="I3052" s="8">
        <v>0.6</v>
      </c>
      <c r="J3052" s="9">
        <v>1000</v>
      </c>
      <c r="K3052" s="10">
        <f t="shared" si="22"/>
        <v>600</v>
      </c>
      <c r="L3052" s="10">
        <f t="shared" si="23"/>
        <v>300</v>
      </c>
      <c r="M3052" s="11">
        <v>0.5</v>
      </c>
      <c r="O3052" s="16"/>
      <c r="P3052" s="14"/>
      <c r="Q3052" s="12"/>
      <c r="R3052" s="13"/>
    </row>
    <row r="3053" spans="1:18" ht="15.75" customHeight="1">
      <c r="A3053" s="1"/>
      <c r="B3053" s="6" t="s">
        <v>14</v>
      </c>
      <c r="C3053" s="6">
        <v>1185732</v>
      </c>
      <c r="D3053" s="7">
        <v>44289</v>
      </c>
      <c r="E3053" s="6" t="s">
        <v>33</v>
      </c>
      <c r="F3053" s="6" t="s">
        <v>108</v>
      </c>
      <c r="G3053" s="6" t="s">
        <v>109</v>
      </c>
      <c r="H3053" s="6" t="s">
        <v>22</v>
      </c>
      <c r="I3053" s="8">
        <v>0.5</v>
      </c>
      <c r="J3053" s="9">
        <v>2250</v>
      </c>
      <c r="K3053" s="10">
        <f t="shared" si="22"/>
        <v>1125</v>
      </c>
      <c r="L3053" s="10">
        <f t="shared" si="23"/>
        <v>450</v>
      </c>
      <c r="M3053" s="11">
        <v>0.4</v>
      </c>
      <c r="O3053" s="16"/>
      <c r="P3053" s="14"/>
      <c r="Q3053" s="12"/>
      <c r="R3053" s="13"/>
    </row>
    <row r="3054" spans="1:18" ht="15.75" customHeight="1">
      <c r="A3054" s="1"/>
      <c r="B3054" s="6" t="s">
        <v>14</v>
      </c>
      <c r="C3054" s="6">
        <v>1185732</v>
      </c>
      <c r="D3054" s="7">
        <v>44320</v>
      </c>
      <c r="E3054" s="6" t="s">
        <v>33</v>
      </c>
      <c r="F3054" s="6" t="s">
        <v>108</v>
      </c>
      <c r="G3054" s="6" t="s">
        <v>109</v>
      </c>
      <c r="H3054" s="6" t="s">
        <v>17</v>
      </c>
      <c r="I3054" s="8">
        <v>0.6</v>
      </c>
      <c r="J3054" s="9">
        <v>4950</v>
      </c>
      <c r="K3054" s="10">
        <f t="shared" si="22"/>
        <v>2970</v>
      </c>
      <c r="L3054" s="10">
        <f t="shared" si="23"/>
        <v>891</v>
      </c>
      <c r="M3054" s="11">
        <v>0.3</v>
      </c>
      <c r="O3054" s="16"/>
      <c r="P3054" s="14"/>
      <c r="Q3054" s="12"/>
      <c r="R3054" s="13"/>
    </row>
    <row r="3055" spans="1:18" ht="15.75" customHeight="1">
      <c r="A3055" s="1"/>
      <c r="B3055" s="6" t="s">
        <v>14</v>
      </c>
      <c r="C3055" s="6">
        <v>1185732</v>
      </c>
      <c r="D3055" s="7">
        <v>44320</v>
      </c>
      <c r="E3055" s="6" t="s">
        <v>33</v>
      </c>
      <c r="F3055" s="6" t="s">
        <v>108</v>
      </c>
      <c r="G3055" s="6" t="s">
        <v>109</v>
      </c>
      <c r="H3055" s="6" t="s">
        <v>18</v>
      </c>
      <c r="I3055" s="8">
        <v>0.4</v>
      </c>
      <c r="J3055" s="9">
        <v>2000</v>
      </c>
      <c r="K3055" s="10">
        <f t="shared" si="22"/>
        <v>800</v>
      </c>
      <c r="L3055" s="10">
        <f t="shared" si="23"/>
        <v>280</v>
      </c>
      <c r="M3055" s="11">
        <v>0.35</v>
      </c>
      <c r="O3055" s="16"/>
      <c r="P3055" s="14"/>
      <c r="Q3055" s="12"/>
      <c r="R3055" s="13"/>
    </row>
    <row r="3056" spans="1:18" ht="15.75" customHeight="1">
      <c r="A3056" s="1"/>
      <c r="B3056" s="6" t="s">
        <v>14</v>
      </c>
      <c r="C3056" s="6">
        <v>1185732</v>
      </c>
      <c r="D3056" s="7">
        <v>44320</v>
      </c>
      <c r="E3056" s="6" t="s">
        <v>33</v>
      </c>
      <c r="F3056" s="6" t="s">
        <v>108</v>
      </c>
      <c r="G3056" s="6" t="s">
        <v>109</v>
      </c>
      <c r="H3056" s="6" t="s">
        <v>19</v>
      </c>
      <c r="I3056" s="8">
        <v>0.35000000000000003</v>
      </c>
      <c r="J3056" s="9">
        <v>1750</v>
      </c>
      <c r="K3056" s="10">
        <f t="shared" si="22"/>
        <v>612.50000000000011</v>
      </c>
      <c r="L3056" s="10">
        <f t="shared" si="23"/>
        <v>183.75000000000003</v>
      </c>
      <c r="M3056" s="11">
        <v>0.3</v>
      </c>
      <c r="O3056" s="16"/>
      <c r="P3056" s="14"/>
      <c r="Q3056" s="12"/>
      <c r="R3056" s="13"/>
    </row>
    <row r="3057" spans="1:18" ht="15.75" customHeight="1">
      <c r="A3057" s="1"/>
      <c r="B3057" s="6" t="s">
        <v>14</v>
      </c>
      <c r="C3057" s="6">
        <v>1185732</v>
      </c>
      <c r="D3057" s="7">
        <v>44320</v>
      </c>
      <c r="E3057" s="6" t="s">
        <v>33</v>
      </c>
      <c r="F3057" s="6" t="s">
        <v>108</v>
      </c>
      <c r="G3057" s="6" t="s">
        <v>109</v>
      </c>
      <c r="H3057" s="6" t="s">
        <v>20</v>
      </c>
      <c r="I3057" s="8">
        <v>0.35000000000000003</v>
      </c>
      <c r="J3057" s="9">
        <v>1500</v>
      </c>
      <c r="K3057" s="10">
        <f t="shared" si="22"/>
        <v>525</v>
      </c>
      <c r="L3057" s="10">
        <f t="shared" si="23"/>
        <v>157.5</v>
      </c>
      <c r="M3057" s="11">
        <v>0.3</v>
      </c>
      <c r="O3057" s="16"/>
      <c r="P3057" s="14"/>
      <c r="Q3057" s="12"/>
      <c r="R3057" s="13"/>
    </row>
    <row r="3058" spans="1:18" ht="15.75" customHeight="1">
      <c r="A3058" s="1"/>
      <c r="B3058" s="6" t="s">
        <v>14</v>
      </c>
      <c r="C3058" s="6">
        <v>1185732</v>
      </c>
      <c r="D3058" s="7">
        <v>44320</v>
      </c>
      <c r="E3058" s="6" t="s">
        <v>33</v>
      </c>
      <c r="F3058" s="6" t="s">
        <v>108</v>
      </c>
      <c r="G3058" s="6" t="s">
        <v>109</v>
      </c>
      <c r="H3058" s="6" t="s">
        <v>21</v>
      </c>
      <c r="I3058" s="8">
        <v>0.44999999999999996</v>
      </c>
      <c r="J3058" s="9">
        <v>1750</v>
      </c>
      <c r="K3058" s="10">
        <f t="shared" si="22"/>
        <v>787.49999999999989</v>
      </c>
      <c r="L3058" s="10">
        <f t="shared" si="23"/>
        <v>393.74999999999994</v>
      </c>
      <c r="M3058" s="11">
        <v>0.5</v>
      </c>
      <c r="O3058" s="16"/>
      <c r="P3058" s="14"/>
      <c r="Q3058" s="12"/>
      <c r="R3058" s="13"/>
    </row>
    <row r="3059" spans="1:18" ht="15.75" customHeight="1">
      <c r="A3059" s="1"/>
      <c r="B3059" s="6" t="s">
        <v>14</v>
      </c>
      <c r="C3059" s="6">
        <v>1185732</v>
      </c>
      <c r="D3059" s="7">
        <v>44320</v>
      </c>
      <c r="E3059" s="6" t="s">
        <v>33</v>
      </c>
      <c r="F3059" s="6" t="s">
        <v>108</v>
      </c>
      <c r="G3059" s="6" t="s">
        <v>109</v>
      </c>
      <c r="H3059" s="6" t="s">
        <v>22</v>
      </c>
      <c r="I3059" s="8">
        <v>0.49999999999999994</v>
      </c>
      <c r="J3059" s="9">
        <v>3000</v>
      </c>
      <c r="K3059" s="10">
        <f t="shared" si="22"/>
        <v>1499.9999999999998</v>
      </c>
      <c r="L3059" s="10">
        <f t="shared" si="23"/>
        <v>599.99999999999989</v>
      </c>
      <c r="M3059" s="11">
        <v>0.4</v>
      </c>
      <c r="O3059" s="16"/>
      <c r="P3059" s="14"/>
      <c r="Q3059" s="12"/>
      <c r="R3059" s="13"/>
    </row>
    <row r="3060" spans="1:18" ht="15.75" customHeight="1">
      <c r="A3060" s="1"/>
      <c r="B3060" s="6" t="s">
        <v>14</v>
      </c>
      <c r="C3060" s="6">
        <v>1185732</v>
      </c>
      <c r="D3060" s="7">
        <v>44350</v>
      </c>
      <c r="E3060" s="6" t="s">
        <v>33</v>
      </c>
      <c r="F3060" s="6" t="s">
        <v>108</v>
      </c>
      <c r="G3060" s="6" t="s">
        <v>109</v>
      </c>
      <c r="H3060" s="6" t="s">
        <v>17</v>
      </c>
      <c r="I3060" s="8">
        <v>0.35000000000000003</v>
      </c>
      <c r="J3060" s="9">
        <v>5500</v>
      </c>
      <c r="K3060" s="10">
        <f t="shared" si="22"/>
        <v>1925.0000000000002</v>
      </c>
      <c r="L3060" s="10">
        <f t="shared" si="23"/>
        <v>577.5</v>
      </c>
      <c r="M3060" s="11">
        <v>0.3</v>
      </c>
      <c r="O3060" s="16"/>
      <c r="P3060" s="14"/>
      <c r="Q3060" s="12"/>
      <c r="R3060" s="13"/>
    </row>
    <row r="3061" spans="1:18" ht="15.75" customHeight="1">
      <c r="A3061" s="1"/>
      <c r="B3061" s="6" t="s">
        <v>14</v>
      </c>
      <c r="C3061" s="6">
        <v>1185732</v>
      </c>
      <c r="D3061" s="7">
        <v>44350</v>
      </c>
      <c r="E3061" s="6" t="s">
        <v>33</v>
      </c>
      <c r="F3061" s="6" t="s">
        <v>108</v>
      </c>
      <c r="G3061" s="6" t="s">
        <v>109</v>
      </c>
      <c r="H3061" s="6" t="s">
        <v>18</v>
      </c>
      <c r="I3061" s="8">
        <v>0.3000000000000001</v>
      </c>
      <c r="J3061" s="9">
        <v>3000</v>
      </c>
      <c r="K3061" s="10">
        <f t="shared" si="22"/>
        <v>900.00000000000034</v>
      </c>
      <c r="L3061" s="10">
        <f t="shared" si="23"/>
        <v>315.00000000000011</v>
      </c>
      <c r="M3061" s="11">
        <v>0.35</v>
      </c>
      <c r="O3061" s="16"/>
      <c r="P3061" s="14"/>
      <c r="Q3061" s="12"/>
      <c r="R3061" s="13"/>
    </row>
    <row r="3062" spans="1:18" ht="15.75" customHeight="1">
      <c r="A3062" s="1"/>
      <c r="B3062" s="6" t="s">
        <v>14</v>
      </c>
      <c r="C3062" s="6">
        <v>1185732</v>
      </c>
      <c r="D3062" s="7">
        <v>44350</v>
      </c>
      <c r="E3062" s="6" t="s">
        <v>33</v>
      </c>
      <c r="F3062" s="6" t="s">
        <v>108</v>
      </c>
      <c r="G3062" s="6" t="s">
        <v>109</v>
      </c>
      <c r="H3062" s="6" t="s">
        <v>19</v>
      </c>
      <c r="I3062" s="8">
        <v>0.25000000000000006</v>
      </c>
      <c r="J3062" s="9">
        <v>2000</v>
      </c>
      <c r="K3062" s="10">
        <f t="shared" si="22"/>
        <v>500.00000000000011</v>
      </c>
      <c r="L3062" s="10">
        <f t="shared" si="23"/>
        <v>150.00000000000003</v>
      </c>
      <c r="M3062" s="11">
        <v>0.3</v>
      </c>
      <c r="O3062" s="16"/>
      <c r="P3062" s="14"/>
      <c r="Q3062" s="12"/>
      <c r="R3062" s="13"/>
    </row>
    <row r="3063" spans="1:18" ht="15.75" customHeight="1">
      <c r="A3063" s="1"/>
      <c r="B3063" s="6" t="s">
        <v>14</v>
      </c>
      <c r="C3063" s="6">
        <v>1185732</v>
      </c>
      <c r="D3063" s="7">
        <v>44350</v>
      </c>
      <c r="E3063" s="6" t="s">
        <v>33</v>
      </c>
      <c r="F3063" s="6" t="s">
        <v>108</v>
      </c>
      <c r="G3063" s="6" t="s">
        <v>109</v>
      </c>
      <c r="H3063" s="6" t="s">
        <v>20</v>
      </c>
      <c r="I3063" s="8">
        <v>0.25000000000000006</v>
      </c>
      <c r="J3063" s="9">
        <v>1750</v>
      </c>
      <c r="K3063" s="10">
        <f t="shared" si="22"/>
        <v>437.50000000000011</v>
      </c>
      <c r="L3063" s="10">
        <f t="shared" si="23"/>
        <v>131.25000000000003</v>
      </c>
      <c r="M3063" s="11">
        <v>0.3</v>
      </c>
      <c r="O3063" s="16"/>
      <c r="P3063" s="14"/>
      <c r="Q3063" s="12"/>
      <c r="R3063" s="13"/>
    </row>
    <row r="3064" spans="1:18" ht="15.75" customHeight="1">
      <c r="A3064" s="1"/>
      <c r="B3064" s="6" t="s">
        <v>14</v>
      </c>
      <c r="C3064" s="6">
        <v>1185732</v>
      </c>
      <c r="D3064" s="7">
        <v>44350</v>
      </c>
      <c r="E3064" s="6" t="s">
        <v>33</v>
      </c>
      <c r="F3064" s="6" t="s">
        <v>108</v>
      </c>
      <c r="G3064" s="6" t="s">
        <v>109</v>
      </c>
      <c r="H3064" s="6" t="s">
        <v>21</v>
      </c>
      <c r="I3064" s="8">
        <v>0.35000000000000003</v>
      </c>
      <c r="J3064" s="9">
        <v>1750</v>
      </c>
      <c r="K3064" s="10">
        <f t="shared" si="22"/>
        <v>612.50000000000011</v>
      </c>
      <c r="L3064" s="10">
        <f t="shared" si="23"/>
        <v>306.25000000000006</v>
      </c>
      <c r="M3064" s="11">
        <v>0.5</v>
      </c>
      <c r="O3064" s="16"/>
      <c r="P3064" s="14"/>
      <c r="Q3064" s="12"/>
      <c r="R3064" s="13"/>
    </row>
    <row r="3065" spans="1:18" ht="15.75" customHeight="1">
      <c r="A3065" s="1"/>
      <c r="B3065" s="6" t="s">
        <v>14</v>
      </c>
      <c r="C3065" s="6">
        <v>1185732</v>
      </c>
      <c r="D3065" s="7">
        <v>44350</v>
      </c>
      <c r="E3065" s="6" t="s">
        <v>33</v>
      </c>
      <c r="F3065" s="6" t="s">
        <v>108</v>
      </c>
      <c r="G3065" s="6" t="s">
        <v>109</v>
      </c>
      <c r="H3065" s="6" t="s">
        <v>22</v>
      </c>
      <c r="I3065" s="8">
        <v>0.55000000000000004</v>
      </c>
      <c r="J3065" s="9">
        <v>3250</v>
      </c>
      <c r="K3065" s="10">
        <f t="shared" si="22"/>
        <v>1787.5000000000002</v>
      </c>
      <c r="L3065" s="10">
        <f t="shared" si="23"/>
        <v>715.00000000000011</v>
      </c>
      <c r="M3065" s="11">
        <v>0.4</v>
      </c>
      <c r="O3065" s="16"/>
      <c r="P3065" s="14"/>
      <c r="Q3065" s="12"/>
      <c r="R3065" s="13"/>
    </row>
    <row r="3066" spans="1:18" ht="15.75" customHeight="1">
      <c r="A3066" s="1"/>
      <c r="B3066" s="6" t="s">
        <v>14</v>
      </c>
      <c r="C3066" s="6">
        <v>1185732</v>
      </c>
      <c r="D3066" s="7">
        <v>44379</v>
      </c>
      <c r="E3066" s="6" t="s">
        <v>33</v>
      </c>
      <c r="F3066" s="6" t="s">
        <v>108</v>
      </c>
      <c r="G3066" s="6" t="s">
        <v>109</v>
      </c>
      <c r="H3066" s="6" t="s">
        <v>17</v>
      </c>
      <c r="I3066" s="8">
        <v>0.5</v>
      </c>
      <c r="J3066" s="9">
        <v>5500</v>
      </c>
      <c r="K3066" s="10">
        <f t="shared" ref="K3066:K3320" si="24">I3066*J3066</f>
        <v>2750</v>
      </c>
      <c r="L3066" s="10">
        <f t="shared" ref="L3066:L3320" si="25">K3066*M3066</f>
        <v>825</v>
      </c>
      <c r="M3066" s="11">
        <v>0.3</v>
      </c>
      <c r="O3066" s="16"/>
      <c r="P3066" s="14"/>
      <c r="Q3066" s="12"/>
      <c r="R3066" s="13"/>
    </row>
    <row r="3067" spans="1:18" ht="15.75" customHeight="1">
      <c r="A3067" s="1"/>
      <c r="B3067" s="6" t="s">
        <v>14</v>
      </c>
      <c r="C3067" s="6">
        <v>1185732</v>
      </c>
      <c r="D3067" s="7">
        <v>44379</v>
      </c>
      <c r="E3067" s="6" t="s">
        <v>33</v>
      </c>
      <c r="F3067" s="6" t="s">
        <v>108</v>
      </c>
      <c r="G3067" s="6" t="s">
        <v>109</v>
      </c>
      <c r="H3067" s="6" t="s">
        <v>18</v>
      </c>
      <c r="I3067" s="8">
        <v>0.45000000000000007</v>
      </c>
      <c r="J3067" s="9">
        <v>3000</v>
      </c>
      <c r="K3067" s="10">
        <f t="shared" si="24"/>
        <v>1350.0000000000002</v>
      </c>
      <c r="L3067" s="10">
        <f t="shared" si="25"/>
        <v>472.50000000000006</v>
      </c>
      <c r="M3067" s="11">
        <v>0.35</v>
      </c>
      <c r="O3067" s="16"/>
      <c r="P3067" s="14"/>
      <c r="Q3067" s="12"/>
      <c r="R3067" s="13"/>
    </row>
    <row r="3068" spans="1:18" ht="15.75" customHeight="1">
      <c r="A3068" s="1"/>
      <c r="B3068" s="6" t="s">
        <v>14</v>
      </c>
      <c r="C3068" s="6">
        <v>1185732</v>
      </c>
      <c r="D3068" s="7">
        <v>44379</v>
      </c>
      <c r="E3068" s="6" t="s">
        <v>33</v>
      </c>
      <c r="F3068" s="6" t="s">
        <v>108</v>
      </c>
      <c r="G3068" s="6" t="s">
        <v>109</v>
      </c>
      <c r="H3068" s="6" t="s">
        <v>19</v>
      </c>
      <c r="I3068" s="8">
        <v>0.4</v>
      </c>
      <c r="J3068" s="9">
        <v>2250</v>
      </c>
      <c r="K3068" s="10">
        <f t="shared" si="24"/>
        <v>900</v>
      </c>
      <c r="L3068" s="10">
        <f t="shared" si="25"/>
        <v>270</v>
      </c>
      <c r="M3068" s="11">
        <v>0.3</v>
      </c>
      <c r="O3068" s="16"/>
      <c r="P3068" s="14"/>
      <c r="Q3068" s="12"/>
      <c r="R3068" s="13"/>
    </row>
    <row r="3069" spans="1:18" ht="15.75" customHeight="1">
      <c r="A3069" s="1"/>
      <c r="B3069" s="6" t="s">
        <v>14</v>
      </c>
      <c r="C3069" s="6">
        <v>1185732</v>
      </c>
      <c r="D3069" s="7">
        <v>44379</v>
      </c>
      <c r="E3069" s="6" t="s">
        <v>33</v>
      </c>
      <c r="F3069" s="6" t="s">
        <v>108</v>
      </c>
      <c r="G3069" s="6" t="s">
        <v>109</v>
      </c>
      <c r="H3069" s="6" t="s">
        <v>20</v>
      </c>
      <c r="I3069" s="8">
        <v>0.4</v>
      </c>
      <c r="J3069" s="9">
        <v>1750</v>
      </c>
      <c r="K3069" s="10">
        <f t="shared" si="24"/>
        <v>700</v>
      </c>
      <c r="L3069" s="10">
        <f t="shared" si="25"/>
        <v>210</v>
      </c>
      <c r="M3069" s="11">
        <v>0.3</v>
      </c>
      <c r="O3069" s="16"/>
      <c r="P3069" s="14"/>
      <c r="Q3069" s="12"/>
      <c r="R3069" s="13"/>
    </row>
    <row r="3070" spans="1:18" ht="15.75" customHeight="1">
      <c r="A3070" s="1"/>
      <c r="B3070" s="6" t="s">
        <v>14</v>
      </c>
      <c r="C3070" s="6">
        <v>1185732</v>
      </c>
      <c r="D3070" s="7">
        <v>44379</v>
      </c>
      <c r="E3070" s="6" t="s">
        <v>33</v>
      </c>
      <c r="F3070" s="6" t="s">
        <v>108</v>
      </c>
      <c r="G3070" s="6" t="s">
        <v>109</v>
      </c>
      <c r="H3070" s="6" t="s">
        <v>21</v>
      </c>
      <c r="I3070" s="8">
        <v>0.5</v>
      </c>
      <c r="J3070" s="9">
        <v>2000</v>
      </c>
      <c r="K3070" s="10">
        <f t="shared" si="24"/>
        <v>1000</v>
      </c>
      <c r="L3070" s="10">
        <f t="shared" si="25"/>
        <v>500</v>
      </c>
      <c r="M3070" s="11">
        <v>0.5</v>
      </c>
      <c r="O3070" s="16"/>
      <c r="P3070" s="14"/>
      <c r="Q3070" s="12"/>
      <c r="R3070" s="13"/>
    </row>
    <row r="3071" spans="1:18" ht="15.75" customHeight="1">
      <c r="A3071" s="1"/>
      <c r="B3071" s="6" t="s">
        <v>14</v>
      </c>
      <c r="C3071" s="6">
        <v>1185732</v>
      </c>
      <c r="D3071" s="7">
        <v>44379</v>
      </c>
      <c r="E3071" s="6" t="s">
        <v>33</v>
      </c>
      <c r="F3071" s="6" t="s">
        <v>108</v>
      </c>
      <c r="G3071" s="6" t="s">
        <v>109</v>
      </c>
      <c r="H3071" s="6" t="s">
        <v>22</v>
      </c>
      <c r="I3071" s="8">
        <v>0.55000000000000004</v>
      </c>
      <c r="J3071" s="9">
        <v>3750</v>
      </c>
      <c r="K3071" s="10">
        <f t="shared" si="24"/>
        <v>2062.5</v>
      </c>
      <c r="L3071" s="10">
        <f t="shared" si="25"/>
        <v>825</v>
      </c>
      <c r="M3071" s="11">
        <v>0.4</v>
      </c>
      <c r="O3071" s="16"/>
      <c r="P3071" s="14"/>
      <c r="Q3071" s="12"/>
      <c r="R3071" s="13"/>
    </row>
    <row r="3072" spans="1:18" ht="15.75" customHeight="1">
      <c r="A3072" s="1"/>
      <c r="B3072" s="6" t="s">
        <v>14</v>
      </c>
      <c r="C3072" s="6">
        <v>1185732</v>
      </c>
      <c r="D3072" s="7">
        <v>44411</v>
      </c>
      <c r="E3072" s="6" t="s">
        <v>33</v>
      </c>
      <c r="F3072" s="6" t="s">
        <v>108</v>
      </c>
      <c r="G3072" s="6" t="s">
        <v>109</v>
      </c>
      <c r="H3072" s="6" t="s">
        <v>17</v>
      </c>
      <c r="I3072" s="8">
        <v>0.5</v>
      </c>
      <c r="J3072" s="9">
        <v>5250</v>
      </c>
      <c r="K3072" s="10">
        <f t="shared" si="24"/>
        <v>2625</v>
      </c>
      <c r="L3072" s="10">
        <f t="shared" si="25"/>
        <v>787.5</v>
      </c>
      <c r="M3072" s="11">
        <v>0.3</v>
      </c>
      <c r="O3072" s="16"/>
      <c r="P3072" s="14"/>
      <c r="Q3072" s="12"/>
      <c r="R3072" s="13"/>
    </row>
    <row r="3073" spans="1:18" ht="15.75" customHeight="1">
      <c r="A3073" s="1"/>
      <c r="B3073" s="6" t="s">
        <v>14</v>
      </c>
      <c r="C3073" s="6">
        <v>1185732</v>
      </c>
      <c r="D3073" s="7">
        <v>44411</v>
      </c>
      <c r="E3073" s="6" t="s">
        <v>33</v>
      </c>
      <c r="F3073" s="6" t="s">
        <v>108</v>
      </c>
      <c r="G3073" s="6" t="s">
        <v>109</v>
      </c>
      <c r="H3073" s="6" t="s">
        <v>18</v>
      </c>
      <c r="I3073" s="8">
        <v>0.45000000000000007</v>
      </c>
      <c r="J3073" s="9">
        <v>3000</v>
      </c>
      <c r="K3073" s="10">
        <f t="shared" si="24"/>
        <v>1350.0000000000002</v>
      </c>
      <c r="L3073" s="10">
        <f t="shared" si="25"/>
        <v>472.50000000000006</v>
      </c>
      <c r="M3073" s="11">
        <v>0.35</v>
      </c>
      <c r="O3073" s="16"/>
      <c r="P3073" s="14"/>
      <c r="Q3073" s="12"/>
      <c r="R3073" s="13"/>
    </row>
    <row r="3074" spans="1:18" ht="15.75" customHeight="1">
      <c r="A3074" s="1"/>
      <c r="B3074" s="6" t="s">
        <v>14</v>
      </c>
      <c r="C3074" s="6">
        <v>1185732</v>
      </c>
      <c r="D3074" s="7">
        <v>44411</v>
      </c>
      <c r="E3074" s="6" t="s">
        <v>33</v>
      </c>
      <c r="F3074" s="6" t="s">
        <v>108</v>
      </c>
      <c r="G3074" s="6" t="s">
        <v>109</v>
      </c>
      <c r="H3074" s="6" t="s">
        <v>19</v>
      </c>
      <c r="I3074" s="8">
        <v>0.4</v>
      </c>
      <c r="J3074" s="9">
        <v>2250</v>
      </c>
      <c r="K3074" s="10">
        <f t="shared" si="24"/>
        <v>900</v>
      </c>
      <c r="L3074" s="10">
        <f t="shared" si="25"/>
        <v>270</v>
      </c>
      <c r="M3074" s="11">
        <v>0.3</v>
      </c>
      <c r="O3074" s="16"/>
      <c r="P3074" s="14"/>
      <c r="Q3074" s="12"/>
      <c r="R3074" s="13"/>
    </row>
    <row r="3075" spans="1:18" ht="15.75" customHeight="1">
      <c r="A3075" s="1"/>
      <c r="B3075" s="6" t="s">
        <v>14</v>
      </c>
      <c r="C3075" s="6">
        <v>1185732</v>
      </c>
      <c r="D3075" s="7">
        <v>44411</v>
      </c>
      <c r="E3075" s="6" t="s">
        <v>33</v>
      </c>
      <c r="F3075" s="6" t="s">
        <v>108</v>
      </c>
      <c r="G3075" s="6" t="s">
        <v>109</v>
      </c>
      <c r="H3075" s="6" t="s">
        <v>20</v>
      </c>
      <c r="I3075" s="8">
        <v>0.4</v>
      </c>
      <c r="J3075" s="9">
        <v>2000</v>
      </c>
      <c r="K3075" s="10">
        <f t="shared" si="24"/>
        <v>800</v>
      </c>
      <c r="L3075" s="10">
        <f t="shared" si="25"/>
        <v>240</v>
      </c>
      <c r="M3075" s="11">
        <v>0.3</v>
      </c>
      <c r="O3075" s="16"/>
      <c r="P3075" s="14"/>
      <c r="Q3075" s="12"/>
      <c r="R3075" s="13"/>
    </row>
    <row r="3076" spans="1:18" ht="15.75" customHeight="1">
      <c r="A3076" s="1"/>
      <c r="B3076" s="6" t="s">
        <v>14</v>
      </c>
      <c r="C3076" s="6">
        <v>1185732</v>
      </c>
      <c r="D3076" s="7">
        <v>44411</v>
      </c>
      <c r="E3076" s="6" t="s">
        <v>33</v>
      </c>
      <c r="F3076" s="6" t="s">
        <v>108</v>
      </c>
      <c r="G3076" s="6" t="s">
        <v>109</v>
      </c>
      <c r="H3076" s="6" t="s">
        <v>21</v>
      </c>
      <c r="I3076" s="8">
        <v>0.5</v>
      </c>
      <c r="J3076" s="9">
        <v>1750</v>
      </c>
      <c r="K3076" s="10">
        <f t="shared" si="24"/>
        <v>875</v>
      </c>
      <c r="L3076" s="10">
        <f t="shared" si="25"/>
        <v>437.5</v>
      </c>
      <c r="M3076" s="11">
        <v>0.5</v>
      </c>
      <c r="O3076" s="16"/>
      <c r="P3076" s="14"/>
      <c r="Q3076" s="12"/>
      <c r="R3076" s="13"/>
    </row>
    <row r="3077" spans="1:18" ht="15.75" customHeight="1">
      <c r="A3077" s="1"/>
      <c r="B3077" s="6" t="s">
        <v>14</v>
      </c>
      <c r="C3077" s="6">
        <v>1185732</v>
      </c>
      <c r="D3077" s="7">
        <v>44411</v>
      </c>
      <c r="E3077" s="6" t="s">
        <v>33</v>
      </c>
      <c r="F3077" s="6" t="s">
        <v>108</v>
      </c>
      <c r="G3077" s="6" t="s">
        <v>109</v>
      </c>
      <c r="H3077" s="6" t="s">
        <v>22</v>
      </c>
      <c r="I3077" s="8">
        <v>0.55000000000000004</v>
      </c>
      <c r="J3077" s="9">
        <v>3500</v>
      </c>
      <c r="K3077" s="10">
        <f t="shared" si="24"/>
        <v>1925.0000000000002</v>
      </c>
      <c r="L3077" s="10">
        <f t="shared" si="25"/>
        <v>770.00000000000011</v>
      </c>
      <c r="M3077" s="11">
        <v>0.4</v>
      </c>
      <c r="O3077" s="16"/>
      <c r="P3077" s="14"/>
      <c r="Q3077" s="12"/>
      <c r="R3077" s="13"/>
    </row>
    <row r="3078" spans="1:18" ht="15.75" customHeight="1">
      <c r="A3078" s="1"/>
      <c r="B3078" s="6" t="s">
        <v>14</v>
      </c>
      <c r="C3078" s="6">
        <v>1185732</v>
      </c>
      <c r="D3078" s="7">
        <v>44443</v>
      </c>
      <c r="E3078" s="6" t="s">
        <v>33</v>
      </c>
      <c r="F3078" s="6" t="s">
        <v>108</v>
      </c>
      <c r="G3078" s="6" t="s">
        <v>109</v>
      </c>
      <c r="H3078" s="6" t="s">
        <v>17</v>
      </c>
      <c r="I3078" s="8">
        <v>0.35000000000000003</v>
      </c>
      <c r="J3078" s="9">
        <v>4750</v>
      </c>
      <c r="K3078" s="10">
        <f t="shared" si="24"/>
        <v>1662.5000000000002</v>
      </c>
      <c r="L3078" s="10">
        <f t="shared" si="25"/>
        <v>498.75000000000006</v>
      </c>
      <c r="M3078" s="11">
        <v>0.3</v>
      </c>
      <c r="O3078" s="16"/>
      <c r="P3078" s="14"/>
      <c r="Q3078" s="12"/>
      <c r="R3078" s="13"/>
    </row>
    <row r="3079" spans="1:18" ht="15.75" customHeight="1">
      <c r="A3079" s="1"/>
      <c r="B3079" s="6" t="s">
        <v>14</v>
      </c>
      <c r="C3079" s="6">
        <v>1185732</v>
      </c>
      <c r="D3079" s="7">
        <v>44443</v>
      </c>
      <c r="E3079" s="6" t="s">
        <v>33</v>
      </c>
      <c r="F3079" s="6" t="s">
        <v>108</v>
      </c>
      <c r="G3079" s="6" t="s">
        <v>109</v>
      </c>
      <c r="H3079" s="6" t="s">
        <v>18</v>
      </c>
      <c r="I3079" s="8">
        <v>0.3000000000000001</v>
      </c>
      <c r="J3079" s="9">
        <v>2500</v>
      </c>
      <c r="K3079" s="10">
        <f t="shared" si="24"/>
        <v>750.00000000000023</v>
      </c>
      <c r="L3079" s="10">
        <f t="shared" si="25"/>
        <v>262.50000000000006</v>
      </c>
      <c r="M3079" s="11">
        <v>0.35</v>
      </c>
      <c r="O3079" s="16"/>
      <c r="P3079" s="14"/>
      <c r="Q3079" s="12"/>
      <c r="R3079" s="13"/>
    </row>
    <row r="3080" spans="1:18" ht="15.75" customHeight="1">
      <c r="A3080" s="1"/>
      <c r="B3080" s="6" t="s">
        <v>14</v>
      </c>
      <c r="C3080" s="6">
        <v>1185732</v>
      </c>
      <c r="D3080" s="7">
        <v>44443</v>
      </c>
      <c r="E3080" s="6" t="s">
        <v>33</v>
      </c>
      <c r="F3080" s="6" t="s">
        <v>108</v>
      </c>
      <c r="G3080" s="6" t="s">
        <v>109</v>
      </c>
      <c r="H3080" s="6" t="s">
        <v>19</v>
      </c>
      <c r="I3080" s="8">
        <v>0.25000000000000006</v>
      </c>
      <c r="J3080" s="9">
        <v>1500</v>
      </c>
      <c r="K3080" s="10">
        <f t="shared" si="24"/>
        <v>375.00000000000006</v>
      </c>
      <c r="L3080" s="10">
        <f t="shared" si="25"/>
        <v>112.50000000000001</v>
      </c>
      <c r="M3080" s="11">
        <v>0.3</v>
      </c>
      <c r="O3080" s="16"/>
      <c r="P3080" s="14"/>
      <c r="Q3080" s="12"/>
      <c r="R3080" s="13"/>
    </row>
    <row r="3081" spans="1:18" ht="15.75" customHeight="1">
      <c r="A3081" s="1"/>
      <c r="B3081" s="6" t="s">
        <v>14</v>
      </c>
      <c r="C3081" s="6">
        <v>1185732</v>
      </c>
      <c r="D3081" s="7">
        <v>44443</v>
      </c>
      <c r="E3081" s="6" t="s">
        <v>33</v>
      </c>
      <c r="F3081" s="6" t="s">
        <v>108</v>
      </c>
      <c r="G3081" s="6" t="s">
        <v>109</v>
      </c>
      <c r="H3081" s="6" t="s">
        <v>20</v>
      </c>
      <c r="I3081" s="8">
        <v>0.25000000000000006</v>
      </c>
      <c r="J3081" s="9">
        <v>1250</v>
      </c>
      <c r="K3081" s="10">
        <f t="shared" si="24"/>
        <v>312.50000000000006</v>
      </c>
      <c r="L3081" s="10">
        <f t="shared" si="25"/>
        <v>93.750000000000014</v>
      </c>
      <c r="M3081" s="11">
        <v>0.3</v>
      </c>
      <c r="O3081" s="16"/>
      <c r="P3081" s="14"/>
      <c r="Q3081" s="12"/>
      <c r="R3081" s="13"/>
    </row>
    <row r="3082" spans="1:18" ht="15.75" customHeight="1">
      <c r="A3082" s="1"/>
      <c r="B3082" s="6" t="s">
        <v>14</v>
      </c>
      <c r="C3082" s="6">
        <v>1185732</v>
      </c>
      <c r="D3082" s="7">
        <v>44443</v>
      </c>
      <c r="E3082" s="6" t="s">
        <v>33</v>
      </c>
      <c r="F3082" s="6" t="s">
        <v>108</v>
      </c>
      <c r="G3082" s="6" t="s">
        <v>109</v>
      </c>
      <c r="H3082" s="6" t="s">
        <v>21</v>
      </c>
      <c r="I3082" s="8">
        <v>0.35000000000000003</v>
      </c>
      <c r="J3082" s="9">
        <v>1250</v>
      </c>
      <c r="K3082" s="10">
        <f t="shared" si="24"/>
        <v>437.50000000000006</v>
      </c>
      <c r="L3082" s="10">
        <f t="shared" si="25"/>
        <v>218.75000000000003</v>
      </c>
      <c r="M3082" s="11">
        <v>0.5</v>
      </c>
      <c r="O3082" s="16"/>
      <c r="P3082" s="14"/>
      <c r="Q3082" s="12"/>
      <c r="R3082" s="13"/>
    </row>
    <row r="3083" spans="1:18" ht="15.75" customHeight="1">
      <c r="A3083" s="1"/>
      <c r="B3083" s="6" t="s">
        <v>14</v>
      </c>
      <c r="C3083" s="6">
        <v>1185732</v>
      </c>
      <c r="D3083" s="7">
        <v>44443</v>
      </c>
      <c r="E3083" s="6" t="s">
        <v>33</v>
      </c>
      <c r="F3083" s="6" t="s">
        <v>108</v>
      </c>
      <c r="G3083" s="6" t="s">
        <v>109</v>
      </c>
      <c r="H3083" s="6" t="s">
        <v>22</v>
      </c>
      <c r="I3083" s="8">
        <v>0.4</v>
      </c>
      <c r="J3083" s="9">
        <v>2000</v>
      </c>
      <c r="K3083" s="10">
        <f t="shared" si="24"/>
        <v>800</v>
      </c>
      <c r="L3083" s="10">
        <f t="shared" si="25"/>
        <v>320</v>
      </c>
      <c r="M3083" s="11">
        <v>0.4</v>
      </c>
      <c r="O3083" s="16"/>
      <c r="P3083" s="14"/>
      <c r="Q3083" s="12"/>
      <c r="R3083" s="13"/>
    </row>
    <row r="3084" spans="1:18" ht="15.75" customHeight="1">
      <c r="A3084" s="1"/>
      <c r="B3084" s="6" t="s">
        <v>14</v>
      </c>
      <c r="C3084" s="6">
        <v>1185732</v>
      </c>
      <c r="D3084" s="7">
        <v>44472</v>
      </c>
      <c r="E3084" s="6" t="s">
        <v>33</v>
      </c>
      <c r="F3084" s="6" t="s">
        <v>108</v>
      </c>
      <c r="G3084" s="6" t="s">
        <v>109</v>
      </c>
      <c r="H3084" s="6" t="s">
        <v>17</v>
      </c>
      <c r="I3084" s="8">
        <v>0.44999999999999996</v>
      </c>
      <c r="J3084" s="9">
        <v>3750</v>
      </c>
      <c r="K3084" s="10">
        <f t="shared" si="24"/>
        <v>1687.4999999999998</v>
      </c>
      <c r="L3084" s="10">
        <f t="shared" si="25"/>
        <v>506.24999999999989</v>
      </c>
      <c r="M3084" s="11">
        <v>0.3</v>
      </c>
      <c r="O3084" s="16"/>
      <c r="P3084" s="14"/>
      <c r="Q3084" s="12"/>
      <c r="R3084" s="13"/>
    </row>
    <row r="3085" spans="1:18" ht="15.75" customHeight="1">
      <c r="A3085" s="1"/>
      <c r="B3085" s="6" t="s">
        <v>14</v>
      </c>
      <c r="C3085" s="6">
        <v>1185732</v>
      </c>
      <c r="D3085" s="7">
        <v>44472</v>
      </c>
      <c r="E3085" s="6" t="s">
        <v>33</v>
      </c>
      <c r="F3085" s="6" t="s">
        <v>108</v>
      </c>
      <c r="G3085" s="6" t="s">
        <v>109</v>
      </c>
      <c r="H3085" s="6" t="s">
        <v>18</v>
      </c>
      <c r="I3085" s="8">
        <v>0.35000000000000003</v>
      </c>
      <c r="J3085" s="9">
        <v>2250</v>
      </c>
      <c r="K3085" s="10">
        <f t="shared" si="24"/>
        <v>787.50000000000011</v>
      </c>
      <c r="L3085" s="10">
        <f t="shared" si="25"/>
        <v>275.625</v>
      </c>
      <c r="M3085" s="11">
        <v>0.35</v>
      </c>
      <c r="O3085" s="16"/>
      <c r="P3085" s="14"/>
      <c r="Q3085" s="12"/>
      <c r="R3085" s="13"/>
    </row>
    <row r="3086" spans="1:18" ht="15.75" customHeight="1">
      <c r="A3086" s="1"/>
      <c r="B3086" s="6" t="s">
        <v>14</v>
      </c>
      <c r="C3086" s="6">
        <v>1185732</v>
      </c>
      <c r="D3086" s="7">
        <v>44472</v>
      </c>
      <c r="E3086" s="6" t="s">
        <v>33</v>
      </c>
      <c r="F3086" s="6" t="s">
        <v>108</v>
      </c>
      <c r="G3086" s="6" t="s">
        <v>109</v>
      </c>
      <c r="H3086" s="6" t="s">
        <v>19</v>
      </c>
      <c r="I3086" s="8">
        <v>0.35000000000000003</v>
      </c>
      <c r="J3086" s="9">
        <v>1250</v>
      </c>
      <c r="K3086" s="10">
        <f t="shared" si="24"/>
        <v>437.50000000000006</v>
      </c>
      <c r="L3086" s="10">
        <f t="shared" si="25"/>
        <v>131.25</v>
      </c>
      <c r="M3086" s="11">
        <v>0.3</v>
      </c>
      <c r="O3086" s="16"/>
      <c r="P3086" s="14"/>
      <c r="Q3086" s="12"/>
      <c r="R3086" s="13"/>
    </row>
    <row r="3087" spans="1:18" ht="15.75" customHeight="1">
      <c r="A3087" s="1"/>
      <c r="B3087" s="6" t="s">
        <v>14</v>
      </c>
      <c r="C3087" s="6">
        <v>1185732</v>
      </c>
      <c r="D3087" s="7">
        <v>44472</v>
      </c>
      <c r="E3087" s="6" t="s">
        <v>33</v>
      </c>
      <c r="F3087" s="6" t="s">
        <v>108</v>
      </c>
      <c r="G3087" s="6" t="s">
        <v>109</v>
      </c>
      <c r="H3087" s="6" t="s">
        <v>20</v>
      </c>
      <c r="I3087" s="8">
        <v>0.35000000000000003</v>
      </c>
      <c r="J3087" s="9">
        <v>1250</v>
      </c>
      <c r="K3087" s="10">
        <f t="shared" si="24"/>
        <v>437.50000000000006</v>
      </c>
      <c r="L3087" s="10">
        <f t="shared" si="25"/>
        <v>131.25</v>
      </c>
      <c r="M3087" s="11">
        <v>0.3</v>
      </c>
      <c r="O3087" s="16"/>
      <c r="P3087" s="14"/>
      <c r="Q3087" s="12"/>
      <c r="R3087" s="13"/>
    </row>
    <row r="3088" spans="1:18" ht="15.75" customHeight="1">
      <c r="A3088" s="1"/>
      <c r="B3088" s="6" t="s">
        <v>14</v>
      </c>
      <c r="C3088" s="6">
        <v>1185732</v>
      </c>
      <c r="D3088" s="7">
        <v>44472</v>
      </c>
      <c r="E3088" s="6" t="s">
        <v>33</v>
      </c>
      <c r="F3088" s="6" t="s">
        <v>108</v>
      </c>
      <c r="G3088" s="6" t="s">
        <v>109</v>
      </c>
      <c r="H3088" s="6" t="s">
        <v>21</v>
      </c>
      <c r="I3088" s="8">
        <v>0.44999999999999996</v>
      </c>
      <c r="J3088" s="9">
        <v>1250</v>
      </c>
      <c r="K3088" s="10">
        <f t="shared" si="24"/>
        <v>562.5</v>
      </c>
      <c r="L3088" s="10">
        <f t="shared" si="25"/>
        <v>281.25</v>
      </c>
      <c r="M3088" s="11">
        <v>0.5</v>
      </c>
      <c r="O3088" s="16"/>
      <c r="P3088" s="14"/>
      <c r="Q3088" s="12"/>
      <c r="R3088" s="13"/>
    </row>
    <row r="3089" spans="1:18" ht="15.75" customHeight="1">
      <c r="A3089" s="1"/>
      <c r="B3089" s="6" t="s">
        <v>14</v>
      </c>
      <c r="C3089" s="6">
        <v>1185732</v>
      </c>
      <c r="D3089" s="7">
        <v>44472</v>
      </c>
      <c r="E3089" s="6" t="s">
        <v>33</v>
      </c>
      <c r="F3089" s="6" t="s">
        <v>108</v>
      </c>
      <c r="G3089" s="6" t="s">
        <v>109</v>
      </c>
      <c r="H3089" s="6" t="s">
        <v>22</v>
      </c>
      <c r="I3089" s="8">
        <v>0.49999999999999983</v>
      </c>
      <c r="J3089" s="9">
        <v>2500</v>
      </c>
      <c r="K3089" s="10">
        <f t="shared" si="24"/>
        <v>1249.9999999999995</v>
      </c>
      <c r="L3089" s="10">
        <f t="shared" si="25"/>
        <v>499.99999999999983</v>
      </c>
      <c r="M3089" s="11">
        <v>0.4</v>
      </c>
      <c r="O3089" s="16"/>
      <c r="P3089" s="14"/>
      <c r="Q3089" s="12"/>
      <c r="R3089" s="13"/>
    </row>
    <row r="3090" spans="1:18" ht="15.75" customHeight="1">
      <c r="A3090" s="1"/>
      <c r="B3090" s="6" t="s">
        <v>14</v>
      </c>
      <c r="C3090" s="6">
        <v>1185732</v>
      </c>
      <c r="D3090" s="7">
        <v>44503</v>
      </c>
      <c r="E3090" s="6" t="s">
        <v>33</v>
      </c>
      <c r="F3090" s="6" t="s">
        <v>108</v>
      </c>
      <c r="G3090" s="6" t="s">
        <v>109</v>
      </c>
      <c r="H3090" s="6" t="s">
        <v>17</v>
      </c>
      <c r="I3090" s="8">
        <v>0.44999999999999996</v>
      </c>
      <c r="J3090" s="9">
        <v>4000</v>
      </c>
      <c r="K3090" s="10">
        <f t="shared" si="24"/>
        <v>1799.9999999999998</v>
      </c>
      <c r="L3090" s="10">
        <f t="shared" si="25"/>
        <v>539.99999999999989</v>
      </c>
      <c r="M3090" s="11">
        <v>0.3</v>
      </c>
      <c r="O3090" s="16"/>
      <c r="P3090" s="14"/>
      <c r="Q3090" s="12"/>
      <c r="R3090" s="13"/>
    </row>
    <row r="3091" spans="1:18" ht="15.75" customHeight="1">
      <c r="A3091" s="1"/>
      <c r="B3091" s="6" t="s">
        <v>14</v>
      </c>
      <c r="C3091" s="6">
        <v>1185732</v>
      </c>
      <c r="D3091" s="7">
        <v>44503</v>
      </c>
      <c r="E3091" s="6" t="s">
        <v>33</v>
      </c>
      <c r="F3091" s="6" t="s">
        <v>108</v>
      </c>
      <c r="G3091" s="6" t="s">
        <v>109</v>
      </c>
      <c r="H3091" s="6" t="s">
        <v>18</v>
      </c>
      <c r="I3091" s="8">
        <v>0.35000000000000003</v>
      </c>
      <c r="J3091" s="9">
        <v>3000</v>
      </c>
      <c r="K3091" s="10">
        <f t="shared" si="24"/>
        <v>1050</v>
      </c>
      <c r="L3091" s="10">
        <f t="shared" si="25"/>
        <v>367.5</v>
      </c>
      <c r="M3091" s="11">
        <v>0.35</v>
      </c>
      <c r="O3091" s="16"/>
      <c r="P3091" s="14"/>
      <c r="Q3091" s="12"/>
      <c r="R3091" s="13"/>
    </row>
    <row r="3092" spans="1:18" ht="15.75" customHeight="1">
      <c r="A3092" s="1"/>
      <c r="B3092" s="6" t="s">
        <v>14</v>
      </c>
      <c r="C3092" s="6">
        <v>1185732</v>
      </c>
      <c r="D3092" s="7">
        <v>44503</v>
      </c>
      <c r="E3092" s="6" t="s">
        <v>33</v>
      </c>
      <c r="F3092" s="6" t="s">
        <v>108</v>
      </c>
      <c r="G3092" s="6" t="s">
        <v>109</v>
      </c>
      <c r="H3092" s="6" t="s">
        <v>19</v>
      </c>
      <c r="I3092" s="8">
        <v>0.35000000000000003</v>
      </c>
      <c r="J3092" s="9">
        <v>2450</v>
      </c>
      <c r="K3092" s="10">
        <f t="shared" si="24"/>
        <v>857.50000000000011</v>
      </c>
      <c r="L3092" s="10">
        <f t="shared" si="25"/>
        <v>257.25</v>
      </c>
      <c r="M3092" s="11">
        <v>0.3</v>
      </c>
      <c r="O3092" s="16"/>
      <c r="P3092" s="14"/>
      <c r="Q3092" s="12"/>
      <c r="R3092" s="13"/>
    </row>
    <row r="3093" spans="1:18" ht="15.75" customHeight="1">
      <c r="A3093" s="1"/>
      <c r="B3093" s="6" t="s">
        <v>14</v>
      </c>
      <c r="C3093" s="6">
        <v>1185732</v>
      </c>
      <c r="D3093" s="7">
        <v>44503</v>
      </c>
      <c r="E3093" s="6" t="s">
        <v>33</v>
      </c>
      <c r="F3093" s="6" t="s">
        <v>108</v>
      </c>
      <c r="G3093" s="6" t="s">
        <v>109</v>
      </c>
      <c r="H3093" s="6" t="s">
        <v>20</v>
      </c>
      <c r="I3093" s="8">
        <v>0.35000000000000003</v>
      </c>
      <c r="J3093" s="9">
        <v>2250</v>
      </c>
      <c r="K3093" s="10">
        <f t="shared" si="24"/>
        <v>787.50000000000011</v>
      </c>
      <c r="L3093" s="10">
        <f t="shared" si="25"/>
        <v>236.25000000000003</v>
      </c>
      <c r="M3093" s="11">
        <v>0.3</v>
      </c>
      <c r="O3093" s="16"/>
      <c r="P3093" s="14"/>
      <c r="Q3093" s="12"/>
      <c r="R3093" s="13"/>
    </row>
    <row r="3094" spans="1:18" ht="15.75" customHeight="1">
      <c r="A3094" s="1"/>
      <c r="B3094" s="6" t="s">
        <v>14</v>
      </c>
      <c r="C3094" s="6">
        <v>1185732</v>
      </c>
      <c r="D3094" s="7">
        <v>44503</v>
      </c>
      <c r="E3094" s="6" t="s">
        <v>33</v>
      </c>
      <c r="F3094" s="6" t="s">
        <v>108</v>
      </c>
      <c r="G3094" s="6" t="s">
        <v>109</v>
      </c>
      <c r="H3094" s="6" t="s">
        <v>21</v>
      </c>
      <c r="I3094" s="8">
        <v>0.6</v>
      </c>
      <c r="J3094" s="9">
        <v>2000</v>
      </c>
      <c r="K3094" s="10">
        <f t="shared" si="24"/>
        <v>1200</v>
      </c>
      <c r="L3094" s="10">
        <f t="shared" si="25"/>
        <v>600</v>
      </c>
      <c r="M3094" s="11">
        <v>0.5</v>
      </c>
      <c r="O3094" s="16"/>
      <c r="P3094" s="14"/>
      <c r="Q3094" s="12"/>
      <c r="R3094" s="13"/>
    </row>
    <row r="3095" spans="1:18" ht="15.75" customHeight="1">
      <c r="A3095" s="1"/>
      <c r="B3095" s="6" t="s">
        <v>14</v>
      </c>
      <c r="C3095" s="6">
        <v>1185732</v>
      </c>
      <c r="D3095" s="7">
        <v>44503</v>
      </c>
      <c r="E3095" s="6" t="s">
        <v>33</v>
      </c>
      <c r="F3095" s="6" t="s">
        <v>108</v>
      </c>
      <c r="G3095" s="6" t="s">
        <v>109</v>
      </c>
      <c r="H3095" s="6" t="s">
        <v>22</v>
      </c>
      <c r="I3095" s="8">
        <v>0.64999999999999991</v>
      </c>
      <c r="J3095" s="9">
        <v>3000</v>
      </c>
      <c r="K3095" s="10">
        <f t="shared" si="24"/>
        <v>1949.9999999999998</v>
      </c>
      <c r="L3095" s="10">
        <f t="shared" si="25"/>
        <v>780</v>
      </c>
      <c r="M3095" s="11">
        <v>0.4</v>
      </c>
      <c r="O3095" s="16"/>
      <c r="P3095" s="14"/>
      <c r="Q3095" s="12"/>
      <c r="R3095" s="13"/>
    </row>
    <row r="3096" spans="1:18" ht="15.75" customHeight="1">
      <c r="A3096" s="1"/>
      <c r="B3096" s="6" t="s">
        <v>14</v>
      </c>
      <c r="C3096" s="6">
        <v>1185732</v>
      </c>
      <c r="D3096" s="7">
        <v>44532</v>
      </c>
      <c r="E3096" s="6" t="s">
        <v>33</v>
      </c>
      <c r="F3096" s="6" t="s">
        <v>108</v>
      </c>
      <c r="G3096" s="6" t="s">
        <v>109</v>
      </c>
      <c r="H3096" s="6" t="s">
        <v>17</v>
      </c>
      <c r="I3096" s="8">
        <v>0.6</v>
      </c>
      <c r="J3096" s="9">
        <v>5500</v>
      </c>
      <c r="K3096" s="10">
        <f t="shared" si="24"/>
        <v>3300</v>
      </c>
      <c r="L3096" s="10">
        <f t="shared" si="25"/>
        <v>990</v>
      </c>
      <c r="M3096" s="11">
        <v>0.3</v>
      </c>
      <c r="O3096" s="16"/>
      <c r="P3096" s="14"/>
      <c r="Q3096" s="12"/>
      <c r="R3096" s="13"/>
    </row>
    <row r="3097" spans="1:18" ht="15.75" customHeight="1">
      <c r="A3097" s="1"/>
      <c r="B3097" s="6" t="s">
        <v>14</v>
      </c>
      <c r="C3097" s="6">
        <v>1185732</v>
      </c>
      <c r="D3097" s="7">
        <v>44532</v>
      </c>
      <c r="E3097" s="6" t="s">
        <v>33</v>
      </c>
      <c r="F3097" s="6" t="s">
        <v>108</v>
      </c>
      <c r="G3097" s="6" t="s">
        <v>109</v>
      </c>
      <c r="H3097" s="6" t="s">
        <v>18</v>
      </c>
      <c r="I3097" s="8">
        <v>0.5</v>
      </c>
      <c r="J3097" s="9">
        <v>3500</v>
      </c>
      <c r="K3097" s="10">
        <f t="shared" si="24"/>
        <v>1750</v>
      </c>
      <c r="L3097" s="10">
        <f t="shared" si="25"/>
        <v>612.5</v>
      </c>
      <c r="M3097" s="11">
        <v>0.35</v>
      </c>
      <c r="O3097" s="16"/>
      <c r="P3097" s="14"/>
      <c r="Q3097" s="12"/>
      <c r="R3097" s="13"/>
    </row>
    <row r="3098" spans="1:18" ht="15.75" customHeight="1">
      <c r="A3098" s="1"/>
      <c r="B3098" s="6" t="s">
        <v>14</v>
      </c>
      <c r="C3098" s="6">
        <v>1185732</v>
      </c>
      <c r="D3098" s="7">
        <v>44532</v>
      </c>
      <c r="E3098" s="6" t="s">
        <v>33</v>
      </c>
      <c r="F3098" s="6" t="s">
        <v>108</v>
      </c>
      <c r="G3098" s="6" t="s">
        <v>109</v>
      </c>
      <c r="H3098" s="6" t="s">
        <v>19</v>
      </c>
      <c r="I3098" s="8">
        <v>0.5</v>
      </c>
      <c r="J3098" s="9">
        <v>3000</v>
      </c>
      <c r="K3098" s="10">
        <f t="shared" si="24"/>
        <v>1500</v>
      </c>
      <c r="L3098" s="10">
        <f t="shared" si="25"/>
        <v>450</v>
      </c>
      <c r="M3098" s="11">
        <v>0.3</v>
      </c>
      <c r="O3098" s="16"/>
      <c r="P3098" s="14"/>
      <c r="Q3098" s="12"/>
      <c r="R3098" s="13"/>
    </row>
    <row r="3099" spans="1:18" ht="15.75" customHeight="1">
      <c r="A3099" s="1"/>
      <c r="B3099" s="6" t="s">
        <v>14</v>
      </c>
      <c r="C3099" s="6">
        <v>1185732</v>
      </c>
      <c r="D3099" s="7">
        <v>44532</v>
      </c>
      <c r="E3099" s="6" t="s">
        <v>33</v>
      </c>
      <c r="F3099" s="6" t="s">
        <v>108</v>
      </c>
      <c r="G3099" s="6" t="s">
        <v>109</v>
      </c>
      <c r="H3099" s="6" t="s">
        <v>20</v>
      </c>
      <c r="I3099" s="8">
        <v>0.5</v>
      </c>
      <c r="J3099" s="9">
        <v>2500</v>
      </c>
      <c r="K3099" s="10">
        <f t="shared" si="24"/>
        <v>1250</v>
      </c>
      <c r="L3099" s="10">
        <f t="shared" si="25"/>
        <v>375</v>
      </c>
      <c r="M3099" s="11">
        <v>0.3</v>
      </c>
      <c r="O3099" s="16"/>
      <c r="P3099" s="14"/>
      <c r="Q3099" s="12"/>
      <c r="R3099" s="13"/>
    </row>
    <row r="3100" spans="1:18" ht="15.75" customHeight="1">
      <c r="A3100" s="1"/>
      <c r="B3100" s="6" t="s">
        <v>14</v>
      </c>
      <c r="C3100" s="6">
        <v>1185732</v>
      </c>
      <c r="D3100" s="7">
        <v>44532</v>
      </c>
      <c r="E3100" s="6" t="s">
        <v>33</v>
      </c>
      <c r="F3100" s="6" t="s">
        <v>108</v>
      </c>
      <c r="G3100" s="6" t="s">
        <v>109</v>
      </c>
      <c r="H3100" s="6" t="s">
        <v>21</v>
      </c>
      <c r="I3100" s="8">
        <v>0.6</v>
      </c>
      <c r="J3100" s="9">
        <v>2500</v>
      </c>
      <c r="K3100" s="10">
        <f t="shared" si="24"/>
        <v>1500</v>
      </c>
      <c r="L3100" s="10">
        <f t="shared" si="25"/>
        <v>750</v>
      </c>
      <c r="M3100" s="11">
        <v>0.5</v>
      </c>
      <c r="O3100" s="16"/>
      <c r="P3100" s="14"/>
      <c r="Q3100" s="12"/>
      <c r="R3100" s="13"/>
    </row>
    <row r="3101" spans="1:18" ht="15.75" customHeight="1">
      <c r="A3101" s="1"/>
      <c r="B3101" s="6" t="s">
        <v>14</v>
      </c>
      <c r="C3101" s="6">
        <v>1185732</v>
      </c>
      <c r="D3101" s="7">
        <v>44532</v>
      </c>
      <c r="E3101" s="6" t="s">
        <v>33</v>
      </c>
      <c r="F3101" s="6" t="s">
        <v>108</v>
      </c>
      <c r="G3101" s="6" t="s">
        <v>109</v>
      </c>
      <c r="H3101" s="6" t="s">
        <v>22</v>
      </c>
      <c r="I3101" s="8">
        <v>0.64999999999999991</v>
      </c>
      <c r="J3101" s="9">
        <v>3500</v>
      </c>
      <c r="K3101" s="10">
        <f t="shared" si="24"/>
        <v>2274.9999999999995</v>
      </c>
      <c r="L3101" s="10">
        <f t="shared" si="25"/>
        <v>909.99999999999989</v>
      </c>
      <c r="M3101" s="11">
        <v>0.4</v>
      </c>
      <c r="O3101" s="16"/>
      <c r="P3101" s="14"/>
      <c r="Q3101" s="12"/>
      <c r="R3101" s="13"/>
    </row>
    <row r="3102" spans="1:18" ht="15.75" customHeight="1">
      <c r="A3102" s="1" t="s">
        <v>39</v>
      </c>
      <c r="B3102" s="6" t="s">
        <v>14</v>
      </c>
      <c r="C3102" s="6">
        <v>1185732</v>
      </c>
      <c r="D3102" s="7">
        <v>44206</v>
      </c>
      <c r="E3102" s="6" t="s">
        <v>33</v>
      </c>
      <c r="F3102" s="6" t="s">
        <v>110</v>
      </c>
      <c r="G3102" s="6" t="s">
        <v>111</v>
      </c>
      <c r="H3102" s="6" t="s">
        <v>17</v>
      </c>
      <c r="I3102" s="8">
        <v>0.35000000000000003</v>
      </c>
      <c r="J3102" s="9">
        <v>5000</v>
      </c>
      <c r="K3102" s="10">
        <f t="shared" si="24"/>
        <v>1750.0000000000002</v>
      </c>
      <c r="L3102" s="10">
        <f t="shared" si="25"/>
        <v>700.00000000000011</v>
      </c>
      <c r="M3102" s="11">
        <v>0.4</v>
      </c>
      <c r="O3102" s="16"/>
      <c r="P3102" s="14"/>
      <c r="Q3102" s="12"/>
      <c r="R3102" s="13"/>
    </row>
    <row r="3103" spans="1:18" ht="15.75" customHeight="1">
      <c r="A3103" s="1"/>
      <c r="B3103" s="6" t="s">
        <v>14</v>
      </c>
      <c r="C3103" s="6">
        <v>1185732</v>
      </c>
      <c r="D3103" s="7">
        <v>44206</v>
      </c>
      <c r="E3103" s="6" t="s">
        <v>33</v>
      </c>
      <c r="F3103" s="6" t="s">
        <v>110</v>
      </c>
      <c r="G3103" s="6" t="s">
        <v>111</v>
      </c>
      <c r="H3103" s="6" t="s">
        <v>18</v>
      </c>
      <c r="I3103" s="8">
        <v>0.35000000000000003</v>
      </c>
      <c r="J3103" s="9">
        <v>3000</v>
      </c>
      <c r="K3103" s="10">
        <f t="shared" si="24"/>
        <v>1050</v>
      </c>
      <c r="L3103" s="10">
        <f t="shared" si="25"/>
        <v>420</v>
      </c>
      <c r="M3103" s="11">
        <v>0.4</v>
      </c>
      <c r="O3103" s="16"/>
      <c r="P3103" s="14"/>
      <c r="Q3103" s="12"/>
      <c r="R3103" s="13"/>
    </row>
    <row r="3104" spans="1:18" ht="15.75" customHeight="1">
      <c r="A3104" s="1"/>
      <c r="B3104" s="6" t="s">
        <v>14</v>
      </c>
      <c r="C3104" s="6">
        <v>1185732</v>
      </c>
      <c r="D3104" s="7">
        <v>44206</v>
      </c>
      <c r="E3104" s="6" t="s">
        <v>33</v>
      </c>
      <c r="F3104" s="6" t="s">
        <v>110</v>
      </c>
      <c r="G3104" s="6" t="s">
        <v>111</v>
      </c>
      <c r="H3104" s="6" t="s">
        <v>19</v>
      </c>
      <c r="I3104" s="8">
        <v>0.25000000000000006</v>
      </c>
      <c r="J3104" s="9">
        <v>3000</v>
      </c>
      <c r="K3104" s="10">
        <f t="shared" si="24"/>
        <v>750.00000000000011</v>
      </c>
      <c r="L3104" s="10">
        <f t="shared" si="25"/>
        <v>262.5</v>
      </c>
      <c r="M3104" s="11">
        <v>0.35</v>
      </c>
      <c r="O3104" s="16"/>
      <c r="P3104" s="14"/>
      <c r="Q3104" s="12"/>
      <c r="R3104" s="13"/>
    </row>
    <row r="3105" spans="1:18" ht="15.75" customHeight="1">
      <c r="A3105" s="1"/>
      <c r="B3105" s="6" t="s">
        <v>14</v>
      </c>
      <c r="C3105" s="6">
        <v>1185732</v>
      </c>
      <c r="D3105" s="7">
        <v>44206</v>
      </c>
      <c r="E3105" s="6" t="s">
        <v>33</v>
      </c>
      <c r="F3105" s="6" t="s">
        <v>110</v>
      </c>
      <c r="G3105" s="6" t="s">
        <v>111</v>
      </c>
      <c r="H3105" s="6" t="s">
        <v>20</v>
      </c>
      <c r="I3105" s="8">
        <v>0.30000000000000004</v>
      </c>
      <c r="J3105" s="9">
        <v>1500</v>
      </c>
      <c r="K3105" s="10">
        <f t="shared" si="24"/>
        <v>450.00000000000006</v>
      </c>
      <c r="L3105" s="10">
        <f t="shared" si="25"/>
        <v>157.5</v>
      </c>
      <c r="M3105" s="11">
        <v>0.35</v>
      </c>
      <c r="O3105" s="16"/>
      <c r="P3105" s="14"/>
      <c r="Q3105" s="12"/>
      <c r="R3105" s="13"/>
    </row>
    <row r="3106" spans="1:18" ht="15.75" customHeight="1">
      <c r="A3106" s="1"/>
      <c r="B3106" s="6" t="s">
        <v>14</v>
      </c>
      <c r="C3106" s="6">
        <v>1185732</v>
      </c>
      <c r="D3106" s="7">
        <v>44206</v>
      </c>
      <c r="E3106" s="6" t="s">
        <v>33</v>
      </c>
      <c r="F3106" s="6" t="s">
        <v>110</v>
      </c>
      <c r="G3106" s="6" t="s">
        <v>111</v>
      </c>
      <c r="H3106" s="6" t="s">
        <v>21</v>
      </c>
      <c r="I3106" s="8">
        <v>0.44999999999999996</v>
      </c>
      <c r="J3106" s="9">
        <v>2000</v>
      </c>
      <c r="K3106" s="10">
        <f t="shared" si="24"/>
        <v>899.99999999999989</v>
      </c>
      <c r="L3106" s="10">
        <f t="shared" si="25"/>
        <v>269.99999999999994</v>
      </c>
      <c r="M3106" s="11">
        <v>0.3</v>
      </c>
      <c r="O3106" s="16"/>
      <c r="P3106" s="14"/>
      <c r="Q3106" s="12"/>
      <c r="R3106" s="13"/>
    </row>
    <row r="3107" spans="1:18" ht="15.75" customHeight="1">
      <c r="A3107" s="1"/>
      <c r="B3107" s="6" t="s">
        <v>14</v>
      </c>
      <c r="C3107" s="6">
        <v>1185732</v>
      </c>
      <c r="D3107" s="7">
        <v>44206</v>
      </c>
      <c r="E3107" s="6" t="s">
        <v>33</v>
      </c>
      <c r="F3107" s="6" t="s">
        <v>110</v>
      </c>
      <c r="G3107" s="6" t="s">
        <v>111</v>
      </c>
      <c r="H3107" s="6" t="s">
        <v>22</v>
      </c>
      <c r="I3107" s="8">
        <v>0.35000000000000003</v>
      </c>
      <c r="J3107" s="9">
        <v>3000</v>
      </c>
      <c r="K3107" s="10">
        <f t="shared" si="24"/>
        <v>1050</v>
      </c>
      <c r="L3107" s="10">
        <f t="shared" si="25"/>
        <v>420</v>
      </c>
      <c r="M3107" s="11">
        <v>0.4</v>
      </c>
      <c r="O3107" s="16"/>
      <c r="P3107" s="14"/>
      <c r="Q3107" s="12"/>
      <c r="R3107" s="13"/>
    </row>
    <row r="3108" spans="1:18" ht="15.75" customHeight="1">
      <c r="A3108" s="1"/>
      <c r="B3108" s="6" t="s">
        <v>14</v>
      </c>
      <c r="C3108" s="6">
        <v>1185732</v>
      </c>
      <c r="D3108" s="7">
        <v>44237</v>
      </c>
      <c r="E3108" s="6" t="s">
        <v>33</v>
      </c>
      <c r="F3108" s="6" t="s">
        <v>110</v>
      </c>
      <c r="G3108" s="6" t="s">
        <v>111</v>
      </c>
      <c r="H3108" s="6" t="s">
        <v>17</v>
      </c>
      <c r="I3108" s="8">
        <v>0.35000000000000003</v>
      </c>
      <c r="J3108" s="9">
        <v>5500</v>
      </c>
      <c r="K3108" s="10">
        <f t="shared" si="24"/>
        <v>1925.0000000000002</v>
      </c>
      <c r="L3108" s="10">
        <f t="shared" si="25"/>
        <v>770.00000000000011</v>
      </c>
      <c r="M3108" s="11">
        <v>0.4</v>
      </c>
      <c r="O3108" s="16"/>
      <c r="P3108" s="14"/>
      <c r="Q3108" s="12"/>
      <c r="R3108" s="13"/>
    </row>
    <row r="3109" spans="1:18" ht="15.75" customHeight="1">
      <c r="A3109" s="1"/>
      <c r="B3109" s="6" t="s">
        <v>14</v>
      </c>
      <c r="C3109" s="6">
        <v>1185732</v>
      </c>
      <c r="D3109" s="7">
        <v>44237</v>
      </c>
      <c r="E3109" s="6" t="s">
        <v>33</v>
      </c>
      <c r="F3109" s="6" t="s">
        <v>110</v>
      </c>
      <c r="G3109" s="6" t="s">
        <v>111</v>
      </c>
      <c r="H3109" s="6" t="s">
        <v>18</v>
      </c>
      <c r="I3109" s="8">
        <v>0.35000000000000003</v>
      </c>
      <c r="J3109" s="9">
        <v>2000</v>
      </c>
      <c r="K3109" s="10">
        <f t="shared" si="24"/>
        <v>700.00000000000011</v>
      </c>
      <c r="L3109" s="10">
        <f t="shared" si="25"/>
        <v>280.00000000000006</v>
      </c>
      <c r="M3109" s="11">
        <v>0.4</v>
      </c>
      <c r="O3109" s="16"/>
      <c r="P3109" s="14"/>
      <c r="Q3109" s="12"/>
      <c r="R3109" s="13"/>
    </row>
    <row r="3110" spans="1:18" ht="15.75" customHeight="1">
      <c r="A3110" s="1"/>
      <c r="B3110" s="6" t="s">
        <v>14</v>
      </c>
      <c r="C3110" s="6">
        <v>1185732</v>
      </c>
      <c r="D3110" s="7">
        <v>44237</v>
      </c>
      <c r="E3110" s="6" t="s">
        <v>33</v>
      </c>
      <c r="F3110" s="6" t="s">
        <v>110</v>
      </c>
      <c r="G3110" s="6" t="s">
        <v>111</v>
      </c>
      <c r="H3110" s="6" t="s">
        <v>19</v>
      </c>
      <c r="I3110" s="8">
        <v>0.25000000000000006</v>
      </c>
      <c r="J3110" s="9">
        <v>2500</v>
      </c>
      <c r="K3110" s="10">
        <f t="shared" si="24"/>
        <v>625.00000000000011</v>
      </c>
      <c r="L3110" s="10">
        <f t="shared" si="25"/>
        <v>218.75000000000003</v>
      </c>
      <c r="M3110" s="11">
        <v>0.35</v>
      </c>
      <c r="O3110" s="16"/>
      <c r="P3110" s="14"/>
      <c r="Q3110" s="12"/>
      <c r="R3110" s="13"/>
    </row>
    <row r="3111" spans="1:18" ht="15.75" customHeight="1">
      <c r="A3111" s="1"/>
      <c r="B3111" s="6" t="s">
        <v>14</v>
      </c>
      <c r="C3111" s="6">
        <v>1185732</v>
      </c>
      <c r="D3111" s="7">
        <v>44237</v>
      </c>
      <c r="E3111" s="6" t="s">
        <v>33</v>
      </c>
      <c r="F3111" s="6" t="s">
        <v>110</v>
      </c>
      <c r="G3111" s="6" t="s">
        <v>111</v>
      </c>
      <c r="H3111" s="6" t="s">
        <v>20</v>
      </c>
      <c r="I3111" s="8">
        <v>0.30000000000000004</v>
      </c>
      <c r="J3111" s="9">
        <v>1250</v>
      </c>
      <c r="K3111" s="10">
        <f t="shared" si="24"/>
        <v>375.00000000000006</v>
      </c>
      <c r="L3111" s="10">
        <f t="shared" si="25"/>
        <v>131.25</v>
      </c>
      <c r="M3111" s="11">
        <v>0.35</v>
      </c>
      <c r="O3111" s="16"/>
      <c r="P3111" s="14"/>
      <c r="Q3111" s="12"/>
      <c r="R3111" s="13"/>
    </row>
    <row r="3112" spans="1:18" ht="15.75" customHeight="1">
      <c r="A3112" s="1"/>
      <c r="B3112" s="6" t="s">
        <v>14</v>
      </c>
      <c r="C3112" s="6">
        <v>1185732</v>
      </c>
      <c r="D3112" s="7">
        <v>44237</v>
      </c>
      <c r="E3112" s="6" t="s">
        <v>33</v>
      </c>
      <c r="F3112" s="6" t="s">
        <v>110</v>
      </c>
      <c r="G3112" s="6" t="s">
        <v>111</v>
      </c>
      <c r="H3112" s="6" t="s">
        <v>21</v>
      </c>
      <c r="I3112" s="8">
        <v>0.44999999999999996</v>
      </c>
      <c r="J3112" s="9">
        <v>2000</v>
      </c>
      <c r="K3112" s="10">
        <f t="shared" si="24"/>
        <v>899.99999999999989</v>
      </c>
      <c r="L3112" s="10">
        <f t="shared" si="25"/>
        <v>269.99999999999994</v>
      </c>
      <c r="M3112" s="11">
        <v>0.3</v>
      </c>
      <c r="O3112" s="16"/>
      <c r="P3112" s="14"/>
      <c r="Q3112" s="12"/>
      <c r="R3112" s="13"/>
    </row>
    <row r="3113" spans="1:18" ht="15.75" customHeight="1">
      <c r="A3113" s="1"/>
      <c r="B3113" s="6" t="s">
        <v>14</v>
      </c>
      <c r="C3113" s="6">
        <v>1185732</v>
      </c>
      <c r="D3113" s="7">
        <v>44237</v>
      </c>
      <c r="E3113" s="6" t="s">
        <v>33</v>
      </c>
      <c r="F3113" s="6" t="s">
        <v>110</v>
      </c>
      <c r="G3113" s="6" t="s">
        <v>111</v>
      </c>
      <c r="H3113" s="6" t="s">
        <v>22</v>
      </c>
      <c r="I3113" s="8">
        <v>0.19999999999999996</v>
      </c>
      <c r="J3113" s="9">
        <v>3000</v>
      </c>
      <c r="K3113" s="10">
        <f t="shared" si="24"/>
        <v>599.99999999999989</v>
      </c>
      <c r="L3113" s="10">
        <f t="shared" si="25"/>
        <v>239.99999999999997</v>
      </c>
      <c r="M3113" s="11">
        <v>0.4</v>
      </c>
      <c r="O3113" s="16"/>
      <c r="P3113" s="14"/>
      <c r="Q3113" s="12"/>
      <c r="R3113" s="13"/>
    </row>
    <row r="3114" spans="1:18" ht="15.75" customHeight="1">
      <c r="A3114" s="1"/>
      <c r="B3114" s="6" t="s">
        <v>14</v>
      </c>
      <c r="C3114" s="6">
        <v>1185732</v>
      </c>
      <c r="D3114" s="7">
        <v>44264</v>
      </c>
      <c r="E3114" s="6" t="s">
        <v>33</v>
      </c>
      <c r="F3114" s="6" t="s">
        <v>110</v>
      </c>
      <c r="G3114" s="6" t="s">
        <v>111</v>
      </c>
      <c r="H3114" s="6" t="s">
        <v>17</v>
      </c>
      <c r="I3114" s="8">
        <v>0.25000000000000006</v>
      </c>
      <c r="J3114" s="9">
        <v>5200</v>
      </c>
      <c r="K3114" s="10">
        <f t="shared" si="24"/>
        <v>1300.0000000000002</v>
      </c>
      <c r="L3114" s="10">
        <f t="shared" si="25"/>
        <v>520.00000000000011</v>
      </c>
      <c r="M3114" s="11">
        <v>0.4</v>
      </c>
      <c r="O3114" s="16"/>
      <c r="P3114" s="14"/>
      <c r="Q3114" s="12"/>
      <c r="R3114" s="13"/>
    </row>
    <row r="3115" spans="1:18" ht="15.75" customHeight="1">
      <c r="A3115" s="1"/>
      <c r="B3115" s="6" t="s">
        <v>14</v>
      </c>
      <c r="C3115" s="6">
        <v>1185732</v>
      </c>
      <c r="D3115" s="7">
        <v>44264</v>
      </c>
      <c r="E3115" s="6" t="s">
        <v>33</v>
      </c>
      <c r="F3115" s="6" t="s">
        <v>110</v>
      </c>
      <c r="G3115" s="6" t="s">
        <v>111</v>
      </c>
      <c r="H3115" s="6" t="s">
        <v>18</v>
      </c>
      <c r="I3115" s="8">
        <v>0.25000000000000006</v>
      </c>
      <c r="J3115" s="9">
        <v>2250</v>
      </c>
      <c r="K3115" s="10">
        <f t="shared" si="24"/>
        <v>562.50000000000011</v>
      </c>
      <c r="L3115" s="10">
        <f t="shared" si="25"/>
        <v>225.00000000000006</v>
      </c>
      <c r="M3115" s="11">
        <v>0.4</v>
      </c>
      <c r="O3115" s="16"/>
      <c r="P3115" s="14"/>
      <c r="Q3115" s="12"/>
      <c r="R3115" s="13"/>
    </row>
    <row r="3116" spans="1:18" ht="15.75" customHeight="1">
      <c r="A3116" s="1"/>
      <c r="B3116" s="6" t="s">
        <v>14</v>
      </c>
      <c r="C3116" s="6">
        <v>1185732</v>
      </c>
      <c r="D3116" s="7">
        <v>44264</v>
      </c>
      <c r="E3116" s="6" t="s">
        <v>33</v>
      </c>
      <c r="F3116" s="6" t="s">
        <v>110</v>
      </c>
      <c r="G3116" s="6" t="s">
        <v>111</v>
      </c>
      <c r="H3116" s="6" t="s">
        <v>19</v>
      </c>
      <c r="I3116" s="8">
        <v>0.15000000000000002</v>
      </c>
      <c r="J3116" s="9">
        <v>2750</v>
      </c>
      <c r="K3116" s="10">
        <f t="shared" si="24"/>
        <v>412.50000000000006</v>
      </c>
      <c r="L3116" s="10">
        <f t="shared" si="25"/>
        <v>144.375</v>
      </c>
      <c r="M3116" s="11">
        <v>0.35</v>
      </c>
      <c r="O3116" s="16"/>
      <c r="P3116" s="14"/>
      <c r="Q3116" s="12"/>
      <c r="R3116" s="13"/>
    </row>
    <row r="3117" spans="1:18" ht="15.75" customHeight="1">
      <c r="A3117" s="1"/>
      <c r="B3117" s="6" t="s">
        <v>14</v>
      </c>
      <c r="C3117" s="6">
        <v>1185732</v>
      </c>
      <c r="D3117" s="7">
        <v>44264</v>
      </c>
      <c r="E3117" s="6" t="s">
        <v>33</v>
      </c>
      <c r="F3117" s="6" t="s">
        <v>110</v>
      </c>
      <c r="G3117" s="6" t="s">
        <v>111</v>
      </c>
      <c r="H3117" s="6" t="s">
        <v>20</v>
      </c>
      <c r="I3117" s="8">
        <v>0.19999999999999996</v>
      </c>
      <c r="J3117" s="9">
        <v>1250</v>
      </c>
      <c r="K3117" s="10">
        <f t="shared" si="24"/>
        <v>249.99999999999994</v>
      </c>
      <c r="L3117" s="10">
        <f t="shared" si="25"/>
        <v>87.499999999999972</v>
      </c>
      <c r="M3117" s="11">
        <v>0.35</v>
      </c>
      <c r="O3117" s="16"/>
      <c r="P3117" s="14"/>
      <c r="Q3117" s="12"/>
      <c r="R3117" s="13"/>
    </row>
    <row r="3118" spans="1:18" ht="15.75" customHeight="1">
      <c r="A3118" s="1"/>
      <c r="B3118" s="6" t="s">
        <v>14</v>
      </c>
      <c r="C3118" s="6">
        <v>1185732</v>
      </c>
      <c r="D3118" s="7">
        <v>44264</v>
      </c>
      <c r="E3118" s="6" t="s">
        <v>33</v>
      </c>
      <c r="F3118" s="6" t="s">
        <v>110</v>
      </c>
      <c r="G3118" s="6" t="s">
        <v>111</v>
      </c>
      <c r="H3118" s="6" t="s">
        <v>21</v>
      </c>
      <c r="I3118" s="8">
        <v>0.35000000000000003</v>
      </c>
      <c r="J3118" s="9">
        <v>1750</v>
      </c>
      <c r="K3118" s="10">
        <f t="shared" si="24"/>
        <v>612.50000000000011</v>
      </c>
      <c r="L3118" s="10">
        <f t="shared" si="25"/>
        <v>183.75000000000003</v>
      </c>
      <c r="M3118" s="11">
        <v>0.3</v>
      </c>
      <c r="O3118" s="16"/>
      <c r="P3118" s="14"/>
      <c r="Q3118" s="12"/>
      <c r="R3118" s="13"/>
    </row>
    <row r="3119" spans="1:18" ht="15.75" customHeight="1">
      <c r="A3119" s="1"/>
      <c r="B3119" s="6" t="s">
        <v>14</v>
      </c>
      <c r="C3119" s="6">
        <v>1185732</v>
      </c>
      <c r="D3119" s="7">
        <v>44264</v>
      </c>
      <c r="E3119" s="6" t="s">
        <v>33</v>
      </c>
      <c r="F3119" s="6" t="s">
        <v>110</v>
      </c>
      <c r="G3119" s="6" t="s">
        <v>111</v>
      </c>
      <c r="H3119" s="6" t="s">
        <v>22</v>
      </c>
      <c r="I3119" s="8">
        <v>0.25000000000000006</v>
      </c>
      <c r="J3119" s="9">
        <v>2750</v>
      </c>
      <c r="K3119" s="10">
        <f t="shared" si="24"/>
        <v>687.50000000000011</v>
      </c>
      <c r="L3119" s="10">
        <f t="shared" si="25"/>
        <v>275.00000000000006</v>
      </c>
      <c r="M3119" s="11">
        <v>0.4</v>
      </c>
      <c r="O3119" s="16"/>
      <c r="P3119" s="14"/>
      <c r="Q3119" s="12"/>
      <c r="R3119" s="13"/>
    </row>
    <row r="3120" spans="1:18" ht="15.75" customHeight="1">
      <c r="A3120" s="1"/>
      <c r="B3120" s="6" t="s">
        <v>14</v>
      </c>
      <c r="C3120" s="6">
        <v>1185732</v>
      </c>
      <c r="D3120" s="7">
        <v>44296</v>
      </c>
      <c r="E3120" s="6" t="s">
        <v>33</v>
      </c>
      <c r="F3120" s="6" t="s">
        <v>110</v>
      </c>
      <c r="G3120" s="6" t="s">
        <v>111</v>
      </c>
      <c r="H3120" s="6" t="s">
        <v>17</v>
      </c>
      <c r="I3120" s="8">
        <v>0.25000000000000006</v>
      </c>
      <c r="J3120" s="9">
        <v>5000</v>
      </c>
      <c r="K3120" s="10">
        <f t="shared" si="24"/>
        <v>1250.0000000000002</v>
      </c>
      <c r="L3120" s="10">
        <f t="shared" si="25"/>
        <v>500.00000000000011</v>
      </c>
      <c r="M3120" s="11">
        <v>0.4</v>
      </c>
      <c r="O3120" s="16"/>
      <c r="P3120" s="14"/>
      <c r="Q3120" s="12"/>
      <c r="R3120" s="13"/>
    </row>
    <row r="3121" spans="1:18" ht="15.75" customHeight="1">
      <c r="A3121" s="1"/>
      <c r="B3121" s="6" t="s">
        <v>14</v>
      </c>
      <c r="C3121" s="6">
        <v>1185732</v>
      </c>
      <c r="D3121" s="7">
        <v>44296</v>
      </c>
      <c r="E3121" s="6" t="s">
        <v>33</v>
      </c>
      <c r="F3121" s="6" t="s">
        <v>110</v>
      </c>
      <c r="G3121" s="6" t="s">
        <v>111</v>
      </c>
      <c r="H3121" s="6" t="s">
        <v>18</v>
      </c>
      <c r="I3121" s="8">
        <v>0.25000000000000006</v>
      </c>
      <c r="J3121" s="9">
        <v>2000</v>
      </c>
      <c r="K3121" s="10">
        <f t="shared" si="24"/>
        <v>500.00000000000011</v>
      </c>
      <c r="L3121" s="10">
        <f t="shared" si="25"/>
        <v>200.00000000000006</v>
      </c>
      <c r="M3121" s="11">
        <v>0.4</v>
      </c>
      <c r="O3121" s="16"/>
      <c r="P3121" s="14"/>
      <c r="Q3121" s="12"/>
      <c r="R3121" s="13"/>
    </row>
    <row r="3122" spans="1:18" ht="15.75" customHeight="1">
      <c r="A3122" s="1"/>
      <c r="B3122" s="6" t="s">
        <v>14</v>
      </c>
      <c r="C3122" s="6">
        <v>1185732</v>
      </c>
      <c r="D3122" s="7">
        <v>44296</v>
      </c>
      <c r="E3122" s="6" t="s">
        <v>33</v>
      </c>
      <c r="F3122" s="6" t="s">
        <v>110</v>
      </c>
      <c r="G3122" s="6" t="s">
        <v>111</v>
      </c>
      <c r="H3122" s="6" t="s">
        <v>19</v>
      </c>
      <c r="I3122" s="8">
        <v>0.15000000000000002</v>
      </c>
      <c r="J3122" s="9">
        <v>2000</v>
      </c>
      <c r="K3122" s="10">
        <f t="shared" si="24"/>
        <v>300.00000000000006</v>
      </c>
      <c r="L3122" s="10">
        <f t="shared" si="25"/>
        <v>105.00000000000001</v>
      </c>
      <c r="M3122" s="11">
        <v>0.35</v>
      </c>
      <c r="O3122" s="16"/>
      <c r="P3122" s="14"/>
      <c r="Q3122" s="12"/>
      <c r="R3122" s="13"/>
    </row>
    <row r="3123" spans="1:18" ht="15.75" customHeight="1">
      <c r="A3123" s="1"/>
      <c r="B3123" s="6" t="s">
        <v>14</v>
      </c>
      <c r="C3123" s="6">
        <v>1185732</v>
      </c>
      <c r="D3123" s="7">
        <v>44296</v>
      </c>
      <c r="E3123" s="6" t="s">
        <v>33</v>
      </c>
      <c r="F3123" s="6" t="s">
        <v>110</v>
      </c>
      <c r="G3123" s="6" t="s">
        <v>111</v>
      </c>
      <c r="H3123" s="6" t="s">
        <v>20</v>
      </c>
      <c r="I3123" s="8">
        <v>0.19999999999999996</v>
      </c>
      <c r="J3123" s="9">
        <v>1250</v>
      </c>
      <c r="K3123" s="10">
        <f t="shared" si="24"/>
        <v>249.99999999999994</v>
      </c>
      <c r="L3123" s="10">
        <f t="shared" si="25"/>
        <v>87.499999999999972</v>
      </c>
      <c r="M3123" s="11">
        <v>0.35</v>
      </c>
      <c r="O3123" s="16"/>
      <c r="P3123" s="14"/>
      <c r="Q3123" s="12"/>
      <c r="R3123" s="13"/>
    </row>
    <row r="3124" spans="1:18" ht="15.75" customHeight="1">
      <c r="A3124" s="1"/>
      <c r="B3124" s="6" t="s">
        <v>14</v>
      </c>
      <c r="C3124" s="6">
        <v>1185732</v>
      </c>
      <c r="D3124" s="7">
        <v>44296</v>
      </c>
      <c r="E3124" s="6" t="s">
        <v>33</v>
      </c>
      <c r="F3124" s="6" t="s">
        <v>110</v>
      </c>
      <c r="G3124" s="6" t="s">
        <v>111</v>
      </c>
      <c r="H3124" s="6" t="s">
        <v>21</v>
      </c>
      <c r="I3124" s="8">
        <v>0.65</v>
      </c>
      <c r="J3124" s="9">
        <v>1500</v>
      </c>
      <c r="K3124" s="10">
        <f t="shared" si="24"/>
        <v>975</v>
      </c>
      <c r="L3124" s="10">
        <f t="shared" si="25"/>
        <v>292.5</v>
      </c>
      <c r="M3124" s="11">
        <v>0.3</v>
      </c>
      <c r="O3124" s="16"/>
      <c r="P3124" s="14"/>
      <c r="Q3124" s="12"/>
      <c r="R3124" s="13"/>
    </row>
    <row r="3125" spans="1:18" ht="15.75" customHeight="1">
      <c r="A3125" s="1"/>
      <c r="B3125" s="6" t="s">
        <v>14</v>
      </c>
      <c r="C3125" s="6">
        <v>1185732</v>
      </c>
      <c r="D3125" s="7">
        <v>44296</v>
      </c>
      <c r="E3125" s="6" t="s">
        <v>33</v>
      </c>
      <c r="F3125" s="6" t="s">
        <v>110</v>
      </c>
      <c r="G3125" s="6" t="s">
        <v>111</v>
      </c>
      <c r="H3125" s="6" t="s">
        <v>22</v>
      </c>
      <c r="I3125" s="8">
        <v>0.5</v>
      </c>
      <c r="J3125" s="9">
        <v>2750</v>
      </c>
      <c r="K3125" s="10">
        <f t="shared" si="24"/>
        <v>1375</v>
      </c>
      <c r="L3125" s="10">
        <f t="shared" si="25"/>
        <v>550</v>
      </c>
      <c r="M3125" s="11">
        <v>0.4</v>
      </c>
      <c r="O3125" s="16"/>
      <c r="P3125" s="14"/>
      <c r="Q3125" s="12"/>
      <c r="R3125" s="13"/>
    </row>
    <row r="3126" spans="1:18" ht="15.75" customHeight="1">
      <c r="A3126" s="1"/>
      <c r="B3126" s="6" t="s">
        <v>14</v>
      </c>
      <c r="C3126" s="6">
        <v>1185732</v>
      </c>
      <c r="D3126" s="7">
        <v>44327</v>
      </c>
      <c r="E3126" s="6" t="s">
        <v>33</v>
      </c>
      <c r="F3126" s="6" t="s">
        <v>110</v>
      </c>
      <c r="G3126" s="6" t="s">
        <v>111</v>
      </c>
      <c r="H3126" s="6" t="s">
        <v>17</v>
      </c>
      <c r="I3126" s="8">
        <v>0.6</v>
      </c>
      <c r="J3126" s="9">
        <v>5450</v>
      </c>
      <c r="K3126" s="10">
        <f t="shared" si="24"/>
        <v>3270</v>
      </c>
      <c r="L3126" s="10">
        <f t="shared" si="25"/>
        <v>1308</v>
      </c>
      <c r="M3126" s="11">
        <v>0.4</v>
      </c>
      <c r="O3126" s="16"/>
      <c r="P3126" s="14"/>
      <c r="Q3126" s="12"/>
      <c r="R3126" s="13"/>
    </row>
    <row r="3127" spans="1:18" ht="15.75" customHeight="1">
      <c r="A3127" s="1"/>
      <c r="B3127" s="6" t="s">
        <v>14</v>
      </c>
      <c r="C3127" s="6">
        <v>1185732</v>
      </c>
      <c r="D3127" s="7">
        <v>44327</v>
      </c>
      <c r="E3127" s="6" t="s">
        <v>33</v>
      </c>
      <c r="F3127" s="6" t="s">
        <v>110</v>
      </c>
      <c r="G3127" s="6" t="s">
        <v>111</v>
      </c>
      <c r="H3127" s="6" t="s">
        <v>18</v>
      </c>
      <c r="I3127" s="8">
        <v>0.4</v>
      </c>
      <c r="J3127" s="9">
        <v>2500</v>
      </c>
      <c r="K3127" s="10">
        <f t="shared" si="24"/>
        <v>1000</v>
      </c>
      <c r="L3127" s="10">
        <f t="shared" si="25"/>
        <v>400</v>
      </c>
      <c r="M3127" s="11">
        <v>0.4</v>
      </c>
      <c r="O3127" s="16"/>
      <c r="P3127" s="14"/>
      <c r="Q3127" s="12"/>
      <c r="R3127" s="13"/>
    </row>
    <row r="3128" spans="1:18" ht="15.75" customHeight="1">
      <c r="A3128" s="1"/>
      <c r="B3128" s="6" t="s">
        <v>14</v>
      </c>
      <c r="C3128" s="6">
        <v>1185732</v>
      </c>
      <c r="D3128" s="7">
        <v>44327</v>
      </c>
      <c r="E3128" s="6" t="s">
        <v>33</v>
      </c>
      <c r="F3128" s="6" t="s">
        <v>110</v>
      </c>
      <c r="G3128" s="6" t="s">
        <v>111</v>
      </c>
      <c r="H3128" s="6" t="s">
        <v>19</v>
      </c>
      <c r="I3128" s="8">
        <v>0.35000000000000003</v>
      </c>
      <c r="J3128" s="9">
        <v>2250</v>
      </c>
      <c r="K3128" s="10">
        <f t="shared" si="24"/>
        <v>787.50000000000011</v>
      </c>
      <c r="L3128" s="10">
        <f t="shared" si="25"/>
        <v>275.625</v>
      </c>
      <c r="M3128" s="11">
        <v>0.35</v>
      </c>
      <c r="O3128" s="16"/>
      <c r="P3128" s="14"/>
      <c r="Q3128" s="12"/>
      <c r="R3128" s="13"/>
    </row>
    <row r="3129" spans="1:18" ht="15.75" customHeight="1">
      <c r="A3129" s="1"/>
      <c r="B3129" s="6" t="s">
        <v>14</v>
      </c>
      <c r="C3129" s="6">
        <v>1185732</v>
      </c>
      <c r="D3129" s="7">
        <v>44327</v>
      </c>
      <c r="E3129" s="6" t="s">
        <v>33</v>
      </c>
      <c r="F3129" s="6" t="s">
        <v>110</v>
      </c>
      <c r="G3129" s="6" t="s">
        <v>111</v>
      </c>
      <c r="H3129" s="6" t="s">
        <v>20</v>
      </c>
      <c r="I3129" s="8">
        <v>0.35000000000000003</v>
      </c>
      <c r="J3129" s="9">
        <v>1750</v>
      </c>
      <c r="K3129" s="10">
        <f t="shared" si="24"/>
        <v>612.50000000000011</v>
      </c>
      <c r="L3129" s="10">
        <f t="shared" si="25"/>
        <v>214.37500000000003</v>
      </c>
      <c r="M3129" s="11">
        <v>0.35</v>
      </c>
      <c r="O3129" s="16"/>
      <c r="P3129" s="14"/>
      <c r="Q3129" s="12"/>
      <c r="R3129" s="13"/>
    </row>
    <row r="3130" spans="1:18" ht="15.75" customHeight="1">
      <c r="A3130" s="1"/>
      <c r="B3130" s="6" t="s">
        <v>14</v>
      </c>
      <c r="C3130" s="6">
        <v>1185732</v>
      </c>
      <c r="D3130" s="7">
        <v>44327</v>
      </c>
      <c r="E3130" s="6" t="s">
        <v>33</v>
      </c>
      <c r="F3130" s="6" t="s">
        <v>110</v>
      </c>
      <c r="G3130" s="6" t="s">
        <v>111</v>
      </c>
      <c r="H3130" s="6" t="s">
        <v>21</v>
      </c>
      <c r="I3130" s="8">
        <v>0.44999999999999996</v>
      </c>
      <c r="J3130" s="9">
        <v>2000</v>
      </c>
      <c r="K3130" s="10">
        <f t="shared" si="24"/>
        <v>899.99999999999989</v>
      </c>
      <c r="L3130" s="10">
        <f t="shared" si="25"/>
        <v>269.99999999999994</v>
      </c>
      <c r="M3130" s="11">
        <v>0.3</v>
      </c>
      <c r="O3130" s="16"/>
      <c r="P3130" s="14"/>
      <c r="Q3130" s="12"/>
      <c r="R3130" s="13"/>
    </row>
    <row r="3131" spans="1:18" ht="15.75" customHeight="1">
      <c r="A3131" s="1"/>
      <c r="B3131" s="6" t="s">
        <v>14</v>
      </c>
      <c r="C3131" s="6">
        <v>1185732</v>
      </c>
      <c r="D3131" s="7">
        <v>44327</v>
      </c>
      <c r="E3131" s="6" t="s">
        <v>33</v>
      </c>
      <c r="F3131" s="6" t="s">
        <v>110</v>
      </c>
      <c r="G3131" s="6" t="s">
        <v>111</v>
      </c>
      <c r="H3131" s="6" t="s">
        <v>22</v>
      </c>
      <c r="I3131" s="8">
        <v>0.54999999999999993</v>
      </c>
      <c r="J3131" s="9">
        <v>3250</v>
      </c>
      <c r="K3131" s="10">
        <f t="shared" si="24"/>
        <v>1787.4999999999998</v>
      </c>
      <c r="L3131" s="10">
        <f t="shared" si="25"/>
        <v>715</v>
      </c>
      <c r="M3131" s="11">
        <v>0.4</v>
      </c>
      <c r="O3131" s="16"/>
      <c r="P3131" s="14"/>
      <c r="Q3131" s="12"/>
      <c r="R3131" s="13"/>
    </row>
    <row r="3132" spans="1:18" ht="15.75" customHeight="1">
      <c r="A3132" s="1"/>
      <c r="B3132" s="6" t="s">
        <v>14</v>
      </c>
      <c r="C3132" s="6">
        <v>1185732</v>
      </c>
      <c r="D3132" s="7">
        <v>44357</v>
      </c>
      <c r="E3132" s="6" t="s">
        <v>33</v>
      </c>
      <c r="F3132" s="6" t="s">
        <v>110</v>
      </c>
      <c r="G3132" s="6" t="s">
        <v>111</v>
      </c>
      <c r="H3132" s="6" t="s">
        <v>17</v>
      </c>
      <c r="I3132" s="8">
        <v>0.4</v>
      </c>
      <c r="J3132" s="9">
        <v>5750</v>
      </c>
      <c r="K3132" s="10">
        <f t="shared" si="24"/>
        <v>2300</v>
      </c>
      <c r="L3132" s="10">
        <f t="shared" si="25"/>
        <v>920</v>
      </c>
      <c r="M3132" s="11">
        <v>0.4</v>
      </c>
      <c r="O3132" s="16"/>
      <c r="P3132" s="14"/>
      <c r="Q3132" s="12"/>
      <c r="R3132" s="13"/>
    </row>
    <row r="3133" spans="1:18" ht="15.75" customHeight="1">
      <c r="A3133" s="1"/>
      <c r="B3133" s="6" t="s">
        <v>14</v>
      </c>
      <c r="C3133" s="6">
        <v>1185732</v>
      </c>
      <c r="D3133" s="7">
        <v>44357</v>
      </c>
      <c r="E3133" s="6" t="s">
        <v>33</v>
      </c>
      <c r="F3133" s="6" t="s">
        <v>110</v>
      </c>
      <c r="G3133" s="6" t="s">
        <v>111</v>
      </c>
      <c r="H3133" s="6" t="s">
        <v>18</v>
      </c>
      <c r="I3133" s="8">
        <v>0.35000000000000009</v>
      </c>
      <c r="J3133" s="9">
        <v>3250</v>
      </c>
      <c r="K3133" s="10">
        <f t="shared" si="24"/>
        <v>1137.5000000000002</v>
      </c>
      <c r="L3133" s="10">
        <f t="shared" si="25"/>
        <v>455.00000000000011</v>
      </c>
      <c r="M3133" s="11">
        <v>0.4</v>
      </c>
      <c r="O3133" s="16"/>
      <c r="P3133" s="14"/>
      <c r="Q3133" s="12"/>
      <c r="R3133" s="13"/>
    </row>
    <row r="3134" spans="1:18" ht="15.75" customHeight="1">
      <c r="A3134" s="1"/>
      <c r="B3134" s="6" t="s">
        <v>14</v>
      </c>
      <c r="C3134" s="6">
        <v>1185732</v>
      </c>
      <c r="D3134" s="7">
        <v>44357</v>
      </c>
      <c r="E3134" s="6" t="s">
        <v>33</v>
      </c>
      <c r="F3134" s="6" t="s">
        <v>110</v>
      </c>
      <c r="G3134" s="6" t="s">
        <v>111</v>
      </c>
      <c r="H3134" s="6" t="s">
        <v>19</v>
      </c>
      <c r="I3134" s="8">
        <v>0.30000000000000004</v>
      </c>
      <c r="J3134" s="9">
        <v>2000</v>
      </c>
      <c r="K3134" s="10">
        <f t="shared" si="24"/>
        <v>600.00000000000011</v>
      </c>
      <c r="L3134" s="10">
        <f t="shared" si="25"/>
        <v>210.00000000000003</v>
      </c>
      <c r="M3134" s="11">
        <v>0.35</v>
      </c>
      <c r="O3134" s="16"/>
      <c r="P3134" s="14"/>
      <c r="Q3134" s="12"/>
      <c r="R3134" s="13"/>
    </row>
    <row r="3135" spans="1:18" ht="15.75" customHeight="1">
      <c r="A3135" s="1"/>
      <c r="B3135" s="6" t="s">
        <v>14</v>
      </c>
      <c r="C3135" s="6">
        <v>1185732</v>
      </c>
      <c r="D3135" s="7">
        <v>44357</v>
      </c>
      <c r="E3135" s="6" t="s">
        <v>33</v>
      </c>
      <c r="F3135" s="6" t="s">
        <v>110</v>
      </c>
      <c r="G3135" s="6" t="s">
        <v>111</v>
      </c>
      <c r="H3135" s="6" t="s">
        <v>20</v>
      </c>
      <c r="I3135" s="8">
        <v>0.30000000000000004</v>
      </c>
      <c r="J3135" s="9">
        <v>1750</v>
      </c>
      <c r="K3135" s="10">
        <f t="shared" si="24"/>
        <v>525.00000000000011</v>
      </c>
      <c r="L3135" s="10">
        <f t="shared" si="25"/>
        <v>183.75000000000003</v>
      </c>
      <c r="M3135" s="11">
        <v>0.35</v>
      </c>
      <c r="O3135" s="16"/>
      <c r="P3135" s="14"/>
      <c r="Q3135" s="12"/>
      <c r="R3135" s="13"/>
    </row>
    <row r="3136" spans="1:18" ht="15.75" customHeight="1">
      <c r="A3136" s="1"/>
      <c r="B3136" s="6" t="s">
        <v>14</v>
      </c>
      <c r="C3136" s="6">
        <v>1185732</v>
      </c>
      <c r="D3136" s="7">
        <v>44357</v>
      </c>
      <c r="E3136" s="6" t="s">
        <v>33</v>
      </c>
      <c r="F3136" s="6" t="s">
        <v>110</v>
      </c>
      <c r="G3136" s="6" t="s">
        <v>111</v>
      </c>
      <c r="H3136" s="6" t="s">
        <v>21</v>
      </c>
      <c r="I3136" s="8">
        <v>0.4</v>
      </c>
      <c r="J3136" s="9">
        <v>1750</v>
      </c>
      <c r="K3136" s="10">
        <f t="shared" si="24"/>
        <v>700</v>
      </c>
      <c r="L3136" s="10">
        <f t="shared" si="25"/>
        <v>210</v>
      </c>
      <c r="M3136" s="11">
        <v>0.3</v>
      </c>
      <c r="O3136" s="16"/>
      <c r="P3136" s="14"/>
      <c r="Q3136" s="12"/>
      <c r="R3136" s="13"/>
    </row>
    <row r="3137" spans="1:18" ht="15.75" customHeight="1">
      <c r="A3137" s="1"/>
      <c r="B3137" s="6" t="s">
        <v>14</v>
      </c>
      <c r="C3137" s="6">
        <v>1185732</v>
      </c>
      <c r="D3137" s="7">
        <v>44357</v>
      </c>
      <c r="E3137" s="6" t="s">
        <v>33</v>
      </c>
      <c r="F3137" s="6" t="s">
        <v>110</v>
      </c>
      <c r="G3137" s="6" t="s">
        <v>111</v>
      </c>
      <c r="H3137" s="6" t="s">
        <v>22</v>
      </c>
      <c r="I3137" s="8">
        <v>0.60000000000000009</v>
      </c>
      <c r="J3137" s="9">
        <v>3250</v>
      </c>
      <c r="K3137" s="10">
        <f t="shared" si="24"/>
        <v>1950.0000000000002</v>
      </c>
      <c r="L3137" s="10">
        <f t="shared" si="25"/>
        <v>780.00000000000011</v>
      </c>
      <c r="M3137" s="11">
        <v>0.4</v>
      </c>
      <c r="O3137" s="16"/>
      <c r="P3137" s="14"/>
      <c r="Q3137" s="12"/>
      <c r="R3137" s="13"/>
    </row>
    <row r="3138" spans="1:18" ht="15.75" customHeight="1">
      <c r="A3138" s="1"/>
      <c r="B3138" s="6" t="s">
        <v>14</v>
      </c>
      <c r="C3138" s="6">
        <v>1185732</v>
      </c>
      <c r="D3138" s="7">
        <v>44386</v>
      </c>
      <c r="E3138" s="6" t="s">
        <v>33</v>
      </c>
      <c r="F3138" s="6" t="s">
        <v>110</v>
      </c>
      <c r="G3138" s="6" t="s">
        <v>111</v>
      </c>
      <c r="H3138" s="6" t="s">
        <v>17</v>
      </c>
      <c r="I3138" s="8">
        <v>0.55000000000000004</v>
      </c>
      <c r="J3138" s="9">
        <v>5500</v>
      </c>
      <c r="K3138" s="10">
        <f t="shared" si="24"/>
        <v>3025.0000000000005</v>
      </c>
      <c r="L3138" s="10">
        <f t="shared" si="25"/>
        <v>1210.0000000000002</v>
      </c>
      <c r="M3138" s="11">
        <v>0.4</v>
      </c>
      <c r="O3138" s="16"/>
      <c r="P3138" s="14"/>
      <c r="Q3138" s="12"/>
      <c r="R3138" s="13"/>
    </row>
    <row r="3139" spans="1:18" ht="15.75" customHeight="1">
      <c r="A3139" s="1"/>
      <c r="B3139" s="6" t="s">
        <v>14</v>
      </c>
      <c r="C3139" s="6">
        <v>1185732</v>
      </c>
      <c r="D3139" s="7">
        <v>44386</v>
      </c>
      <c r="E3139" s="6" t="s">
        <v>33</v>
      </c>
      <c r="F3139" s="6" t="s">
        <v>110</v>
      </c>
      <c r="G3139" s="6" t="s">
        <v>111</v>
      </c>
      <c r="H3139" s="6" t="s">
        <v>18</v>
      </c>
      <c r="I3139" s="8">
        <v>0.50000000000000011</v>
      </c>
      <c r="J3139" s="9">
        <v>3000</v>
      </c>
      <c r="K3139" s="10">
        <f t="shared" si="24"/>
        <v>1500.0000000000002</v>
      </c>
      <c r="L3139" s="10">
        <f t="shared" si="25"/>
        <v>600.00000000000011</v>
      </c>
      <c r="M3139" s="11">
        <v>0.4</v>
      </c>
      <c r="O3139" s="16"/>
      <c r="P3139" s="14"/>
      <c r="Q3139" s="12"/>
      <c r="R3139" s="13"/>
    </row>
    <row r="3140" spans="1:18" ht="15.75" customHeight="1">
      <c r="A3140" s="1"/>
      <c r="B3140" s="6" t="s">
        <v>14</v>
      </c>
      <c r="C3140" s="6">
        <v>1185732</v>
      </c>
      <c r="D3140" s="7">
        <v>44386</v>
      </c>
      <c r="E3140" s="6" t="s">
        <v>33</v>
      </c>
      <c r="F3140" s="6" t="s">
        <v>110</v>
      </c>
      <c r="G3140" s="6" t="s">
        <v>111</v>
      </c>
      <c r="H3140" s="6" t="s">
        <v>19</v>
      </c>
      <c r="I3140" s="8">
        <v>0.45</v>
      </c>
      <c r="J3140" s="9">
        <v>2250</v>
      </c>
      <c r="K3140" s="10">
        <f t="shared" si="24"/>
        <v>1012.5</v>
      </c>
      <c r="L3140" s="10">
        <f t="shared" si="25"/>
        <v>354.375</v>
      </c>
      <c r="M3140" s="11">
        <v>0.35</v>
      </c>
      <c r="O3140" s="16"/>
      <c r="P3140" s="14"/>
      <c r="Q3140" s="12"/>
      <c r="R3140" s="13"/>
    </row>
    <row r="3141" spans="1:18" ht="15.75" customHeight="1">
      <c r="A3141" s="1"/>
      <c r="B3141" s="6" t="s">
        <v>14</v>
      </c>
      <c r="C3141" s="6">
        <v>1185732</v>
      </c>
      <c r="D3141" s="7">
        <v>44386</v>
      </c>
      <c r="E3141" s="6" t="s">
        <v>33</v>
      </c>
      <c r="F3141" s="6" t="s">
        <v>110</v>
      </c>
      <c r="G3141" s="6" t="s">
        <v>111</v>
      </c>
      <c r="H3141" s="6" t="s">
        <v>20</v>
      </c>
      <c r="I3141" s="8">
        <v>0.45</v>
      </c>
      <c r="J3141" s="9">
        <v>1750</v>
      </c>
      <c r="K3141" s="10">
        <f t="shared" si="24"/>
        <v>787.5</v>
      </c>
      <c r="L3141" s="10">
        <f t="shared" si="25"/>
        <v>275.625</v>
      </c>
      <c r="M3141" s="11">
        <v>0.35</v>
      </c>
      <c r="O3141" s="16"/>
      <c r="P3141" s="14"/>
      <c r="Q3141" s="12"/>
      <c r="R3141" s="13"/>
    </row>
    <row r="3142" spans="1:18" ht="15.75" customHeight="1">
      <c r="A3142" s="1"/>
      <c r="B3142" s="6" t="s">
        <v>14</v>
      </c>
      <c r="C3142" s="6">
        <v>1185732</v>
      </c>
      <c r="D3142" s="7">
        <v>44386</v>
      </c>
      <c r="E3142" s="6" t="s">
        <v>33</v>
      </c>
      <c r="F3142" s="6" t="s">
        <v>110</v>
      </c>
      <c r="G3142" s="6" t="s">
        <v>111</v>
      </c>
      <c r="H3142" s="6" t="s">
        <v>21</v>
      </c>
      <c r="I3142" s="8">
        <v>0.55000000000000004</v>
      </c>
      <c r="J3142" s="9">
        <v>2000</v>
      </c>
      <c r="K3142" s="10">
        <f t="shared" si="24"/>
        <v>1100</v>
      </c>
      <c r="L3142" s="10">
        <f t="shared" si="25"/>
        <v>330</v>
      </c>
      <c r="M3142" s="11">
        <v>0.3</v>
      </c>
      <c r="O3142" s="16"/>
      <c r="P3142" s="14"/>
      <c r="Q3142" s="12"/>
      <c r="R3142" s="13"/>
    </row>
    <row r="3143" spans="1:18" ht="15.75" customHeight="1">
      <c r="A3143" s="1"/>
      <c r="B3143" s="6" t="s">
        <v>14</v>
      </c>
      <c r="C3143" s="6">
        <v>1185732</v>
      </c>
      <c r="D3143" s="7">
        <v>44386</v>
      </c>
      <c r="E3143" s="6" t="s">
        <v>33</v>
      </c>
      <c r="F3143" s="6" t="s">
        <v>110</v>
      </c>
      <c r="G3143" s="6" t="s">
        <v>111</v>
      </c>
      <c r="H3143" s="6" t="s">
        <v>22</v>
      </c>
      <c r="I3143" s="8">
        <v>0.60000000000000009</v>
      </c>
      <c r="J3143" s="9">
        <v>3750</v>
      </c>
      <c r="K3143" s="10">
        <f t="shared" si="24"/>
        <v>2250.0000000000005</v>
      </c>
      <c r="L3143" s="10">
        <f t="shared" si="25"/>
        <v>900.00000000000023</v>
      </c>
      <c r="M3143" s="11">
        <v>0.4</v>
      </c>
      <c r="O3143" s="16"/>
      <c r="P3143" s="14"/>
      <c r="Q3143" s="12"/>
      <c r="R3143" s="13"/>
    </row>
    <row r="3144" spans="1:18" ht="15.75" customHeight="1">
      <c r="A3144" s="1"/>
      <c r="B3144" s="6" t="s">
        <v>14</v>
      </c>
      <c r="C3144" s="6">
        <v>1185732</v>
      </c>
      <c r="D3144" s="7">
        <v>44418</v>
      </c>
      <c r="E3144" s="6" t="s">
        <v>33</v>
      </c>
      <c r="F3144" s="6" t="s">
        <v>110</v>
      </c>
      <c r="G3144" s="6" t="s">
        <v>111</v>
      </c>
      <c r="H3144" s="6" t="s">
        <v>17</v>
      </c>
      <c r="I3144" s="8">
        <v>0.5</v>
      </c>
      <c r="J3144" s="9">
        <v>5250</v>
      </c>
      <c r="K3144" s="10">
        <f t="shared" si="24"/>
        <v>2625</v>
      </c>
      <c r="L3144" s="10">
        <f t="shared" si="25"/>
        <v>1050</v>
      </c>
      <c r="M3144" s="11">
        <v>0.4</v>
      </c>
      <c r="O3144" s="16"/>
      <c r="P3144" s="14"/>
      <c r="Q3144" s="12"/>
      <c r="R3144" s="13"/>
    </row>
    <row r="3145" spans="1:18" ht="15.75" customHeight="1">
      <c r="A3145" s="1"/>
      <c r="B3145" s="6" t="s">
        <v>14</v>
      </c>
      <c r="C3145" s="6">
        <v>1185732</v>
      </c>
      <c r="D3145" s="7">
        <v>44418</v>
      </c>
      <c r="E3145" s="6" t="s">
        <v>33</v>
      </c>
      <c r="F3145" s="6" t="s">
        <v>110</v>
      </c>
      <c r="G3145" s="6" t="s">
        <v>111</v>
      </c>
      <c r="H3145" s="6" t="s">
        <v>18</v>
      </c>
      <c r="I3145" s="8">
        <v>0.45000000000000007</v>
      </c>
      <c r="J3145" s="9">
        <v>3000</v>
      </c>
      <c r="K3145" s="10">
        <f t="shared" si="24"/>
        <v>1350.0000000000002</v>
      </c>
      <c r="L3145" s="10">
        <f t="shared" si="25"/>
        <v>540.00000000000011</v>
      </c>
      <c r="M3145" s="11">
        <v>0.4</v>
      </c>
      <c r="O3145" s="16"/>
      <c r="P3145" s="14"/>
      <c r="Q3145" s="12"/>
      <c r="R3145" s="13"/>
    </row>
    <row r="3146" spans="1:18" ht="15.75" customHeight="1">
      <c r="A3146" s="1"/>
      <c r="B3146" s="6" t="s">
        <v>14</v>
      </c>
      <c r="C3146" s="6">
        <v>1185732</v>
      </c>
      <c r="D3146" s="7">
        <v>44418</v>
      </c>
      <c r="E3146" s="6" t="s">
        <v>33</v>
      </c>
      <c r="F3146" s="6" t="s">
        <v>110</v>
      </c>
      <c r="G3146" s="6" t="s">
        <v>111</v>
      </c>
      <c r="H3146" s="6" t="s">
        <v>19</v>
      </c>
      <c r="I3146" s="8">
        <v>0.4</v>
      </c>
      <c r="J3146" s="9">
        <v>2250</v>
      </c>
      <c r="K3146" s="10">
        <f t="shared" si="24"/>
        <v>900</v>
      </c>
      <c r="L3146" s="10">
        <f t="shared" si="25"/>
        <v>315</v>
      </c>
      <c r="M3146" s="11">
        <v>0.35</v>
      </c>
      <c r="O3146" s="16"/>
      <c r="P3146" s="14"/>
      <c r="Q3146" s="12"/>
      <c r="R3146" s="13"/>
    </row>
    <row r="3147" spans="1:18" ht="15.75" customHeight="1">
      <c r="A3147" s="1"/>
      <c r="B3147" s="6" t="s">
        <v>14</v>
      </c>
      <c r="C3147" s="6">
        <v>1185732</v>
      </c>
      <c r="D3147" s="7">
        <v>44418</v>
      </c>
      <c r="E3147" s="6" t="s">
        <v>33</v>
      </c>
      <c r="F3147" s="6" t="s">
        <v>110</v>
      </c>
      <c r="G3147" s="6" t="s">
        <v>111</v>
      </c>
      <c r="H3147" s="6" t="s">
        <v>20</v>
      </c>
      <c r="I3147" s="8">
        <v>0.4</v>
      </c>
      <c r="J3147" s="9">
        <v>2000</v>
      </c>
      <c r="K3147" s="10">
        <f t="shared" si="24"/>
        <v>800</v>
      </c>
      <c r="L3147" s="10">
        <f t="shared" si="25"/>
        <v>280</v>
      </c>
      <c r="M3147" s="11">
        <v>0.35</v>
      </c>
      <c r="O3147" s="16"/>
      <c r="P3147" s="14"/>
      <c r="Q3147" s="12"/>
      <c r="R3147" s="13"/>
    </row>
    <row r="3148" spans="1:18" ht="15.75" customHeight="1">
      <c r="A3148" s="1"/>
      <c r="B3148" s="6" t="s">
        <v>14</v>
      </c>
      <c r="C3148" s="6">
        <v>1185732</v>
      </c>
      <c r="D3148" s="7">
        <v>44418</v>
      </c>
      <c r="E3148" s="6" t="s">
        <v>33</v>
      </c>
      <c r="F3148" s="6" t="s">
        <v>110</v>
      </c>
      <c r="G3148" s="6" t="s">
        <v>111</v>
      </c>
      <c r="H3148" s="6" t="s">
        <v>21</v>
      </c>
      <c r="I3148" s="8">
        <v>0.5</v>
      </c>
      <c r="J3148" s="9">
        <v>1750</v>
      </c>
      <c r="K3148" s="10">
        <f t="shared" si="24"/>
        <v>875</v>
      </c>
      <c r="L3148" s="10">
        <f t="shared" si="25"/>
        <v>262.5</v>
      </c>
      <c r="M3148" s="11">
        <v>0.3</v>
      </c>
      <c r="O3148" s="16"/>
      <c r="P3148" s="14"/>
      <c r="Q3148" s="12"/>
      <c r="R3148" s="13"/>
    </row>
    <row r="3149" spans="1:18" ht="15.75" customHeight="1">
      <c r="A3149" s="1"/>
      <c r="B3149" s="6" t="s">
        <v>14</v>
      </c>
      <c r="C3149" s="6">
        <v>1185732</v>
      </c>
      <c r="D3149" s="7">
        <v>44418</v>
      </c>
      <c r="E3149" s="6" t="s">
        <v>33</v>
      </c>
      <c r="F3149" s="6" t="s">
        <v>110</v>
      </c>
      <c r="G3149" s="6" t="s">
        <v>111</v>
      </c>
      <c r="H3149" s="6" t="s">
        <v>22</v>
      </c>
      <c r="I3149" s="8">
        <v>0.55000000000000004</v>
      </c>
      <c r="J3149" s="9">
        <v>3500</v>
      </c>
      <c r="K3149" s="10">
        <f t="shared" si="24"/>
        <v>1925.0000000000002</v>
      </c>
      <c r="L3149" s="10">
        <f t="shared" si="25"/>
        <v>770.00000000000011</v>
      </c>
      <c r="M3149" s="11">
        <v>0.4</v>
      </c>
      <c r="O3149" s="16"/>
      <c r="P3149" s="14"/>
      <c r="Q3149" s="12"/>
      <c r="R3149" s="13"/>
    </row>
    <row r="3150" spans="1:18" ht="15.75" customHeight="1">
      <c r="A3150" s="1"/>
      <c r="B3150" s="6" t="s">
        <v>14</v>
      </c>
      <c r="C3150" s="6">
        <v>1185732</v>
      </c>
      <c r="D3150" s="7">
        <v>44450</v>
      </c>
      <c r="E3150" s="6" t="s">
        <v>33</v>
      </c>
      <c r="F3150" s="6" t="s">
        <v>110</v>
      </c>
      <c r="G3150" s="6" t="s">
        <v>111</v>
      </c>
      <c r="H3150" s="6" t="s">
        <v>17</v>
      </c>
      <c r="I3150" s="8">
        <v>0.35000000000000003</v>
      </c>
      <c r="J3150" s="9">
        <v>4750</v>
      </c>
      <c r="K3150" s="10">
        <f t="shared" si="24"/>
        <v>1662.5000000000002</v>
      </c>
      <c r="L3150" s="10">
        <f t="shared" si="25"/>
        <v>665.00000000000011</v>
      </c>
      <c r="M3150" s="11">
        <v>0.4</v>
      </c>
      <c r="O3150" s="16"/>
      <c r="P3150" s="14"/>
      <c r="Q3150" s="12"/>
      <c r="R3150" s="13"/>
    </row>
    <row r="3151" spans="1:18" ht="15.75" customHeight="1">
      <c r="A3151" s="1"/>
      <c r="B3151" s="6" t="s">
        <v>14</v>
      </c>
      <c r="C3151" s="6">
        <v>1185732</v>
      </c>
      <c r="D3151" s="7">
        <v>44450</v>
      </c>
      <c r="E3151" s="6" t="s">
        <v>33</v>
      </c>
      <c r="F3151" s="6" t="s">
        <v>110</v>
      </c>
      <c r="G3151" s="6" t="s">
        <v>111</v>
      </c>
      <c r="H3151" s="6" t="s">
        <v>18</v>
      </c>
      <c r="I3151" s="8">
        <v>0.3000000000000001</v>
      </c>
      <c r="J3151" s="9">
        <v>2750</v>
      </c>
      <c r="K3151" s="10">
        <f t="shared" si="24"/>
        <v>825.00000000000023</v>
      </c>
      <c r="L3151" s="10">
        <f t="shared" si="25"/>
        <v>330.00000000000011</v>
      </c>
      <c r="M3151" s="11">
        <v>0.4</v>
      </c>
      <c r="O3151" s="16"/>
      <c r="P3151" s="14"/>
      <c r="Q3151" s="12"/>
      <c r="R3151" s="13"/>
    </row>
    <row r="3152" spans="1:18" ht="15.75" customHeight="1">
      <c r="A3152" s="1"/>
      <c r="B3152" s="6" t="s">
        <v>14</v>
      </c>
      <c r="C3152" s="6">
        <v>1185732</v>
      </c>
      <c r="D3152" s="7">
        <v>44450</v>
      </c>
      <c r="E3152" s="6" t="s">
        <v>33</v>
      </c>
      <c r="F3152" s="6" t="s">
        <v>110</v>
      </c>
      <c r="G3152" s="6" t="s">
        <v>111</v>
      </c>
      <c r="H3152" s="6" t="s">
        <v>19</v>
      </c>
      <c r="I3152" s="8">
        <v>0.25000000000000006</v>
      </c>
      <c r="J3152" s="9">
        <v>1750</v>
      </c>
      <c r="K3152" s="10">
        <f t="shared" si="24"/>
        <v>437.50000000000011</v>
      </c>
      <c r="L3152" s="10">
        <f t="shared" si="25"/>
        <v>153.12500000000003</v>
      </c>
      <c r="M3152" s="11">
        <v>0.35</v>
      </c>
      <c r="O3152" s="16"/>
      <c r="P3152" s="14"/>
      <c r="Q3152" s="12"/>
      <c r="R3152" s="13"/>
    </row>
    <row r="3153" spans="1:18" ht="15.75" customHeight="1">
      <c r="A3153" s="1"/>
      <c r="B3153" s="6" t="s">
        <v>14</v>
      </c>
      <c r="C3153" s="6">
        <v>1185732</v>
      </c>
      <c r="D3153" s="7">
        <v>44450</v>
      </c>
      <c r="E3153" s="6" t="s">
        <v>33</v>
      </c>
      <c r="F3153" s="6" t="s">
        <v>110</v>
      </c>
      <c r="G3153" s="6" t="s">
        <v>111</v>
      </c>
      <c r="H3153" s="6" t="s">
        <v>20</v>
      </c>
      <c r="I3153" s="8">
        <v>0.25000000000000006</v>
      </c>
      <c r="J3153" s="9">
        <v>1500</v>
      </c>
      <c r="K3153" s="10">
        <f t="shared" si="24"/>
        <v>375.00000000000006</v>
      </c>
      <c r="L3153" s="10">
        <f t="shared" si="25"/>
        <v>131.25</v>
      </c>
      <c r="M3153" s="11">
        <v>0.35</v>
      </c>
      <c r="O3153" s="16"/>
      <c r="P3153" s="14"/>
      <c r="Q3153" s="12"/>
      <c r="R3153" s="13"/>
    </row>
    <row r="3154" spans="1:18" ht="15.75" customHeight="1">
      <c r="A3154" s="1"/>
      <c r="B3154" s="6" t="s">
        <v>14</v>
      </c>
      <c r="C3154" s="6">
        <v>1185732</v>
      </c>
      <c r="D3154" s="7">
        <v>44450</v>
      </c>
      <c r="E3154" s="6" t="s">
        <v>33</v>
      </c>
      <c r="F3154" s="6" t="s">
        <v>110</v>
      </c>
      <c r="G3154" s="6" t="s">
        <v>111</v>
      </c>
      <c r="H3154" s="6" t="s">
        <v>21</v>
      </c>
      <c r="I3154" s="8">
        <v>0.35000000000000003</v>
      </c>
      <c r="J3154" s="9">
        <v>1500</v>
      </c>
      <c r="K3154" s="10">
        <f t="shared" si="24"/>
        <v>525</v>
      </c>
      <c r="L3154" s="10">
        <f t="shared" si="25"/>
        <v>157.5</v>
      </c>
      <c r="M3154" s="11">
        <v>0.3</v>
      </c>
      <c r="O3154" s="16"/>
      <c r="P3154" s="14"/>
      <c r="Q3154" s="12"/>
      <c r="R3154" s="13"/>
    </row>
    <row r="3155" spans="1:18" ht="15.75" customHeight="1">
      <c r="A3155" s="1"/>
      <c r="B3155" s="6" t="s">
        <v>14</v>
      </c>
      <c r="C3155" s="6">
        <v>1185732</v>
      </c>
      <c r="D3155" s="7">
        <v>44450</v>
      </c>
      <c r="E3155" s="6" t="s">
        <v>33</v>
      </c>
      <c r="F3155" s="6" t="s">
        <v>110</v>
      </c>
      <c r="G3155" s="6" t="s">
        <v>111</v>
      </c>
      <c r="H3155" s="6" t="s">
        <v>22</v>
      </c>
      <c r="I3155" s="8">
        <v>0.4</v>
      </c>
      <c r="J3155" s="9">
        <v>2250</v>
      </c>
      <c r="K3155" s="10">
        <f t="shared" si="24"/>
        <v>900</v>
      </c>
      <c r="L3155" s="10">
        <f t="shared" si="25"/>
        <v>360</v>
      </c>
      <c r="M3155" s="11">
        <v>0.4</v>
      </c>
      <c r="O3155" s="16"/>
      <c r="P3155" s="14"/>
      <c r="Q3155" s="12"/>
      <c r="R3155" s="13"/>
    </row>
    <row r="3156" spans="1:18" ht="15.75" customHeight="1">
      <c r="A3156" s="1"/>
      <c r="B3156" s="6" t="s">
        <v>14</v>
      </c>
      <c r="C3156" s="6">
        <v>1185732</v>
      </c>
      <c r="D3156" s="7">
        <v>44479</v>
      </c>
      <c r="E3156" s="6" t="s">
        <v>33</v>
      </c>
      <c r="F3156" s="6" t="s">
        <v>110</v>
      </c>
      <c r="G3156" s="6" t="s">
        <v>111</v>
      </c>
      <c r="H3156" s="6" t="s">
        <v>17</v>
      </c>
      <c r="I3156" s="8">
        <v>0.44999999999999996</v>
      </c>
      <c r="J3156" s="9">
        <v>4000</v>
      </c>
      <c r="K3156" s="10">
        <f t="shared" si="24"/>
        <v>1799.9999999999998</v>
      </c>
      <c r="L3156" s="10">
        <f t="shared" si="25"/>
        <v>720</v>
      </c>
      <c r="M3156" s="11">
        <v>0.4</v>
      </c>
      <c r="O3156" s="16"/>
      <c r="P3156" s="14"/>
      <c r="Q3156" s="12"/>
      <c r="R3156" s="13"/>
    </row>
    <row r="3157" spans="1:18" ht="15.75" customHeight="1">
      <c r="A3157" s="1"/>
      <c r="B3157" s="6" t="s">
        <v>14</v>
      </c>
      <c r="C3157" s="6">
        <v>1185732</v>
      </c>
      <c r="D3157" s="7">
        <v>44479</v>
      </c>
      <c r="E3157" s="6" t="s">
        <v>33</v>
      </c>
      <c r="F3157" s="6" t="s">
        <v>110</v>
      </c>
      <c r="G3157" s="6" t="s">
        <v>111</v>
      </c>
      <c r="H3157" s="6" t="s">
        <v>18</v>
      </c>
      <c r="I3157" s="8">
        <v>0.35000000000000003</v>
      </c>
      <c r="J3157" s="9">
        <v>2500</v>
      </c>
      <c r="K3157" s="10">
        <f t="shared" si="24"/>
        <v>875.00000000000011</v>
      </c>
      <c r="L3157" s="10">
        <f t="shared" si="25"/>
        <v>350.00000000000006</v>
      </c>
      <c r="M3157" s="11">
        <v>0.4</v>
      </c>
      <c r="O3157" s="16"/>
      <c r="P3157" s="14"/>
      <c r="Q3157" s="12"/>
      <c r="R3157" s="13"/>
    </row>
    <row r="3158" spans="1:18" ht="15.75" customHeight="1">
      <c r="A3158" s="1"/>
      <c r="B3158" s="6" t="s">
        <v>14</v>
      </c>
      <c r="C3158" s="6">
        <v>1185732</v>
      </c>
      <c r="D3158" s="7">
        <v>44479</v>
      </c>
      <c r="E3158" s="6" t="s">
        <v>33</v>
      </c>
      <c r="F3158" s="6" t="s">
        <v>110</v>
      </c>
      <c r="G3158" s="6" t="s">
        <v>111</v>
      </c>
      <c r="H3158" s="6" t="s">
        <v>19</v>
      </c>
      <c r="I3158" s="8">
        <v>0.35000000000000003</v>
      </c>
      <c r="J3158" s="9">
        <v>1500</v>
      </c>
      <c r="K3158" s="10">
        <f t="shared" si="24"/>
        <v>525</v>
      </c>
      <c r="L3158" s="10">
        <f t="shared" si="25"/>
        <v>183.75</v>
      </c>
      <c r="M3158" s="11">
        <v>0.35</v>
      </c>
      <c r="O3158" s="16"/>
      <c r="P3158" s="14"/>
      <c r="Q3158" s="12"/>
      <c r="R3158" s="13"/>
    </row>
    <row r="3159" spans="1:18" ht="15.75" customHeight="1">
      <c r="A3159" s="1"/>
      <c r="B3159" s="6" t="s">
        <v>14</v>
      </c>
      <c r="C3159" s="6">
        <v>1185732</v>
      </c>
      <c r="D3159" s="7">
        <v>44479</v>
      </c>
      <c r="E3159" s="6" t="s">
        <v>33</v>
      </c>
      <c r="F3159" s="6" t="s">
        <v>110</v>
      </c>
      <c r="G3159" s="6" t="s">
        <v>111</v>
      </c>
      <c r="H3159" s="6" t="s">
        <v>20</v>
      </c>
      <c r="I3159" s="8">
        <v>0.35000000000000003</v>
      </c>
      <c r="J3159" s="9">
        <v>1500</v>
      </c>
      <c r="K3159" s="10">
        <f t="shared" si="24"/>
        <v>525</v>
      </c>
      <c r="L3159" s="10">
        <f t="shared" si="25"/>
        <v>183.75</v>
      </c>
      <c r="M3159" s="11">
        <v>0.35</v>
      </c>
      <c r="O3159" s="16"/>
      <c r="P3159" s="14"/>
      <c r="Q3159" s="12"/>
      <c r="R3159" s="13"/>
    </row>
    <row r="3160" spans="1:18" ht="15.75" customHeight="1">
      <c r="A3160" s="1"/>
      <c r="B3160" s="6" t="s">
        <v>14</v>
      </c>
      <c r="C3160" s="6">
        <v>1185732</v>
      </c>
      <c r="D3160" s="7">
        <v>44479</v>
      </c>
      <c r="E3160" s="6" t="s">
        <v>33</v>
      </c>
      <c r="F3160" s="6" t="s">
        <v>110</v>
      </c>
      <c r="G3160" s="6" t="s">
        <v>111</v>
      </c>
      <c r="H3160" s="6" t="s">
        <v>21</v>
      </c>
      <c r="I3160" s="8">
        <v>0.44999999999999996</v>
      </c>
      <c r="J3160" s="9">
        <v>1500</v>
      </c>
      <c r="K3160" s="10">
        <f t="shared" si="24"/>
        <v>674.99999999999989</v>
      </c>
      <c r="L3160" s="10">
        <f t="shared" si="25"/>
        <v>202.49999999999997</v>
      </c>
      <c r="M3160" s="11">
        <v>0.3</v>
      </c>
      <c r="O3160" s="16"/>
      <c r="P3160" s="14"/>
      <c r="Q3160" s="12"/>
      <c r="R3160" s="13"/>
    </row>
    <row r="3161" spans="1:18" ht="15.75" customHeight="1">
      <c r="A3161" s="1"/>
      <c r="B3161" s="6" t="s">
        <v>14</v>
      </c>
      <c r="C3161" s="6">
        <v>1185732</v>
      </c>
      <c r="D3161" s="7">
        <v>44479</v>
      </c>
      <c r="E3161" s="6" t="s">
        <v>33</v>
      </c>
      <c r="F3161" s="6" t="s">
        <v>110</v>
      </c>
      <c r="G3161" s="6" t="s">
        <v>111</v>
      </c>
      <c r="H3161" s="6" t="s">
        <v>22</v>
      </c>
      <c r="I3161" s="8">
        <v>0.49999999999999983</v>
      </c>
      <c r="J3161" s="9">
        <v>2750</v>
      </c>
      <c r="K3161" s="10">
        <f t="shared" si="24"/>
        <v>1374.9999999999995</v>
      </c>
      <c r="L3161" s="10">
        <f t="shared" si="25"/>
        <v>549.99999999999989</v>
      </c>
      <c r="M3161" s="11">
        <v>0.4</v>
      </c>
      <c r="O3161" s="16"/>
      <c r="P3161" s="14"/>
      <c r="Q3161" s="12"/>
      <c r="R3161" s="13"/>
    </row>
    <row r="3162" spans="1:18" ht="15.75" customHeight="1">
      <c r="A3162" s="1"/>
      <c r="B3162" s="6" t="s">
        <v>14</v>
      </c>
      <c r="C3162" s="6">
        <v>1185732</v>
      </c>
      <c r="D3162" s="7">
        <v>44510</v>
      </c>
      <c r="E3162" s="6" t="s">
        <v>33</v>
      </c>
      <c r="F3162" s="6" t="s">
        <v>110</v>
      </c>
      <c r="G3162" s="6" t="s">
        <v>111</v>
      </c>
      <c r="H3162" s="6" t="s">
        <v>17</v>
      </c>
      <c r="I3162" s="8">
        <v>0.44999999999999996</v>
      </c>
      <c r="J3162" s="9">
        <v>4250</v>
      </c>
      <c r="K3162" s="10">
        <f t="shared" si="24"/>
        <v>1912.4999999999998</v>
      </c>
      <c r="L3162" s="10">
        <f t="shared" si="25"/>
        <v>765</v>
      </c>
      <c r="M3162" s="11">
        <v>0.4</v>
      </c>
      <c r="O3162" s="16"/>
      <c r="P3162" s="14"/>
      <c r="Q3162" s="12"/>
      <c r="R3162" s="13"/>
    </row>
    <row r="3163" spans="1:18" ht="15.75" customHeight="1">
      <c r="A3163" s="1"/>
      <c r="B3163" s="6" t="s">
        <v>14</v>
      </c>
      <c r="C3163" s="6">
        <v>1185732</v>
      </c>
      <c r="D3163" s="7">
        <v>44510</v>
      </c>
      <c r="E3163" s="6" t="s">
        <v>33</v>
      </c>
      <c r="F3163" s="6" t="s">
        <v>110</v>
      </c>
      <c r="G3163" s="6" t="s">
        <v>111</v>
      </c>
      <c r="H3163" s="6" t="s">
        <v>18</v>
      </c>
      <c r="I3163" s="8">
        <v>0.35000000000000003</v>
      </c>
      <c r="J3163" s="9">
        <v>3250</v>
      </c>
      <c r="K3163" s="10">
        <f t="shared" si="24"/>
        <v>1137.5</v>
      </c>
      <c r="L3163" s="10">
        <f t="shared" si="25"/>
        <v>455</v>
      </c>
      <c r="M3163" s="11">
        <v>0.4</v>
      </c>
      <c r="O3163" s="16"/>
      <c r="P3163" s="14"/>
      <c r="Q3163" s="12"/>
      <c r="R3163" s="13"/>
    </row>
    <row r="3164" spans="1:18" ht="15.75" customHeight="1">
      <c r="A3164" s="1"/>
      <c r="B3164" s="6" t="s">
        <v>14</v>
      </c>
      <c r="C3164" s="6">
        <v>1185732</v>
      </c>
      <c r="D3164" s="7">
        <v>44510</v>
      </c>
      <c r="E3164" s="6" t="s">
        <v>33</v>
      </c>
      <c r="F3164" s="6" t="s">
        <v>110</v>
      </c>
      <c r="G3164" s="6" t="s">
        <v>111</v>
      </c>
      <c r="H3164" s="6" t="s">
        <v>19</v>
      </c>
      <c r="I3164" s="8">
        <v>0.35000000000000003</v>
      </c>
      <c r="J3164" s="9">
        <v>2700</v>
      </c>
      <c r="K3164" s="10">
        <f t="shared" si="24"/>
        <v>945.00000000000011</v>
      </c>
      <c r="L3164" s="10">
        <f t="shared" si="25"/>
        <v>330.75</v>
      </c>
      <c r="M3164" s="11">
        <v>0.35</v>
      </c>
      <c r="O3164" s="16"/>
      <c r="P3164" s="14"/>
      <c r="Q3164" s="12"/>
      <c r="R3164" s="13"/>
    </row>
    <row r="3165" spans="1:18" ht="15.75" customHeight="1">
      <c r="A3165" s="1"/>
      <c r="B3165" s="6" t="s">
        <v>14</v>
      </c>
      <c r="C3165" s="6">
        <v>1185732</v>
      </c>
      <c r="D3165" s="7">
        <v>44510</v>
      </c>
      <c r="E3165" s="6" t="s">
        <v>33</v>
      </c>
      <c r="F3165" s="6" t="s">
        <v>110</v>
      </c>
      <c r="G3165" s="6" t="s">
        <v>111</v>
      </c>
      <c r="H3165" s="6" t="s">
        <v>20</v>
      </c>
      <c r="I3165" s="8">
        <v>0.35000000000000003</v>
      </c>
      <c r="J3165" s="9">
        <v>2750</v>
      </c>
      <c r="K3165" s="10">
        <f t="shared" si="24"/>
        <v>962.50000000000011</v>
      </c>
      <c r="L3165" s="10">
        <f t="shared" si="25"/>
        <v>336.875</v>
      </c>
      <c r="M3165" s="11">
        <v>0.35</v>
      </c>
      <c r="O3165" s="16"/>
      <c r="P3165" s="14"/>
      <c r="Q3165" s="12"/>
      <c r="R3165" s="13"/>
    </row>
    <row r="3166" spans="1:18" ht="15.75" customHeight="1">
      <c r="A3166" s="1"/>
      <c r="B3166" s="6" t="s">
        <v>14</v>
      </c>
      <c r="C3166" s="6">
        <v>1185732</v>
      </c>
      <c r="D3166" s="7">
        <v>44510</v>
      </c>
      <c r="E3166" s="6" t="s">
        <v>33</v>
      </c>
      <c r="F3166" s="6" t="s">
        <v>110</v>
      </c>
      <c r="G3166" s="6" t="s">
        <v>111</v>
      </c>
      <c r="H3166" s="6" t="s">
        <v>21</v>
      </c>
      <c r="I3166" s="8">
        <v>0.6</v>
      </c>
      <c r="J3166" s="9">
        <v>2500</v>
      </c>
      <c r="K3166" s="10">
        <f t="shared" si="24"/>
        <v>1500</v>
      </c>
      <c r="L3166" s="10">
        <f t="shared" si="25"/>
        <v>450</v>
      </c>
      <c r="M3166" s="11">
        <v>0.3</v>
      </c>
      <c r="O3166" s="16"/>
      <c r="P3166" s="14"/>
      <c r="Q3166" s="12"/>
      <c r="R3166" s="13"/>
    </row>
    <row r="3167" spans="1:18" ht="15.75" customHeight="1">
      <c r="A3167" s="1"/>
      <c r="B3167" s="6" t="s">
        <v>14</v>
      </c>
      <c r="C3167" s="6">
        <v>1185732</v>
      </c>
      <c r="D3167" s="7">
        <v>44510</v>
      </c>
      <c r="E3167" s="6" t="s">
        <v>33</v>
      </c>
      <c r="F3167" s="6" t="s">
        <v>110</v>
      </c>
      <c r="G3167" s="6" t="s">
        <v>111</v>
      </c>
      <c r="H3167" s="6" t="s">
        <v>22</v>
      </c>
      <c r="I3167" s="8">
        <v>0.64999999999999991</v>
      </c>
      <c r="J3167" s="9">
        <v>3500</v>
      </c>
      <c r="K3167" s="10">
        <f t="shared" si="24"/>
        <v>2274.9999999999995</v>
      </c>
      <c r="L3167" s="10">
        <f t="shared" si="25"/>
        <v>909.99999999999989</v>
      </c>
      <c r="M3167" s="11">
        <v>0.4</v>
      </c>
      <c r="O3167" s="16"/>
      <c r="P3167" s="14"/>
      <c r="Q3167" s="12"/>
      <c r="R3167" s="13"/>
    </row>
    <row r="3168" spans="1:18" ht="15.75" customHeight="1">
      <c r="A3168" s="1"/>
      <c r="B3168" s="6" t="s">
        <v>14</v>
      </c>
      <c r="C3168" s="6">
        <v>1185732</v>
      </c>
      <c r="D3168" s="7">
        <v>44539</v>
      </c>
      <c r="E3168" s="6" t="s">
        <v>33</v>
      </c>
      <c r="F3168" s="6" t="s">
        <v>110</v>
      </c>
      <c r="G3168" s="6" t="s">
        <v>111</v>
      </c>
      <c r="H3168" s="6" t="s">
        <v>17</v>
      </c>
      <c r="I3168" s="8">
        <v>0.6</v>
      </c>
      <c r="J3168" s="9">
        <v>6000</v>
      </c>
      <c r="K3168" s="10">
        <f t="shared" si="24"/>
        <v>3600</v>
      </c>
      <c r="L3168" s="10">
        <f t="shared" si="25"/>
        <v>1440</v>
      </c>
      <c r="M3168" s="11">
        <v>0.4</v>
      </c>
      <c r="O3168" s="16"/>
      <c r="P3168" s="14"/>
      <c r="Q3168" s="12"/>
      <c r="R3168" s="13"/>
    </row>
    <row r="3169" spans="1:18" ht="15.75" customHeight="1">
      <c r="A3169" s="1"/>
      <c r="B3169" s="6" t="s">
        <v>14</v>
      </c>
      <c r="C3169" s="6">
        <v>1185732</v>
      </c>
      <c r="D3169" s="7">
        <v>44539</v>
      </c>
      <c r="E3169" s="6" t="s">
        <v>33</v>
      </c>
      <c r="F3169" s="6" t="s">
        <v>110</v>
      </c>
      <c r="G3169" s="6" t="s">
        <v>111</v>
      </c>
      <c r="H3169" s="6" t="s">
        <v>18</v>
      </c>
      <c r="I3169" s="8">
        <v>0.5</v>
      </c>
      <c r="J3169" s="9">
        <v>4000</v>
      </c>
      <c r="K3169" s="10">
        <f t="shared" si="24"/>
        <v>2000</v>
      </c>
      <c r="L3169" s="10">
        <f t="shared" si="25"/>
        <v>800</v>
      </c>
      <c r="M3169" s="11">
        <v>0.4</v>
      </c>
      <c r="O3169" s="16"/>
      <c r="P3169" s="14"/>
      <c r="Q3169" s="12"/>
      <c r="R3169" s="13"/>
    </row>
    <row r="3170" spans="1:18" ht="15.75" customHeight="1">
      <c r="A3170" s="1"/>
      <c r="B3170" s="6" t="s">
        <v>14</v>
      </c>
      <c r="C3170" s="6">
        <v>1185732</v>
      </c>
      <c r="D3170" s="7">
        <v>44539</v>
      </c>
      <c r="E3170" s="6" t="s">
        <v>33</v>
      </c>
      <c r="F3170" s="6" t="s">
        <v>110</v>
      </c>
      <c r="G3170" s="6" t="s">
        <v>111</v>
      </c>
      <c r="H3170" s="6" t="s">
        <v>19</v>
      </c>
      <c r="I3170" s="8">
        <v>0.5</v>
      </c>
      <c r="J3170" s="9">
        <v>3500</v>
      </c>
      <c r="K3170" s="10">
        <f t="shared" si="24"/>
        <v>1750</v>
      </c>
      <c r="L3170" s="10">
        <f t="shared" si="25"/>
        <v>612.5</v>
      </c>
      <c r="M3170" s="11">
        <v>0.35</v>
      </c>
      <c r="O3170" s="16"/>
      <c r="P3170" s="14"/>
      <c r="Q3170" s="12"/>
      <c r="R3170" s="13"/>
    </row>
    <row r="3171" spans="1:18" ht="15.75" customHeight="1">
      <c r="A3171" s="1"/>
      <c r="B3171" s="6" t="s">
        <v>14</v>
      </c>
      <c r="C3171" s="6">
        <v>1185732</v>
      </c>
      <c r="D3171" s="7">
        <v>44539</v>
      </c>
      <c r="E3171" s="6" t="s">
        <v>33</v>
      </c>
      <c r="F3171" s="6" t="s">
        <v>110</v>
      </c>
      <c r="G3171" s="6" t="s">
        <v>111</v>
      </c>
      <c r="H3171" s="6" t="s">
        <v>20</v>
      </c>
      <c r="I3171" s="8">
        <v>0.5</v>
      </c>
      <c r="J3171" s="9">
        <v>3000</v>
      </c>
      <c r="K3171" s="10">
        <f t="shared" si="24"/>
        <v>1500</v>
      </c>
      <c r="L3171" s="10">
        <f t="shared" si="25"/>
        <v>525</v>
      </c>
      <c r="M3171" s="11">
        <v>0.35</v>
      </c>
      <c r="O3171" s="16"/>
      <c r="P3171" s="14"/>
      <c r="Q3171" s="12"/>
      <c r="R3171" s="13"/>
    </row>
    <row r="3172" spans="1:18" ht="15.75" customHeight="1">
      <c r="A3172" s="1"/>
      <c r="B3172" s="6" t="s">
        <v>14</v>
      </c>
      <c r="C3172" s="6">
        <v>1185732</v>
      </c>
      <c r="D3172" s="7">
        <v>44539</v>
      </c>
      <c r="E3172" s="6" t="s">
        <v>33</v>
      </c>
      <c r="F3172" s="6" t="s">
        <v>110</v>
      </c>
      <c r="G3172" s="6" t="s">
        <v>111</v>
      </c>
      <c r="H3172" s="6" t="s">
        <v>21</v>
      </c>
      <c r="I3172" s="8">
        <v>0.6</v>
      </c>
      <c r="J3172" s="9">
        <v>3000</v>
      </c>
      <c r="K3172" s="10">
        <f t="shared" si="24"/>
        <v>1800</v>
      </c>
      <c r="L3172" s="10">
        <f t="shared" si="25"/>
        <v>540</v>
      </c>
      <c r="M3172" s="11">
        <v>0.3</v>
      </c>
      <c r="O3172" s="16"/>
      <c r="P3172" s="14"/>
      <c r="Q3172" s="12"/>
      <c r="R3172" s="13"/>
    </row>
    <row r="3173" spans="1:18" ht="15.75" customHeight="1">
      <c r="A3173" s="1"/>
      <c r="B3173" s="6" t="s">
        <v>14</v>
      </c>
      <c r="C3173" s="6">
        <v>1185732</v>
      </c>
      <c r="D3173" s="7">
        <v>44539</v>
      </c>
      <c r="E3173" s="6" t="s">
        <v>33</v>
      </c>
      <c r="F3173" s="6" t="s">
        <v>110</v>
      </c>
      <c r="G3173" s="6" t="s">
        <v>111</v>
      </c>
      <c r="H3173" s="6" t="s">
        <v>22</v>
      </c>
      <c r="I3173" s="8">
        <v>0.64999999999999991</v>
      </c>
      <c r="J3173" s="9">
        <v>4000</v>
      </c>
      <c r="K3173" s="10">
        <f t="shared" si="24"/>
        <v>2599.9999999999995</v>
      </c>
      <c r="L3173" s="10">
        <f t="shared" si="25"/>
        <v>1039.9999999999998</v>
      </c>
      <c r="M3173" s="11">
        <v>0.4</v>
      </c>
      <c r="O3173" s="16"/>
      <c r="P3173" s="14"/>
      <c r="Q3173" s="12"/>
      <c r="R3173" s="13"/>
    </row>
    <row r="3174" spans="1:18" ht="15.75" customHeight="1">
      <c r="A3174" s="1" t="s">
        <v>39</v>
      </c>
      <c r="B3174" s="6" t="s">
        <v>14</v>
      </c>
      <c r="C3174" s="6">
        <v>1185732</v>
      </c>
      <c r="D3174" s="7">
        <v>44213</v>
      </c>
      <c r="E3174" s="6" t="s">
        <v>33</v>
      </c>
      <c r="F3174" s="6" t="s">
        <v>112</v>
      </c>
      <c r="G3174" s="6" t="s">
        <v>113</v>
      </c>
      <c r="H3174" s="6" t="s">
        <v>17</v>
      </c>
      <c r="I3174" s="8">
        <v>0.35000000000000003</v>
      </c>
      <c r="J3174" s="9">
        <v>5000</v>
      </c>
      <c r="K3174" s="10">
        <f t="shared" si="24"/>
        <v>1750.0000000000002</v>
      </c>
      <c r="L3174" s="10">
        <f t="shared" si="25"/>
        <v>700.00000000000011</v>
      </c>
      <c r="M3174" s="11">
        <v>0.4</v>
      </c>
      <c r="O3174" s="16"/>
      <c r="P3174" s="14"/>
      <c r="Q3174" s="12"/>
      <c r="R3174" s="13"/>
    </row>
    <row r="3175" spans="1:18" ht="15.75" customHeight="1">
      <c r="A3175" s="1"/>
      <c r="B3175" s="6" t="s">
        <v>14</v>
      </c>
      <c r="C3175" s="6">
        <v>1185732</v>
      </c>
      <c r="D3175" s="7">
        <v>44213</v>
      </c>
      <c r="E3175" s="6" t="s">
        <v>33</v>
      </c>
      <c r="F3175" s="6" t="s">
        <v>112</v>
      </c>
      <c r="G3175" s="6" t="s">
        <v>113</v>
      </c>
      <c r="H3175" s="6" t="s">
        <v>18</v>
      </c>
      <c r="I3175" s="8">
        <v>0.35000000000000003</v>
      </c>
      <c r="J3175" s="9">
        <v>3000</v>
      </c>
      <c r="K3175" s="10">
        <f t="shared" si="24"/>
        <v>1050</v>
      </c>
      <c r="L3175" s="10">
        <f t="shared" si="25"/>
        <v>420</v>
      </c>
      <c r="M3175" s="11">
        <v>0.4</v>
      </c>
      <c r="O3175" s="16"/>
      <c r="P3175" s="14"/>
      <c r="Q3175" s="12"/>
      <c r="R3175" s="13"/>
    </row>
    <row r="3176" spans="1:18" ht="15.75" customHeight="1">
      <c r="A3176" s="1"/>
      <c r="B3176" s="6" t="s">
        <v>14</v>
      </c>
      <c r="C3176" s="6">
        <v>1185732</v>
      </c>
      <c r="D3176" s="7">
        <v>44213</v>
      </c>
      <c r="E3176" s="6" t="s">
        <v>33</v>
      </c>
      <c r="F3176" s="6" t="s">
        <v>112</v>
      </c>
      <c r="G3176" s="6" t="s">
        <v>113</v>
      </c>
      <c r="H3176" s="6" t="s">
        <v>19</v>
      </c>
      <c r="I3176" s="8">
        <v>0.25000000000000006</v>
      </c>
      <c r="J3176" s="9">
        <v>3000</v>
      </c>
      <c r="K3176" s="10">
        <f t="shared" si="24"/>
        <v>750.00000000000011</v>
      </c>
      <c r="L3176" s="10">
        <f t="shared" si="25"/>
        <v>300.00000000000006</v>
      </c>
      <c r="M3176" s="11">
        <v>0.4</v>
      </c>
      <c r="O3176" s="16"/>
      <c r="P3176" s="14"/>
      <c r="Q3176" s="12"/>
      <c r="R3176" s="13"/>
    </row>
    <row r="3177" spans="1:18" ht="15.75" customHeight="1">
      <c r="A3177" s="1"/>
      <c r="B3177" s="6" t="s">
        <v>14</v>
      </c>
      <c r="C3177" s="6">
        <v>1185732</v>
      </c>
      <c r="D3177" s="7">
        <v>44213</v>
      </c>
      <c r="E3177" s="6" t="s">
        <v>33</v>
      </c>
      <c r="F3177" s="6" t="s">
        <v>112</v>
      </c>
      <c r="G3177" s="6" t="s">
        <v>113</v>
      </c>
      <c r="H3177" s="6" t="s">
        <v>20</v>
      </c>
      <c r="I3177" s="8">
        <v>0.30000000000000004</v>
      </c>
      <c r="J3177" s="9">
        <v>1500</v>
      </c>
      <c r="K3177" s="10">
        <f t="shared" si="24"/>
        <v>450.00000000000006</v>
      </c>
      <c r="L3177" s="10">
        <f t="shared" si="25"/>
        <v>180.00000000000003</v>
      </c>
      <c r="M3177" s="11">
        <v>0.4</v>
      </c>
      <c r="O3177" s="16"/>
      <c r="P3177" s="14"/>
      <c r="Q3177" s="12"/>
      <c r="R3177" s="13"/>
    </row>
    <row r="3178" spans="1:18" ht="15.75" customHeight="1">
      <c r="A3178" s="1"/>
      <c r="B3178" s="6" t="s">
        <v>14</v>
      </c>
      <c r="C3178" s="6">
        <v>1185732</v>
      </c>
      <c r="D3178" s="7">
        <v>44213</v>
      </c>
      <c r="E3178" s="6" t="s">
        <v>33</v>
      </c>
      <c r="F3178" s="6" t="s">
        <v>112</v>
      </c>
      <c r="G3178" s="6" t="s">
        <v>113</v>
      </c>
      <c r="H3178" s="6" t="s">
        <v>21</v>
      </c>
      <c r="I3178" s="8">
        <v>0.44999999999999996</v>
      </c>
      <c r="J3178" s="9">
        <v>2000</v>
      </c>
      <c r="K3178" s="10">
        <f t="shared" si="24"/>
        <v>899.99999999999989</v>
      </c>
      <c r="L3178" s="10">
        <f t="shared" si="25"/>
        <v>360</v>
      </c>
      <c r="M3178" s="11">
        <v>0.4</v>
      </c>
      <c r="O3178" s="16"/>
      <c r="P3178" s="14"/>
      <c r="Q3178" s="12"/>
      <c r="R3178" s="13"/>
    </row>
    <row r="3179" spans="1:18" ht="15.75" customHeight="1">
      <c r="A3179" s="1"/>
      <c r="B3179" s="6" t="s">
        <v>14</v>
      </c>
      <c r="C3179" s="6">
        <v>1185732</v>
      </c>
      <c r="D3179" s="7">
        <v>44213</v>
      </c>
      <c r="E3179" s="6" t="s">
        <v>33</v>
      </c>
      <c r="F3179" s="6" t="s">
        <v>112</v>
      </c>
      <c r="G3179" s="6" t="s">
        <v>113</v>
      </c>
      <c r="H3179" s="6" t="s">
        <v>22</v>
      </c>
      <c r="I3179" s="8">
        <v>0.35000000000000003</v>
      </c>
      <c r="J3179" s="9">
        <v>3000</v>
      </c>
      <c r="K3179" s="10">
        <f t="shared" si="24"/>
        <v>1050</v>
      </c>
      <c r="L3179" s="10">
        <f t="shared" si="25"/>
        <v>420</v>
      </c>
      <c r="M3179" s="11">
        <v>0.4</v>
      </c>
      <c r="O3179" s="16"/>
      <c r="P3179" s="14"/>
      <c r="Q3179" s="12"/>
      <c r="R3179" s="13"/>
    </row>
    <row r="3180" spans="1:18" ht="15.75" customHeight="1">
      <c r="A3180" s="1"/>
      <c r="B3180" s="6" t="s">
        <v>14</v>
      </c>
      <c r="C3180" s="6">
        <v>1185732</v>
      </c>
      <c r="D3180" s="7">
        <v>44244</v>
      </c>
      <c r="E3180" s="6" t="s">
        <v>33</v>
      </c>
      <c r="F3180" s="6" t="s">
        <v>112</v>
      </c>
      <c r="G3180" s="6" t="s">
        <v>113</v>
      </c>
      <c r="H3180" s="6" t="s">
        <v>17</v>
      </c>
      <c r="I3180" s="8">
        <v>0.35000000000000003</v>
      </c>
      <c r="J3180" s="9">
        <v>5500</v>
      </c>
      <c r="K3180" s="10">
        <f t="shared" si="24"/>
        <v>1925.0000000000002</v>
      </c>
      <c r="L3180" s="10">
        <f t="shared" si="25"/>
        <v>770.00000000000011</v>
      </c>
      <c r="M3180" s="11">
        <v>0.4</v>
      </c>
      <c r="O3180" s="16"/>
      <c r="P3180" s="14"/>
      <c r="Q3180" s="12"/>
      <c r="R3180" s="13"/>
    </row>
    <row r="3181" spans="1:18" ht="15.75" customHeight="1">
      <c r="A3181" s="1"/>
      <c r="B3181" s="6" t="s">
        <v>14</v>
      </c>
      <c r="C3181" s="6">
        <v>1185732</v>
      </c>
      <c r="D3181" s="7">
        <v>44244</v>
      </c>
      <c r="E3181" s="6" t="s">
        <v>33</v>
      </c>
      <c r="F3181" s="6" t="s">
        <v>112</v>
      </c>
      <c r="G3181" s="6" t="s">
        <v>113</v>
      </c>
      <c r="H3181" s="6" t="s">
        <v>18</v>
      </c>
      <c r="I3181" s="8">
        <v>0.4</v>
      </c>
      <c r="J3181" s="9">
        <v>2000</v>
      </c>
      <c r="K3181" s="10">
        <f t="shared" si="24"/>
        <v>800</v>
      </c>
      <c r="L3181" s="10">
        <f t="shared" si="25"/>
        <v>320</v>
      </c>
      <c r="M3181" s="11">
        <v>0.4</v>
      </c>
      <c r="O3181" s="16"/>
      <c r="P3181" s="14"/>
      <c r="Q3181" s="12"/>
      <c r="R3181" s="13"/>
    </row>
    <row r="3182" spans="1:18" ht="15.75" customHeight="1">
      <c r="A3182" s="1"/>
      <c r="B3182" s="6" t="s">
        <v>14</v>
      </c>
      <c r="C3182" s="6">
        <v>1185732</v>
      </c>
      <c r="D3182" s="7">
        <v>44244</v>
      </c>
      <c r="E3182" s="6" t="s">
        <v>33</v>
      </c>
      <c r="F3182" s="6" t="s">
        <v>112</v>
      </c>
      <c r="G3182" s="6" t="s">
        <v>113</v>
      </c>
      <c r="H3182" s="6" t="s">
        <v>19</v>
      </c>
      <c r="I3182" s="8">
        <v>0.30000000000000004</v>
      </c>
      <c r="J3182" s="9">
        <v>3000</v>
      </c>
      <c r="K3182" s="10">
        <f t="shared" si="24"/>
        <v>900.00000000000011</v>
      </c>
      <c r="L3182" s="10">
        <f t="shared" si="25"/>
        <v>360.00000000000006</v>
      </c>
      <c r="M3182" s="11">
        <v>0.4</v>
      </c>
      <c r="O3182" s="16"/>
      <c r="P3182" s="14"/>
      <c r="Q3182" s="12"/>
      <c r="R3182" s="13"/>
    </row>
    <row r="3183" spans="1:18" ht="15.75" customHeight="1">
      <c r="A3183" s="1"/>
      <c r="B3183" s="6" t="s">
        <v>14</v>
      </c>
      <c r="C3183" s="6">
        <v>1185732</v>
      </c>
      <c r="D3183" s="7">
        <v>44244</v>
      </c>
      <c r="E3183" s="6" t="s">
        <v>33</v>
      </c>
      <c r="F3183" s="6" t="s">
        <v>112</v>
      </c>
      <c r="G3183" s="6" t="s">
        <v>113</v>
      </c>
      <c r="H3183" s="6" t="s">
        <v>20</v>
      </c>
      <c r="I3183" s="8">
        <v>0.35000000000000003</v>
      </c>
      <c r="J3183" s="9">
        <v>1750</v>
      </c>
      <c r="K3183" s="10">
        <f t="shared" si="24"/>
        <v>612.50000000000011</v>
      </c>
      <c r="L3183" s="10">
        <f t="shared" si="25"/>
        <v>245.00000000000006</v>
      </c>
      <c r="M3183" s="11">
        <v>0.4</v>
      </c>
      <c r="O3183" s="16"/>
      <c r="P3183" s="14"/>
      <c r="Q3183" s="12"/>
      <c r="R3183" s="13"/>
    </row>
    <row r="3184" spans="1:18" ht="15.75" customHeight="1">
      <c r="A3184" s="1"/>
      <c r="B3184" s="6" t="s">
        <v>14</v>
      </c>
      <c r="C3184" s="6">
        <v>1185732</v>
      </c>
      <c r="D3184" s="7">
        <v>44244</v>
      </c>
      <c r="E3184" s="6" t="s">
        <v>33</v>
      </c>
      <c r="F3184" s="6" t="s">
        <v>112</v>
      </c>
      <c r="G3184" s="6" t="s">
        <v>113</v>
      </c>
      <c r="H3184" s="6" t="s">
        <v>21</v>
      </c>
      <c r="I3184" s="8">
        <v>0.49999999999999994</v>
      </c>
      <c r="J3184" s="9">
        <v>2500</v>
      </c>
      <c r="K3184" s="10">
        <f t="shared" si="24"/>
        <v>1249.9999999999998</v>
      </c>
      <c r="L3184" s="10">
        <f t="shared" si="25"/>
        <v>499.99999999999994</v>
      </c>
      <c r="M3184" s="11">
        <v>0.4</v>
      </c>
      <c r="O3184" s="16"/>
      <c r="P3184" s="14"/>
      <c r="Q3184" s="12"/>
      <c r="R3184" s="13"/>
    </row>
    <row r="3185" spans="1:18" ht="15.75" customHeight="1">
      <c r="A3185" s="1"/>
      <c r="B3185" s="6" t="s">
        <v>14</v>
      </c>
      <c r="C3185" s="6">
        <v>1185732</v>
      </c>
      <c r="D3185" s="7">
        <v>44244</v>
      </c>
      <c r="E3185" s="6" t="s">
        <v>33</v>
      </c>
      <c r="F3185" s="6" t="s">
        <v>112</v>
      </c>
      <c r="G3185" s="6" t="s">
        <v>113</v>
      </c>
      <c r="H3185" s="6" t="s">
        <v>22</v>
      </c>
      <c r="I3185" s="8">
        <v>0.24999999999999994</v>
      </c>
      <c r="J3185" s="9">
        <v>3500</v>
      </c>
      <c r="K3185" s="10">
        <f t="shared" si="24"/>
        <v>874.99999999999977</v>
      </c>
      <c r="L3185" s="10">
        <f t="shared" si="25"/>
        <v>349.99999999999994</v>
      </c>
      <c r="M3185" s="11">
        <v>0.4</v>
      </c>
      <c r="O3185" s="16"/>
      <c r="P3185" s="14"/>
      <c r="Q3185" s="12"/>
      <c r="R3185" s="13"/>
    </row>
    <row r="3186" spans="1:18" ht="15.75" customHeight="1">
      <c r="A3186" s="1"/>
      <c r="B3186" s="6" t="s">
        <v>14</v>
      </c>
      <c r="C3186" s="6">
        <v>1185732</v>
      </c>
      <c r="D3186" s="7">
        <v>44271</v>
      </c>
      <c r="E3186" s="6" t="s">
        <v>33</v>
      </c>
      <c r="F3186" s="6" t="s">
        <v>112</v>
      </c>
      <c r="G3186" s="6" t="s">
        <v>113</v>
      </c>
      <c r="H3186" s="6" t="s">
        <v>17</v>
      </c>
      <c r="I3186" s="8">
        <v>0.30000000000000004</v>
      </c>
      <c r="J3186" s="9">
        <v>5700</v>
      </c>
      <c r="K3186" s="10">
        <f t="shared" si="24"/>
        <v>1710.0000000000002</v>
      </c>
      <c r="L3186" s="10">
        <f t="shared" si="25"/>
        <v>684.00000000000011</v>
      </c>
      <c r="M3186" s="11">
        <v>0.4</v>
      </c>
      <c r="O3186" s="16"/>
      <c r="P3186" s="14"/>
      <c r="Q3186" s="12"/>
      <c r="R3186" s="13"/>
    </row>
    <row r="3187" spans="1:18" ht="15.75" customHeight="1">
      <c r="A3187" s="1"/>
      <c r="B3187" s="6" t="s">
        <v>14</v>
      </c>
      <c r="C3187" s="6">
        <v>1185732</v>
      </c>
      <c r="D3187" s="7">
        <v>44271</v>
      </c>
      <c r="E3187" s="6" t="s">
        <v>33</v>
      </c>
      <c r="F3187" s="6" t="s">
        <v>112</v>
      </c>
      <c r="G3187" s="6" t="s">
        <v>113</v>
      </c>
      <c r="H3187" s="6" t="s">
        <v>18</v>
      </c>
      <c r="I3187" s="8">
        <v>0.30000000000000004</v>
      </c>
      <c r="J3187" s="9">
        <v>2750</v>
      </c>
      <c r="K3187" s="10">
        <f t="shared" si="24"/>
        <v>825.00000000000011</v>
      </c>
      <c r="L3187" s="10">
        <f t="shared" si="25"/>
        <v>330.00000000000006</v>
      </c>
      <c r="M3187" s="11">
        <v>0.4</v>
      </c>
      <c r="O3187" s="16"/>
      <c r="P3187" s="14"/>
      <c r="Q3187" s="12"/>
      <c r="R3187" s="13"/>
    </row>
    <row r="3188" spans="1:18" ht="15.75" customHeight="1">
      <c r="A3188" s="1"/>
      <c r="B3188" s="6" t="s">
        <v>14</v>
      </c>
      <c r="C3188" s="6">
        <v>1185732</v>
      </c>
      <c r="D3188" s="7">
        <v>44271</v>
      </c>
      <c r="E3188" s="6" t="s">
        <v>33</v>
      </c>
      <c r="F3188" s="6" t="s">
        <v>112</v>
      </c>
      <c r="G3188" s="6" t="s">
        <v>113</v>
      </c>
      <c r="H3188" s="6" t="s">
        <v>19</v>
      </c>
      <c r="I3188" s="8">
        <v>0.2</v>
      </c>
      <c r="J3188" s="9">
        <v>3250</v>
      </c>
      <c r="K3188" s="10">
        <f t="shared" si="24"/>
        <v>650</v>
      </c>
      <c r="L3188" s="10">
        <f t="shared" si="25"/>
        <v>260</v>
      </c>
      <c r="M3188" s="11">
        <v>0.4</v>
      </c>
      <c r="O3188" s="16"/>
      <c r="P3188" s="14"/>
      <c r="Q3188" s="12"/>
      <c r="R3188" s="13"/>
    </row>
    <row r="3189" spans="1:18" ht="15.75" customHeight="1">
      <c r="A3189" s="1"/>
      <c r="B3189" s="6" t="s">
        <v>14</v>
      </c>
      <c r="C3189" s="6">
        <v>1185732</v>
      </c>
      <c r="D3189" s="7">
        <v>44271</v>
      </c>
      <c r="E3189" s="6" t="s">
        <v>33</v>
      </c>
      <c r="F3189" s="6" t="s">
        <v>112</v>
      </c>
      <c r="G3189" s="6" t="s">
        <v>113</v>
      </c>
      <c r="H3189" s="6" t="s">
        <v>20</v>
      </c>
      <c r="I3189" s="8">
        <v>0.24999999999999994</v>
      </c>
      <c r="J3189" s="9">
        <v>1750</v>
      </c>
      <c r="K3189" s="10">
        <f t="shared" si="24"/>
        <v>437.49999999999989</v>
      </c>
      <c r="L3189" s="10">
        <f t="shared" si="25"/>
        <v>174.99999999999997</v>
      </c>
      <c r="M3189" s="11">
        <v>0.4</v>
      </c>
      <c r="O3189" s="16"/>
      <c r="P3189" s="14"/>
      <c r="Q3189" s="12"/>
      <c r="R3189" s="13"/>
    </row>
    <row r="3190" spans="1:18" ht="15.75" customHeight="1">
      <c r="A3190" s="1"/>
      <c r="B3190" s="6" t="s">
        <v>14</v>
      </c>
      <c r="C3190" s="6">
        <v>1185732</v>
      </c>
      <c r="D3190" s="7">
        <v>44271</v>
      </c>
      <c r="E3190" s="6" t="s">
        <v>33</v>
      </c>
      <c r="F3190" s="6" t="s">
        <v>112</v>
      </c>
      <c r="G3190" s="6" t="s">
        <v>113</v>
      </c>
      <c r="H3190" s="6" t="s">
        <v>21</v>
      </c>
      <c r="I3190" s="8">
        <v>0.4</v>
      </c>
      <c r="J3190" s="9">
        <v>2250</v>
      </c>
      <c r="K3190" s="10">
        <f t="shared" si="24"/>
        <v>900</v>
      </c>
      <c r="L3190" s="10">
        <f t="shared" si="25"/>
        <v>360</v>
      </c>
      <c r="M3190" s="11">
        <v>0.4</v>
      </c>
      <c r="O3190" s="16"/>
      <c r="P3190" s="14"/>
      <c r="Q3190" s="12"/>
      <c r="R3190" s="13"/>
    </row>
    <row r="3191" spans="1:18" ht="15.75" customHeight="1">
      <c r="A3191" s="1"/>
      <c r="B3191" s="6" t="s">
        <v>14</v>
      </c>
      <c r="C3191" s="6">
        <v>1185732</v>
      </c>
      <c r="D3191" s="7">
        <v>44271</v>
      </c>
      <c r="E3191" s="6" t="s">
        <v>33</v>
      </c>
      <c r="F3191" s="6" t="s">
        <v>112</v>
      </c>
      <c r="G3191" s="6" t="s">
        <v>113</v>
      </c>
      <c r="H3191" s="6" t="s">
        <v>22</v>
      </c>
      <c r="I3191" s="8">
        <v>0.30000000000000004</v>
      </c>
      <c r="J3191" s="9">
        <v>3250</v>
      </c>
      <c r="K3191" s="10">
        <f t="shared" si="24"/>
        <v>975.00000000000011</v>
      </c>
      <c r="L3191" s="10">
        <f t="shared" si="25"/>
        <v>390.00000000000006</v>
      </c>
      <c r="M3191" s="11">
        <v>0.4</v>
      </c>
      <c r="O3191" s="16"/>
      <c r="P3191" s="14"/>
      <c r="Q3191" s="12"/>
      <c r="R3191" s="13"/>
    </row>
    <row r="3192" spans="1:18" ht="15.75" customHeight="1">
      <c r="A3192" s="1"/>
      <c r="B3192" s="6" t="s">
        <v>14</v>
      </c>
      <c r="C3192" s="6">
        <v>1185732</v>
      </c>
      <c r="D3192" s="7">
        <v>44303</v>
      </c>
      <c r="E3192" s="6" t="s">
        <v>33</v>
      </c>
      <c r="F3192" s="6" t="s">
        <v>112</v>
      </c>
      <c r="G3192" s="6" t="s">
        <v>113</v>
      </c>
      <c r="H3192" s="6" t="s">
        <v>17</v>
      </c>
      <c r="I3192" s="8">
        <v>0.30000000000000004</v>
      </c>
      <c r="J3192" s="9">
        <v>5500</v>
      </c>
      <c r="K3192" s="10">
        <f t="shared" si="24"/>
        <v>1650.0000000000002</v>
      </c>
      <c r="L3192" s="10">
        <f t="shared" si="25"/>
        <v>660.00000000000011</v>
      </c>
      <c r="M3192" s="11">
        <v>0.4</v>
      </c>
      <c r="O3192" s="16"/>
      <c r="P3192" s="14"/>
      <c r="Q3192" s="12"/>
      <c r="R3192" s="13"/>
    </row>
    <row r="3193" spans="1:18" ht="15.75" customHeight="1">
      <c r="A3193" s="1"/>
      <c r="B3193" s="6" t="s">
        <v>14</v>
      </c>
      <c r="C3193" s="6">
        <v>1185732</v>
      </c>
      <c r="D3193" s="7">
        <v>44303</v>
      </c>
      <c r="E3193" s="6" t="s">
        <v>33</v>
      </c>
      <c r="F3193" s="6" t="s">
        <v>112</v>
      </c>
      <c r="G3193" s="6" t="s">
        <v>113</v>
      </c>
      <c r="H3193" s="6" t="s">
        <v>18</v>
      </c>
      <c r="I3193" s="8">
        <v>0.30000000000000004</v>
      </c>
      <c r="J3193" s="9">
        <v>2500</v>
      </c>
      <c r="K3193" s="10">
        <f t="shared" si="24"/>
        <v>750.00000000000011</v>
      </c>
      <c r="L3193" s="10">
        <f t="shared" si="25"/>
        <v>300.00000000000006</v>
      </c>
      <c r="M3193" s="11">
        <v>0.4</v>
      </c>
      <c r="O3193" s="16"/>
      <c r="P3193" s="14"/>
      <c r="Q3193" s="12"/>
      <c r="R3193" s="13"/>
    </row>
    <row r="3194" spans="1:18" ht="15.75" customHeight="1">
      <c r="A3194" s="1"/>
      <c r="B3194" s="6" t="s">
        <v>14</v>
      </c>
      <c r="C3194" s="6">
        <v>1185732</v>
      </c>
      <c r="D3194" s="7">
        <v>44303</v>
      </c>
      <c r="E3194" s="6" t="s">
        <v>33</v>
      </c>
      <c r="F3194" s="6" t="s">
        <v>112</v>
      </c>
      <c r="G3194" s="6" t="s">
        <v>113</v>
      </c>
      <c r="H3194" s="6" t="s">
        <v>19</v>
      </c>
      <c r="I3194" s="8">
        <v>0.2</v>
      </c>
      <c r="J3194" s="9">
        <v>2500</v>
      </c>
      <c r="K3194" s="10">
        <f t="shared" si="24"/>
        <v>500</v>
      </c>
      <c r="L3194" s="10">
        <f t="shared" si="25"/>
        <v>200</v>
      </c>
      <c r="M3194" s="11">
        <v>0.4</v>
      </c>
      <c r="O3194" s="16"/>
      <c r="P3194" s="14"/>
      <c r="Q3194" s="12"/>
      <c r="R3194" s="13"/>
    </row>
    <row r="3195" spans="1:18" ht="15.75" customHeight="1">
      <c r="A3195" s="1"/>
      <c r="B3195" s="6" t="s">
        <v>14</v>
      </c>
      <c r="C3195" s="6">
        <v>1185732</v>
      </c>
      <c r="D3195" s="7">
        <v>44303</v>
      </c>
      <c r="E3195" s="6" t="s">
        <v>33</v>
      </c>
      <c r="F3195" s="6" t="s">
        <v>112</v>
      </c>
      <c r="G3195" s="6" t="s">
        <v>113</v>
      </c>
      <c r="H3195" s="6" t="s">
        <v>20</v>
      </c>
      <c r="I3195" s="8">
        <v>0.24999999999999994</v>
      </c>
      <c r="J3195" s="9">
        <v>1750</v>
      </c>
      <c r="K3195" s="10">
        <f t="shared" si="24"/>
        <v>437.49999999999989</v>
      </c>
      <c r="L3195" s="10">
        <f t="shared" si="25"/>
        <v>174.99999999999997</v>
      </c>
      <c r="M3195" s="11">
        <v>0.4</v>
      </c>
      <c r="O3195" s="16"/>
      <c r="P3195" s="14"/>
      <c r="Q3195" s="12"/>
      <c r="R3195" s="13"/>
    </row>
    <row r="3196" spans="1:18" ht="15.75" customHeight="1">
      <c r="A3196" s="1"/>
      <c r="B3196" s="6" t="s">
        <v>14</v>
      </c>
      <c r="C3196" s="6">
        <v>1185732</v>
      </c>
      <c r="D3196" s="7">
        <v>44303</v>
      </c>
      <c r="E3196" s="6" t="s">
        <v>33</v>
      </c>
      <c r="F3196" s="6" t="s">
        <v>112</v>
      </c>
      <c r="G3196" s="6" t="s">
        <v>113</v>
      </c>
      <c r="H3196" s="6" t="s">
        <v>21</v>
      </c>
      <c r="I3196" s="8">
        <v>0.65</v>
      </c>
      <c r="J3196" s="9">
        <v>2000</v>
      </c>
      <c r="K3196" s="10">
        <f t="shared" si="24"/>
        <v>1300</v>
      </c>
      <c r="L3196" s="10">
        <f t="shared" si="25"/>
        <v>520</v>
      </c>
      <c r="M3196" s="11">
        <v>0.4</v>
      </c>
      <c r="O3196" s="16"/>
      <c r="P3196" s="14"/>
      <c r="Q3196" s="12"/>
      <c r="R3196" s="13"/>
    </row>
    <row r="3197" spans="1:18" ht="15.75" customHeight="1">
      <c r="A3197" s="1"/>
      <c r="B3197" s="6" t="s">
        <v>14</v>
      </c>
      <c r="C3197" s="6">
        <v>1185732</v>
      </c>
      <c r="D3197" s="7">
        <v>44303</v>
      </c>
      <c r="E3197" s="6" t="s">
        <v>33</v>
      </c>
      <c r="F3197" s="6" t="s">
        <v>112</v>
      </c>
      <c r="G3197" s="6" t="s">
        <v>113</v>
      </c>
      <c r="H3197" s="6" t="s">
        <v>22</v>
      </c>
      <c r="I3197" s="8">
        <v>0.5</v>
      </c>
      <c r="J3197" s="9">
        <v>3250</v>
      </c>
      <c r="K3197" s="10">
        <f t="shared" si="24"/>
        <v>1625</v>
      </c>
      <c r="L3197" s="10">
        <f t="shared" si="25"/>
        <v>650</v>
      </c>
      <c r="M3197" s="11">
        <v>0.4</v>
      </c>
      <c r="O3197" s="16"/>
      <c r="P3197" s="14"/>
      <c r="Q3197" s="12"/>
      <c r="R3197" s="13"/>
    </row>
    <row r="3198" spans="1:18" ht="15.75" customHeight="1">
      <c r="A3198" s="1"/>
      <c r="B3198" s="6" t="s">
        <v>14</v>
      </c>
      <c r="C3198" s="6">
        <v>1185732</v>
      </c>
      <c r="D3198" s="7">
        <v>44334</v>
      </c>
      <c r="E3198" s="6" t="s">
        <v>33</v>
      </c>
      <c r="F3198" s="6" t="s">
        <v>112</v>
      </c>
      <c r="G3198" s="6" t="s">
        <v>113</v>
      </c>
      <c r="H3198" s="6" t="s">
        <v>17</v>
      </c>
      <c r="I3198" s="8">
        <v>0.6</v>
      </c>
      <c r="J3198" s="9">
        <v>5950</v>
      </c>
      <c r="K3198" s="10">
        <f t="shared" si="24"/>
        <v>3570</v>
      </c>
      <c r="L3198" s="10">
        <f t="shared" si="25"/>
        <v>1428</v>
      </c>
      <c r="M3198" s="11">
        <v>0.4</v>
      </c>
      <c r="O3198" s="16"/>
      <c r="P3198" s="14"/>
      <c r="Q3198" s="12"/>
      <c r="R3198" s="13"/>
    </row>
    <row r="3199" spans="1:18" ht="15.75" customHeight="1">
      <c r="A3199" s="1"/>
      <c r="B3199" s="6" t="s">
        <v>14</v>
      </c>
      <c r="C3199" s="6">
        <v>1185732</v>
      </c>
      <c r="D3199" s="7">
        <v>44334</v>
      </c>
      <c r="E3199" s="6" t="s">
        <v>33</v>
      </c>
      <c r="F3199" s="6" t="s">
        <v>112</v>
      </c>
      <c r="G3199" s="6" t="s">
        <v>113</v>
      </c>
      <c r="H3199" s="6" t="s">
        <v>18</v>
      </c>
      <c r="I3199" s="8">
        <v>0.4</v>
      </c>
      <c r="J3199" s="9">
        <v>3000</v>
      </c>
      <c r="K3199" s="10">
        <f t="shared" si="24"/>
        <v>1200</v>
      </c>
      <c r="L3199" s="10">
        <f t="shared" si="25"/>
        <v>480</v>
      </c>
      <c r="M3199" s="11">
        <v>0.4</v>
      </c>
      <c r="O3199" s="16"/>
      <c r="P3199" s="14"/>
      <c r="Q3199" s="12"/>
      <c r="R3199" s="13"/>
    </row>
    <row r="3200" spans="1:18" ht="15.75" customHeight="1">
      <c r="A3200" s="1"/>
      <c r="B3200" s="6" t="s">
        <v>14</v>
      </c>
      <c r="C3200" s="6">
        <v>1185732</v>
      </c>
      <c r="D3200" s="7">
        <v>44334</v>
      </c>
      <c r="E3200" s="6" t="s">
        <v>33</v>
      </c>
      <c r="F3200" s="6" t="s">
        <v>112</v>
      </c>
      <c r="G3200" s="6" t="s">
        <v>113</v>
      </c>
      <c r="H3200" s="6" t="s">
        <v>19</v>
      </c>
      <c r="I3200" s="8">
        <v>0.35000000000000003</v>
      </c>
      <c r="J3200" s="9">
        <v>2750</v>
      </c>
      <c r="K3200" s="10">
        <f t="shared" si="24"/>
        <v>962.50000000000011</v>
      </c>
      <c r="L3200" s="10">
        <f t="shared" si="25"/>
        <v>385.00000000000006</v>
      </c>
      <c r="M3200" s="11">
        <v>0.4</v>
      </c>
      <c r="O3200" s="16"/>
      <c r="P3200" s="14"/>
      <c r="Q3200" s="12"/>
      <c r="R3200" s="13"/>
    </row>
    <row r="3201" spans="1:18" ht="15.75" customHeight="1">
      <c r="A3201" s="1"/>
      <c r="B3201" s="6" t="s">
        <v>14</v>
      </c>
      <c r="C3201" s="6">
        <v>1185732</v>
      </c>
      <c r="D3201" s="7">
        <v>44334</v>
      </c>
      <c r="E3201" s="6" t="s">
        <v>33</v>
      </c>
      <c r="F3201" s="6" t="s">
        <v>112</v>
      </c>
      <c r="G3201" s="6" t="s">
        <v>113</v>
      </c>
      <c r="H3201" s="6" t="s">
        <v>20</v>
      </c>
      <c r="I3201" s="8">
        <v>0.35000000000000003</v>
      </c>
      <c r="J3201" s="9">
        <v>2000</v>
      </c>
      <c r="K3201" s="10">
        <f t="shared" si="24"/>
        <v>700.00000000000011</v>
      </c>
      <c r="L3201" s="10">
        <f t="shared" si="25"/>
        <v>280.00000000000006</v>
      </c>
      <c r="M3201" s="11">
        <v>0.4</v>
      </c>
      <c r="O3201" s="16"/>
      <c r="P3201" s="14"/>
      <c r="Q3201" s="12"/>
      <c r="R3201" s="13"/>
    </row>
    <row r="3202" spans="1:18" ht="15.75" customHeight="1">
      <c r="A3202" s="1"/>
      <c r="B3202" s="6" t="s">
        <v>14</v>
      </c>
      <c r="C3202" s="6">
        <v>1185732</v>
      </c>
      <c r="D3202" s="7">
        <v>44334</v>
      </c>
      <c r="E3202" s="6" t="s">
        <v>33</v>
      </c>
      <c r="F3202" s="6" t="s">
        <v>112</v>
      </c>
      <c r="G3202" s="6" t="s">
        <v>113</v>
      </c>
      <c r="H3202" s="6" t="s">
        <v>21</v>
      </c>
      <c r="I3202" s="8">
        <v>0.44999999999999996</v>
      </c>
      <c r="J3202" s="9">
        <v>2250</v>
      </c>
      <c r="K3202" s="10">
        <f t="shared" si="24"/>
        <v>1012.4999999999999</v>
      </c>
      <c r="L3202" s="10">
        <f t="shared" si="25"/>
        <v>405</v>
      </c>
      <c r="M3202" s="11">
        <v>0.4</v>
      </c>
      <c r="O3202" s="16"/>
      <c r="P3202" s="14"/>
      <c r="Q3202" s="12"/>
      <c r="R3202" s="13"/>
    </row>
    <row r="3203" spans="1:18" ht="15.75" customHeight="1">
      <c r="A3203" s="1"/>
      <c r="B3203" s="6" t="s">
        <v>14</v>
      </c>
      <c r="C3203" s="6">
        <v>1185732</v>
      </c>
      <c r="D3203" s="7">
        <v>44334</v>
      </c>
      <c r="E3203" s="6" t="s">
        <v>33</v>
      </c>
      <c r="F3203" s="6" t="s">
        <v>112</v>
      </c>
      <c r="G3203" s="6" t="s">
        <v>113</v>
      </c>
      <c r="H3203" s="6" t="s">
        <v>22</v>
      </c>
      <c r="I3203" s="8">
        <v>0.54999999999999993</v>
      </c>
      <c r="J3203" s="9">
        <v>3500</v>
      </c>
      <c r="K3203" s="10">
        <f t="shared" si="24"/>
        <v>1924.9999999999998</v>
      </c>
      <c r="L3203" s="10">
        <f t="shared" si="25"/>
        <v>770</v>
      </c>
      <c r="M3203" s="11">
        <v>0.4</v>
      </c>
      <c r="O3203" s="16"/>
      <c r="P3203" s="14"/>
      <c r="Q3203" s="12"/>
      <c r="R3203" s="13"/>
    </row>
    <row r="3204" spans="1:18" ht="15.75" customHeight="1">
      <c r="A3204" s="1"/>
      <c r="B3204" s="6" t="s">
        <v>14</v>
      </c>
      <c r="C3204" s="6">
        <v>1185732</v>
      </c>
      <c r="D3204" s="7">
        <v>44364</v>
      </c>
      <c r="E3204" s="6" t="s">
        <v>33</v>
      </c>
      <c r="F3204" s="6" t="s">
        <v>112</v>
      </c>
      <c r="G3204" s="6" t="s">
        <v>113</v>
      </c>
      <c r="H3204" s="6" t="s">
        <v>17</v>
      </c>
      <c r="I3204" s="8">
        <v>0.45</v>
      </c>
      <c r="J3204" s="9">
        <v>6000</v>
      </c>
      <c r="K3204" s="10">
        <f t="shared" si="24"/>
        <v>2700</v>
      </c>
      <c r="L3204" s="10">
        <f t="shared" si="25"/>
        <v>1080</v>
      </c>
      <c r="M3204" s="11">
        <v>0.4</v>
      </c>
      <c r="O3204" s="16"/>
      <c r="P3204" s="14"/>
      <c r="Q3204" s="12"/>
      <c r="R3204" s="13"/>
    </row>
    <row r="3205" spans="1:18" ht="15.75" customHeight="1">
      <c r="A3205" s="1"/>
      <c r="B3205" s="6" t="s">
        <v>14</v>
      </c>
      <c r="C3205" s="6">
        <v>1185732</v>
      </c>
      <c r="D3205" s="7">
        <v>44364</v>
      </c>
      <c r="E3205" s="6" t="s">
        <v>33</v>
      </c>
      <c r="F3205" s="6" t="s">
        <v>112</v>
      </c>
      <c r="G3205" s="6" t="s">
        <v>113</v>
      </c>
      <c r="H3205" s="6" t="s">
        <v>18</v>
      </c>
      <c r="I3205" s="8">
        <v>0.40000000000000008</v>
      </c>
      <c r="J3205" s="9">
        <v>4250</v>
      </c>
      <c r="K3205" s="10">
        <f t="shared" si="24"/>
        <v>1700.0000000000002</v>
      </c>
      <c r="L3205" s="10">
        <f t="shared" si="25"/>
        <v>680.00000000000011</v>
      </c>
      <c r="M3205" s="11">
        <v>0.4</v>
      </c>
      <c r="O3205" s="16"/>
      <c r="P3205" s="14"/>
      <c r="Q3205" s="12"/>
      <c r="R3205" s="13"/>
    </row>
    <row r="3206" spans="1:18" ht="15.75" customHeight="1">
      <c r="A3206" s="1"/>
      <c r="B3206" s="6" t="s">
        <v>14</v>
      </c>
      <c r="C3206" s="6">
        <v>1185732</v>
      </c>
      <c r="D3206" s="7">
        <v>44364</v>
      </c>
      <c r="E3206" s="6" t="s">
        <v>33</v>
      </c>
      <c r="F3206" s="6" t="s">
        <v>112</v>
      </c>
      <c r="G3206" s="6" t="s">
        <v>113</v>
      </c>
      <c r="H3206" s="6" t="s">
        <v>19</v>
      </c>
      <c r="I3206" s="8">
        <v>0.35000000000000003</v>
      </c>
      <c r="J3206" s="9">
        <v>3000</v>
      </c>
      <c r="K3206" s="10">
        <f t="shared" si="24"/>
        <v>1050</v>
      </c>
      <c r="L3206" s="10">
        <f t="shared" si="25"/>
        <v>420</v>
      </c>
      <c r="M3206" s="11">
        <v>0.4</v>
      </c>
      <c r="O3206" s="16"/>
      <c r="P3206" s="14"/>
      <c r="Q3206" s="12"/>
      <c r="R3206" s="13"/>
    </row>
    <row r="3207" spans="1:18" ht="15.75" customHeight="1">
      <c r="A3207" s="1"/>
      <c r="B3207" s="6" t="s">
        <v>14</v>
      </c>
      <c r="C3207" s="6">
        <v>1185732</v>
      </c>
      <c r="D3207" s="7">
        <v>44364</v>
      </c>
      <c r="E3207" s="6" t="s">
        <v>33</v>
      </c>
      <c r="F3207" s="6" t="s">
        <v>112</v>
      </c>
      <c r="G3207" s="6" t="s">
        <v>113</v>
      </c>
      <c r="H3207" s="6" t="s">
        <v>20</v>
      </c>
      <c r="I3207" s="8">
        <v>0.35000000000000003</v>
      </c>
      <c r="J3207" s="9">
        <v>2750</v>
      </c>
      <c r="K3207" s="10">
        <f t="shared" si="24"/>
        <v>962.50000000000011</v>
      </c>
      <c r="L3207" s="10">
        <f t="shared" si="25"/>
        <v>385.00000000000006</v>
      </c>
      <c r="M3207" s="11">
        <v>0.4</v>
      </c>
      <c r="O3207" s="16"/>
      <c r="P3207" s="14"/>
      <c r="Q3207" s="12"/>
      <c r="R3207" s="13"/>
    </row>
    <row r="3208" spans="1:18" ht="15.75" customHeight="1">
      <c r="A3208" s="1"/>
      <c r="B3208" s="6" t="s">
        <v>14</v>
      </c>
      <c r="C3208" s="6">
        <v>1185732</v>
      </c>
      <c r="D3208" s="7">
        <v>44364</v>
      </c>
      <c r="E3208" s="6" t="s">
        <v>33</v>
      </c>
      <c r="F3208" s="6" t="s">
        <v>112</v>
      </c>
      <c r="G3208" s="6" t="s">
        <v>113</v>
      </c>
      <c r="H3208" s="6" t="s">
        <v>21</v>
      </c>
      <c r="I3208" s="8">
        <v>0.45</v>
      </c>
      <c r="J3208" s="9">
        <v>2750</v>
      </c>
      <c r="K3208" s="10">
        <f t="shared" si="24"/>
        <v>1237.5</v>
      </c>
      <c r="L3208" s="10">
        <f t="shared" si="25"/>
        <v>495</v>
      </c>
      <c r="M3208" s="11">
        <v>0.4</v>
      </c>
      <c r="O3208" s="16"/>
      <c r="P3208" s="14"/>
      <c r="Q3208" s="12"/>
      <c r="R3208" s="13"/>
    </row>
    <row r="3209" spans="1:18" ht="15.75" customHeight="1">
      <c r="A3209" s="1"/>
      <c r="B3209" s="6" t="s">
        <v>14</v>
      </c>
      <c r="C3209" s="6">
        <v>1185732</v>
      </c>
      <c r="D3209" s="7">
        <v>44364</v>
      </c>
      <c r="E3209" s="6" t="s">
        <v>33</v>
      </c>
      <c r="F3209" s="6" t="s">
        <v>112</v>
      </c>
      <c r="G3209" s="6" t="s">
        <v>113</v>
      </c>
      <c r="H3209" s="6" t="s">
        <v>22</v>
      </c>
      <c r="I3209" s="8">
        <v>0.65000000000000013</v>
      </c>
      <c r="J3209" s="9">
        <v>4250</v>
      </c>
      <c r="K3209" s="10">
        <f t="shared" si="24"/>
        <v>2762.5000000000005</v>
      </c>
      <c r="L3209" s="10">
        <f t="shared" si="25"/>
        <v>1105.0000000000002</v>
      </c>
      <c r="M3209" s="11">
        <v>0.4</v>
      </c>
      <c r="O3209" s="16"/>
      <c r="P3209" s="14"/>
      <c r="Q3209" s="12"/>
      <c r="R3209" s="13"/>
    </row>
    <row r="3210" spans="1:18" ht="15.75" customHeight="1">
      <c r="A3210" s="1"/>
      <c r="B3210" s="6" t="s">
        <v>14</v>
      </c>
      <c r="C3210" s="6">
        <v>1185732</v>
      </c>
      <c r="D3210" s="7">
        <v>44393</v>
      </c>
      <c r="E3210" s="6" t="s">
        <v>33</v>
      </c>
      <c r="F3210" s="6" t="s">
        <v>112</v>
      </c>
      <c r="G3210" s="6" t="s">
        <v>113</v>
      </c>
      <c r="H3210" s="6" t="s">
        <v>17</v>
      </c>
      <c r="I3210" s="8">
        <v>0.60000000000000009</v>
      </c>
      <c r="J3210" s="9">
        <v>6500</v>
      </c>
      <c r="K3210" s="10">
        <f t="shared" si="24"/>
        <v>3900.0000000000005</v>
      </c>
      <c r="L3210" s="10">
        <f t="shared" si="25"/>
        <v>1560.0000000000002</v>
      </c>
      <c r="M3210" s="11">
        <v>0.4</v>
      </c>
      <c r="O3210" s="16"/>
      <c r="P3210" s="14"/>
      <c r="Q3210" s="12"/>
      <c r="R3210" s="13"/>
    </row>
    <row r="3211" spans="1:18" ht="15.75" customHeight="1">
      <c r="A3211" s="1"/>
      <c r="B3211" s="6" t="s">
        <v>14</v>
      </c>
      <c r="C3211" s="6">
        <v>1185732</v>
      </c>
      <c r="D3211" s="7">
        <v>44393</v>
      </c>
      <c r="E3211" s="6" t="s">
        <v>33</v>
      </c>
      <c r="F3211" s="6" t="s">
        <v>112</v>
      </c>
      <c r="G3211" s="6" t="s">
        <v>113</v>
      </c>
      <c r="H3211" s="6" t="s">
        <v>18</v>
      </c>
      <c r="I3211" s="8">
        <v>0.55000000000000016</v>
      </c>
      <c r="J3211" s="9">
        <v>4000</v>
      </c>
      <c r="K3211" s="10">
        <f t="shared" si="24"/>
        <v>2200.0000000000005</v>
      </c>
      <c r="L3211" s="10">
        <f t="shared" si="25"/>
        <v>880.00000000000023</v>
      </c>
      <c r="M3211" s="11">
        <v>0.4</v>
      </c>
      <c r="O3211" s="16"/>
      <c r="P3211" s="14"/>
      <c r="Q3211" s="12"/>
      <c r="R3211" s="13"/>
    </row>
    <row r="3212" spans="1:18" ht="15.75" customHeight="1">
      <c r="A3212" s="1"/>
      <c r="B3212" s="6" t="s">
        <v>14</v>
      </c>
      <c r="C3212" s="6">
        <v>1185732</v>
      </c>
      <c r="D3212" s="7">
        <v>44393</v>
      </c>
      <c r="E3212" s="6" t="s">
        <v>33</v>
      </c>
      <c r="F3212" s="6" t="s">
        <v>112</v>
      </c>
      <c r="G3212" s="6" t="s">
        <v>113</v>
      </c>
      <c r="H3212" s="6" t="s">
        <v>19</v>
      </c>
      <c r="I3212" s="8">
        <v>0.5</v>
      </c>
      <c r="J3212" s="9">
        <v>3250</v>
      </c>
      <c r="K3212" s="10">
        <f t="shared" si="24"/>
        <v>1625</v>
      </c>
      <c r="L3212" s="10">
        <f t="shared" si="25"/>
        <v>650</v>
      </c>
      <c r="M3212" s="11">
        <v>0.4</v>
      </c>
      <c r="O3212" s="16"/>
      <c r="P3212" s="14"/>
      <c r="Q3212" s="12"/>
      <c r="R3212" s="13"/>
    </row>
    <row r="3213" spans="1:18" ht="15.75" customHeight="1">
      <c r="A3213" s="1"/>
      <c r="B3213" s="6" t="s">
        <v>14</v>
      </c>
      <c r="C3213" s="6">
        <v>1185732</v>
      </c>
      <c r="D3213" s="7">
        <v>44393</v>
      </c>
      <c r="E3213" s="6" t="s">
        <v>33</v>
      </c>
      <c r="F3213" s="6" t="s">
        <v>112</v>
      </c>
      <c r="G3213" s="6" t="s">
        <v>113</v>
      </c>
      <c r="H3213" s="6" t="s">
        <v>20</v>
      </c>
      <c r="I3213" s="8">
        <v>0.5</v>
      </c>
      <c r="J3213" s="9">
        <v>2750</v>
      </c>
      <c r="K3213" s="10">
        <f t="shared" si="24"/>
        <v>1375</v>
      </c>
      <c r="L3213" s="10">
        <f t="shared" si="25"/>
        <v>550</v>
      </c>
      <c r="M3213" s="11">
        <v>0.4</v>
      </c>
      <c r="O3213" s="16"/>
      <c r="P3213" s="14"/>
      <c r="Q3213" s="12"/>
      <c r="R3213" s="13"/>
    </row>
    <row r="3214" spans="1:18" ht="15.75" customHeight="1">
      <c r="A3214" s="1"/>
      <c r="B3214" s="6" t="s">
        <v>14</v>
      </c>
      <c r="C3214" s="6">
        <v>1185732</v>
      </c>
      <c r="D3214" s="7">
        <v>44393</v>
      </c>
      <c r="E3214" s="6" t="s">
        <v>33</v>
      </c>
      <c r="F3214" s="6" t="s">
        <v>112</v>
      </c>
      <c r="G3214" s="6" t="s">
        <v>113</v>
      </c>
      <c r="H3214" s="6" t="s">
        <v>21</v>
      </c>
      <c r="I3214" s="8">
        <v>0.60000000000000009</v>
      </c>
      <c r="J3214" s="9">
        <v>3000</v>
      </c>
      <c r="K3214" s="10">
        <f t="shared" si="24"/>
        <v>1800.0000000000002</v>
      </c>
      <c r="L3214" s="10">
        <f t="shared" si="25"/>
        <v>720.00000000000011</v>
      </c>
      <c r="M3214" s="11">
        <v>0.4</v>
      </c>
      <c r="O3214" s="16"/>
      <c r="P3214" s="14"/>
      <c r="Q3214" s="12"/>
      <c r="R3214" s="13"/>
    </row>
    <row r="3215" spans="1:18" ht="15.75" customHeight="1">
      <c r="A3215" s="1"/>
      <c r="B3215" s="6" t="s">
        <v>14</v>
      </c>
      <c r="C3215" s="6">
        <v>1185732</v>
      </c>
      <c r="D3215" s="7">
        <v>44393</v>
      </c>
      <c r="E3215" s="6" t="s">
        <v>33</v>
      </c>
      <c r="F3215" s="6" t="s">
        <v>112</v>
      </c>
      <c r="G3215" s="6" t="s">
        <v>113</v>
      </c>
      <c r="H3215" s="6" t="s">
        <v>22</v>
      </c>
      <c r="I3215" s="8">
        <v>0.65000000000000013</v>
      </c>
      <c r="J3215" s="9">
        <v>4750</v>
      </c>
      <c r="K3215" s="10">
        <f t="shared" si="24"/>
        <v>3087.5000000000005</v>
      </c>
      <c r="L3215" s="10">
        <f t="shared" si="25"/>
        <v>1235.0000000000002</v>
      </c>
      <c r="M3215" s="11">
        <v>0.4</v>
      </c>
      <c r="O3215" s="16"/>
      <c r="P3215" s="14"/>
      <c r="Q3215" s="12"/>
      <c r="R3215" s="13"/>
    </row>
    <row r="3216" spans="1:18" ht="15.75" customHeight="1">
      <c r="A3216" s="1"/>
      <c r="B3216" s="6" t="s">
        <v>14</v>
      </c>
      <c r="C3216" s="6">
        <v>1185732</v>
      </c>
      <c r="D3216" s="7">
        <v>44425</v>
      </c>
      <c r="E3216" s="6" t="s">
        <v>33</v>
      </c>
      <c r="F3216" s="6" t="s">
        <v>112</v>
      </c>
      <c r="G3216" s="6" t="s">
        <v>113</v>
      </c>
      <c r="H3216" s="6" t="s">
        <v>17</v>
      </c>
      <c r="I3216" s="8">
        <v>0.5</v>
      </c>
      <c r="J3216" s="9">
        <v>5250</v>
      </c>
      <c r="K3216" s="10">
        <f t="shared" si="24"/>
        <v>2625</v>
      </c>
      <c r="L3216" s="10">
        <f t="shared" si="25"/>
        <v>1050</v>
      </c>
      <c r="M3216" s="11">
        <v>0.4</v>
      </c>
      <c r="O3216" s="16"/>
      <c r="P3216" s="14"/>
      <c r="Q3216" s="12"/>
      <c r="R3216" s="13"/>
    </row>
    <row r="3217" spans="1:18" ht="15.75" customHeight="1">
      <c r="A3217" s="1"/>
      <c r="B3217" s="6" t="s">
        <v>14</v>
      </c>
      <c r="C3217" s="6">
        <v>1185732</v>
      </c>
      <c r="D3217" s="7">
        <v>44425</v>
      </c>
      <c r="E3217" s="6" t="s">
        <v>33</v>
      </c>
      <c r="F3217" s="6" t="s">
        <v>112</v>
      </c>
      <c r="G3217" s="6" t="s">
        <v>113</v>
      </c>
      <c r="H3217" s="6" t="s">
        <v>18</v>
      </c>
      <c r="I3217" s="8">
        <v>0.45000000000000007</v>
      </c>
      <c r="J3217" s="9">
        <v>3000</v>
      </c>
      <c r="K3217" s="10">
        <f t="shared" si="24"/>
        <v>1350.0000000000002</v>
      </c>
      <c r="L3217" s="10">
        <f t="shared" si="25"/>
        <v>540.00000000000011</v>
      </c>
      <c r="M3217" s="11">
        <v>0.4</v>
      </c>
      <c r="O3217" s="16"/>
      <c r="P3217" s="14"/>
      <c r="Q3217" s="12"/>
      <c r="R3217" s="13"/>
    </row>
    <row r="3218" spans="1:18" ht="15.75" customHeight="1">
      <c r="A3218" s="1"/>
      <c r="B3218" s="6" t="s">
        <v>14</v>
      </c>
      <c r="C3218" s="6">
        <v>1185732</v>
      </c>
      <c r="D3218" s="7">
        <v>44425</v>
      </c>
      <c r="E3218" s="6" t="s">
        <v>33</v>
      </c>
      <c r="F3218" s="6" t="s">
        <v>112</v>
      </c>
      <c r="G3218" s="6" t="s">
        <v>113</v>
      </c>
      <c r="H3218" s="6" t="s">
        <v>19</v>
      </c>
      <c r="I3218" s="8">
        <v>0.4</v>
      </c>
      <c r="J3218" s="9">
        <v>3000</v>
      </c>
      <c r="K3218" s="10">
        <f t="shared" si="24"/>
        <v>1200</v>
      </c>
      <c r="L3218" s="10">
        <f t="shared" si="25"/>
        <v>480</v>
      </c>
      <c r="M3218" s="11">
        <v>0.4</v>
      </c>
      <c r="O3218" s="16"/>
      <c r="P3218" s="14"/>
      <c r="Q3218" s="12"/>
      <c r="R3218" s="13"/>
    </row>
    <row r="3219" spans="1:18" ht="15.75" customHeight="1">
      <c r="A3219" s="1"/>
      <c r="B3219" s="6" t="s">
        <v>14</v>
      </c>
      <c r="C3219" s="6">
        <v>1185732</v>
      </c>
      <c r="D3219" s="7">
        <v>44425</v>
      </c>
      <c r="E3219" s="6" t="s">
        <v>33</v>
      </c>
      <c r="F3219" s="6" t="s">
        <v>112</v>
      </c>
      <c r="G3219" s="6" t="s">
        <v>113</v>
      </c>
      <c r="H3219" s="6" t="s">
        <v>20</v>
      </c>
      <c r="I3219" s="8">
        <v>0.4</v>
      </c>
      <c r="J3219" s="9">
        <v>2750</v>
      </c>
      <c r="K3219" s="10">
        <f t="shared" si="24"/>
        <v>1100</v>
      </c>
      <c r="L3219" s="10">
        <f t="shared" si="25"/>
        <v>440</v>
      </c>
      <c r="M3219" s="11">
        <v>0.4</v>
      </c>
      <c r="O3219" s="16"/>
      <c r="P3219" s="14"/>
      <c r="Q3219" s="12"/>
      <c r="R3219" s="13"/>
    </row>
    <row r="3220" spans="1:18" ht="15.75" customHeight="1">
      <c r="A3220" s="1"/>
      <c r="B3220" s="6" t="s">
        <v>14</v>
      </c>
      <c r="C3220" s="6">
        <v>1185732</v>
      </c>
      <c r="D3220" s="7">
        <v>44425</v>
      </c>
      <c r="E3220" s="6" t="s">
        <v>33</v>
      </c>
      <c r="F3220" s="6" t="s">
        <v>112</v>
      </c>
      <c r="G3220" s="6" t="s">
        <v>113</v>
      </c>
      <c r="H3220" s="6" t="s">
        <v>21</v>
      </c>
      <c r="I3220" s="8">
        <v>0.5</v>
      </c>
      <c r="J3220" s="9">
        <v>2500</v>
      </c>
      <c r="K3220" s="10">
        <f t="shared" si="24"/>
        <v>1250</v>
      </c>
      <c r="L3220" s="10">
        <f t="shared" si="25"/>
        <v>500</v>
      </c>
      <c r="M3220" s="11">
        <v>0.4</v>
      </c>
      <c r="O3220" s="16"/>
      <c r="P3220" s="14"/>
      <c r="Q3220" s="12"/>
      <c r="R3220" s="13"/>
    </row>
    <row r="3221" spans="1:18" ht="15.75" customHeight="1">
      <c r="A3221" s="1"/>
      <c r="B3221" s="6" t="s">
        <v>14</v>
      </c>
      <c r="C3221" s="6">
        <v>1185732</v>
      </c>
      <c r="D3221" s="7">
        <v>44425</v>
      </c>
      <c r="E3221" s="6" t="s">
        <v>33</v>
      </c>
      <c r="F3221" s="6" t="s">
        <v>112</v>
      </c>
      <c r="G3221" s="6" t="s">
        <v>113</v>
      </c>
      <c r="H3221" s="6" t="s">
        <v>22</v>
      </c>
      <c r="I3221" s="8">
        <v>0.55000000000000004</v>
      </c>
      <c r="J3221" s="9">
        <v>4250</v>
      </c>
      <c r="K3221" s="10">
        <f t="shared" si="24"/>
        <v>2337.5</v>
      </c>
      <c r="L3221" s="10">
        <f t="shared" si="25"/>
        <v>935</v>
      </c>
      <c r="M3221" s="11">
        <v>0.4</v>
      </c>
      <c r="O3221" s="16"/>
      <c r="P3221" s="14"/>
      <c r="Q3221" s="12"/>
      <c r="R3221" s="13"/>
    </row>
    <row r="3222" spans="1:18" ht="15.75" customHeight="1">
      <c r="A3222" s="1"/>
      <c r="B3222" s="6" t="s">
        <v>14</v>
      </c>
      <c r="C3222" s="6">
        <v>1185732</v>
      </c>
      <c r="D3222" s="7">
        <v>44457</v>
      </c>
      <c r="E3222" s="6" t="s">
        <v>33</v>
      </c>
      <c r="F3222" s="6" t="s">
        <v>112</v>
      </c>
      <c r="G3222" s="6" t="s">
        <v>113</v>
      </c>
      <c r="H3222" s="6" t="s">
        <v>17</v>
      </c>
      <c r="I3222" s="8">
        <v>0.35000000000000003</v>
      </c>
      <c r="J3222" s="9">
        <v>5500</v>
      </c>
      <c r="K3222" s="10">
        <f t="shared" si="24"/>
        <v>1925.0000000000002</v>
      </c>
      <c r="L3222" s="10">
        <f t="shared" si="25"/>
        <v>770.00000000000011</v>
      </c>
      <c r="M3222" s="11">
        <v>0.4</v>
      </c>
      <c r="O3222" s="16"/>
      <c r="P3222" s="14"/>
      <c r="Q3222" s="12"/>
      <c r="R3222" s="13"/>
    </row>
    <row r="3223" spans="1:18" ht="15.75" customHeight="1">
      <c r="A3223" s="1"/>
      <c r="B3223" s="6" t="s">
        <v>14</v>
      </c>
      <c r="C3223" s="6">
        <v>1185732</v>
      </c>
      <c r="D3223" s="7">
        <v>44457</v>
      </c>
      <c r="E3223" s="6" t="s">
        <v>33</v>
      </c>
      <c r="F3223" s="6" t="s">
        <v>112</v>
      </c>
      <c r="G3223" s="6" t="s">
        <v>113</v>
      </c>
      <c r="H3223" s="6" t="s">
        <v>18</v>
      </c>
      <c r="I3223" s="8">
        <v>0.3000000000000001</v>
      </c>
      <c r="J3223" s="9">
        <v>3500</v>
      </c>
      <c r="K3223" s="10">
        <f t="shared" si="24"/>
        <v>1050.0000000000005</v>
      </c>
      <c r="L3223" s="10">
        <f t="shared" si="25"/>
        <v>420.00000000000023</v>
      </c>
      <c r="M3223" s="11">
        <v>0.4</v>
      </c>
      <c r="O3223" s="16"/>
      <c r="P3223" s="14"/>
      <c r="Q3223" s="12"/>
      <c r="R3223" s="13"/>
    </row>
    <row r="3224" spans="1:18" ht="15.75" customHeight="1">
      <c r="A3224" s="1"/>
      <c r="B3224" s="6" t="s">
        <v>14</v>
      </c>
      <c r="C3224" s="6">
        <v>1185732</v>
      </c>
      <c r="D3224" s="7">
        <v>44457</v>
      </c>
      <c r="E3224" s="6" t="s">
        <v>33</v>
      </c>
      <c r="F3224" s="6" t="s">
        <v>112</v>
      </c>
      <c r="G3224" s="6" t="s">
        <v>113</v>
      </c>
      <c r="H3224" s="6" t="s">
        <v>19</v>
      </c>
      <c r="I3224" s="8">
        <v>0.25000000000000006</v>
      </c>
      <c r="J3224" s="9">
        <v>2500</v>
      </c>
      <c r="K3224" s="10">
        <f t="shared" si="24"/>
        <v>625.00000000000011</v>
      </c>
      <c r="L3224" s="10">
        <f t="shared" si="25"/>
        <v>250.00000000000006</v>
      </c>
      <c r="M3224" s="11">
        <v>0.4</v>
      </c>
      <c r="O3224" s="16"/>
      <c r="P3224" s="14"/>
      <c r="Q3224" s="12"/>
      <c r="R3224" s="13"/>
    </row>
    <row r="3225" spans="1:18" ht="15.75" customHeight="1">
      <c r="A3225" s="1"/>
      <c r="B3225" s="6" t="s">
        <v>14</v>
      </c>
      <c r="C3225" s="6">
        <v>1185732</v>
      </c>
      <c r="D3225" s="7">
        <v>44457</v>
      </c>
      <c r="E3225" s="6" t="s">
        <v>33</v>
      </c>
      <c r="F3225" s="6" t="s">
        <v>112</v>
      </c>
      <c r="G3225" s="6" t="s">
        <v>113</v>
      </c>
      <c r="H3225" s="6" t="s">
        <v>20</v>
      </c>
      <c r="I3225" s="8">
        <v>0.25000000000000006</v>
      </c>
      <c r="J3225" s="9">
        <v>2250</v>
      </c>
      <c r="K3225" s="10">
        <f t="shared" si="24"/>
        <v>562.50000000000011</v>
      </c>
      <c r="L3225" s="10">
        <f t="shared" si="25"/>
        <v>225.00000000000006</v>
      </c>
      <c r="M3225" s="11">
        <v>0.4</v>
      </c>
      <c r="O3225" s="16"/>
      <c r="P3225" s="14"/>
      <c r="Q3225" s="12"/>
      <c r="R3225" s="13"/>
    </row>
    <row r="3226" spans="1:18" ht="15.75" customHeight="1">
      <c r="A3226" s="1"/>
      <c r="B3226" s="6" t="s">
        <v>14</v>
      </c>
      <c r="C3226" s="6">
        <v>1185732</v>
      </c>
      <c r="D3226" s="7">
        <v>44457</v>
      </c>
      <c r="E3226" s="6" t="s">
        <v>33</v>
      </c>
      <c r="F3226" s="6" t="s">
        <v>112</v>
      </c>
      <c r="G3226" s="6" t="s">
        <v>113</v>
      </c>
      <c r="H3226" s="6" t="s">
        <v>21</v>
      </c>
      <c r="I3226" s="8">
        <v>0.35000000000000003</v>
      </c>
      <c r="J3226" s="9">
        <v>2250</v>
      </c>
      <c r="K3226" s="10">
        <f t="shared" si="24"/>
        <v>787.50000000000011</v>
      </c>
      <c r="L3226" s="10">
        <f t="shared" si="25"/>
        <v>315.00000000000006</v>
      </c>
      <c r="M3226" s="11">
        <v>0.4</v>
      </c>
      <c r="O3226" s="16"/>
      <c r="P3226" s="14"/>
      <c r="Q3226" s="12"/>
      <c r="R3226" s="13"/>
    </row>
    <row r="3227" spans="1:18" ht="15.75" customHeight="1">
      <c r="A3227" s="1"/>
      <c r="B3227" s="6" t="s">
        <v>14</v>
      </c>
      <c r="C3227" s="6">
        <v>1185732</v>
      </c>
      <c r="D3227" s="7">
        <v>44457</v>
      </c>
      <c r="E3227" s="6" t="s">
        <v>33</v>
      </c>
      <c r="F3227" s="6" t="s">
        <v>112</v>
      </c>
      <c r="G3227" s="6" t="s">
        <v>113</v>
      </c>
      <c r="H3227" s="6" t="s">
        <v>22</v>
      </c>
      <c r="I3227" s="8">
        <v>0.4</v>
      </c>
      <c r="J3227" s="9">
        <v>3000</v>
      </c>
      <c r="K3227" s="10">
        <f t="shared" si="24"/>
        <v>1200</v>
      </c>
      <c r="L3227" s="10">
        <f t="shared" si="25"/>
        <v>480</v>
      </c>
      <c r="M3227" s="11">
        <v>0.4</v>
      </c>
      <c r="O3227" s="16"/>
      <c r="P3227" s="14"/>
      <c r="Q3227" s="12"/>
      <c r="R3227" s="13"/>
    </row>
    <row r="3228" spans="1:18" ht="15.75" customHeight="1">
      <c r="A3228" s="1"/>
      <c r="B3228" s="6" t="s">
        <v>14</v>
      </c>
      <c r="C3228" s="6">
        <v>1185732</v>
      </c>
      <c r="D3228" s="7">
        <v>44486</v>
      </c>
      <c r="E3228" s="6" t="s">
        <v>33</v>
      </c>
      <c r="F3228" s="6" t="s">
        <v>112</v>
      </c>
      <c r="G3228" s="6" t="s">
        <v>113</v>
      </c>
      <c r="H3228" s="6" t="s">
        <v>17</v>
      </c>
      <c r="I3228" s="8">
        <v>0.44999999999999996</v>
      </c>
      <c r="J3228" s="9">
        <v>4250</v>
      </c>
      <c r="K3228" s="10">
        <f t="shared" si="24"/>
        <v>1912.4999999999998</v>
      </c>
      <c r="L3228" s="10">
        <f t="shared" si="25"/>
        <v>765</v>
      </c>
      <c r="M3228" s="11">
        <v>0.4</v>
      </c>
      <c r="O3228" s="16"/>
      <c r="P3228" s="14"/>
      <c r="Q3228" s="12"/>
      <c r="R3228" s="13"/>
    </row>
    <row r="3229" spans="1:18" ht="15.75" customHeight="1">
      <c r="A3229" s="1"/>
      <c r="B3229" s="6" t="s">
        <v>14</v>
      </c>
      <c r="C3229" s="6">
        <v>1185732</v>
      </c>
      <c r="D3229" s="7">
        <v>44486</v>
      </c>
      <c r="E3229" s="6" t="s">
        <v>33</v>
      </c>
      <c r="F3229" s="6" t="s">
        <v>112</v>
      </c>
      <c r="G3229" s="6" t="s">
        <v>113</v>
      </c>
      <c r="H3229" s="6" t="s">
        <v>18</v>
      </c>
      <c r="I3229" s="8">
        <v>0.35000000000000003</v>
      </c>
      <c r="J3229" s="9">
        <v>2750</v>
      </c>
      <c r="K3229" s="10">
        <f t="shared" si="24"/>
        <v>962.50000000000011</v>
      </c>
      <c r="L3229" s="10">
        <f t="shared" si="25"/>
        <v>385.00000000000006</v>
      </c>
      <c r="M3229" s="11">
        <v>0.4</v>
      </c>
      <c r="O3229" s="16"/>
      <c r="P3229" s="14"/>
      <c r="Q3229" s="12"/>
      <c r="R3229" s="13"/>
    </row>
    <row r="3230" spans="1:18" ht="15.75" customHeight="1">
      <c r="A3230" s="1"/>
      <c r="B3230" s="6" t="s">
        <v>14</v>
      </c>
      <c r="C3230" s="6">
        <v>1185732</v>
      </c>
      <c r="D3230" s="7">
        <v>44486</v>
      </c>
      <c r="E3230" s="6" t="s">
        <v>33</v>
      </c>
      <c r="F3230" s="6" t="s">
        <v>112</v>
      </c>
      <c r="G3230" s="6" t="s">
        <v>113</v>
      </c>
      <c r="H3230" s="6" t="s">
        <v>19</v>
      </c>
      <c r="I3230" s="8">
        <v>0.35000000000000003</v>
      </c>
      <c r="J3230" s="9">
        <v>1750</v>
      </c>
      <c r="K3230" s="10">
        <f t="shared" si="24"/>
        <v>612.50000000000011</v>
      </c>
      <c r="L3230" s="10">
        <f t="shared" si="25"/>
        <v>245.00000000000006</v>
      </c>
      <c r="M3230" s="11">
        <v>0.4</v>
      </c>
      <c r="O3230" s="16"/>
      <c r="P3230" s="14"/>
      <c r="Q3230" s="12"/>
      <c r="R3230" s="13"/>
    </row>
    <row r="3231" spans="1:18" ht="15.75" customHeight="1">
      <c r="A3231" s="1"/>
      <c r="B3231" s="6" t="s">
        <v>14</v>
      </c>
      <c r="C3231" s="6">
        <v>1185732</v>
      </c>
      <c r="D3231" s="7">
        <v>44486</v>
      </c>
      <c r="E3231" s="6" t="s">
        <v>33</v>
      </c>
      <c r="F3231" s="6" t="s">
        <v>112</v>
      </c>
      <c r="G3231" s="6" t="s">
        <v>113</v>
      </c>
      <c r="H3231" s="6" t="s">
        <v>20</v>
      </c>
      <c r="I3231" s="8">
        <v>0.35000000000000003</v>
      </c>
      <c r="J3231" s="9">
        <v>1750</v>
      </c>
      <c r="K3231" s="10">
        <f t="shared" si="24"/>
        <v>612.50000000000011</v>
      </c>
      <c r="L3231" s="10">
        <f t="shared" si="25"/>
        <v>245.00000000000006</v>
      </c>
      <c r="M3231" s="11">
        <v>0.4</v>
      </c>
      <c r="O3231" s="16"/>
      <c r="P3231" s="14"/>
      <c r="Q3231" s="12"/>
      <c r="R3231" s="13"/>
    </row>
    <row r="3232" spans="1:18" ht="15.75" customHeight="1">
      <c r="A3232" s="1"/>
      <c r="B3232" s="6" t="s">
        <v>14</v>
      </c>
      <c r="C3232" s="6">
        <v>1185732</v>
      </c>
      <c r="D3232" s="7">
        <v>44486</v>
      </c>
      <c r="E3232" s="6" t="s">
        <v>33</v>
      </c>
      <c r="F3232" s="6" t="s">
        <v>112</v>
      </c>
      <c r="G3232" s="6" t="s">
        <v>113</v>
      </c>
      <c r="H3232" s="6" t="s">
        <v>21</v>
      </c>
      <c r="I3232" s="8">
        <v>0.44999999999999996</v>
      </c>
      <c r="J3232" s="9">
        <v>1750</v>
      </c>
      <c r="K3232" s="10">
        <f t="shared" si="24"/>
        <v>787.49999999999989</v>
      </c>
      <c r="L3232" s="10">
        <f t="shared" si="25"/>
        <v>315</v>
      </c>
      <c r="M3232" s="11">
        <v>0.4</v>
      </c>
      <c r="O3232" s="16"/>
      <c r="P3232" s="14"/>
      <c r="Q3232" s="12"/>
      <c r="R3232" s="13"/>
    </row>
    <row r="3233" spans="1:18" ht="15.75" customHeight="1">
      <c r="A3233" s="1"/>
      <c r="B3233" s="6" t="s">
        <v>14</v>
      </c>
      <c r="C3233" s="6">
        <v>1185732</v>
      </c>
      <c r="D3233" s="7">
        <v>44486</v>
      </c>
      <c r="E3233" s="6" t="s">
        <v>33</v>
      </c>
      <c r="F3233" s="6" t="s">
        <v>112</v>
      </c>
      <c r="G3233" s="6" t="s">
        <v>113</v>
      </c>
      <c r="H3233" s="6" t="s">
        <v>22</v>
      </c>
      <c r="I3233" s="8">
        <v>0.49999999999999983</v>
      </c>
      <c r="J3233" s="9">
        <v>3000</v>
      </c>
      <c r="K3233" s="10">
        <f t="shared" si="24"/>
        <v>1499.9999999999995</v>
      </c>
      <c r="L3233" s="10">
        <f t="shared" si="25"/>
        <v>599.99999999999989</v>
      </c>
      <c r="M3233" s="11">
        <v>0.4</v>
      </c>
      <c r="O3233" s="16"/>
      <c r="P3233" s="14"/>
      <c r="Q3233" s="12"/>
      <c r="R3233" s="13"/>
    </row>
    <row r="3234" spans="1:18" ht="15.75" customHeight="1">
      <c r="A3234" s="1"/>
      <c r="B3234" s="6" t="s">
        <v>14</v>
      </c>
      <c r="C3234" s="6">
        <v>1185732</v>
      </c>
      <c r="D3234" s="7">
        <v>44517</v>
      </c>
      <c r="E3234" s="6" t="s">
        <v>33</v>
      </c>
      <c r="F3234" s="6" t="s">
        <v>112</v>
      </c>
      <c r="G3234" s="6" t="s">
        <v>113</v>
      </c>
      <c r="H3234" s="6" t="s">
        <v>17</v>
      </c>
      <c r="I3234" s="8">
        <v>0.44999999999999996</v>
      </c>
      <c r="J3234" s="9">
        <v>4500</v>
      </c>
      <c r="K3234" s="10">
        <f t="shared" si="24"/>
        <v>2024.9999999999998</v>
      </c>
      <c r="L3234" s="10">
        <f t="shared" si="25"/>
        <v>810</v>
      </c>
      <c r="M3234" s="11">
        <v>0.4</v>
      </c>
      <c r="O3234" s="16"/>
      <c r="P3234" s="14"/>
      <c r="Q3234" s="12"/>
      <c r="R3234" s="13"/>
    </row>
    <row r="3235" spans="1:18" ht="15.75" customHeight="1">
      <c r="A3235" s="1"/>
      <c r="B3235" s="6" t="s">
        <v>14</v>
      </c>
      <c r="C3235" s="6">
        <v>1185732</v>
      </c>
      <c r="D3235" s="7">
        <v>44517</v>
      </c>
      <c r="E3235" s="6" t="s">
        <v>33</v>
      </c>
      <c r="F3235" s="6" t="s">
        <v>112</v>
      </c>
      <c r="G3235" s="6" t="s">
        <v>113</v>
      </c>
      <c r="H3235" s="6" t="s">
        <v>18</v>
      </c>
      <c r="I3235" s="8">
        <v>0.35000000000000003</v>
      </c>
      <c r="J3235" s="9">
        <v>3500</v>
      </c>
      <c r="K3235" s="10">
        <f t="shared" si="24"/>
        <v>1225.0000000000002</v>
      </c>
      <c r="L3235" s="10">
        <f t="shared" si="25"/>
        <v>490.00000000000011</v>
      </c>
      <c r="M3235" s="11">
        <v>0.4</v>
      </c>
      <c r="O3235" s="16"/>
      <c r="P3235" s="14"/>
      <c r="Q3235" s="12"/>
      <c r="R3235" s="13"/>
    </row>
    <row r="3236" spans="1:18" ht="15.75" customHeight="1">
      <c r="A3236" s="1"/>
      <c r="B3236" s="6" t="s">
        <v>14</v>
      </c>
      <c r="C3236" s="6">
        <v>1185732</v>
      </c>
      <c r="D3236" s="7">
        <v>44517</v>
      </c>
      <c r="E3236" s="6" t="s">
        <v>33</v>
      </c>
      <c r="F3236" s="6" t="s">
        <v>112</v>
      </c>
      <c r="G3236" s="6" t="s">
        <v>113</v>
      </c>
      <c r="H3236" s="6" t="s">
        <v>19</v>
      </c>
      <c r="I3236" s="8">
        <v>0.35000000000000003</v>
      </c>
      <c r="J3236" s="9">
        <v>2950</v>
      </c>
      <c r="K3236" s="10">
        <f t="shared" si="24"/>
        <v>1032.5</v>
      </c>
      <c r="L3236" s="10">
        <f t="shared" si="25"/>
        <v>413</v>
      </c>
      <c r="M3236" s="11">
        <v>0.4</v>
      </c>
      <c r="O3236" s="16"/>
      <c r="P3236" s="14"/>
      <c r="Q3236" s="12"/>
      <c r="R3236" s="13"/>
    </row>
    <row r="3237" spans="1:18" ht="15.75" customHeight="1">
      <c r="A3237" s="1"/>
      <c r="B3237" s="6" t="s">
        <v>14</v>
      </c>
      <c r="C3237" s="6">
        <v>1185732</v>
      </c>
      <c r="D3237" s="7">
        <v>44517</v>
      </c>
      <c r="E3237" s="6" t="s">
        <v>33</v>
      </c>
      <c r="F3237" s="6" t="s">
        <v>112</v>
      </c>
      <c r="G3237" s="6" t="s">
        <v>113</v>
      </c>
      <c r="H3237" s="6" t="s">
        <v>20</v>
      </c>
      <c r="I3237" s="8">
        <v>0.4</v>
      </c>
      <c r="J3237" s="9">
        <v>3250</v>
      </c>
      <c r="K3237" s="10">
        <f t="shared" si="24"/>
        <v>1300</v>
      </c>
      <c r="L3237" s="10">
        <f t="shared" si="25"/>
        <v>520</v>
      </c>
      <c r="M3237" s="11">
        <v>0.4</v>
      </c>
      <c r="O3237" s="16"/>
      <c r="P3237" s="14"/>
      <c r="Q3237" s="12"/>
      <c r="R3237" s="13"/>
    </row>
    <row r="3238" spans="1:18" ht="15.75" customHeight="1">
      <c r="A3238" s="1"/>
      <c r="B3238" s="6" t="s">
        <v>14</v>
      </c>
      <c r="C3238" s="6">
        <v>1185732</v>
      </c>
      <c r="D3238" s="7">
        <v>44517</v>
      </c>
      <c r="E3238" s="6" t="s">
        <v>33</v>
      </c>
      <c r="F3238" s="6" t="s">
        <v>112</v>
      </c>
      <c r="G3238" s="6" t="s">
        <v>113</v>
      </c>
      <c r="H3238" s="6" t="s">
        <v>21</v>
      </c>
      <c r="I3238" s="8">
        <v>0.65</v>
      </c>
      <c r="J3238" s="9">
        <v>3000</v>
      </c>
      <c r="K3238" s="10">
        <f t="shared" si="24"/>
        <v>1950</v>
      </c>
      <c r="L3238" s="10">
        <f t="shared" si="25"/>
        <v>780</v>
      </c>
      <c r="M3238" s="11">
        <v>0.4</v>
      </c>
      <c r="O3238" s="16"/>
      <c r="P3238" s="14"/>
      <c r="Q3238" s="12"/>
      <c r="R3238" s="13"/>
    </row>
    <row r="3239" spans="1:18" ht="15.75" customHeight="1">
      <c r="A3239" s="1"/>
      <c r="B3239" s="6" t="s">
        <v>14</v>
      </c>
      <c r="C3239" s="6">
        <v>1185732</v>
      </c>
      <c r="D3239" s="7">
        <v>44517</v>
      </c>
      <c r="E3239" s="6" t="s">
        <v>33</v>
      </c>
      <c r="F3239" s="6" t="s">
        <v>112</v>
      </c>
      <c r="G3239" s="6" t="s">
        <v>113</v>
      </c>
      <c r="H3239" s="6" t="s">
        <v>22</v>
      </c>
      <c r="I3239" s="8">
        <v>0.7</v>
      </c>
      <c r="J3239" s="9">
        <v>4000</v>
      </c>
      <c r="K3239" s="10">
        <f t="shared" si="24"/>
        <v>2800</v>
      </c>
      <c r="L3239" s="10">
        <f t="shared" si="25"/>
        <v>1120</v>
      </c>
      <c r="M3239" s="11">
        <v>0.4</v>
      </c>
      <c r="O3239" s="16"/>
      <c r="P3239" s="14"/>
      <c r="Q3239" s="12"/>
      <c r="R3239" s="13"/>
    </row>
    <row r="3240" spans="1:18" ht="15.75" customHeight="1">
      <c r="A3240" s="1"/>
      <c r="B3240" s="6" t="s">
        <v>14</v>
      </c>
      <c r="C3240" s="6">
        <v>1185732</v>
      </c>
      <c r="D3240" s="7">
        <v>44546</v>
      </c>
      <c r="E3240" s="6" t="s">
        <v>33</v>
      </c>
      <c r="F3240" s="6" t="s">
        <v>112</v>
      </c>
      <c r="G3240" s="6" t="s">
        <v>113</v>
      </c>
      <c r="H3240" s="6" t="s">
        <v>17</v>
      </c>
      <c r="I3240" s="8">
        <v>0.65</v>
      </c>
      <c r="J3240" s="9">
        <v>6500</v>
      </c>
      <c r="K3240" s="10">
        <f t="shared" si="24"/>
        <v>4225</v>
      </c>
      <c r="L3240" s="10">
        <f t="shared" si="25"/>
        <v>1690</v>
      </c>
      <c r="M3240" s="11">
        <v>0.4</v>
      </c>
      <c r="O3240" s="16"/>
      <c r="P3240" s="14"/>
      <c r="Q3240" s="12"/>
      <c r="R3240" s="13"/>
    </row>
    <row r="3241" spans="1:18" ht="15.75" customHeight="1">
      <c r="A3241" s="1"/>
      <c r="B3241" s="6" t="s">
        <v>14</v>
      </c>
      <c r="C3241" s="6">
        <v>1185732</v>
      </c>
      <c r="D3241" s="7">
        <v>44546</v>
      </c>
      <c r="E3241" s="6" t="s">
        <v>33</v>
      </c>
      <c r="F3241" s="6" t="s">
        <v>112</v>
      </c>
      <c r="G3241" s="6" t="s">
        <v>113</v>
      </c>
      <c r="H3241" s="6" t="s">
        <v>18</v>
      </c>
      <c r="I3241" s="8">
        <v>0.55000000000000004</v>
      </c>
      <c r="J3241" s="9">
        <v>4500</v>
      </c>
      <c r="K3241" s="10">
        <f t="shared" si="24"/>
        <v>2475</v>
      </c>
      <c r="L3241" s="10">
        <f t="shared" si="25"/>
        <v>990</v>
      </c>
      <c r="M3241" s="11">
        <v>0.4</v>
      </c>
      <c r="O3241" s="16"/>
      <c r="P3241" s="14"/>
      <c r="Q3241" s="12"/>
      <c r="R3241" s="13"/>
    </row>
    <row r="3242" spans="1:18" ht="15.75" customHeight="1">
      <c r="A3242" s="1"/>
      <c r="B3242" s="6" t="s">
        <v>14</v>
      </c>
      <c r="C3242" s="6">
        <v>1185732</v>
      </c>
      <c r="D3242" s="7">
        <v>44546</v>
      </c>
      <c r="E3242" s="6" t="s">
        <v>33</v>
      </c>
      <c r="F3242" s="6" t="s">
        <v>112</v>
      </c>
      <c r="G3242" s="6" t="s">
        <v>113</v>
      </c>
      <c r="H3242" s="6" t="s">
        <v>19</v>
      </c>
      <c r="I3242" s="8">
        <v>0.55000000000000004</v>
      </c>
      <c r="J3242" s="9">
        <v>4000</v>
      </c>
      <c r="K3242" s="10">
        <f t="shared" si="24"/>
        <v>2200</v>
      </c>
      <c r="L3242" s="10">
        <f t="shared" si="25"/>
        <v>880</v>
      </c>
      <c r="M3242" s="11">
        <v>0.4</v>
      </c>
      <c r="O3242" s="16"/>
      <c r="P3242" s="14"/>
      <c r="Q3242" s="12"/>
      <c r="R3242" s="13"/>
    </row>
    <row r="3243" spans="1:18" ht="15.75" customHeight="1">
      <c r="A3243" s="1"/>
      <c r="B3243" s="6" t="s">
        <v>14</v>
      </c>
      <c r="C3243" s="6">
        <v>1185732</v>
      </c>
      <c r="D3243" s="7">
        <v>44546</v>
      </c>
      <c r="E3243" s="6" t="s">
        <v>33</v>
      </c>
      <c r="F3243" s="6" t="s">
        <v>112</v>
      </c>
      <c r="G3243" s="6" t="s">
        <v>113</v>
      </c>
      <c r="H3243" s="6" t="s">
        <v>20</v>
      </c>
      <c r="I3243" s="8">
        <v>0.55000000000000004</v>
      </c>
      <c r="J3243" s="9">
        <v>3500</v>
      </c>
      <c r="K3243" s="10">
        <f t="shared" si="24"/>
        <v>1925.0000000000002</v>
      </c>
      <c r="L3243" s="10">
        <f t="shared" si="25"/>
        <v>770.00000000000011</v>
      </c>
      <c r="M3243" s="11">
        <v>0.4</v>
      </c>
      <c r="O3243" s="16"/>
      <c r="P3243" s="14"/>
      <c r="Q3243" s="12"/>
      <c r="R3243" s="13"/>
    </row>
    <row r="3244" spans="1:18" ht="15.75" customHeight="1">
      <c r="A3244" s="1"/>
      <c r="B3244" s="6" t="s">
        <v>14</v>
      </c>
      <c r="C3244" s="6">
        <v>1185732</v>
      </c>
      <c r="D3244" s="7">
        <v>44546</v>
      </c>
      <c r="E3244" s="6" t="s">
        <v>33</v>
      </c>
      <c r="F3244" s="6" t="s">
        <v>112</v>
      </c>
      <c r="G3244" s="6" t="s">
        <v>113</v>
      </c>
      <c r="H3244" s="6" t="s">
        <v>21</v>
      </c>
      <c r="I3244" s="8">
        <v>0.65</v>
      </c>
      <c r="J3244" s="9">
        <v>3500</v>
      </c>
      <c r="K3244" s="10">
        <f t="shared" si="24"/>
        <v>2275</v>
      </c>
      <c r="L3244" s="10">
        <f t="shared" si="25"/>
        <v>910</v>
      </c>
      <c r="M3244" s="11">
        <v>0.4</v>
      </c>
      <c r="O3244" s="16"/>
      <c r="P3244" s="14"/>
      <c r="Q3244" s="12"/>
      <c r="R3244" s="13"/>
    </row>
    <row r="3245" spans="1:18" ht="15.75" customHeight="1">
      <c r="A3245" s="1"/>
      <c r="B3245" s="6" t="s">
        <v>14</v>
      </c>
      <c r="C3245" s="6">
        <v>1185732</v>
      </c>
      <c r="D3245" s="7">
        <v>44546</v>
      </c>
      <c r="E3245" s="6" t="s">
        <v>33</v>
      </c>
      <c r="F3245" s="6" t="s">
        <v>112</v>
      </c>
      <c r="G3245" s="6" t="s">
        <v>113</v>
      </c>
      <c r="H3245" s="6" t="s">
        <v>22</v>
      </c>
      <c r="I3245" s="8">
        <v>0.7</v>
      </c>
      <c r="J3245" s="9">
        <v>4500</v>
      </c>
      <c r="K3245" s="10">
        <f t="shared" si="24"/>
        <v>3150</v>
      </c>
      <c r="L3245" s="10">
        <f t="shared" si="25"/>
        <v>1260</v>
      </c>
      <c r="M3245" s="11">
        <v>0.4</v>
      </c>
      <c r="O3245" s="16"/>
      <c r="P3245" s="14"/>
      <c r="Q3245" s="12"/>
      <c r="R3245" s="13"/>
    </row>
    <row r="3246" spans="1:18" ht="15.75" customHeight="1">
      <c r="A3246" s="1" t="s">
        <v>39</v>
      </c>
      <c r="B3246" s="6" t="s">
        <v>14</v>
      </c>
      <c r="C3246" s="6">
        <v>1185732</v>
      </c>
      <c r="D3246" s="7">
        <v>44220</v>
      </c>
      <c r="E3246" s="6" t="s">
        <v>15</v>
      </c>
      <c r="F3246" s="6" t="s">
        <v>114</v>
      </c>
      <c r="G3246" s="6" t="s">
        <v>89</v>
      </c>
      <c r="H3246" s="6" t="s">
        <v>17</v>
      </c>
      <c r="I3246" s="8">
        <v>0.35000000000000003</v>
      </c>
      <c r="J3246" s="9">
        <v>4250</v>
      </c>
      <c r="K3246" s="10">
        <f t="shared" si="24"/>
        <v>1487.5000000000002</v>
      </c>
      <c r="L3246" s="10">
        <f t="shared" si="25"/>
        <v>595.00000000000011</v>
      </c>
      <c r="M3246" s="11">
        <v>0.4</v>
      </c>
      <c r="O3246" s="16"/>
      <c r="P3246" s="14"/>
      <c r="Q3246" s="12"/>
      <c r="R3246" s="13"/>
    </row>
    <row r="3247" spans="1:18" ht="15.75" customHeight="1">
      <c r="A3247" s="1"/>
      <c r="B3247" s="6" t="s">
        <v>14</v>
      </c>
      <c r="C3247" s="6">
        <v>1185732</v>
      </c>
      <c r="D3247" s="7">
        <v>44220</v>
      </c>
      <c r="E3247" s="6" t="s">
        <v>15</v>
      </c>
      <c r="F3247" s="6" t="s">
        <v>114</v>
      </c>
      <c r="G3247" s="6" t="s">
        <v>89</v>
      </c>
      <c r="H3247" s="6" t="s">
        <v>18</v>
      </c>
      <c r="I3247" s="8">
        <v>0.35000000000000003</v>
      </c>
      <c r="J3247" s="9">
        <v>2250</v>
      </c>
      <c r="K3247" s="10">
        <f t="shared" si="24"/>
        <v>787.50000000000011</v>
      </c>
      <c r="L3247" s="10">
        <f t="shared" si="25"/>
        <v>275.625</v>
      </c>
      <c r="M3247" s="11">
        <v>0.35</v>
      </c>
      <c r="O3247" s="16"/>
      <c r="P3247" s="14"/>
      <c r="Q3247" s="12"/>
      <c r="R3247" s="13"/>
    </row>
    <row r="3248" spans="1:18" ht="15.75" customHeight="1">
      <c r="A3248" s="1"/>
      <c r="B3248" s="6" t="s">
        <v>14</v>
      </c>
      <c r="C3248" s="6">
        <v>1185732</v>
      </c>
      <c r="D3248" s="7">
        <v>44220</v>
      </c>
      <c r="E3248" s="6" t="s">
        <v>15</v>
      </c>
      <c r="F3248" s="6" t="s">
        <v>114</v>
      </c>
      <c r="G3248" s="6" t="s">
        <v>89</v>
      </c>
      <c r="H3248" s="6" t="s">
        <v>19</v>
      </c>
      <c r="I3248" s="8">
        <v>0.25000000000000006</v>
      </c>
      <c r="J3248" s="9">
        <v>2250</v>
      </c>
      <c r="K3248" s="10">
        <f t="shared" si="24"/>
        <v>562.50000000000011</v>
      </c>
      <c r="L3248" s="10">
        <f t="shared" si="25"/>
        <v>196.87500000000003</v>
      </c>
      <c r="M3248" s="11">
        <v>0.35</v>
      </c>
      <c r="O3248" s="16"/>
      <c r="P3248" s="14"/>
      <c r="Q3248" s="12"/>
      <c r="R3248" s="13"/>
    </row>
    <row r="3249" spans="1:18" ht="15.75" customHeight="1">
      <c r="A3249" s="1"/>
      <c r="B3249" s="6" t="s">
        <v>14</v>
      </c>
      <c r="C3249" s="6">
        <v>1185732</v>
      </c>
      <c r="D3249" s="7">
        <v>44220</v>
      </c>
      <c r="E3249" s="6" t="s">
        <v>15</v>
      </c>
      <c r="F3249" s="6" t="s">
        <v>114</v>
      </c>
      <c r="G3249" s="6" t="s">
        <v>89</v>
      </c>
      <c r="H3249" s="6" t="s">
        <v>20</v>
      </c>
      <c r="I3249" s="8">
        <v>0.3</v>
      </c>
      <c r="J3249" s="9">
        <v>750</v>
      </c>
      <c r="K3249" s="10">
        <f t="shared" si="24"/>
        <v>225</v>
      </c>
      <c r="L3249" s="10">
        <f t="shared" si="25"/>
        <v>78.75</v>
      </c>
      <c r="M3249" s="11">
        <v>0.35</v>
      </c>
      <c r="O3249" s="16"/>
      <c r="P3249" s="14"/>
      <c r="Q3249" s="12"/>
      <c r="R3249" s="13"/>
    </row>
    <row r="3250" spans="1:18" ht="15.75" customHeight="1">
      <c r="A3250" s="1"/>
      <c r="B3250" s="6" t="s">
        <v>14</v>
      </c>
      <c r="C3250" s="6">
        <v>1185732</v>
      </c>
      <c r="D3250" s="7">
        <v>44220</v>
      </c>
      <c r="E3250" s="6" t="s">
        <v>15</v>
      </c>
      <c r="F3250" s="6" t="s">
        <v>114</v>
      </c>
      <c r="G3250" s="6" t="s">
        <v>89</v>
      </c>
      <c r="H3250" s="6" t="s">
        <v>21</v>
      </c>
      <c r="I3250" s="8">
        <v>0.45</v>
      </c>
      <c r="J3250" s="9">
        <v>1250</v>
      </c>
      <c r="K3250" s="10">
        <f t="shared" si="24"/>
        <v>562.5</v>
      </c>
      <c r="L3250" s="10">
        <f t="shared" si="25"/>
        <v>168.75</v>
      </c>
      <c r="M3250" s="11">
        <v>0.3</v>
      </c>
      <c r="O3250" s="16"/>
      <c r="P3250" s="14"/>
      <c r="Q3250" s="12"/>
      <c r="R3250" s="13"/>
    </row>
    <row r="3251" spans="1:18" ht="15.75" customHeight="1">
      <c r="A3251" s="1"/>
      <c r="B3251" s="6" t="s">
        <v>14</v>
      </c>
      <c r="C3251" s="6">
        <v>1185732</v>
      </c>
      <c r="D3251" s="7">
        <v>44220</v>
      </c>
      <c r="E3251" s="6" t="s">
        <v>15</v>
      </c>
      <c r="F3251" s="6" t="s">
        <v>114</v>
      </c>
      <c r="G3251" s="6" t="s">
        <v>89</v>
      </c>
      <c r="H3251" s="6" t="s">
        <v>22</v>
      </c>
      <c r="I3251" s="8">
        <v>0.35000000000000003</v>
      </c>
      <c r="J3251" s="9">
        <v>2250</v>
      </c>
      <c r="K3251" s="10">
        <f t="shared" si="24"/>
        <v>787.50000000000011</v>
      </c>
      <c r="L3251" s="10">
        <f t="shared" si="25"/>
        <v>236.25000000000003</v>
      </c>
      <c r="M3251" s="11">
        <v>0.3</v>
      </c>
      <c r="O3251" s="16"/>
      <c r="P3251" s="14"/>
      <c r="Q3251" s="12"/>
      <c r="R3251" s="13"/>
    </row>
    <row r="3252" spans="1:18" ht="15.75" customHeight="1">
      <c r="A3252" s="1"/>
      <c r="B3252" s="6" t="s">
        <v>14</v>
      </c>
      <c r="C3252" s="6">
        <v>1185732</v>
      </c>
      <c r="D3252" s="7">
        <v>44249</v>
      </c>
      <c r="E3252" s="6" t="s">
        <v>15</v>
      </c>
      <c r="F3252" s="6" t="s">
        <v>114</v>
      </c>
      <c r="G3252" s="6" t="s">
        <v>89</v>
      </c>
      <c r="H3252" s="6" t="s">
        <v>17</v>
      </c>
      <c r="I3252" s="8">
        <v>0.35000000000000003</v>
      </c>
      <c r="J3252" s="9">
        <v>4750</v>
      </c>
      <c r="K3252" s="10">
        <f t="shared" si="24"/>
        <v>1662.5000000000002</v>
      </c>
      <c r="L3252" s="10">
        <f t="shared" si="25"/>
        <v>665.00000000000011</v>
      </c>
      <c r="M3252" s="11">
        <v>0.4</v>
      </c>
      <c r="O3252" s="16"/>
      <c r="P3252" s="14"/>
      <c r="Q3252" s="12"/>
      <c r="R3252" s="13"/>
    </row>
    <row r="3253" spans="1:18" ht="15.75" customHeight="1">
      <c r="A3253" s="1"/>
      <c r="B3253" s="6" t="s">
        <v>14</v>
      </c>
      <c r="C3253" s="6">
        <v>1185732</v>
      </c>
      <c r="D3253" s="7">
        <v>44249</v>
      </c>
      <c r="E3253" s="6" t="s">
        <v>15</v>
      </c>
      <c r="F3253" s="6" t="s">
        <v>114</v>
      </c>
      <c r="G3253" s="6" t="s">
        <v>89</v>
      </c>
      <c r="H3253" s="6" t="s">
        <v>18</v>
      </c>
      <c r="I3253" s="8">
        <v>0.35000000000000003</v>
      </c>
      <c r="J3253" s="9">
        <v>1250</v>
      </c>
      <c r="K3253" s="10">
        <f t="shared" si="24"/>
        <v>437.50000000000006</v>
      </c>
      <c r="L3253" s="10">
        <f t="shared" si="25"/>
        <v>153.125</v>
      </c>
      <c r="M3253" s="11">
        <v>0.35</v>
      </c>
      <c r="O3253" s="16"/>
      <c r="P3253" s="14"/>
      <c r="Q3253" s="12"/>
      <c r="R3253" s="13"/>
    </row>
    <row r="3254" spans="1:18" ht="15.75" customHeight="1">
      <c r="A3254" s="1"/>
      <c r="B3254" s="6" t="s">
        <v>14</v>
      </c>
      <c r="C3254" s="6">
        <v>1185732</v>
      </c>
      <c r="D3254" s="7">
        <v>44249</v>
      </c>
      <c r="E3254" s="6" t="s">
        <v>15</v>
      </c>
      <c r="F3254" s="6" t="s">
        <v>114</v>
      </c>
      <c r="G3254" s="6" t="s">
        <v>89</v>
      </c>
      <c r="H3254" s="6" t="s">
        <v>19</v>
      </c>
      <c r="I3254" s="8">
        <v>0.25000000000000006</v>
      </c>
      <c r="J3254" s="9">
        <v>1750</v>
      </c>
      <c r="K3254" s="10">
        <f t="shared" si="24"/>
        <v>437.50000000000011</v>
      </c>
      <c r="L3254" s="10">
        <f t="shared" si="25"/>
        <v>153.12500000000003</v>
      </c>
      <c r="M3254" s="11">
        <v>0.35</v>
      </c>
      <c r="O3254" s="16"/>
      <c r="P3254" s="14"/>
      <c r="Q3254" s="12"/>
      <c r="R3254" s="13"/>
    </row>
    <row r="3255" spans="1:18" ht="15.75" customHeight="1">
      <c r="A3255" s="1"/>
      <c r="B3255" s="6" t="s">
        <v>14</v>
      </c>
      <c r="C3255" s="6">
        <v>1185732</v>
      </c>
      <c r="D3255" s="7">
        <v>44249</v>
      </c>
      <c r="E3255" s="6" t="s">
        <v>15</v>
      </c>
      <c r="F3255" s="6" t="s">
        <v>114</v>
      </c>
      <c r="G3255" s="6" t="s">
        <v>89</v>
      </c>
      <c r="H3255" s="6" t="s">
        <v>20</v>
      </c>
      <c r="I3255" s="8">
        <v>0.3</v>
      </c>
      <c r="J3255" s="9">
        <v>500</v>
      </c>
      <c r="K3255" s="10">
        <f t="shared" si="24"/>
        <v>150</v>
      </c>
      <c r="L3255" s="10">
        <f t="shared" si="25"/>
        <v>52.5</v>
      </c>
      <c r="M3255" s="11">
        <v>0.35</v>
      </c>
      <c r="O3255" s="16"/>
      <c r="P3255" s="14"/>
      <c r="Q3255" s="12"/>
      <c r="R3255" s="13"/>
    </row>
    <row r="3256" spans="1:18" ht="15.75" customHeight="1">
      <c r="A3256" s="1"/>
      <c r="B3256" s="6" t="s">
        <v>14</v>
      </c>
      <c r="C3256" s="6">
        <v>1185732</v>
      </c>
      <c r="D3256" s="7">
        <v>44249</v>
      </c>
      <c r="E3256" s="6" t="s">
        <v>15</v>
      </c>
      <c r="F3256" s="6" t="s">
        <v>114</v>
      </c>
      <c r="G3256" s="6" t="s">
        <v>89</v>
      </c>
      <c r="H3256" s="6" t="s">
        <v>21</v>
      </c>
      <c r="I3256" s="8">
        <v>0.45</v>
      </c>
      <c r="J3256" s="9">
        <v>1250</v>
      </c>
      <c r="K3256" s="10">
        <f t="shared" si="24"/>
        <v>562.5</v>
      </c>
      <c r="L3256" s="10">
        <f t="shared" si="25"/>
        <v>168.75</v>
      </c>
      <c r="M3256" s="11">
        <v>0.3</v>
      </c>
      <c r="O3256" s="16"/>
      <c r="P3256" s="14"/>
      <c r="Q3256" s="12"/>
      <c r="R3256" s="13"/>
    </row>
    <row r="3257" spans="1:18" ht="15.75" customHeight="1">
      <c r="A3257" s="1"/>
      <c r="B3257" s="6" t="s">
        <v>14</v>
      </c>
      <c r="C3257" s="6">
        <v>1185732</v>
      </c>
      <c r="D3257" s="7">
        <v>44249</v>
      </c>
      <c r="E3257" s="6" t="s">
        <v>15</v>
      </c>
      <c r="F3257" s="6" t="s">
        <v>114</v>
      </c>
      <c r="G3257" s="6" t="s">
        <v>89</v>
      </c>
      <c r="H3257" s="6" t="s">
        <v>22</v>
      </c>
      <c r="I3257" s="8">
        <v>0.35000000000000003</v>
      </c>
      <c r="J3257" s="9">
        <v>2250</v>
      </c>
      <c r="K3257" s="10">
        <f t="shared" si="24"/>
        <v>787.50000000000011</v>
      </c>
      <c r="L3257" s="10">
        <f t="shared" si="25"/>
        <v>236.25000000000003</v>
      </c>
      <c r="M3257" s="11">
        <v>0.3</v>
      </c>
      <c r="O3257" s="16"/>
      <c r="P3257" s="14"/>
      <c r="Q3257" s="12"/>
      <c r="R3257" s="13"/>
    </row>
    <row r="3258" spans="1:18" ht="15.75" customHeight="1">
      <c r="A3258" s="1"/>
      <c r="B3258" s="6" t="s">
        <v>14</v>
      </c>
      <c r="C3258" s="6">
        <v>1185732</v>
      </c>
      <c r="D3258" s="7">
        <v>44275</v>
      </c>
      <c r="E3258" s="6" t="s">
        <v>15</v>
      </c>
      <c r="F3258" s="6" t="s">
        <v>114</v>
      </c>
      <c r="G3258" s="6" t="s">
        <v>89</v>
      </c>
      <c r="H3258" s="6" t="s">
        <v>17</v>
      </c>
      <c r="I3258" s="8">
        <v>0.35000000000000003</v>
      </c>
      <c r="J3258" s="9">
        <v>4450</v>
      </c>
      <c r="K3258" s="10">
        <f t="shared" si="24"/>
        <v>1557.5000000000002</v>
      </c>
      <c r="L3258" s="10">
        <f t="shared" si="25"/>
        <v>623.00000000000011</v>
      </c>
      <c r="M3258" s="11">
        <v>0.4</v>
      </c>
      <c r="O3258" s="16"/>
      <c r="P3258" s="14"/>
      <c r="Q3258" s="12"/>
      <c r="R3258" s="13"/>
    </row>
    <row r="3259" spans="1:18" ht="15.75" customHeight="1">
      <c r="A3259" s="1"/>
      <c r="B3259" s="6" t="s">
        <v>14</v>
      </c>
      <c r="C3259" s="6">
        <v>1185732</v>
      </c>
      <c r="D3259" s="7">
        <v>44275</v>
      </c>
      <c r="E3259" s="6" t="s">
        <v>15</v>
      </c>
      <c r="F3259" s="6" t="s">
        <v>114</v>
      </c>
      <c r="G3259" s="6" t="s">
        <v>89</v>
      </c>
      <c r="H3259" s="6" t="s">
        <v>18</v>
      </c>
      <c r="I3259" s="8">
        <v>0.35000000000000003</v>
      </c>
      <c r="J3259" s="9">
        <v>1500</v>
      </c>
      <c r="K3259" s="10">
        <f t="shared" si="24"/>
        <v>525</v>
      </c>
      <c r="L3259" s="10">
        <f t="shared" si="25"/>
        <v>183.75</v>
      </c>
      <c r="M3259" s="11">
        <v>0.35</v>
      </c>
      <c r="O3259" s="16"/>
      <c r="P3259" s="14"/>
      <c r="Q3259" s="12"/>
      <c r="R3259" s="13"/>
    </row>
    <row r="3260" spans="1:18" ht="15.75" customHeight="1">
      <c r="A3260" s="1"/>
      <c r="B3260" s="6" t="s">
        <v>14</v>
      </c>
      <c r="C3260" s="6">
        <v>1185732</v>
      </c>
      <c r="D3260" s="7">
        <v>44275</v>
      </c>
      <c r="E3260" s="6" t="s">
        <v>15</v>
      </c>
      <c r="F3260" s="6" t="s">
        <v>114</v>
      </c>
      <c r="G3260" s="6" t="s">
        <v>89</v>
      </c>
      <c r="H3260" s="6" t="s">
        <v>19</v>
      </c>
      <c r="I3260" s="8">
        <v>0.25000000000000006</v>
      </c>
      <c r="J3260" s="9">
        <v>1750</v>
      </c>
      <c r="K3260" s="10">
        <f t="shared" si="24"/>
        <v>437.50000000000011</v>
      </c>
      <c r="L3260" s="10">
        <f t="shared" si="25"/>
        <v>153.12500000000003</v>
      </c>
      <c r="M3260" s="11">
        <v>0.35</v>
      </c>
      <c r="O3260" s="16"/>
      <c r="P3260" s="14"/>
      <c r="Q3260" s="12"/>
      <c r="R3260" s="13"/>
    </row>
    <row r="3261" spans="1:18" ht="15.75" customHeight="1">
      <c r="A3261" s="1"/>
      <c r="B3261" s="6" t="s">
        <v>14</v>
      </c>
      <c r="C3261" s="6">
        <v>1185732</v>
      </c>
      <c r="D3261" s="7">
        <v>44275</v>
      </c>
      <c r="E3261" s="6" t="s">
        <v>15</v>
      </c>
      <c r="F3261" s="6" t="s">
        <v>114</v>
      </c>
      <c r="G3261" s="6" t="s">
        <v>89</v>
      </c>
      <c r="H3261" s="6" t="s">
        <v>20</v>
      </c>
      <c r="I3261" s="8">
        <v>0.3</v>
      </c>
      <c r="J3261" s="9">
        <v>250</v>
      </c>
      <c r="K3261" s="10">
        <f t="shared" si="24"/>
        <v>75</v>
      </c>
      <c r="L3261" s="10">
        <f t="shared" si="25"/>
        <v>26.25</v>
      </c>
      <c r="M3261" s="11">
        <v>0.35</v>
      </c>
      <c r="O3261" s="16"/>
      <c r="P3261" s="14"/>
      <c r="Q3261" s="12"/>
      <c r="R3261" s="13"/>
    </row>
    <row r="3262" spans="1:18" ht="15.75" customHeight="1">
      <c r="A3262" s="1"/>
      <c r="B3262" s="6" t="s">
        <v>14</v>
      </c>
      <c r="C3262" s="6">
        <v>1185732</v>
      </c>
      <c r="D3262" s="7">
        <v>44275</v>
      </c>
      <c r="E3262" s="6" t="s">
        <v>15</v>
      </c>
      <c r="F3262" s="6" t="s">
        <v>114</v>
      </c>
      <c r="G3262" s="6" t="s">
        <v>89</v>
      </c>
      <c r="H3262" s="6" t="s">
        <v>21</v>
      </c>
      <c r="I3262" s="8">
        <v>0.45</v>
      </c>
      <c r="J3262" s="9">
        <v>750</v>
      </c>
      <c r="K3262" s="10">
        <f t="shared" si="24"/>
        <v>337.5</v>
      </c>
      <c r="L3262" s="10">
        <f t="shared" si="25"/>
        <v>101.25</v>
      </c>
      <c r="M3262" s="11">
        <v>0.3</v>
      </c>
      <c r="O3262" s="16"/>
      <c r="P3262" s="14"/>
      <c r="Q3262" s="12"/>
      <c r="R3262" s="13"/>
    </row>
    <row r="3263" spans="1:18" ht="15.75" customHeight="1">
      <c r="A3263" s="1"/>
      <c r="B3263" s="6" t="s">
        <v>14</v>
      </c>
      <c r="C3263" s="6">
        <v>1185732</v>
      </c>
      <c r="D3263" s="7">
        <v>44275</v>
      </c>
      <c r="E3263" s="6" t="s">
        <v>15</v>
      </c>
      <c r="F3263" s="6" t="s">
        <v>114</v>
      </c>
      <c r="G3263" s="6" t="s">
        <v>89</v>
      </c>
      <c r="H3263" s="6" t="s">
        <v>22</v>
      </c>
      <c r="I3263" s="8">
        <v>0.35000000000000003</v>
      </c>
      <c r="J3263" s="9">
        <v>1750</v>
      </c>
      <c r="K3263" s="10">
        <f t="shared" si="24"/>
        <v>612.50000000000011</v>
      </c>
      <c r="L3263" s="10">
        <f t="shared" si="25"/>
        <v>183.75000000000003</v>
      </c>
      <c r="M3263" s="11">
        <v>0.3</v>
      </c>
      <c r="O3263" s="16"/>
      <c r="P3263" s="14"/>
      <c r="Q3263" s="12"/>
      <c r="R3263" s="13"/>
    </row>
    <row r="3264" spans="1:18" ht="15.75" customHeight="1">
      <c r="A3264" s="1"/>
      <c r="B3264" s="6" t="s">
        <v>14</v>
      </c>
      <c r="C3264" s="6">
        <v>1185732</v>
      </c>
      <c r="D3264" s="7">
        <v>44307</v>
      </c>
      <c r="E3264" s="6" t="s">
        <v>15</v>
      </c>
      <c r="F3264" s="6" t="s">
        <v>114</v>
      </c>
      <c r="G3264" s="6" t="s">
        <v>89</v>
      </c>
      <c r="H3264" s="6" t="s">
        <v>17</v>
      </c>
      <c r="I3264" s="8">
        <v>0.35000000000000003</v>
      </c>
      <c r="J3264" s="9">
        <v>4250</v>
      </c>
      <c r="K3264" s="10">
        <f t="shared" si="24"/>
        <v>1487.5000000000002</v>
      </c>
      <c r="L3264" s="10">
        <f t="shared" si="25"/>
        <v>595.00000000000011</v>
      </c>
      <c r="M3264" s="11">
        <v>0.4</v>
      </c>
      <c r="O3264" s="16"/>
      <c r="P3264" s="14"/>
      <c r="Q3264" s="12"/>
      <c r="R3264" s="13"/>
    </row>
    <row r="3265" spans="1:18" ht="15.75" customHeight="1">
      <c r="A3265" s="1"/>
      <c r="B3265" s="6" t="s">
        <v>14</v>
      </c>
      <c r="C3265" s="6">
        <v>1185732</v>
      </c>
      <c r="D3265" s="7">
        <v>44307</v>
      </c>
      <c r="E3265" s="6" t="s">
        <v>15</v>
      </c>
      <c r="F3265" s="6" t="s">
        <v>114</v>
      </c>
      <c r="G3265" s="6" t="s">
        <v>89</v>
      </c>
      <c r="H3265" s="6" t="s">
        <v>18</v>
      </c>
      <c r="I3265" s="8">
        <v>0.35000000000000003</v>
      </c>
      <c r="J3265" s="9">
        <v>1250</v>
      </c>
      <c r="K3265" s="10">
        <f t="shared" si="24"/>
        <v>437.50000000000006</v>
      </c>
      <c r="L3265" s="10">
        <f t="shared" si="25"/>
        <v>153.125</v>
      </c>
      <c r="M3265" s="11">
        <v>0.35</v>
      </c>
      <c r="O3265" s="16"/>
      <c r="P3265" s="14"/>
      <c r="Q3265" s="12"/>
      <c r="R3265" s="13"/>
    </row>
    <row r="3266" spans="1:18" ht="15.75" customHeight="1">
      <c r="A3266" s="1"/>
      <c r="B3266" s="6" t="s">
        <v>14</v>
      </c>
      <c r="C3266" s="6">
        <v>1185732</v>
      </c>
      <c r="D3266" s="7">
        <v>44307</v>
      </c>
      <c r="E3266" s="6" t="s">
        <v>15</v>
      </c>
      <c r="F3266" s="6" t="s">
        <v>114</v>
      </c>
      <c r="G3266" s="6" t="s">
        <v>89</v>
      </c>
      <c r="H3266" s="6" t="s">
        <v>19</v>
      </c>
      <c r="I3266" s="8">
        <v>0.25000000000000006</v>
      </c>
      <c r="J3266" s="9">
        <v>1250</v>
      </c>
      <c r="K3266" s="10">
        <f t="shared" si="24"/>
        <v>312.50000000000006</v>
      </c>
      <c r="L3266" s="10">
        <f t="shared" si="25"/>
        <v>109.37500000000001</v>
      </c>
      <c r="M3266" s="11">
        <v>0.35</v>
      </c>
      <c r="O3266" s="16"/>
      <c r="P3266" s="14"/>
      <c r="Q3266" s="12"/>
      <c r="R3266" s="13"/>
    </row>
    <row r="3267" spans="1:18" ht="15.75" customHeight="1">
      <c r="A3267" s="1"/>
      <c r="B3267" s="6" t="s">
        <v>14</v>
      </c>
      <c r="C3267" s="6">
        <v>1185732</v>
      </c>
      <c r="D3267" s="7">
        <v>44307</v>
      </c>
      <c r="E3267" s="6" t="s">
        <v>15</v>
      </c>
      <c r="F3267" s="6" t="s">
        <v>114</v>
      </c>
      <c r="G3267" s="6" t="s">
        <v>89</v>
      </c>
      <c r="H3267" s="6" t="s">
        <v>20</v>
      </c>
      <c r="I3267" s="8">
        <v>0.3</v>
      </c>
      <c r="J3267" s="9">
        <v>500</v>
      </c>
      <c r="K3267" s="10">
        <f t="shared" si="24"/>
        <v>150</v>
      </c>
      <c r="L3267" s="10">
        <f t="shared" si="25"/>
        <v>52.5</v>
      </c>
      <c r="M3267" s="11">
        <v>0.35</v>
      </c>
      <c r="O3267" s="16"/>
      <c r="P3267" s="14"/>
      <c r="Q3267" s="12"/>
      <c r="R3267" s="13"/>
    </row>
    <row r="3268" spans="1:18" ht="15.75" customHeight="1">
      <c r="A3268" s="1"/>
      <c r="B3268" s="6" t="s">
        <v>14</v>
      </c>
      <c r="C3268" s="6">
        <v>1185732</v>
      </c>
      <c r="D3268" s="7">
        <v>44307</v>
      </c>
      <c r="E3268" s="6" t="s">
        <v>15</v>
      </c>
      <c r="F3268" s="6" t="s">
        <v>114</v>
      </c>
      <c r="G3268" s="6" t="s">
        <v>89</v>
      </c>
      <c r="H3268" s="6" t="s">
        <v>21</v>
      </c>
      <c r="I3268" s="8">
        <v>0.45</v>
      </c>
      <c r="J3268" s="9">
        <v>500</v>
      </c>
      <c r="K3268" s="10">
        <f t="shared" si="24"/>
        <v>225</v>
      </c>
      <c r="L3268" s="10">
        <f t="shared" si="25"/>
        <v>67.5</v>
      </c>
      <c r="M3268" s="11">
        <v>0.3</v>
      </c>
      <c r="O3268" s="16"/>
      <c r="P3268" s="14"/>
      <c r="Q3268" s="12"/>
      <c r="R3268" s="13"/>
    </row>
    <row r="3269" spans="1:18" ht="15.75" customHeight="1">
      <c r="A3269" s="1"/>
      <c r="B3269" s="6" t="s">
        <v>14</v>
      </c>
      <c r="C3269" s="6">
        <v>1185732</v>
      </c>
      <c r="D3269" s="7">
        <v>44307</v>
      </c>
      <c r="E3269" s="6" t="s">
        <v>15</v>
      </c>
      <c r="F3269" s="6" t="s">
        <v>114</v>
      </c>
      <c r="G3269" s="6" t="s">
        <v>89</v>
      </c>
      <c r="H3269" s="6" t="s">
        <v>22</v>
      </c>
      <c r="I3269" s="8">
        <v>0.35000000000000003</v>
      </c>
      <c r="J3269" s="9">
        <v>2000</v>
      </c>
      <c r="K3269" s="10">
        <f t="shared" si="24"/>
        <v>700.00000000000011</v>
      </c>
      <c r="L3269" s="10">
        <f t="shared" si="25"/>
        <v>210.00000000000003</v>
      </c>
      <c r="M3269" s="11">
        <v>0.3</v>
      </c>
      <c r="O3269" s="16"/>
      <c r="P3269" s="14"/>
      <c r="Q3269" s="12"/>
      <c r="R3269" s="13"/>
    </row>
    <row r="3270" spans="1:18" ht="15.75" customHeight="1">
      <c r="A3270" s="1"/>
      <c r="B3270" s="6" t="s">
        <v>14</v>
      </c>
      <c r="C3270" s="6">
        <v>1185732</v>
      </c>
      <c r="D3270" s="7">
        <v>44336</v>
      </c>
      <c r="E3270" s="6" t="s">
        <v>15</v>
      </c>
      <c r="F3270" s="6" t="s">
        <v>114</v>
      </c>
      <c r="G3270" s="6" t="s">
        <v>89</v>
      </c>
      <c r="H3270" s="6" t="s">
        <v>17</v>
      </c>
      <c r="I3270" s="8">
        <v>0.49999999999999994</v>
      </c>
      <c r="J3270" s="9">
        <v>4700</v>
      </c>
      <c r="K3270" s="10">
        <f t="shared" si="24"/>
        <v>2349.9999999999995</v>
      </c>
      <c r="L3270" s="10">
        <f t="shared" si="25"/>
        <v>939.99999999999989</v>
      </c>
      <c r="M3270" s="11">
        <v>0.4</v>
      </c>
      <c r="O3270" s="16"/>
      <c r="P3270" s="14"/>
      <c r="Q3270" s="12"/>
      <c r="R3270" s="13"/>
    </row>
    <row r="3271" spans="1:18" ht="15.75" customHeight="1">
      <c r="A3271" s="1"/>
      <c r="B3271" s="6" t="s">
        <v>14</v>
      </c>
      <c r="C3271" s="6">
        <v>1185732</v>
      </c>
      <c r="D3271" s="7">
        <v>44336</v>
      </c>
      <c r="E3271" s="6" t="s">
        <v>15</v>
      </c>
      <c r="F3271" s="6" t="s">
        <v>114</v>
      </c>
      <c r="G3271" s="6" t="s">
        <v>89</v>
      </c>
      <c r="H3271" s="6" t="s">
        <v>18</v>
      </c>
      <c r="I3271" s="8">
        <v>0.45</v>
      </c>
      <c r="J3271" s="9">
        <v>1750</v>
      </c>
      <c r="K3271" s="10">
        <f t="shared" si="24"/>
        <v>787.5</v>
      </c>
      <c r="L3271" s="10">
        <f t="shared" si="25"/>
        <v>275.625</v>
      </c>
      <c r="M3271" s="11">
        <v>0.35</v>
      </c>
      <c r="O3271" s="16"/>
      <c r="P3271" s="14"/>
      <c r="Q3271" s="12"/>
      <c r="R3271" s="13"/>
    </row>
    <row r="3272" spans="1:18" ht="15.75" customHeight="1">
      <c r="A3272" s="1"/>
      <c r="B3272" s="6" t="s">
        <v>14</v>
      </c>
      <c r="C3272" s="6">
        <v>1185732</v>
      </c>
      <c r="D3272" s="7">
        <v>44336</v>
      </c>
      <c r="E3272" s="6" t="s">
        <v>15</v>
      </c>
      <c r="F3272" s="6" t="s">
        <v>114</v>
      </c>
      <c r="G3272" s="6" t="s">
        <v>89</v>
      </c>
      <c r="H3272" s="6" t="s">
        <v>19</v>
      </c>
      <c r="I3272" s="8">
        <v>0.4</v>
      </c>
      <c r="J3272" s="9">
        <v>1500</v>
      </c>
      <c r="K3272" s="10">
        <f t="shared" si="24"/>
        <v>600</v>
      </c>
      <c r="L3272" s="10">
        <f t="shared" si="25"/>
        <v>210</v>
      </c>
      <c r="M3272" s="11">
        <v>0.35</v>
      </c>
      <c r="O3272" s="16"/>
      <c r="P3272" s="14"/>
      <c r="Q3272" s="12"/>
      <c r="R3272" s="13"/>
    </row>
    <row r="3273" spans="1:18" ht="15.75" customHeight="1">
      <c r="A3273" s="1"/>
      <c r="B3273" s="6" t="s">
        <v>14</v>
      </c>
      <c r="C3273" s="6">
        <v>1185732</v>
      </c>
      <c r="D3273" s="7">
        <v>44336</v>
      </c>
      <c r="E3273" s="6" t="s">
        <v>15</v>
      </c>
      <c r="F3273" s="6" t="s">
        <v>114</v>
      </c>
      <c r="G3273" s="6" t="s">
        <v>89</v>
      </c>
      <c r="H3273" s="6" t="s">
        <v>20</v>
      </c>
      <c r="I3273" s="8">
        <v>0.4</v>
      </c>
      <c r="J3273" s="9">
        <v>1000</v>
      </c>
      <c r="K3273" s="10">
        <f t="shared" si="24"/>
        <v>400</v>
      </c>
      <c r="L3273" s="10">
        <f t="shared" si="25"/>
        <v>140</v>
      </c>
      <c r="M3273" s="11">
        <v>0.35</v>
      </c>
      <c r="O3273" s="16"/>
      <c r="P3273" s="14"/>
      <c r="Q3273" s="12"/>
      <c r="R3273" s="13"/>
    </row>
    <row r="3274" spans="1:18" ht="15.75" customHeight="1">
      <c r="A3274" s="1"/>
      <c r="B3274" s="6" t="s">
        <v>14</v>
      </c>
      <c r="C3274" s="6">
        <v>1185732</v>
      </c>
      <c r="D3274" s="7">
        <v>44336</v>
      </c>
      <c r="E3274" s="6" t="s">
        <v>15</v>
      </c>
      <c r="F3274" s="6" t="s">
        <v>114</v>
      </c>
      <c r="G3274" s="6" t="s">
        <v>89</v>
      </c>
      <c r="H3274" s="6" t="s">
        <v>21</v>
      </c>
      <c r="I3274" s="8">
        <v>0.49999999999999994</v>
      </c>
      <c r="J3274" s="9">
        <v>1250</v>
      </c>
      <c r="K3274" s="10">
        <f t="shared" si="24"/>
        <v>624.99999999999989</v>
      </c>
      <c r="L3274" s="10">
        <f t="shared" si="25"/>
        <v>187.49999999999997</v>
      </c>
      <c r="M3274" s="11">
        <v>0.3</v>
      </c>
      <c r="O3274" s="16"/>
      <c r="P3274" s="14"/>
      <c r="Q3274" s="12"/>
      <c r="R3274" s="13"/>
    </row>
    <row r="3275" spans="1:18" ht="15.75" customHeight="1">
      <c r="A3275" s="1"/>
      <c r="B3275" s="6" t="s">
        <v>14</v>
      </c>
      <c r="C3275" s="6">
        <v>1185732</v>
      </c>
      <c r="D3275" s="7">
        <v>44336</v>
      </c>
      <c r="E3275" s="6" t="s">
        <v>15</v>
      </c>
      <c r="F3275" s="6" t="s">
        <v>114</v>
      </c>
      <c r="G3275" s="6" t="s">
        <v>89</v>
      </c>
      <c r="H3275" s="6" t="s">
        <v>22</v>
      </c>
      <c r="I3275" s="8">
        <v>0.54999999999999993</v>
      </c>
      <c r="J3275" s="9">
        <v>2500</v>
      </c>
      <c r="K3275" s="10">
        <f t="shared" si="24"/>
        <v>1374.9999999999998</v>
      </c>
      <c r="L3275" s="10">
        <f t="shared" si="25"/>
        <v>412.49999999999994</v>
      </c>
      <c r="M3275" s="11">
        <v>0.3</v>
      </c>
      <c r="O3275" s="16"/>
      <c r="P3275" s="14"/>
      <c r="Q3275" s="12"/>
      <c r="R3275" s="13"/>
    </row>
    <row r="3276" spans="1:18" ht="15.75" customHeight="1">
      <c r="A3276" s="1"/>
      <c r="B3276" s="6" t="s">
        <v>14</v>
      </c>
      <c r="C3276" s="6">
        <v>1185732</v>
      </c>
      <c r="D3276" s="7">
        <v>44369</v>
      </c>
      <c r="E3276" s="6" t="s">
        <v>15</v>
      </c>
      <c r="F3276" s="6" t="s">
        <v>114</v>
      </c>
      <c r="G3276" s="6" t="s">
        <v>89</v>
      </c>
      <c r="H3276" s="6" t="s">
        <v>17</v>
      </c>
      <c r="I3276" s="8">
        <v>0.49999999999999994</v>
      </c>
      <c r="J3276" s="9">
        <v>5000</v>
      </c>
      <c r="K3276" s="10">
        <f t="shared" si="24"/>
        <v>2499.9999999999995</v>
      </c>
      <c r="L3276" s="10">
        <f t="shared" si="25"/>
        <v>999.99999999999989</v>
      </c>
      <c r="M3276" s="11">
        <v>0.4</v>
      </c>
      <c r="O3276" s="16"/>
      <c r="P3276" s="14"/>
      <c r="Q3276" s="12"/>
      <c r="R3276" s="13"/>
    </row>
    <row r="3277" spans="1:18" ht="15.75" customHeight="1">
      <c r="A3277" s="1"/>
      <c r="B3277" s="6" t="s">
        <v>14</v>
      </c>
      <c r="C3277" s="6">
        <v>1185732</v>
      </c>
      <c r="D3277" s="7">
        <v>44369</v>
      </c>
      <c r="E3277" s="6" t="s">
        <v>15</v>
      </c>
      <c r="F3277" s="6" t="s">
        <v>114</v>
      </c>
      <c r="G3277" s="6" t="s">
        <v>89</v>
      </c>
      <c r="H3277" s="6" t="s">
        <v>18</v>
      </c>
      <c r="I3277" s="8">
        <v>0.45</v>
      </c>
      <c r="J3277" s="9">
        <v>2500</v>
      </c>
      <c r="K3277" s="10">
        <f t="shared" si="24"/>
        <v>1125</v>
      </c>
      <c r="L3277" s="10">
        <f t="shared" si="25"/>
        <v>393.75</v>
      </c>
      <c r="M3277" s="11">
        <v>0.35</v>
      </c>
      <c r="O3277" s="16"/>
      <c r="P3277" s="14"/>
      <c r="Q3277" s="12"/>
      <c r="R3277" s="13"/>
    </row>
    <row r="3278" spans="1:18" ht="15.75" customHeight="1">
      <c r="A3278" s="1"/>
      <c r="B3278" s="6" t="s">
        <v>14</v>
      </c>
      <c r="C3278" s="6">
        <v>1185732</v>
      </c>
      <c r="D3278" s="7">
        <v>44369</v>
      </c>
      <c r="E3278" s="6" t="s">
        <v>15</v>
      </c>
      <c r="F3278" s="6" t="s">
        <v>114</v>
      </c>
      <c r="G3278" s="6" t="s">
        <v>89</v>
      </c>
      <c r="H3278" s="6" t="s">
        <v>19</v>
      </c>
      <c r="I3278" s="8">
        <v>0.4</v>
      </c>
      <c r="J3278" s="9">
        <v>1750</v>
      </c>
      <c r="K3278" s="10">
        <f t="shared" si="24"/>
        <v>700</v>
      </c>
      <c r="L3278" s="10">
        <f t="shared" si="25"/>
        <v>244.99999999999997</v>
      </c>
      <c r="M3278" s="11">
        <v>0.35</v>
      </c>
      <c r="O3278" s="16"/>
      <c r="P3278" s="14"/>
      <c r="Q3278" s="12"/>
      <c r="R3278" s="13"/>
    </row>
    <row r="3279" spans="1:18" ht="15.75" customHeight="1">
      <c r="A3279" s="1"/>
      <c r="B3279" s="6" t="s">
        <v>14</v>
      </c>
      <c r="C3279" s="6">
        <v>1185732</v>
      </c>
      <c r="D3279" s="7">
        <v>44369</v>
      </c>
      <c r="E3279" s="6" t="s">
        <v>15</v>
      </c>
      <c r="F3279" s="6" t="s">
        <v>114</v>
      </c>
      <c r="G3279" s="6" t="s">
        <v>89</v>
      </c>
      <c r="H3279" s="6" t="s">
        <v>20</v>
      </c>
      <c r="I3279" s="8">
        <v>0.4</v>
      </c>
      <c r="J3279" s="9">
        <v>1500</v>
      </c>
      <c r="K3279" s="10">
        <f t="shared" si="24"/>
        <v>600</v>
      </c>
      <c r="L3279" s="10">
        <f t="shared" si="25"/>
        <v>210</v>
      </c>
      <c r="M3279" s="11">
        <v>0.35</v>
      </c>
      <c r="O3279" s="16"/>
      <c r="P3279" s="14"/>
      <c r="Q3279" s="12"/>
      <c r="R3279" s="13"/>
    </row>
    <row r="3280" spans="1:18" ht="15.75" customHeight="1">
      <c r="A3280" s="1"/>
      <c r="B3280" s="6" t="s">
        <v>14</v>
      </c>
      <c r="C3280" s="6">
        <v>1185732</v>
      </c>
      <c r="D3280" s="7">
        <v>44369</v>
      </c>
      <c r="E3280" s="6" t="s">
        <v>15</v>
      </c>
      <c r="F3280" s="6" t="s">
        <v>114</v>
      </c>
      <c r="G3280" s="6" t="s">
        <v>89</v>
      </c>
      <c r="H3280" s="6" t="s">
        <v>21</v>
      </c>
      <c r="I3280" s="8">
        <v>0.49999999999999994</v>
      </c>
      <c r="J3280" s="9">
        <v>1500</v>
      </c>
      <c r="K3280" s="10">
        <f t="shared" si="24"/>
        <v>749.99999999999989</v>
      </c>
      <c r="L3280" s="10">
        <f t="shared" si="25"/>
        <v>224.99999999999997</v>
      </c>
      <c r="M3280" s="11">
        <v>0.3</v>
      </c>
      <c r="O3280" s="16"/>
      <c r="P3280" s="14"/>
      <c r="Q3280" s="12"/>
      <c r="R3280" s="13"/>
    </row>
    <row r="3281" spans="1:18" ht="15.75" customHeight="1">
      <c r="A3281" s="1"/>
      <c r="B3281" s="6" t="s">
        <v>14</v>
      </c>
      <c r="C3281" s="6">
        <v>1185732</v>
      </c>
      <c r="D3281" s="7">
        <v>44369</v>
      </c>
      <c r="E3281" s="6" t="s">
        <v>15</v>
      </c>
      <c r="F3281" s="6" t="s">
        <v>114</v>
      </c>
      <c r="G3281" s="6" t="s">
        <v>89</v>
      </c>
      <c r="H3281" s="6" t="s">
        <v>22</v>
      </c>
      <c r="I3281" s="8">
        <v>0.54999999999999993</v>
      </c>
      <c r="J3281" s="9">
        <v>3000</v>
      </c>
      <c r="K3281" s="10">
        <f t="shared" si="24"/>
        <v>1649.9999999999998</v>
      </c>
      <c r="L3281" s="10">
        <f t="shared" si="25"/>
        <v>494.99999999999989</v>
      </c>
      <c r="M3281" s="11">
        <v>0.3</v>
      </c>
      <c r="O3281" s="16"/>
      <c r="P3281" s="14"/>
      <c r="Q3281" s="12"/>
      <c r="R3281" s="13"/>
    </row>
    <row r="3282" spans="1:18" ht="15.75" customHeight="1">
      <c r="A3282" s="1"/>
      <c r="B3282" s="6" t="s">
        <v>14</v>
      </c>
      <c r="C3282" s="6">
        <v>1185732</v>
      </c>
      <c r="D3282" s="7">
        <v>44397</v>
      </c>
      <c r="E3282" s="6" t="s">
        <v>15</v>
      </c>
      <c r="F3282" s="6" t="s">
        <v>114</v>
      </c>
      <c r="G3282" s="6" t="s">
        <v>89</v>
      </c>
      <c r="H3282" s="6" t="s">
        <v>17</v>
      </c>
      <c r="I3282" s="8">
        <v>0.49999999999999994</v>
      </c>
      <c r="J3282" s="9">
        <v>5250</v>
      </c>
      <c r="K3282" s="10">
        <f t="shared" si="24"/>
        <v>2624.9999999999995</v>
      </c>
      <c r="L3282" s="10">
        <f t="shared" si="25"/>
        <v>1049.9999999999998</v>
      </c>
      <c r="M3282" s="11">
        <v>0.4</v>
      </c>
      <c r="O3282" s="16"/>
      <c r="P3282" s="14"/>
      <c r="Q3282" s="12"/>
      <c r="R3282" s="13"/>
    </row>
    <row r="3283" spans="1:18" ht="15.75" customHeight="1">
      <c r="A3283" s="1"/>
      <c r="B3283" s="6" t="s">
        <v>14</v>
      </c>
      <c r="C3283" s="6">
        <v>1185732</v>
      </c>
      <c r="D3283" s="7">
        <v>44397</v>
      </c>
      <c r="E3283" s="6" t="s">
        <v>15</v>
      </c>
      <c r="F3283" s="6" t="s">
        <v>114</v>
      </c>
      <c r="G3283" s="6" t="s">
        <v>89</v>
      </c>
      <c r="H3283" s="6" t="s">
        <v>18</v>
      </c>
      <c r="I3283" s="8">
        <v>0.45</v>
      </c>
      <c r="J3283" s="9">
        <v>2750</v>
      </c>
      <c r="K3283" s="10">
        <f t="shared" si="24"/>
        <v>1237.5</v>
      </c>
      <c r="L3283" s="10">
        <f t="shared" si="25"/>
        <v>433.125</v>
      </c>
      <c r="M3283" s="11">
        <v>0.35</v>
      </c>
      <c r="O3283" s="16"/>
      <c r="P3283" s="14"/>
      <c r="Q3283" s="12"/>
      <c r="R3283" s="13"/>
    </row>
    <row r="3284" spans="1:18" ht="15.75" customHeight="1">
      <c r="A3284" s="1"/>
      <c r="B3284" s="6" t="s">
        <v>14</v>
      </c>
      <c r="C3284" s="6">
        <v>1185732</v>
      </c>
      <c r="D3284" s="7">
        <v>44397</v>
      </c>
      <c r="E3284" s="6" t="s">
        <v>15</v>
      </c>
      <c r="F3284" s="6" t="s">
        <v>114</v>
      </c>
      <c r="G3284" s="6" t="s">
        <v>89</v>
      </c>
      <c r="H3284" s="6" t="s">
        <v>19</v>
      </c>
      <c r="I3284" s="8">
        <v>0.4</v>
      </c>
      <c r="J3284" s="9">
        <v>2000</v>
      </c>
      <c r="K3284" s="10">
        <f t="shared" si="24"/>
        <v>800</v>
      </c>
      <c r="L3284" s="10">
        <f t="shared" si="25"/>
        <v>280</v>
      </c>
      <c r="M3284" s="11">
        <v>0.35</v>
      </c>
      <c r="O3284" s="16"/>
      <c r="P3284" s="14"/>
      <c r="Q3284" s="12"/>
      <c r="R3284" s="13"/>
    </row>
    <row r="3285" spans="1:18" ht="15.75" customHeight="1">
      <c r="A3285" s="1"/>
      <c r="B3285" s="6" t="s">
        <v>14</v>
      </c>
      <c r="C3285" s="6">
        <v>1185732</v>
      </c>
      <c r="D3285" s="7">
        <v>44397</v>
      </c>
      <c r="E3285" s="6" t="s">
        <v>15</v>
      </c>
      <c r="F3285" s="6" t="s">
        <v>114</v>
      </c>
      <c r="G3285" s="6" t="s">
        <v>89</v>
      </c>
      <c r="H3285" s="6" t="s">
        <v>20</v>
      </c>
      <c r="I3285" s="8">
        <v>0.4</v>
      </c>
      <c r="J3285" s="9">
        <v>1500</v>
      </c>
      <c r="K3285" s="10">
        <f t="shared" si="24"/>
        <v>600</v>
      </c>
      <c r="L3285" s="10">
        <f t="shared" si="25"/>
        <v>210</v>
      </c>
      <c r="M3285" s="11">
        <v>0.35</v>
      </c>
      <c r="O3285" s="16"/>
      <c r="P3285" s="14"/>
      <c r="Q3285" s="12"/>
      <c r="R3285" s="13"/>
    </row>
    <row r="3286" spans="1:18" ht="15.75" customHeight="1">
      <c r="A3286" s="1"/>
      <c r="B3286" s="6" t="s">
        <v>14</v>
      </c>
      <c r="C3286" s="6">
        <v>1185732</v>
      </c>
      <c r="D3286" s="7">
        <v>44397</v>
      </c>
      <c r="E3286" s="6" t="s">
        <v>15</v>
      </c>
      <c r="F3286" s="6" t="s">
        <v>114</v>
      </c>
      <c r="G3286" s="6" t="s">
        <v>89</v>
      </c>
      <c r="H3286" s="6" t="s">
        <v>21</v>
      </c>
      <c r="I3286" s="8">
        <v>0.49999999999999994</v>
      </c>
      <c r="J3286" s="9">
        <v>1750</v>
      </c>
      <c r="K3286" s="10">
        <f t="shared" si="24"/>
        <v>874.99999999999989</v>
      </c>
      <c r="L3286" s="10">
        <f t="shared" si="25"/>
        <v>262.49999999999994</v>
      </c>
      <c r="M3286" s="11">
        <v>0.3</v>
      </c>
      <c r="O3286" s="16"/>
      <c r="P3286" s="14"/>
      <c r="Q3286" s="12"/>
      <c r="R3286" s="13"/>
    </row>
    <row r="3287" spans="1:18" ht="15.75" customHeight="1">
      <c r="A3287" s="1"/>
      <c r="B3287" s="6" t="s">
        <v>14</v>
      </c>
      <c r="C3287" s="6">
        <v>1185732</v>
      </c>
      <c r="D3287" s="7">
        <v>44397</v>
      </c>
      <c r="E3287" s="6" t="s">
        <v>15</v>
      </c>
      <c r="F3287" s="6" t="s">
        <v>114</v>
      </c>
      <c r="G3287" s="6" t="s">
        <v>89</v>
      </c>
      <c r="H3287" s="6" t="s">
        <v>22</v>
      </c>
      <c r="I3287" s="8">
        <v>0.54999999999999993</v>
      </c>
      <c r="J3287" s="9">
        <v>3500</v>
      </c>
      <c r="K3287" s="10">
        <f t="shared" si="24"/>
        <v>1924.9999999999998</v>
      </c>
      <c r="L3287" s="10">
        <f t="shared" si="25"/>
        <v>577.49999999999989</v>
      </c>
      <c r="M3287" s="11">
        <v>0.3</v>
      </c>
      <c r="O3287" s="16"/>
      <c r="P3287" s="14"/>
      <c r="Q3287" s="12"/>
      <c r="R3287" s="13"/>
    </row>
    <row r="3288" spans="1:18" ht="15.75" customHeight="1">
      <c r="A3288" s="1"/>
      <c r="B3288" s="6" t="s">
        <v>14</v>
      </c>
      <c r="C3288" s="6">
        <v>1185732</v>
      </c>
      <c r="D3288" s="7">
        <v>44429</v>
      </c>
      <c r="E3288" s="6" t="s">
        <v>15</v>
      </c>
      <c r="F3288" s="6" t="s">
        <v>114</v>
      </c>
      <c r="G3288" s="6" t="s">
        <v>89</v>
      </c>
      <c r="H3288" s="6" t="s">
        <v>17</v>
      </c>
      <c r="I3288" s="8">
        <v>0.49999999999999994</v>
      </c>
      <c r="J3288" s="9">
        <v>5000</v>
      </c>
      <c r="K3288" s="10">
        <f t="shared" si="24"/>
        <v>2499.9999999999995</v>
      </c>
      <c r="L3288" s="10">
        <f t="shared" si="25"/>
        <v>999.99999999999989</v>
      </c>
      <c r="M3288" s="11">
        <v>0.4</v>
      </c>
      <c r="O3288" s="16"/>
      <c r="P3288" s="14"/>
      <c r="Q3288" s="12"/>
      <c r="R3288" s="13"/>
    </row>
    <row r="3289" spans="1:18" ht="15.75" customHeight="1">
      <c r="A3289" s="1"/>
      <c r="B3289" s="6" t="s">
        <v>14</v>
      </c>
      <c r="C3289" s="6">
        <v>1185732</v>
      </c>
      <c r="D3289" s="7">
        <v>44429</v>
      </c>
      <c r="E3289" s="6" t="s">
        <v>15</v>
      </c>
      <c r="F3289" s="6" t="s">
        <v>114</v>
      </c>
      <c r="G3289" s="6" t="s">
        <v>89</v>
      </c>
      <c r="H3289" s="6" t="s">
        <v>18</v>
      </c>
      <c r="I3289" s="8">
        <v>0.45</v>
      </c>
      <c r="J3289" s="9">
        <v>2750</v>
      </c>
      <c r="K3289" s="10">
        <f t="shared" si="24"/>
        <v>1237.5</v>
      </c>
      <c r="L3289" s="10">
        <f t="shared" si="25"/>
        <v>433.125</v>
      </c>
      <c r="M3289" s="11">
        <v>0.35</v>
      </c>
      <c r="O3289" s="16"/>
      <c r="P3289" s="14"/>
      <c r="Q3289" s="12"/>
      <c r="R3289" s="13"/>
    </row>
    <row r="3290" spans="1:18" ht="15.75" customHeight="1">
      <c r="A3290" s="1"/>
      <c r="B3290" s="6" t="s">
        <v>14</v>
      </c>
      <c r="C3290" s="6">
        <v>1185732</v>
      </c>
      <c r="D3290" s="7">
        <v>44429</v>
      </c>
      <c r="E3290" s="6" t="s">
        <v>15</v>
      </c>
      <c r="F3290" s="6" t="s">
        <v>114</v>
      </c>
      <c r="G3290" s="6" t="s">
        <v>89</v>
      </c>
      <c r="H3290" s="6" t="s">
        <v>19</v>
      </c>
      <c r="I3290" s="8">
        <v>0.4</v>
      </c>
      <c r="J3290" s="9">
        <v>2000</v>
      </c>
      <c r="K3290" s="10">
        <f t="shared" si="24"/>
        <v>800</v>
      </c>
      <c r="L3290" s="10">
        <f t="shared" si="25"/>
        <v>280</v>
      </c>
      <c r="M3290" s="11">
        <v>0.35</v>
      </c>
      <c r="O3290" s="16"/>
      <c r="P3290" s="14"/>
      <c r="Q3290" s="12"/>
      <c r="R3290" s="13"/>
    </row>
    <row r="3291" spans="1:18" ht="15.75" customHeight="1">
      <c r="A3291" s="1"/>
      <c r="B3291" s="6" t="s">
        <v>14</v>
      </c>
      <c r="C3291" s="6">
        <v>1185732</v>
      </c>
      <c r="D3291" s="7">
        <v>44429</v>
      </c>
      <c r="E3291" s="6" t="s">
        <v>15</v>
      </c>
      <c r="F3291" s="6" t="s">
        <v>114</v>
      </c>
      <c r="G3291" s="6" t="s">
        <v>89</v>
      </c>
      <c r="H3291" s="6" t="s">
        <v>20</v>
      </c>
      <c r="I3291" s="8">
        <v>0.4</v>
      </c>
      <c r="J3291" s="9">
        <v>1500</v>
      </c>
      <c r="K3291" s="10">
        <f t="shared" si="24"/>
        <v>600</v>
      </c>
      <c r="L3291" s="10">
        <f t="shared" si="25"/>
        <v>210</v>
      </c>
      <c r="M3291" s="11">
        <v>0.35</v>
      </c>
      <c r="O3291" s="16"/>
      <c r="P3291" s="14"/>
      <c r="Q3291" s="12"/>
      <c r="R3291" s="13"/>
    </row>
    <row r="3292" spans="1:18" ht="15.75" customHeight="1">
      <c r="A3292" s="1"/>
      <c r="B3292" s="6" t="s">
        <v>14</v>
      </c>
      <c r="C3292" s="6">
        <v>1185732</v>
      </c>
      <c r="D3292" s="7">
        <v>44429</v>
      </c>
      <c r="E3292" s="6" t="s">
        <v>15</v>
      </c>
      <c r="F3292" s="6" t="s">
        <v>114</v>
      </c>
      <c r="G3292" s="6" t="s">
        <v>89</v>
      </c>
      <c r="H3292" s="6" t="s">
        <v>21</v>
      </c>
      <c r="I3292" s="8">
        <v>0.49999999999999994</v>
      </c>
      <c r="J3292" s="9">
        <v>1250</v>
      </c>
      <c r="K3292" s="10">
        <f t="shared" si="24"/>
        <v>624.99999999999989</v>
      </c>
      <c r="L3292" s="10">
        <f t="shared" si="25"/>
        <v>187.49999999999997</v>
      </c>
      <c r="M3292" s="11">
        <v>0.3</v>
      </c>
      <c r="O3292" s="16"/>
      <c r="P3292" s="14"/>
      <c r="Q3292" s="12"/>
      <c r="R3292" s="13"/>
    </row>
    <row r="3293" spans="1:18" ht="15.75" customHeight="1">
      <c r="A3293" s="1"/>
      <c r="B3293" s="6" t="s">
        <v>14</v>
      </c>
      <c r="C3293" s="6">
        <v>1185732</v>
      </c>
      <c r="D3293" s="7">
        <v>44429</v>
      </c>
      <c r="E3293" s="6" t="s">
        <v>15</v>
      </c>
      <c r="F3293" s="6" t="s">
        <v>114</v>
      </c>
      <c r="G3293" s="6" t="s">
        <v>89</v>
      </c>
      <c r="H3293" s="6" t="s">
        <v>22</v>
      </c>
      <c r="I3293" s="8">
        <v>0.54999999999999993</v>
      </c>
      <c r="J3293" s="9">
        <v>3000</v>
      </c>
      <c r="K3293" s="10">
        <f t="shared" si="24"/>
        <v>1649.9999999999998</v>
      </c>
      <c r="L3293" s="10">
        <f t="shared" si="25"/>
        <v>494.99999999999989</v>
      </c>
      <c r="M3293" s="11">
        <v>0.3</v>
      </c>
      <c r="O3293" s="16"/>
      <c r="P3293" s="14"/>
      <c r="Q3293" s="12"/>
      <c r="R3293" s="13"/>
    </row>
    <row r="3294" spans="1:18" ht="15.75" customHeight="1">
      <c r="A3294" s="1"/>
      <c r="B3294" s="6" t="s">
        <v>14</v>
      </c>
      <c r="C3294" s="6">
        <v>1185732</v>
      </c>
      <c r="D3294" s="7">
        <v>44459</v>
      </c>
      <c r="E3294" s="6" t="s">
        <v>15</v>
      </c>
      <c r="F3294" s="6" t="s">
        <v>114</v>
      </c>
      <c r="G3294" s="6" t="s">
        <v>89</v>
      </c>
      <c r="H3294" s="6" t="s">
        <v>17</v>
      </c>
      <c r="I3294" s="8">
        <v>0.49999999999999994</v>
      </c>
      <c r="J3294" s="9">
        <v>4250</v>
      </c>
      <c r="K3294" s="10">
        <f t="shared" si="24"/>
        <v>2124.9999999999995</v>
      </c>
      <c r="L3294" s="10">
        <f t="shared" si="25"/>
        <v>849.99999999999989</v>
      </c>
      <c r="M3294" s="11">
        <v>0.4</v>
      </c>
      <c r="O3294" s="16"/>
      <c r="P3294" s="14"/>
      <c r="Q3294" s="12"/>
      <c r="R3294" s="13"/>
    </row>
    <row r="3295" spans="1:18" ht="15.75" customHeight="1">
      <c r="A3295" s="1"/>
      <c r="B3295" s="6" t="s">
        <v>14</v>
      </c>
      <c r="C3295" s="6">
        <v>1185732</v>
      </c>
      <c r="D3295" s="7">
        <v>44459</v>
      </c>
      <c r="E3295" s="6" t="s">
        <v>15</v>
      </c>
      <c r="F3295" s="6" t="s">
        <v>114</v>
      </c>
      <c r="G3295" s="6" t="s">
        <v>89</v>
      </c>
      <c r="H3295" s="6" t="s">
        <v>18</v>
      </c>
      <c r="I3295" s="8">
        <v>0.45</v>
      </c>
      <c r="J3295" s="9">
        <v>2250</v>
      </c>
      <c r="K3295" s="10">
        <f t="shared" si="24"/>
        <v>1012.5</v>
      </c>
      <c r="L3295" s="10">
        <f t="shared" si="25"/>
        <v>354.375</v>
      </c>
      <c r="M3295" s="11">
        <v>0.35</v>
      </c>
      <c r="O3295" s="16"/>
      <c r="P3295" s="14"/>
      <c r="Q3295" s="12"/>
      <c r="R3295" s="13"/>
    </row>
    <row r="3296" spans="1:18" ht="15.75" customHeight="1">
      <c r="A3296" s="1"/>
      <c r="B3296" s="6" t="s">
        <v>14</v>
      </c>
      <c r="C3296" s="6">
        <v>1185732</v>
      </c>
      <c r="D3296" s="7">
        <v>44459</v>
      </c>
      <c r="E3296" s="6" t="s">
        <v>15</v>
      </c>
      <c r="F3296" s="6" t="s">
        <v>114</v>
      </c>
      <c r="G3296" s="6" t="s">
        <v>89</v>
      </c>
      <c r="H3296" s="6" t="s">
        <v>19</v>
      </c>
      <c r="I3296" s="8">
        <v>0.4</v>
      </c>
      <c r="J3296" s="9">
        <v>1250</v>
      </c>
      <c r="K3296" s="10">
        <f t="shared" si="24"/>
        <v>500</v>
      </c>
      <c r="L3296" s="10">
        <f t="shared" si="25"/>
        <v>175</v>
      </c>
      <c r="M3296" s="11">
        <v>0.35</v>
      </c>
      <c r="O3296" s="16"/>
      <c r="P3296" s="14"/>
      <c r="Q3296" s="12"/>
      <c r="R3296" s="13"/>
    </row>
    <row r="3297" spans="1:18" ht="15.75" customHeight="1">
      <c r="A3297" s="1"/>
      <c r="B3297" s="6" t="s">
        <v>14</v>
      </c>
      <c r="C3297" s="6">
        <v>1185732</v>
      </c>
      <c r="D3297" s="7">
        <v>44459</v>
      </c>
      <c r="E3297" s="6" t="s">
        <v>15</v>
      </c>
      <c r="F3297" s="6" t="s">
        <v>114</v>
      </c>
      <c r="G3297" s="6" t="s">
        <v>89</v>
      </c>
      <c r="H3297" s="6" t="s">
        <v>20</v>
      </c>
      <c r="I3297" s="8">
        <v>0.4</v>
      </c>
      <c r="J3297" s="9">
        <v>1000</v>
      </c>
      <c r="K3297" s="10">
        <f t="shared" si="24"/>
        <v>400</v>
      </c>
      <c r="L3297" s="10">
        <f t="shared" si="25"/>
        <v>140</v>
      </c>
      <c r="M3297" s="11">
        <v>0.35</v>
      </c>
      <c r="O3297" s="16"/>
      <c r="P3297" s="14"/>
      <c r="Q3297" s="12"/>
      <c r="R3297" s="13"/>
    </row>
    <row r="3298" spans="1:18" ht="15.75" customHeight="1">
      <c r="A3298" s="1"/>
      <c r="B3298" s="6" t="s">
        <v>14</v>
      </c>
      <c r="C3298" s="6">
        <v>1185732</v>
      </c>
      <c r="D3298" s="7">
        <v>44459</v>
      </c>
      <c r="E3298" s="6" t="s">
        <v>15</v>
      </c>
      <c r="F3298" s="6" t="s">
        <v>114</v>
      </c>
      <c r="G3298" s="6" t="s">
        <v>89</v>
      </c>
      <c r="H3298" s="6" t="s">
        <v>21</v>
      </c>
      <c r="I3298" s="8">
        <v>0.49999999999999994</v>
      </c>
      <c r="J3298" s="9">
        <v>1000</v>
      </c>
      <c r="K3298" s="10">
        <f t="shared" si="24"/>
        <v>499.99999999999994</v>
      </c>
      <c r="L3298" s="10">
        <f t="shared" si="25"/>
        <v>149.99999999999997</v>
      </c>
      <c r="M3298" s="11">
        <v>0.3</v>
      </c>
      <c r="O3298" s="16"/>
      <c r="P3298" s="14"/>
      <c r="Q3298" s="12"/>
      <c r="R3298" s="13"/>
    </row>
    <row r="3299" spans="1:18" ht="15.75" customHeight="1">
      <c r="A3299" s="1"/>
      <c r="B3299" s="6" t="s">
        <v>14</v>
      </c>
      <c r="C3299" s="6">
        <v>1185732</v>
      </c>
      <c r="D3299" s="7">
        <v>44459</v>
      </c>
      <c r="E3299" s="6" t="s">
        <v>15</v>
      </c>
      <c r="F3299" s="6" t="s">
        <v>114</v>
      </c>
      <c r="G3299" s="6" t="s">
        <v>89</v>
      </c>
      <c r="H3299" s="6" t="s">
        <v>22</v>
      </c>
      <c r="I3299" s="8">
        <v>0.54999999999999993</v>
      </c>
      <c r="J3299" s="9">
        <v>2000</v>
      </c>
      <c r="K3299" s="10">
        <f t="shared" si="24"/>
        <v>1099.9999999999998</v>
      </c>
      <c r="L3299" s="10">
        <f t="shared" si="25"/>
        <v>329.99999999999994</v>
      </c>
      <c r="M3299" s="11">
        <v>0.3</v>
      </c>
      <c r="O3299" s="16"/>
      <c r="P3299" s="14"/>
      <c r="Q3299" s="12"/>
      <c r="R3299" s="13"/>
    </row>
    <row r="3300" spans="1:18" ht="15.75" customHeight="1">
      <c r="A3300" s="1"/>
      <c r="B3300" s="6" t="s">
        <v>14</v>
      </c>
      <c r="C3300" s="6">
        <v>1185732</v>
      </c>
      <c r="D3300" s="7">
        <v>44491</v>
      </c>
      <c r="E3300" s="6" t="s">
        <v>15</v>
      </c>
      <c r="F3300" s="6" t="s">
        <v>114</v>
      </c>
      <c r="G3300" s="6" t="s">
        <v>89</v>
      </c>
      <c r="H3300" s="6" t="s">
        <v>17</v>
      </c>
      <c r="I3300" s="8">
        <v>0.54999999999999993</v>
      </c>
      <c r="J3300" s="9">
        <v>3750</v>
      </c>
      <c r="K3300" s="10">
        <f t="shared" si="24"/>
        <v>2062.4999999999995</v>
      </c>
      <c r="L3300" s="10">
        <f t="shared" si="25"/>
        <v>824.99999999999989</v>
      </c>
      <c r="M3300" s="11">
        <v>0.4</v>
      </c>
      <c r="O3300" s="16"/>
      <c r="P3300" s="14"/>
      <c r="Q3300" s="12"/>
      <c r="R3300" s="13"/>
    </row>
    <row r="3301" spans="1:18" ht="15.75" customHeight="1">
      <c r="A3301" s="1"/>
      <c r="B3301" s="6" t="s">
        <v>14</v>
      </c>
      <c r="C3301" s="6">
        <v>1185732</v>
      </c>
      <c r="D3301" s="7">
        <v>44491</v>
      </c>
      <c r="E3301" s="6" t="s">
        <v>15</v>
      </c>
      <c r="F3301" s="6" t="s">
        <v>114</v>
      </c>
      <c r="G3301" s="6" t="s">
        <v>89</v>
      </c>
      <c r="H3301" s="6" t="s">
        <v>18</v>
      </c>
      <c r="I3301" s="8">
        <v>0.5</v>
      </c>
      <c r="J3301" s="9">
        <v>2000</v>
      </c>
      <c r="K3301" s="10">
        <f t="shared" si="24"/>
        <v>1000</v>
      </c>
      <c r="L3301" s="10">
        <f t="shared" si="25"/>
        <v>350</v>
      </c>
      <c r="M3301" s="11">
        <v>0.35</v>
      </c>
      <c r="O3301" s="16"/>
      <c r="P3301" s="14"/>
      <c r="Q3301" s="12"/>
      <c r="R3301" s="13"/>
    </row>
    <row r="3302" spans="1:18" ht="15.75" customHeight="1">
      <c r="A3302" s="1"/>
      <c r="B3302" s="6" t="s">
        <v>14</v>
      </c>
      <c r="C3302" s="6">
        <v>1185732</v>
      </c>
      <c r="D3302" s="7">
        <v>44491</v>
      </c>
      <c r="E3302" s="6" t="s">
        <v>15</v>
      </c>
      <c r="F3302" s="6" t="s">
        <v>114</v>
      </c>
      <c r="G3302" s="6" t="s">
        <v>89</v>
      </c>
      <c r="H3302" s="6" t="s">
        <v>19</v>
      </c>
      <c r="I3302" s="8">
        <v>0.5</v>
      </c>
      <c r="J3302" s="9">
        <v>1000</v>
      </c>
      <c r="K3302" s="10">
        <f t="shared" si="24"/>
        <v>500</v>
      </c>
      <c r="L3302" s="10">
        <f t="shared" si="25"/>
        <v>175</v>
      </c>
      <c r="M3302" s="11">
        <v>0.35</v>
      </c>
      <c r="O3302" s="16"/>
      <c r="P3302" s="14"/>
      <c r="Q3302" s="12"/>
      <c r="R3302" s="13"/>
    </row>
    <row r="3303" spans="1:18" ht="15.75" customHeight="1">
      <c r="A3303" s="1"/>
      <c r="B3303" s="6" t="s">
        <v>14</v>
      </c>
      <c r="C3303" s="6">
        <v>1185732</v>
      </c>
      <c r="D3303" s="7">
        <v>44491</v>
      </c>
      <c r="E3303" s="6" t="s">
        <v>15</v>
      </c>
      <c r="F3303" s="6" t="s">
        <v>114</v>
      </c>
      <c r="G3303" s="6" t="s">
        <v>89</v>
      </c>
      <c r="H3303" s="6" t="s">
        <v>20</v>
      </c>
      <c r="I3303" s="8">
        <v>0.5</v>
      </c>
      <c r="J3303" s="9">
        <v>750</v>
      </c>
      <c r="K3303" s="10">
        <f t="shared" si="24"/>
        <v>375</v>
      </c>
      <c r="L3303" s="10">
        <f t="shared" si="25"/>
        <v>131.25</v>
      </c>
      <c r="M3303" s="11">
        <v>0.35</v>
      </c>
      <c r="O3303" s="16"/>
      <c r="P3303" s="14"/>
      <c r="Q3303" s="12"/>
      <c r="R3303" s="13"/>
    </row>
    <row r="3304" spans="1:18" ht="15.75" customHeight="1">
      <c r="A3304" s="1"/>
      <c r="B3304" s="6" t="s">
        <v>14</v>
      </c>
      <c r="C3304" s="6">
        <v>1185732</v>
      </c>
      <c r="D3304" s="7">
        <v>44491</v>
      </c>
      <c r="E3304" s="6" t="s">
        <v>15</v>
      </c>
      <c r="F3304" s="6" t="s">
        <v>114</v>
      </c>
      <c r="G3304" s="6" t="s">
        <v>89</v>
      </c>
      <c r="H3304" s="6" t="s">
        <v>21</v>
      </c>
      <c r="I3304" s="8">
        <v>0.6</v>
      </c>
      <c r="J3304" s="9">
        <v>750</v>
      </c>
      <c r="K3304" s="10">
        <f t="shared" si="24"/>
        <v>450</v>
      </c>
      <c r="L3304" s="10">
        <f t="shared" si="25"/>
        <v>135</v>
      </c>
      <c r="M3304" s="11">
        <v>0.3</v>
      </c>
      <c r="O3304" s="16"/>
      <c r="P3304" s="14"/>
      <c r="Q3304" s="12"/>
      <c r="R3304" s="13"/>
    </row>
    <row r="3305" spans="1:18" ht="15.75" customHeight="1">
      <c r="A3305" s="1"/>
      <c r="B3305" s="6" t="s">
        <v>14</v>
      </c>
      <c r="C3305" s="6">
        <v>1185732</v>
      </c>
      <c r="D3305" s="7">
        <v>44491</v>
      </c>
      <c r="E3305" s="6" t="s">
        <v>15</v>
      </c>
      <c r="F3305" s="6" t="s">
        <v>114</v>
      </c>
      <c r="G3305" s="6" t="s">
        <v>89</v>
      </c>
      <c r="H3305" s="6" t="s">
        <v>22</v>
      </c>
      <c r="I3305" s="8">
        <v>0.64999999999999991</v>
      </c>
      <c r="J3305" s="9">
        <v>2000</v>
      </c>
      <c r="K3305" s="10">
        <f t="shared" si="24"/>
        <v>1299.9999999999998</v>
      </c>
      <c r="L3305" s="10">
        <f t="shared" si="25"/>
        <v>389.99999999999994</v>
      </c>
      <c r="M3305" s="11">
        <v>0.3</v>
      </c>
      <c r="O3305" s="16"/>
      <c r="P3305" s="14"/>
      <c r="Q3305" s="12"/>
      <c r="R3305" s="13"/>
    </row>
    <row r="3306" spans="1:18" ht="15.75" customHeight="1">
      <c r="A3306" s="1"/>
      <c r="B3306" s="6" t="s">
        <v>14</v>
      </c>
      <c r="C3306" s="6">
        <v>1185732</v>
      </c>
      <c r="D3306" s="7">
        <v>44521</v>
      </c>
      <c r="E3306" s="6" t="s">
        <v>15</v>
      </c>
      <c r="F3306" s="6" t="s">
        <v>114</v>
      </c>
      <c r="G3306" s="6" t="s">
        <v>89</v>
      </c>
      <c r="H3306" s="6" t="s">
        <v>17</v>
      </c>
      <c r="I3306" s="8">
        <v>0.6</v>
      </c>
      <c r="J3306" s="9">
        <v>3500</v>
      </c>
      <c r="K3306" s="10">
        <f t="shared" si="24"/>
        <v>2100</v>
      </c>
      <c r="L3306" s="10">
        <f t="shared" si="25"/>
        <v>840</v>
      </c>
      <c r="M3306" s="11">
        <v>0.4</v>
      </c>
      <c r="O3306" s="16"/>
      <c r="P3306" s="14"/>
      <c r="Q3306" s="12"/>
      <c r="R3306" s="13"/>
    </row>
    <row r="3307" spans="1:18" ht="15.75" customHeight="1">
      <c r="A3307" s="1"/>
      <c r="B3307" s="6" t="s">
        <v>14</v>
      </c>
      <c r="C3307" s="6">
        <v>1185732</v>
      </c>
      <c r="D3307" s="7">
        <v>44521</v>
      </c>
      <c r="E3307" s="6" t="s">
        <v>15</v>
      </c>
      <c r="F3307" s="6" t="s">
        <v>114</v>
      </c>
      <c r="G3307" s="6" t="s">
        <v>89</v>
      </c>
      <c r="H3307" s="6" t="s">
        <v>18</v>
      </c>
      <c r="I3307" s="8">
        <v>0.5</v>
      </c>
      <c r="J3307" s="9">
        <v>1750</v>
      </c>
      <c r="K3307" s="10">
        <f t="shared" si="24"/>
        <v>875</v>
      </c>
      <c r="L3307" s="10">
        <f t="shared" si="25"/>
        <v>306.25</v>
      </c>
      <c r="M3307" s="11">
        <v>0.35</v>
      </c>
      <c r="O3307" s="16"/>
      <c r="P3307" s="14"/>
      <c r="Q3307" s="12"/>
      <c r="R3307" s="13"/>
    </row>
    <row r="3308" spans="1:18" ht="15.75" customHeight="1">
      <c r="A3308" s="1"/>
      <c r="B3308" s="6" t="s">
        <v>14</v>
      </c>
      <c r="C3308" s="6">
        <v>1185732</v>
      </c>
      <c r="D3308" s="7">
        <v>44521</v>
      </c>
      <c r="E3308" s="6" t="s">
        <v>15</v>
      </c>
      <c r="F3308" s="6" t="s">
        <v>114</v>
      </c>
      <c r="G3308" s="6" t="s">
        <v>89</v>
      </c>
      <c r="H3308" s="6" t="s">
        <v>19</v>
      </c>
      <c r="I3308" s="8">
        <v>0.5</v>
      </c>
      <c r="J3308" s="9">
        <v>1700</v>
      </c>
      <c r="K3308" s="10">
        <f t="shared" si="24"/>
        <v>850</v>
      </c>
      <c r="L3308" s="10">
        <f t="shared" si="25"/>
        <v>297.5</v>
      </c>
      <c r="M3308" s="11">
        <v>0.35</v>
      </c>
      <c r="O3308" s="16"/>
      <c r="P3308" s="14"/>
      <c r="Q3308" s="12"/>
      <c r="R3308" s="13"/>
    </row>
    <row r="3309" spans="1:18" ht="15.75" customHeight="1">
      <c r="A3309" s="1"/>
      <c r="B3309" s="6" t="s">
        <v>14</v>
      </c>
      <c r="C3309" s="6">
        <v>1185732</v>
      </c>
      <c r="D3309" s="7">
        <v>44521</v>
      </c>
      <c r="E3309" s="6" t="s">
        <v>15</v>
      </c>
      <c r="F3309" s="6" t="s">
        <v>114</v>
      </c>
      <c r="G3309" s="6" t="s">
        <v>89</v>
      </c>
      <c r="H3309" s="6" t="s">
        <v>20</v>
      </c>
      <c r="I3309" s="8">
        <v>0.5</v>
      </c>
      <c r="J3309" s="9">
        <v>1500</v>
      </c>
      <c r="K3309" s="10">
        <f t="shared" si="24"/>
        <v>750</v>
      </c>
      <c r="L3309" s="10">
        <f t="shared" si="25"/>
        <v>262.5</v>
      </c>
      <c r="M3309" s="11">
        <v>0.35</v>
      </c>
      <c r="O3309" s="16"/>
      <c r="P3309" s="14"/>
      <c r="Q3309" s="12"/>
      <c r="R3309" s="13"/>
    </row>
    <row r="3310" spans="1:18" ht="15.75" customHeight="1">
      <c r="A3310" s="1"/>
      <c r="B3310" s="6" t="s">
        <v>14</v>
      </c>
      <c r="C3310" s="6">
        <v>1185732</v>
      </c>
      <c r="D3310" s="7">
        <v>44521</v>
      </c>
      <c r="E3310" s="6" t="s">
        <v>15</v>
      </c>
      <c r="F3310" s="6" t="s">
        <v>114</v>
      </c>
      <c r="G3310" s="6" t="s">
        <v>89</v>
      </c>
      <c r="H3310" s="6" t="s">
        <v>21</v>
      </c>
      <c r="I3310" s="8">
        <v>0.6</v>
      </c>
      <c r="J3310" s="9">
        <v>1250</v>
      </c>
      <c r="K3310" s="10">
        <f t="shared" si="24"/>
        <v>750</v>
      </c>
      <c r="L3310" s="10">
        <f t="shared" si="25"/>
        <v>225</v>
      </c>
      <c r="M3310" s="11">
        <v>0.3</v>
      </c>
      <c r="O3310" s="16"/>
      <c r="P3310" s="14"/>
      <c r="Q3310" s="12"/>
      <c r="R3310" s="13"/>
    </row>
    <row r="3311" spans="1:18" ht="15.75" customHeight="1">
      <c r="A3311" s="1"/>
      <c r="B3311" s="6" t="s">
        <v>14</v>
      </c>
      <c r="C3311" s="6">
        <v>1185732</v>
      </c>
      <c r="D3311" s="7">
        <v>44521</v>
      </c>
      <c r="E3311" s="6" t="s">
        <v>15</v>
      </c>
      <c r="F3311" s="6" t="s">
        <v>114</v>
      </c>
      <c r="G3311" s="6" t="s">
        <v>89</v>
      </c>
      <c r="H3311" s="6" t="s">
        <v>22</v>
      </c>
      <c r="I3311" s="8">
        <v>0.64999999999999991</v>
      </c>
      <c r="J3311" s="9">
        <v>2250</v>
      </c>
      <c r="K3311" s="10">
        <f t="shared" si="24"/>
        <v>1462.4999999999998</v>
      </c>
      <c r="L3311" s="10">
        <f t="shared" si="25"/>
        <v>438.74999999999994</v>
      </c>
      <c r="M3311" s="11">
        <v>0.3</v>
      </c>
      <c r="O3311" s="16"/>
      <c r="P3311" s="14"/>
      <c r="Q3311" s="12"/>
      <c r="R3311" s="13"/>
    </row>
    <row r="3312" spans="1:18" ht="15.75" customHeight="1">
      <c r="A3312" s="1"/>
      <c r="B3312" s="6" t="s">
        <v>14</v>
      </c>
      <c r="C3312" s="6">
        <v>1185732</v>
      </c>
      <c r="D3312" s="7">
        <v>44550</v>
      </c>
      <c r="E3312" s="6" t="s">
        <v>15</v>
      </c>
      <c r="F3312" s="6" t="s">
        <v>114</v>
      </c>
      <c r="G3312" s="6" t="s">
        <v>89</v>
      </c>
      <c r="H3312" s="6" t="s">
        <v>17</v>
      </c>
      <c r="I3312" s="8">
        <v>0.6</v>
      </c>
      <c r="J3312" s="9">
        <v>4500</v>
      </c>
      <c r="K3312" s="10">
        <f t="shared" si="24"/>
        <v>2700</v>
      </c>
      <c r="L3312" s="10">
        <f t="shared" si="25"/>
        <v>1080</v>
      </c>
      <c r="M3312" s="11">
        <v>0.4</v>
      </c>
      <c r="O3312" s="16"/>
      <c r="P3312" s="14"/>
      <c r="Q3312" s="12"/>
      <c r="R3312" s="13"/>
    </row>
    <row r="3313" spans="1:18" ht="15.75" customHeight="1">
      <c r="A3313" s="1"/>
      <c r="B3313" s="6" t="s">
        <v>14</v>
      </c>
      <c r="C3313" s="6">
        <v>1185732</v>
      </c>
      <c r="D3313" s="7">
        <v>44550</v>
      </c>
      <c r="E3313" s="6" t="s">
        <v>15</v>
      </c>
      <c r="F3313" s="6" t="s">
        <v>114</v>
      </c>
      <c r="G3313" s="6" t="s">
        <v>89</v>
      </c>
      <c r="H3313" s="6" t="s">
        <v>18</v>
      </c>
      <c r="I3313" s="8">
        <v>0.5</v>
      </c>
      <c r="J3313" s="9">
        <v>2500</v>
      </c>
      <c r="K3313" s="10">
        <f t="shared" si="24"/>
        <v>1250</v>
      </c>
      <c r="L3313" s="10">
        <f t="shared" si="25"/>
        <v>437.5</v>
      </c>
      <c r="M3313" s="11">
        <v>0.35</v>
      </c>
      <c r="O3313" s="16"/>
      <c r="P3313" s="14"/>
      <c r="Q3313" s="12"/>
      <c r="R3313" s="13"/>
    </row>
    <row r="3314" spans="1:18" ht="15.75" customHeight="1">
      <c r="A3314" s="1"/>
      <c r="B3314" s="6" t="s">
        <v>14</v>
      </c>
      <c r="C3314" s="6">
        <v>1185732</v>
      </c>
      <c r="D3314" s="7">
        <v>44550</v>
      </c>
      <c r="E3314" s="6" t="s">
        <v>15</v>
      </c>
      <c r="F3314" s="6" t="s">
        <v>114</v>
      </c>
      <c r="G3314" s="6" t="s">
        <v>89</v>
      </c>
      <c r="H3314" s="6" t="s">
        <v>19</v>
      </c>
      <c r="I3314" s="8">
        <v>0.5</v>
      </c>
      <c r="J3314" s="9">
        <v>2250</v>
      </c>
      <c r="K3314" s="10">
        <f t="shared" si="24"/>
        <v>1125</v>
      </c>
      <c r="L3314" s="10">
        <f t="shared" si="25"/>
        <v>393.75</v>
      </c>
      <c r="M3314" s="11">
        <v>0.35</v>
      </c>
      <c r="O3314" s="16"/>
      <c r="P3314" s="14"/>
      <c r="Q3314" s="12"/>
      <c r="R3314" s="13"/>
    </row>
    <row r="3315" spans="1:18" ht="15.75" customHeight="1">
      <c r="A3315" s="1"/>
      <c r="B3315" s="6" t="s">
        <v>14</v>
      </c>
      <c r="C3315" s="6">
        <v>1185732</v>
      </c>
      <c r="D3315" s="7">
        <v>44550</v>
      </c>
      <c r="E3315" s="6" t="s">
        <v>15</v>
      </c>
      <c r="F3315" s="6" t="s">
        <v>114</v>
      </c>
      <c r="G3315" s="6" t="s">
        <v>89</v>
      </c>
      <c r="H3315" s="6" t="s">
        <v>20</v>
      </c>
      <c r="I3315" s="8">
        <v>0.5</v>
      </c>
      <c r="J3315" s="9">
        <v>1750</v>
      </c>
      <c r="K3315" s="10">
        <f t="shared" si="24"/>
        <v>875</v>
      </c>
      <c r="L3315" s="10">
        <f t="shared" si="25"/>
        <v>306.25</v>
      </c>
      <c r="M3315" s="11">
        <v>0.35</v>
      </c>
      <c r="O3315" s="16"/>
      <c r="P3315" s="14"/>
      <c r="Q3315" s="12"/>
      <c r="R3315" s="13"/>
    </row>
    <row r="3316" spans="1:18" ht="15.75" customHeight="1">
      <c r="A3316" s="1"/>
      <c r="B3316" s="6" t="s">
        <v>14</v>
      </c>
      <c r="C3316" s="6">
        <v>1185732</v>
      </c>
      <c r="D3316" s="7">
        <v>44550</v>
      </c>
      <c r="E3316" s="6" t="s">
        <v>15</v>
      </c>
      <c r="F3316" s="6" t="s">
        <v>114</v>
      </c>
      <c r="G3316" s="6" t="s">
        <v>89</v>
      </c>
      <c r="H3316" s="6" t="s">
        <v>21</v>
      </c>
      <c r="I3316" s="8">
        <v>0.6</v>
      </c>
      <c r="J3316" s="9">
        <v>1750</v>
      </c>
      <c r="K3316" s="10">
        <f t="shared" si="24"/>
        <v>1050</v>
      </c>
      <c r="L3316" s="10">
        <f t="shared" si="25"/>
        <v>315</v>
      </c>
      <c r="M3316" s="11">
        <v>0.3</v>
      </c>
      <c r="O3316" s="16"/>
      <c r="P3316" s="14"/>
      <c r="Q3316" s="12"/>
      <c r="R3316" s="13"/>
    </row>
    <row r="3317" spans="1:18" ht="15.75" customHeight="1">
      <c r="A3317" s="1"/>
      <c r="B3317" s="6" t="s">
        <v>14</v>
      </c>
      <c r="C3317" s="6">
        <v>1185732</v>
      </c>
      <c r="D3317" s="7">
        <v>44550</v>
      </c>
      <c r="E3317" s="6" t="s">
        <v>15</v>
      </c>
      <c r="F3317" s="6" t="s">
        <v>114</v>
      </c>
      <c r="G3317" s="6" t="s">
        <v>89</v>
      </c>
      <c r="H3317" s="6" t="s">
        <v>22</v>
      </c>
      <c r="I3317" s="8">
        <v>0.64999999999999991</v>
      </c>
      <c r="J3317" s="9">
        <v>2750</v>
      </c>
      <c r="K3317" s="10">
        <f t="shared" si="24"/>
        <v>1787.4999999999998</v>
      </c>
      <c r="L3317" s="10">
        <f t="shared" si="25"/>
        <v>536.24999999999989</v>
      </c>
      <c r="M3317" s="11">
        <v>0.3</v>
      </c>
      <c r="O3317" s="16"/>
      <c r="P3317" s="14"/>
      <c r="Q3317" s="12"/>
      <c r="R3317" s="13"/>
    </row>
    <row r="3318" spans="1:18" ht="15.75" customHeight="1">
      <c r="A3318" s="1" t="s">
        <v>39</v>
      </c>
      <c r="B3318" s="6" t="s">
        <v>14</v>
      </c>
      <c r="C3318" s="6">
        <v>1185732</v>
      </c>
      <c r="D3318" s="7">
        <v>44213</v>
      </c>
      <c r="E3318" s="6" t="s">
        <v>15</v>
      </c>
      <c r="F3318" s="6" t="s">
        <v>115</v>
      </c>
      <c r="G3318" s="6" t="s">
        <v>116</v>
      </c>
      <c r="H3318" s="6" t="s">
        <v>17</v>
      </c>
      <c r="I3318" s="8">
        <v>0.4</v>
      </c>
      <c r="J3318" s="9">
        <v>5250</v>
      </c>
      <c r="K3318" s="10">
        <f t="shared" si="24"/>
        <v>2100</v>
      </c>
      <c r="L3318" s="10">
        <f t="shared" si="25"/>
        <v>735</v>
      </c>
      <c r="M3318" s="11">
        <v>0.35</v>
      </c>
      <c r="O3318" s="16"/>
      <c r="P3318" s="14"/>
      <c r="Q3318" s="12"/>
      <c r="R3318" s="13"/>
    </row>
    <row r="3319" spans="1:18" ht="15.75" customHeight="1">
      <c r="A3319" s="1"/>
      <c r="B3319" s="6" t="s">
        <v>14</v>
      </c>
      <c r="C3319" s="6">
        <v>1185732</v>
      </c>
      <c r="D3319" s="7">
        <v>44213</v>
      </c>
      <c r="E3319" s="6" t="s">
        <v>15</v>
      </c>
      <c r="F3319" s="6" t="s">
        <v>115</v>
      </c>
      <c r="G3319" s="6" t="s">
        <v>116</v>
      </c>
      <c r="H3319" s="6" t="s">
        <v>18</v>
      </c>
      <c r="I3319" s="8">
        <v>0.4</v>
      </c>
      <c r="J3319" s="9">
        <v>3250</v>
      </c>
      <c r="K3319" s="10">
        <f t="shared" si="24"/>
        <v>1300</v>
      </c>
      <c r="L3319" s="10">
        <f t="shared" si="25"/>
        <v>454.99999999999994</v>
      </c>
      <c r="M3319" s="11">
        <v>0.35</v>
      </c>
      <c r="O3319" s="16"/>
      <c r="P3319" s="14"/>
      <c r="Q3319" s="12"/>
      <c r="R3319" s="13"/>
    </row>
    <row r="3320" spans="1:18" ht="15.75" customHeight="1">
      <c r="A3320" s="1"/>
      <c r="B3320" s="6" t="s">
        <v>14</v>
      </c>
      <c r="C3320" s="6">
        <v>1185732</v>
      </c>
      <c r="D3320" s="7">
        <v>44213</v>
      </c>
      <c r="E3320" s="6" t="s">
        <v>15</v>
      </c>
      <c r="F3320" s="6" t="s">
        <v>115</v>
      </c>
      <c r="G3320" s="6" t="s">
        <v>116</v>
      </c>
      <c r="H3320" s="6" t="s">
        <v>19</v>
      </c>
      <c r="I3320" s="8">
        <v>0.30000000000000004</v>
      </c>
      <c r="J3320" s="9">
        <v>3250</v>
      </c>
      <c r="K3320" s="10">
        <f t="shared" si="24"/>
        <v>975.00000000000011</v>
      </c>
      <c r="L3320" s="10">
        <f t="shared" si="25"/>
        <v>390.00000000000006</v>
      </c>
      <c r="M3320" s="11">
        <v>0.4</v>
      </c>
      <c r="O3320" s="16"/>
      <c r="P3320" s="14"/>
      <c r="Q3320" s="12"/>
      <c r="R3320" s="13"/>
    </row>
    <row r="3321" spans="1:18" ht="15.75" customHeight="1">
      <c r="A3321" s="1"/>
      <c r="B3321" s="6" t="s">
        <v>14</v>
      </c>
      <c r="C3321" s="6">
        <v>1185732</v>
      </c>
      <c r="D3321" s="7">
        <v>44213</v>
      </c>
      <c r="E3321" s="6" t="s">
        <v>15</v>
      </c>
      <c r="F3321" s="6" t="s">
        <v>115</v>
      </c>
      <c r="G3321" s="6" t="s">
        <v>116</v>
      </c>
      <c r="H3321" s="6" t="s">
        <v>20</v>
      </c>
      <c r="I3321" s="8">
        <v>0.35</v>
      </c>
      <c r="J3321" s="9">
        <v>1750</v>
      </c>
      <c r="K3321" s="10">
        <f t="shared" ref="K3321:K3575" si="26">I3321*J3321</f>
        <v>612.5</v>
      </c>
      <c r="L3321" s="10">
        <f t="shared" ref="L3321:L3575" si="27">K3321*M3321</f>
        <v>245</v>
      </c>
      <c r="M3321" s="11">
        <v>0.4</v>
      </c>
      <c r="O3321" s="16"/>
      <c r="P3321" s="14"/>
      <c r="Q3321" s="12"/>
      <c r="R3321" s="13"/>
    </row>
    <row r="3322" spans="1:18" ht="15.75" customHeight="1">
      <c r="A3322" s="1"/>
      <c r="B3322" s="6" t="s">
        <v>14</v>
      </c>
      <c r="C3322" s="6">
        <v>1185732</v>
      </c>
      <c r="D3322" s="7">
        <v>44213</v>
      </c>
      <c r="E3322" s="6" t="s">
        <v>15</v>
      </c>
      <c r="F3322" s="6" t="s">
        <v>115</v>
      </c>
      <c r="G3322" s="6" t="s">
        <v>116</v>
      </c>
      <c r="H3322" s="6" t="s">
        <v>21</v>
      </c>
      <c r="I3322" s="8">
        <v>0.5</v>
      </c>
      <c r="J3322" s="9">
        <v>2250</v>
      </c>
      <c r="K3322" s="10">
        <f t="shared" si="26"/>
        <v>1125</v>
      </c>
      <c r="L3322" s="10">
        <f t="shared" si="27"/>
        <v>337.5</v>
      </c>
      <c r="M3322" s="11">
        <v>0.3</v>
      </c>
      <c r="O3322" s="16"/>
      <c r="P3322" s="14"/>
      <c r="Q3322" s="12"/>
      <c r="R3322" s="13"/>
    </row>
    <row r="3323" spans="1:18" ht="15.75" customHeight="1">
      <c r="A3323" s="1"/>
      <c r="B3323" s="6" t="s">
        <v>14</v>
      </c>
      <c r="C3323" s="6">
        <v>1185732</v>
      </c>
      <c r="D3323" s="7">
        <v>44213</v>
      </c>
      <c r="E3323" s="6" t="s">
        <v>15</v>
      </c>
      <c r="F3323" s="6" t="s">
        <v>115</v>
      </c>
      <c r="G3323" s="6" t="s">
        <v>116</v>
      </c>
      <c r="H3323" s="6" t="s">
        <v>22</v>
      </c>
      <c r="I3323" s="8">
        <v>0.4</v>
      </c>
      <c r="J3323" s="9">
        <v>3250</v>
      </c>
      <c r="K3323" s="10">
        <f t="shared" si="26"/>
        <v>1300</v>
      </c>
      <c r="L3323" s="10">
        <f t="shared" si="27"/>
        <v>520</v>
      </c>
      <c r="M3323" s="11">
        <v>0.4</v>
      </c>
      <c r="O3323" s="16"/>
      <c r="P3323" s="14"/>
      <c r="Q3323" s="12"/>
      <c r="R3323" s="13"/>
    </row>
    <row r="3324" spans="1:18" ht="15.75" customHeight="1">
      <c r="A3324" s="1"/>
      <c r="B3324" s="6" t="s">
        <v>14</v>
      </c>
      <c r="C3324" s="6">
        <v>1185732</v>
      </c>
      <c r="D3324" s="7">
        <v>44242</v>
      </c>
      <c r="E3324" s="6" t="s">
        <v>15</v>
      </c>
      <c r="F3324" s="6" t="s">
        <v>115</v>
      </c>
      <c r="G3324" s="6" t="s">
        <v>116</v>
      </c>
      <c r="H3324" s="6" t="s">
        <v>17</v>
      </c>
      <c r="I3324" s="8">
        <v>0.4</v>
      </c>
      <c r="J3324" s="9">
        <v>5750</v>
      </c>
      <c r="K3324" s="10">
        <f t="shared" si="26"/>
        <v>2300</v>
      </c>
      <c r="L3324" s="10">
        <f t="shared" si="27"/>
        <v>805</v>
      </c>
      <c r="M3324" s="11">
        <v>0.35</v>
      </c>
      <c r="O3324" s="16"/>
      <c r="P3324" s="14"/>
      <c r="Q3324" s="12"/>
      <c r="R3324" s="13"/>
    </row>
    <row r="3325" spans="1:18" ht="15.75" customHeight="1">
      <c r="A3325" s="1"/>
      <c r="B3325" s="6" t="s">
        <v>14</v>
      </c>
      <c r="C3325" s="6">
        <v>1185732</v>
      </c>
      <c r="D3325" s="7">
        <v>44242</v>
      </c>
      <c r="E3325" s="6" t="s">
        <v>15</v>
      </c>
      <c r="F3325" s="6" t="s">
        <v>115</v>
      </c>
      <c r="G3325" s="6" t="s">
        <v>116</v>
      </c>
      <c r="H3325" s="6" t="s">
        <v>18</v>
      </c>
      <c r="I3325" s="8">
        <v>0.4</v>
      </c>
      <c r="J3325" s="9">
        <v>2250</v>
      </c>
      <c r="K3325" s="10">
        <f t="shared" si="26"/>
        <v>900</v>
      </c>
      <c r="L3325" s="10">
        <f t="shared" si="27"/>
        <v>315</v>
      </c>
      <c r="M3325" s="11">
        <v>0.35</v>
      </c>
      <c r="O3325" s="16"/>
      <c r="P3325" s="14"/>
      <c r="Q3325" s="12"/>
      <c r="R3325" s="13"/>
    </row>
    <row r="3326" spans="1:18" ht="15.75" customHeight="1">
      <c r="A3326" s="1"/>
      <c r="B3326" s="6" t="s">
        <v>14</v>
      </c>
      <c r="C3326" s="6">
        <v>1185732</v>
      </c>
      <c r="D3326" s="7">
        <v>44242</v>
      </c>
      <c r="E3326" s="6" t="s">
        <v>15</v>
      </c>
      <c r="F3326" s="6" t="s">
        <v>115</v>
      </c>
      <c r="G3326" s="6" t="s">
        <v>116</v>
      </c>
      <c r="H3326" s="6" t="s">
        <v>19</v>
      </c>
      <c r="I3326" s="8">
        <v>0.30000000000000004</v>
      </c>
      <c r="J3326" s="9">
        <v>2750</v>
      </c>
      <c r="K3326" s="10">
        <f t="shared" si="26"/>
        <v>825.00000000000011</v>
      </c>
      <c r="L3326" s="10">
        <f t="shared" si="27"/>
        <v>330.00000000000006</v>
      </c>
      <c r="M3326" s="11">
        <v>0.4</v>
      </c>
      <c r="O3326" s="16"/>
      <c r="P3326" s="14"/>
      <c r="Q3326" s="12"/>
      <c r="R3326" s="13"/>
    </row>
    <row r="3327" spans="1:18" ht="15.75" customHeight="1">
      <c r="A3327" s="1"/>
      <c r="B3327" s="6" t="s">
        <v>14</v>
      </c>
      <c r="C3327" s="6">
        <v>1185732</v>
      </c>
      <c r="D3327" s="7">
        <v>44242</v>
      </c>
      <c r="E3327" s="6" t="s">
        <v>15</v>
      </c>
      <c r="F3327" s="6" t="s">
        <v>115</v>
      </c>
      <c r="G3327" s="6" t="s">
        <v>116</v>
      </c>
      <c r="H3327" s="6" t="s">
        <v>20</v>
      </c>
      <c r="I3327" s="8">
        <v>0.35</v>
      </c>
      <c r="J3327" s="9">
        <v>1500</v>
      </c>
      <c r="K3327" s="10">
        <f t="shared" si="26"/>
        <v>525</v>
      </c>
      <c r="L3327" s="10">
        <f t="shared" si="27"/>
        <v>210</v>
      </c>
      <c r="M3327" s="11">
        <v>0.4</v>
      </c>
      <c r="O3327" s="16"/>
      <c r="P3327" s="14"/>
      <c r="Q3327" s="12"/>
      <c r="R3327" s="13"/>
    </row>
    <row r="3328" spans="1:18" ht="15.75" customHeight="1">
      <c r="A3328" s="1"/>
      <c r="B3328" s="6" t="s">
        <v>14</v>
      </c>
      <c r="C3328" s="6">
        <v>1185732</v>
      </c>
      <c r="D3328" s="7">
        <v>44242</v>
      </c>
      <c r="E3328" s="6" t="s">
        <v>15</v>
      </c>
      <c r="F3328" s="6" t="s">
        <v>115</v>
      </c>
      <c r="G3328" s="6" t="s">
        <v>116</v>
      </c>
      <c r="H3328" s="6" t="s">
        <v>21</v>
      </c>
      <c r="I3328" s="8">
        <v>0.5</v>
      </c>
      <c r="J3328" s="9">
        <v>2250</v>
      </c>
      <c r="K3328" s="10">
        <f t="shared" si="26"/>
        <v>1125</v>
      </c>
      <c r="L3328" s="10">
        <f t="shared" si="27"/>
        <v>337.5</v>
      </c>
      <c r="M3328" s="11">
        <v>0.3</v>
      </c>
      <c r="O3328" s="16"/>
      <c r="P3328" s="14"/>
      <c r="Q3328" s="12"/>
      <c r="R3328" s="13"/>
    </row>
    <row r="3329" spans="1:18" ht="15.75" customHeight="1">
      <c r="A3329" s="1"/>
      <c r="B3329" s="6" t="s">
        <v>14</v>
      </c>
      <c r="C3329" s="6">
        <v>1185732</v>
      </c>
      <c r="D3329" s="7">
        <v>44242</v>
      </c>
      <c r="E3329" s="6" t="s">
        <v>15</v>
      </c>
      <c r="F3329" s="6" t="s">
        <v>115</v>
      </c>
      <c r="G3329" s="6" t="s">
        <v>116</v>
      </c>
      <c r="H3329" s="6" t="s">
        <v>22</v>
      </c>
      <c r="I3329" s="8">
        <v>0.4</v>
      </c>
      <c r="J3329" s="9">
        <v>3250</v>
      </c>
      <c r="K3329" s="10">
        <f t="shared" si="26"/>
        <v>1300</v>
      </c>
      <c r="L3329" s="10">
        <f t="shared" si="27"/>
        <v>520</v>
      </c>
      <c r="M3329" s="11">
        <v>0.4</v>
      </c>
      <c r="O3329" s="16"/>
      <c r="P3329" s="14"/>
      <c r="Q3329" s="12"/>
      <c r="R3329" s="13"/>
    </row>
    <row r="3330" spans="1:18" ht="15.75" customHeight="1">
      <c r="A3330" s="1"/>
      <c r="B3330" s="6" t="s">
        <v>14</v>
      </c>
      <c r="C3330" s="6">
        <v>1185732</v>
      </c>
      <c r="D3330" s="7">
        <v>44268</v>
      </c>
      <c r="E3330" s="6" t="s">
        <v>15</v>
      </c>
      <c r="F3330" s="6" t="s">
        <v>115</v>
      </c>
      <c r="G3330" s="6" t="s">
        <v>116</v>
      </c>
      <c r="H3330" s="6" t="s">
        <v>17</v>
      </c>
      <c r="I3330" s="8">
        <v>0.4</v>
      </c>
      <c r="J3330" s="9">
        <v>5450</v>
      </c>
      <c r="K3330" s="10">
        <f t="shared" si="26"/>
        <v>2180</v>
      </c>
      <c r="L3330" s="10">
        <f t="shared" si="27"/>
        <v>763</v>
      </c>
      <c r="M3330" s="11">
        <v>0.35</v>
      </c>
      <c r="O3330" s="16"/>
      <c r="P3330" s="14"/>
      <c r="Q3330" s="12"/>
      <c r="R3330" s="13"/>
    </row>
    <row r="3331" spans="1:18" ht="15.75" customHeight="1">
      <c r="A3331" s="1"/>
      <c r="B3331" s="6" t="s">
        <v>14</v>
      </c>
      <c r="C3331" s="6">
        <v>1185732</v>
      </c>
      <c r="D3331" s="7">
        <v>44268</v>
      </c>
      <c r="E3331" s="6" t="s">
        <v>15</v>
      </c>
      <c r="F3331" s="6" t="s">
        <v>115</v>
      </c>
      <c r="G3331" s="6" t="s">
        <v>116</v>
      </c>
      <c r="H3331" s="6" t="s">
        <v>18</v>
      </c>
      <c r="I3331" s="8">
        <v>0.4</v>
      </c>
      <c r="J3331" s="9">
        <v>2500</v>
      </c>
      <c r="K3331" s="10">
        <f t="shared" si="26"/>
        <v>1000</v>
      </c>
      <c r="L3331" s="10">
        <f t="shared" si="27"/>
        <v>350</v>
      </c>
      <c r="M3331" s="11">
        <v>0.35</v>
      </c>
      <c r="O3331" s="16"/>
      <c r="P3331" s="14"/>
      <c r="Q3331" s="12"/>
      <c r="R3331" s="13"/>
    </row>
    <row r="3332" spans="1:18" ht="15.75" customHeight="1">
      <c r="A3332" s="1"/>
      <c r="B3332" s="6" t="s">
        <v>14</v>
      </c>
      <c r="C3332" s="6">
        <v>1185732</v>
      </c>
      <c r="D3332" s="7">
        <v>44268</v>
      </c>
      <c r="E3332" s="6" t="s">
        <v>15</v>
      </c>
      <c r="F3332" s="6" t="s">
        <v>115</v>
      </c>
      <c r="G3332" s="6" t="s">
        <v>116</v>
      </c>
      <c r="H3332" s="6" t="s">
        <v>19</v>
      </c>
      <c r="I3332" s="8">
        <v>0.30000000000000004</v>
      </c>
      <c r="J3332" s="9">
        <v>2750</v>
      </c>
      <c r="K3332" s="10">
        <f t="shared" si="26"/>
        <v>825.00000000000011</v>
      </c>
      <c r="L3332" s="10">
        <f t="shared" si="27"/>
        <v>330.00000000000006</v>
      </c>
      <c r="M3332" s="11">
        <v>0.4</v>
      </c>
      <c r="O3332" s="16"/>
      <c r="P3332" s="14"/>
      <c r="Q3332" s="12"/>
      <c r="R3332" s="13"/>
    </row>
    <row r="3333" spans="1:18" ht="15.75" customHeight="1">
      <c r="A3333" s="1"/>
      <c r="B3333" s="6" t="s">
        <v>14</v>
      </c>
      <c r="C3333" s="6">
        <v>1185732</v>
      </c>
      <c r="D3333" s="7">
        <v>44268</v>
      </c>
      <c r="E3333" s="6" t="s">
        <v>15</v>
      </c>
      <c r="F3333" s="6" t="s">
        <v>115</v>
      </c>
      <c r="G3333" s="6" t="s">
        <v>116</v>
      </c>
      <c r="H3333" s="6" t="s">
        <v>20</v>
      </c>
      <c r="I3333" s="8">
        <v>0.35</v>
      </c>
      <c r="J3333" s="9">
        <v>1250</v>
      </c>
      <c r="K3333" s="10">
        <f t="shared" si="26"/>
        <v>437.5</v>
      </c>
      <c r="L3333" s="10">
        <f t="shared" si="27"/>
        <v>175</v>
      </c>
      <c r="M3333" s="11">
        <v>0.4</v>
      </c>
      <c r="O3333" s="16"/>
      <c r="P3333" s="14"/>
      <c r="Q3333" s="12"/>
      <c r="R3333" s="13"/>
    </row>
    <row r="3334" spans="1:18" ht="15.75" customHeight="1">
      <c r="A3334" s="1"/>
      <c r="B3334" s="6" t="s">
        <v>14</v>
      </c>
      <c r="C3334" s="6">
        <v>1185732</v>
      </c>
      <c r="D3334" s="7">
        <v>44268</v>
      </c>
      <c r="E3334" s="6" t="s">
        <v>15</v>
      </c>
      <c r="F3334" s="6" t="s">
        <v>115</v>
      </c>
      <c r="G3334" s="6" t="s">
        <v>116</v>
      </c>
      <c r="H3334" s="6" t="s">
        <v>21</v>
      </c>
      <c r="I3334" s="8">
        <v>0.5</v>
      </c>
      <c r="J3334" s="9">
        <v>1750</v>
      </c>
      <c r="K3334" s="10">
        <f t="shared" si="26"/>
        <v>875</v>
      </c>
      <c r="L3334" s="10">
        <f t="shared" si="27"/>
        <v>262.5</v>
      </c>
      <c r="M3334" s="11">
        <v>0.3</v>
      </c>
      <c r="O3334" s="16"/>
      <c r="P3334" s="14"/>
      <c r="Q3334" s="12"/>
      <c r="R3334" s="13"/>
    </row>
    <row r="3335" spans="1:18" ht="15.75" customHeight="1">
      <c r="A3335" s="1"/>
      <c r="B3335" s="6" t="s">
        <v>14</v>
      </c>
      <c r="C3335" s="6">
        <v>1185732</v>
      </c>
      <c r="D3335" s="7">
        <v>44268</v>
      </c>
      <c r="E3335" s="6" t="s">
        <v>15</v>
      </c>
      <c r="F3335" s="6" t="s">
        <v>115</v>
      </c>
      <c r="G3335" s="6" t="s">
        <v>116</v>
      </c>
      <c r="H3335" s="6" t="s">
        <v>22</v>
      </c>
      <c r="I3335" s="8">
        <v>0.4</v>
      </c>
      <c r="J3335" s="9">
        <v>2750</v>
      </c>
      <c r="K3335" s="10">
        <f t="shared" si="26"/>
        <v>1100</v>
      </c>
      <c r="L3335" s="10">
        <f t="shared" si="27"/>
        <v>440</v>
      </c>
      <c r="M3335" s="11">
        <v>0.4</v>
      </c>
      <c r="O3335" s="16"/>
      <c r="P3335" s="14"/>
      <c r="Q3335" s="12"/>
      <c r="R3335" s="13"/>
    </row>
    <row r="3336" spans="1:18" ht="15.75" customHeight="1">
      <c r="A3336" s="1"/>
      <c r="B3336" s="6" t="s">
        <v>14</v>
      </c>
      <c r="C3336" s="6">
        <v>1185732</v>
      </c>
      <c r="D3336" s="7">
        <v>44300</v>
      </c>
      <c r="E3336" s="6" t="s">
        <v>15</v>
      </c>
      <c r="F3336" s="6" t="s">
        <v>115</v>
      </c>
      <c r="G3336" s="6" t="s">
        <v>116</v>
      </c>
      <c r="H3336" s="6" t="s">
        <v>17</v>
      </c>
      <c r="I3336" s="8">
        <v>0.4</v>
      </c>
      <c r="J3336" s="9">
        <v>5250</v>
      </c>
      <c r="K3336" s="10">
        <f t="shared" si="26"/>
        <v>2100</v>
      </c>
      <c r="L3336" s="10">
        <f t="shared" si="27"/>
        <v>735</v>
      </c>
      <c r="M3336" s="11">
        <v>0.35</v>
      </c>
      <c r="O3336" s="16"/>
      <c r="P3336" s="14"/>
      <c r="Q3336" s="12"/>
      <c r="R3336" s="13"/>
    </row>
    <row r="3337" spans="1:18" ht="15.75" customHeight="1">
      <c r="A3337" s="1"/>
      <c r="B3337" s="6" t="s">
        <v>14</v>
      </c>
      <c r="C3337" s="6">
        <v>1185732</v>
      </c>
      <c r="D3337" s="7">
        <v>44300</v>
      </c>
      <c r="E3337" s="6" t="s">
        <v>15</v>
      </c>
      <c r="F3337" s="6" t="s">
        <v>115</v>
      </c>
      <c r="G3337" s="6" t="s">
        <v>116</v>
      </c>
      <c r="H3337" s="6" t="s">
        <v>18</v>
      </c>
      <c r="I3337" s="8">
        <v>0.4</v>
      </c>
      <c r="J3337" s="9">
        <v>2250</v>
      </c>
      <c r="K3337" s="10">
        <f t="shared" si="26"/>
        <v>900</v>
      </c>
      <c r="L3337" s="10">
        <f t="shared" si="27"/>
        <v>315</v>
      </c>
      <c r="M3337" s="11">
        <v>0.35</v>
      </c>
      <c r="O3337" s="16"/>
      <c r="P3337" s="14"/>
      <c r="Q3337" s="12"/>
      <c r="R3337" s="13"/>
    </row>
    <row r="3338" spans="1:18" ht="15.75" customHeight="1">
      <c r="A3338" s="1"/>
      <c r="B3338" s="6" t="s">
        <v>14</v>
      </c>
      <c r="C3338" s="6">
        <v>1185732</v>
      </c>
      <c r="D3338" s="7">
        <v>44300</v>
      </c>
      <c r="E3338" s="6" t="s">
        <v>15</v>
      </c>
      <c r="F3338" s="6" t="s">
        <v>115</v>
      </c>
      <c r="G3338" s="6" t="s">
        <v>116</v>
      </c>
      <c r="H3338" s="6" t="s">
        <v>19</v>
      </c>
      <c r="I3338" s="8">
        <v>0.30000000000000004</v>
      </c>
      <c r="J3338" s="9">
        <v>2250</v>
      </c>
      <c r="K3338" s="10">
        <f t="shared" si="26"/>
        <v>675.00000000000011</v>
      </c>
      <c r="L3338" s="10">
        <f t="shared" si="27"/>
        <v>270.00000000000006</v>
      </c>
      <c r="M3338" s="11">
        <v>0.4</v>
      </c>
      <c r="O3338" s="16"/>
      <c r="P3338" s="14"/>
      <c r="Q3338" s="12"/>
      <c r="R3338" s="13"/>
    </row>
    <row r="3339" spans="1:18" ht="15.75" customHeight="1">
      <c r="A3339" s="1"/>
      <c r="B3339" s="6" t="s">
        <v>14</v>
      </c>
      <c r="C3339" s="6">
        <v>1185732</v>
      </c>
      <c r="D3339" s="7">
        <v>44300</v>
      </c>
      <c r="E3339" s="6" t="s">
        <v>15</v>
      </c>
      <c r="F3339" s="6" t="s">
        <v>115</v>
      </c>
      <c r="G3339" s="6" t="s">
        <v>116</v>
      </c>
      <c r="H3339" s="6" t="s">
        <v>20</v>
      </c>
      <c r="I3339" s="8">
        <v>0.35</v>
      </c>
      <c r="J3339" s="9">
        <v>1500</v>
      </c>
      <c r="K3339" s="10">
        <f t="shared" si="26"/>
        <v>525</v>
      </c>
      <c r="L3339" s="10">
        <f t="shared" si="27"/>
        <v>210</v>
      </c>
      <c r="M3339" s="11">
        <v>0.4</v>
      </c>
      <c r="O3339" s="16"/>
      <c r="P3339" s="14"/>
      <c r="Q3339" s="12"/>
      <c r="R3339" s="13"/>
    </row>
    <row r="3340" spans="1:18" ht="15.75" customHeight="1">
      <c r="A3340" s="1"/>
      <c r="B3340" s="6" t="s">
        <v>14</v>
      </c>
      <c r="C3340" s="6">
        <v>1185732</v>
      </c>
      <c r="D3340" s="7">
        <v>44300</v>
      </c>
      <c r="E3340" s="6" t="s">
        <v>15</v>
      </c>
      <c r="F3340" s="6" t="s">
        <v>115</v>
      </c>
      <c r="G3340" s="6" t="s">
        <v>116</v>
      </c>
      <c r="H3340" s="6" t="s">
        <v>21</v>
      </c>
      <c r="I3340" s="8">
        <v>0.5</v>
      </c>
      <c r="J3340" s="9">
        <v>1500</v>
      </c>
      <c r="K3340" s="10">
        <f t="shared" si="26"/>
        <v>750</v>
      </c>
      <c r="L3340" s="10">
        <f t="shared" si="27"/>
        <v>225</v>
      </c>
      <c r="M3340" s="11">
        <v>0.3</v>
      </c>
      <c r="O3340" s="16"/>
      <c r="P3340" s="14"/>
      <c r="Q3340" s="12"/>
      <c r="R3340" s="13"/>
    </row>
    <row r="3341" spans="1:18" ht="15.75" customHeight="1">
      <c r="A3341" s="1"/>
      <c r="B3341" s="6" t="s">
        <v>14</v>
      </c>
      <c r="C3341" s="6">
        <v>1185732</v>
      </c>
      <c r="D3341" s="7">
        <v>44300</v>
      </c>
      <c r="E3341" s="6" t="s">
        <v>15</v>
      </c>
      <c r="F3341" s="6" t="s">
        <v>115</v>
      </c>
      <c r="G3341" s="6" t="s">
        <v>116</v>
      </c>
      <c r="H3341" s="6" t="s">
        <v>22</v>
      </c>
      <c r="I3341" s="8">
        <v>0.4</v>
      </c>
      <c r="J3341" s="9">
        <v>3000</v>
      </c>
      <c r="K3341" s="10">
        <f t="shared" si="26"/>
        <v>1200</v>
      </c>
      <c r="L3341" s="10">
        <f t="shared" si="27"/>
        <v>480</v>
      </c>
      <c r="M3341" s="11">
        <v>0.4</v>
      </c>
      <c r="O3341" s="16"/>
      <c r="P3341" s="14"/>
      <c r="Q3341" s="12"/>
      <c r="R3341" s="13"/>
    </row>
    <row r="3342" spans="1:18" ht="15.75" customHeight="1">
      <c r="A3342" s="1"/>
      <c r="B3342" s="6" t="s">
        <v>14</v>
      </c>
      <c r="C3342" s="6">
        <v>1185732</v>
      </c>
      <c r="D3342" s="7">
        <v>44329</v>
      </c>
      <c r="E3342" s="6" t="s">
        <v>15</v>
      </c>
      <c r="F3342" s="6" t="s">
        <v>115</v>
      </c>
      <c r="G3342" s="6" t="s">
        <v>116</v>
      </c>
      <c r="H3342" s="6" t="s">
        <v>17</v>
      </c>
      <c r="I3342" s="8">
        <v>0.54999999999999993</v>
      </c>
      <c r="J3342" s="9">
        <v>5700</v>
      </c>
      <c r="K3342" s="10">
        <f t="shared" si="26"/>
        <v>3134.9999999999995</v>
      </c>
      <c r="L3342" s="10">
        <f t="shared" si="27"/>
        <v>1097.2499999999998</v>
      </c>
      <c r="M3342" s="11">
        <v>0.35</v>
      </c>
      <c r="O3342" s="16"/>
      <c r="P3342" s="14"/>
      <c r="Q3342" s="12"/>
      <c r="R3342" s="13"/>
    </row>
    <row r="3343" spans="1:18" ht="15.75" customHeight="1">
      <c r="A3343" s="1"/>
      <c r="B3343" s="6" t="s">
        <v>14</v>
      </c>
      <c r="C3343" s="6">
        <v>1185732</v>
      </c>
      <c r="D3343" s="7">
        <v>44329</v>
      </c>
      <c r="E3343" s="6" t="s">
        <v>15</v>
      </c>
      <c r="F3343" s="6" t="s">
        <v>115</v>
      </c>
      <c r="G3343" s="6" t="s">
        <v>116</v>
      </c>
      <c r="H3343" s="6" t="s">
        <v>18</v>
      </c>
      <c r="I3343" s="8">
        <v>0.5</v>
      </c>
      <c r="J3343" s="9">
        <v>2750</v>
      </c>
      <c r="K3343" s="10">
        <f t="shared" si="26"/>
        <v>1375</v>
      </c>
      <c r="L3343" s="10">
        <f t="shared" si="27"/>
        <v>481.24999999999994</v>
      </c>
      <c r="M3343" s="11">
        <v>0.35</v>
      </c>
      <c r="O3343" s="16"/>
      <c r="P3343" s="14"/>
      <c r="Q3343" s="12"/>
      <c r="R3343" s="13"/>
    </row>
    <row r="3344" spans="1:18" ht="15.75" customHeight="1">
      <c r="A3344" s="1"/>
      <c r="B3344" s="6" t="s">
        <v>14</v>
      </c>
      <c r="C3344" s="6">
        <v>1185732</v>
      </c>
      <c r="D3344" s="7">
        <v>44329</v>
      </c>
      <c r="E3344" s="6" t="s">
        <v>15</v>
      </c>
      <c r="F3344" s="6" t="s">
        <v>115</v>
      </c>
      <c r="G3344" s="6" t="s">
        <v>116</v>
      </c>
      <c r="H3344" s="6" t="s">
        <v>19</v>
      </c>
      <c r="I3344" s="8">
        <v>0.45</v>
      </c>
      <c r="J3344" s="9">
        <v>3000</v>
      </c>
      <c r="K3344" s="10">
        <f t="shared" si="26"/>
        <v>1350</v>
      </c>
      <c r="L3344" s="10">
        <f t="shared" si="27"/>
        <v>540</v>
      </c>
      <c r="M3344" s="11">
        <v>0.4</v>
      </c>
      <c r="O3344" s="16"/>
      <c r="P3344" s="14"/>
      <c r="Q3344" s="12"/>
      <c r="R3344" s="13"/>
    </row>
    <row r="3345" spans="1:18" ht="15.75" customHeight="1">
      <c r="A3345" s="1"/>
      <c r="B3345" s="6" t="s">
        <v>14</v>
      </c>
      <c r="C3345" s="6">
        <v>1185732</v>
      </c>
      <c r="D3345" s="7">
        <v>44329</v>
      </c>
      <c r="E3345" s="6" t="s">
        <v>15</v>
      </c>
      <c r="F3345" s="6" t="s">
        <v>115</v>
      </c>
      <c r="G3345" s="6" t="s">
        <v>116</v>
      </c>
      <c r="H3345" s="6" t="s">
        <v>20</v>
      </c>
      <c r="I3345" s="8">
        <v>0.45</v>
      </c>
      <c r="J3345" s="9">
        <v>2500</v>
      </c>
      <c r="K3345" s="10">
        <f t="shared" si="26"/>
        <v>1125</v>
      </c>
      <c r="L3345" s="10">
        <f t="shared" si="27"/>
        <v>450</v>
      </c>
      <c r="M3345" s="11">
        <v>0.4</v>
      </c>
      <c r="O3345" s="16"/>
      <c r="P3345" s="14"/>
      <c r="Q3345" s="12"/>
      <c r="R3345" s="13"/>
    </row>
    <row r="3346" spans="1:18" ht="15.75" customHeight="1">
      <c r="A3346" s="1"/>
      <c r="B3346" s="6" t="s">
        <v>14</v>
      </c>
      <c r="C3346" s="6">
        <v>1185732</v>
      </c>
      <c r="D3346" s="7">
        <v>44329</v>
      </c>
      <c r="E3346" s="6" t="s">
        <v>15</v>
      </c>
      <c r="F3346" s="6" t="s">
        <v>115</v>
      </c>
      <c r="G3346" s="6" t="s">
        <v>116</v>
      </c>
      <c r="H3346" s="6" t="s">
        <v>21</v>
      </c>
      <c r="I3346" s="8">
        <v>0.54999999999999993</v>
      </c>
      <c r="J3346" s="9">
        <v>2750</v>
      </c>
      <c r="K3346" s="10">
        <f t="shared" si="26"/>
        <v>1512.4999999999998</v>
      </c>
      <c r="L3346" s="10">
        <f t="shared" si="27"/>
        <v>453.74999999999994</v>
      </c>
      <c r="M3346" s="11">
        <v>0.3</v>
      </c>
      <c r="O3346" s="16"/>
      <c r="P3346" s="14"/>
      <c r="Q3346" s="12"/>
      <c r="R3346" s="13"/>
    </row>
    <row r="3347" spans="1:18" ht="15.75" customHeight="1">
      <c r="A3347" s="1"/>
      <c r="B3347" s="6" t="s">
        <v>14</v>
      </c>
      <c r="C3347" s="6">
        <v>1185732</v>
      </c>
      <c r="D3347" s="7">
        <v>44329</v>
      </c>
      <c r="E3347" s="6" t="s">
        <v>15</v>
      </c>
      <c r="F3347" s="6" t="s">
        <v>115</v>
      </c>
      <c r="G3347" s="6" t="s">
        <v>116</v>
      </c>
      <c r="H3347" s="6" t="s">
        <v>22</v>
      </c>
      <c r="I3347" s="8">
        <v>0.6</v>
      </c>
      <c r="J3347" s="9">
        <v>4000</v>
      </c>
      <c r="K3347" s="10">
        <f t="shared" si="26"/>
        <v>2400</v>
      </c>
      <c r="L3347" s="10">
        <f t="shared" si="27"/>
        <v>960</v>
      </c>
      <c r="M3347" s="11">
        <v>0.4</v>
      </c>
      <c r="O3347" s="16"/>
      <c r="P3347" s="14"/>
      <c r="Q3347" s="12"/>
      <c r="R3347" s="13"/>
    </row>
    <row r="3348" spans="1:18" ht="15.75" customHeight="1">
      <c r="A3348" s="1"/>
      <c r="B3348" s="6" t="s">
        <v>14</v>
      </c>
      <c r="C3348" s="6">
        <v>1185732</v>
      </c>
      <c r="D3348" s="7">
        <v>44362</v>
      </c>
      <c r="E3348" s="6" t="s">
        <v>15</v>
      </c>
      <c r="F3348" s="6" t="s">
        <v>115</v>
      </c>
      <c r="G3348" s="6" t="s">
        <v>116</v>
      </c>
      <c r="H3348" s="6" t="s">
        <v>17</v>
      </c>
      <c r="I3348" s="8">
        <v>0.54999999999999993</v>
      </c>
      <c r="J3348" s="9">
        <v>6500</v>
      </c>
      <c r="K3348" s="10">
        <f t="shared" si="26"/>
        <v>3574.9999999999995</v>
      </c>
      <c r="L3348" s="10">
        <f t="shared" si="27"/>
        <v>1251.2499999999998</v>
      </c>
      <c r="M3348" s="11">
        <v>0.35</v>
      </c>
      <c r="O3348" s="16"/>
      <c r="P3348" s="14"/>
      <c r="Q3348" s="12"/>
      <c r="R3348" s="13"/>
    </row>
    <row r="3349" spans="1:18" ht="15.75" customHeight="1">
      <c r="A3349" s="1"/>
      <c r="B3349" s="6" t="s">
        <v>14</v>
      </c>
      <c r="C3349" s="6">
        <v>1185732</v>
      </c>
      <c r="D3349" s="7">
        <v>44362</v>
      </c>
      <c r="E3349" s="6" t="s">
        <v>15</v>
      </c>
      <c r="F3349" s="6" t="s">
        <v>115</v>
      </c>
      <c r="G3349" s="6" t="s">
        <v>116</v>
      </c>
      <c r="H3349" s="6" t="s">
        <v>18</v>
      </c>
      <c r="I3349" s="8">
        <v>0.5</v>
      </c>
      <c r="J3349" s="9">
        <v>4000</v>
      </c>
      <c r="K3349" s="10">
        <f t="shared" si="26"/>
        <v>2000</v>
      </c>
      <c r="L3349" s="10">
        <f t="shared" si="27"/>
        <v>700</v>
      </c>
      <c r="M3349" s="11">
        <v>0.35</v>
      </c>
      <c r="O3349" s="16"/>
      <c r="P3349" s="14"/>
      <c r="Q3349" s="12"/>
      <c r="R3349" s="13"/>
    </row>
    <row r="3350" spans="1:18" ht="15.75" customHeight="1">
      <c r="A3350" s="1"/>
      <c r="B3350" s="6" t="s">
        <v>14</v>
      </c>
      <c r="C3350" s="6">
        <v>1185732</v>
      </c>
      <c r="D3350" s="7">
        <v>44362</v>
      </c>
      <c r="E3350" s="6" t="s">
        <v>15</v>
      </c>
      <c r="F3350" s="6" t="s">
        <v>115</v>
      </c>
      <c r="G3350" s="6" t="s">
        <v>116</v>
      </c>
      <c r="H3350" s="6" t="s">
        <v>19</v>
      </c>
      <c r="I3350" s="8">
        <v>0.45</v>
      </c>
      <c r="J3350" s="9">
        <v>3250</v>
      </c>
      <c r="K3350" s="10">
        <f t="shared" si="26"/>
        <v>1462.5</v>
      </c>
      <c r="L3350" s="10">
        <f t="shared" si="27"/>
        <v>585</v>
      </c>
      <c r="M3350" s="11">
        <v>0.4</v>
      </c>
      <c r="O3350" s="16"/>
      <c r="P3350" s="14"/>
      <c r="Q3350" s="12"/>
      <c r="R3350" s="13"/>
    </row>
    <row r="3351" spans="1:18" ht="15.75" customHeight="1">
      <c r="A3351" s="1"/>
      <c r="B3351" s="6" t="s">
        <v>14</v>
      </c>
      <c r="C3351" s="6">
        <v>1185732</v>
      </c>
      <c r="D3351" s="7">
        <v>44362</v>
      </c>
      <c r="E3351" s="6" t="s">
        <v>15</v>
      </c>
      <c r="F3351" s="6" t="s">
        <v>115</v>
      </c>
      <c r="G3351" s="6" t="s">
        <v>116</v>
      </c>
      <c r="H3351" s="6" t="s">
        <v>20</v>
      </c>
      <c r="I3351" s="8">
        <v>0.45</v>
      </c>
      <c r="J3351" s="9">
        <v>3000</v>
      </c>
      <c r="K3351" s="10">
        <f t="shared" si="26"/>
        <v>1350</v>
      </c>
      <c r="L3351" s="10">
        <f t="shared" si="27"/>
        <v>540</v>
      </c>
      <c r="M3351" s="11">
        <v>0.4</v>
      </c>
      <c r="O3351" s="16"/>
      <c r="P3351" s="14"/>
      <c r="Q3351" s="12"/>
      <c r="R3351" s="13"/>
    </row>
    <row r="3352" spans="1:18" ht="15.75" customHeight="1">
      <c r="A3352" s="1"/>
      <c r="B3352" s="6" t="s">
        <v>14</v>
      </c>
      <c r="C3352" s="6">
        <v>1185732</v>
      </c>
      <c r="D3352" s="7">
        <v>44362</v>
      </c>
      <c r="E3352" s="6" t="s">
        <v>15</v>
      </c>
      <c r="F3352" s="6" t="s">
        <v>115</v>
      </c>
      <c r="G3352" s="6" t="s">
        <v>116</v>
      </c>
      <c r="H3352" s="6" t="s">
        <v>21</v>
      </c>
      <c r="I3352" s="8">
        <v>0.54999999999999993</v>
      </c>
      <c r="J3352" s="9">
        <v>3000</v>
      </c>
      <c r="K3352" s="10">
        <f t="shared" si="26"/>
        <v>1649.9999999999998</v>
      </c>
      <c r="L3352" s="10">
        <f t="shared" si="27"/>
        <v>494.99999999999989</v>
      </c>
      <c r="M3352" s="11">
        <v>0.3</v>
      </c>
      <c r="O3352" s="16"/>
      <c r="P3352" s="14"/>
      <c r="Q3352" s="12"/>
      <c r="R3352" s="13"/>
    </row>
    <row r="3353" spans="1:18" ht="15.75" customHeight="1">
      <c r="A3353" s="1"/>
      <c r="B3353" s="6" t="s">
        <v>14</v>
      </c>
      <c r="C3353" s="6">
        <v>1185732</v>
      </c>
      <c r="D3353" s="7">
        <v>44362</v>
      </c>
      <c r="E3353" s="6" t="s">
        <v>15</v>
      </c>
      <c r="F3353" s="6" t="s">
        <v>115</v>
      </c>
      <c r="G3353" s="6" t="s">
        <v>116</v>
      </c>
      <c r="H3353" s="6" t="s">
        <v>22</v>
      </c>
      <c r="I3353" s="8">
        <v>0.6</v>
      </c>
      <c r="J3353" s="9">
        <v>4500</v>
      </c>
      <c r="K3353" s="10">
        <f t="shared" si="26"/>
        <v>2700</v>
      </c>
      <c r="L3353" s="10">
        <f t="shared" si="27"/>
        <v>1080</v>
      </c>
      <c r="M3353" s="11">
        <v>0.4</v>
      </c>
      <c r="O3353" s="16"/>
      <c r="P3353" s="14"/>
      <c r="Q3353" s="12"/>
      <c r="R3353" s="13"/>
    </row>
    <row r="3354" spans="1:18" ht="15.75" customHeight="1">
      <c r="A3354" s="1"/>
      <c r="B3354" s="6" t="s">
        <v>14</v>
      </c>
      <c r="C3354" s="6">
        <v>1185732</v>
      </c>
      <c r="D3354" s="7">
        <v>44390</v>
      </c>
      <c r="E3354" s="6" t="s">
        <v>15</v>
      </c>
      <c r="F3354" s="6" t="s">
        <v>115</v>
      </c>
      <c r="G3354" s="6" t="s">
        <v>116</v>
      </c>
      <c r="H3354" s="6" t="s">
        <v>17</v>
      </c>
      <c r="I3354" s="8">
        <v>0.54999999999999993</v>
      </c>
      <c r="J3354" s="9">
        <v>6750</v>
      </c>
      <c r="K3354" s="10">
        <f t="shared" si="26"/>
        <v>3712.4999999999995</v>
      </c>
      <c r="L3354" s="10">
        <f t="shared" si="27"/>
        <v>1299.3749999999998</v>
      </c>
      <c r="M3354" s="11">
        <v>0.35</v>
      </c>
      <c r="O3354" s="16"/>
      <c r="P3354" s="14"/>
      <c r="Q3354" s="12"/>
      <c r="R3354" s="13"/>
    </row>
    <row r="3355" spans="1:18" ht="15.75" customHeight="1">
      <c r="A3355" s="1"/>
      <c r="B3355" s="6" t="s">
        <v>14</v>
      </c>
      <c r="C3355" s="6">
        <v>1185732</v>
      </c>
      <c r="D3355" s="7">
        <v>44390</v>
      </c>
      <c r="E3355" s="6" t="s">
        <v>15</v>
      </c>
      <c r="F3355" s="6" t="s">
        <v>115</v>
      </c>
      <c r="G3355" s="6" t="s">
        <v>116</v>
      </c>
      <c r="H3355" s="6" t="s">
        <v>18</v>
      </c>
      <c r="I3355" s="8">
        <v>0.5</v>
      </c>
      <c r="J3355" s="9">
        <v>4250</v>
      </c>
      <c r="K3355" s="10">
        <f t="shared" si="26"/>
        <v>2125</v>
      </c>
      <c r="L3355" s="10">
        <f t="shared" si="27"/>
        <v>743.75</v>
      </c>
      <c r="M3355" s="11">
        <v>0.35</v>
      </c>
      <c r="O3355" s="16"/>
      <c r="P3355" s="14"/>
      <c r="Q3355" s="12"/>
      <c r="R3355" s="13"/>
    </row>
    <row r="3356" spans="1:18" ht="15.75" customHeight="1">
      <c r="A3356" s="1"/>
      <c r="B3356" s="6" t="s">
        <v>14</v>
      </c>
      <c r="C3356" s="6">
        <v>1185732</v>
      </c>
      <c r="D3356" s="7">
        <v>44390</v>
      </c>
      <c r="E3356" s="6" t="s">
        <v>15</v>
      </c>
      <c r="F3356" s="6" t="s">
        <v>115</v>
      </c>
      <c r="G3356" s="6" t="s">
        <v>116</v>
      </c>
      <c r="H3356" s="6" t="s">
        <v>19</v>
      </c>
      <c r="I3356" s="8">
        <v>0.45</v>
      </c>
      <c r="J3356" s="9">
        <v>3500</v>
      </c>
      <c r="K3356" s="10">
        <f t="shared" si="26"/>
        <v>1575</v>
      </c>
      <c r="L3356" s="10">
        <f t="shared" si="27"/>
        <v>630</v>
      </c>
      <c r="M3356" s="11">
        <v>0.4</v>
      </c>
      <c r="O3356" s="16"/>
      <c r="P3356" s="14"/>
      <c r="Q3356" s="12"/>
      <c r="R3356" s="13"/>
    </row>
    <row r="3357" spans="1:18" ht="15.75" customHeight="1">
      <c r="A3357" s="1"/>
      <c r="B3357" s="6" t="s">
        <v>14</v>
      </c>
      <c r="C3357" s="6">
        <v>1185732</v>
      </c>
      <c r="D3357" s="7">
        <v>44390</v>
      </c>
      <c r="E3357" s="6" t="s">
        <v>15</v>
      </c>
      <c r="F3357" s="6" t="s">
        <v>115</v>
      </c>
      <c r="G3357" s="6" t="s">
        <v>116</v>
      </c>
      <c r="H3357" s="6" t="s">
        <v>20</v>
      </c>
      <c r="I3357" s="8">
        <v>0.45</v>
      </c>
      <c r="J3357" s="9">
        <v>3000</v>
      </c>
      <c r="K3357" s="10">
        <f t="shared" si="26"/>
        <v>1350</v>
      </c>
      <c r="L3357" s="10">
        <f t="shared" si="27"/>
        <v>540</v>
      </c>
      <c r="M3357" s="11">
        <v>0.4</v>
      </c>
      <c r="O3357" s="16"/>
      <c r="P3357" s="14"/>
      <c r="Q3357" s="12"/>
      <c r="R3357" s="13"/>
    </row>
    <row r="3358" spans="1:18" ht="15.75" customHeight="1">
      <c r="A3358" s="1"/>
      <c r="B3358" s="6" t="s">
        <v>14</v>
      </c>
      <c r="C3358" s="6">
        <v>1185732</v>
      </c>
      <c r="D3358" s="7">
        <v>44390</v>
      </c>
      <c r="E3358" s="6" t="s">
        <v>15</v>
      </c>
      <c r="F3358" s="6" t="s">
        <v>115</v>
      </c>
      <c r="G3358" s="6" t="s">
        <v>116</v>
      </c>
      <c r="H3358" s="6" t="s">
        <v>21</v>
      </c>
      <c r="I3358" s="8">
        <v>0.54999999999999993</v>
      </c>
      <c r="J3358" s="9">
        <v>3250</v>
      </c>
      <c r="K3358" s="10">
        <f t="shared" si="26"/>
        <v>1787.4999999999998</v>
      </c>
      <c r="L3358" s="10">
        <f t="shared" si="27"/>
        <v>536.24999999999989</v>
      </c>
      <c r="M3358" s="11">
        <v>0.3</v>
      </c>
      <c r="O3358" s="16"/>
      <c r="P3358" s="14"/>
      <c r="Q3358" s="12"/>
      <c r="R3358" s="13"/>
    </row>
    <row r="3359" spans="1:18" ht="15.75" customHeight="1">
      <c r="A3359" s="1"/>
      <c r="B3359" s="6" t="s">
        <v>14</v>
      </c>
      <c r="C3359" s="6">
        <v>1185732</v>
      </c>
      <c r="D3359" s="7">
        <v>44390</v>
      </c>
      <c r="E3359" s="6" t="s">
        <v>15</v>
      </c>
      <c r="F3359" s="6" t="s">
        <v>115</v>
      </c>
      <c r="G3359" s="6" t="s">
        <v>116</v>
      </c>
      <c r="H3359" s="6" t="s">
        <v>22</v>
      </c>
      <c r="I3359" s="8">
        <v>0.6</v>
      </c>
      <c r="J3359" s="9">
        <v>5000</v>
      </c>
      <c r="K3359" s="10">
        <f t="shared" si="26"/>
        <v>3000</v>
      </c>
      <c r="L3359" s="10">
        <f t="shared" si="27"/>
        <v>1200</v>
      </c>
      <c r="M3359" s="11">
        <v>0.4</v>
      </c>
      <c r="O3359" s="16"/>
      <c r="P3359" s="14"/>
      <c r="Q3359" s="12"/>
      <c r="R3359" s="13"/>
    </row>
    <row r="3360" spans="1:18" ht="15.75" customHeight="1">
      <c r="A3360" s="1"/>
      <c r="B3360" s="6" t="s">
        <v>14</v>
      </c>
      <c r="C3360" s="6">
        <v>1185732</v>
      </c>
      <c r="D3360" s="7">
        <v>44422</v>
      </c>
      <c r="E3360" s="6" t="s">
        <v>15</v>
      </c>
      <c r="F3360" s="6" t="s">
        <v>115</v>
      </c>
      <c r="G3360" s="6" t="s">
        <v>116</v>
      </c>
      <c r="H3360" s="6" t="s">
        <v>17</v>
      </c>
      <c r="I3360" s="8">
        <v>0.54999999999999993</v>
      </c>
      <c r="J3360" s="9">
        <v>6500</v>
      </c>
      <c r="K3360" s="10">
        <f t="shared" si="26"/>
        <v>3574.9999999999995</v>
      </c>
      <c r="L3360" s="10">
        <f t="shared" si="27"/>
        <v>1251.2499999999998</v>
      </c>
      <c r="M3360" s="11">
        <v>0.35</v>
      </c>
      <c r="O3360" s="16"/>
      <c r="P3360" s="14"/>
      <c r="Q3360" s="12"/>
      <c r="R3360" s="13"/>
    </row>
    <row r="3361" spans="1:18" ht="15.75" customHeight="1">
      <c r="A3361" s="1"/>
      <c r="B3361" s="6" t="s">
        <v>14</v>
      </c>
      <c r="C3361" s="6">
        <v>1185732</v>
      </c>
      <c r="D3361" s="7">
        <v>44422</v>
      </c>
      <c r="E3361" s="6" t="s">
        <v>15</v>
      </c>
      <c r="F3361" s="6" t="s">
        <v>115</v>
      </c>
      <c r="G3361" s="6" t="s">
        <v>116</v>
      </c>
      <c r="H3361" s="6" t="s">
        <v>18</v>
      </c>
      <c r="I3361" s="8">
        <v>0.5</v>
      </c>
      <c r="J3361" s="9">
        <v>4250</v>
      </c>
      <c r="K3361" s="10">
        <f t="shared" si="26"/>
        <v>2125</v>
      </c>
      <c r="L3361" s="10">
        <f t="shared" si="27"/>
        <v>743.75</v>
      </c>
      <c r="M3361" s="11">
        <v>0.35</v>
      </c>
      <c r="O3361" s="16"/>
      <c r="P3361" s="14"/>
      <c r="Q3361" s="12"/>
      <c r="R3361" s="13"/>
    </row>
    <row r="3362" spans="1:18" ht="15.75" customHeight="1">
      <c r="A3362" s="1"/>
      <c r="B3362" s="6" t="s">
        <v>14</v>
      </c>
      <c r="C3362" s="6">
        <v>1185732</v>
      </c>
      <c r="D3362" s="7">
        <v>44422</v>
      </c>
      <c r="E3362" s="6" t="s">
        <v>15</v>
      </c>
      <c r="F3362" s="6" t="s">
        <v>115</v>
      </c>
      <c r="G3362" s="6" t="s">
        <v>116</v>
      </c>
      <c r="H3362" s="6" t="s">
        <v>19</v>
      </c>
      <c r="I3362" s="8">
        <v>0.45</v>
      </c>
      <c r="J3362" s="9">
        <v>3500</v>
      </c>
      <c r="K3362" s="10">
        <f t="shared" si="26"/>
        <v>1575</v>
      </c>
      <c r="L3362" s="10">
        <f t="shared" si="27"/>
        <v>630</v>
      </c>
      <c r="M3362" s="11">
        <v>0.4</v>
      </c>
      <c r="O3362" s="16"/>
      <c r="P3362" s="14"/>
      <c r="Q3362" s="12"/>
      <c r="R3362" s="13"/>
    </row>
    <row r="3363" spans="1:18" ht="15.75" customHeight="1">
      <c r="A3363" s="1"/>
      <c r="B3363" s="6" t="s">
        <v>14</v>
      </c>
      <c r="C3363" s="6">
        <v>1185732</v>
      </c>
      <c r="D3363" s="7">
        <v>44422</v>
      </c>
      <c r="E3363" s="6" t="s">
        <v>15</v>
      </c>
      <c r="F3363" s="6" t="s">
        <v>115</v>
      </c>
      <c r="G3363" s="6" t="s">
        <v>116</v>
      </c>
      <c r="H3363" s="6" t="s">
        <v>20</v>
      </c>
      <c r="I3363" s="8">
        <v>0.45</v>
      </c>
      <c r="J3363" s="9">
        <v>2500</v>
      </c>
      <c r="K3363" s="10">
        <f t="shared" si="26"/>
        <v>1125</v>
      </c>
      <c r="L3363" s="10">
        <f t="shared" si="27"/>
        <v>450</v>
      </c>
      <c r="M3363" s="11">
        <v>0.4</v>
      </c>
      <c r="O3363" s="16"/>
      <c r="P3363" s="14"/>
      <c r="Q3363" s="12"/>
      <c r="R3363" s="13"/>
    </row>
    <row r="3364" spans="1:18" ht="15.75" customHeight="1">
      <c r="A3364" s="1"/>
      <c r="B3364" s="6" t="s">
        <v>14</v>
      </c>
      <c r="C3364" s="6">
        <v>1185732</v>
      </c>
      <c r="D3364" s="7">
        <v>44422</v>
      </c>
      <c r="E3364" s="6" t="s">
        <v>15</v>
      </c>
      <c r="F3364" s="6" t="s">
        <v>115</v>
      </c>
      <c r="G3364" s="6" t="s">
        <v>116</v>
      </c>
      <c r="H3364" s="6" t="s">
        <v>21</v>
      </c>
      <c r="I3364" s="8">
        <v>0.54999999999999993</v>
      </c>
      <c r="J3364" s="9">
        <v>2250</v>
      </c>
      <c r="K3364" s="10">
        <f t="shared" si="26"/>
        <v>1237.4999999999998</v>
      </c>
      <c r="L3364" s="10">
        <f t="shared" si="27"/>
        <v>371.24999999999994</v>
      </c>
      <c r="M3364" s="11">
        <v>0.3</v>
      </c>
      <c r="O3364" s="16"/>
      <c r="P3364" s="14"/>
      <c r="Q3364" s="12"/>
      <c r="R3364" s="13"/>
    </row>
    <row r="3365" spans="1:18" ht="15.75" customHeight="1">
      <c r="A3365" s="1"/>
      <c r="B3365" s="6" t="s">
        <v>14</v>
      </c>
      <c r="C3365" s="6">
        <v>1185732</v>
      </c>
      <c r="D3365" s="7">
        <v>44422</v>
      </c>
      <c r="E3365" s="6" t="s">
        <v>15</v>
      </c>
      <c r="F3365" s="6" t="s">
        <v>115</v>
      </c>
      <c r="G3365" s="6" t="s">
        <v>116</v>
      </c>
      <c r="H3365" s="6" t="s">
        <v>22</v>
      </c>
      <c r="I3365" s="8">
        <v>0.6</v>
      </c>
      <c r="J3365" s="9">
        <v>4000</v>
      </c>
      <c r="K3365" s="10">
        <f t="shared" si="26"/>
        <v>2400</v>
      </c>
      <c r="L3365" s="10">
        <f t="shared" si="27"/>
        <v>960</v>
      </c>
      <c r="M3365" s="11">
        <v>0.4</v>
      </c>
      <c r="O3365" s="16"/>
      <c r="P3365" s="14"/>
      <c r="Q3365" s="12"/>
      <c r="R3365" s="13"/>
    </row>
    <row r="3366" spans="1:18" ht="15.75" customHeight="1">
      <c r="A3366" s="1"/>
      <c r="B3366" s="6" t="s">
        <v>14</v>
      </c>
      <c r="C3366" s="6">
        <v>1185732</v>
      </c>
      <c r="D3366" s="7">
        <v>44452</v>
      </c>
      <c r="E3366" s="6" t="s">
        <v>15</v>
      </c>
      <c r="F3366" s="6" t="s">
        <v>115</v>
      </c>
      <c r="G3366" s="6" t="s">
        <v>116</v>
      </c>
      <c r="H3366" s="6" t="s">
        <v>17</v>
      </c>
      <c r="I3366" s="8">
        <v>0.54999999999999993</v>
      </c>
      <c r="J3366" s="9">
        <v>5250</v>
      </c>
      <c r="K3366" s="10">
        <f t="shared" si="26"/>
        <v>2887.4999999999995</v>
      </c>
      <c r="L3366" s="10">
        <f t="shared" si="27"/>
        <v>1010.6249999999998</v>
      </c>
      <c r="M3366" s="11">
        <v>0.35</v>
      </c>
      <c r="O3366" s="16"/>
      <c r="P3366" s="14"/>
      <c r="Q3366" s="12"/>
      <c r="R3366" s="13"/>
    </row>
    <row r="3367" spans="1:18" ht="15.75" customHeight="1">
      <c r="A3367" s="1"/>
      <c r="B3367" s="6" t="s">
        <v>14</v>
      </c>
      <c r="C3367" s="6">
        <v>1185732</v>
      </c>
      <c r="D3367" s="7">
        <v>44452</v>
      </c>
      <c r="E3367" s="6" t="s">
        <v>15</v>
      </c>
      <c r="F3367" s="6" t="s">
        <v>115</v>
      </c>
      <c r="G3367" s="6" t="s">
        <v>116</v>
      </c>
      <c r="H3367" s="6" t="s">
        <v>18</v>
      </c>
      <c r="I3367" s="8">
        <v>0.5</v>
      </c>
      <c r="J3367" s="9">
        <v>3250</v>
      </c>
      <c r="K3367" s="10">
        <f t="shared" si="26"/>
        <v>1625</v>
      </c>
      <c r="L3367" s="10">
        <f t="shared" si="27"/>
        <v>568.75</v>
      </c>
      <c r="M3367" s="11">
        <v>0.35</v>
      </c>
      <c r="O3367" s="16"/>
      <c r="P3367" s="14"/>
      <c r="Q3367" s="12"/>
      <c r="R3367" s="13"/>
    </row>
    <row r="3368" spans="1:18" ht="15.75" customHeight="1">
      <c r="A3368" s="1"/>
      <c r="B3368" s="6" t="s">
        <v>14</v>
      </c>
      <c r="C3368" s="6">
        <v>1185732</v>
      </c>
      <c r="D3368" s="7">
        <v>44452</v>
      </c>
      <c r="E3368" s="6" t="s">
        <v>15</v>
      </c>
      <c r="F3368" s="6" t="s">
        <v>115</v>
      </c>
      <c r="G3368" s="6" t="s">
        <v>116</v>
      </c>
      <c r="H3368" s="6" t="s">
        <v>19</v>
      </c>
      <c r="I3368" s="8">
        <v>0.45</v>
      </c>
      <c r="J3368" s="9">
        <v>2250</v>
      </c>
      <c r="K3368" s="10">
        <f t="shared" si="26"/>
        <v>1012.5</v>
      </c>
      <c r="L3368" s="10">
        <f t="shared" si="27"/>
        <v>405</v>
      </c>
      <c r="M3368" s="11">
        <v>0.4</v>
      </c>
      <c r="O3368" s="16"/>
      <c r="P3368" s="14"/>
      <c r="Q3368" s="12"/>
      <c r="R3368" s="13"/>
    </row>
    <row r="3369" spans="1:18" ht="15.75" customHeight="1">
      <c r="A3369" s="1"/>
      <c r="B3369" s="6" t="s">
        <v>14</v>
      </c>
      <c r="C3369" s="6">
        <v>1185732</v>
      </c>
      <c r="D3369" s="7">
        <v>44452</v>
      </c>
      <c r="E3369" s="6" t="s">
        <v>15</v>
      </c>
      <c r="F3369" s="6" t="s">
        <v>115</v>
      </c>
      <c r="G3369" s="6" t="s">
        <v>116</v>
      </c>
      <c r="H3369" s="6" t="s">
        <v>20</v>
      </c>
      <c r="I3369" s="8">
        <v>0.45</v>
      </c>
      <c r="J3369" s="9">
        <v>2000</v>
      </c>
      <c r="K3369" s="10">
        <f t="shared" si="26"/>
        <v>900</v>
      </c>
      <c r="L3369" s="10">
        <f t="shared" si="27"/>
        <v>360</v>
      </c>
      <c r="M3369" s="11">
        <v>0.4</v>
      </c>
      <c r="O3369" s="16"/>
      <c r="P3369" s="14"/>
      <c r="Q3369" s="12"/>
      <c r="R3369" s="13"/>
    </row>
    <row r="3370" spans="1:18" ht="15.75" customHeight="1">
      <c r="A3370" s="1"/>
      <c r="B3370" s="6" t="s">
        <v>14</v>
      </c>
      <c r="C3370" s="6">
        <v>1185732</v>
      </c>
      <c r="D3370" s="7">
        <v>44452</v>
      </c>
      <c r="E3370" s="6" t="s">
        <v>15</v>
      </c>
      <c r="F3370" s="6" t="s">
        <v>115</v>
      </c>
      <c r="G3370" s="6" t="s">
        <v>116</v>
      </c>
      <c r="H3370" s="6" t="s">
        <v>21</v>
      </c>
      <c r="I3370" s="8">
        <v>0.54999999999999993</v>
      </c>
      <c r="J3370" s="9">
        <v>2000</v>
      </c>
      <c r="K3370" s="10">
        <f t="shared" si="26"/>
        <v>1099.9999999999998</v>
      </c>
      <c r="L3370" s="10">
        <f t="shared" si="27"/>
        <v>329.99999999999994</v>
      </c>
      <c r="M3370" s="11">
        <v>0.3</v>
      </c>
      <c r="O3370" s="16"/>
      <c r="P3370" s="14"/>
      <c r="Q3370" s="12"/>
      <c r="R3370" s="13"/>
    </row>
    <row r="3371" spans="1:18" ht="15.75" customHeight="1">
      <c r="A3371" s="1"/>
      <c r="B3371" s="6" t="s">
        <v>14</v>
      </c>
      <c r="C3371" s="6">
        <v>1185732</v>
      </c>
      <c r="D3371" s="7">
        <v>44452</v>
      </c>
      <c r="E3371" s="6" t="s">
        <v>15</v>
      </c>
      <c r="F3371" s="6" t="s">
        <v>115</v>
      </c>
      <c r="G3371" s="6" t="s">
        <v>116</v>
      </c>
      <c r="H3371" s="6" t="s">
        <v>22</v>
      </c>
      <c r="I3371" s="8">
        <v>0.6</v>
      </c>
      <c r="J3371" s="9">
        <v>3000</v>
      </c>
      <c r="K3371" s="10">
        <f t="shared" si="26"/>
        <v>1800</v>
      </c>
      <c r="L3371" s="10">
        <f t="shared" si="27"/>
        <v>720</v>
      </c>
      <c r="M3371" s="11">
        <v>0.4</v>
      </c>
      <c r="O3371" s="16"/>
      <c r="P3371" s="14"/>
      <c r="Q3371" s="12"/>
      <c r="R3371" s="13"/>
    </row>
    <row r="3372" spans="1:18" ht="15.75" customHeight="1">
      <c r="A3372" s="1"/>
      <c r="B3372" s="6" t="s">
        <v>14</v>
      </c>
      <c r="C3372" s="6">
        <v>1185732</v>
      </c>
      <c r="D3372" s="7">
        <v>44484</v>
      </c>
      <c r="E3372" s="6" t="s">
        <v>15</v>
      </c>
      <c r="F3372" s="6" t="s">
        <v>115</v>
      </c>
      <c r="G3372" s="6" t="s">
        <v>116</v>
      </c>
      <c r="H3372" s="6" t="s">
        <v>17</v>
      </c>
      <c r="I3372" s="8">
        <v>0.6</v>
      </c>
      <c r="J3372" s="9">
        <v>4750</v>
      </c>
      <c r="K3372" s="10">
        <f t="shared" si="26"/>
        <v>2850</v>
      </c>
      <c r="L3372" s="10">
        <f t="shared" si="27"/>
        <v>997.49999999999989</v>
      </c>
      <c r="M3372" s="11">
        <v>0.35</v>
      </c>
      <c r="O3372" s="16"/>
      <c r="P3372" s="14"/>
      <c r="Q3372" s="12"/>
      <c r="R3372" s="13"/>
    </row>
    <row r="3373" spans="1:18" ht="15.75" customHeight="1">
      <c r="A3373" s="1"/>
      <c r="B3373" s="6" t="s">
        <v>14</v>
      </c>
      <c r="C3373" s="6">
        <v>1185732</v>
      </c>
      <c r="D3373" s="7">
        <v>44484</v>
      </c>
      <c r="E3373" s="6" t="s">
        <v>15</v>
      </c>
      <c r="F3373" s="6" t="s">
        <v>115</v>
      </c>
      <c r="G3373" s="6" t="s">
        <v>116</v>
      </c>
      <c r="H3373" s="6" t="s">
        <v>18</v>
      </c>
      <c r="I3373" s="8">
        <v>0.55000000000000004</v>
      </c>
      <c r="J3373" s="9">
        <v>3000</v>
      </c>
      <c r="K3373" s="10">
        <f t="shared" si="26"/>
        <v>1650.0000000000002</v>
      </c>
      <c r="L3373" s="10">
        <f t="shared" si="27"/>
        <v>577.5</v>
      </c>
      <c r="M3373" s="11">
        <v>0.35</v>
      </c>
      <c r="O3373" s="16"/>
      <c r="P3373" s="14"/>
      <c r="Q3373" s="12"/>
      <c r="R3373" s="13"/>
    </row>
    <row r="3374" spans="1:18" ht="15.75" customHeight="1">
      <c r="A3374" s="1"/>
      <c r="B3374" s="6" t="s">
        <v>14</v>
      </c>
      <c r="C3374" s="6">
        <v>1185732</v>
      </c>
      <c r="D3374" s="7">
        <v>44484</v>
      </c>
      <c r="E3374" s="6" t="s">
        <v>15</v>
      </c>
      <c r="F3374" s="6" t="s">
        <v>115</v>
      </c>
      <c r="G3374" s="6" t="s">
        <v>116</v>
      </c>
      <c r="H3374" s="6" t="s">
        <v>19</v>
      </c>
      <c r="I3374" s="8">
        <v>0.55000000000000004</v>
      </c>
      <c r="J3374" s="9">
        <v>2000</v>
      </c>
      <c r="K3374" s="10">
        <f t="shared" si="26"/>
        <v>1100</v>
      </c>
      <c r="L3374" s="10">
        <f t="shared" si="27"/>
        <v>440</v>
      </c>
      <c r="M3374" s="11">
        <v>0.4</v>
      </c>
      <c r="O3374" s="16"/>
      <c r="P3374" s="14"/>
      <c r="Q3374" s="12"/>
      <c r="R3374" s="13"/>
    </row>
    <row r="3375" spans="1:18" ht="15.75" customHeight="1">
      <c r="A3375" s="1"/>
      <c r="B3375" s="6" t="s">
        <v>14</v>
      </c>
      <c r="C3375" s="6">
        <v>1185732</v>
      </c>
      <c r="D3375" s="7">
        <v>44484</v>
      </c>
      <c r="E3375" s="6" t="s">
        <v>15</v>
      </c>
      <c r="F3375" s="6" t="s">
        <v>115</v>
      </c>
      <c r="G3375" s="6" t="s">
        <v>116</v>
      </c>
      <c r="H3375" s="6" t="s">
        <v>20</v>
      </c>
      <c r="I3375" s="8">
        <v>0.55000000000000004</v>
      </c>
      <c r="J3375" s="9">
        <v>1750</v>
      </c>
      <c r="K3375" s="10">
        <f t="shared" si="26"/>
        <v>962.50000000000011</v>
      </c>
      <c r="L3375" s="10">
        <f t="shared" si="27"/>
        <v>385.00000000000006</v>
      </c>
      <c r="M3375" s="11">
        <v>0.4</v>
      </c>
      <c r="O3375" s="16"/>
      <c r="P3375" s="14"/>
      <c r="Q3375" s="12"/>
      <c r="R3375" s="13"/>
    </row>
    <row r="3376" spans="1:18" ht="15.75" customHeight="1">
      <c r="A3376" s="1"/>
      <c r="B3376" s="6" t="s">
        <v>14</v>
      </c>
      <c r="C3376" s="6">
        <v>1185732</v>
      </c>
      <c r="D3376" s="7">
        <v>44484</v>
      </c>
      <c r="E3376" s="6" t="s">
        <v>15</v>
      </c>
      <c r="F3376" s="6" t="s">
        <v>115</v>
      </c>
      <c r="G3376" s="6" t="s">
        <v>116</v>
      </c>
      <c r="H3376" s="6" t="s">
        <v>21</v>
      </c>
      <c r="I3376" s="8">
        <v>0.65</v>
      </c>
      <c r="J3376" s="9">
        <v>1750</v>
      </c>
      <c r="K3376" s="10">
        <f t="shared" si="26"/>
        <v>1137.5</v>
      </c>
      <c r="L3376" s="10">
        <f t="shared" si="27"/>
        <v>341.25</v>
      </c>
      <c r="M3376" s="11">
        <v>0.3</v>
      </c>
      <c r="O3376" s="16"/>
      <c r="P3376" s="14"/>
      <c r="Q3376" s="12"/>
      <c r="R3376" s="13"/>
    </row>
    <row r="3377" spans="1:18" ht="15.75" customHeight="1">
      <c r="A3377" s="1"/>
      <c r="B3377" s="6" t="s">
        <v>14</v>
      </c>
      <c r="C3377" s="6">
        <v>1185732</v>
      </c>
      <c r="D3377" s="7">
        <v>44484</v>
      </c>
      <c r="E3377" s="6" t="s">
        <v>15</v>
      </c>
      <c r="F3377" s="6" t="s">
        <v>115</v>
      </c>
      <c r="G3377" s="6" t="s">
        <v>116</v>
      </c>
      <c r="H3377" s="6" t="s">
        <v>22</v>
      </c>
      <c r="I3377" s="8">
        <v>0.7</v>
      </c>
      <c r="J3377" s="9">
        <v>3000</v>
      </c>
      <c r="K3377" s="10">
        <f t="shared" si="26"/>
        <v>2100</v>
      </c>
      <c r="L3377" s="10">
        <f t="shared" si="27"/>
        <v>840</v>
      </c>
      <c r="M3377" s="11">
        <v>0.4</v>
      </c>
      <c r="O3377" s="16"/>
      <c r="P3377" s="14"/>
      <c r="Q3377" s="12"/>
      <c r="R3377" s="13"/>
    </row>
    <row r="3378" spans="1:18" ht="15.75" customHeight="1">
      <c r="A3378" s="1"/>
      <c r="B3378" s="6" t="s">
        <v>14</v>
      </c>
      <c r="C3378" s="6">
        <v>1185732</v>
      </c>
      <c r="D3378" s="7">
        <v>44514</v>
      </c>
      <c r="E3378" s="6" t="s">
        <v>15</v>
      </c>
      <c r="F3378" s="6" t="s">
        <v>115</v>
      </c>
      <c r="G3378" s="6" t="s">
        <v>116</v>
      </c>
      <c r="H3378" s="6" t="s">
        <v>17</v>
      </c>
      <c r="I3378" s="8">
        <v>0.65</v>
      </c>
      <c r="J3378" s="9">
        <v>4500</v>
      </c>
      <c r="K3378" s="10">
        <f t="shared" si="26"/>
        <v>2925</v>
      </c>
      <c r="L3378" s="10">
        <f t="shared" si="27"/>
        <v>1023.7499999999999</v>
      </c>
      <c r="M3378" s="11">
        <v>0.35</v>
      </c>
      <c r="O3378" s="16"/>
      <c r="P3378" s="14"/>
      <c r="Q3378" s="12"/>
      <c r="R3378" s="13"/>
    </row>
    <row r="3379" spans="1:18" ht="15.75" customHeight="1">
      <c r="A3379" s="1"/>
      <c r="B3379" s="6" t="s">
        <v>14</v>
      </c>
      <c r="C3379" s="6">
        <v>1185732</v>
      </c>
      <c r="D3379" s="7">
        <v>44514</v>
      </c>
      <c r="E3379" s="6" t="s">
        <v>15</v>
      </c>
      <c r="F3379" s="6" t="s">
        <v>115</v>
      </c>
      <c r="G3379" s="6" t="s">
        <v>116</v>
      </c>
      <c r="H3379" s="6" t="s">
        <v>18</v>
      </c>
      <c r="I3379" s="8">
        <v>0.55000000000000004</v>
      </c>
      <c r="J3379" s="9">
        <v>3250</v>
      </c>
      <c r="K3379" s="10">
        <f t="shared" si="26"/>
        <v>1787.5000000000002</v>
      </c>
      <c r="L3379" s="10">
        <f t="shared" si="27"/>
        <v>625.625</v>
      </c>
      <c r="M3379" s="11">
        <v>0.35</v>
      </c>
      <c r="O3379" s="16"/>
      <c r="P3379" s="14"/>
      <c r="Q3379" s="12"/>
      <c r="R3379" s="13"/>
    </row>
    <row r="3380" spans="1:18" ht="15.75" customHeight="1">
      <c r="A3380" s="1"/>
      <c r="B3380" s="6" t="s">
        <v>14</v>
      </c>
      <c r="C3380" s="6">
        <v>1185732</v>
      </c>
      <c r="D3380" s="7">
        <v>44514</v>
      </c>
      <c r="E3380" s="6" t="s">
        <v>15</v>
      </c>
      <c r="F3380" s="6" t="s">
        <v>115</v>
      </c>
      <c r="G3380" s="6" t="s">
        <v>116</v>
      </c>
      <c r="H3380" s="6" t="s">
        <v>19</v>
      </c>
      <c r="I3380" s="8">
        <v>0.55000000000000004</v>
      </c>
      <c r="J3380" s="9">
        <v>3200</v>
      </c>
      <c r="K3380" s="10">
        <f t="shared" si="26"/>
        <v>1760.0000000000002</v>
      </c>
      <c r="L3380" s="10">
        <f t="shared" si="27"/>
        <v>704.00000000000011</v>
      </c>
      <c r="M3380" s="11">
        <v>0.4</v>
      </c>
      <c r="O3380" s="16"/>
      <c r="P3380" s="14"/>
      <c r="Q3380" s="12"/>
      <c r="R3380" s="13"/>
    </row>
    <row r="3381" spans="1:18" ht="15.75" customHeight="1">
      <c r="A3381" s="1"/>
      <c r="B3381" s="6" t="s">
        <v>14</v>
      </c>
      <c r="C3381" s="6">
        <v>1185732</v>
      </c>
      <c r="D3381" s="7">
        <v>44514</v>
      </c>
      <c r="E3381" s="6" t="s">
        <v>15</v>
      </c>
      <c r="F3381" s="6" t="s">
        <v>115</v>
      </c>
      <c r="G3381" s="6" t="s">
        <v>116</v>
      </c>
      <c r="H3381" s="6" t="s">
        <v>20</v>
      </c>
      <c r="I3381" s="8">
        <v>0.55000000000000004</v>
      </c>
      <c r="J3381" s="9">
        <v>3000</v>
      </c>
      <c r="K3381" s="10">
        <f t="shared" si="26"/>
        <v>1650.0000000000002</v>
      </c>
      <c r="L3381" s="10">
        <f t="shared" si="27"/>
        <v>660.00000000000011</v>
      </c>
      <c r="M3381" s="11">
        <v>0.4</v>
      </c>
      <c r="O3381" s="16"/>
      <c r="P3381" s="14"/>
      <c r="Q3381" s="12"/>
      <c r="R3381" s="13"/>
    </row>
    <row r="3382" spans="1:18" ht="15.75" customHeight="1">
      <c r="A3382" s="1"/>
      <c r="B3382" s="6" t="s">
        <v>14</v>
      </c>
      <c r="C3382" s="6">
        <v>1185732</v>
      </c>
      <c r="D3382" s="7">
        <v>44514</v>
      </c>
      <c r="E3382" s="6" t="s">
        <v>15</v>
      </c>
      <c r="F3382" s="6" t="s">
        <v>115</v>
      </c>
      <c r="G3382" s="6" t="s">
        <v>116</v>
      </c>
      <c r="H3382" s="6" t="s">
        <v>21</v>
      </c>
      <c r="I3382" s="8">
        <v>0.65</v>
      </c>
      <c r="J3382" s="9">
        <v>2750</v>
      </c>
      <c r="K3382" s="10">
        <f t="shared" si="26"/>
        <v>1787.5</v>
      </c>
      <c r="L3382" s="10">
        <f t="shared" si="27"/>
        <v>536.25</v>
      </c>
      <c r="M3382" s="11">
        <v>0.3</v>
      </c>
      <c r="O3382" s="16"/>
      <c r="P3382" s="14"/>
      <c r="Q3382" s="12"/>
      <c r="R3382" s="13"/>
    </row>
    <row r="3383" spans="1:18" ht="15.75" customHeight="1">
      <c r="A3383" s="1"/>
      <c r="B3383" s="6" t="s">
        <v>14</v>
      </c>
      <c r="C3383" s="6">
        <v>1185732</v>
      </c>
      <c r="D3383" s="7">
        <v>44514</v>
      </c>
      <c r="E3383" s="6" t="s">
        <v>15</v>
      </c>
      <c r="F3383" s="6" t="s">
        <v>115</v>
      </c>
      <c r="G3383" s="6" t="s">
        <v>116</v>
      </c>
      <c r="H3383" s="6" t="s">
        <v>22</v>
      </c>
      <c r="I3383" s="8">
        <v>0.7</v>
      </c>
      <c r="J3383" s="9">
        <v>3750</v>
      </c>
      <c r="K3383" s="10">
        <f t="shared" si="26"/>
        <v>2625</v>
      </c>
      <c r="L3383" s="10">
        <f t="shared" si="27"/>
        <v>1050</v>
      </c>
      <c r="M3383" s="11">
        <v>0.4</v>
      </c>
      <c r="O3383" s="16"/>
      <c r="P3383" s="14"/>
      <c r="Q3383" s="12"/>
      <c r="R3383" s="13"/>
    </row>
    <row r="3384" spans="1:18" ht="15.75" customHeight="1">
      <c r="A3384" s="1"/>
      <c r="B3384" s="6" t="s">
        <v>14</v>
      </c>
      <c r="C3384" s="6">
        <v>1185732</v>
      </c>
      <c r="D3384" s="7">
        <v>44543</v>
      </c>
      <c r="E3384" s="6" t="s">
        <v>15</v>
      </c>
      <c r="F3384" s="6" t="s">
        <v>115</v>
      </c>
      <c r="G3384" s="6" t="s">
        <v>116</v>
      </c>
      <c r="H3384" s="6" t="s">
        <v>17</v>
      </c>
      <c r="I3384" s="8">
        <v>0.65</v>
      </c>
      <c r="J3384" s="9">
        <v>6000</v>
      </c>
      <c r="K3384" s="10">
        <f t="shared" si="26"/>
        <v>3900</v>
      </c>
      <c r="L3384" s="10">
        <f t="shared" si="27"/>
        <v>1365</v>
      </c>
      <c r="M3384" s="11">
        <v>0.35</v>
      </c>
      <c r="O3384" s="16"/>
      <c r="P3384" s="14"/>
      <c r="Q3384" s="12"/>
      <c r="R3384" s="13"/>
    </row>
    <row r="3385" spans="1:18" ht="15.75" customHeight="1">
      <c r="A3385" s="1"/>
      <c r="B3385" s="6" t="s">
        <v>14</v>
      </c>
      <c r="C3385" s="6">
        <v>1185732</v>
      </c>
      <c r="D3385" s="7">
        <v>44543</v>
      </c>
      <c r="E3385" s="6" t="s">
        <v>15</v>
      </c>
      <c r="F3385" s="6" t="s">
        <v>115</v>
      </c>
      <c r="G3385" s="6" t="s">
        <v>116</v>
      </c>
      <c r="H3385" s="6" t="s">
        <v>18</v>
      </c>
      <c r="I3385" s="8">
        <v>0.55000000000000004</v>
      </c>
      <c r="J3385" s="9">
        <v>4000</v>
      </c>
      <c r="K3385" s="10">
        <f t="shared" si="26"/>
        <v>2200</v>
      </c>
      <c r="L3385" s="10">
        <f t="shared" si="27"/>
        <v>770</v>
      </c>
      <c r="M3385" s="11">
        <v>0.35</v>
      </c>
      <c r="O3385" s="16"/>
      <c r="P3385" s="14"/>
      <c r="Q3385" s="12"/>
      <c r="R3385" s="13"/>
    </row>
    <row r="3386" spans="1:18" ht="15.75" customHeight="1">
      <c r="A3386" s="1"/>
      <c r="B3386" s="6" t="s">
        <v>14</v>
      </c>
      <c r="C3386" s="6">
        <v>1185732</v>
      </c>
      <c r="D3386" s="7">
        <v>44543</v>
      </c>
      <c r="E3386" s="6" t="s">
        <v>15</v>
      </c>
      <c r="F3386" s="6" t="s">
        <v>115</v>
      </c>
      <c r="G3386" s="6" t="s">
        <v>116</v>
      </c>
      <c r="H3386" s="6" t="s">
        <v>19</v>
      </c>
      <c r="I3386" s="8">
        <v>0.55000000000000004</v>
      </c>
      <c r="J3386" s="9">
        <v>3750</v>
      </c>
      <c r="K3386" s="10">
        <f t="shared" si="26"/>
        <v>2062.5</v>
      </c>
      <c r="L3386" s="10">
        <f t="shared" si="27"/>
        <v>825</v>
      </c>
      <c r="M3386" s="11">
        <v>0.4</v>
      </c>
      <c r="O3386" s="16"/>
      <c r="P3386" s="14"/>
      <c r="Q3386" s="12"/>
      <c r="R3386" s="13"/>
    </row>
    <row r="3387" spans="1:18" ht="15.75" customHeight="1">
      <c r="A3387" s="1"/>
      <c r="B3387" s="6" t="s">
        <v>14</v>
      </c>
      <c r="C3387" s="6">
        <v>1185732</v>
      </c>
      <c r="D3387" s="7">
        <v>44543</v>
      </c>
      <c r="E3387" s="6" t="s">
        <v>15</v>
      </c>
      <c r="F3387" s="6" t="s">
        <v>115</v>
      </c>
      <c r="G3387" s="6" t="s">
        <v>116</v>
      </c>
      <c r="H3387" s="6" t="s">
        <v>20</v>
      </c>
      <c r="I3387" s="8">
        <v>0.55000000000000004</v>
      </c>
      <c r="J3387" s="9">
        <v>3250</v>
      </c>
      <c r="K3387" s="10">
        <f t="shared" si="26"/>
        <v>1787.5000000000002</v>
      </c>
      <c r="L3387" s="10">
        <f t="shared" si="27"/>
        <v>715.00000000000011</v>
      </c>
      <c r="M3387" s="11">
        <v>0.4</v>
      </c>
      <c r="O3387" s="16"/>
      <c r="P3387" s="14"/>
      <c r="Q3387" s="12"/>
      <c r="R3387" s="13"/>
    </row>
    <row r="3388" spans="1:18" ht="15.75" customHeight="1">
      <c r="A3388" s="1"/>
      <c r="B3388" s="6" t="s">
        <v>14</v>
      </c>
      <c r="C3388" s="6">
        <v>1185732</v>
      </c>
      <c r="D3388" s="7">
        <v>44543</v>
      </c>
      <c r="E3388" s="6" t="s">
        <v>15</v>
      </c>
      <c r="F3388" s="6" t="s">
        <v>115</v>
      </c>
      <c r="G3388" s="6" t="s">
        <v>116</v>
      </c>
      <c r="H3388" s="6" t="s">
        <v>21</v>
      </c>
      <c r="I3388" s="8">
        <v>0.65</v>
      </c>
      <c r="J3388" s="9">
        <v>3250</v>
      </c>
      <c r="K3388" s="10">
        <f t="shared" si="26"/>
        <v>2112.5</v>
      </c>
      <c r="L3388" s="10">
        <f t="shared" si="27"/>
        <v>633.75</v>
      </c>
      <c r="M3388" s="11">
        <v>0.3</v>
      </c>
      <c r="O3388" s="16"/>
      <c r="P3388" s="14"/>
      <c r="Q3388" s="12"/>
      <c r="R3388" s="13"/>
    </row>
    <row r="3389" spans="1:18" ht="15.75" customHeight="1">
      <c r="A3389" s="1"/>
      <c r="B3389" s="6" t="s">
        <v>14</v>
      </c>
      <c r="C3389" s="6">
        <v>1185732</v>
      </c>
      <c r="D3389" s="7">
        <v>44543</v>
      </c>
      <c r="E3389" s="6" t="s">
        <v>15</v>
      </c>
      <c r="F3389" s="6" t="s">
        <v>115</v>
      </c>
      <c r="G3389" s="6" t="s">
        <v>116</v>
      </c>
      <c r="H3389" s="6" t="s">
        <v>22</v>
      </c>
      <c r="I3389" s="8">
        <v>0.7</v>
      </c>
      <c r="J3389" s="9">
        <v>4250</v>
      </c>
      <c r="K3389" s="10">
        <f t="shared" si="26"/>
        <v>2975</v>
      </c>
      <c r="L3389" s="10">
        <f t="shared" si="27"/>
        <v>1190</v>
      </c>
      <c r="M3389" s="11">
        <v>0.4</v>
      </c>
      <c r="O3389" s="16"/>
      <c r="P3389" s="14"/>
      <c r="Q3389" s="12"/>
      <c r="R3389" s="13"/>
    </row>
    <row r="3390" spans="1:18" ht="15.75" customHeight="1">
      <c r="A3390" s="1" t="s">
        <v>39</v>
      </c>
      <c r="B3390" s="6" t="s">
        <v>14</v>
      </c>
      <c r="C3390" s="6">
        <v>1185732</v>
      </c>
      <c r="D3390" s="7">
        <v>44206</v>
      </c>
      <c r="E3390" s="6" t="s">
        <v>15</v>
      </c>
      <c r="F3390" s="6" t="s">
        <v>117</v>
      </c>
      <c r="G3390" s="6" t="s">
        <v>118</v>
      </c>
      <c r="H3390" s="6" t="s">
        <v>17</v>
      </c>
      <c r="I3390" s="8">
        <v>0.35000000000000003</v>
      </c>
      <c r="J3390" s="9">
        <v>4750</v>
      </c>
      <c r="K3390" s="10">
        <f t="shared" si="26"/>
        <v>1662.5000000000002</v>
      </c>
      <c r="L3390" s="10">
        <f t="shared" si="27"/>
        <v>581.875</v>
      </c>
      <c r="M3390" s="11">
        <v>0.35</v>
      </c>
      <c r="O3390" s="16"/>
      <c r="P3390" s="14"/>
      <c r="Q3390" s="12"/>
      <c r="R3390" s="13"/>
    </row>
    <row r="3391" spans="1:18" ht="15.75" customHeight="1">
      <c r="A3391" s="1"/>
      <c r="B3391" s="6" t="s">
        <v>14</v>
      </c>
      <c r="C3391" s="6">
        <v>1185732</v>
      </c>
      <c r="D3391" s="7">
        <v>44206</v>
      </c>
      <c r="E3391" s="6" t="s">
        <v>15</v>
      </c>
      <c r="F3391" s="6" t="s">
        <v>117</v>
      </c>
      <c r="G3391" s="6" t="s">
        <v>118</v>
      </c>
      <c r="H3391" s="6" t="s">
        <v>18</v>
      </c>
      <c r="I3391" s="8">
        <v>0.35000000000000003</v>
      </c>
      <c r="J3391" s="9">
        <v>2750</v>
      </c>
      <c r="K3391" s="10">
        <f t="shared" si="26"/>
        <v>962.50000000000011</v>
      </c>
      <c r="L3391" s="10">
        <f t="shared" si="27"/>
        <v>336.875</v>
      </c>
      <c r="M3391" s="11">
        <v>0.35</v>
      </c>
      <c r="O3391" s="16"/>
      <c r="P3391" s="14"/>
      <c r="Q3391" s="12"/>
      <c r="R3391" s="13"/>
    </row>
    <row r="3392" spans="1:18" ht="15.75" customHeight="1">
      <c r="A3392" s="1"/>
      <c r="B3392" s="6" t="s">
        <v>14</v>
      </c>
      <c r="C3392" s="6">
        <v>1185732</v>
      </c>
      <c r="D3392" s="7">
        <v>44206</v>
      </c>
      <c r="E3392" s="6" t="s">
        <v>15</v>
      </c>
      <c r="F3392" s="6" t="s">
        <v>117</v>
      </c>
      <c r="G3392" s="6" t="s">
        <v>118</v>
      </c>
      <c r="H3392" s="6" t="s">
        <v>19</v>
      </c>
      <c r="I3392" s="8">
        <v>0.25000000000000006</v>
      </c>
      <c r="J3392" s="9">
        <v>2750</v>
      </c>
      <c r="K3392" s="10">
        <f t="shared" si="26"/>
        <v>687.50000000000011</v>
      </c>
      <c r="L3392" s="10">
        <f t="shared" si="27"/>
        <v>275.00000000000006</v>
      </c>
      <c r="M3392" s="11">
        <v>0.4</v>
      </c>
      <c r="O3392" s="16"/>
      <c r="P3392" s="14"/>
      <c r="Q3392" s="12"/>
      <c r="R3392" s="13"/>
    </row>
    <row r="3393" spans="1:18" ht="15.75" customHeight="1">
      <c r="A3393" s="1"/>
      <c r="B3393" s="6" t="s">
        <v>14</v>
      </c>
      <c r="C3393" s="6">
        <v>1185732</v>
      </c>
      <c r="D3393" s="7">
        <v>44206</v>
      </c>
      <c r="E3393" s="6" t="s">
        <v>15</v>
      </c>
      <c r="F3393" s="6" t="s">
        <v>117</v>
      </c>
      <c r="G3393" s="6" t="s">
        <v>118</v>
      </c>
      <c r="H3393" s="6" t="s">
        <v>20</v>
      </c>
      <c r="I3393" s="8">
        <v>0.3</v>
      </c>
      <c r="J3393" s="9">
        <v>1250</v>
      </c>
      <c r="K3393" s="10">
        <f t="shared" si="26"/>
        <v>375</v>
      </c>
      <c r="L3393" s="10">
        <f t="shared" si="27"/>
        <v>150</v>
      </c>
      <c r="M3393" s="11">
        <v>0.4</v>
      </c>
      <c r="O3393" s="16"/>
      <c r="P3393" s="14"/>
      <c r="Q3393" s="12"/>
      <c r="R3393" s="13"/>
    </row>
    <row r="3394" spans="1:18" ht="15.75" customHeight="1">
      <c r="A3394" s="1"/>
      <c r="B3394" s="6" t="s">
        <v>14</v>
      </c>
      <c r="C3394" s="6">
        <v>1185732</v>
      </c>
      <c r="D3394" s="7">
        <v>44206</v>
      </c>
      <c r="E3394" s="6" t="s">
        <v>15</v>
      </c>
      <c r="F3394" s="6" t="s">
        <v>117</v>
      </c>
      <c r="G3394" s="6" t="s">
        <v>118</v>
      </c>
      <c r="H3394" s="6" t="s">
        <v>21</v>
      </c>
      <c r="I3394" s="8">
        <v>0.45</v>
      </c>
      <c r="J3394" s="9">
        <v>1750</v>
      </c>
      <c r="K3394" s="10">
        <f t="shared" si="26"/>
        <v>787.5</v>
      </c>
      <c r="L3394" s="10">
        <f t="shared" si="27"/>
        <v>236.25</v>
      </c>
      <c r="M3394" s="11">
        <v>0.3</v>
      </c>
      <c r="O3394" s="16"/>
      <c r="P3394" s="14"/>
      <c r="Q3394" s="12"/>
      <c r="R3394" s="13"/>
    </row>
    <row r="3395" spans="1:18" ht="15.75" customHeight="1">
      <c r="A3395" s="1"/>
      <c r="B3395" s="6" t="s">
        <v>14</v>
      </c>
      <c r="C3395" s="6">
        <v>1185732</v>
      </c>
      <c r="D3395" s="7">
        <v>44206</v>
      </c>
      <c r="E3395" s="6" t="s">
        <v>15</v>
      </c>
      <c r="F3395" s="6" t="s">
        <v>117</v>
      </c>
      <c r="G3395" s="6" t="s">
        <v>118</v>
      </c>
      <c r="H3395" s="6" t="s">
        <v>22</v>
      </c>
      <c r="I3395" s="8">
        <v>0.35000000000000003</v>
      </c>
      <c r="J3395" s="9">
        <v>2750</v>
      </c>
      <c r="K3395" s="10">
        <f t="shared" si="26"/>
        <v>962.50000000000011</v>
      </c>
      <c r="L3395" s="10">
        <f t="shared" si="27"/>
        <v>385.00000000000006</v>
      </c>
      <c r="M3395" s="11">
        <v>0.4</v>
      </c>
      <c r="O3395" s="16"/>
      <c r="P3395" s="14"/>
      <c r="Q3395" s="12"/>
      <c r="R3395" s="13"/>
    </row>
    <row r="3396" spans="1:18" ht="15.75" customHeight="1">
      <c r="A3396" s="1"/>
      <c r="B3396" s="6" t="s">
        <v>14</v>
      </c>
      <c r="C3396" s="6">
        <v>1185732</v>
      </c>
      <c r="D3396" s="7">
        <v>44235</v>
      </c>
      <c r="E3396" s="6" t="s">
        <v>15</v>
      </c>
      <c r="F3396" s="6" t="s">
        <v>117</v>
      </c>
      <c r="G3396" s="6" t="s">
        <v>118</v>
      </c>
      <c r="H3396" s="6" t="s">
        <v>17</v>
      </c>
      <c r="I3396" s="8">
        <v>0.35000000000000003</v>
      </c>
      <c r="J3396" s="9">
        <v>5250</v>
      </c>
      <c r="K3396" s="10">
        <f t="shared" si="26"/>
        <v>1837.5000000000002</v>
      </c>
      <c r="L3396" s="10">
        <f t="shared" si="27"/>
        <v>643.125</v>
      </c>
      <c r="M3396" s="11">
        <v>0.35</v>
      </c>
      <c r="O3396" s="16"/>
      <c r="P3396" s="14"/>
      <c r="Q3396" s="12"/>
      <c r="R3396" s="13"/>
    </row>
    <row r="3397" spans="1:18" ht="15.75" customHeight="1">
      <c r="A3397" s="1"/>
      <c r="B3397" s="6" t="s">
        <v>14</v>
      </c>
      <c r="C3397" s="6">
        <v>1185732</v>
      </c>
      <c r="D3397" s="7">
        <v>44235</v>
      </c>
      <c r="E3397" s="6" t="s">
        <v>15</v>
      </c>
      <c r="F3397" s="6" t="s">
        <v>117</v>
      </c>
      <c r="G3397" s="6" t="s">
        <v>118</v>
      </c>
      <c r="H3397" s="6" t="s">
        <v>18</v>
      </c>
      <c r="I3397" s="8">
        <v>0.35000000000000003</v>
      </c>
      <c r="J3397" s="9">
        <v>1750</v>
      </c>
      <c r="K3397" s="10">
        <f t="shared" si="26"/>
        <v>612.50000000000011</v>
      </c>
      <c r="L3397" s="10">
        <f t="shared" si="27"/>
        <v>214.37500000000003</v>
      </c>
      <c r="M3397" s="11">
        <v>0.35</v>
      </c>
      <c r="O3397" s="16"/>
      <c r="P3397" s="14"/>
      <c r="Q3397" s="12"/>
      <c r="R3397" s="13"/>
    </row>
    <row r="3398" spans="1:18" ht="15.75" customHeight="1">
      <c r="A3398" s="1"/>
      <c r="B3398" s="6" t="s">
        <v>14</v>
      </c>
      <c r="C3398" s="6">
        <v>1185732</v>
      </c>
      <c r="D3398" s="7">
        <v>44235</v>
      </c>
      <c r="E3398" s="6" t="s">
        <v>15</v>
      </c>
      <c r="F3398" s="6" t="s">
        <v>117</v>
      </c>
      <c r="G3398" s="6" t="s">
        <v>118</v>
      </c>
      <c r="H3398" s="6" t="s">
        <v>19</v>
      </c>
      <c r="I3398" s="8">
        <v>0.25000000000000006</v>
      </c>
      <c r="J3398" s="9">
        <v>2250</v>
      </c>
      <c r="K3398" s="10">
        <f t="shared" si="26"/>
        <v>562.50000000000011</v>
      </c>
      <c r="L3398" s="10">
        <f t="shared" si="27"/>
        <v>225.00000000000006</v>
      </c>
      <c r="M3398" s="11">
        <v>0.4</v>
      </c>
      <c r="O3398" s="16"/>
      <c r="P3398" s="14"/>
      <c r="Q3398" s="12"/>
      <c r="R3398" s="13"/>
    </row>
    <row r="3399" spans="1:18" ht="15.75" customHeight="1">
      <c r="A3399" s="1"/>
      <c r="B3399" s="6" t="s">
        <v>14</v>
      </c>
      <c r="C3399" s="6">
        <v>1185732</v>
      </c>
      <c r="D3399" s="7">
        <v>44235</v>
      </c>
      <c r="E3399" s="6" t="s">
        <v>15</v>
      </c>
      <c r="F3399" s="6" t="s">
        <v>117</v>
      </c>
      <c r="G3399" s="6" t="s">
        <v>118</v>
      </c>
      <c r="H3399" s="6" t="s">
        <v>20</v>
      </c>
      <c r="I3399" s="8">
        <v>0.3</v>
      </c>
      <c r="J3399" s="9">
        <v>1000</v>
      </c>
      <c r="K3399" s="10">
        <f t="shared" si="26"/>
        <v>300</v>
      </c>
      <c r="L3399" s="10">
        <f t="shared" si="27"/>
        <v>120</v>
      </c>
      <c r="M3399" s="11">
        <v>0.4</v>
      </c>
      <c r="O3399" s="16"/>
      <c r="P3399" s="14"/>
      <c r="Q3399" s="12"/>
      <c r="R3399" s="13"/>
    </row>
    <row r="3400" spans="1:18" ht="15.75" customHeight="1">
      <c r="A3400" s="1"/>
      <c r="B3400" s="6" t="s">
        <v>14</v>
      </c>
      <c r="C3400" s="6">
        <v>1185732</v>
      </c>
      <c r="D3400" s="7">
        <v>44235</v>
      </c>
      <c r="E3400" s="6" t="s">
        <v>15</v>
      </c>
      <c r="F3400" s="6" t="s">
        <v>117</v>
      </c>
      <c r="G3400" s="6" t="s">
        <v>118</v>
      </c>
      <c r="H3400" s="6" t="s">
        <v>21</v>
      </c>
      <c r="I3400" s="8">
        <v>0.45</v>
      </c>
      <c r="J3400" s="9">
        <v>1750</v>
      </c>
      <c r="K3400" s="10">
        <f t="shared" si="26"/>
        <v>787.5</v>
      </c>
      <c r="L3400" s="10">
        <f t="shared" si="27"/>
        <v>236.25</v>
      </c>
      <c r="M3400" s="11">
        <v>0.3</v>
      </c>
      <c r="O3400" s="16"/>
      <c r="P3400" s="14"/>
      <c r="Q3400" s="12"/>
      <c r="R3400" s="13"/>
    </row>
    <row r="3401" spans="1:18" ht="15.75" customHeight="1">
      <c r="A3401" s="1"/>
      <c r="B3401" s="6" t="s">
        <v>14</v>
      </c>
      <c r="C3401" s="6">
        <v>1185732</v>
      </c>
      <c r="D3401" s="7">
        <v>44235</v>
      </c>
      <c r="E3401" s="6" t="s">
        <v>15</v>
      </c>
      <c r="F3401" s="6" t="s">
        <v>117</v>
      </c>
      <c r="G3401" s="6" t="s">
        <v>118</v>
      </c>
      <c r="H3401" s="6" t="s">
        <v>22</v>
      </c>
      <c r="I3401" s="8">
        <v>0.35000000000000003</v>
      </c>
      <c r="J3401" s="9">
        <v>2750</v>
      </c>
      <c r="K3401" s="10">
        <f t="shared" si="26"/>
        <v>962.50000000000011</v>
      </c>
      <c r="L3401" s="10">
        <f t="shared" si="27"/>
        <v>385.00000000000006</v>
      </c>
      <c r="M3401" s="11">
        <v>0.4</v>
      </c>
      <c r="O3401" s="16"/>
      <c r="P3401" s="14"/>
      <c r="Q3401" s="12"/>
      <c r="R3401" s="13"/>
    </row>
    <row r="3402" spans="1:18" ht="15.75" customHeight="1">
      <c r="A3402" s="1"/>
      <c r="B3402" s="6" t="s">
        <v>14</v>
      </c>
      <c r="C3402" s="6">
        <v>1185732</v>
      </c>
      <c r="D3402" s="7">
        <v>44261</v>
      </c>
      <c r="E3402" s="6" t="s">
        <v>15</v>
      </c>
      <c r="F3402" s="6" t="s">
        <v>117</v>
      </c>
      <c r="G3402" s="6" t="s">
        <v>118</v>
      </c>
      <c r="H3402" s="6" t="s">
        <v>17</v>
      </c>
      <c r="I3402" s="8">
        <v>0.35000000000000003</v>
      </c>
      <c r="J3402" s="9">
        <v>4950</v>
      </c>
      <c r="K3402" s="10">
        <f t="shared" si="26"/>
        <v>1732.5000000000002</v>
      </c>
      <c r="L3402" s="10">
        <f t="shared" si="27"/>
        <v>606.375</v>
      </c>
      <c r="M3402" s="11">
        <v>0.35</v>
      </c>
      <c r="O3402" s="16"/>
      <c r="P3402" s="14"/>
      <c r="Q3402" s="12"/>
      <c r="R3402" s="13"/>
    </row>
    <row r="3403" spans="1:18" ht="15.75" customHeight="1">
      <c r="A3403" s="1"/>
      <c r="B3403" s="6" t="s">
        <v>14</v>
      </c>
      <c r="C3403" s="6">
        <v>1185732</v>
      </c>
      <c r="D3403" s="7">
        <v>44261</v>
      </c>
      <c r="E3403" s="6" t="s">
        <v>15</v>
      </c>
      <c r="F3403" s="6" t="s">
        <v>117</v>
      </c>
      <c r="G3403" s="6" t="s">
        <v>118</v>
      </c>
      <c r="H3403" s="6" t="s">
        <v>18</v>
      </c>
      <c r="I3403" s="8">
        <v>0.35000000000000003</v>
      </c>
      <c r="J3403" s="9">
        <v>2000</v>
      </c>
      <c r="K3403" s="10">
        <f t="shared" si="26"/>
        <v>700.00000000000011</v>
      </c>
      <c r="L3403" s="10">
        <f t="shared" si="27"/>
        <v>245.00000000000003</v>
      </c>
      <c r="M3403" s="11">
        <v>0.35</v>
      </c>
      <c r="O3403" s="16"/>
      <c r="P3403" s="14"/>
      <c r="Q3403" s="12"/>
      <c r="R3403" s="13"/>
    </row>
    <row r="3404" spans="1:18" ht="15.75" customHeight="1">
      <c r="A3404" s="1"/>
      <c r="B3404" s="6" t="s">
        <v>14</v>
      </c>
      <c r="C3404" s="6">
        <v>1185732</v>
      </c>
      <c r="D3404" s="7">
        <v>44261</v>
      </c>
      <c r="E3404" s="6" t="s">
        <v>15</v>
      </c>
      <c r="F3404" s="6" t="s">
        <v>117</v>
      </c>
      <c r="G3404" s="6" t="s">
        <v>118</v>
      </c>
      <c r="H3404" s="6" t="s">
        <v>19</v>
      </c>
      <c r="I3404" s="8">
        <v>0.25000000000000006</v>
      </c>
      <c r="J3404" s="9">
        <v>2250</v>
      </c>
      <c r="K3404" s="10">
        <f t="shared" si="26"/>
        <v>562.50000000000011</v>
      </c>
      <c r="L3404" s="10">
        <f t="shared" si="27"/>
        <v>225.00000000000006</v>
      </c>
      <c r="M3404" s="11">
        <v>0.4</v>
      </c>
      <c r="O3404" s="16"/>
      <c r="P3404" s="14"/>
      <c r="Q3404" s="12"/>
      <c r="R3404" s="13"/>
    </row>
    <row r="3405" spans="1:18" ht="15.75" customHeight="1">
      <c r="A3405" s="1"/>
      <c r="B3405" s="6" t="s">
        <v>14</v>
      </c>
      <c r="C3405" s="6">
        <v>1185732</v>
      </c>
      <c r="D3405" s="7">
        <v>44261</v>
      </c>
      <c r="E3405" s="6" t="s">
        <v>15</v>
      </c>
      <c r="F3405" s="6" t="s">
        <v>117</v>
      </c>
      <c r="G3405" s="6" t="s">
        <v>118</v>
      </c>
      <c r="H3405" s="6" t="s">
        <v>20</v>
      </c>
      <c r="I3405" s="8">
        <v>0.3</v>
      </c>
      <c r="J3405" s="9">
        <v>750</v>
      </c>
      <c r="K3405" s="10">
        <f t="shared" si="26"/>
        <v>225</v>
      </c>
      <c r="L3405" s="10">
        <f t="shared" si="27"/>
        <v>90</v>
      </c>
      <c r="M3405" s="11">
        <v>0.4</v>
      </c>
      <c r="O3405" s="16"/>
      <c r="P3405" s="14"/>
      <c r="Q3405" s="12"/>
      <c r="R3405" s="13"/>
    </row>
    <row r="3406" spans="1:18" ht="15.75" customHeight="1">
      <c r="A3406" s="1"/>
      <c r="B3406" s="6" t="s">
        <v>14</v>
      </c>
      <c r="C3406" s="6">
        <v>1185732</v>
      </c>
      <c r="D3406" s="7">
        <v>44261</v>
      </c>
      <c r="E3406" s="6" t="s">
        <v>15</v>
      </c>
      <c r="F3406" s="6" t="s">
        <v>117</v>
      </c>
      <c r="G3406" s="6" t="s">
        <v>118</v>
      </c>
      <c r="H3406" s="6" t="s">
        <v>21</v>
      </c>
      <c r="I3406" s="8">
        <v>0.45</v>
      </c>
      <c r="J3406" s="9">
        <v>1250</v>
      </c>
      <c r="K3406" s="10">
        <f t="shared" si="26"/>
        <v>562.5</v>
      </c>
      <c r="L3406" s="10">
        <f t="shared" si="27"/>
        <v>168.75</v>
      </c>
      <c r="M3406" s="11">
        <v>0.3</v>
      </c>
      <c r="O3406" s="16"/>
      <c r="P3406" s="14"/>
      <c r="Q3406" s="12"/>
      <c r="R3406" s="13"/>
    </row>
    <row r="3407" spans="1:18" ht="15.75" customHeight="1">
      <c r="A3407" s="1"/>
      <c r="B3407" s="6" t="s">
        <v>14</v>
      </c>
      <c r="C3407" s="6">
        <v>1185732</v>
      </c>
      <c r="D3407" s="7">
        <v>44261</v>
      </c>
      <c r="E3407" s="6" t="s">
        <v>15</v>
      </c>
      <c r="F3407" s="6" t="s">
        <v>117</v>
      </c>
      <c r="G3407" s="6" t="s">
        <v>118</v>
      </c>
      <c r="H3407" s="6" t="s">
        <v>22</v>
      </c>
      <c r="I3407" s="8">
        <v>0.35000000000000003</v>
      </c>
      <c r="J3407" s="9">
        <v>2250</v>
      </c>
      <c r="K3407" s="10">
        <f t="shared" si="26"/>
        <v>787.50000000000011</v>
      </c>
      <c r="L3407" s="10">
        <f t="shared" si="27"/>
        <v>315.00000000000006</v>
      </c>
      <c r="M3407" s="11">
        <v>0.4</v>
      </c>
      <c r="O3407" s="16"/>
      <c r="P3407" s="14"/>
      <c r="Q3407" s="12"/>
      <c r="R3407" s="13"/>
    </row>
    <row r="3408" spans="1:18" ht="15.75" customHeight="1">
      <c r="A3408" s="1"/>
      <c r="B3408" s="6" t="s">
        <v>14</v>
      </c>
      <c r="C3408" s="6">
        <v>1185732</v>
      </c>
      <c r="D3408" s="7">
        <v>44293</v>
      </c>
      <c r="E3408" s="6" t="s">
        <v>15</v>
      </c>
      <c r="F3408" s="6" t="s">
        <v>117</v>
      </c>
      <c r="G3408" s="6" t="s">
        <v>118</v>
      </c>
      <c r="H3408" s="6" t="s">
        <v>17</v>
      </c>
      <c r="I3408" s="8">
        <v>0.35000000000000003</v>
      </c>
      <c r="J3408" s="9">
        <v>4750</v>
      </c>
      <c r="K3408" s="10">
        <f t="shared" si="26"/>
        <v>1662.5000000000002</v>
      </c>
      <c r="L3408" s="10">
        <f t="shared" si="27"/>
        <v>581.875</v>
      </c>
      <c r="M3408" s="11">
        <v>0.35</v>
      </c>
      <c r="O3408" s="16"/>
      <c r="P3408" s="14"/>
      <c r="Q3408" s="12"/>
      <c r="R3408" s="13"/>
    </row>
    <row r="3409" spans="1:18" ht="15.75" customHeight="1">
      <c r="A3409" s="1"/>
      <c r="B3409" s="6" t="s">
        <v>14</v>
      </c>
      <c r="C3409" s="6">
        <v>1185732</v>
      </c>
      <c r="D3409" s="7">
        <v>44293</v>
      </c>
      <c r="E3409" s="6" t="s">
        <v>15</v>
      </c>
      <c r="F3409" s="6" t="s">
        <v>117</v>
      </c>
      <c r="G3409" s="6" t="s">
        <v>118</v>
      </c>
      <c r="H3409" s="6" t="s">
        <v>18</v>
      </c>
      <c r="I3409" s="8">
        <v>0.35000000000000003</v>
      </c>
      <c r="J3409" s="9">
        <v>1750</v>
      </c>
      <c r="K3409" s="10">
        <f t="shared" si="26"/>
        <v>612.50000000000011</v>
      </c>
      <c r="L3409" s="10">
        <f t="shared" si="27"/>
        <v>214.37500000000003</v>
      </c>
      <c r="M3409" s="11">
        <v>0.35</v>
      </c>
      <c r="O3409" s="16"/>
      <c r="P3409" s="14"/>
      <c r="Q3409" s="12"/>
      <c r="R3409" s="13"/>
    </row>
    <row r="3410" spans="1:18" ht="15.75" customHeight="1">
      <c r="A3410" s="1"/>
      <c r="B3410" s="6" t="s">
        <v>14</v>
      </c>
      <c r="C3410" s="6">
        <v>1185732</v>
      </c>
      <c r="D3410" s="7">
        <v>44293</v>
      </c>
      <c r="E3410" s="6" t="s">
        <v>15</v>
      </c>
      <c r="F3410" s="6" t="s">
        <v>117</v>
      </c>
      <c r="G3410" s="6" t="s">
        <v>118</v>
      </c>
      <c r="H3410" s="6" t="s">
        <v>19</v>
      </c>
      <c r="I3410" s="8">
        <v>0.25000000000000006</v>
      </c>
      <c r="J3410" s="9">
        <v>1750</v>
      </c>
      <c r="K3410" s="10">
        <f t="shared" si="26"/>
        <v>437.50000000000011</v>
      </c>
      <c r="L3410" s="10">
        <f t="shared" si="27"/>
        <v>175.00000000000006</v>
      </c>
      <c r="M3410" s="11">
        <v>0.4</v>
      </c>
      <c r="O3410" s="16"/>
      <c r="P3410" s="14"/>
      <c r="Q3410" s="12"/>
      <c r="R3410" s="13"/>
    </row>
    <row r="3411" spans="1:18" ht="15.75" customHeight="1">
      <c r="A3411" s="1"/>
      <c r="B3411" s="6" t="s">
        <v>14</v>
      </c>
      <c r="C3411" s="6">
        <v>1185732</v>
      </c>
      <c r="D3411" s="7">
        <v>44293</v>
      </c>
      <c r="E3411" s="6" t="s">
        <v>15</v>
      </c>
      <c r="F3411" s="6" t="s">
        <v>117</v>
      </c>
      <c r="G3411" s="6" t="s">
        <v>118</v>
      </c>
      <c r="H3411" s="6" t="s">
        <v>20</v>
      </c>
      <c r="I3411" s="8">
        <v>0.3</v>
      </c>
      <c r="J3411" s="9">
        <v>1000</v>
      </c>
      <c r="K3411" s="10">
        <f t="shared" si="26"/>
        <v>300</v>
      </c>
      <c r="L3411" s="10">
        <f t="shared" si="27"/>
        <v>120</v>
      </c>
      <c r="M3411" s="11">
        <v>0.4</v>
      </c>
      <c r="O3411" s="16"/>
      <c r="P3411" s="14"/>
      <c r="Q3411" s="12"/>
      <c r="R3411" s="13"/>
    </row>
    <row r="3412" spans="1:18" ht="15.75" customHeight="1">
      <c r="A3412" s="1"/>
      <c r="B3412" s="6" t="s">
        <v>14</v>
      </c>
      <c r="C3412" s="6">
        <v>1185732</v>
      </c>
      <c r="D3412" s="7">
        <v>44293</v>
      </c>
      <c r="E3412" s="6" t="s">
        <v>15</v>
      </c>
      <c r="F3412" s="6" t="s">
        <v>117</v>
      </c>
      <c r="G3412" s="6" t="s">
        <v>118</v>
      </c>
      <c r="H3412" s="6" t="s">
        <v>21</v>
      </c>
      <c r="I3412" s="8">
        <v>0.45</v>
      </c>
      <c r="J3412" s="9">
        <v>1000</v>
      </c>
      <c r="K3412" s="10">
        <f t="shared" si="26"/>
        <v>450</v>
      </c>
      <c r="L3412" s="10">
        <f t="shared" si="27"/>
        <v>135</v>
      </c>
      <c r="M3412" s="11">
        <v>0.3</v>
      </c>
      <c r="O3412" s="16"/>
      <c r="P3412" s="14"/>
      <c r="Q3412" s="12"/>
      <c r="R3412" s="13"/>
    </row>
    <row r="3413" spans="1:18" ht="15.75" customHeight="1">
      <c r="A3413" s="1"/>
      <c r="B3413" s="6" t="s">
        <v>14</v>
      </c>
      <c r="C3413" s="6">
        <v>1185732</v>
      </c>
      <c r="D3413" s="7">
        <v>44293</v>
      </c>
      <c r="E3413" s="6" t="s">
        <v>15</v>
      </c>
      <c r="F3413" s="6" t="s">
        <v>117</v>
      </c>
      <c r="G3413" s="6" t="s">
        <v>118</v>
      </c>
      <c r="H3413" s="6" t="s">
        <v>22</v>
      </c>
      <c r="I3413" s="8">
        <v>0.35000000000000003</v>
      </c>
      <c r="J3413" s="9">
        <v>2500</v>
      </c>
      <c r="K3413" s="10">
        <f t="shared" si="26"/>
        <v>875.00000000000011</v>
      </c>
      <c r="L3413" s="10">
        <f t="shared" si="27"/>
        <v>350.00000000000006</v>
      </c>
      <c r="M3413" s="11">
        <v>0.4</v>
      </c>
      <c r="O3413" s="16"/>
      <c r="P3413" s="14"/>
      <c r="Q3413" s="12"/>
      <c r="R3413" s="13"/>
    </row>
    <row r="3414" spans="1:18" ht="15.75" customHeight="1">
      <c r="A3414" s="1"/>
      <c r="B3414" s="6" t="s">
        <v>14</v>
      </c>
      <c r="C3414" s="6">
        <v>1185732</v>
      </c>
      <c r="D3414" s="7">
        <v>44322</v>
      </c>
      <c r="E3414" s="6" t="s">
        <v>15</v>
      </c>
      <c r="F3414" s="6" t="s">
        <v>117</v>
      </c>
      <c r="G3414" s="6" t="s">
        <v>118</v>
      </c>
      <c r="H3414" s="6" t="s">
        <v>17</v>
      </c>
      <c r="I3414" s="8">
        <v>0.49999999999999994</v>
      </c>
      <c r="J3414" s="9">
        <v>5200</v>
      </c>
      <c r="K3414" s="10">
        <f t="shared" si="26"/>
        <v>2599.9999999999995</v>
      </c>
      <c r="L3414" s="10">
        <f t="shared" si="27"/>
        <v>909.99999999999977</v>
      </c>
      <c r="M3414" s="11">
        <v>0.35</v>
      </c>
      <c r="O3414" s="16"/>
      <c r="P3414" s="14"/>
      <c r="Q3414" s="12"/>
      <c r="R3414" s="13"/>
    </row>
    <row r="3415" spans="1:18" ht="15.75" customHeight="1">
      <c r="A3415" s="1"/>
      <c r="B3415" s="6" t="s">
        <v>14</v>
      </c>
      <c r="C3415" s="6">
        <v>1185732</v>
      </c>
      <c r="D3415" s="7">
        <v>44322</v>
      </c>
      <c r="E3415" s="6" t="s">
        <v>15</v>
      </c>
      <c r="F3415" s="6" t="s">
        <v>117</v>
      </c>
      <c r="G3415" s="6" t="s">
        <v>118</v>
      </c>
      <c r="H3415" s="6" t="s">
        <v>18</v>
      </c>
      <c r="I3415" s="8">
        <v>0.45</v>
      </c>
      <c r="J3415" s="9">
        <v>2250</v>
      </c>
      <c r="K3415" s="10">
        <f t="shared" si="26"/>
        <v>1012.5</v>
      </c>
      <c r="L3415" s="10">
        <f t="shared" si="27"/>
        <v>354.375</v>
      </c>
      <c r="M3415" s="11">
        <v>0.35</v>
      </c>
      <c r="O3415" s="16"/>
      <c r="P3415" s="14"/>
      <c r="Q3415" s="12"/>
      <c r="R3415" s="13"/>
    </row>
    <row r="3416" spans="1:18" ht="15.75" customHeight="1">
      <c r="A3416" s="1"/>
      <c r="B3416" s="6" t="s">
        <v>14</v>
      </c>
      <c r="C3416" s="6">
        <v>1185732</v>
      </c>
      <c r="D3416" s="7">
        <v>44322</v>
      </c>
      <c r="E3416" s="6" t="s">
        <v>15</v>
      </c>
      <c r="F3416" s="6" t="s">
        <v>117</v>
      </c>
      <c r="G3416" s="6" t="s">
        <v>118</v>
      </c>
      <c r="H3416" s="6" t="s">
        <v>19</v>
      </c>
      <c r="I3416" s="8">
        <v>0.4</v>
      </c>
      <c r="J3416" s="9">
        <v>2500</v>
      </c>
      <c r="K3416" s="10">
        <f t="shared" si="26"/>
        <v>1000</v>
      </c>
      <c r="L3416" s="10">
        <f t="shared" si="27"/>
        <v>400</v>
      </c>
      <c r="M3416" s="11">
        <v>0.4</v>
      </c>
      <c r="O3416" s="16"/>
      <c r="P3416" s="14"/>
      <c r="Q3416" s="12"/>
      <c r="R3416" s="13"/>
    </row>
    <row r="3417" spans="1:18" ht="15.75" customHeight="1">
      <c r="A3417" s="1"/>
      <c r="B3417" s="6" t="s">
        <v>14</v>
      </c>
      <c r="C3417" s="6">
        <v>1185732</v>
      </c>
      <c r="D3417" s="7">
        <v>44322</v>
      </c>
      <c r="E3417" s="6" t="s">
        <v>15</v>
      </c>
      <c r="F3417" s="6" t="s">
        <v>117</v>
      </c>
      <c r="G3417" s="6" t="s">
        <v>118</v>
      </c>
      <c r="H3417" s="6" t="s">
        <v>20</v>
      </c>
      <c r="I3417" s="8">
        <v>0.4</v>
      </c>
      <c r="J3417" s="9">
        <v>2000</v>
      </c>
      <c r="K3417" s="10">
        <f t="shared" si="26"/>
        <v>800</v>
      </c>
      <c r="L3417" s="10">
        <f t="shared" si="27"/>
        <v>320</v>
      </c>
      <c r="M3417" s="11">
        <v>0.4</v>
      </c>
      <c r="O3417" s="16"/>
      <c r="P3417" s="14"/>
      <c r="Q3417" s="12"/>
      <c r="R3417" s="13"/>
    </row>
    <row r="3418" spans="1:18" ht="15.75" customHeight="1">
      <c r="A3418" s="1"/>
      <c r="B3418" s="6" t="s">
        <v>14</v>
      </c>
      <c r="C3418" s="6">
        <v>1185732</v>
      </c>
      <c r="D3418" s="7">
        <v>44322</v>
      </c>
      <c r="E3418" s="6" t="s">
        <v>15</v>
      </c>
      <c r="F3418" s="6" t="s">
        <v>117</v>
      </c>
      <c r="G3418" s="6" t="s">
        <v>118</v>
      </c>
      <c r="H3418" s="6" t="s">
        <v>21</v>
      </c>
      <c r="I3418" s="8">
        <v>0.49999999999999994</v>
      </c>
      <c r="J3418" s="9">
        <v>2250</v>
      </c>
      <c r="K3418" s="10">
        <f t="shared" si="26"/>
        <v>1124.9999999999998</v>
      </c>
      <c r="L3418" s="10">
        <f t="shared" si="27"/>
        <v>337.49999999999994</v>
      </c>
      <c r="M3418" s="11">
        <v>0.3</v>
      </c>
      <c r="O3418" s="16"/>
      <c r="P3418" s="14"/>
      <c r="Q3418" s="12"/>
      <c r="R3418" s="13"/>
    </row>
    <row r="3419" spans="1:18" ht="15.75" customHeight="1">
      <c r="A3419" s="1"/>
      <c r="B3419" s="6" t="s">
        <v>14</v>
      </c>
      <c r="C3419" s="6">
        <v>1185732</v>
      </c>
      <c r="D3419" s="7">
        <v>44322</v>
      </c>
      <c r="E3419" s="6" t="s">
        <v>15</v>
      </c>
      <c r="F3419" s="6" t="s">
        <v>117</v>
      </c>
      <c r="G3419" s="6" t="s">
        <v>118</v>
      </c>
      <c r="H3419" s="6" t="s">
        <v>22</v>
      </c>
      <c r="I3419" s="8">
        <v>0.54999999999999993</v>
      </c>
      <c r="J3419" s="9">
        <v>3500</v>
      </c>
      <c r="K3419" s="10">
        <f t="shared" si="26"/>
        <v>1924.9999999999998</v>
      </c>
      <c r="L3419" s="10">
        <f t="shared" si="27"/>
        <v>770</v>
      </c>
      <c r="M3419" s="11">
        <v>0.4</v>
      </c>
      <c r="O3419" s="16"/>
      <c r="P3419" s="14"/>
      <c r="Q3419" s="12"/>
      <c r="R3419" s="13"/>
    </row>
    <row r="3420" spans="1:18" ht="15.75" customHeight="1">
      <c r="A3420" s="1"/>
      <c r="B3420" s="6" t="s">
        <v>14</v>
      </c>
      <c r="C3420" s="6">
        <v>1185732</v>
      </c>
      <c r="D3420" s="7">
        <v>44355</v>
      </c>
      <c r="E3420" s="6" t="s">
        <v>15</v>
      </c>
      <c r="F3420" s="6" t="s">
        <v>117</v>
      </c>
      <c r="G3420" s="6" t="s">
        <v>118</v>
      </c>
      <c r="H3420" s="6" t="s">
        <v>17</v>
      </c>
      <c r="I3420" s="8">
        <v>0.49999999999999994</v>
      </c>
      <c r="J3420" s="9">
        <v>6000</v>
      </c>
      <c r="K3420" s="10">
        <f t="shared" si="26"/>
        <v>2999.9999999999995</v>
      </c>
      <c r="L3420" s="10">
        <f t="shared" si="27"/>
        <v>1049.9999999999998</v>
      </c>
      <c r="M3420" s="11">
        <v>0.35</v>
      </c>
      <c r="O3420" s="16"/>
      <c r="P3420" s="14"/>
      <c r="Q3420" s="12"/>
      <c r="R3420" s="13"/>
    </row>
    <row r="3421" spans="1:18" ht="15.75" customHeight="1">
      <c r="A3421" s="1"/>
      <c r="B3421" s="6" t="s">
        <v>14</v>
      </c>
      <c r="C3421" s="6">
        <v>1185732</v>
      </c>
      <c r="D3421" s="7">
        <v>44355</v>
      </c>
      <c r="E3421" s="6" t="s">
        <v>15</v>
      </c>
      <c r="F3421" s="6" t="s">
        <v>117</v>
      </c>
      <c r="G3421" s="6" t="s">
        <v>118</v>
      </c>
      <c r="H3421" s="6" t="s">
        <v>18</v>
      </c>
      <c r="I3421" s="8">
        <v>0.45</v>
      </c>
      <c r="J3421" s="9">
        <v>3500</v>
      </c>
      <c r="K3421" s="10">
        <f t="shared" si="26"/>
        <v>1575</v>
      </c>
      <c r="L3421" s="10">
        <f t="shared" si="27"/>
        <v>551.25</v>
      </c>
      <c r="M3421" s="11">
        <v>0.35</v>
      </c>
      <c r="O3421" s="16"/>
      <c r="P3421" s="14"/>
      <c r="Q3421" s="12"/>
      <c r="R3421" s="13"/>
    </row>
    <row r="3422" spans="1:18" ht="15.75" customHeight="1">
      <c r="A3422" s="1"/>
      <c r="B3422" s="6" t="s">
        <v>14</v>
      </c>
      <c r="C3422" s="6">
        <v>1185732</v>
      </c>
      <c r="D3422" s="7">
        <v>44355</v>
      </c>
      <c r="E3422" s="6" t="s">
        <v>15</v>
      </c>
      <c r="F3422" s="6" t="s">
        <v>117</v>
      </c>
      <c r="G3422" s="6" t="s">
        <v>118</v>
      </c>
      <c r="H3422" s="6" t="s">
        <v>19</v>
      </c>
      <c r="I3422" s="8">
        <v>0.4</v>
      </c>
      <c r="J3422" s="9">
        <v>2750</v>
      </c>
      <c r="K3422" s="10">
        <f t="shared" si="26"/>
        <v>1100</v>
      </c>
      <c r="L3422" s="10">
        <f t="shared" si="27"/>
        <v>440</v>
      </c>
      <c r="M3422" s="11">
        <v>0.4</v>
      </c>
      <c r="O3422" s="16"/>
      <c r="P3422" s="14"/>
      <c r="Q3422" s="12"/>
      <c r="R3422" s="13"/>
    </row>
    <row r="3423" spans="1:18" ht="15.75" customHeight="1">
      <c r="A3423" s="1"/>
      <c r="B3423" s="6" t="s">
        <v>14</v>
      </c>
      <c r="C3423" s="6">
        <v>1185732</v>
      </c>
      <c r="D3423" s="7">
        <v>44355</v>
      </c>
      <c r="E3423" s="6" t="s">
        <v>15</v>
      </c>
      <c r="F3423" s="6" t="s">
        <v>117</v>
      </c>
      <c r="G3423" s="6" t="s">
        <v>118</v>
      </c>
      <c r="H3423" s="6" t="s">
        <v>20</v>
      </c>
      <c r="I3423" s="8">
        <v>0.4</v>
      </c>
      <c r="J3423" s="9">
        <v>2500</v>
      </c>
      <c r="K3423" s="10">
        <f t="shared" si="26"/>
        <v>1000</v>
      </c>
      <c r="L3423" s="10">
        <f t="shared" si="27"/>
        <v>400</v>
      </c>
      <c r="M3423" s="11">
        <v>0.4</v>
      </c>
      <c r="O3423" s="16"/>
      <c r="P3423" s="14"/>
      <c r="Q3423" s="12"/>
      <c r="R3423" s="13"/>
    </row>
    <row r="3424" spans="1:18" ht="15.75" customHeight="1">
      <c r="A3424" s="1"/>
      <c r="B3424" s="6" t="s">
        <v>14</v>
      </c>
      <c r="C3424" s="6">
        <v>1185732</v>
      </c>
      <c r="D3424" s="7">
        <v>44355</v>
      </c>
      <c r="E3424" s="6" t="s">
        <v>15</v>
      </c>
      <c r="F3424" s="6" t="s">
        <v>117</v>
      </c>
      <c r="G3424" s="6" t="s">
        <v>118</v>
      </c>
      <c r="H3424" s="6" t="s">
        <v>21</v>
      </c>
      <c r="I3424" s="8">
        <v>0.49999999999999994</v>
      </c>
      <c r="J3424" s="9">
        <v>2500</v>
      </c>
      <c r="K3424" s="10">
        <f t="shared" si="26"/>
        <v>1249.9999999999998</v>
      </c>
      <c r="L3424" s="10">
        <f t="shared" si="27"/>
        <v>374.99999999999994</v>
      </c>
      <c r="M3424" s="11">
        <v>0.3</v>
      </c>
      <c r="O3424" s="16"/>
      <c r="P3424" s="14"/>
      <c r="Q3424" s="12"/>
      <c r="R3424" s="13"/>
    </row>
    <row r="3425" spans="1:18" ht="15.75" customHeight="1">
      <c r="A3425" s="1"/>
      <c r="B3425" s="6" t="s">
        <v>14</v>
      </c>
      <c r="C3425" s="6">
        <v>1185732</v>
      </c>
      <c r="D3425" s="7">
        <v>44355</v>
      </c>
      <c r="E3425" s="6" t="s">
        <v>15</v>
      </c>
      <c r="F3425" s="6" t="s">
        <v>117</v>
      </c>
      <c r="G3425" s="6" t="s">
        <v>118</v>
      </c>
      <c r="H3425" s="6" t="s">
        <v>22</v>
      </c>
      <c r="I3425" s="8">
        <v>0.54999999999999993</v>
      </c>
      <c r="J3425" s="9">
        <v>4000</v>
      </c>
      <c r="K3425" s="10">
        <f t="shared" si="26"/>
        <v>2199.9999999999995</v>
      </c>
      <c r="L3425" s="10">
        <f t="shared" si="27"/>
        <v>879.99999999999989</v>
      </c>
      <c r="M3425" s="11">
        <v>0.4</v>
      </c>
      <c r="O3425" s="16"/>
      <c r="P3425" s="14"/>
      <c r="Q3425" s="12"/>
      <c r="R3425" s="13"/>
    </row>
    <row r="3426" spans="1:18" ht="15.75" customHeight="1">
      <c r="A3426" s="1"/>
      <c r="B3426" s="6" t="s">
        <v>14</v>
      </c>
      <c r="C3426" s="6">
        <v>1185732</v>
      </c>
      <c r="D3426" s="7">
        <v>44383</v>
      </c>
      <c r="E3426" s="6" t="s">
        <v>15</v>
      </c>
      <c r="F3426" s="6" t="s">
        <v>117</v>
      </c>
      <c r="G3426" s="6" t="s">
        <v>118</v>
      </c>
      <c r="H3426" s="6" t="s">
        <v>17</v>
      </c>
      <c r="I3426" s="8">
        <v>0.49999999999999994</v>
      </c>
      <c r="J3426" s="9">
        <v>6250</v>
      </c>
      <c r="K3426" s="10">
        <f t="shared" si="26"/>
        <v>3124.9999999999995</v>
      </c>
      <c r="L3426" s="10">
        <f t="shared" si="27"/>
        <v>1093.7499999999998</v>
      </c>
      <c r="M3426" s="11">
        <v>0.35</v>
      </c>
      <c r="O3426" s="16"/>
      <c r="P3426" s="14"/>
      <c r="Q3426" s="12"/>
      <c r="R3426" s="13"/>
    </row>
    <row r="3427" spans="1:18" ht="15.75" customHeight="1">
      <c r="A3427" s="1"/>
      <c r="B3427" s="6" t="s">
        <v>14</v>
      </c>
      <c r="C3427" s="6">
        <v>1185732</v>
      </c>
      <c r="D3427" s="7">
        <v>44383</v>
      </c>
      <c r="E3427" s="6" t="s">
        <v>15</v>
      </c>
      <c r="F3427" s="6" t="s">
        <v>117</v>
      </c>
      <c r="G3427" s="6" t="s">
        <v>118</v>
      </c>
      <c r="H3427" s="6" t="s">
        <v>18</v>
      </c>
      <c r="I3427" s="8">
        <v>0.45</v>
      </c>
      <c r="J3427" s="9">
        <v>3750</v>
      </c>
      <c r="K3427" s="10">
        <f t="shared" si="26"/>
        <v>1687.5</v>
      </c>
      <c r="L3427" s="10">
        <f t="shared" si="27"/>
        <v>590.625</v>
      </c>
      <c r="M3427" s="11">
        <v>0.35</v>
      </c>
      <c r="O3427" s="16"/>
      <c r="P3427" s="14"/>
      <c r="Q3427" s="12"/>
      <c r="R3427" s="13"/>
    </row>
    <row r="3428" spans="1:18" ht="15.75" customHeight="1">
      <c r="A3428" s="1"/>
      <c r="B3428" s="6" t="s">
        <v>14</v>
      </c>
      <c r="C3428" s="6">
        <v>1185732</v>
      </c>
      <c r="D3428" s="7">
        <v>44383</v>
      </c>
      <c r="E3428" s="6" t="s">
        <v>15</v>
      </c>
      <c r="F3428" s="6" t="s">
        <v>117</v>
      </c>
      <c r="G3428" s="6" t="s">
        <v>118</v>
      </c>
      <c r="H3428" s="6" t="s">
        <v>19</v>
      </c>
      <c r="I3428" s="8">
        <v>0.4</v>
      </c>
      <c r="J3428" s="9">
        <v>3000</v>
      </c>
      <c r="K3428" s="10">
        <f t="shared" si="26"/>
        <v>1200</v>
      </c>
      <c r="L3428" s="10">
        <f t="shared" si="27"/>
        <v>480</v>
      </c>
      <c r="M3428" s="11">
        <v>0.4</v>
      </c>
      <c r="O3428" s="16"/>
      <c r="P3428" s="14"/>
      <c r="Q3428" s="12"/>
      <c r="R3428" s="13"/>
    </row>
    <row r="3429" spans="1:18" ht="15.75" customHeight="1">
      <c r="A3429" s="1"/>
      <c r="B3429" s="6" t="s">
        <v>14</v>
      </c>
      <c r="C3429" s="6">
        <v>1185732</v>
      </c>
      <c r="D3429" s="7">
        <v>44383</v>
      </c>
      <c r="E3429" s="6" t="s">
        <v>15</v>
      </c>
      <c r="F3429" s="6" t="s">
        <v>117</v>
      </c>
      <c r="G3429" s="6" t="s">
        <v>118</v>
      </c>
      <c r="H3429" s="6" t="s">
        <v>20</v>
      </c>
      <c r="I3429" s="8">
        <v>0.4</v>
      </c>
      <c r="J3429" s="9">
        <v>2500</v>
      </c>
      <c r="K3429" s="10">
        <f t="shared" si="26"/>
        <v>1000</v>
      </c>
      <c r="L3429" s="10">
        <f t="shared" si="27"/>
        <v>400</v>
      </c>
      <c r="M3429" s="11">
        <v>0.4</v>
      </c>
      <c r="O3429" s="16"/>
      <c r="P3429" s="14"/>
      <c r="Q3429" s="12"/>
      <c r="R3429" s="13"/>
    </row>
    <row r="3430" spans="1:18" ht="15.75" customHeight="1">
      <c r="A3430" s="1"/>
      <c r="B3430" s="6" t="s">
        <v>14</v>
      </c>
      <c r="C3430" s="6">
        <v>1185732</v>
      </c>
      <c r="D3430" s="7">
        <v>44383</v>
      </c>
      <c r="E3430" s="6" t="s">
        <v>15</v>
      </c>
      <c r="F3430" s="6" t="s">
        <v>117</v>
      </c>
      <c r="G3430" s="6" t="s">
        <v>118</v>
      </c>
      <c r="H3430" s="6" t="s">
        <v>21</v>
      </c>
      <c r="I3430" s="8">
        <v>0.49999999999999994</v>
      </c>
      <c r="J3430" s="9">
        <v>2750</v>
      </c>
      <c r="K3430" s="10">
        <f t="shared" si="26"/>
        <v>1374.9999999999998</v>
      </c>
      <c r="L3430" s="10">
        <f t="shared" si="27"/>
        <v>412.49999999999994</v>
      </c>
      <c r="M3430" s="11">
        <v>0.3</v>
      </c>
      <c r="O3430" s="16"/>
      <c r="P3430" s="14"/>
      <c r="Q3430" s="12"/>
      <c r="R3430" s="13"/>
    </row>
    <row r="3431" spans="1:18" ht="15.75" customHeight="1">
      <c r="A3431" s="1"/>
      <c r="B3431" s="6" t="s">
        <v>14</v>
      </c>
      <c r="C3431" s="6">
        <v>1185732</v>
      </c>
      <c r="D3431" s="7">
        <v>44383</v>
      </c>
      <c r="E3431" s="6" t="s">
        <v>15</v>
      </c>
      <c r="F3431" s="6" t="s">
        <v>117</v>
      </c>
      <c r="G3431" s="6" t="s">
        <v>118</v>
      </c>
      <c r="H3431" s="6" t="s">
        <v>22</v>
      </c>
      <c r="I3431" s="8">
        <v>0.54999999999999993</v>
      </c>
      <c r="J3431" s="9">
        <v>4500</v>
      </c>
      <c r="K3431" s="10">
        <f t="shared" si="26"/>
        <v>2474.9999999999995</v>
      </c>
      <c r="L3431" s="10">
        <f t="shared" si="27"/>
        <v>989.99999999999989</v>
      </c>
      <c r="M3431" s="11">
        <v>0.4</v>
      </c>
      <c r="O3431" s="16"/>
      <c r="P3431" s="14"/>
      <c r="Q3431" s="12"/>
      <c r="R3431" s="13"/>
    </row>
    <row r="3432" spans="1:18" ht="15.75" customHeight="1">
      <c r="A3432" s="1"/>
      <c r="B3432" s="6" t="s">
        <v>14</v>
      </c>
      <c r="C3432" s="6">
        <v>1185732</v>
      </c>
      <c r="D3432" s="7">
        <v>44415</v>
      </c>
      <c r="E3432" s="6" t="s">
        <v>15</v>
      </c>
      <c r="F3432" s="6" t="s">
        <v>117</v>
      </c>
      <c r="G3432" s="6" t="s">
        <v>118</v>
      </c>
      <c r="H3432" s="6" t="s">
        <v>17</v>
      </c>
      <c r="I3432" s="8">
        <v>0.49999999999999994</v>
      </c>
      <c r="J3432" s="9">
        <v>6000</v>
      </c>
      <c r="K3432" s="10">
        <f t="shared" si="26"/>
        <v>2999.9999999999995</v>
      </c>
      <c r="L3432" s="10">
        <f t="shared" si="27"/>
        <v>1049.9999999999998</v>
      </c>
      <c r="M3432" s="11">
        <v>0.35</v>
      </c>
      <c r="O3432" s="16"/>
      <c r="P3432" s="14"/>
      <c r="Q3432" s="12"/>
      <c r="R3432" s="13"/>
    </row>
    <row r="3433" spans="1:18" ht="15.75" customHeight="1">
      <c r="A3433" s="1"/>
      <c r="B3433" s="6" t="s">
        <v>14</v>
      </c>
      <c r="C3433" s="6">
        <v>1185732</v>
      </c>
      <c r="D3433" s="7">
        <v>44415</v>
      </c>
      <c r="E3433" s="6" t="s">
        <v>15</v>
      </c>
      <c r="F3433" s="6" t="s">
        <v>117</v>
      </c>
      <c r="G3433" s="6" t="s">
        <v>118</v>
      </c>
      <c r="H3433" s="6" t="s">
        <v>18</v>
      </c>
      <c r="I3433" s="8">
        <v>0.45</v>
      </c>
      <c r="J3433" s="9">
        <v>3750</v>
      </c>
      <c r="K3433" s="10">
        <f t="shared" si="26"/>
        <v>1687.5</v>
      </c>
      <c r="L3433" s="10">
        <f t="shared" si="27"/>
        <v>590.625</v>
      </c>
      <c r="M3433" s="11">
        <v>0.35</v>
      </c>
      <c r="O3433" s="16"/>
      <c r="P3433" s="14"/>
      <c r="Q3433" s="12"/>
      <c r="R3433" s="13"/>
    </row>
    <row r="3434" spans="1:18" ht="15.75" customHeight="1">
      <c r="A3434" s="1"/>
      <c r="B3434" s="6" t="s">
        <v>14</v>
      </c>
      <c r="C3434" s="6">
        <v>1185732</v>
      </c>
      <c r="D3434" s="7">
        <v>44415</v>
      </c>
      <c r="E3434" s="6" t="s">
        <v>15</v>
      </c>
      <c r="F3434" s="6" t="s">
        <v>117</v>
      </c>
      <c r="G3434" s="6" t="s">
        <v>118</v>
      </c>
      <c r="H3434" s="6" t="s">
        <v>19</v>
      </c>
      <c r="I3434" s="8">
        <v>0.4</v>
      </c>
      <c r="J3434" s="9">
        <v>3000</v>
      </c>
      <c r="K3434" s="10">
        <f t="shared" si="26"/>
        <v>1200</v>
      </c>
      <c r="L3434" s="10">
        <f t="shared" si="27"/>
        <v>480</v>
      </c>
      <c r="M3434" s="11">
        <v>0.4</v>
      </c>
      <c r="O3434" s="16"/>
      <c r="P3434" s="14"/>
      <c r="Q3434" s="12"/>
      <c r="R3434" s="13"/>
    </row>
    <row r="3435" spans="1:18" ht="15.75" customHeight="1">
      <c r="A3435" s="1"/>
      <c r="B3435" s="6" t="s">
        <v>14</v>
      </c>
      <c r="C3435" s="6">
        <v>1185732</v>
      </c>
      <c r="D3435" s="7">
        <v>44415</v>
      </c>
      <c r="E3435" s="6" t="s">
        <v>15</v>
      </c>
      <c r="F3435" s="6" t="s">
        <v>117</v>
      </c>
      <c r="G3435" s="6" t="s">
        <v>118</v>
      </c>
      <c r="H3435" s="6" t="s">
        <v>20</v>
      </c>
      <c r="I3435" s="8">
        <v>0.4</v>
      </c>
      <c r="J3435" s="9">
        <v>2000</v>
      </c>
      <c r="K3435" s="10">
        <f t="shared" si="26"/>
        <v>800</v>
      </c>
      <c r="L3435" s="10">
        <f t="shared" si="27"/>
        <v>320</v>
      </c>
      <c r="M3435" s="11">
        <v>0.4</v>
      </c>
      <c r="O3435" s="16"/>
      <c r="P3435" s="14"/>
      <c r="Q3435" s="12"/>
      <c r="R3435" s="13"/>
    </row>
    <row r="3436" spans="1:18" ht="15.75" customHeight="1">
      <c r="A3436" s="1"/>
      <c r="B3436" s="6" t="s">
        <v>14</v>
      </c>
      <c r="C3436" s="6">
        <v>1185732</v>
      </c>
      <c r="D3436" s="7">
        <v>44415</v>
      </c>
      <c r="E3436" s="6" t="s">
        <v>15</v>
      </c>
      <c r="F3436" s="6" t="s">
        <v>117</v>
      </c>
      <c r="G3436" s="6" t="s">
        <v>118</v>
      </c>
      <c r="H3436" s="6" t="s">
        <v>21</v>
      </c>
      <c r="I3436" s="8">
        <v>0.49999999999999994</v>
      </c>
      <c r="J3436" s="9">
        <v>1750</v>
      </c>
      <c r="K3436" s="10">
        <f t="shared" si="26"/>
        <v>874.99999999999989</v>
      </c>
      <c r="L3436" s="10">
        <f t="shared" si="27"/>
        <v>262.49999999999994</v>
      </c>
      <c r="M3436" s="11">
        <v>0.3</v>
      </c>
      <c r="O3436" s="16"/>
      <c r="P3436" s="14"/>
      <c r="Q3436" s="12"/>
      <c r="R3436" s="13"/>
    </row>
    <row r="3437" spans="1:18" ht="15.75" customHeight="1">
      <c r="A3437" s="1"/>
      <c r="B3437" s="6" t="s">
        <v>14</v>
      </c>
      <c r="C3437" s="6">
        <v>1185732</v>
      </c>
      <c r="D3437" s="7">
        <v>44415</v>
      </c>
      <c r="E3437" s="6" t="s">
        <v>15</v>
      </c>
      <c r="F3437" s="6" t="s">
        <v>117</v>
      </c>
      <c r="G3437" s="6" t="s">
        <v>118</v>
      </c>
      <c r="H3437" s="6" t="s">
        <v>22</v>
      </c>
      <c r="I3437" s="8">
        <v>0.54999999999999993</v>
      </c>
      <c r="J3437" s="9">
        <v>3500</v>
      </c>
      <c r="K3437" s="10">
        <f t="shared" si="26"/>
        <v>1924.9999999999998</v>
      </c>
      <c r="L3437" s="10">
        <f t="shared" si="27"/>
        <v>770</v>
      </c>
      <c r="M3437" s="11">
        <v>0.4</v>
      </c>
      <c r="O3437" s="16"/>
      <c r="P3437" s="14"/>
      <c r="Q3437" s="12"/>
      <c r="R3437" s="13"/>
    </row>
    <row r="3438" spans="1:18" ht="15.75" customHeight="1">
      <c r="A3438" s="1"/>
      <c r="B3438" s="6" t="s">
        <v>14</v>
      </c>
      <c r="C3438" s="6">
        <v>1185732</v>
      </c>
      <c r="D3438" s="7">
        <v>44445</v>
      </c>
      <c r="E3438" s="6" t="s">
        <v>15</v>
      </c>
      <c r="F3438" s="6" t="s">
        <v>117</v>
      </c>
      <c r="G3438" s="6" t="s">
        <v>118</v>
      </c>
      <c r="H3438" s="6" t="s">
        <v>17</v>
      </c>
      <c r="I3438" s="8">
        <v>0.49999999999999994</v>
      </c>
      <c r="J3438" s="9">
        <v>4750</v>
      </c>
      <c r="K3438" s="10">
        <f t="shared" si="26"/>
        <v>2374.9999999999995</v>
      </c>
      <c r="L3438" s="10">
        <f t="shared" si="27"/>
        <v>831.24999999999977</v>
      </c>
      <c r="M3438" s="11">
        <v>0.35</v>
      </c>
      <c r="O3438" s="16"/>
      <c r="P3438" s="14"/>
      <c r="Q3438" s="12"/>
      <c r="R3438" s="13"/>
    </row>
    <row r="3439" spans="1:18" ht="15.75" customHeight="1">
      <c r="A3439" s="1"/>
      <c r="B3439" s="6" t="s">
        <v>14</v>
      </c>
      <c r="C3439" s="6">
        <v>1185732</v>
      </c>
      <c r="D3439" s="7">
        <v>44445</v>
      </c>
      <c r="E3439" s="6" t="s">
        <v>15</v>
      </c>
      <c r="F3439" s="6" t="s">
        <v>117</v>
      </c>
      <c r="G3439" s="6" t="s">
        <v>118</v>
      </c>
      <c r="H3439" s="6" t="s">
        <v>18</v>
      </c>
      <c r="I3439" s="8">
        <v>0.45</v>
      </c>
      <c r="J3439" s="9">
        <v>2750</v>
      </c>
      <c r="K3439" s="10">
        <f t="shared" si="26"/>
        <v>1237.5</v>
      </c>
      <c r="L3439" s="10">
        <f t="shared" si="27"/>
        <v>433.125</v>
      </c>
      <c r="M3439" s="11">
        <v>0.35</v>
      </c>
      <c r="O3439" s="16"/>
      <c r="P3439" s="14"/>
      <c r="Q3439" s="12"/>
      <c r="R3439" s="13"/>
    </row>
    <row r="3440" spans="1:18" ht="15.75" customHeight="1">
      <c r="A3440" s="1"/>
      <c r="B3440" s="6" t="s">
        <v>14</v>
      </c>
      <c r="C3440" s="6">
        <v>1185732</v>
      </c>
      <c r="D3440" s="7">
        <v>44445</v>
      </c>
      <c r="E3440" s="6" t="s">
        <v>15</v>
      </c>
      <c r="F3440" s="6" t="s">
        <v>117</v>
      </c>
      <c r="G3440" s="6" t="s">
        <v>118</v>
      </c>
      <c r="H3440" s="6" t="s">
        <v>19</v>
      </c>
      <c r="I3440" s="8">
        <v>0.4</v>
      </c>
      <c r="J3440" s="9">
        <v>1750</v>
      </c>
      <c r="K3440" s="10">
        <f t="shared" si="26"/>
        <v>700</v>
      </c>
      <c r="L3440" s="10">
        <f t="shared" si="27"/>
        <v>280</v>
      </c>
      <c r="M3440" s="11">
        <v>0.4</v>
      </c>
      <c r="O3440" s="16"/>
      <c r="P3440" s="14"/>
      <c r="Q3440" s="12"/>
      <c r="R3440" s="13"/>
    </row>
    <row r="3441" spans="1:18" ht="15.75" customHeight="1">
      <c r="A3441" s="1"/>
      <c r="B3441" s="6" t="s">
        <v>14</v>
      </c>
      <c r="C3441" s="6">
        <v>1185732</v>
      </c>
      <c r="D3441" s="7">
        <v>44445</v>
      </c>
      <c r="E3441" s="6" t="s">
        <v>15</v>
      </c>
      <c r="F3441" s="6" t="s">
        <v>117</v>
      </c>
      <c r="G3441" s="6" t="s">
        <v>118</v>
      </c>
      <c r="H3441" s="6" t="s">
        <v>20</v>
      </c>
      <c r="I3441" s="8">
        <v>0.4</v>
      </c>
      <c r="J3441" s="9">
        <v>1500</v>
      </c>
      <c r="K3441" s="10">
        <f t="shared" si="26"/>
        <v>600</v>
      </c>
      <c r="L3441" s="10">
        <f t="shared" si="27"/>
        <v>240</v>
      </c>
      <c r="M3441" s="11">
        <v>0.4</v>
      </c>
      <c r="O3441" s="16"/>
      <c r="P3441" s="14"/>
      <c r="Q3441" s="12"/>
      <c r="R3441" s="13"/>
    </row>
    <row r="3442" spans="1:18" ht="15.75" customHeight="1">
      <c r="A3442" s="1"/>
      <c r="B3442" s="6" t="s">
        <v>14</v>
      </c>
      <c r="C3442" s="6">
        <v>1185732</v>
      </c>
      <c r="D3442" s="7">
        <v>44445</v>
      </c>
      <c r="E3442" s="6" t="s">
        <v>15</v>
      </c>
      <c r="F3442" s="6" t="s">
        <v>117</v>
      </c>
      <c r="G3442" s="6" t="s">
        <v>118</v>
      </c>
      <c r="H3442" s="6" t="s">
        <v>21</v>
      </c>
      <c r="I3442" s="8">
        <v>0.49999999999999994</v>
      </c>
      <c r="J3442" s="9">
        <v>1500</v>
      </c>
      <c r="K3442" s="10">
        <f t="shared" si="26"/>
        <v>749.99999999999989</v>
      </c>
      <c r="L3442" s="10">
        <f t="shared" si="27"/>
        <v>224.99999999999997</v>
      </c>
      <c r="M3442" s="11">
        <v>0.3</v>
      </c>
      <c r="O3442" s="16"/>
      <c r="P3442" s="14"/>
      <c r="Q3442" s="12"/>
      <c r="R3442" s="13"/>
    </row>
    <row r="3443" spans="1:18" ht="15.75" customHeight="1">
      <c r="A3443" s="1"/>
      <c r="B3443" s="6" t="s">
        <v>14</v>
      </c>
      <c r="C3443" s="6">
        <v>1185732</v>
      </c>
      <c r="D3443" s="7">
        <v>44445</v>
      </c>
      <c r="E3443" s="6" t="s">
        <v>15</v>
      </c>
      <c r="F3443" s="6" t="s">
        <v>117</v>
      </c>
      <c r="G3443" s="6" t="s">
        <v>118</v>
      </c>
      <c r="H3443" s="6" t="s">
        <v>22</v>
      </c>
      <c r="I3443" s="8">
        <v>0.54999999999999993</v>
      </c>
      <c r="J3443" s="9">
        <v>2500</v>
      </c>
      <c r="K3443" s="10">
        <f t="shared" si="26"/>
        <v>1374.9999999999998</v>
      </c>
      <c r="L3443" s="10">
        <f t="shared" si="27"/>
        <v>549.99999999999989</v>
      </c>
      <c r="M3443" s="11">
        <v>0.4</v>
      </c>
      <c r="O3443" s="16"/>
      <c r="P3443" s="14"/>
      <c r="Q3443" s="12"/>
      <c r="R3443" s="13"/>
    </row>
    <row r="3444" spans="1:18" ht="15.75" customHeight="1">
      <c r="A3444" s="1"/>
      <c r="B3444" s="6" t="s">
        <v>14</v>
      </c>
      <c r="C3444" s="6">
        <v>1185732</v>
      </c>
      <c r="D3444" s="7">
        <v>44477</v>
      </c>
      <c r="E3444" s="6" t="s">
        <v>15</v>
      </c>
      <c r="F3444" s="6" t="s">
        <v>117</v>
      </c>
      <c r="G3444" s="6" t="s">
        <v>118</v>
      </c>
      <c r="H3444" s="6" t="s">
        <v>17</v>
      </c>
      <c r="I3444" s="8">
        <v>0.54999999999999993</v>
      </c>
      <c r="J3444" s="9">
        <v>4250</v>
      </c>
      <c r="K3444" s="10">
        <f t="shared" si="26"/>
        <v>2337.4999999999995</v>
      </c>
      <c r="L3444" s="10">
        <f t="shared" si="27"/>
        <v>818.12499999999977</v>
      </c>
      <c r="M3444" s="11">
        <v>0.35</v>
      </c>
      <c r="O3444" s="16"/>
      <c r="P3444" s="14"/>
      <c r="Q3444" s="12"/>
      <c r="R3444" s="13"/>
    </row>
    <row r="3445" spans="1:18" ht="15.75" customHeight="1">
      <c r="A3445" s="1"/>
      <c r="B3445" s="6" t="s">
        <v>14</v>
      </c>
      <c r="C3445" s="6">
        <v>1185732</v>
      </c>
      <c r="D3445" s="7">
        <v>44477</v>
      </c>
      <c r="E3445" s="6" t="s">
        <v>15</v>
      </c>
      <c r="F3445" s="6" t="s">
        <v>117</v>
      </c>
      <c r="G3445" s="6" t="s">
        <v>118</v>
      </c>
      <c r="H3445" s="6" t="s">
        <v>18</v>
      </c>
      <c r="I3445" s="8">
        <v>0.5</v>
      </c>
      <c r="J3445" s="9">
        <v>2500</v>
      </c>
      <c r="K3445" s="10">
        <f t="shared" si="26"/>
        <v>1250</v>
      </c>
      <c r="L3445" s="10">
        <f t="shared" si="27"/>
        <v>437.5</v>
      </c>
      <c r="M3445" s="11">
        <v>0.35</v>
      </c>
      <c r="O3445" s="16"/>
      <c r="P3445" s="14"/>
      <c r="Q3445" s="12"/>
      <c r="R3445" s="13"/>
    </row>
    <row r="3446" spans="1:18" ht="15.75" customHeight="1">
      <c r="A3446" s="1"/>
      <c r="B3446" s="6" t="s">
        <v>14</v>
      </c>
      <c r="C3446" s="6">
        <v>1185732</v>
      </c>
      <c r="D3446" s="7">
        <v>44477</v>
      </c>
      <c r="E3446" s="6" t="s">
        <v>15</v>
      </c>
      <c r="F3446" s="6" t="s">
        <v>117</v>
      </c>
      <c r="G3446" s="6" t="s">
        <v>118</v>
      </c>
      <c r="H3446" s="6" t="s">
        <v>19</v>
      </c>
      <c r="I3446" s="8">
        <v>0.5</v>
      </c>
      <c r="J3446" s="9">
        <v>1500</v>
      </c>
      <c r="K3446" s="10">
        <f t="shared" si="26"/>
        <v>750</v>
      </c>
      <c r="L3446" s="10">
        <f t="shared" si="27"/>
        <v>300</v>
      </c>
      <c r="M3446" s="11">
        <v>0.4</v>
      </c>
      <c r="O3446" s="16"/>
      <c r="P3446" s="14"/>
      <c r="Q3446" s="12"/>
      <c r="R3446" s="13"/>
    </row>
    <row r="3447" spans="1:18" ht="15.75" customHeight="1">
      <c r="A3447" s="1"/>
      <c r="B3447" s="6" t="s">
        <v>14</v>
      </c>
      <c r="C3447" s="6">
        <v>1185732</v>
      </c>
      <c r="D3447" s="7">
        <v>44477</v>
      </c>
      <c r="E3447" s="6" t="s">
        <v>15</v>
      </c>
      <c r="F3447" s="6" t="s">
        <v>117</v>
      </c>
      <c r="G3447" s="6" t="s">
        <v>118</v>
      </c>
      <c r="H3447" s="6" t="s">
        <v>20</v>
      </c>
      <c r="I3447" s="8">
        <v>0.5</v>
      </c>
      <c r="J3447" s="9">
        <v>1250</v>
      </c>
      <c r="K3447" s="10">
        <f t="shared" si="26"/>
        <v>625</v>
      </c>
      <c r="L3447" s="10">
        <f t="shared" si="27"/>
        <v>250</v>
      </c>
      <c r="M3447" s="11">
        <v>0.4</v>
      </c>
      <c r="O3447" s="16"/>
      <c r="P3447" s="14"/>
      <c r="Q3447" s="12"/>
      <c r="R3447" s="13"/>
    </row>
    <row r="3448" spans="1:18" ht="15.75" customHeight="1">
      <c r="A3448" s="1"/>
      <c r="B3448" s="6" t="s">
        <v>14</v>
      </c>
      <c r="C3448" s="6">
        <v>1185732</v>
      </c>
      <c r="D3448" s="7">
        <v>44477</v>
      </c>
      <c r="E3448" s="6" t="s">
        <v>15</v>
      </c>
      <c r="F3448" s="6" t="s">
        <v>117</v>
      </c>
      <c r="G3448" s="6" t="s">
        <v>118</v>
      </c>
      <c r="H3448" s="6" t="s">
        <v>21</v>
      </c>
      <c r="I3448" s="8">
        <v>0.6</v>
      </c>
      <c r="J3448" s="9">
        <v>1250</v>
      </c>
      <c r="K3448" s="10">
        <f t="shared" si="26"/>
        <v>750</v>
      </c>
      <c r="L3448" s="10">
        <f t="shared" si="27"/>
        <v>225</v>
      </c>
      <c r="M3448" s="11">
        <v>0.3</v>
      </c>
      <c r="O3448" s="16"/>
      <c r="P3448" s="14"/>
      <c r="Q3448" s="12"/>
      <c r="R3448" s="13"/>
    </row>
    <row r="3449" spans="1:18" ht="15.75" customHeight="1">
      <c r="A3449" s="1"/>
      <c r="B3449" s="6" t="s">
        <v>14</v>
      </c>
      <c r="C3449" s="6">
        <v>1185732</v>
      </c>
      <c r="D3449" s="7">
        <v>44477</v>
      </c>
      <c r="E3449" s="6" t="s">
        <v>15</v>
      </c>
      <c r="F3449" s="6" t="s">
        <v>117</v>
      </c>
      <c r="G3449" s="6" t="s">
        <v>118</v>
      </c>
      <c r="H3449" s="6" t="s">
        <v>22</v>
      </c>
      <c r="I3449" s="8">
        <v>0.64999999999999991</v>
      </c>
      <c r="J3449" s="9">
        <v>2500</v>
      </c>
      <c r="K3449" s="10">
        <f t="shared" si="26"/>
        <v>1624.9999999999998</v>
      </c>
      <c r="L3449" s="10">
        <f t="shared" si="27"/>
        <v>650</v>
      </c>
      <c r="M3449" s="11">
        <v>0.4</v>
      </c>
      <c r="O3449" s="16"/>
      <c r="P3449" s="14"/>
      <c r="Q3449" s="12"/>
      <c r="R3449" s="13"/>
    </row>
    <row r="3450" spans="1:18" ht="15.75" customHeight="1">
      <c r="A3450" s="1"/>
      <c r="B3450" s="6" t="s">
        <v>14</v>
      </c>
      <c r="C3450" s="6">
        <v>1185732</v>
      </c>
      <c r="D3450" s="7">
        <v>44507</v>
      </c>
      <c r="E3450" s="6" t="s">
        <v>15</v>
      </c>
      <c r="F3450" s="6" t="s">
        <v>117</v>
      </c>
      <c r="G3450" s="6" t="s">
        <v>118</v>
      </c>
      <c r="H3450" s="6" t="s">
        <v>17</v>
      </c>
      <c r="I3450" s="8">
        <v>0.6</v>
      </c>
      <c r="J3450" s="9">
        <v>4000</v>
      </c>
      <c r="K3450" s="10">
        <f t="shared" si="26"/>
        <v>2400</v>
      </c>
      <c r="L3450" s="10">
        <f t="shared" si="27"/>
        <v>840</v>
      </c>
      <c r="M3450" s="11">
        <v>0.35</v>
      </c>
      <c r="O3450" s="16"/>
      <c r="P3450" s="14"/>
      <c r="Q3450" s="12"/>
      <c r="R3450" s="13"/>
    </row>
    <row r="3451" spans="1:18" ht="15.75" customHeight="1">
      <c r="A3451" s="1"/>
      <c r="B3451" s="6" t="s">
        <v>14</v>
      </c>
      <c r="C3451" s="6">
        <v>1185732</v>
      </c>
      <c r="D3451" s="7">
        <v>44507</v>
      </c>
      <c r="E3451" s="6" t="s">
        <v>15</v>
      </c>
      <c r="F3451" s="6" t="s">
        <v>117</v>
      </c>
      <c r="G3451" s="6" t="s">
        <v>118</v>
      </c>
      <c r="H3451" s="6" t="s">
        <v>18</v>
      </c>
      <c r="I3451" s="8">
        <v>0.5</v>
      </c>
      <c r="J3451" s="9">
        <v>2750</v>
      </c>
      <c r="K3451" s="10">
        <f t="shared" si="26"/>
        <v>1375</v>
      </c>
      <c r="L3451" s="10">
        <f t="shared" si="27"/>
        <v>481.24999999999994</v>
      </c>
      <c r="M3451" s="11">
        <v>0.35</v>
      </c>
      <c r="O3451" s="16"/>
      <c r="P3451" s="14"/>
      <c r="Q3451" s="12"/>
      <c r="R3451" s="13"/>
    </row>
    <row r="3452" spans="1:18" ht="15.75" customHeight="1">
      <c r="A3452" s="1"/>
      <c r="B3452" s="6" t="s">
        <v>14</v>
      </c>
      <c r="C3452" s="6">
        <v>1185732</v>
      </c>
      <c r="D3452" s="7">
        <v>44507</v>
      </c>
      <c r="E3452" s="6" t="s">
        <v>15</v>
      </c>
      <c r="F3452" s="6" t="s">
        <v>117</v>
      </c>
      <c r="G3452" s="6" t="s">
        <v>118</v>
      </c>
      <c r="H3452" s="6" t="s">
        <v>19</v>
      </c>
      <c r="I3452" s="8">
        <v>0.5</v>
      </c>
      <c r="J3452" s="9">
        <v>2700</v>
      </c>
      <c r="K3452" s="10">
        <f t="shared" si="26"/>
        <v>1350</v>
      </c>
      <c r="L3452" s="10">
        <f t="shared" si="27"/>
        <v>540</v>
      </c>
      <c r="M3452" s="11">
        <v>0.4</v>
      </c>
      <c r="O3452" s="16"/>
      <c r="P3452" s="14"/>
      <c r="Q3452" s="12"/>
      <c r="R3452" s="13"/>
    </row>
    <row r="3453" spans="1:18" ht="15.75" customHeight="1">
      <c r="A3453" s="1"/>
      <c r="B3453" s="6" t="s">
        <v>14</v>
      </c>
      <c r="C3453" s="6">
        <v>1185732</v>
      </c>
      <c r="D3453" s="7">
        <v>44507</v>
      </c>
      <c r="E3453" s="6" t="s">
        <v>15</v>
      </c>
      <c r="F3453" s="6" t="s">
        <v>117</v>
      </c>
      <c r="G3453" s="6" t="s">
        <v>118</v>
      </c>
      <c r="H3453" s="6" t="s">
        <v>20</v>
      </c>
      <c r="I3453" s="8">
        <v>0.5</v>
      </c>
      <c r="J3453" s="9">
        <v>2500</v>
      </c>
      <c r="K3453" s="10">
        <f t="shared" si="26"/>
        <v>1250</v>
      </c>
      <c r="L3453" s="10">
        <f t="shared" si="27"/>
        <v>500</v>
      </c>
      <c r="M3453" s="11">
        <v>0.4</v>
      </c>
      <c r="O3453" s="16"/>
      <c r="P3453" s="14"/>
      <c r="Q3453" s="12"/>
      <c r="R3453" s="13"/>
    </row>
    <row r="3454" spans="1:18" ht="15.75" customHeight="1">
      <c r="A3454" s="1"/>
      <c r="B3454" s="6" t="s">
        <v>14</v>
      </c>
      <c r="C3454" s="6">
        <v>1185732</v>
      </c>
      <c r="D3454" s="7">
        <v>44507</v>
      </c>
      <c r="E3454" s="6" t="s">
        <v>15</v>
      </c>
      <c r="F3454" s="6" t="s">
        <v>117</v>
      </c>
      <c r="G3454" s="6" t="s">
        <v>118</v>
      </c>
      <c r="H3454" s="6" t="s">
        <v>21</v>
      </c>
      <c r="I3454" s="8">
        <v>0.6</v>
      </c>
      <c r="J3454" s="9">
        <v>2250</v>
      </c>
      <c r="K3454" s="10">
        <f t="shared" si="26"/>
        <v>1350</v>
      </c>
      <c r="L3454" s="10">
        <f t="shared" si="27"/>
        <v>405</v>
      </c>
      <c r="M3454" s="11">
        <v>0.3</v>
      </c>
      <c r="O3454" s="16"/>
      <c r="P3454" s="14"/>
      <c r="Q3454" s="12"/>
      <c r="R3454" s="13"/>
    </row>
    <row r="3455" spans="1:18" ht="15.75" customHeight="1">
      <c r="A3455" s="1"/>
      <c r="B3455" s="6" t="s">
        <v>14</v>
      </c>
      <c r="C3455" s="6">
        <v>1185732</v>
      </c>
      <c r="D3455" s="7">
        <v>44507</v>
      </c>
      <c r="E3455" s="6" t="s">
        <v>15</v>
      </c>
      <c r="F3455" s="6" t="s">
        <v>117</v>
      </c>
      <c r="G3455" s="6" t="s">
        <v>118</v>
      </c>
      <c r="H3455" s="6" t="s">
        <v>22</v>
      </c>
      <c r="I3455" s="8">
        <v>0.64999999999999991</v>
      </c>
      <c r="J3455" s="9">
        <v>3250</v>
      </c>
      <c r="K3455" s="10">
        <f t="shared" si="26"/>
        <v>2112.4999999999995</v>
      </c>
      <c r="L3455" s="10">
        <f t="shared" si="27"/>
        <v>844.99999999999989</v>
      </c>
      <c r="M3455" s="11">
        <v>0.4</v>
      </c>
      <c r="O3455" s="16"/>
      <c r="P3455" s="14"/>
      <c r="Q3455" s="12"/>
      <c r="R3455" s="13"/>
    </row>
    <row r="3456" spans="1:18" ht="15.75" customHeight="1">
      <c r="A3456" s="1"/>
      <c r="B3456" s="6" t="s">
        <v>14</v>
      </c>
      <c r="C3456" s="6">
        <v>1185732</v>
      </c>
      <c r="D3456" s="7">
        <v>44536</v>
      </c>
      <c r="E3456" s="6" t="s">
        <v>15</v>
      </c>
      <c r="F3456" s="6" t="s">
        <v>117</v>
      </c>
      <c r="G3456" s="6" t="s">
        <v>118</v>
      </c>
      <c r="H3456" s="6" t="s">
        <v>17</v>
      </c>
      <c r="I3456" s="8">
        <v>0.6</v>
      </c>
      <c r="J3456" s="9">
        <v>5500</v>
      </c>
      <c r="K3456" s="10">
        <f t="shared" si="26"/>
        <v>3300</v>
      </c>
      <c r="L3456" s="10">
        <f t="shared" si="27"/>
        <v>1155</v>
      </c>
      <c r="M3456" s="11">
        <v>0.35</v>
      </c>
      <c r="O3456" s="16"/>
      <c r="P3456" s="14"/>
      <c r="Q3456" s="12"/>
      <c r="R3456" s="13"/>
    </row>
    <row r="3457" spans="1:18" ht="15.75" customHeight="1">
      <c r="A3457" s="1"/>
      <c r="B3457" s="6" t="s">
        <v>14</v>
      </c>
      <c r="C3457" s="6">
        <v>1185732</v>
      </c>
      <c r="D3457" s="7">
        <v>44536</v>
      </c>
      <c r="E3457" s="6" t="s">
        <v>15</v>
      </c>
      <c r="F3457" s="6" t="s">
        <v>117</v>
      </c>
      <c r="G3457" s="6" t="s">
        <v>118</v>
      </c>
      <c r="H3457" s="6" t="s">
        <v>18</v>
      </c>
      <c r="I3457" s="8">
        <v>0.5</v>
      </c>
      <c r="J3457" s="9">
        <v>3500</v>
      </c>
      <c r="K3457" s="10">
        <f t="shared" si="26"/>
        <v>1750</v>
      </c>
      <c r="L3457" s="10">
        <f t="shared" si="27"/>
        <v>612.5</v>
      </c>
      <c r="M3457" s="11">
        <v>0.35</v>
      </c>
      <c r="O3457" s="16"/>
      <c r="P3457" s="14"/>
      <c r="Q3457" s="12"/>
      <c r="R3457" s="13"/>
    </row>
    <row r="3458" spans="1:18" ht="15.75" customHeight="1">
      <c r="A3458" s="1"/>
      <c r="B3458" s="6" t="s">
        <v>14</v>
      </c>
      <c r="C3458" s="6">
        <v>1185732</v>
      </c>
      <c r="D3458" s="7">
        <v>44536</v>
      </c>
      <c r="E3458" s="6" t="s">
        <v>15</v>
      </c>
      <c r="F3458" s="6" t="s">
        <v>117</v>
      </c>
      <c r="G3458" s="6" t="s">
        <v>118</v>
      </c>
      <c r="H3458" s="6" t="s">
        <v>19</v>
      </c>
      <c r="I3458" s="8">
        <v>0.5</v>
      </c>
      <c r="J3458" s="9">
        <v>3250</v>
      </c>
      <c r="K3458" s="10">
        <f t="shared" si="26"/>
        <v>1625</v>
      </c>
      <c r="L3458" s="10">
        <f t="shared" si="27"/>
        <v>650</v>
      </c>
      <c r="M3458" s="11">
        <v>0.4</v>
      </c>
      <c r="O3458" s="16"/>
      <c r="P3458" s="14"/>
      <c r="Q3458" s="12"/>
      <c r="R3458" s="13"/>
    </row>
    <row r="3459" spans="1:18" ht="15.75" customHeight="1">
      <c r="A3459" s="1"/>
      <c r="B3459" s="6" t="s">
        <v>14</v>
      </c>
      <c r="C3459" s="6">
        <v>1185732</v>
      </c>
      <c r="D3459" s="7">
        <v>44536</v>
      </c>
      <c r="E3459" s="6" t="s">
        <v>15</v>
      </c>
      <c r="F3459" s="6" t="s">
        <v>117</v>
      </c>
      <c r="G3459" s="6" t="s">
        <v>118</v>
      </c>
      <c r="H3459" s="6" t="s">
        <v>20</v>
      </c>
      <c r="I3459" s="8">
        <v>0.5</v>
      </c>
      <c r="J3459" s="9">
        <v>2750</v>
      </c>
      <c r="K3459" s="10">
        <f t="shared" si="26"/>
        <v>1375</v>
      </c>
      <c r="L3459" s="10">
        <f t="shared" si="27"/>
        <v>550</v>
      </c>
      <c r="M3459" s="11">
        <v>0.4</v>
      </c>
      <c r="O3459" s="16"/>
      <c r="P3459" s="14"/>
      <c r="Q3459" s="12"/>
      <c r="R3459" s="13"/>
    </row>
    <row r="3460" spans="1:18" ht="15.75" customHeight="1">
      <c r="A3460" s="1"/>
      <c r="B3460" s="6" t="s">
        <v>14</v>
      </c>
      <c r="C3460" s="6">
        <v>1185732</v>
      </c>
      <c r="D3460" s="7">
        <v>44536</v>
      </c>
      <c r="E3460" s="6" t="s">
        <v>15</v>
      </c>
      <c r="F3460" s="6" t="s">
        <v>117</v>
      </c>
      <c r="G3460" s="6" t="s">
        <v>118</v>
      </c>
      <c r="H3460" s="6" t="s">
        <v>21</v>
      </c>
      <c r="I3460" s="8">
        <v>0.6</v>
      </c>
      <c r="J3460" s="9">
        <v>2750</v>
      </c>
      <c r="K3460" s="10">
        <f t="shared" si="26"/>
        <v>1650</v>
      </c>
      <c r="L3460" s="10">
        <f t="shared" si="27"/>
        <v>495</v>
      </c>
      <c r="M3460" s="11">
        <v>0.3</v>
      </c>
      <c r="O3460" s="16"/>
      <c r="P3460" s="14"/>
      <c r="Q3460" s="12"/>
      <c r="R3460" s="13"/>
    </row>
    <row r="3461" spans="1:18" ht="15.75" customHeight="1">
      <c r="A3461" s="1"/>
      <c r="B3461" s="6" t="s">
        <v>14</v>
      </c>
      <c r="C3461" s="6">
        <v>1185732</v>
      </c>
      <c r="D3461" s="7">
        <v>44536</v>
      </c>
      <c r="E3461" s="6" t="s">
        <v>15</v>
      </c>
      <c r="F3461" s="6" t="s">
        <v>117</v>
      </c>
      <c r="G3461" s="6" t="s">
        <v>118</v>
      </c>
      <c r="H3461" s="6" t="s">
        <v>22</v>
      </c>
      <c r="I3461" s="8">
        <v>0.64999999999999991</v>
      </c>
      <c r="J3461" s="9">
        <v>3750</v>
      </c>
      <c r="K3461" s="10">
        <f t="shared" si="26"/>
        <v>2437.4999999999995</v>
      </c>
      <c r="L3461" s="10">
        <f t="shared" si="27"/>
        <v>974.99999999999989</v>
      </c>
      <c r="M3461" s="11">
        <v>0.4</v>
      </c>
      <c r="O3461" s="16"/>
      <c r="P3461" s="14"/>
      <c r="Q3461" s="12"/>
      <c r="R3461" s="13"/>
    </row>
    <row r="3462" spans="1:18" ht="15.75" customHeight="1">
      <c r="A3462" s="1" t="s">
        <v>39</v>
      </c>
      <c r="B3462" s="6" t="s">
        <v>14</v>
      </c>
      <c r="C3462" s="6">
        <v>1185732</v>
      </c>
      <c r="D3462" s="7">
        <v>44203</v>
      </c>
      <c r="E3462" s="6" t="s">
        <v>15</v>
      </c>
      <c r="F3462" s="6" t="s">
        <v>119</v>
      </c>
      <c r="G3462" s="6" t="s">
        <v>120</v>
      </c>
      <c r="H3462" s="6" t="s">
        <v>17</v>
      </c>
      <c r="I3462" s="8">
        <v>0.4</v>
      </c>
      <c r="J3462" s="9">
        <v>5000</v>
      </c>
      <c r="K3462" s="10">
        <f t="shared" si="26"/>
        <v>2000</v>
      </c>
      <c r="L3462" s="10">
        <f t="shared" si="27"/>
        <v>800</v>
      </c>
      <c r="M3462" s="11">
        <v>0.4</v>
      </c>
      <c r="O3462" s="16"/>
      <c r="P3462" s="14"/>
      <c r="Q3462" s="12"/>
      <c r="R3462" s="13"/>
    </row>
    <row r="3463" spans="1:18" ht="15.75" customHeight="1">
      <c r="A3463" s="1"/>
      <c r="B3463" s="6" t="s">
        <v>14</v>
      </c>
      <c r="C3463" s="6">
        <v>1185732</v>
      </c>
      <c r="D3463" s="7">
        <v>44203</v>
      </c>
      <c r="E3463" s="6" t="s">
        <v>15</v>
      </c>
      <c r="F3463" s="6" t="s">
        <v>119</v>
      </c>
      <c r="G3463" s="6" t="s">
        <v>120</v>
      </c>
      <c r="H3463" s="6" t="s">
        <v>18</v>
      </c>
      <c r="I3463" s="8">
        <v>0.4</v>
      </c>
      <c r="J3463" s="9">
        <v>3000</v>
      </c>
      <c r="K3463" s="10">
        <f t="shared" si="26"/>
        <v>1200</v>
      </c>
      <c r="L3463" s="10">
        <f t="shared" si="27"/>
        <v>480</v>
      </c>
      <c r="M3463" s="11">
        <v>0.4</v>
      </c>
      <c r="O3463" s="16"/>
      <c r="P3463" s="14"/>
      <c r="Q3463" s="12"/>
      <c r="R3463" s="13"/>
    </row>
    <row r="3464" spans="1:18" ht="15.75" customHeight="1">
      <c r="A3464" s="1"/>
      <c r="B3464" s="6" t="s">
        <v>14</v>
      </c>
      <c r="C3464" s="6">
        <v>1185732</v>
      </c>
      <c r="D3464" s="7">
        <v>44203</v>
      </c>
      <c r="E3464" s="6" t="s">
        <v>15</v>
      </c>
      <c r="F3464" s="6" t="s">
        <v>119</v>
      </c>
      <c r="G3464" s="6" t="s">
        <v>120</v>
      </c>
      <c r="H3464" s="6" t="s">
        <v>19</v>
      </c>
      <c r="I3464" s="8">
        <v>0.30000000000000004</v>
      </c>
      <c r="J3464" s="9">
        <v>3000</v>
      </c>
      <c r="K3464" s="10">
        <f t="shared" si="26"/>
        <v>900.00000000000011</v>
      </c>
      <c r="L3464" s="10">
        <f t="shared" si="27"/>
        <v>270</v>
      </c>
      <c r="M3464" s="11">
        <v>0.3</v>
      </c>
      <c r="O3464" s="16"/>
      <c r="P3464" s="14"/>
      <c r="Q3464" s="12"/>
      <c r="R3464" s="13"/>
    </row>
    <row r="3465" spans="1:18" ht="15.75" customHeight="1">
      <c r="A3465" s="1"/>
      <c r="B3465" s="6" t="s">
        <v>14</v>
      </c>
      <c r="C3465" s="6">
        <v>1185732</v>
      </c>
      <c r="D3465" s="7">
        <v>44203</v>
      </c>
      <c r="E3465" s="6" t="s">
        <v>15</v>
      </c>
      <c r="F3465" s="6" t="s">
        <v>119</v>
      </c>
      <c r="G3465" s="6" t="s">
        <v>120</v>
      </c>
      <c r="H3465" s="6" t="s">
        <v>20</v>
      </c>
      <c r="I3465" s="8">
        <v>0.35</v>
      </c>
      <c r="J3465" s="9">
        <v>1500</v>
      </c>
      <c r="K3465" s="10">
        <f t="shared" si="26"/>
        <v>525</v>
      </c>
      <c r="L3465" s="10">
        <f t="shared" si="27"/>
        <v>157.5</v>
      </c>
      <c r="M3465" s="11">
        <v>0.3</v>
      </c>
      <c r="O3465" s="16"/>
      <c r="P3465" s="14"/>
      <c r="Q3465" s="12"/>
      <c r="R3465" s="13"/>
    </row>
    <row r="3466" spans="1:18" ht="15.75" customHeight="1">
      <c r="A3466" s="1"/>
      <c r="B3466" s="6" t="s">
        <v>14</v>
      </c>
      <c r="C3466" s="6">
        <v>1185732</v>
      </c>
      <c r="D3466" s="7">
        <v>44203</v>
      </c>
      <c r="E3466" s="6" t="s">
        <v>15</v>
      </c>
      <c r="F3466" s="6" t="s">
        <v>119</v>
      </c>
      <c r="G3466" s="6" t="s">
        <v>120</v>
      </c>
      <c r="H3466" s="6" t="s">
        <v>21</v>
      </c>
      <c r="I3466" s="8">
        <v>0.5</v>
      </c>
      <c r="J3466" s="9">
        <v>2000</v>
      </c>
      <c r="K3466" s="10">
        <f t="shared" si="26"/>
        <v>1000</v>
      </c>
      <c r="L3466" s="10">
        <f t="shared" si="27"/>
        <v>300</v>
      </c>
      <c r="M3466" s="11">
        <v>0.3</v>
      </c>
      <c r="O3466" s="16"/>
      <c r="P3466" s="14"/>
      <c r="Q3466" s="12"/>
      <c r="R3466" s="13"/>
    </row>
    <row r="3467" spans="1:18" ht="15.75" customHeight="1">
      <c r="A3467" s="1"/>
      <c r="B3467" s="6" t="s">
        <v>14</v>
      </c>
      <c r="C3467" s="6">
        <v>1185732</v>
      </c>
      <c r="D3467" s="7">
        <v>44203</v>
      </c>
      <c r="E3467" s="6" t="s">
        <v>15</v>
      </c>
      <c r="F3467" s="6" t="s">
        <v>119</v>
      </c>
      <c r="G3467" s="6" t="s">
        <v>120</v>
      </c>
      <c r="H3467" s="6" t="s">
        <v>22</v>
      </c>
      <c r="I3467" s="8">
        <v>0.4</v>
      </c>
      <c r="J3467" s="9">
        <v>3000</v>
      </c>
      <c r="K3467" s="10">
        <f t="shared" si="26"/>
        <v>1200</v>
      </c>
      <c r="L3467" s="10">
        <f t="shared" si="27"/>
        <v>420</v>
      </c>
      <c r="M3467" s="11">
        <v>0.35</v>
      </c>
      <c r="O3467" s="16"/>
      <c r="P3467" s="14"/>
      <c r="Q3467" s="12"/>
      <c r="R3467" s="13"/>
    </row>
    <row r="3468" spans="1:18" ht="15.75" customHeight="1">
      <c r="A3468" s="1"/>
      <c r="B3468" s="6" t="s">
        <v>14</v>
      </c>
      <c r="C3468" s="6">
        <v>1185732</v>
      </c>
      <c r="D3468" s="7">
        <v>44232</v>
      </c>
      <c r="E3468" s="6" t="s">
        <v>15</v>
      </c>
      <c r="F3468" s="6" t="s">
        <v>119</v>
      </c>
      <c r="G3468" s="6" t="s">
        <v>120</v>
      </c>
      <c r="H3468" s="6" t="s">
        <v>17</v>
      </c>
      <c r="I3468" s="8">
        <v>0.4</v>
      </c>
      <c r="J3468" s="9">
        <v>5500</v>
      </c>
      <c r="K3468" s="10">
        <f t="shared" si="26"/>
        <v>2200</v>
      </c>
      <c r="L3468" s="10">
        <f t="shared" si="27"/>
        <v>880</v>
      </c>
      <c r="M3468" s="11">
        <v>0.4</v>
      </c>
      <c r="O3468" s="16"/>
      <c r="P3468" s="14"/>
      <c r="Q3468" s="12"/>
      <c r="R3468" s="13"/>
    </row>
    <row r="3469" spans="1:18" ht="15.75" customHeight="1">
      <c r="A3469" s="1"/>
      <c r="B3469" s="6" t="s">
        <v>14</v>
      </c>
      <c r="C3469" s="6">
        <v>1185732</v>
      </c>
      <c r="D3469" s="7">
        <v>44232</v>
      </c>
      <c r="E3469" s="6" t="s">
        <v>15</v>
      </c>
      <c r="F3469" s="6" t="s">
        <v>119</v>
      </c>
      <c r="G3469" s="6" t="s">
        <v>120</v>
      </c>
      <c r="H3469" s="6" t="s">
        <v>18</v>
      </c>
      <c r="I3469" s="8">
        <v>0.4</v>
      </c>
      <c r="J3469" s="9">
        <v>2000</v>
      </c>
      <c r="K3469" s="10">
        <f t="shared" si="26"/>
        <v>800</v>
      </c>
      <c r="L3469" s="10">
        <f t="shared" si="27"/>
        <v>320</v>
      </c>
      <c r="M3469" s="11">
        <v>0.4</v>
      </c>
      <c r="O3469" s="16"/>
      <c r="P3469" s="14"/>
      <c r="Q3469" s="12"/>
      <c r="R3469" s="13"/>
    </row>
    <row r="3470" spans="1:18" ht="15.75" customHeight="1">
      <c r="A3470" s="1"/>
      <c r="B3470" s="6" t="s">
        <v>14</v>
      </c>
      <c r="C3470" s="6">
        <v>1185732</v>
      </c>
      <c r="D3470" s="7">
        <v>44232</v>
      </c>
      <c r="E3470" s="6" t="s">
        <v>15</v>
      </c>
      <c r="F3470" s="6" t="s">
        <v>119</v>
      </c>
      <c r="G3470" s="6" t="s">
        <v>120</v>
      </c>
      <c r="H3470" s="6" t="s">
        <v>19</v>
      </c>
      <c r="I3470" s="8">
        <v>0.30000000000000004</v>
      </c>
      <c r="J3470" s="9">
        <v>2500</v>
      </c>
      <c r="K3470" s="10">
        <f t="shared" si="26"/>
        <v>750.00000000000011</v>
      </c>
      <c r="L3470" s="10">
        <f t="shared" si="27"/>
        <v>225.00000000000003</v>
      </c>
      <c r="M3470" s="11">
        <v>0.3</v>
      </c>
      <c r="O3470" s="16"/>
      <c r="P3470" s="14"/>
      <c r="Q3470" s="12"/>
      <c r="R3470" s="13"/>
    </row>
    <row r="3471" spans="1:18" ht="15.75" customHeight="1">
      <c r="A3471" s="1"/>
      <c r="B3471" s="6" t="s">
        <v>14</v>
      </c>
      <c r="C3471" s="6">
        <v>1185732</v>
      </c>
      <c r="D3471" s="7">
        <v>44232</v>
      </c>
      <c r="E3471" s="6" t="s">
        <v>15</v>
      </c>
      <c r="F3471" s="6" t="s">
        <v>119</v>
      </c>
      <c r="G3471" s="6" t="s">
        <v>120</v>
      </c>
      <c r="H3471" s="6" t="s">
        <v>20</v>
      </c>
      <c r="I3471" s="8">
        <v>0.35</v>
      </c>
      <c r="J3471" s="9">
        <v>1250</v>
      </c>
      <c r="K3471" s="10">
        <f t="shared" si="26"/>
        <v>437.5</v>
      </c>
      <c r="L3471" s="10">
        <f t="shared" si="27"/>
        <v>131.25</v>
      </c>
      <c r="M3471" s="11">
        <v>0.3</v>
      </c>
      <c r="O3471" s="16"/>
      <c r="P3471" s="14"/>
      <c r="Q3471" s="12"/>
      <c r="R3471" s="13"/>
    </row>
    <row r="3472" spans="1:18" ht="15.75" customHeight="1">
      <c r="A3472" s="1"/>
      <c r="B3472" s="6" t="s">
        <v>14</v>
      </c>
      <c r="C3472" s="6">
        <v>1185732</v>
      </c>
      <c r="D3472" s="7">
        <v>44232</v>
      </c>
      <c r="E3472" s="6" t="s">
        <v>15</v>
      </c>
      <c r="F3472" s="6" t="s">
        <v>119</v>
      </c>
      <c r="G3472" s="6" t="s">
        <v>120</v>
      </c>
      <c r="H3472" s="6" t="s">
        <v>21</v>
      </c>
      <c r="I3472" s="8">
        <v>0.5</v>
      </c>
      <c r="J3472" s="9">
        <v>2000</v>
      </c>
      <c r="K3472" s="10">
        <f t="shared" si="26"/>
        <v>1000</v>
      </c>
      <c r="L3472" s="10">
        <f t="shared" si="27"/>
        <v>300</v>
      </c>
      <c r="M3472" s="11">
        <v>0.3</v>
      </c>
      <c r="O3472" s="16"/>
      <c r="P3472" s="14"/>
      <c r="Q3472" s="12"/>
      <c r="R3472" s="13"/>
    </row>
    <row r="3473" spans="1:18" ht="15.75" customHeight="1">
      <c r="A3473" s="1"/>
      <c r="B3473" s="6" t="s">
        <v>14</v>
      </c>
      <c r="C3473" s="6">
        <v>1185732</v>
      </c>
      <c r="D3473" s="7">
        <v>44232</v>
      </c>
      <c r="E3473" s="6" t="s">
        <v>15</v>
      </c>
      <c r="F3473" s="6" t="s">
        <v>119</v>
      </c>
      <c r="G3473" s="6" t="s">
        <v>120</v>
      </c>
      <c r="H3473" s="6" t="s">
        <v>22</v>
      </c>
      <c r="I3473" s="8">
        <v>0.4</v>
      </c>
      <c r="J3473" s="9">
        <v>3000</v>
      </c>
      <c r="K3473" s="10">
        <f t="shared" si="26"/>
        <v>1200</v>
      </c>
      <c r="L3473" s="10">
        <f t="shared" si="27"/>
        <v>420</v>
      </c>
      <c r="M3473" s="11">
        <v>0.35</v>
      </c>
      <c r="O3473" s="16"/>
      <c r="P3473" s="14"/>
      <c r="Q3473" s="12"/>
      <c r="R3473" s="13"/>
    </row>
    <row r="3474" spans="1:18" ht="15.75" customHeight="1">
      <c r="A3474" s="1"/>
      <c r="B3474" s="6" t="s">
        <v>14</v>
      </c>
      <c r="C3474" s="6">
        <v>1185732</v>
      </c>
      <c r="D3474" s="7">
        <v>44258</v>
      </c>
      <c r="E3474" s="6" t="s">
        <v>15</v>
      </c>
      <c r="F3474" s="6" t="s">
        <v>119</v>
      </c>
      <c r="G3474" s="6" t="s">
        <v>120</v>
      </c>
      <c r="H3474" s="6" t="s">
        <v>17</v>
      </c>
      <c r="I3474" s="8">
        <v>0.4</v>
      </c>
      <c r="J3474" s="9">
        <v>5200</v>
      </c>
      <c r="K3474" s="10">
        <f t="shared" si="26"/>
        <v>2080</v>
      </c>
      <c r="L3474" s="10">
        <f t="shared" si="27"/>
        <v>832</v>
      </c>
      <c r="M3474" s="11">
        <v>0.4</v>
      </c>
      <c r="O3474" s="16"/>
      <c r="P3474" s="14"/>
      <c r="Q3474" s="12"/>
      <c r="R3474" s="13"/>
    </row>
    <row r="3475" spans="1:18" ht="15.75" customHeight="1">
      <c r="A3475" s="1"/>
      <c r="B3475" s="6" t="s">
        <v>14</v>
      </c>
      <c r="C3475" s="6">
        <v>1185732</v>
      </c>
      <c r="D3475" s="7">
        <v>44258</v>
      </c>
      <c r="E3475" s="6" t="s">
        <v>15</v>
      </c>
      <c r="F3475" s="6" t="s">
        <v>119</v>
      </c>
      <c r="G3475" s="6" t="s">
        <v>120</v>
      </c>
      <c r="H3475" s="6" t="s">
        <v>18</v>
      </c>
      <c r="I3475" s="8">
        <v>0.4</v>
      </c>
      <c r="J3475" s="9">
        <v>2250</v>
      </c>
      <c r="K3475" s="10">
        <f t="shared" si="26"/>
        <v>900</v>
      </c>
      <c r="L3475" s="10">
        <f t="shared" si="27"/>
        <v>360</v>
      </c>
      <c r="M3475" s="11">
        <v>0.4</v>
      </c>
      <c r="O3475" s="16"/>
      <c r="P3475" s="14"/>
      <c r="Q3475" s="12"/>
      <c r="R3475" s="13"/>
    </row>
    <row r="3476" spans="1:18" ht="15.75" customHeight="1">
      <c r="A3476" s="1"/>
      <c r="B3476" s="6" t="s">
        <v>14</v>
      </c>
      <c r="C3476" s="6">
        <v>1185732</v>
      </c>
      <c r="D3476" s="7">
        <v>44258</v>
      </c>
      <c r="E3476" s="6" t="s">
        <v>15</v>
      </c>
      <c r="F3476" s="6" t="s">
        <v>119</v>
      </c>
      <c r="G3476" s="6" t="s">
        <v>120</v>
      </c>
      <c r="H3476" s="6" t="s">
        <v>19</v>
      </c>
      <c r="I3476" s="8">
        <v>0.30000000000000004</v>
      </c>
      <c r="J3476" s="9">
        <v>2500</v>
      </c>
      <c r="K3476" s="10">
        <f t="shared" si="26"/>
        <v>750.00000000000011</v>
      </c>
      <c r="L3476" s="10">
        <f t="shared" si="27"/>
        <v>225.00000000000003</v>
      </c>
      <c r="M3476" s="11">
        <v>0.3</v>
      </c>
      <c r="O3476" s="16"/>
      <c r="P3476" s="14"/>
      <c r="Q3476" s="12"/>
      <c r="R3476" s="13"/>
    </row>
    <row r="3477" spans="1:18" ht="15.75" customHeight="1">
      <c r="A3477" s="1"/>
      <c r="B3477" s="6" t="s">
        <v>14</v>
      </c>
      <c r="C3477" s="6">
        <v>1185732</v>
      </c>
      <c r="D3477" s="7">
        <v>44258</v>
      </c>
      <c r="E3477" s="6" t="s">
        <v>15</v>
      </c>
      <c r="F3477" s="6" t="s">
        <v>119</v>
      </c>
      <c r="G3477" s="6" t="s">
        <v>120</v>
      </c>
      <c r="H3477" s="6" t="s">
        <v>20</v>
      </c>
      <c r="I3477" s="8">
        <v>0.35</v>
      </c>
      <c r="J3477" s="9">
        <v>1000</v>
      </c>
      <c r="K3477" s="10">
        <f t="shared" si="26"/>
        <v>350</v>
      </c>
      <c r="L3477" s="10">
        <f t="shared" si="27"/>
        <v>105</v>
      </c>
      <c r="M3477" s="11">
        <v>0.3</v>
      </c>
      <c r="O3477" s="16"/>
      <c r="P3477" s="14"/>
      <c r="Q3477" s="12"/>
      <c r="R3477" s="13"/>
    </row>
    <row r="3478" spans="1:18" ht="15.75" customHeight="1">
      <c r="A3478" s="1"/>
      <c r="B3478" s="6" t="s">
        <v>14</v>
      </c>
      <c r="C3478" s="6">
        <v>1185732</v>
      </c>
      <c r="D3478" s="7">
        <v>44258</v>
      </c>
      <c r="E3478" s="6" t="s">
        <v>15</v>
      </c>
      <c r="F3478" s="6" t="s">
        <v>119</v>
      </c>
      <c r="G3478" s="6" t="s">
        <v>120</v>
      </c>
      <c r="H3478" s="6" t="s">
        <v>21</v>
      </c>
      <c r="I3478" s="8">
        <v>0.5</v>
      </c>
      <c r="J3478" s="9">
        <v>1500</v>
      </c>
      <c r="K3478" s="10">
        <f t="shared" si="26"/>
        <v>750</v>
      </c>
      <c r="L3478" s="10">
        <f t="shared" si="27"/>
        <v>225</v>
      </c>
      <c r="M3478" s="11">
        <v>0.3</v>
      </c>
      <c r="O3478" s="16"/>
      <c r="P3478" s="14"/>
      <c r="Q3478" s="12"/>
      <c r="R3478" s="13"/>
    </row>
    <row r="3479" spans="1:18" ht="15.75" customHeight="1">
      <c r="A3479" s="1"/>
      <c r="B3479" s="6" t="s">
        <v>14</v>
      </c>
      <c r="C3479" s="6">
        <v>1185732</v>
      </c>
      <c r="D3479" s="7">
        <v>44258</v>
      </c>
      <c r="E3479" s="6" t="s">
        <v>15</v>
      </c>
      <c r="F3479" s="6" t="s">
        <v>119</v>
      </c>
      <c r="G3479" s="6" t="s">
        <v>120</v>
      </c>
      <c r="H3479" s="6" t="s">
        <v>22</v>
      </c>
      <c r="I3479" s="8">
        <v>0.4</v>
      </c>
      <c r="J3479" s="9">
        <v>2500</v>
      </c>
      <c r="K3479" s="10">
        <f t="shared" si="26"/>
        <v>1000</v>
      </c>
      <c r="L3479" s="10">
        <f t="shared" si="27"/>
        <v>350</v>
      </c>
      <c r="M3479" s="11">
        <v>0.35</v>
      </c>
      <c r="O3479" s="16"/>
      <c r="P3479" s="14"/>
      <c r="Q3479" s="12"/>
      <c r="R3479" s="13"/>
    </row>
    <row r="3480" spans="1:18" ht="15.75" customHeight="1">
      <c r="A3480" s="1"/>
      <c r="B3480" s="6" t="s">
        <v>14</v>
      </c>
      <c r="C3480" s="6">
        <v>1185732</v>
      </c>
      <c r="D3480" s="7">
        <v>44290</v>
      </c>
      <c r="E3480" s="6" t="s">
        <v>15</v>
      </c>
      <c r="F3480" s="6" t="s">
        <v>119</v>
      </c>
      <c r="G3480" s="6" t="s">
        <v>120</v>
      </c>
      <c r="H3480" s="6" t="s">
        <v>17</v>
      </c>
      <c r="I3480" s="8">
        <v>0.4</v>
      </c>
      <c r="J3480" s="9">
        <v>5000</v>
      </c>
      <c r="K3480" s="10">
        <f t="shared" si="26"/>
        <v>2000</v>
      </c>
      <c r="L3480" s="10">
        <f t="shared" si="27"/>
        <v>800</v>
      </c>
      <c r="M3480" s="11">
        <v>0.4</v>
      </c>
      <c r="O3480" s="16"/>
      <c r="P3480" s="14"/>
      <c r="Q3480" s="12"/>
      <c r="R3480" s="13"/>
    </row>
    <row r="3481" spans="1:18" ht="15.75" customHeight="1">
      <c r="A3481" s="1"/>
      <c r="B3481" s="6" t="s">
        <v>14</v>
      </c>
      <c r="C3481" s="6">
        <v>1185732</v>
      </c>
      <c r="D3481" s="7">
        <v>44290</v>
      </c>
      <c r="E3481" s="6" t="s">
        <v>15</v>
      </c>
      <c r="F3481" s="6" t="s">
        <v>119</v>
      </c>
      <c r="G3481" s="6" t="s">
        <v>120</v>
      </c>
      <c r="H3481" s="6" t="s">
        <v>18</v>
      </c>
      <c r="I3481" s="8">
        <v>0.4</v>
      </c>
      <c r="J3481" s="9">
        <v>2000</v>
      </c>
      <c r="K3481" s="10">
        <f t="shared" si="26"/>
        <v>800</v>
      </c>
      <c r="L3481" s="10">
        <f t="shared" si="27"/>
        <v>320</v>
      </c>
      <c r="M3481" s="11">
        <v>0.4</v>
      </c>
      <c r="O3481" s="16"/>
      <c r="P3481" s="14"/>
      <c r="Q3481" s="12"/>
      <c r="R3481" s="13"/>
    </row>
    <row r="3482" spans="1:18" ht="15.75" customHeight="1">
      <c r="A3482" s="1"/>
      <c r="B3482" s="6" t="s">
        <v>14</v>
      </c>
      <c r="C3482" s="6">
        <v>1185732</v>
      </c>
      <c r="D3482" s="7">
        <v>44290</v>
      </c>
      <c r="E3482" s="6" t="s">
        <v>15</v>
      </c>
      <c r="F3482" s="6" t="s">
        <v>119</v>
      </c>
      <c r="G3482" s="6" t="s">
        <v>120</v>
      </c>
      <c r="H3482" s="6" t="s">
        <v>19</v>
      </c>
      <c r="I3482" s="8">
        <v>0.30000000000000004</v>
      </c>
      <c r="J3482" s="9">
        <v>2000</v>
      </c>
      <c r="K3482" s="10">
        <f t="shared" si="26"/>
        <v>600.00000000000011</v>
      </c>
      <c r="L3482" s="10">
        <f t="shared" si="27"/>
        <v>180.00000000000003</v>
      </c>
      <c r="M3482" s="11">
        <v>0.3</v>
      </c>
      <c r="O3482" s="16"/>
      <c r="P3482" s="14"/>
      <c r="Q3482" s="12"/>
      <c r="R3482" s="13"/>
    </row>
    <row r="3483" spans="1:18" ht="15.75" customHeight="1">
      <c r="A3483" s="1"/>
      <c r="B3483" s="6" t="s">
        <v>14</v>
      </c>
      <c r="C3483" s="6">
        <v>1185732</v>
      </c>
      <c r="D3483" s="7">
        <v>44290</v>
      </c>
      <c r="E3483" s="6" t="s">
        <v>15</v>
      </c>
      <c r="F3483" s="6" t="s">
        <v>119</v>
      </c>
      <c r="G3483" s="6" t="s">
        <v>120</v>
      </c>
      <c r="H3483" s="6" t="s">
        <v>20</v>
      </c>
      <c r="I3483" s="8">
        <v>0.35</v>
      </c>
      <c r="J3483" s="9">
        <v>1250</v>
      </c>
      <c r="K3483" s="10">
        <f t="shared" si="26"/>
        <v>437.5</v>
      </c>
      <c r="L3483" s="10">
        <f t="shared" si="27"/>
        <v>131.25</v>
      </c>
      <c r="M3483" s="11">
        <v>0.3</v>
      </c>
      <c r="O3483" s="16"/>
      <c r="P3483" s="14"/>
      <c r="Q3483" s="12"/>
      <c r="R3483" s="13"/>
    </row>
    <row r="3484" spans="1:18" ht="15.75" customHeight="1">
      <c r="A3484" s="1"/>
      <c r="B3484" s="6" t="s">
        <v>14</v>
      </c>
      <c r="C3484" s="6">
        <v>1185732</v>
      </c>
      <c r="D3484" s="7">
        <v>44290</v>
      </c>
      <c r="E3484" s="6" t="s">
        <v>15</v>
      </c>
      <c r="F3484" s="6" t="s">
        <v>119</v>
      </c>
      <c r="G3484" s="6" t="s">
        <v>120</v>
      </c>
      <c r="H3484" s="6" t="s">
        <v>21</v>
      </c>
      <c r="I3484" s="8">
        <v>0.5</v>
      </c>
      <c r="J3484" s="9">
        <v>1250</v>
      </c>
      <c r="K3484" s="10">
        <f t="shared" si="26"/>
        <v>625</v>
      </c>
      <c r="L3484" s="10">
        <f t="shared" si="27"/>
        <v>187.5</v>
      </c>
      <c r="M3484" s="11">
        <v>0.3</v>
      </c>
      <c r="O3484" s="16"/>
      <c r="P3484" s="14"/>
      <c r="Q3484" s="12"/>
      <c r="R3484" s="13"/>
    </row>
    <row r="3485" spans="1:18" ht="15.75" customHeight="1">
      <c r="A3485" s="1"/>
      <c r="B3485" s="6" t="s">
        <v>14</v>
      </c>
      <c r="C3485" s="6">
        <v>1185732</v>
      </c>
      <c r="D3485" s="7">
        <v>44290</v>
      </c>
      <c r="E3485" s="6" t="s">
        <v>15</v>
      </c>
      <c r="F3485" s="6" t="s">
        <v>119</v>
      </c>
      <c r="G3485" s="6" t="s">
        <v>120</v>
      </c>
      <c r="H3485" s="6" t="s">
        <v>22</v>
      </c>
      <c r="I3485" s="8">
        <v>0.4</v>
      </c>
      <c r="J3485" s="9">
        <v>2750</v>
      </c>
      <c r="K3485" s="10">
        <f t="shared" si="26"/>
        <v>1100</v>
      </c>
      <c r="L3485" s="10">
        <f t="shared" si="27"/>
        <v>385</v>
      </c>
      <c r="M3485" s="11">
        <v>0.35</v>
      </c>
      <c r="O3485" s="16"/>
      <c r="P3485" s="14"/>
      <c r="Q3485" s="12"/>
      <c r="R3485" s="13"/>
    </row>
    <row r="3486" spans="1:18" ht="15.75" customHeight="1">
      <c r="A3486" s="1"/>
      <c r="B3486" s="6" t="s">
        <v>14</v>
      </c>
      <c r="C3486" s="6">
        <v>1185732</v>
      </c>
      <c r="D3486" s="7">
        <v>44319</v>
      </c>
      <c r="E3486" s="6" t="s">
        <v>15</v>
      </c>
      <c r="F3486" s="6" t="s">
        <v>119</v>
      </c>
      <c r="G3486" s="6" t="s">
        <v>120</v>
      </c>
      <c r="H3486" s="6" t="s">
        <v>17</v>
      </c>
      <c r="I3486" s="8">
        <v>0.54999999999999993</v>
      </c>
      <c r="J3486" s="9">
        <v>5450</v>
      </c>
      <c r="K3486" s="10">
        <f t="shared" si="26"/>
        <v>2997.4999999999995</v>
      </c>
      <c r="L3486" s="10">
        <f t="shared" si="27"/>
        <v>1198.9999999999998</v>
      </c>
      <c r="M3486" s="11">
        <v>0.4</v>
      </c>
      <c r="O3486" s="16"/>
      <c r="P3486" s="14"/>
      <c r="Q3486" s="12"/>
      <c r="R3486" s="13"/>
    </row>
    <row r="3487" spans="1:18" ht="15.75" customHeight="1">
      <c r="A3487" s="1"/>
      <c r="B3487" s="6" t="s">
        <v>14</v>
      </c>
      <c r="C3487" s="6">
        <v>1185732</v>
      </c>
      <c r="D3487" s="7">
        <v>44319</v>
      </c>
      <c r="E3487" s="6" t="s">
        <v>15</v>
      </c>
      <c r="F3487" s="6" t="s">
        <v>119</v>
      </c>
      <c r="G3487" s="6" t="s">
        <v>120</v>
      </c>
      <c r="H3487" s="6" t="s">
        <v>18</v>
      </c>
      <c r="I3487" s="8">
        <v>0.5</v>
      </c>
      <c r="J3487" s="9">
        <v>2500</v>
      </c>
      <c r="K3487" s="10">
        <f t="shared" si="26"/>
        <v>1250</v>
      </c>
      <c r="L3487" s="10">
        <f t="shared" si="27"/>
        <v>500</v>
      </c>
      <c r="M3487" s="11">
        <v>0.4</v>
      </c>
      <c r="O3487" s="16"/>
      <c r="P3487" s="14"/>
      <c r="Q3487" s="12"/>
      <c r="R3487" s="13"/>
    </row>
    <row r="3488" spans="1:18" ht="15.75" customHeight="1">
      <c r="A3488" s="1"/>
      <c r="B3488" s="6" t="s">
        <v>14</v>
      </c>
      <c r="C3488" s="6">
        <v>1185732</v>
      </c>
      <c r="D3488" s="7">
        <v>44319</v>
      </c>
      <c r="E3488" s="6" t="s">
        <v>15</v>
      </c>
      <c r="F3488" s="6" t="s">
        <v>119</v>
      </c>
      <c r="G3488" s="6" t="s">
        <v>120</v>
      </c>
      <c r="H3488" s="6" t="s">
        <v>19</v>
      </c>
      <c r="I3488" s="8">
        <v>0.45</v>
      </c>
      <c r="J3488" s="9">
        <v>2750</v>
      </c>
      <c r="K3488" s="10">
        <f t="shared" si="26"/>
        <v>1237.5</v>
      </c>
      <c r="L3488" s="10">
        <f t="shared" si="27"/>
        <v>371.25</v>
      </c>
      <c r="M3488" s="11">
        <v>0.3</v>
      </c>
      <c r="O3488" s="16"/>
      <c r="P3488" s="14"/>
      <c r="Q3488" s="12"/>
      <c r="R3488" s="13"/>
    </row>
    <row r="3489" spans="1:18" ht="15.75" customHeight="1">
      <c r="A3489" s="1"/>
      <c r="B3489" s="6" t="s">
        <v>14</v>
      </c>
      <c r="C3489" s="6">
        <v>1185732</v>
      </c>
      <c r="D3489" s="7">
        <v>44319</v>
      </c>
      <c r="E3489" s="6" t="s">
        <v>15</v>
      </c>
      <c r="F3489" s="6" t="s">
        <v>119</v>
      </c>
      <c r="G3489" s="6" t="s">
        <v>120</v>
      </c>
      <c r="H3489" s="6" t="s">
        <v>20</v>
      </c>
      <c r="I3489" s="8">
        <v>0.45</v>
      </c>
      <c r="J3489" s="9">
        <v>2250</v>
      </c>
      <c r="K3489" s="10">
        <f t="shared" si="26"/>
        <v>1012.5</v>
      </c>
      <c r="L3489" s="10">
        <f t="shared" si="27"/>
        <v>303.75</v>
      </c>
      <c r="M3489" s="11">
        <v>0.3</v>
      </c>
      <c r="O3489" s="16"/>
      <c r="P3489" s="14"/>
      <c r="Q3489" s="12"/>
      <c r="R3489" s="13"/>
    </row>
    <row r="3490" spans="1:18" ht="15.75" customHeight="1">
      <c r="A3490" s="1"/>
      <c r="B3490" s="6" t="s">
        <v>14</v>
      </c>
      <c r="C3490" s="6">
        <v>1185732</v>
      </c>
      <c r="D3490" s="7">
        <v>44319</v>
      </c>
      <c r="E3490" s="6" t="s">
        <v>15</v>
      </c>
      <c r="F3490" s="6" t="s">
        <v>119</v>
      </c>
      <c r="G3490" s="6" t="s">
        <v>120</v>
      </c>
      <c r="H3490" s="6" t="s">
        <v>21</v>
      </c>
      <c r="I3490" s="8">
        <v>0.54999999999999993</v>
      </c>
      <c r="J3490" s="9">
        <v>2500</v>
      </c>
      <c r="K3490" s="10">
        <f t="shared" si="26"/>
        <v>1374.9999999999998</v>
      </c>
      <c r="L3490" s="10">
        <f t="shared" si="27"/>
        <v>412.49999999999994</v>
      </c>
      <c r="M3490" s="11">
        <v>0.3</v>
      </c>
      <c r="O3490" s="16"/>
      <c r="P3490" s="14"/>
      <c r="Q3490" s="12"/>
      <c r="R3490" s="13"/>
    </row>
    <row r="3491" spans="1:18" ht="15.75" customHeight="1">
      <c r="A3491" s="1"/>
      <c r="B3491" s="6" t="s">
        <v>14</v>
      </c>
      <c r="C3491" s="6">
        <v>1185732</v>
      </c>
      <c r="D3491" s="7">
        <v>44319</v>
      </c>
      <c r="E3491" s="6" t="s">
        <v>15</v>
      </c>
      <c r="F3491" s="6" t="s">
        <v>119</v>
      </c>
      <c r="G3491" s="6" t="s">
        <v>120</v>
      </c>
      <c r="H3491" s="6" t="s">
        <v>22</v>
      </c>
      <c r="I3491" s="8">
        <v>0.6</v>
      </c>
      <c r="J3491" s="9">
        <v>3750</v>
      </c>
      <c r="K3491" s="10">
        <f t="shared" si="26"/>
        <v>2250</v>
      </c>
      <c r="L3491" s="10">
        <f t="shared" si="27"/>
        <v>787.5</v>
      </c>
      <c r="M3491" s="11">
        <v>0.35</v>
      </c>
      <c r="O3491" s="16"/>
      <c r="P3491" s="14"/>
      <c r="Q3491" s="12"/>
      <c r="R3491" s="13"/>
    </row>
    <row r="3492" spans="1:18" ht="15.75" customHeight="1">
      <c r="A3492" s="1"/>
      <c r="B3492" s="6" t="s">
        <v>14</v>
      </c>
      <c r="C3492" s="6">
        <v>1185732</v>
      </c>
      <c r="D3492" s="7">
        <v>44352</v>
      </c>
      <c r="E3492" s="6" t="s">
        <v>15</v>
      </c>
      <c r="F3492" s="6" t="s">
        <v>119</v>
      </c>
      <c r="G3492" s="6" t="s">
        <v>120</v>
      </c>
      <c r="H3492" s="6" t="s">
        <v>17</v>
      </c>
      <c r="I3492" s="8">
        <v>0.54999999999999993</v>
      </c>
      <c r="J3492" s="9">
        <v>6250</v>
      </c>
      <c r="K3492" s="10">
        <f t="shared" si="26"/>
        <v>3437.4999999999995</v>
      </c>
      <c r="L3492" s="10">
        <f t="shared" si="27"/>
        <v>1375</v>
      </c>
      <c r="M3492" s="11">
        <v>0.4</v>
      </c>
      <c r="O3492" s="16"/>
      <c r="P3492" s="14"/>
      <c r="Q3492" s="12"/>
      <c r="R3492" s="13"/>
    </row>
    <row r="3493" spans="1:18" ht="15.75" customHeight="1">
      <c r="A3493" s="1"/>
      <c r="B3493" s="6" t="s">
        <v>14</v>
      </c>
      <c r="C3493" s="6">
        <v>1185732</v>
      </c>
      <c r="D3493" s="7">
        <v>44352</v>
      </c>
      <c r="E3493" s="6" t="s">
        <v>15</v>
      </c>
      <c r="F3493" s="6" t="s">
        <v>119</v>
      </c>
      <c r="G3493" s="6" t="s">
        <v>120</v>
      </c>
      <c r="H3493" s="6" t="s">
        <v>18</v>
      </c>
      <c r="I3493" s="8">
        <v>0.5</v>
      </c>
      <c r="J3493" s="9">
        <v>3750</v>
      </c>
      <c r="K3493" s="10">
        <f t="shared" si="26"/>
        <v>1875</v>
      </c>
      <c r="L3493" s="10">
        <f t="shared" si="27"/>
        <v>750</v>
      </c>
      <c r="M3493" s="11">
        <v>0.4</v>
      </c>
      <c r="O3493" s="16"/>
      <c r="P3493" s="14"/>
      <c r="Q3493" s="12"/>
      <c r="R3493" s="13"/>
    </row>
    <row r="3494" spans="1:18" ht="15.75" customHeight="1">
      <c r="A3494" s="1"/>
      <c r="B3494" s="6" t="s">
        <v>14</v>
      </c>
      <c r="C3494" s="6">
        <v>1185732</v>
      </c>
      <c r="D3494" s="7">
        <v>44352</v>
      </c>
      <c r="E3494" s="6" t="s">
        <v>15</v>
      </c>
      <c r="F3494" s="6" t="s">
        <v>119</v>
      </c>
      <c r="G3494" s="6" t="s">
        <v>120</v>
      </c>
      <c r="H3494" s="6" t="s">
        <v>19</v>
      </c>
      <c r="I3494" s="8">
        <v>0.45</v>
      </c>
      <c r="J3494" s="9">
        <v>3000</v>
      </c>
      <c r="K3494" s="10">
        <f t="shared" si="26"/>
        <v>1350</v>
      </c>
      <c r="L3494" s="10">
        <f t="shared" si="27"/>
        <v>405</v>
      </c>
      <c r="M3494" s="11">
        <v>0.3</v>
      </c>
      <c r="O3494" s="16"/>
      <c r="P3494" s="14"/>
      <c r="Q3494" s="12"/>
      <c r="R3494" s="13"/>
    </row>
    <row r="3495" spans="1:18" ht="15.75" customHeight="1">
      <c r="A3495" s="1"/>
      <c r="B3495" s="6" t="s">
        <v>14</v>
      </c>
      <c r="C3495" s="6">
        <v>1185732</v>
      </c>
      <c r="D3495" s="7">
        <v>44352</v>
      </c>
      <c r="E3495" s="6" t="s">
        <v>15</v>
      </c>
      <c r="F3495" s="6" t="s">
        <v>119</v>
      </c>
      <c r="G3495" s="6" t="s">
        <v>120</v>
      </c>
      <c r="H3495" s="6" t="s">
        <v>20</v>
      </c>
      <c r="I3495" s="8">
        <v>0.45</v>
      </c>
      <c r="J3495" s="9">
        <v>2750</v>
      </c>
      <c r="K3495" s="10">
        <f t="shared" si="26"/>
        <v>1237.5</v>
      </c>
      <c r="L3495" s="10">
        <f t="shared" si="27"/>
        <v>371.25</v>
      </c>
      <c r="M3495" s="11">
        <v>0.3</v>
      </c>
      <c r="O3495" s="16"/>
      <c r="P3495" s="14"/>
      <c r="Q3495" s="12"/>
      <c r="R3495" s="13"/>
    </row>
    <row r="3496" spans="1:18" ht="15.75" customHeight="1">
      <c r="A3496" s="1"/>
      <c r="B3496" s="6" t="s">
        <v>14</v>
      </c>
      <c r="C3496" s="6">
        <v>1185732</v>
      </c>
      <c r="D3496" s="7">
        <v>44352</v>
      </c>
      <c r="E3496" s="6" t="s">
        <v>15</v>
      </c>
      <c r="F3496" s="6" t="s">
        <v>119</v>
      </c>
      <c r="G3496" s="6" t="s">
        <v>120</v>
      </c>
      <c r="H3496" s="6" t="s">
        <v>21</v>
      </c>
      <c r="I3496" s="8">
        <v>0.54999999999999993</v>
      </c>
      <c r="J3496" s="9">
        <v>2750</v>
      </c>
      <c r="K3496" s="10">
        <f t="shared" si="26"/>
        <v>1512.4999999999998</v>
      </c>
      <c r="L3496" s="10">
        <f t="shared" si="27"/>
        <v>453.74999999999994</v>
      </c>
      <c r="M3496" s="11">
        <v>0.3</v>
      </c>
      <c r="O3496" s="16"/>
      <c r="P3496" s="14"/>
      <c r="Q3496" s="12"/>
      <c r="R3496" s="13"/>
    </row>
    <row r="3497" spans="1:18" ht="15.75" customHeight="1">
      <c r="A3497" s="1"/>
      <c r="B3497" s="6" t="s">
        <v>14</v>
      </c>
      <c r="C3497" s="6">
        <v>1185732</v>
      </c>
      <c r="D3497" s="7">
        <v>44352</v>
      </c>
      <c r="E3497" s="6" t="s">
        <v>15</v>
      </c>
      <c r="F3497" s="6" t="s">
        <v>119</v>
      </c>
      <c r="G3497" s="6" t="s">
        <v>120</v>
      </c>
      <c r="H3497" s="6" t="s">
        <v>22</v>
      </c>
      <c r="I3497" s="8">
        <v>0.6</v>
      </c>
      <c r="J3497" s="9">
        <v>4250</v>
      </c>
      <c r="K3497" s="10">
        <f t="shared" si="26"/>
        <v>2550</v>
      </c>
      <c r="L3497" s="10">
        <f t="shared" si="27"/>
        <v>892.5</v>
      </c>
      <c r="M3497" s="11">
        <v>0.35</v>
      </c>
      <c r="O3497" s="16"/>
      <c r="P3497" s="14"/>
      <c r="Q3497" s="12"/>
      <c r="R3497" s="13"/>
    </row>
    <row r="3498" spans="1:18" ht="15.75" customHeight="1">
      <c r="A3498" s="1"/>
      <c r="B3498" s="6" t="s">
        <v>14</v>
      </c>
      <c r="C3498" s="6">
        <v>1185732</v>
      </c>
      <c r="D3498" s="7">
        <v>44380</v>
      </c>
      <c r="E3498" s="6" t="s">
        <v>15</v>
      </c>
      <c r="F3498" s="6" t="s">
        <v>119</v>
      </c>
      <c r="G3498" s="6" t="s">
        <v>120</v>
      </c>
      <c r="H3498" s="6" t="s">
        <v>17</v>
      </c>
      <c r="I3498" s="8">
        <v>0.54999999999999993</v>
      </c>
      <c r="J3498" s="9">
        <v>6500</v>
      </c>
      <c r="K3498" s="10">
        <f t="shared" si="26"/>
        <v>3574.9999999999995</v>
      </c>
      <c r="L3498" s="10">
        <f t="shared" si="27"/>
        <v>1430</v>
      </c>
      <c r="M3498" s="11">
        <v>0.4</v>
      </c>
      <c r="O3498" s="16"/>
      <c r="P3498" s="14"/>
      <c r="Q3498" s="12"/>
      <c r="R3498" s="13"/>
    </row>
    <row r="3499" spans="1:18" ht="15.75" customHeight="1">
      <c r="A3499" s="1"/>
      <c r="B3499" s="6" t="s">
        <v>14</v>
      </c>
      <c r="C3499" s="6">
        <v>1185732</v>
      </c>
      <c r="D3499" s="7">
        <v>44380</v>
      </c>
      <c r="E3499" s="6" t="s">
        <v>15</v>
      </c>
      <c r="F3499" s="6" t="s">
        <v>119</v>
      </c>
      <c r="G3499" s="6" t="s">
        <v>120</v>
      </c>
      <c r="H3499" s="6" t="s">
        <v>18</v>
      </c>
      <c r="I3499" s="8">
        <v>0.5</v>
      </c>
      <c r="J3499" s="9">
        <v>4000</v>
      </c>
      <c r="K3499" s="10">
        <f t="shared" si="26"/>
        <v>2000</v>
      </c>
      <c r="L3499" s="10">
        <f t="shared" si="27"/>
        <v>800</v>
      </c>
      <c r="M3499" s="11">
        <v>0.4</v>
      </c>
      <c r="O3499" s="16"/>
      <c r="P3499" s="14"/>
      <c r="Q3499" s="12"/>
      <c r="R3499" s="13"/>
    </row>
    <row r="3500" spans="1:18" ht="15.75" customHeight="1">
      <c r="A3500" s="1"/>
      <c r="B3500" s="6" t="s">
        <v>14</v>
      </c>
      <c r="C3500" s="6">
        <v>1185732</v>
      </c>
      <c r="D3500" s="7">
        <v>44380</v>
      </c>
      <c r="E3500" s="6" t="s">
        <v>15</v>
      </c>
      <c r="F3500" s="6" t="s">
        <v>119</v>
      </c>
      <c r="G3500" s="6" t="s">
        <v>120</v>
      </c>
      <c r="H3500" s="6" t="s">
        <v>19</v>
      </c>
      <c r="I3500" s="8">
        <v>0.45</v>
      </c>
      <c r="J3500" s="9">
        <v>3250</v>
      </c>
      <c r="K3500" s="10">
        <f t="shared" si="26"/>
        <v>1462.5</v>
      </c>
      <c r="L3500" s="10">
        <f t="shared" si="27"/>
        <v>438.75</v>
      </c>
      <c r="M3500" s="11">
        <v>0.3</v>
      </c>
      <c r="O3500" s="16"/>
      <c r="P3500" s="14"/>
      <c r="Q3500" s="12"/>
      <c r="R3500" s="13"/>
    </row>
    <row r="3501" spans="1:18" ht="15.75" customHeight="1">
      <c r="A3501" s="1"/>
      <c r="B3501" s="6" t="s">
        <v>14</v>
      </c>
      <c r="C3501" s="6">
        <v>1185732</v>
      </c>
      <c r="D3501" s="7">
        <v>44380</v>
      </c>
      <c r="E3501" s="6" t="s">
        <v>15</v>
      </c>
      <c r="F3501" s="6" t="s">
        <v>119</v>
      </c>
      <c r="G3501" s="6" t="s">
        <v>120</v>
      </c>
      <c r="H3501" s="6" t="s">
        <v>20</v>
      </c>
      <c r="I3501" s="8">
        <v>0.45</v>
      </c>
      <c r="J3501" s="9">
        <v>2750</v>
      </c>
      <c r="K3501" s="10">
        <f t="shared" si="26"/>
        <v>1237.5</v>
      </c>
      <c r="L3501" s="10">
        <f t="shared" si="27"/>
        <v>371.25</v>
      </c>
      <c r="M3501" s="11">
        <v>0.3</v>
      </c>
      <c r="O3501" s="16"/>
      <c r="P3501" s="14"/>
      <c r="Q3501" s="12"/>
      <c r="R3501" s="13"/>
    </row>
    <row r="3502" spans="1:18" ht="15.75" customHeight="1">
      <c r="A3502" s="1"/>
      <c r="B3502" s="6" t="s">
        <v>14</v>
      </c>
      <c r="C3502" s="6">
        <v>1185732</v>
      </c>
      <c r="D3502" s="7">
        <v>44380</v>
      </c>
      <c r="E3502" s="6" t="s">
        <v>15</v>
      </c>
      <c r="F3502" s="6" t="s">
        <v>119</v>
      </c>
      <c r="G3502" s="6" t="s">
        <v>120</v>
      </c>
      <c r="H3502" s="6" t="s">
        <v>21</v>
      </c>
      <c r="I3502" s="8">
        <v>0.54999999999999993</v>
      </c>
      <c r="J3502" s="9">
        <v>3000</v>
      </c>
      <c r="K3502" s="10">
        <f t="shared" si="26"/>
        <v>1649.9999999999998</v>
      </c>
      <c r="L3502" s="10">
        <f t="shared" si="27"/>
        <v>494.99999999999989</v>
      </c>
      <c r="M3502" s="11">
        <v>0.3</v>
      </c>
      <c r="O3502" s="16"/>
      <c r="P3502" s="14"/>
      <c r="Q3502" s="12"/>
      <c r="R3502" s="13"/>
    </row>
    <row r="3503" spans="1:18" ht="15.75" customHeight="1">
      <c r="A3503" s="1"/>
      <c r="B3503" s="6" t="s">
        <v>14</v>
      </c>
      <c r="C3503" s="6">
        <v>1185732</v>
      </c>
      <c r="D3503" s="7">
        <v>44380</v>
      </c>
      <c r="E3503" s="6" t="s">
        <v>15</v>
      </c>
      <c r="F3503" s="6" t="s">
        <v>119</v>
      </c>
      <c r="G3503" s="6" t="s">
        <v>120</v>
      </c>
      <c r="H3503" s="6" t="s">
        <v>22</v>
      </c>
      <c r="I3503" s="8">
        <v>0.6</v>
      </c>
      <c r="J3503" s="9">
        <v>4750</v>
      </c>
      <c r="K3503" s="10">
        <f t="shared" si="26"/>
        <v>2850</v>
      </c>
      <c r="L3503" s="10">
        <f t="shared" si="27"/>
        <v>997.49999999999989</v>
      </c>
      <c r="M3503" s="11">
        <v>0.35</v>
      </c>
      <c r="O3503" s="16"/>
      <c r="P3503" s="14"/>
      <c r="Q3503" s="12"/>
      <c r="R3503" s="13"/>
    </row>
    <row r="3504" spans="1:18" ht="15.75" customHeight="1">
      <c r="A3504" s="1"/>
      <c r="B3504" s="6" t="s">
        <v>14</v>
      </c>
      <c r="C3504" s="6">
        <v>1185732</v>
      </c>
      <c r="D3504" s="7">
        <v>44412</v>
      </c>
      <c r="E3504" s="6" t="s">
        <v>15</v>
      </c>
      <c r="F3504" s="6" t="s">
        <v>119</v>
      </c>
      <c r="G3504" s="6" t="s">
        <v>120</v>
      </c>
      <c r="H3504" s="6" t="s">
        <v>17</v>
      </c>
      <c r="I3504" s="8">
        <v>0.54999999999999993</v>
      </c>
      <c r="J3504" s="9">
        <v>6250</v>
      </c>
      <c r="K3504" s="10">
        <f t="shared" si="26"/>
        <v>3437.4999999999995</v>
      </c>
      <c r="L3504" s="10">
        <f t="shared" si="27"/>
        <v>1375</v>
      </c>
      <c r="M3504" s="11">
        <v>0.4</v>
      </c>
      <c r="O3504" s="16"/>
      <c r="P3504" s="14"/>
      <c r="Q3504" s="12"/>
      <c r="R3504" s="13"/>
    </row>
    <row r="3505" spans="1:18" ht="15.75" customHeight="1">
      <c r="A3505" s="1"/>
      <c r="B3505" s="6" t="s">
        <v>14</v>
      </c>
      <c r="C3505" s="6">
        <v>1185732</v>
      </c>
      <c r="D3505" s="7">
        <v>44412</v>
      </c>
      <c r="E3505" s="6" t="s">
        <v>15</v>
      </c>
      <c r="F3505" s="6" t="s">
        <v>119</v>
      </c>
      <c r="G3505" s="6" t="s">
        <v>120</v>
      </c>
      <c r="H3505" s="6" t="s">
        <v>18</v>
      </c>
      <c r="I3505" s="8">
        <v>0.5</v>
      </c>
      <c r="J3505" s="9">
        <v>4000</v>
      </c>
      <c r="K3505" s="10">
        <f t="shared" si="26"/>
        <v>2000</v>
      </c>
      <c r="L3505" s="10">
        <f t="shared" si="27"/>
        <v>800</v>
      </c>
      <c r="M3505" s="11">
        <v>0.4</v>
      </c>
      <c r="O3505" s="16"/>
      <c r="P3505" s="14"/>
      <c r="Q3505" s="12"/>
      <c r="R3505" s="13"/>
    </row>
    <row r="3506" spans="1:18" ht="15.75" customHeight="1">
      <c r="A3506" s="1"/>
      <c r="B3506" s="6" t="s">
        <v>14</v>
      </c>
      <c r="C3506" s="6">
        <v>1185732</v>
      </c>
      <c r="D3506" s="7">
        <v>44412</v>
      </c>
      <c r="E3506" s="6" t="s">
        <v>15</v>
      </c>
      <c r="F3506" s="6" t="s">
        <v>119</v>
      </c>
      <c r="G3506" s="6" t="s">
        <v>120</v>
      </c>
      <c r="H3506" s="6" t="s">
        <v>19</v>
      </c>
      <c r="I3506" s="8">
        <v>0.45</v>
      </c>
      <c r="J3506" s="9">
        <v>3250</v>
      </c>
      <c r="K3506" s="10">
        <f t="shared" si="26"/>
        <v>1462.5</v>
      </c>
      <c r="L3506" s="10">
        <f t="shared" si="27"/>
        <v>438.75</v>
      </c>
      <c r="M3506" s="11">
        <v>0.3</v>
      </c>
      <c r="O3506" s="16"/>
      <c r="P3506" s="14"/>
      <c r="Q3506" s="12"/>
      <c r="R3506" s="13"/>
    </row>
    <row r="3507" spans="1:18" ht="15.75" customHeight="1">
      <c r="A3507" s="1"/>
      <c r="B3507" s="6" t="s">
        <v>14</v>
      </c>
      <c r="C3507" s="6">
        <v>1185732</v>
      </c>
      <c r="D3507" s="7">
        <v>44412</v>
      </c>
      <c r="E3507" s="6" t="s">
        <v>15</v>
      </c>
      <c r="F3507" s="6" t="s">
        <v>119</v>
      </c>
      <c r="G3507" s="6" t="s">
        <v>120</v>
      </c>
      <c r="H3507" s="6" t="s">
        <v>20</v>
      </c>
      <c r="I3507" s="8">
        <v>0.45</v>
      </c>
      <c r="J3507" s="9">
        <v>2250</v>
      </c>
      <c r="K3507" s="10">
        <f t="shared" si="26"/>
        <v>1012.5</v>
      </c>
      <c r="L3507" s="10">
        <f t="shared" si="27"/>
        <v>303.75</v>
      </c>
      <c r="M3507" s="11">
        <v>0.3</v>
      </c>
      <c r="O3507" s="16"/>
      <c r="P3507" s="14"/>
      <c r="Q3507" s="12"/>
      <c r="R3507" s="13"/>
    </row>
    <row r="3508" spans="1:18" ht="15.75" customHeight="1">
      <c r="A3508" s="1"/>
      <c r="B3508" s="6" t="s">
        <v>14</v>
      </c>
      <c r="C3508" s="6">
        <v>1185732</v>
      </c>
      <c r="D3508" s="7">
        <v>44412</v>
      </c>
      <c r="E3508" s="6" t="s">
        <v>15</v>
      </c>
      <c r="F3508" s="6" t="s">
        <v>119</v>
      </c>
      <c r="G3508" s="6" t="s">
        <v>120</v>
      </c>
      <c r="H3508" s="6" t="s">
        <v>21</v>
      </c>
      <c r="I3508" s="8">
        <v>0.54999999999999993</v>
      </c>
      <c r="J3508" s="9">
        <v>2000</v>
      </c>
      <c r="K3508" s="10">
        <f t="shared" si="26"/>
        <v>1099.9999999999998</v>
      </c>
      <c r="L3508" s="10">
        <f t="shared" si="27"/>
        <v>329.99999999999994</v>
      </c>
      <c r="M3508" s="11">
        <v>0.3</v>
      </c>
      <c r="O3508" s="16"/>
      <c r="P3508" s="14"/>
      <c r="Q3508" s="12"/>
      <c r="R3508" s="13"/>
    </row>
    <row r="3509" spans="1:18" ht="15.75" customHeight="1">
      <c r="A3509" s="1"/>
      <c r="B3509" s="6" t="s">
        <v>14</v>
      </c>
      <c r="C3509" s="6">
        <v>1185732</v>
      </c>
      <c r="D3509" s="7">
        <v>44412</v>
      </c>
      <c r="E3509" s="6" t="s">
        <v>15</v>
      </c>
      <c r="F3509" s="6" t="s">
        <v>119</v>
      </c>
      <c r="G3509" s="6" t="s">
        <v>120</v>
      </c>
      <c r="H3509" s="6" t="s">
        <v>22</v>
      </c>
      <c r="I3509" s="8">
        <v>0.6</v>
      </c>
      <c r="J3509" s="9">
        <v>3750</v>
      </c>
      <c r="K3509" s="10">
        <f t="shared" si="26"/>
        <v>2250</v>
      </c>
      <c r="L3509" s="10">
        <f t="shared" si="27"/>
        <v>787.5</v>
      </c>
      <c r="M3509" s="11">
        <v>0.35</v>
      </c>
      <c r="O3509" s="16"/>
      <c r="P3509" s="14"/>
      <c r="Q3509" s="12"/>
      <c r="R3509" s="13"/>
    </row>
    <row r="3510" spans="1:18" ht="15.75" customHeight="1">
      <c r="A3510" s="1"/>
      <c r="B3510" s="6" t="s">
        <v>14</v>
      </c>
      <c r="C3510" s="6">
        <v>1185732</v>
      </c>
      <c r="D3510" s="7">
        <v>44442</v>
      </c>
      <c r="E3510" s="6" t="s">
        <v>15</v>
      </c>
      <c r="F3510" s="6" t="s">
        <v>119</v>
      </c>
      <c r="G3510" s="6" t="s">
        <v>120</v>
      </c>
      <c r="H3510" s="6" t="s">
        <v>17</v>
      </c>
      <c r="I3510" s="8">
        <v>0.54999999999999993</v>
      </c>
      <c r="J3510" s="9">
        <v>5000</v>
      </c>
      <c r="K3510" s="10">
        <f t="shared" si="26"/>
        <v>2749.9999999999995</v>
      </c>
      <c r="L3510" s="10">
        <f t="shared" si="27"/>
        <v>1099.9999999999998</v>
      </c>
      <c r="M3510" s="11">
        <v>0.4</v>
      </c>
      <c r="O3510" s="16"/>
      <c r="P3510" s="14"/>
      <c r="Q3510" s="12"/>
      <c r="R3510" s="13"/>
    </row>
    <row r="3511" spans="1:18" ht="15.75" customHeight="1">
      <c r="A3511" s="1"/>
      <c r="B3511" s="6" t="s">
        <v>14</v>
      </c>
      <c r="C3511" s="6">
        <v>1185732</v>
      </c>
      <c r="D3511" s="7">
        <v>44442</v>
      </c>
      <c r="E3511" s="6" t="s">
        <v>15</v>
      </c>
      <c r="F3511" s="6" t="s">
        <v>119</v>
      </c>
      <c r="G3511" s="6" t="s">
        <v>120</v>
      </c>
      <c r="H3511" s="6" t="s">
        <v>18</v>
      </c>
      <c r="I3511" s="8">
        <v>0.5</v>
      </c>
      <c r="J3511" s="9">
        <v>3000</v>
      </c>
      <c r="K3511" s="10">
        <f t="shared" si="26"/>
        <v>1500</v>
      </c>
      <c r="L3511" s="10">
        <f t="shared" si="27"/>
        <v>600</v>
      </c>
      <c r="M3511" s="11">
        <v>0.4</v>
      </c>
      <c r="O3511" s="16"/>
      <c r="P3511" s="14"/>
      <c r="Q3511" s="12"/>
      <c r="R3511" s="13"/>
    </row>
    <row r="3512" spans="1:18" ht="15.75" customHeight="1">
      <c r="A3512" s="1"/>
      <c r="B3512" s="6" t="s">
        <v>14</v>
      </c>
      <c r="C3512" s="6">
        <v>1185732</v>
      </c>
      <c r="D3512" s="7">
        <v>44442</v>
      </c>
      <c r="E3512" s="6" t="s">
        <v>15</v>
      </c>
      <c r="F3512" s="6" t="s">
        <v>119</v>
      </c>
      <c r="G3512" s="6" t="s">
        <v>120</v>
      </c>
      <c r="H3512" s="6" t="s">
        <v>19</v>
      </c>
      <c r="I3512" s="8">
        <v>0.45</v>
      </c>
      <c r="J3512" s="9">
        <v>2000</v>
      </c>
      <c r="K3512" s="10">
        <f t="shared" si="26"/>
        <v>900</v>
      </c>
      <c r="L3512" s="10">
        <f t="shared" si="27"/>
        <v>270</v>
      </c>
      <c r="M3512" s="11">
        <v>0.3</v>
      </c>
      <c r="O3512" s="16"/>
      <c r="P3512" s="14"/>
      <c r="Q3512" s="12"/>
      <c r="R3512" s="13"/>
    </row>
    <row r="3513" spans="1:18" ht="15.75" customHeight="1">
      <c r="A3513" s="1"/>
      <c r="B3513" s="6" t="s">
        <v>14</v>
      </c>
      <c r="C3513" s="6">
        <v>1185732</v>
      </c>
      <c r="D3513" s="7">
        <v>44442</v>
      </c>
      <c r="E3513" s="6" t="s">
        <v>15</v>
      </c>
      <c r="F3513" s="6" t="s">
        <v>119</v>
      </c>
      <c r="G3513" s="6" t="s">
        <v>120</v>
      </c>
      <c r="H3513" s="6" t="s">
        <v>20</v>
      </c>
      <c r="I3513" s="8">
        <v>0.45</v>
      </c>
      <c r="J3513" s="9">
        <v>1750</v>
      </c>
      <c r="K3513" s="10">
        <f t="shared" si="26"/>
        <v>787.5</v>
      </c>
      <c r="L3513" s="10">
        <f t="shared" si="27"/>
        <v>236.25</v>
      </c>
      <c r="M3513" s="11">
        <v>0.3</v>
      </c>
      <c r="O3513" s="16"/>
      <c r="P3513" s="14"/>
      <c r="Q3513" s="12"/>
      <c r="R3513" s="13"/>
    </row>
    <row r="3514" spans="1:18" ht="15.75" customHeight="1">
      <c r="A3514" s="1"/>
      <c r="B3514" s="6" t="s">
        <v>14</v>
      </c>
      <c r="C3514" s="6">
        <v>1185732</v>
      </c>
      <c r="D3514" s="7">
        <v>44442</v>
      </c>
      <c r="E3514" s="6" t="s">
        <v>15</v>
      </c>
      <c r="F3514" s="6" t="s">
        <v>119</v>
      </c>
      <c r="G3514" s="6" t="s">
        <v>120</v>
      </c>
      <c r="H3514" s="6" t="s">
        <v>21</v>
      </c>
      <c r="I3514" s="8">
        <v>0.54999999999999993</v>
      </c>
      <c r="J3514" s="9">
        <v>1750</v>
      </c>
      <c r="K3514" s="10">
        <f t="shared" si="26"/>
        <v>962.49999999999989</v>
      </c>
      <c r="L3514" s="10">
        <f t="shared" si="27"/>
        <v>288.74999999999994</v>
      </c>
      <c r="M3514" s="11">
        <v>0.3</v>
      </c>
      <c r="O3514" s="16"/>
      <c r="P3514" s="14"/>
      <c r="Q3514" s="12"/>
      <c r="R3514" s="13"/>
    </row>
    <row r="3515" spans="1:18" ht="15.75" customHeight="1">
      <c r="A3515" s="1"/>
      <c r="B3515" s="6" t="s">
        <v>14</v>
      </c>
      <c r="C3515" s="6">
        <v>1185732</v>
      </c>
      <c r="D3515" s="7">
        <v>44442</v>
      </c>
      <c r="E3515" s="6" t="s">
        <v>15</v>
      </c>
      <c r="F3515" s="6" t="s">
        <v>119</v>
      </c>
      <c r="G3515" s="6" t="s">
        <v>120</v>
      </c>
      <c r="H3515" s="6" t="s">
        <v>22</v>
      </c>
      <c r="I3515" s="8">
        <v>0.6</v>
      </c>
      <c r="J3515" s="9">
        <v>2750</v>
      </c>
      <c r="K3515" s="10">
        <f t="shared" si="26"/>
        <v>1650</v>
      </c>
      <c r="L3515" s="10">
        <f t="shared" si="27"/>
        <v>577.5</v>
      </c>
      <c r="M3515" s="11">
        <v>0.35</v>
      </c>
      <c r="O3515" s="16"/>
      <c r="P3515" s="14"/>
      <c r="Q3515" s="12"/>
      <c r="R3515" s="13"/>
    </row>
    <row r="3516" spans="1:18" ht="15.75" customHeight="1">
      <c r="A3516" s="1"/>
      <c r="B3516" s="6" t="s">
        <v>14</v>
      </c>
      <c r="C3516" s="6">
        <v>1185732</v>
      </c>
      <c r="D3516" s="7">
        <v>44474</v>
      </c>
      <c r="E3516" s="6" t="s">
        <v>15</v>
      </c>
      <c r="F3516" s="6" t="s">
        <v>119</v>
      </c>
      <c r="G3516" s="6" t="s">
        <v>120</v>
      </c>
      <c r="H3516" s="6" t="s">
        <v>17</v>
      </c>
      <c r="I3516" s="8">
        <v>0.6</v>
      </c>
      <c r="J3516" s="9">
        <v>4500</v>
      </c>
      <c r="K3516" s="10">
        <f t="shared" si="26"/>
        <v>2700</v>
      </c>
      <c r="L3516" s="10">
        <f t="shared" si="27"/>
        <v>1080</v>
      </c>
      <c r="M3516" s="11">
        <v>0.4</v>
      </c>
      <c r="O3516" s="16"/>
      <c r="P3516" s="14"/>
      <c r="Q3516" s="12"/>
      <c r="R3516" s="13"/>
    </row>
    <row r="3517" spans="1:18" ht="15.75" customHeight="1">
      <c r="A3517" s="1"/>
      <c r="B3517" s="6" t="s">
        <v>14</v>
      </c>
      <c r="C3517" s="6">
        <v>1185732</v>
      </c>
      <c r="D3517" s="7">
        <v>44474</v>
      </c>
      <c r="E3517" s="6" t="s">
        <v>15</v>
      </c>
      <c r="F3517" s="6" t="s">
        <v>119</v>
      </c>
      <c r="G3517" s="6" t="s">
        <v>120</v>
      </c>
      <c r="H3517" s="6" t="s">
        <v>18</v>
      </c>
      <c r="I3517" s="8">
        <v>0.55000000000000004</v>
      </c>
      <c r="J3517" s="9">
        <v>2750</v>
      </c>
      <c r="K3517" s="10">
        <f t="shared" si="26"/>
        <v>1512.5000000000002</v>
      </c>
      <c r="L3517" s="10">
        <f t="shared" si="27"/>
        <v>605.00000000000011</v>
      </c>
      <c r="M3517" s="11">
        <v>0.4</v>
      </c>
      <c r="O3517" s="16"/>
      <c r="P3517" s="14"/>
      <c r="Q3517" s="12"/>
      <c r="R3517" s="13"/>
    </row>
    <row r="3518" spans="1:18" ht="15.75" customHeight="1">
      <c r="A3518" s="1"/>
      <c r="B3518" s="6" t="s">
        <v>14</v>
      </c>
      <c r="C3518" s="6">
        <v>1185732</v>
      </c>
      <c r="D3518" s="7">
        <v>44474</v>
      </c>
      <c r="E3518" s="6" t="s">
        <v>15</v>
      </c>
      <c r="F3518" s="6" t="s">
        <v>119</v>
      </c>
      <c r="G3518" s="6" t="s">
        <v>120</v>
      </c>
      <c r="H3518" s="6" t="s">
        <v>19</v>
      </c>
      <c r="I3518" s="8">
        <v>0.55000000000000004</v>
      </c>
      <c r="J3518" s="9">
        <v>1750</v>
      </c>
      <c r="K3518" s="10">
        <f t="shared" si="26"/>
        <v>962.50000000000011</v>
      </c>
      <c r="L3518" s="10">
        <f t="shared" si="27"/>
        <v>288.75</v>
      </c>
      <c r="M3518" s="11">
        <v>0.3</v>
      </c>
      <c r="O3518" s="16"/>
      <c r="P3518" s="14"/>
      <c r="Q3518" s="12"/>
      <c r="R3518" s="13"/>
    </row>
    <row r="3519" spans="1:18" ht="15.75" customHeight="1">
      <c r="A3519" s="1"/>
      <c r="B3519" s="6" t="s">
        <v>14</v>
      </c>
      <c r="C3519" s="6">
        <v>1185732</v>
      </c>
      <c r="D3519" s="7">
        <v>44474</v>
      </c>
      <c r="E3519" s="6" t="s">
        <v>15</v>
      </c>
      <c r="F3519" s="6" t="s">
        <v>119</v>
      </c>
      <c r="G3519" s="6" t="s">
        <v>120</v>
      </c>
      <c r="H3519" s="6" t="s">
        <v>20</v>
      </c>
      <c r="I3519" s="8">
        <v>0.55000000000000004</v>
      </c>
      <c r="J3519" s="9">
        <v>1500</v>
      </c>
      <c r="K3519" s="10">
        <f t="shared" si="26"/>
        <v>825.00000000000011</v>
      </c>
      <c r="L3519" s="10">
        <f t="shared" si="27"/>
        <v>247.50000000000003</v>
      </c>
      <c r="M3519" s="11">
        <v>0.3</v>
      </c>
      <c r="O3519" s="16"/>
      <c r="P3519" s="14"/>
      <c r="Q3519" s="12"/>
      <c r="R3519" s="13"/>
    </row>
    <row r="3520" spans="1:18" ht="15.75" customHeight="1">
      <c r="A3520" s="1"/>
      <c r="B3520" s="6" t="s">
        <v>14</v>
      </c>
      <c r="C3520" s="6">
        <v>1185732</v>
      </c>
      <c r="D3520" s="7">
        <v>44474</v>
      </c>
      <c r="E3520" s="6" t="s">
        <v>15</v>
      </c>
      <c r="F3520" s="6" t="s">
        <v>119</v>
      </c>
      <c r="G3520" s="6" t="s">
        <v>120</v>
      </c>
      <c r="H3520" s="6" t="s">
        <v>21</v>
      </c>
      <c r="I3520" s="8">
        <v>0.65</v>
      </c>
      <c r="J3520" s="9">
        <v>1500</v>
      </c>
      <c r="K3520" s="10">
        <f t="shared" si="26"/>
        <v>975</v>
      </c>
      <c r="L3520" s="10">
        <f t="shared" si="27"/>
        <v>292.5</v>
      </c>
      <c r="M3520" s="11">
        <v>0.3</v>
      </c>
      <c r="O3520" s="16"/>
      <c r="P3520" s="14"/>
      <c r="Q3520" s="12"/>
      <c r="R3520" s="13"/>
    </row>
    <row r="3521" spans="1:18" ht="15.75" customHeight="1">
      <c r="A3521" s="1"/>
      <c r="B3521" s="6" t="s">
        <v>14</v>
      </c>
      <c r="C3521" s="6">
        <v>1185732</v>
      </c>
      <c r="D3521" s="7">
        <v>44474</v>
      </c>
      <c r="E3521" s="6" t="s">
        <v>15</v>
      </c>
      <c r="F3521" s="6" t="s">
        <v>119</v>
      </c>
      <c r="G3521" s="6" t="s">
        <v>120</v>
      </c>
      <c r="H3521" s="6" t="s">
        <v>22</v>
      </c>
      <c r="I3521" s="8">
        <v>0.7</v>
      </c>
      <c r="J3521" s="9">
        <v>2750</v>
      </c>
      <c r="K3521" s="10">
        <f t="shared" si="26"/>
        <v>1924.9999999999998</v>
      </c>
      <c r="L3521" s="10">
        <f t="shared" si="27"/>
        <v>673.74999999999989</v>
      </c>
      <c r="M3521" s="11">
        <v>0.35</v>
      </c>
      <c r="O3521" s="16"/>
      <c r="P3521" s="14"/>
      <c r="Q3521" s="12"/>
      <c r="R3521" s="13"/>
    </row>
    <row r="3522" spans="1:18" ht="15.75" customHeight="1">
      <c r="A3522" s="1"/>
      <c r="B3522" s="6" t="s">
        <v>14</v>
      </c>
      <c r="C3522" s="6">
        <v>1185732</v>
      </c>
      <c r="D3522" s="7">
        <v>44504</v>
      </c>
      <c r="E3522" s="6" t="s">
        <v>15</v>
      </c>
      <c r="F3522" s="6" t="s">
        <v>119</v>
      </c>
      <c r="G3522" s="6" t="s">
        <v>120</v>
      </c>
      <c r="H3522" s="6" t="s">
        <v>17</v>
      </c>
      <c r="I3522" s="8">
        <v>0.65</v>
      </c>
      <c r="J3522" s="9">
        <v>4250</v>
      </c>
      <c r="K3522" s="10">
        <f t="shared" si="26"/>
        <v>2762.5</v>
      </c>
      <c r="L3522" s="10">
        <f t="shared" si="27"/>
        <v>1105</v>
      </c>
      <c r="M3522" s="11">
        <v>0.4</v>
      </c>
      <c r="O3522" s="16"/>
      <c r="P3522" s="14"/>
      <c r="Q3522" s="12"/>
      <c r="R3522" s="13"/>
    </row>
    <row r="3523" spans="1:18" ht="15.75" customHeight="1">
      <c r="A3523" s="1"/>
      <c r="B3523" s="6" t="s">
        <v>14</v>
      </c>
      <c r="C3523" s="6">
        <v>1185732</v>
      </c>
      <c r="D3523" s="7">
        <v>44504</v>
      </c>
      <c r="E3523" s="6" t="s">
        <v>15</v>
      </c>
      <c r="F3523" s="6" t="s">
        <v>119</v>
      </c>
      <c r="G3523" s="6" t="s">
        <v>120</v>
      </c>
      <c r="H3523" s="6" t="s">
        <v>18</v>
      </c>
      <c r="I3523" s="8">
        <v>0.55000000000000004</v>
      </c>
      <c r="J3523" s="9">
        <v>3000</v>
      </c>
      <c r="K3523" s="10">
        <f t="shared" si="26"/>
        <v>1650.0000000000002</v>
      </c>
      <c r="L3523" s="10">
        <f t="shared" si="27"/>
        <v>660.00000000000011</v>
      </c>
      <c r="M3523" s="11">
        <v>0.4</v>
      </c>
      <c r="O3523" s="16"/>
      <c r="P3523" s="14"/>
      <c r="Q3523" s="12"/>
      <c r="R3523" s="13"/>
    </row>
    <row r="3524" spans="1:18" ht="15.75" customHeight="1">
      <c r="A3524" s="1"/>
      <c r="B3524" s="6" t="s">
        <v>14</v>
      </c>
      <c r="C3524" s="6">
        <v>1185732</v>
      </c>
      <c r="D3524" s="7">
        <v>44504</v>
      </c>
      <c r="E3524" s="6" t="s">
        <v>15</v>
      </c>
      <c r="F3524" s="6" t="s">
        <v>119</v>
      </c>
      <c r="G3524" s="6" t="s">
        <v>120</v>
      </c>
      <c r="H3524" s="6" t="s">
        <v>19</v>
      </c>
      <c r="I3524" s="8">
        <v>0.55000000000000004</v>
      </c>
      <c r="J3524" s="9">
        <v>2950</v>
      </c>
      <c r="K3524" s="10">
        <f t="shared" si="26"/>
        <v>1622.5000000000002</v>
      </c>
      <c r="L3524" s="10">
        <f t="shared" si="27"/>
        <v>486.75000000000006</v>
      </c>
      <c r="M3524" s="11">
        <v>0.3</v>
      </c>
      <c r="O3524" s="16"/>
      <c r="P3524" s="14"/>
      <c r="Q3524" s="12"/>
      <c r="R3524" s="13"/>
    </row>
    <row r="3525" spans="1:18" ht="15.75" customHeight="1">
      <c r="A3525" s="1"/>
      <c r="B3525" s="6" t="s">
        <v>14</v>
      </c>
      <c r="C3525" s="6">
        <v>1185732</v>
      </c>
      <c r="D3525" s="7">
        <v>44504</v>
      </c>
      <c r="E3525" s="6" t="s">
        <v>15</v>
      </c>
      <c r="F3525" s="6" t="s">
        <v>119</v>
      </c>
      <c r="G3525" s="6" t="s">
        <v>120</v>
      </c>
      <c r="H3525" s="6" t="s">
        <v>20</v>
      </c>
      <c r="I3525" s="8">
        <v>0.55000000000000004</v>
      </c>
      <c r="J3525" s="9">
        <v>2750</v>
      </c>
      <c r="K3525" s="10">
        <f t="shared" si="26"/>
        <v>1512.5000000000002</v>
      </c>
      <c r="L3525" s="10">
        <f t="shared" si="27"/>
        <v>453.75000000000006</v>
      </c>
      <c r="M3525" s="11">
        <v>0.3</v>
      </c>
      <c r="O3525" s="16"/>
      <c r="P3525" s="14"/>
      <c r="Q3525" s="12"/>
      <c r="R3525" s="13"/>
    </row>
    <row r="3526" spans="1:18" ht="15.75" customHeight="1">
      <c r="A3526" s="1"/>
      <c r="B3526" s="6" t="s">
        <v>14</v>
      </c>
      <c r="C3526" s="6">
        <v>1185732</v>
      </c>
      <c r="D3526" s="7">
        <v>44504</v>
      </c>
      <c r="E3526" s="6" t="s">
        <v>15</v>
      </c>
      <c r="F3526" s="6" t="s">
        <v>119</v>
      </c>
      <c r="G3526" s="6" t="s">
        <v>120</v>
      </c>
      <c r="H3526" s="6" t="s">
        <v>21</v>
      </c>
      <c r="I3526" s="8">
        <v>0.65</v>
      </c>
      <c r="J3526" s="9">
        <v>2500</v>
      </c>
      <c r="K3526" s="10">
        <f t="shared" si="26"/>
        <v>1625</v>
      </c>
      <c r="L3526" s="10">
        <f t="shared" si="27"/>
        <v>487.5</v>
      </c>
      <c r="M3526" s="11">
        <v>0.3</v>
      </c>
      <c r="O3526" s="16"/>
      <c r="P3526" s="14"/>
      <c r="Q3526" s="12"/>
      <c r="R3526" s="13"/>
    </row>
    <row r="3527" spans="1:18" ht="15.75" customHeight="1">
      <c r="A3527" s="1"/>
      <c r="B3527" s="6" t="s">
        <v>14</v>
      </c>
      <c r="C3527" s="6">
        <v>1185732</v>
      </c>
      <c r="D3527" s="7">
        <v>44504</v>
      </c>
      <c r="E3527" s="6" t="s">
        <v>15</v>
      </c>
      <c r="F3527" s="6" t="s">
        <v>119</v>
      </c>
      <c r="G3527" s="6" t="s">
        <v>120</v>
      </c>
      <c r="H3527" s="6" t="s">
        <v>22</v>
      </c>
      <c r="I3527" s="8">
        <v>0.7</v>
      </c>
      <c r="J3527" s="9">
        <v>3500</v>
      </c>
      <c r="K3527" s="10">
        <f t="shared" si="26"/>
        <v>2450</v>
      </c>
      <c r="L3527" s="10">
        <f t="shared" si="27"/>
        <v>857.5</v>
      </c>
      <c r="M3527" s="11">
        <v>0.35</v>
      </c>
      <c r="O3527" s="16"/>
      <c r="P3527" s="14"/>
      <c r="Q3527" s="12"/>
      <c r="R3527" s="13"/>
    </row>
    <row r="3528" spans="1:18" ht="15.75" customHeight="1">
      <c r="A3528" s="1"/>
      <c r="B3528" s="6" t="s">
        <v>14</v>
      </c>
      <c r="C3528" s="6">
        <v>1185732</v>
      </c>
      <c r="D3528" s="7">
        <v>44533</v>
      </c>
      <c r="E3528" s="6" t="s">
        <v>15</v>
      </c>
      <c r="F3528" s="6" t="s">
        <v>119</v>
      </c>
      <c r="G3528" s="6" t="s">
        <v>120</v>
      </c>
      <c r="H3528" s="6" t="s">
        <v>17</v>
      </c>
      <c r="I3528" s="8">
        <v>0.65</v>
      </c>
      <c r="J3528" s="9">
        <v>5750</v>
      </c>
      <c r="K3528" s="10">
        <f t="shared" si="26"/>
        <v>3737.5</v>
      </c>
      <c r="L3528" s="10">
        <f t="shared" si="27"/>
        <v>1495</v>
      </c>
      <c r="M3528" s="11">
        <v>0.4</v>
      </c>
      <c r="O3528" s="16"/>
      <c r="P3528" s="14"/>
      <c r="Q3528" s="12"/>
      <c r="R3528" s="13"/>
    </row>
    <row r="3529" spans="1:18" ht="15.75" customHeight="1">
      <c r="A3529" s="1"/>
      <c r="B3529" s="6" t="s">
        <v>14</v>
      </c>
      <c r="C3529" s="6">
        <v>1185732</v>
      </c>
      <c r="D3529" s="7">
        <v>44533</v>
      </c>
      <c r="E3529" s="6" t="s">
        <v>15</v>
      </c>
      <c r="F3529" s="6" t="s">
        <v>119</v>
      </c>
      <c r="G3529" s="6" t="s">
        <v>120</v>
      </c>
      <c r="H3529" s="6" t="s">
        <v>18</v>
      </c>
      <c r="I3529" s="8">
        <v>0.55000000000000004</v>
      </c>
      <c r="J3529" s="9">
        <v>3750</v>
      </c>
      <c r="K3529" s="10">
        <f t="shared" si="26"/>
        <v>2062.5</v>
      </c>
      <c r="L3529" s="10">
        <f t="shared" si="27"/>
        <v>825</v>
      </c>
      <c r="M3529" s="11">
        <v>0.4</v>
      </c>
      <c r="O3529" s="16"/>
      <c r="P3529" s="14"/>
      <c r="Q3529" s="12"/>
      <c r="R3529" s="13"/>
    </row>
    <row r="3530" spans="1:18" ht="15.75" customHeight="1">
      <c r="A3530" s="1"/>
      <c r="B3530" s="6" t="s">
        <v>14</v>
      </c>
      <c r="C3530" s="6">
        <v>1185732</v>
      </c>
      <c r="D3530" s="7">
        <v>44533</v>
      </c>
      <c r="E3530" s="6" t="s">
        <v>15</v>
      </c>
      <c r="F3530" s="6" t="s">
        <v>119</v>
      </c>
      <c r="G3530" s="6" t="s">
        <v>120</v>
      </c>
      <c r="H3530" s="6" t="s">
        <v>19</v>
      </c>
      <c r="I3530" s="8">
        <v>0.55000000000000004</v>
      </c>
      <c r="J3530" s="9">
        <v>3500</v>
      </c>
      <c r="K3530" s="10">
        <f t="shared" si="26"/>
        <v>1925.0000000000002</v>
      </c>
      <c r="L3530" s="10">
        <f t="shared" si="27"/>
        <v>577.5</v>
      </c>
      <c r="M3530" s="11">
        <v>0.3</v>
      </c>
      <c r="O3530" s="16"/>
      <c r="P3530" s="14"/>
      <c r="Q3530" s="12"/>
      <c r="R3530" s="13"/>
    </row>
    <row r="3531" spans="1:18" ht="15.75" customHeight="1">
      <c r="A3531" s="1"/>
      <c r="B3531" s="6" t="s">
        <v>14</v>
      </c>
      <c r="C3531" s="6">
        <v>1185732</v>
      </c>
      <c r="D3531" s="7">
        <v>44533</v>
      </c>
      <c r="E3531" s="6" t="s">
        <v>15</v>
      </c>
      <c r="F3531" s="6" t="s">
        <v>119</v>
      </c>
      <c r="G3531" s="6" t="s">
        <v>120</v>
      </c>
      <c r="H3531" s="6" t="s">
        <v>20</v>
      </c>
      <c r="I3531" s="8">
        <v>0.55000000000000004</v>
      </c>
      <c r="J3531" s="9">
        <v>3000</v>
      </c>
      <c r="K3531" s="10">
        <f t="shared" si="26"/>
        <v>1650.0000000000002</v>
      </c>
      <c r="L3531" s="10">
        <f t="shared" si="27"/>
        <v>495.00000000000006</v>
      </c>
      <c r="M3531" s="11">
        <v>0.3</v>
      </c>
      <c r="O3531" s="16"/>
      <c r="P3531" s="14"/>
      <c r="Q3531" s="12"/>
      <c r="R3531" s="13"/>
    </row>
    <row r="3532" spans="1:18" ht="15.75" customHeight="1">
      <c r="A3532" s="1"/>
      <c r="B3532" s="6" t="s">
        <v>14</v>
      </c>
      <c r="C3532" s="6">
        <v>1185732</v>
      </c>
      <c r="D3532" s="7">
        <v>44533</v>
      </c>
      <c r="E3532" s="6" t="s">
        <v>15</v>
      </c>
      <c r="F3532" s="6" t="s">
        <v>119</v>
      </c>
      <c r="G3532" s="6" t="s">
        <v>120</v>
      </c>
      <c r="H3532" s="6" t="s">
        <v>21</v>
      </c>
      <c r="I3532" s="8">
        <v>0.65</v>
      </c>
      <c r="J3532" s="9">
        <v>3000</v>
      </c>
      <c r="K3532" s="10">
        <f t="shared" si="26"/>
        <v>1950</v>
      </c>
      <c r="L3532" s="10">
        <f t="shared" si="27"/>
        <v>585</v>
      </c>
      <c r="M3532" s="11">
        <v>0.3</v>
      </c>
      <c r="O3532" s="16"/>
      <c r="P3532" s="14"/>
      <c r="Q3532" s="12"/>
      <c r="R3532" s="13"/>
    </row>
    <row r="3533" spans="1:18" ht="15.75" customHeight="1">
      <c r="A3533" s="1"/>
      <c r="B3533" s="6" t="s">
        <v>14</v>
      </c>
      <c r="C3533" s="6">
        <v>1185732</v>
      </c>
      <c r="D3533" s="7">
        <v>44533</v>
      </c>
      <c r="E3533" s="6" t="s">
        <v>15</v>
      </c>
      <c r="F3533" s="6" t="s">
        <v>119</v>
      </c>
      <c r="G3533" s="6" t="s">
        <v>120</v>
      </c>
      <c r="H3533" s="6" t="s">
        <v>22</v>
      </c>
      <c r="I3533" s="8">
        <v>0.7</v>
      </c>
      <c r="J3533" s="9">
        <v>4000</v>
      </c>
      <c r="K3533" s="10">
        <f t="shared" si="26"/>
        <v>2800</v>
      </c>
      <c r="L3533" s="10">
        <f t="shared" si="27"/>
        <v>979.99999999999989</v>
      </c>
      <c r="M3533" s="11">
        <v>0.35</v>
      </c>
      <c r="O3533" s="16"/>
      <c r="P3533" s="14"/>
      <c r="Q3533" s="12"/>
      <c r="R3533" s="13"/>
    </row>
    <row r="3534" spans="1:18" ht="15.75" customHeight="1">
      <c r="A3534" s="1" t="s">
        <v>39</v>
      </c>
      <c r="B3534" s="6" t="s">
        <v>14</v>
      </c>
      <c r="C3534" s="6">
        <v>1185732</v>
      </c>
      <c r="D3534" s="7">
        <v>44206</v>
      </c>
      <c r="E3534" s="6" t="s">
        <v>15</v>
      </c>
      <c r="F3534" s="6" t="s">
        <v>121</v>
      </c>
      <c r="G3534" s="6" t="s">
        <v>122</v>
      </c>
      <c r="H3534" s="6" t="s">
        <v>17</v>
      </c>
      <c r="I3534" s="8">
        <v>0.35000000000000003</v>
      </c>
      <c r="J3534" s="9">
        <v>4250</v>
      </c>
      <c r="K3534" s="10">
        <f t="shared" si="26"/>
        <v>1487.5000000000002</v>
      </c>
      <c r="L3534" s="10">
        <f t="shared" si="27"/>
        <v>520.625</v>
      </c>
      <c r="M3534" s="11">
        <v>0.35</v>
      </c>
      <c r="O3534" s="16"/>
      <c r="P3534" s="14"/>
      <c r="Q3534" s="12"/>
      <c r="R3534" s="13"/>
    </row>
    <row r="3535" spans="1:18" ht="15.75" customHeight="1">
      <c r="A3535" s="1"/>
      <c r="B3535" s="6" t="s">
        <v>14</v>
      </c>
      <c r="C3535" s="6">
        <v>1185732</v>
      </c>
      <c r="D3535" s="7">
        <v>44206</v>
      </c>
      <c r="E3535" s="6" t="s">
        <v>15</v>
      </c>
      <c r="F3535" s="6" t="s">
        <v>121</v>
      </c>
      <c r="G3535" s="6" t="s">
        <v>122</v>
      </c>
      <c r="H3535" s="6" t="s">
        <v>18</v>
      </c>
      <c r="I3535" s="8">
        <v>0.35000000000000003</v>
      </c>
      <c r="J3535" s="9">
        <v>2250</v>
      </c>
      <c r="K3535" s="10">
        <f t="shared" si="26"/>
        <v>787.50000000000011</v>
      </c>
      <c r="L3535" s="10">
        <f t="shared" si="27"/>
        <v>275.625</v>
      </c>
      <c r="M3535" s="11">
        <v>0.35</v>
      </c>
      <c r="O3535" s="16"/>
      <c r="P3535" s="14"/>
      <c r="Q3535" s="12"/>
      <c r="R3535" s="13"/>
    </row>
    <row r="3536" spans="1:18" ht="15.75" customHeight="1">
      <c r="A3536" s="1"/>
      <c r="B3536" s="6" t="s">
        <v>14</v>
      </c>
      <c r="C3536" s="6">
        <v>1185732</v>
      </c>
      <c r="D3536" s="7">
        <v>44206</v>
      </c>
      <c r="E3536" s="6" t="s">
        <v>15</v>
      </c>
      <c r="F3536" s="6" t="s">
        <v>121</v>
      </c>
      <c r="G3536" s="6" t="s">
        <v>122</v>
      </c>
      <c r="H3536" s="6" t="s">
        <v>19</v>
      </c>
      <c r="I3536" s="8">
        <v>0.25000000000000006</v>
      </c>
      <c r="J3536" s="9">
        <v>2250</v>
      </c>
      <c r="K3536" s="10">
        <f t="shared" si="26"/>
        <v>562.50000000000011</v>
      </c>
      <c r="L3536" s="10">
        <f t="shared" si="27"/>
        <v>225.00000000000006</v>
      </c>
      <c r="M3536" s="11">
        <v>0.4</v>
      </c>
      <c r="O3536" s="16"/>
      <c r="P3536" s="14"/>
      <c r="Q3536" s="12"/>
      <c r="R3536" s="13"/>
    </row>
    <row r="3537" spans="1:18" ht="15.75" customHeight="1">
      <c r="A3537" s="1"/>
      <c r="B3537" s="6" t="s">
        <v>14</v>
      </c>
      <c r="C3537" s="6">
        <v>1185732</v>
      </c>
      <c r="D3537" s="7">
        <v>44206</v>
      </c>
      <c r="E3537" s="6" t="s">
        <v>15</v>
      </c>
      <c r="F3537" s="6" t="s">
        <v>121</v>
      </c>
      <c r="G3537" s="6" t="s">
        <v>122</v>
      </c>
      <c r="H3537" s="6" t="s">
        <v>20</v>
      </c>
      <c r="I3537" s="8">
        <v>0.3</v>
      </c>
      <c r="J3537" s="9">
        <v>750</v>
      </c>
      <c r="K3537" s="10">
        <f t="shared" si="26"/>
        <v>225</v>
      </c>
      <c r="L3537" s="10">
        <f t="shared" si="27"/>
        <v>90</v>
      </c>
      <c r="M3537" s="11">
        <v>0.4</v>
      </c>
      <c r="O3537" s="16"/>
      <c r="P3537" s="14"/>
      <c r="Q3537" s="12"/>
      <c r="R3537" s="13"/>
    </row>
    <row r="3538" spans="1:18" ht="15.75" customHeight="1">
      <c r="A3538" s="1"/>
      <c r="B3538" s="6" t="s">
        <v>14</v>
      </c>
      <c r="C3538" s="6">
        <v>1185732</v>
      </c>
      <c r="D3538" s="7">
        <v>44206</v>
      </c>
      <c r="E3538" s="6" t="s">
        <v>15</v>
      </c>
      <c r="F3538" s="6" t="s">
        <v>121</v>
      </c>
      <c r="G3538" s="6" t="s">
        <v>122</v>
      </c>
      <c r="H3538" s="6" t="s">
        <v>21</v>
      </c>
      <c r="I3538" s="8">
        <v>0.45</v>
      </c>
      <c r="J3538" s="9">
        <v>1250</v>
      </c>
      <c r="K3538" s="10">
        <f t="shared" si="26"/>
        <v>562.5</v>
      </c>
      <c r="L3538" s="10">
        <f t="shared" si="27"/>
        <v>168.75</v>
      </c>
      <c r="M3538" s="11">
        <v>0.3</v>
      </c>
      <c r="O3538" s="16"/>
      <c r="P3538" s="14"/>
      <c r="Q3538" s="12"/>
      <c r="R3538" s="13"/>
    </row>
    <row r="3539" spans="1:18" ht="15.75" customHeight="1">
      <c r="A3539" s="1"/>
      <c r="B3539" s="6" t="s">
        <v>14</v>
      </c>
      <c r="C3539" s="6">
        <v>1185732</v>
      </c>
      <c r="D3539" s="7">
        <v>44206</v>
      </c>
      <c r="E3539" s="6" t="s">
        <v>15</v>
      </c>
      <c r="F3539" s="6" t="s">
        <v>121</v>
      </c>
      <c r="G3539" s="6" t="s">
        <v>122</v>
      </c>
      <c r="H3539" s="6" t="s">
        <v>22</v>
      </c>
      <c r="I3539" s="8">
        <v>0.35000000000000003</v>
      </c>
      <c r="J3539" s="9">
        <v>2250</v>
      </c>
      <c r="K3539" s="10">
        <f t="shared" si="26"/>
        <v>787.50000000000011</v>
      </c>
      <c r="L3539" s="10">
        <f t="shared" si="27"/>
        <v>315.00000000000006</v>
      </c>
      <c r="M3539" s="11">
        <v>0.4</v>
      </c>
      <c r="O3539" s="16"/>
      <c r="P3539" s="14"/>
      <c r="Q3539" s="12"/>
      <c r="R3539" s="13"/>
    </row>
    <row r="3540" spans="1:18" ht="15.75" customHeight="1">
      <c r="A3540" s="1"/>
      <c r="B3540" s="6" t="s">
        <v>14</v>
      </c>
      <c r="C3540" s="6">
        <v>1185732</v>
      </c>
      <c r="D3540" s="7">
        <v>44235</v>
      </c>
      <c r="E3540" s="6" t="s">
        <v>15</v>
      </c>
      <c r="F3540" s="6" t="s">
        <v>121</v>
      </c>
      <c r="G3540" s="6" t="s">
        <v>122</v>
      </c>
      <c r="H3540" s="6" t="s">
        <v>17</v>
      </c>
      <c r="I3540" s="8">
        <v>0.35000000000000003</v>
      </c>
      <c r="J3540" s="9">
        <v>4750</v>
      </c>
      <c r="K3540" s="10">
        <f t="shared" si="26"/>
        <v>1662.5000000000002</v>
      </c>
      <c r="L3540" s="10">
        <f t="shared" si="27"/>
        <v>581.875</v>
      </c>
      <c r="M3540" s="11">
        <v>0.35</v>
      </c>
      <c r="O3540" s="16"/>
      <c r="P3540" s="14"/>
      <c r="Q3540" s="12"/>
      <c r="R3540" s="13"/>
    </row>
    <row r="3541" spans="1:18" ht="15.75" customHeight="1">
      <c r="A3541" s="1"/>
      <c r="B3541" s="6" t="s">
        <v>14</v>
      </c>
      <c r="C3541" s="6">
        <v>1185732</v>
      </c>
      <c r="D3541" s="7">
        <v>44235</v>
      </c>
      <c r="E3541" s="6" t="s">
        <v>15</v>
      </c>
      <c r="F3541" s="6" t="s">
        <v>121</v>
      </c>
      <c r="G3541" s="6" t="s">
        <v>122</v>
      </c>
      <c r="H3541" s="6" t="s">
        <v>18</v>
      </c>
      <c r="I3541" s="8">
        <v>0.35000000000000003</v>
      </c>
      <c r="J3541" s="9">
        <v>1250</v>
      </c>
      <c r="K3541" s="10">
        <f t="shared" si="26"/>
        <v>437.50000000000006</v>
      </c>
      <c r="L3541" s="10">
        <f t="shared" si="27"/>
        <v>153.125</v>
      </c>
      <c r="M3541" s="11">
        <v>0.35</v>
      </c>
      <c r="O3541" s="16"/>
      <c r="P3541" s="14"/>
      <c r="Q3541" s="12"/>
      <c r="R3541" s="13"/>
    </row>
    <row r="3542" spans="1:18" ht="15.75" customHeight="1">
      <c r="A3542" s="1"/>
      <c r="B3542" s="6" t="s">
        <v>14</v>
      </c>
      <c r="C3542" s="6">
        <v>1185732</v>
      </c>
      <c r="D3542" s="7">
        <v>44235</v>
      </c>
      <c r="E3542" s="6" t="s">
        <v>15</v>
      </c>
      <c r="F3542" s="6" t="s">
        <v>121</v>
      </c>
      <c r="G3542" s="6" t="s">
        <v>122</v>
      </c>
      <c r="H3542" s="6" t="s">
        <v>19</v>
      </c>
      <c r="I3542" s="8">
        <v>0.25000000000000006</v>
      </c>
      <c r="J3542" s="9">
        <v>1750</v>
      </c>
      <c r="K3542" s="10">
        <f t="shared" si="26"/>
        <v>437.50000000000011</v>
      </c>
      <c r="L3542" s="10">
        <f t="shared" si="27"/>
        <v>175.00000000000006</v>
      </c>
      <c r="M3542" s="11">
        <v>0.4</v>
      </c>
      <c r="O3542" s="16"/>
      <c r="P3542" s="14"/>
      <c r="Q3542" s="12"/>
      <c r="R3542" s="13"/>
    </row>
    <row r="3543" spans="1:18" ht="15.75" customHeight="1">
      <c r="A3543" s="1"/>
      <c r="B3543" s="6" t="s">
        <v>14</v>
      </c>
      <c r="C3543" s="6">
        <v>1185732</v>
      </c>
      <c r="D3543" s="7">
        <v>44235</v>
      </c>
      <c r="E3543" s="6" t="s">
        <v>15</v>
      </c>
      <c r="F3543" s="6" t="s">
        <v>121</v>
      </c>
      <c r="G3543" s="6" t="s">
        <v>122</v>
      </c>
      <c r="H3543" s="6" t="s">
        <v>20</v>
      </c>
      <c r="I3543" s="8">
        <v>0.3</v>
      </c>
      <c r="J3543" s="9">
        <v>500</v>
      </c>
      <c r="K3543" s="10">
        <f t="shared" si="26"/>
        <v>150</v>
      </c>
      <c r="L3543" s="10">
        <f t="shared" si="27"/>
        <v>60</v>
      </c>
      <c r="M3543" s="11">
        <v>0.4</v>
      </c>
      <c r="O3543" s="16"/>
      <c r="P3543" s="14"/>
      <c r="Q3543" s="12"/>
      <c r="R3543" s="13"/>
    </row>
    <row r="3544" spans="1:18" ht="15.75" customHeight="1">
      <c r="A3544" s="1"/>
      <c r="B3544" s="6" t="s">
        <v>14</v>
      </c>
      <c r="C3544" s="6">
        <v>1185732</v>
      </c>
      <c r="D3544" s="7">
        <v>44235</v>
      </c>
      <c r="E3544" s="6" t="s">
        <v>15</v>
      </c>
      <c r="F3544" s="6" t="s">
        <v>121</v>
      </c>
      <c r="G3544" s="6" t="s">
        <v>122</v>
      </c>
      <c r="H3544" s="6" t="s">
        <v>21</v>
      </c>
      <c r="I3544" s="8">
        <v>0.45</v>
      </c>
      <c r="J3544" s="9">
        <v>1250</v>
      </c>
      <c r="K3544" s="10">
        <f t="shared" si="26"/>
        <v>562.5</v>
      </c>
      <c r="L3544" s="10">
        <f t="shared" si="27"/>
        <v>168.75</v>
      </c>
      <c r="M3544" s="11">
        <v>0.3</v>
      </c>
      <c r="O3544" s="16"/>
      <c r="P3544" s="14"/>
      <c r="Q3544" s="12"/>
      <c r="R3544" s="13"/>
    </row>
    <row r="3545" spans="1:18" ht="15.75" customHeight="1">
      <c r="A3545" s="1"/>
      <c r="B3545" s="6" t="s">
        <v>14</v>
      </c>
      <c r="C3545" s="6">
        <v>1185732</v>
      </c>
      <c r="D3545" s="7">
        <v>44235</v>
      </c>
      <c r="E3545" s="6" t="s">
        <v>15</v>
      </c>
      <c r="F3545" s="6" t="s">
        <v>121</v>
      </c>
      <c r="G3545" s="6" t="s">
        <v>122</v>
      </c>
      <c r="H3545" s="6" t="s">
        <v>22</v>
      </c>
      <c r="I3545" s="8">
        <v>0.35000000000000003</v>
      </c>
      <c r="J3545" s="9">
        <v>2250</v>
      </c>
      <c r="K3545" s="10">
        <f t="shared" si="26"/>
        <v>787.50000000000011</v>
      </c>
      <c r="L3545" s="10">
        <f t="shared" si="27"/>
        <v>315.00000000000006</v>
      </c>
      <c r="M3545" s="11">
        <v>0.4</v>
      </c>
      <c r="O3545" s="16"/>
      <c r="P3545" s="14"/>
      <c r="Q3545" s="12"/>
      <c r="R3545" s="13"/>
    </row>
    <row r="3546" spans="1:18" ht="15.75" customHeight="1">
      <c r="A3546" s="1"/>
      <c r="B3546" s="6" t="s">
        <v>14</v>
      </c>
      <c r="C3546" s="6">
        <v>1185732</v>
      </c>
      <c r="D3546" s="7">
        <v>44261</v>
      </c>
      <c r="E3546" s="6" t="s">
        <v>15</v>
      </c>
      <c r="F3546" s="6" t="s">
        <v>121</v>
      </c>
      <c r="G3546" s="6" t="s">
        <v>122</v>
      </c>
      <c r="H3546" s="6" t="s">
        <v>17</v>
      </c>
      <c r="I3546" s="8">
        <v>0.35000000000000003</v>
      </c>
      <c r="J3546" s="9">
        <v>4450</v>
      </c>
      <c r="K3546" s="10">
        <f t="shared" si="26"/>
        <v>1557.5000000000002</v>
      </c>
      <c r="L3546" s="10">
        <f t="shared" si="27"/>
        <v>545.125</v>
      </c>
      <c r="M3546" s="11">
        <v>0.35</v>
      </c>
      <c r="O3546" s="16"/>
      <c r="P3546" s="14"/>
      <c r="Q3546" s="12"/>
      <c r="R3546" s="13"/>
    </row>
    <row r="3547" spans="1:18" ht="15.75" customHeight="1">
      <c r="A3547" s="1"/>
      <c r="B3547" s="6" t="s">
        <v>14</v>
      </c>
      <c r="C3547" s="6">
        <v>1185732</v>
      </c>
      <c r="D3547" s="7">
        <v>44261</v>
      </c>
      <c r="E3547" s="6" t="s">
        <v>15</v>
      </c>
      <c r="F3547" s="6" t="s">
        <v>121</v>
      </c>
      <c r="G3547" s="6" t="s">
        <v>122</v>
      </c>
      <c r="H3547" s="6" t="s">
        <v>18</v>
      </c>
      <c r="I3547" s="8">
        <v>0.35000000000000003</v>
      </c>
      <c r="J3547" s="9">
        <v>1500</v>
      </c>
      <c r="K3547" s="10">
        <f t="shared" si="26"/>
        <v>525</v>
      </c>
      <c r="L3547" s="10">
        <f t="shared" si="27"/>
        <v>183.75</v>
      </c>
      <c r="M3547" s="11">
        <v>0.35</v>
      </c>
      <c r="O3547" s="16"/>
      <c r="P3547" s="14"/>
      <c r="Q3547" s="12"/>
      <c r="R3547" s="13"/>
    </row>
    <row r="3548" spans="1:18" ht="15.75" customHeight="1">
      <c r="A3548" s="1"/>
      <c r="B3548" s="6" t="s">
        <v>14</v>
      </c>
      <c r="C3548" s="6">
        <v>1185732</v>
      </c>
      <c r="D3548" s="7">
        <v>44261</v>
      </c>
      <c r="E3548" s="6" t="s">
        <v>15</v>
      </c>
      <c r="F3548" s="6" t="s">
        <v>121</v>
      </c>
      <c r="G3548" s="6" t="s">
        <v>122</v>
      </c>
      <c r="H3548" s="6" t="s">
        <v>19</v>
      </c>
      <c r="I3548" s="8">
        <v>0.25000000000000006</v>
      </c>
      <c r="J3548" s="9">
        <v>1750</v>
      </c>
      <c r="K3548" s="10">
        <f t="shared" si="26"/>
        <v>437.50000000000011</v>
      </c>
      <c r="L3548" s="10">
        <f t="shared" si="27"/>
        <v>175.00000000000006</v>
      </c>
      <c r="M3548" s="11">
        <v>0.4</v>
      </c>
      <c r="O3548" s="16"/>
      <c r="P3548" s="14"/>
      <c r="Q3548" s="12"/>
      <c r="R3548" s="13"/>
    </row>
    <row r="3549" spans="1:18" ht="15.75" customHeight="1">
      <c r="A3549" s="1"/>
      <c r="B3549" s="6" t="s">
        <v>14</v>
      </c>
      <c r="C3549" s="6">
        <v>1185732</v>
      </c>
      <c r="D3549" s="7">
        <v>44261</v>
      </c>
      <c r="E3549" s="6" t="s">
        <v>15</v>
      </c>
      <c r="F3549" s="6" t="s">
        <v>121</v>
      </c>
      <c r="G3549" s="6" t="s">
        <v>122</v>
      </c>
      <c r="H3549" s="6" t="s">
        <v>20</v>
      </c>
      <c r="I3549" s="8">
        <v>0.3</v>
      </c>
      <c r="J3549" s="9">
        <v>250</v>
      </c>
      <c r="K3549" s="10">
        <f t="shared" si="26"/>
        <v>75</v>
      </c>
      <c r="L3549" s="10">
        <f t="shared" si="27"/>
        <v>30</v>
      </c>
      <c r="M3549" s="11">
        <v>0.4</v>
      </c>
      <c r="O3549" s="16"/>
      <c r="P3549" s="14"/>
      <c r="Q3549" s="12"/>
      <c r="R3549" s="13"/>
    </row>
    <row r="3550" spans="1:18" ht="15.75" customHeight="1">
      <c r="A3550" s="1"/>
      <c r="B3550" s="6" t="s">
        <v>14</v>
      </c>
      <c r="C3550" s="6">
        <v>1185732</v>
      </c>
      <c r="D3550" s="7">
        <v>44261</v>
      </c>
      <c r="E3550" s="6" t="s">
        <v>15</v>
      </c>
      <c r="F3550" s="6" t="s">
        <v>121</v>
      </c>
      <c r="G3550" s="6" t="s">
        <v>122</v>
      </c>
      <c r="H3550" s="6" t="s">
        <v>21</v>
      </c>
      <c r="I3550" s="8">
        <v>0.45</v>
      </c>
      <c r="J3550" s="9">
        <v>750</v>
      </c>
      <c r="K3550" s="10">
        <f t="shared" si="26"/>
        <v>337.5</v>
      </c>
      <c r="L3550" s="10">
        <f t="shared" si="27"/>
        <v>101.25</v>
      </c>
      <c r="M3550" s="11">
        <v>0.3</v>
      </c>
      <c r="O3550" s="16"/>
      <c r="P3550" s="14"/>
      <c r="Q3550" s="12"/>
      <c r="R3550" s="13"/>
    </row>
    <row r="3551" spans="1:18" ht="15.75" customHeight="1">
      <c r="A3551" s="1"/>
      <c r="B3551" s="6" t="s">
        <v>14</v>
      </c>
      <c r="C3551" s="6">
        <v>1185732</v>
      </c>
      <c r="D3551" s="7">
        <v>44261</v>
      </c>
      <c r="E3551" s="6" t="s">
        <v>15</v>
      </c>
      <c r="F3551" s="6" t="s">
        <v>121</v>
      </c>
      <c r="G3551" s="6" t="s">
        <v>122</v>
      </c>
      <c r="H3551" s="6" t="s">
        <v>22</v>
      </c>
      <c r="I3551" s="8">
        <v>0.35000000000000003</v>
      </c>
      <c r="J3551" s="9">
        <v>1750</v>
      </c>
      <c r="K3551" s="10">
        <f t="shared" si="26"/>
        <v>612.50000000000011</v>
      </c>
      <c r="L3551" s="10">
        <f t="shared" si="27"/>
        <v>245.00000000000006</v>
      </c>
      <c r="M3551" s="11">
        <v>0.4</v>
      </c>
      <c r="O3551" s="16"/>
      <c r="P3551" s="14"/>
      <c r="Q3551" s="12"/>
      <c r="R3551" s="13"/>
    </row>
    <row r="3552" spans="1:18" ht="15.75" customHeight="1">
      <c r="A3552" s="1"/>
      <c r="B3552" s="6" t="s">
        <v>14</v>
      </c>
      <c r="C3552" s="6">
        <v>1185732</v>
      </c>
      <c r="D3552" s="7">
        <v>44293</v>
      </c>
      <c r="E3552" s="6" t="s">
        <v>15</v>
      </c>
      <c r="F3552" s="6" t="s">
        <v>121</v>
      </c>
      <c r="G3552" s="6" t="s">
        <v>122</v>
      </c>
      <c r="H3552" s="6" t="s">
        <v>17</v>
      </c>
      <c r="I3552" s="8">
        <v>0.35000000000000003</v>
      </c>
      <c r="J3552" s="9">
        <v>4250</v>
      </c>
      <c r="K3552" s="10">
        <f t="shared" si="26"/>
        <v>1487.5000000000002</v>
      </c>
      <c r="L3552" s="10">
        <f t="shared" si="27"/>
        <v>520.625</v>
      </c>
      <c r="M3552" s="11">
        <v>0.35</v>
      </c>
      <c r="O3552" s="16"/>
      <c r="P3552" s="14"/>
      <c r="Q3552" s="12"/>
      <c r="R3552" s="13"/>
    </row>
    <row r="3553" spans="1:18" ht="15.75" customHeight="1">
      <c r="A3553" s="1"/>
      <c r="B3553" s="6" t="s">
        <v>14</v>
      </c>
      <c r="C3553" s="6">
        <v>1185732</v>
      </c>
      <c r="D3553" s="7">
        <v>44293</v>
      </c>
      <c r="E3553" s="6" t="s">
        <v>15</v>
      </c>
      <c r="F3553" s="6" t="s">
        <v>121</v>
      </c>
      <c r="G3553" s="6" t="s">
        <v>122</v>
      </c>
      <c r="H3553" s="6" t="s">
        <v>18</v>
      </c>
      <c r="I3553" s="8">
        <v>0.35000000000000003</v>
      </c>
      <c r="J3553" s="9">
        <v>1250</v>
      </c>
      <c r="K3553" s="10">
        <f t="shared" si="26"/>
        <v>437.50000000000006</v>
      </c>
      <c r="L3553" s="10">
        <f t="shared" si="27"/>
        <v>153.125</v>
      </c>
      <c r="M3553" s="11">
        <v>0.35</v>
      </c>
      <c r="O3553" s="16"/>
      <c r="P3553" s="14"/>
      <c r="Q3553" s="12"/>
      <c r="R3553" s="13"/>
    </row>
    <row r="3554" spans="1:18" ht="15.75" customHeight="1">
      <c r="A3554" s="1"/>
      <c r="B3554" s="6" t="s">
        <v>14</v>
      </c>
      <c r="C3554" s="6">
        <v>1185732</v>
      </c>
      <c r="D3554" s="7">
        <v>44293</v>
      </c>
      <c r="E3554" s="6" t="s">
        <v>15</v>
      </c>
      <c r="F3554" s="6" t="s">
        <v>121</v>
      </c>
      <c r="G3554" s="6" t="s">
        <v>122</v>
      </c>
      <c r="H3554" s="6" t="s">
        <v>19</v>
      </c>
      <c r="I3554" s="8">
        <v>0.25000000000000006</v>
      </c>
      <c r="J3554" s="9">
        <v>1250</v>
      </c>
      <c r="K3554" s="10">
        <f t="shared" si="26"/>
        <v>312.50000000000006</v>
      </c>
      <c r="L3554" s="10">
        <f t="shared" si="27"/>
        <v>125.00000000000003</v>
      </c>
      <c r="M3554" s="11">
        <v>0.4</v>
      </c>
      <c r="O3554" s="16"/>
      <c r="P3554" s="14"/>
      <c r="Q3554" s="12"/>
      <c r="R3554" s="13"/>
    </row>
    <row r="3555" spans="1:18" ht="15.75" customHeight="1">
      <c r="A3555" s="1"/>
      <c r="B3555" s="6" t="s">
        <v>14</v>
      </c>
      <c r="C3555" s="6">
        <v>1185732</v>
      </c>
      <c r="D3555" s="7">
        <v>44293</v>
      </c>
      <c r="E3555" s="6" t="s">
        <v>15</v>
      </c>
      <c r="F3555" s="6" t="s">
        <v>121</v>
      </c>
      <c r="G3555" s="6" t="s">
        <v>122</v>
      </c>
      <c r="H3555" s="6" t="s">
        <v>20</v>
      </c>
      <c r="I3555" s="8">
        <v>0.3</v>
      </c>
      <c r="J3555" s="9">
        <v>500</v>
      </c>
      <c r="K3555" s="10">
        <f t="shared" si="26"/>
        <v>150</v>
      </c>
      <c r="L3555" s="10">
        <f t="shared" si="27"/>
        <v>60</v>
      </c>
      <c r="M3555" s="11">
        <v>0.4</v>
      </c>
      <c r="O3555" s="16"/>
      <c r="P3555" s="14"/>
      <c r="Q3555" s="12"/>
      <c r="R3555" s="13"/>
    </row>
    <row r="3556" spans="1:18" ht="15.75" customHeight="1">
      <c r="A3556" s="1"/>
      <c r="B3556" s="6" t="s">
        <v>14</v>
      </c>
      <c r="C3556" s="6">
        <v>1185732</v>
      </c>
      <c r="D3556" s="7">
        <v>44293</v>
      </c>
      <c r="E3556" s="6" t="s">
        <v>15</v>
      </c>
      <c r="F3556" s="6" t="s">
        <v>121</v>
      </c>
      <c r="G3556" s="6" t="s">
        <v>122</v>
      </c>
      <c r="H3556" s="6" t="s">
        <v>21</v>
      </c>
      <c r="I3556" s="8">
        <v>0.45</v>
      </c>
      <c r="J3556" s="9">
        <v>500</v>
      </c>
      <c r="K3556" s="10">
        <f t="shared" si="26"/>
        <v>225</v>
      </c>
      <c r="L3556" s="10">
        <f t="shared" si="27"/>
        <v>67.5</v>
      </c>
      <c r="M3556" s="11">
        <v>0.3</v>
      </c>
      <c r="O3556" s="16"/>
      <c r="P3556" s="14"/>
      <c r="Q3556" s="12"/>
      <c r="R3556" s="13"/>
    </row>
    <row r="3557" spans="1:18" ht="15.75" customHeight="1">
      <c r="A3557" s="1"/>
      <c r="B3557" s="6" t="s">
        <v>14</v>
      </c>
      <c r="C3557" s="6">
        <v>1185732</v>
      </c>
      <c r="D3557" s="7">
        <v>44293</v>
      </c>
      <c r="E3557" s="6" t="s">
        <v>15</v>
      </c>
      <c r="F3557" s="6" t="s">
        <v>121</v>
      </c>
      <c r="G3557" s="6" t="s">
        <v>122</v>
      </c>
      <c r="H3557" s="6" t="s">
        <v>22</v>
      </c>
      <c r="I3557" s="8">
        <v>0.35000000000000003</v>
      </c>
      <c r="J3557" s="9">
        <v>2000</v>
      </c>
      <c r="K3557" s="10">
        <f t="shared" si="26"/>
        <v>700.00000000000011</v>
      </c>
      <c r="L3557" s="10">
        <f t="shared" si="27"/>
        <v>280.00000000000006</v>
      </c>
      <c r="M3557" s="11">
        <v>0.4</v>
      </c>
      <c r="O3557" s="16"/>
      <c r="P3557" s="14"/>
      <c r="Q3557" s="12"/>
      <c r="R3557" s="13"/>
    </row>
    <row r="3558" spans="1:18" ht="15.75" customHeight="1">
      <c r="A3558" s="1"/>
      <c r="B3558" s="6" t="s">
        <v>14</v>
      </c>
      <c r="C3558" s="6">
        <v>1185732</v>
      </c>
      <c r="D3558" s="7">
        <v>44322</v>
      </c>
      <c r="E3558" s="6" t="s">
        <v>15</v>
      </c>
      <c r="F3558" s="6" t="s">
        <v>121</v>
      </c>
      <c r="G3558" s="6" t="s">
        <v>122</v>
      </c>
      <c r="H3558" s="6" t="s">
        <v>17</v>
      </c>
      <c r="I3558" s="8">
        <v>0.49999999999999994</v>
      </c>
      <c r="J3558" s="9">
        <v>4700</v>
      </c>
      <c r="K3558" s="10">
        <f t="shared" si="26"/>
        <v>2349.9999999999995</v>
      </c>
      <c r="L3558" s="10">
        <f t="shared" si="27"/>
        <v>822.49999999999977</v>
      </c>
      <c r="M3558" s="11">
        <v>0.35</v>
      </c>
      <c r="O3558" s="16"/>
      <c r="P3558" s="14"/>
      <c r="Q3558" s="12"/>
      <c r="R3558" s="13"/>
    </row>
    <row r="3559" spans="1:18" ht="15.75" customHeight="1">
      <c r="A3559" s="1"/>
      <c r="B3559" s="6" t="s">
        <v>14</v>
      </c>
      <c r="C3559" s="6">
        <v>1185732</v>
      </c>
      <c r="D3559" s="7">
        <v>44322</v>
      </c>
      <c r="E3559" s="6" t="s">
        <v>15</v>
      </c>
      <c r="F3559" s="6" t="s">
        <v>121</v>
      </c>
      <c r="G3559" s="6" t="s">
        <v>122</v>
      </c>
      <c r="H3559" s="6" t="s">
        <v>18</v>
      </c>
      <c r="I3559" s="8">
        <v>0.45</v>
      </c>
      <c r="J3559" s="9">
        <v>1750</v>
      </c>
      <c r="K3559" s="10">
        <f t="shared" si="26"/>
        <v>787.5</v>
      </c>
      <c r="L3559" s="10">
        <f t="shared" si="27"/>
        <v>275.625</v>
      </c>
      <c r="M3559" s="11">
        <v>0.35</v>
      </c>
      <c r="O3559" s="16"/>
      <c r="P3559" s="14"/>
      <c r="Q3559" s="12"/>
      <c r="R3559" s="13"/>
    </row>
    <row r="3560" spans="1:18" ht="15.75" customHeight="1">
      <c r="A3560" s="1"/>
      <c r="B3560" s="6" t="s">
        <v>14</v>
      </c>
      <c r="C3560" s="6">
        <v>1185732</v>
      </c>
      <c r="D3560" s="7">
        <v>44322</v>
      </c>
      <c r="E3560" s="6" t="s">
        <v>15</v>
      </c>
      <c r="F3560" s="6" t="s">
        <v>121</v>
      </c>
      <c r="G3560" s="6" t="s">
        <v>122</v>
      </c>
      <c r="H3560" s="6" t="s">
        <v>19</v>
      </c>
      <c r="I3560" s="8">
        <v>0.4</v>
      </c>
      <c r="J3560" s="9">
        <v>2000</v>
      </c>
      <c r="K3560" s="10">
        <f t="shared" si="26"/>
        <v>800</v>
      </c>
      <c r="L3560" s="10">
        <f t="shared" si="27"/>
        <v>320</v>
      </c>
      <c r="M3560" s="11">
        <v>0.4</v>
      </c>
      <c r="O3560" s="16"/>
      <c r="P3560" s="14"/>
      <c r="Q3560" s="12"/>
      <c r="R3560" s="13"/>
    </row>
    <row r="3561" spans="1:18" ht="15.75" customHeight="1">
      <c r="A3561" s="1"/>
      <c r="B3561" s="6" t="s">
        <v>14</v>
      </c>
      <c r="C3561" s="6">
        <v>1185732</v>
      </c>
      <c r="D3561" s="7">
        <v>44322</v>
      </c>
      <c r="E3561" s="6" t="s">
        <v>15</v>
      </c>
      <c r="F3561" s="6" t="s">
        <v>121</v>
      </c>
      <c r="G3561" s="6" t="s">
        <v>122</v>
      </c>
      <c r="H3561" s="6" t="s">
        <v>20</v>
      </c>
      <c r="I3561" s="8">
        <v>0.4</v>
      </c>
      <c r="J3561" s="9">
        <v>1500</v>
      </c>
      <c r="K3561" s="10">
        <f t="shared" si="26"/>
        <v>600</v>
      </c>
      <c r="L3561" s="10">
        <f t="shared" si="27"/>
        <v>240</v>
      </c>
      <c r="M3561" s="11">
        <v>0.4</v>
      </c>
      <c r="O3561" s="16"/>
      <c r="P3561" s="14"/>
      <c r="Q3561" s="12"/>
      <c r="R3561" s="13"/>
    </row>
    <row r="3562" spans="1:18" ht="15.75" customHeight="1">
      <c r="A3562" s="1"/>
      <c r="B3562" s="6" t="s">
        <v>14</v>
      </c>
      <c r="C3562" s="6">
        <v>1185732</v>
      </c>
      <c r="D3562" s="7">
        <v>44322</v>
      </c>
      <c r="E3562" s="6" t="s">
        <v>15</v>
      </c>
      <c r="F3562" s="6" t="s">
        <v>121</v>
      </c>
      <c r="G3562" s="6" t="s">
        <v>122</v>
      </c>
      <c r="H3562" s="6" t="s">
        <v>21</v>
      </c>
      <c r="I3562" s="8">
        <v>0.49999999999999994</v>
      </c>
      <c r="J3562" s="9">
        <v>1750</v>
      </c>
      <c r="K3562" s="10">
        <f t="shared" si="26"/>
        <v>874.99999999999989</v>
      </c>
      <c r="L3562" s="10">
        <f t="shared" si="27"/>
        <v>262.49999999999994</v>
      </c>
      <c r="M3562" s="11">
        <v>0.3</v>
      </c>
      <c r="O3562" s="16"/>
      <c r="P3562" s="14"/>
      <c r="Q3562" s="12"/>
      <c r="R3562" s="13"/>
    </row>
    <row r="3563" spans="1:18" ht="15.75" customHeight="1">
      <c r="A3563" s="1"/>
      <c r="B3563" s="6" t="s">
        <v>14</v>
      </c>
      <c r="C3563" s="6">
        <v>1185732</v>
      </c>
      <c r="D3563" s="7">
        <v>44322</v>
      </c>
      <c r="E3563" s="6" t="s">
        <v>15</v>
      </c>
      <c r="F3563" s="6" t="s">
        <v>121</v>
      </c>
      <c r="G3563" s="6" t="s">
        <v>122</v>
      </c>
      <c r="H3563" s="6" t="s">
        <v>22</v>
      </c>
      <c r="I3563" s="8">
        <v>0.54999999999999993</v>
      </c>
      <c r="J3563" s="9">
        <v>3000</v>
      </c>
      <c r="K3563" s="10">
        <f t="shared" si="26"/>
        <v>1649.9999999999998</v>
      </c>
      <c r="L3563" s="10">
        <f t="shared" si="27"/>
        <v>660</v>
      </c>
      <c r="M3563" s="11">
        <v>0.4</v>
      </c>
      <c r="O3563" s="16"/>
      <c r="P3563" s="14"/>
      <c r="Q3563" s="12"/>
      <c r="R3563" s="13"/>
    </row>
    <row r="3564" spans="1:18" ht="15.75" customHeight="1">
      <c r="A3564" s="1"/>
      <c r="B3564" s="6" t="s">
        <v>14</v>
      </c>
      <c r="C3564" s="6">
        <v>1185732</v>
      </c>
      <c r="D3564" s="7">
        <v>44355</v>
      </c>
      <c r="E3564" s="6" t="s">
        <v>15</v>
      </c>
      <c r="F3564" s="6" t="s">
        <v>121</v>
      </c>
      <c r="G3564" s="6" t="s">
        <v>122</v>
      </c>
      <c r="H3564" s="6" t="s">
        <v>17</v>
      </c>
      <c r="I3564" s="8">
        <v>0.49999999999999994</v>
      </c>
      <c r="J3564" s="9">
        <v>5500</v>
      </c>
      <c r="K3564" s="10">
        <f t="shared" si="26"/>
        <v>2749.9999999999995</v>
      </c>
      <c r="L3564" s="10">
        <f t="shared" si="27"/>
        <v>962.49999999999977</v>
      </c>
      <c r="M3564" s="11">
        <v>0.35</v>
      </c>
      <c r="O3564" s="16"/>
      <c r="P3564" s="14"/>
      <c r="Q3564" s="12"/>
      <c r="R3564" s="13"/>
    </row>
    <row r="3565" spans="1:18" ht="15.75" customHeight="1">
      <c r="A3565" s="1"/>
      <c r="B3565" s="6" t="s">
        <v>14</v>
      </c>
      <c r="C3565" s="6">
        <v>1185732</v>
      </c>
      <c r="D3565" s="7">
        <v>44355</v>
      </c>
      <c r="E3565" s="6" t="s">
        <v>15</v>
      </c>
      <c r="F3565" s="6" t="s">
        <v>121</v>
      </c>
      <c r="G3565" s="6" t="s">
        <v>122</v>
      </c>
      <c r="H3565" s="6" t="s">
        <v>18</v>
      </c>
      <c r="I3565" s="8">
        <v>0.45</v>
      </c>
      <c r="J3565" s="9">
        <v>3000</v>
      </c>
      <c r="K3565" s="10">
        <f t="shared" si="26"/>
        <v>1350</v>
      </c>
      <c r="L3565" s="10">
        <f t="shared" si="27"/>
        <v>472.49999999999994</v>
      </c>
      <c r="M3565" s="11">
        <v>0.35</v>
      </c>
      <c r="O3565" s="16"/>
      <c r="P3565" s="14"/>
      <c r="Q3565" s="12"/>
      <c r="R3565" s="13"/>
    </row>
    <row r="3566" spans="1:18" ht="15.75" customHeight="1">
      <c r="A3566" s="1"/>
      <c r="B3566" s="6" t="s">
        <v>14</v>
      </c>
      <c r="C3566" s="6">
        <v>1185732</v>
      </c>
      <c r="D3566" s="7">
        <v>44355</v>
      </c>
      <c r="E3566" s="6" t="s">
        <v>15</v>
      </c>
      <c r="F3566" s="6" t="s">
        <v>121</v>
      </c>
      <c r="G3566" s="6" t="s">
        <v>122</v>
      </c>
      <c r="H3566" s="6" t="s">
        <v>19</v>
      </c>
      <c r="I3566" s="8">
        <v>0.4</v>
      </c>
      <c r="J3566" s="9">
        <v>2250</v>
      </c>
      <c r="K3566" s="10">
        <f t="shared" si="26"/>
        <v>900</v>
      </c>
      <c r="L3566" s="10">
        <f t="shared" si="27"/>
        <v>360</v>
      </c>
      <c r="M3566" s="11">
        <v>0.4</v>
      </c>
      <c r="O3566" s="16"/>
      <c r="P3566" s="14"/>
      <c r="Q3566" s="12"/>
      <c r="R3566" s="13"/>
    </row>
    <row r="3567" spans="1:18" ht="15.75" customHeight="1">
      <c r="A3567" s="1"/>
      <c r="B3567" s="6" t="s">
        <v>14</v>
      </c>
      <c r="C3567" s="6">
        <v>1185732</v>
      </c>
      <c r="D3567" s="7">
        <v>44355</v>
      </c>
      <c r="E3567" s="6" t="s">
        <v>15</v>
      </c>
      <c r="F3567" s="6" t="s">
        <v>121</v>
      </c>
      <c r="G3567" s="6" t="s">
        <v>122</v>
      </c>
      <c r="H3567" s="6" t="s">
        <v>20</v>
      </c>
      <c r="I3567" s="8">
        <v>0.4</v>
      </c>
      <c r="J3567" s="9">
        <v>2000</v>
      </c>
      <c r="K3567" s="10">
        <f t="shared" si="26"/>
        <v>800</v>
      </c>
      <c r="L3567" s="10">
        <f t="shared" si="27"/>
        <v>320</v>
      </c>
      <c r="M3567" s="11">
        <v>0.4</v>
      </c>
      <c r="O3567" s="16"/>
      <c r="P3567" s="14"/>
      <c r="Q3567" s="12"/>
      <c r="R3567" s="13"/>
    </row>
    <row r="3568" spans="1:18" ht="15.75" customHeight="1">
      <c r="A3568" s="1"/>
      <c r="B3568" s="6" t="s">
        <v>14</v>
      </c>
      <c r="C3568" s="6">
        <v>1185732</v>
      </c>
      <c r="D3568" s="7">
        <v>44355</v>
      </c>
      <c r="E3568" s="6" t="s">
        <v>15</v>
      </c>
      <c r="F3568" s="6" t="s">
        <v>121</v>
      </c>
      <c r="G3568" s="6" t="s">
        <v>122</v>
      </c>
      <c r="H3568" s="6" t="s">
        <v>21</v>
      </c>
      <c r="I3568" s="8">
        <v>0.49999999999999994</v>
      </c>
      <c r="J3568" s="9">
        <v>2000</v>
      </c>
      <c r="K3568" s="10">
        <f t="shared" si="26"/>
        <v>999.99999999999989</v>
      </c>
      <c r="L3568" s="10">
        <f t="shared" si="27"/>
        <v>299.99999999999994</v>
      </c>
      <c r="M3568" s="11">
        <v>0.3</v>
      </c>
      <c r="O3568" s="16"/>
      <c r="P3568" s="14"/>
      <c r="Q3568" s="12"/>
      <c r="R3568" s="13"/>
    </row>
    <row r="3569" spans="1:18" ht="15.75" customHeight="1">
      <c r="A3569" s="1"/>
      <c r="B3569" s="6" t="s">
        <v>14</v>
      </c>
      <c r="C3569" s="6">
        <v>1185732</v>
      </c>
      <c r="D3569" s="7">
        <v>44355</v>
      </c>
      <c r="E3569" s="6" t="s">
        <v>15</v>
      </c>
      <c r="F3569" s="6" t="s">
        <v>121</v>
      </c>
      <c r="G3569" s="6" t="s">
        <v>122</v>
      </c>
      <c r="H3569" s="6" t="s">
        <v>22</v>
      </c>
      <c r="I3569" s="8">
        <v>0.54999999999999993</v>
      </c>
      <c r="J3569" s="9">
        <v>3500</v>
      </c>
      <c r="K3569" s="10">
        <f t="shared" si="26"/>
        <v>1924.9999999999998</v>
      </c>
      <c r="L3569" s="10">
        <f t="shared" si="27"/>
        <v>770</v>
      </c>
      <c r="M3569" s="11">
        <v>0.4</v>
      </c>
      <c r="O3569" s="16"/>
      <c r="P3569" s="14"/>
      <c r="Q3569" s="12"/>
      <c r="R3569" s="13"/>
    </row>
    <row r="3570" spans="1:18" ht="15.75" customHeight="1">
      <c r="A3570" s="1"/>
      <c r="B3570" s="6" t="s">
        <v>14</v>
      </c>
      <c r="C3570" s="6">
        <v>1185732</v>
      </c>
      <c r="D3570" s="7">
        <v>44383</v>
      </c>
      <c r="E3570" s="6" t="s">
        <v>15</v>
      </c>
      <c r="F3570" s="6" t="s">
        <v>121</v>
      </c>
      <c r="G3570" s="6" t="s">
        <v>122</v>
      </c>
      <c r="H3570" s="6" t="s">
        <v>17</v>
      </c>
      <c r="I3570" s="8">
        <v>0.49999999999999994</v>
      </c>
      <c r="J3570" s="9">
        <v>5750</v>
      </c>
      <c r="K3570" s="10">
        <f t="shared" si="26"/>
        <v>2874.9999999999995</v>
      </c>
      <c r="L3570" s="10">
        <f t="shared" si="27"/>
        <v>1006.2499999999998</v>
      </c>
      <c r="M3570" s="11">
        <v>0.35</v>
      </c>
      <c r="O3570" s="16"/>
      <c r="P3570" s="14"/>
      <c r="Q3570" s="12"/>
      <c r="R3570" s="13"/>
    </row>
    <row r="3571" spans="1:18" ht="15.75" customHeight="1">
      <c r="A3571" s="1"/>
      <c r="B3571" s="6" t="s">
        <v>14</v>
      </c>
      <c r="C3571" s="6">
        <v>1185732</v>
      </c>
      <c r="D3571" s="7">
        <v>44383</v>
      </c>
      <c r="E3571" s="6" t="s">
        <v>15</v>
      </c>
      <c r="F3571" s="6" t="s">
        <v>121</v>
      </c>
      <c r="G3571" s="6" t="s">
        <v>122</v>
      </c>
      <c r="H3571" s="6" t="s">
        <v>18</v>
      </c>
      <c r="I3571" s="8">
        <v>0.45</v>
      </c>
      <c r="J3571" s="9">
        <v>3250</v>
      </c>
      <c r="K3571" s="10">
        <f t="shared" si="26"/>
        <v>1462.5</v>
      </c>
      <c r="L3571" s="10">
        <f t="shared" si="27"/>
        <v>511.87499999999994</v>
      </c>
      <c r="M3571" s="11">
        <v>0.35</v>
      </c>
      <c r="O3571" s="16"/>
      <c r="P3571" s="14"/>
      <c r="Q3571" s="12"/>
      <c r="R3571" s="13"/>
    </row>
    <row r="3572" spans="1:18" ht="15.75" customHeight="1">
      <c r="A3572" s="1"/>
      <c r="B3572" s="6" t="s">
        <v>14</v>
      </c>
      <c r="C3572" s="6">
        <v>1185732</v>
      </c>
      <c r="D3572" s="7">
        <v>44383</v>
      </c>
      <c r="E3572" s="6" t="s">
        <v>15</v>
      </c>
      <c r="F3572" s="6" t="s">
        <v>121</v>
      </c>
      <c r="G3572" s="6" t="s">
        <v>122</v>
      </c>
      <c r="H3572" s="6" t="s">
        <v>19</v>
      </c>
      <c r="I3572" s="8">
        <v>0.4</v>
      </c>
      <c r="J3572" s="9">
        <v>2500</v>
      </c>
      <c r="K3572" s="10">
        <f t="shared" si="26"/>
        <v>1000</v>
      </c>
      <c r="L3572" s="10">
        <f t="shared" si="27"/>
        <v>400</v>
      </c>
      <c r="M3572" s="11">
        <v>0.4</v>
      </c>
      <c r="O3572" s="16"/>
      <c r="P3572" s="14"/>
      <c r="Q3572" s="12"/>
      <c r="R3572" s="13"/>
    </row>
    <row r="3573" spans="1:18" ht="15.75" customHeight="1">
      <c r="A3573" s="1"/>
      <c r="B3573" s="6" t="s">
        <v>14</v>
      </c>
      <c r="C3573" s="6">
        <v>1185732</v>
      </c>
      <c r="D3573" s="7">
        <v>44383</v>
      </c>
      <c r="E3573" s="6" t="s">
        <v>15</v>
      </c>
      <c r="F3573" s="6" t="s">
        <v>121</v>
      </c>
      <c r="G3573" s="6" t="s">
        <v>122</v>
      </c>
      <c r="H3573" s="6" t="s">
        <v>20</v>
      </c>
      <c r="I3573" s="8">
        <v>0.4</v>
      </c>
      <c r="J3573" s="9">
        <v>2000</v>
      </c>
      <c r="K3573" s="10">
        <f t="shared" si="26"/>
        <v>800</v>
      </c>
      <c r="L3573" s="10">
        <f t="shared" si="27"/>
        <v>320</v>
      </c>
      <c r="M3573" s="11">
        <v>0.4</v>
      </c>
      <c r="O3573" s="16"/>
      <c r="P3573" s="14"/>
      <c r="Q3573" s="12"/>
      <c r="R3573" s="13"/>
    </row>
    <row r="3574" spans="1:18" ht="15.75" customHeight="1">
      <c r="A3574" s="1"/>
      <c r="B3574" s="6" t="s">
        <v>14</v>
      </c>
      <c r="C3574" s="6">
        <v>1185732</v>
      </c>
      <c r="D3574" s="7">
        <v>44383</v>
      </c>
      <c r="E3574" s="6" t="s">
        <v>15</v>
      </c>
      <c r="F3574" s="6" t="s">
        <v>121</v>
      </c>
      <c r="G3574" s="6" t="s">
        <v>122</v>
      </c>
      <c r="H3574" s="6" t="s">
        <v>21</v>
      </c>
      <c r="I3574" s="8">
        <v>0.49999999999999994</v>
      </c>
      <c r="J3574" s="9">
        <v>2250</v>
      </c>
      <c r="K3574" s="10">
        <f t="shared" si="26"/>
        <v>1124.9999999999998</v>
      </c>
      <c r="L3574" s="10">
        <f t="shared" si="27"/>
        <v>337.49999999999994</v>
      </c>
      <c r="M3574" s="11">
        <v>0.3</v>
      </c>
      <c r="O3574" s="16"/>
      <c r="P3574" s="14"/>
      <c r="Q3574" s="12"/>
      <c r="R3574" s="13"/>
    </row>
    <row r="3575" spans="1:18" ht="15.75" customHeight="1">
      <c r="A3575" s="1"/>
      <c r="B3575" s="6" t="s">
        <v>14</v>
      </c>
      <c r="C3575" s="6">
        <v>1185732</v>
      </c>
      <c r="D3575" s="7">
        <v>44383</v>
      </c>
      <c r="E3575" s="6" t="s">
        <v>15</v>
      </c>
      <c r="F3575" s="6" t="s">
        <v>121</v>
      </c>
      <c r="G3575" s="6" t="s">
        <v>122</v>
      </c>
      <c r="H3575" s="6" t="s">
        <v>22</v>
      </c>
      <c r="I3575" s="8">
        <v>0.54999999999999993</v>
      </c>
      <c r="J3575" s="9">
        <v>4000</v>
      </c>
      <c r="K3575" s="10">
        <f t="shared" si="26"/>
        <v>2199.9999999999995</v>
      </c>
      <c r="L3575" s="10">
        <f t="shared" si="27"/>
        <v>879.99999999999989</v>
      </c>
      <c r="M3575" s="11">
        <v>0.4</v>
      </c>
      <c r="O3575" s="16"/>
      <c r="P3575" s="14"/>
      <c r="Q3575" s="12"/>
      <c r="R3575" s="13"/>
    </row>
    <row r="3576" spans="1:18" ht="15.75" customHeight="1">
      <c r="A3576" s="1"/>
      <c r="B3576" s="6" t="s">
        <v>14</v>
      </c>
      <c r="C3576" s="6">
        <v>1185732</v>
      </c>
      <c r="D3576" s="7">
        <v>44415</v>
      </c>
      <c r="E3576" s="6" t="s">
        <v>15</v>
      </c>
      <c r="F3576" s="6" t="s">
        <v>121</v>
      </c>
      <c r="G3576" s="6" t="s">
        <v>122</v>
      </c>
      <c r="H3576" s="6" t="s">
        <v>17</v>
      </c>
      <c r="I3576" s="8">
        <v>0.49999999999999994</v>
      </c>
      <c r="J3576" s="9">
        <v>5500</v>
      </c>
      <c r="K3576" s="10">
        <f t="shared" ref="K3576:K3830" si="28">I3576*J3576</f>
        <v>2749.9999999999995</v>
      </c>
      <c r="L3576" s="10">
        <f t="shared" ref="L3576:L3830" si="29">K3576*M3576</f>
        <v>962.49999999999977</v>
      </c>
      <c r="M3576" s="11">
        <v>0.35</v>
      </c>
      <c r="O3576" s="16"/>
      <c r="P3576" s="14"/>
      <c r="Q3576" s="12"/>
      <c r="R3576" s="13"/>
    </row>
    <row r="3577" spans="1:18" ht="15.75" customHeight="1">
      <c r="A3577" s="1"/>
      <c r="B3577" s="6" t="s">
        <v>14</v>
      </c>
      <c r="C3577" s="6">
        <v>1185732</v>
      </c>
      <c r="D3577" s="7">
        <v>44415</v>
      </c>
      <c r="E3577" s="6" t="s">
        <v>15</v>
      </c>
      <c r="F3577" s="6" t="s">
        <v>121</v>
      </c>
      <c r="G3577" s="6" t="s">
        <v>122</v>
      </c>
      <c r="H3577" s="6" t="s">
        <v>18</v>
      </c>
      <c r="I3577" s="8">
        <v>0.45</v>
      </c>
      <c r="J3577" s="9">
        <v>3250</v>
      </c>
      <c r="K3577" s="10">
        <f t="shared" si="28"/>
        <v>1462.5</v>
      </c>
      <c r="L3577" s="10">
        <f t="shared" si="29"/>
        <v>511.87499999999994</v>
      </c>
      <c r="M3577" s="11">
        <v>0.35</v>
      </c>
      <c r="O3577" s="16"/>
      <c r="P3577" s="14"/>
      <c r="Q3577" s="12"/>
      <c r="R3577" s="13"/>
    </row>
    <row r="3578" spans="1:18" ht="15.75" customHeight="1">
      <c r="A3578" s="1"/>
      <c r="B3578" s="6" t="s">
        <v>14</v>
      </c>
      <c r="C3578" s="6">
        <v>1185732</v>
      </c>
      <c r="D3578" s="7">
        <v>44415</v>
      </c>
      <c r="E3578" s="6" t="s">
        <v>15</v>
      </c>
      <c r="F3578" s="6" t="s">
        <v>121</v>
      </c>
      <c r="G3578" s="6" t="s">
        <v>122</v>
      </c>
      <c r="H3578" s="6" t="s">
        <v>19</v>
      </c>
      <c r="I3578" s="8">
        <v>0.4</v>
      </c>
      <c r="J3578" s="9">
        <v>2500</v>
      </c>
      <c r="K3578" s="10">
        <f t="shared" si="28"/>
        <v>1000</v>
      </c>
      <c r="L3578" s="10">
        <f t="shared" si="29"/>
        <v>400</v>
      </c>
      <c r="M3578" s="11">
        <v>0.4</v>
      </c>
      <c r="O3578" s="16"/>
      <c r="P3578" s="14"/>
      <c r="Q3578" s="12"/>
      <c r="R3578" s="13"/>
    </row>
    <row r="3579" spans="1:18" ht="15.75" customHeight="1">
      <c r="A3579" s="1"/>
      <c r="B3579" s="6" t="s">
        <v>14</v>
      </c>
      <c r="C3579" s="6">
        <v>1185732</v>
      </c>
      <c r="D3579" s="7">
        <v>44415</v>
      </c>
      <c r="E3579" s="6" t="s">
        <v>15</v>
      </c>
      <c r="F3579" s="6" t="s">
        <v>121</v>
      </c>
      <c r="G3579" s="6" t="s">
        <v>122</v>
      </c>
      <c r="H3579" s="6" t="s">
        <v>20</v>
      </c>
      <c r="I3579" s="8">
        <v>0.4</v>
      </c>
      <c r="J3579" s="9">
        <v>1500</v>
      </c>
      <c r="K3579" s="10">
        <f t="shared" si="28"/>
        <v>600</v>
      </c>
      <c r="L3579" s="10">
        <f t="shared" si="29"/>
        <v>240</v>
      </c>
      <c r="M3579" s="11">
        <v>0.4</v>
      </c>
      <c r="O3579" s="16"/>
      <c r="P3579" s="14"/>
      <c r="Q3579" s="12"/>
      <c r="R3579" s="13"/>
    </row>
    <row r="3580" spans="1:18" ht="15.75" customHeight="1">
      <c r="A3580" s="1"/>
      <c r="B3580" s="6" t="s">
        <v>14</v>
      </c>
      <c r="C3580" s="6">
        <v>1185732</v>
      </c>
      <c r="D3580" s="7">
        <v>44415</v>
      </c>
      <c r="E3580" s="6" t="s">
        <v>15</v>
      </c>
      <c r="F3580" s="6" t="s">
        <v>121</v>
      </c>
      <c r="G3580" s="6" t="s">
        <v>122</v>
      </c>
      <c r="H3580" s="6" t="s">
        <v>21</v>
      </c>
      <c r="I3580" s="8">
        <v>0.49999999999999994</v>
      </c>
      <c r="J3580" s="9">
        <v>1250</v>
      </c>
      <c r="K3580" s="10">
        <f t="shared" si="28"/>
        <v>624.99999999999989</v>
      </c>
      <c r="L3580" s="10">
        <f t="shared" si="29"/>
        <v>187.49999999999997</v>
      </c>
      <c r="M3580" s="11">
        <v>0.3</v>
      </c>
      <c r="O3580" s="16"/>
      <c r="P3580" s="14"/>
      <c r="Q3580" s="12"/>
      <c r="R3580" s="13"/>
    </row>
    <row r="3581" spans="1:18" ht="15.75" customHeight="1">
      <c r="A3581" s="1"/>
      <c r="B3581" s="6" t="s">
        <v>14</v>
      </c>
      <c r="C3581" s="6">
        <v>1185732</v>
      </c>
      <c r="D3581" s="7">
        <v>44415</v>
      </c>
      <c r="E3581" s="6" t="s">
        <v>15</v>
      </c>
      <c r="F3581" s="6" t="s">
        <v>121</v>
      </c>
      <c r="G3581" s="6" t="s">
        <v>122</v>
      </c>
      <c r="H3581" s="6" t="s">
        <v>22</v>
      </c>
      <c r="I3581" s="8">
        <v>0.54999999999999993</v>
      </c>
      <c r="J3581" s="9">
        <v>3000</v>
      </c>
      <c r="K3581" s="10">
        <f t="shared" si="28"/>
        <v>1649.9999999999998</v>
      </c>
      <c r="L3581" s="10">
        <f t="shared" si="29"/>
        <v>660</v>
      </c>
      <c r="M3581" s="11">
        <v>0.4</v>
      </c>
      <c r="O3581" s="16"/>
      <c r="P3581" s="14"/>
      <c r="Q3581" s="12"/>
      <c r="R3581" s="13"/>
    </row>
    <row r="3582" spans="1:18" ht="15.75" customHeight="1">
      <c r="A3582" s="1"/>
      <c r="B3582" s="6" t="s">
        <v>14</v>
      </c>
      <c r="C3582" s="6">
        <v>1185732</v>
      </c>
      <c r="D3582" s="7">
        <v>44445</v>
      </c>
      <c r="E3582" s="6" t="s">
        <v>15</v>
      </c>
      <c r="F3582" s="6" t="s">
        <v>121</v>
      </c>
      <c r="G3582" s="6" t="s">
        <v>122</v>
      </c>
      <c r="H3582" s="6" t="s">
        <v>17</v>
      </c>
      <c r="I3582" s="8">
        <v>0.49999999999999994</v>
      </c>
      <c r="J3582" s="9">
        <v>4250</v>
      </c>
      <c r="K3582" s="10">
        <f t="shared" si="28"/>
        <v>2124.9999999999995</v>
      </c>
      <c r="L3582" s="10">
        <f t="shared" si="29"/>
        <v>743.74999999999977</v>
      </c>
      <c r="M3582" s="11">
        <v>0.35</v>
      </c>
      <c r="O3582" s="16"/>
      <c r="P3582" s="14"/>
      <c r="Q3582" s="12"/>
      <c r="R3582" s="13"/>
    </row>
    <row r="3583" spans="1:18" ht="15.75" customHeight="1">
      <c r="A3583" s="1"/>
      <c r="B3583" s="6" t="s">
        <v>14</v>
      </c>
      <c r="C3583" s="6">
        <v>1185732</v>
      </c>
      <c r="D3583" s="7">
        <v>44445</v>
      </c>
      <c r="E3583" s="6" t="s">
        <v>15</v>
      </c>
      <c r="F3583" s="6" t="s">
        <v>121</v>
      </c>
      <c r="G3583" s="6" t="s">
        <v>122</v>
      </c>
      <c r="H3583" s="6" t="s">
        <v>18</v>
      </c>
      <c r="I3583" s="8">
        <v>0.45</v>
      </c>
      <c r="J3583" s="9">
        <v>2250</v>
      </c>
      <c r="K3583" s="10">
        <f t="shared" si="28"/>
        <v>1012.5</v>
      </c>
      <c r="L3583" s="10">
        <f t="shared" si="29"/>
        <v>354.375</v>
      </c>
      <c r="M3583" s="11">
        <v>0.35</v>
      </c>
      <c r="O3583" s="16"/>
      <c r="P3583" s="14"/>
      <c r="Q3583" s="12"/>
      <c r="R3583" s="13"/>
    </row>
    <row r="3584" spans="1:18" ht="15.75" customHeight="1">
      <c r="A3584" s="1"/>
      <c r="B3584" s="6" t="s">
        <v>14</v>
      </c>
      <c r="C3584" s="6">
        <v>1185732</v>
      </c>
      <c r="D3584" s="7">
        <v>44445</v>
      </c>
      <c r="E3584" s="6" t="s">
        <v>15</v>
      </c>
      <c r="F3584" s="6" t="s">
        <v>121</v>
      </c>
      <c r="G3584" s="6" t="s">
        <v>122</v>
      </c>
      <c r="H3584" s="6" t="s">
        <v>19</v>
      </c>
      <c r="I3584" s="8">
        <v>0.4</v>
      </c>
      <c r="J3584" s="9">
        <v>1250</v>
      </c>
      <c r="K3584" s="10">
        <f t="shared" si="28"/>
        <v>500</v>
      </c>
      <c r="L3584" s="10">
        <f t="shared" si="29"/>
        <v>200</v>
      </c>
      <c r="M3584" s="11">
        <v>0.4</v>
      </c>
      <c r="O3584" s="16"/>
      <c r="P3584" s="14"/>
      <c r="Q3584" s="12"/>
      <c r="R3584" s="13"/>
    </row>
    <row r="3585" spans="1:18" ht="15.75" customHeight="1">
      <c r="A3585" s="1"/>
      <c r="B3585" s="6" t="s">
        <v>14</v>
      </c>
      <c r="C3585" s="6">
        <v>1185732</v>
      </c>
      <c r="D3585" s="7">
        <v>44445</v>
      </c>
      <c r="E3585" s="6" t="s">
        <v>15</v>
      </c>
      <c r="F3585" s="6" t="s">
        <v>121</v>
      </c>
      <c r="G3585" s="6" t="s">
        <v>122</v>
      </c>
      <c r="H3585" s="6" t="s">
        <v>20</v>
      </c>
      <c r="I3585" s="8">
        <v>0.4</v>
      </c>
      <c r="J3585" s="9">
        <v>1000</v>
      </c>
      <c r="K3585" s="10">
        <f t="shared" si="28"/>
        <v>400</v>
      </c>
      <c r="L3585" s="10">
        <f t="shared" si="29"/>
        <v>160</v>
      </c>
      <c r="M3585" s="11">
        <v>0.4</v>
      </c>
      <c r="O3585" s="16"/>
      <c r="P3585" s="14"/>
      <c r="Q3585" s="12"/>
      <c r="R3585" s="13"/>
    </row>
    <row r="3586" spans="1:18" ht="15.75" customHeight="1">
      <c r="A3586" s="1"/>
      <c r="B3586" s="6" t="s">
        <v>14</v>
      </c>
      <c r="C3586" s="6">
        <v>1185732</v>
      </c>
      <c r="D3586" s="7">
        <v>44445</v>
      </c>
      <c r="E3586" s="6" t="s">
        <v>15</v>
      </c>
      <c r="F3586" s="6" t="s">
        <v>121</v>
      </c>
      <c r="G3586" s="6" t="s">
        <v>122</v>
      </c>
      <c r="H3586" s="6" t="s">
        <v>21</v>
      </c>
      <c r="I3586" s="8">
        <v>0.49999999999999994</v>
      </c>
      <c r="J3586" s="9">
        <v>1000</v>
      </c>
      <c r="K3586" s="10">
        <f t="shared" si="28"/>
        <v>499.99999999999994</v>
      </c>
      <c r="L3586" s="10">
        <f t="shared" si="29"/>
        <v>149.99999999999997</v>
      </c>
      <c r="M3586" s="11">
        <v>0.3</v>
      </c>
      <c r="O3586" s="16"/>
      <c r="P3586" s="14"/>
      <c r="Q3586" s="12"/>
      <c r="R3586" s="13"/>
    </row>
    <row r="3587" spans="1:18" ht="15.75" customHeight="1">
      <c r="A3587" s="1"/>
      <c r="B3587" s="6" t="s">
        <v>14</v>
      </c>
      <c r="C3587" s="6">
        <v>1185732</v>
      </c>
      <c r="D3587" s="7">
        <v>44445</v>
      </c>
      <c r="E3587" s="6" t="s">
        <v>15</v>
      </c>
      <c r="F3587" s="6" t="s">
        <v>121</v>
      </c>
      <c r="G3587" s="6" t="s">
        <v>122</v>
      </c>
      <c r="H3587" s="6" t="s">
        <v>22</v>
      </c>
      <c r="I3587" s="8">
        <v>0.54999999999999993</v>
      </c>
      <c r="J3587" s="9">
        <v>2000</v>
      </c>
      <c r="K3587" s="10">
        <f t="shared" si="28"/>
        <v>1099.9999999999998</v>
      </c>
      <c r="L3587" s="10">
        <f t="shared" si="29"/>
        <v>439.99999999999994</v>
      </c>
      <c r="M3587" s="11">
        <v>0.4</v>
      </c>
      <c r="O3587" s="16"/>
      <c r="P3587" s="14"/>
      <c r="Q3587" s="12"/>
      <c r="R3587" s="13"/>
    </row>
    <row r="3588" spans="1:18" ht="15.75" customHeight="1">
      <c r="A3588" s="1"/>
      <c r="B3588" s="6" t="s">
        <v>14</v>
      </c>
      <c r="C3588" s="6">
        <v>1185732</v>
      </c>
      <c r="D3588" s="7">
        <v>44477</v>
      </c>
      <c r="E3588" s="6" t="s">
        <v>15</v>
      </c>
      <c r="F3588" s="6" t="s">
        <v>121</v>
      </c>
      <c r="G3588" s="6" t="s">
        <v>122</v>
      </c>
      <c r="H3588" s="6" t="s">
        <v>17</v>
      </c>
      <c r="I3588" s="8">
        <v>0.54999999999999993</v>
      </c>
      <c r="J3588" s="9">
        <v>3750</v>
      </c>
      <c r="K3588" s="10">
        <f t="shared" si="28"/>
        <v>2062.4999999999995</v>
      </c>
      <c r="L3588" s="10">
        <f t="shared" si="29"/>
        <v>721.87499999999977</v>
      </c>
      <c r="M3588" s="11">
        <v>0.35</v>
      </c>
      <c r="O3588" s="16"/>
      <c r="P3588" s="14"/>
      <c r="Q3588" s="12"/>
      <c r="R3588" s="13"/>
    </row>
    <row r="3589" spans="1:18" ht="15.75" customHeight="1">
      <c r="A3589" s="1"/>
      <c r="B3589" s="6" t="s">
        <v>14</v>
      </c>
      <c r="C3589" s="6">
        <v>1185732</v>
      </c>
      <c r="D3589" s="7">
        <v>44477</v>
      </c>
      <c r="E3589" s="6" t="s">
        <v>15</v>
      </c>
      <c r="F3589" s="6" t="s">
        <v>121</v>
      </c>
      <c r="G3589" s="6" t="s">
        <v>122</v>
      </c>
      <c r="H3589" s="6" t="s">
        <v>18</v>
      </c>
      <c r="I3589" s="8">
        <v>0.5</v>
      </c>
      <c r="J3589" s="9">
        <v>2000</v>
      </c>
      <c r="K3589" s="10">
        <f t="shared" si="28"/>
        <v>1000</v>
      </c>
      <c r="L3589" s="10">
        <f t="shared" si="29"/>
        <v>350</v>
      </c>
      <c r="M3589" s="11">
        <v>0.35</v>
      </c>
      <c r="O3589" s="16"/>
      <c r="P3589" s="14"/>
      <c r="Q3589" s="12"/>
      <c r="R3589" s="13"/>
    </row>
    <row r="3590" spans="1:18" ht="15.75" customHeight="1">
      <c r="A3590" s="1"/>
      <c r="B3590" s="6" t="s">
        <v>14</v>
      </c>
      <c r="C3590" s="6">
        <v>1185732</v>
      </c>
      <c r="D3590" s="7">
        <v>44477</v>
      </c>
      <c r="E3590" s="6" t="s">
        <v>15</v>
      </c>
      <c r="F3590" s="6" t="s">
        <v>121</v>
      </c>
      <c r="G3590" s="6" t="s">
        <v>122</v>
      </c>
      <c r="H3590" s="6" t="s">
        <v>19</v>
      </c>
      <c r="I3590" s="8">
        <v>0.5</v>
      </c>
      <c r="J3590" s="9">
        <v>1000</v>
      </c>
      <c r="K3590" s="10">
        <f t="shared" si="28"/>
        <v>500</v>
      </c>
      <c r="L3590" s="10">
        <f t="shared" si="29"/>
        <v>200</v>
      </c>
      <c r="M3590" s="11">
        <v>0.4</v>
      </c>
      <c r="O3590" s="16"/>
      <c r="P3590" s="14"/>
      <c r="Q3590" s="12"/>
      <c r="R3590" s="13"/>
    </row>
    <row r="3591" spans="1:18" ht="15.75" customHeight="1">
      <c r="A3591" s="1"/>
      <c r="B3591" s="6" t="s">
        <v>14</v>
      </c>
      <c r="C3591" s="6">
        <v>1185732</v>
      </c>
      <c r="D3591" s="7">
        <v>44477</v>
      </c>
      <c r="E3591" s="6" t="s">
        <v>15</v>
      </c>
      <c r="F3591" s="6" t="s">
        <v>121</v>
      </c>
      <c r="G3591" s="6" t="s">
        <v>122</v>
      </c>
      <c r="H3591" s="6" t="s">
        <v>20</v>
      </c>
      <c r="I3591" s="8">
        <v>0.5</v>
      </c>
      <c r="J3591" s="9">
        <v>750</v>
      </c>
      <c r="K3591" s="10">
        <f t="shared" si="28"/>
        <v>375</v>
      </c>
      <c r="L3591" s="10">
        <f t="shared" si="29"/>
        <v>150</v>
      </c>
      <c r="M3591" s="11">
        <v>0.4</v>
      </c>
      <c r="O3591" s="16"/>
      <c r="P3591" s="14"/>
      <c r="Q3591" s="12"/>
      <c r="R3591" s="13"/>
    </row>
    <row r="3592" spans="1:18" ht="15.75" customHeight="1">
      <c r="A3592" s="1"/>
      <c r="B3592" s="6" t="s">
        <v>14</v>
      </c>
      <c r="C3592" s="6">
        <v>1185732</v>
      </c>
      <c r="D3592" s="7">
        <v>44477</v>
      </c>
      <c r="E3592" s="6" t="s">
        <v>15</v>
      </c>
      <c r="F3592" s="6" t="s">
        <v>121</v>
      </c>
      <c r="G3592" s="6" t="s">
        <v>122</v>
      </c>
      <c r="H3592" s="6" t="s">
        <v>21</v>
      </c>
      <c r="I3592" s="8">
        <v>0.6</v>
      </c>
      <c r="J3592" s="9">
        <v>750</v>
      </c>
      <c r="K3592" s="10">
        <f t="shared" si="28"/>
        <v>450</v>
      </c>
      <c r="L3592" s="10">
        <f t="shared" si="29"/>
        <v>135</v>
      </c>
      <c r="M3592" s="11">
        <v>0.3</v>
      </c>
      <c r="O3592" s="16"/>
      <c r="P3592" s="14"/>
      <c r="Q3592" s="12"/>
      <c r="R3592" s="13"/>
    </row>
    <row r="3593" spans="1:18" ht="15.75" customHeight="1">
      <c r="A3593" s="1"/>
      <c r="B3593" s="6" t="s">
        <v>14</v>
      </c>
      <c r="C3593" s="6">
        <v>1185732</v>
      </c>
      <c r="D3593" s="7">
        <v>44477</v>
      </c>
      <c r="E3593" s="6" t="s">
        <v>15</v>
      </c>
      <c r="F3593" s="6" t="s">
        <v>121</v>
      </c>
      <c r="G3593" s="6" t="s">
        <v>122</v>
      </c>
      <c r="H3593" s="6" t="s">
        <v>22</v>
      </c>
      <c r="I3593" s="8">
        <v>0.64999999999999991</v>
      </c>
      <c r="J3593" s="9">
        <v>2000</v>
      </c>
      <c r="K3593" s="10">
        <f t="shared" si="28"/>
        <v>1299.9999999999998</v>
      </c>
      <c r="L3593" s="10">
        <f t="shared" si="29"/>
        <v>519.99999999999989</v>
      </c>
      <c r="M3593" s="11">
        <v>0.4</v>
      </c>
      <c r="O3593" s="16"/>
      <c r="P3593" s="14"/>
      <c r="Q3593" s="12"/>
      <c r="R3593" s="13"/>
    </row>
    <row r="3594" spans="1:18" ht="15.75" customHeight="1">
      <c r="A3594" s="1"/>
      <c r="B3594" s="6" t="s">
        <v>14</v>
      </c>
      <c r="C3594" s="6">
        <v>1185732</v>
      </c>
      <c r="D3594" s="7">
        <v>44507</v>
      </c>
      <c r="E3594" s="6" t="s">
        <v>15</v>
      </c>
      <c r="F3594" s="6" t="s">
        <v>121</v>
      </c>
      <c r="G3594" s="6" t="s">
        <v>122</v>
      </c>
      <c r="H3594" s="6" t="s">
        <v>17</v>
      </c>
      <c r="I3594" s="8">
        <v>0.6</v>
      </c>
      <c r="J3594" s="9">
        <v>3500</v>
      </c>
      <c r="K3594" s="10">
        <f t="shared" si="28"/>
        <v>2100</v>
      </c>
      <c r="L3594" s="10">
        <f t="shared" si="29"/>
        <v>735</v>
      </c>
      <c r="M3594" s="11">
        <v>0.35</v>
      </c>
      <c r="O3594" s="16"/>
      <c r="P3594" s="14"/>
      <c r="Q3594" s="12"/>
      <c r="R3594" s="13"/>
    </row>
    <row r="3595" spans="1:18" ht="15.75" customHeight="1">
      <c r="A3595" s="1"/>
      <c r="B3595" s="6" t="s">
        <v>14</v>
      </c>
      <c r="C3595" s="6">
        <v>1185732</v>
      </c>
      <c r="D3595" s="7">
        <v>44507</v>
      </c>
      <c r="E3595" s="6" t="s">
        <v>15</v>
      </c>
      <c r="F3595" s="6" t="s">
        <v>121</v>
      </c>
      <c r="G3595" s="6" t="s">
        <v>122</v>
      </c>
      <c r="H3595" s="6" t="s">
        <v>18</v>
      </c>
      <c r="I3595" s="8">
        <v>0.5</v>
      </c>
      <c r="J3595" s="9">
        <v>2250</v>
      </c>
      <c r="K3595" s="10">
        <f t="shared" si="28"/>
        <v>1125</v>
      </c>
      <c r="L3595" s="10">
        <f t="shared" si="29"/>
        <v>393.75</v>
      </c>
      <c r="M3595" s="11">
        <v>0.35</v>
      </c>
      <c r="O3595" s="16"/>
      <c r="P3595" s="14"/>
      <c r="Q3595" s="12"/>
      <c r="R3595" s="13"/>
    </row>
    <row r="3596" spans="1:18" ht="15.75" customHeight="1">
      <c r="A3596" s="1"/>
      <c r="B3596" s="6" t="s">
        <v>14</v>
      </c>
      <c r="C3596" s="6">
        <v>1185732</v>
      </c>
      <c r="D3596" s="7">
        <v>44507</v>
      </c>
      <c r="E3596" s="6" t="s">
        <v>15</v>
      </c>
      <c r="F3596" s="6" t="s">
        <v>121</v>
      </c>
      <c r="G3596" s="6" t="s">
        <v>122</v>
      </c>
      <c r="H3596" s="6" t="s">
        <v>19</v>
      </c>
      <c r="I3596" s="8">
        <v>0.5</v>
      </c>
      <c r="J3596" s="9">
        <v>2200</v>
      </c>
      <c r="K3596" s="10">
        <f t="shared" si="28"/>
        <v>1100</v>
      </c>
      <c r="L3596" s="10">
        <f t="shared" si="29"/>
        <v>440</v>
      </c>
      <c r="M3596" s="11">
        <v>0.4</v>
      </c>
      <c r="O3596" s="16"/>
      <c r="P3596" s="14"/>
      <c r="Q3596" s="12"/>
      <c r="R3596" s="13"/>
    </row>
    <row r="3597" spans="1:18" ht="15.75" customHeight="1">
      <c r="A3597" s="1"/>
      <c r="B3597" s="6" t="s">
        <v>14</v>
      </c>
      <c r="C3597" s="6">
        <v>1185732</v>
      </c>
      <c r="D3597" s="7">
        <v>44507</v>
      </c>
      <c r="E3597" s="6" t="s">
        <v>15</v>
      </c>
      <c r="F3597" s="6" t="s">
        <v>121</v>
      </c>
      <c r="G3597" s="6" t="s">
        <v>122</v>
      </c>
      <c r="H3597" s="6" t="s">
        <v>20</v>
      </c>
      <c r="I3597" s="8">
        <v>0.5</v>
      </c>
      <c r="J3597" s="9">
        <v>2000</v>
      </c>
      <c r="K3597" s="10">
        <f t="shared" si="28"/>
        <v>1000</v>
      </c>
      <c r="L3597" s="10">
        <f t="shared" si="29"/>
        <v>400</v>
      </c>
      <c r="M3597" s="11">
        <v>0.4</v>
      </c>
      <c r="O3597" s="16"/>
      <c r="P3597" s="14"/>
      <c r="Q3597" s="12"/>
      <c r="R3597" s="13"/>
    </row>
    <row r="3598" spans="1:18" ht="15.75" customHeight="1">
      <c r="A3598" s="1"/>
      <c r="B3598" s="6" t="s">
        <v>14</v>
      </c>
      <c r="C3598" s="6">
        <v>1185732</v>
      </c>
      <c r="D3598" s="7">
        <v>44507</v>
      </c>
      <c r="E3598" s="6" t="s">
        <v>15</v>
      </c>
      <c r="F3598" s="6" t="s">
        <v>121</v>
      </c>
      <c r="G3598" s="6" t="s">
        <v>122</v>
      </c>
      <c r="H3598" s="6" t="s">
        <v>21</v>
      </c>
      <c r="I3598" s="8">
        <v>0.6</v>
      </c>
      <c r="J3598" s="9">
        <v>1750</v>
      </c>
      <c r="K3598" s="10">
        <f t="shared" si="28"/>
        <v>1050</v>
      </c>
      <c r="L3598" s="10">
        <f t="shared" si="29"/>
        <v>315</v>
      </c>
      <c r="M3598" s="11">
        <v>0.3</v>
      </c>
      <c r="O3598" s="16"/>
      <c r="P3598" s="14"/>
      <c r="Q3598" s="12"/>
      <c r="R3598" s="13"/>
    </row>
    <row r="3599" spans="1:18" ht="15.75" customHeight="1">
      <c r="A3599" s="1"/>
      <c r="B3599" s="6" t="s">
        <v>14</v>
      </c>
      <c r="C3599" s="6">
        <v>1185732</v>
      </c>
      <c r="D3599" s="7">
        <v>44507</v>
      </c>
      <c r="E3599" s="6" t="s">
        <v>15</v>
      </c>
      <c r="F3599" s="6" t="s">
        <v>121</v>
      </c>
      <c r="G3599" s="6" t="s">
        <v>122</v>
      </c>
      <c r="H3599" s="6" t="s">
        <v>22</v>
      </c>
      <c r="I3599" s="8">
        <v>0.64999999999999991</v>
      </c>
      <c r="J3599" s="9">
        <v>2750</v>
      </c>
      <c r="K3599" s="10">
        <f t="shared" si="28"/>
        <v>1787.4999999999998</v>
      </c>
      <c r="L3599" s="10">
        <f t="shared" si="29"/>
        <v>715</v>
      </c>
      <c r="M3599" s="11">
        <v>0.4</v>
      </c>
      <c r="O3599" s="16"/>
      <c r="P3599" s="14"/>
      <c r="Q3599" s="12"/>
      <c r="R3599" s="13"/>
    </row>
    <row r="3600" spans="1:18" ht="15.75" customHeight="1">
      <c r="A3600" s="1"/>
      <c r="B3600" s="6" t="s">
        <v>14</v>
      </c>
      <c r="C3600" s="6">
        <v>1185732</v>
      </c>
      <c r="D3600" s="7">
        <v>44536</v>
      </c>
      <c r="E3600" s="6" t="s">
        <v>15</v>
      </c>
      <c r="F3600" s="6" t="s">
        <v>121</v>
      </c>
      <c r="G3600" s="6" t="s">
        <v>122</v>
      </c>
      <c r="H3600" s="6" t="s">
        <v>17</v>
      </c>
      <c r="I3600" s="8">
        <v>0.6</v>
      </c>
      <c r="J3600" s="9">
        <v>5000</v>
      </c>
      <c r="K3600" s="10">
        <f t="shared" si="28"/>
        <v>3000</v>
      </c>
      <c r="L3600" s="10">
        <f t="shared" si="29"/>
        <v>1050</v>
      </c>
      <c r="M3600" s="11">
        <v>0.35</v>
      </c>
      <c r="O3600" s="16"/>
      <c r="P3600" s="14"/>
      <c r="Q3600" s="12"/>
      <c r="R3600" s="13"/>
    </row>
    <row r="3601" spans="1:18" ht="15.75" customHeight="1">
      <c r="A3601" s="1"/>
      <c r="B3601" s="6" t="s">
        <v>14</v>
      </c>
      <c r="C3601" s="6">
        <v>1185732</v>
      </c>
      <c r="D3601" s="7">
        <v>44536</v>
      </c>
      <c r="E3601" s="6" t="s">
        <v>15</v>
      </c>
      <c r="F3601" s="6" t="s">
        <v>121</v>
      </c>
      <c r="G3601" s="6" t="s">
        <v>122</v>
      </c>
      <c r="H3601" s="6" t="s">
        <v>18</v>
      </c>
      <c r="I3601" s="8">
        <v>0.5</v>
      </c>
      <c r="J3601" s="9">
        <v>3000</v>
      </c>
      <c r="K3601" s="10">
        <f t="shared" si="28"/>
        <v>1500</v>
      </c>
      <c r="L3601" s="10">
        <f t="shared" si="29"/>
        <v>525</v>
      </c>
      <c r="M3601" s="11">
        <v>0.35</v>
      </c>
      <c r="O3601" s="16"/>
      <c r="P3601" s="14"/>
      <c r="Q3601" s="12"/>
      <c r="R3601" s="13"/>
    </row>
    <row r="3602" spans="1:18" ht="15.75" customHeight="1">
      <c r="A3602" s="1"/>
      <c r="B3602" s="6" t="s">
        <v>14</v>
      </c>
      <c r="C3602" s="6">
        <v>1185732</v>
      </c>
      <c r="D3602" s="7">
        <v>44536</v>
      </c>
      <c r="E3602" s="6" t="s">
        <v>15</v>
      </c>
      <c r="F3602" s="6" t="s">
        <v>121</v>
      </c>
      <c r="G3602" s="6" t="s">
        <v>122</v>
      </c>
      <c r="H3602" s="6" t="s">
        <v>19</v>
      </c>
      <c r="I3602" s="8">
        <v>0.5</v>
      </c>
      <c r="J3602" s="9">
        <v>2750</v>
      </c>
      <c r="K3602" s="10">
        <f t="shared" si="28"/>
        <v>1375</v>
      </c>
      <c r="L3602" s="10">
        <f t="shared" si="29"/>
        <v>550</v>
      </c>
      <c r="M3602" s="11">
        <v>0.4</v>
      </c>
      <c r="O3602" s="16"/>
      <c r="P3602" s="14"/>
      <c r="Q3602" s="12"/>
      <c r="R3602" s="13"/>
    </row>
    <row r="3603" spans="1:18" ht="15.75" customHeight="1">
      <c r="A3603" s="1"/>
      <c r="B3603" s="6" t="s">
        <v>14</v>
      </c>
      <c r="C3603" s="6">
        <v>1185732</v>
      </c>
      <c r="D3603" s="7">
        <v>44536</v>
      </c>
      <c r="E3603" s="6" t="s">
        <v>15</v>
      </c>
      <c r="F3603" s="6" t="s">
        <v>121</v>
      </c>
      <c r="G3603" s="6" t="s">
        <v>122</v>
      </c>
      <c r="H3603" s="6" t="s">
        <v>20</v>
      </c>
      <c r="I3603" s="8">
        <v>0.5</v>
      </c>
      <c r="J3603" s="9">
        <v>2250</v>
      </c>
      <c r="K3603" s="10">
        <f t="shared" si="28"/>
        <v>1125</v>
      </c>
      <c r="L3603" s="10">
        <f t="shared" si="29"/>
        <v>450</v>
      </c>
      <c r="M3603" s="11">
        <v>0.4</v>
      </c>
      <c r="O3603" s="16"/>
      <c r="P3603" s="14"/>
      <c r="Q3603" s="12"/>
      <c r="R3603" s="13"/>
    </row>
    <row r="3604" spans="1:18" ht="15.75" customHeight="1">
      <c r="A3604" s="1"/>
      <c r="B3604" s="6" t="s">
        <v>14</v>
      </c>
      <c r="C3604" s="6">
        <v>1185732</v>
      </c>
      <c r="D3604" s="7">
        <v>44536</v>
      </c>
      <c r="E3604" s="6" t="s">
        <v>15</v>
      </c>
      <c r="F3604" s="6" t="s">
        <v>121</v>
      </c>
      <c r="G3604" s="6" t="s">
        <v>122</v>
      </c>
      <c r="H3604" s="6" t="s">
        <v>21</v>
      </c>
      <c r="I3604" s="8">
        <v>0.6</v>
      </c>
      <c r="J3604" s="9">
        <v>2250</v>
      </c>
      <c r="K3604" s="10">
        <f t="shared" si="28"/>
        <v>1350</v>
      </c>
      <c r="L3604" s="10">
        <f t="shared" si="29"/>
        <v>405</v>
      </c>
      <c r="M3604" s="11">
        <v>0.3</v>
      </c>
      <c r="O3604" s="16"/>
      <c r="P3604" s="14"/>
      <c r="Q3604" s="12"/>
      <c r="R3604" s="13"/>
    </row>
    <row r="3605" spans="1:18" ht="15.75" customHeight="1">
      <c r="A3605" s="1"/>
      <c r="B3605" s="6" t="s">
        <v>14</v>
      </c>
      <c r="C3605" s="6">
        <v>1185732</v>
      </c>
      <c r="D3605" s="7">
        <v>44536</v>
      </c>
      <c r="E3605" s="6" t="s">
        <v>15</v>
      </c>
      <c r="F3605" s="6" t="s">
        <v>121</v>
      </c>
      <c r="G3605" s="6" t="s">
        <v>122</v>
      </c>
      <c r="H3605" s="6" t="s">
        <v>22</v>
      </c>
      <c r="I3605" s="8">
        <v>0.64999999999999991</v>
      </c>
      <c r="J3605" s="9">
        <v>3250</v>
      </c>
      <c r="K3605" s="10">
        <f t="shared" si="28"/>
        <v>2112.4999999999995</v>
      </c>
      <c r="L3605" s="10">
        <f t="shared" si="29"/>
        <v>844.99999999999989</v>
      </c>
      <c r="M3605" s="11">
        <v>0.4</v>
      </c>
      <c r="O3605" s="16"/>
      <c r="P3605" s="14"/>
      <c r="Q3605" s="12"/>
      <c r="R3605" s="13"/>
    </row>
    <row r="3606" spans="1:18" ht="15.75" customHeight="1">
      <c r="A3606" s="1" t="s">
        <v>39</v>
      </c>
      <c r="B3606" s="6" t="s">
        <v>14</v>
      </c>
      <c r="C3606" s="6">
        <v>1185732</v>
      </c>
      <c r="D3606" s="7">
        <v>44213</v>
      </c>
      <c r="E3606" s="6" t="s">
        <v>15</v>
      </c>
      <c r="F3606" s="6" t="s">
        <v>123</v>
      </c>
      <c r="G3606" s="6" t="s">
        <v>124</v>
      </c>
      <c r="H3606" s="6" t="s">
        <v>17</v>
      </c>
      <c r="I3606" s="8">
        <v>0.4</v>
      </c>
      <c r="J3606" s="9">
        <v>4500</v>
      </c>
      <c r="K3606" s="10">
        <f t="shared" si="28"/>
        <v>1800</v>
      </c>
      <c r="L3606" s="10">
        <f t="shared" si="29"/>
        <v>540</v>
      </c>
      <c r="M3606" s="11">
        <v>0.3</v>
      </c>
      <c r="O3606" s="16"/>
      <c r="P3606" s="14"/>
      <c r="Q3606" s="12"/>
      <c r="R3606" s="13"/>
    </row>
    <row r="3607" spans="1:18" ht="15.75" customHeight="1">
      <c r="A3607" s="1"/>
      <c r="B3607" s="6" t="s">
        <v>14</v>
      </c>
      <c r="C3607" s="6">
        <v>1185732</v>
      </c>
      <c r="D3607" s="7">
        <v>44213</v>
      </c>
      <c r="E3607" s="6" t="s">
        <v>15</v>
      </c>
      <c r="F3607" s="6" t="s">
        <v>123</v>
      </c>
      <c r="G3607" s="6" t="s">
        <v>124</v>
      </c>
      <c r="H3607" s="6" t="s">
        <v>18</v>
      </c>
      <c r="I3607" s="8">
        <v>0.4</v>
      </c>
      <c r="J3607" s="9">
        <v>2500</v>
      </c>
      <c r="K3607" s="10">
        <f t="shared" si="28"/>
        <v>1000</v>
      </c>
      <c r="L3607" s="10">
        <f t="shared" si="29"/>
        <v>300</v>
      </c>
      <c r="M3607" s="11">
        <v>0.3</v>
      </c>
      <c r="O3607" s="16"/>
      <c r="P3607" s="14"/>
      <c r="Q3607" s="12"/>
      <c r="R3607" s="13"/>
    </row>
    <row r="3608" spans="1:18" ht="15.75" customHeight="1">
      <c r="A3608" s="1"/>
      <c r="B3608" s="6" t="s">
        <v>14</v>
      </c>
      <c r="C3608" s="6">
        <v>1185732</v>
      </c>
      <c r="D3608" s="7">
        <v>44213</v>
      </c>
      <c r="E3608" s="6" t="s">
        <v>15</v>
      </c>
      <c r="F3608" s="6" t="s">
        <v>123</v>
      </c>
      <c r="G3608" s="6" t="s">
        <v>124</v>
      </c>
      <c r="H3608" s="6" t="s">
        <v>19</v>
      </c>
      <c r="I3608" s="8">
        <v>0.30000000000000004</v>
      </c>
      <c r="J3608" s="9">
        <v>2500</v>
      </c>
      <c r="K3608" s="10">
        <f t="shared" si="28"/>
        <v>750.00000000000011</v>
      </c>
      <c r="L3608" s="10">
        <f t="shared" si="29"/>
        <v>187.50000000000003</v>
      </c>
      <c r="M3608" s="11">
        <v>0.25</v>
      </c>
      <c r="O3608" s="16"/>
      <c r="P3608" s="14"/>
      <c r="Q3608" s="12"/>
      <c r="R3608" s="13"/>
    </row>
    <row r="3609" spans="1:18" ht="15.75" customHeight="1">
      <c r="A3609" s="1"/>
      <c r="B3609" s="6" t="s">
        <v>14</v>
      </c>
      <c r="C3609" s="6">
        <v>1185732</v>
      </c>
      <c r="D3609" s="7">
        <v>44213</v>
      </c>
      <c r="E3609" s="6" t="s">
        <v>15</v>
      </c>
      <c r="F3609" s="6" t="s">
        <v>123</v>
      </c>
      <c r="G3609" s="6" t="s">
        <v>124</v>
      </c>
      <c r="H3609" s="6" t="s">
        <v>20</v>
      </c>
      <c r="I3609" s="8">
        <v>0.35</v>
      </c>
      <c r="J3609" s="9">
        <v>1000</v>
      </c>
      <c r="K3609" s="10">
        <f t="shared" si="28"/>
        <v>350</v>
      </c>
      <c r="L3609" s="10">
        <f t="shared" si="29"/>
        <v>87.5</v>
      </c>
      <c r="M3609" s="11">
        <v>0.25</v>
      </c>
      <c r="O3609" s="16"/>
      <c r="P3609" s="14"/>
      <c r="Q3609" s="12"/>
      <c r="R3609" s="13"/>
    </row>
    <row r="3610" spans="1:18" ht="15.75" customHeight="1">
      <c r="A3610" s="1"/>
      <c r="B3610" s="6" t="s">
        <v>14</v>
      </c>
      <c r="C3610" s="6">
        <v>1185732</v>
      </c>
      <c r="D3610" s="7">
        <v>44213</v>
      </c>
      <c r="E3610" s="6" t="s">
        <v>15</v>
      </c>
      <c r="F3610" s="6" t="s">
        <v>123</v>
      </c>
      <c r="G3610" s="6" t="s">
        <v>124</v>
      </c>
      <c r="H3610" s="6" t="s">
        <v>21</v>
      </c>
      <c r="I3610" s="8">
        <v>0.5</v>
      </c>
      <c r="J3610" s="9">
        <v>1500</v>
      </c>
      <c r="K3610" s="10">
        <f t="shared" si="28"/>
        <v>750</v>
      </c>
      <c r="L3610" s="10">
        <f t="shared" si="29"/>
        <v>187.5</v>
      </c>
      <c r="M3610" s="11">
        <v>0.25</v>
      </c>
      <c r="O3610" s="16"/>
      <c r="P3610" s="14"/>
      <c r="Q3610" s="12"/>
      <c r="R3610" s="13"/>
    </row>
    <row r="3611" spans="1:18" ht="15.75" customHeight="1">
      <c r="A3611" s="1"/>
      <c r="B3611" s="6" t="s">
        <v>14</v>
      </c>
      <c r="C3611" s="6">
        <v>1185732</v>
      </c>
      <c r="D3611" s="7">
        <v>44213</v>
      </c>
      <c r="E3611" s="6" t="s">
        <v>15</v>
      </c>
      <c r="F3611" s="6" t="s">
        <v>123</v>
      </c>
      <c r="G3611" s="6" t="s">
        <v>124</v>
      </c>
      <c r="H3611" s="6" t="s">
        <v>22</v>
      </c>
      <c r="I3611" s="8">
        <v>0.4</v>
      </c>
      <c r="J3611" s="9">
        <v>2500</v>
      </c>
      <c r="K3611" s="10">
        <f t="shared" si="28"/>
        <v>1000</v>
      </c>
      <c r="L3611" s="10">
        <f t="shared" si="29"/>
        <v>300</v>
      </c>
      <c r="M3611" s="11">
        <v>0.3</v>
      </c>
      <c r="O3611" s="16"/>
      <c r="P3611" s="14"/>
      <c r="Q3611" s="12"/>
      <c r="R3611" s="13"/>
    </row>
    <row r="3612" spans="1:18" ht="15.75" customHeight="1">
      <c r="A3612" s="1"/>
      <c r="B3612" s="6" t="s">
        <v>14</v>
      </c>
      <c r="C3612" s="6">
        <v>1185732</v>
      </c>
      <c r="D3612" s="7">
        <v>44242</v>
      </c>
      <c r="E3612" s="6" t="s">
        <v>15</v>
      </c>
      <c r="F3612" s="6" t="s">
        <v>123</v>
      </c>
      <c r="G3612" s="6" t="s">
        <v>124</v>
      </c>
      <c r="H3612" s="6" t="s">
        <v>17</v>
      </c>
      <c r="I3612" s="8">
        <v>0.4</v>
      </c>
      <c r="J3612" s="9">
        <v>5000</v>
      </c>
      <c r="K3612" s="10">
        <f t="shared" si="28"/>
        <v>2000</v>
      </c>
      <c r="L3612" s="10">
        <f t="shared" si="29"/>
        <v>600</v>
      </c>
      <c r="M3612" s="11">
        <v>0.3</v>
      </c>
      <c r="O3612" s="16"/>
      <c r="P3612" s="14"/>
      <c r="Q3612" s="12"/>
      <c r="R3612" s="13"/>
    </row>
    <row r="3613" spans="1:18" ht="15.75" customHeight="1">
      <c r="A3613" s="1"/>
      <c r="B3613" s="6" t="s">
        <v>14</v>
      </c>
      <c r="C3613" s="6">
        <v>1185732</v>
      </c>
      <c r="D3613" s="7">
        <v>44242</v>
      </c>
      <c r="E3613" s="6" t="s">
        <v>15</v>
      </c>
      <c r="F3613" s="6" t="s">
        <v>123</v>
      </c>
      <c r="G3613" s="6" t="s">
        <v>124</v>
      </c>
      <c r="H3613" s="6" t="s">
        <v>18</v>
      </c>
      <c r="I3613" s="8">
        <v>0.4</v>
      </c>
      <c r="J3613" s="9">
        <v>1500</v>
      </c>
      <c r="K3613" s="10">
        <f t="shared" si="28"/>
        <v>600</v>
      </c>
      <c r="L3613" s="10">
        <f t="shared" si="29"/>
        <v>180</v>
      </c>
      <c r="M3613" s="11">
        <v>0.3</v>
      </c>
      <c r="O3613" s="16"/>
      <c r="P3613" s="14"/>
      <c r="Q3613" s="12"/>
      <c r="R3613" s="13"/>
    </row>
    <row r="3614" spans="1:18" ht="15.75" customHeight="1">
      <c r="A3614" s="1"/>
      <c r="B3614" s="6" t="s">
        <v>14</v>
      </c>
      <c r="C3614" s="6">
        <v>1185732</v>
      </c>
      <c r="D3614" s="7">
        <v>44242</v>
      </c>
      <c r="E3614" s="6" t="s">
        <v>15</v>
      </c>
      <c r="F3614" s="6" t="s">
        <v>123</v>
      </c>
      <c r="G3614" s="6" t="s">
        <v>124</v>
      </c>
      <c r="H3614" s="6" t="s">
        <v>19</v>
      </c>
      <c r="I3614" s="8">
        <v>0.30000000000000004</v>
      </c>
      <c r="J3614" s="9">
        <v>2000</v>
      </c>
      <c r="K3614" s="10">
        <f t="shared" si="28"/>
        <v>600.00000000000011</v>
      </c>
      <c r="L3614" s="10">
        <f t="shared" si="29"/>
        <v>150.00000000000003</v>
      </c>
      <c r="M3614" s="11">
        <v>0.25</v>
      </c>
      <c r="O3614" s="16"/>
      <c r="P3614" s="14"/>
      <c r="Q3614" s="12"/>
      <c r="R3614" s="13"/>
    </row>
    <row r="3615" spans="1:18" ht="15.75" customHeight="1">
      <c r="A3615" s="1"/>
      <c r="B3615" s="6" t="s">
        <v>14</v>
      </c>
      <c r="C3615" s="6">
        <v>1185732</v>
      </c>
      <c r="D3615" s="7">
        <v>44242</v>
      </c>
      <c r="E3615" s="6" t="s">
        <v>15</v>
      </c>
      <c r="F3615" s="6" t="s">
        <v>123</v>
      </c>
      <c r="G3615" s="6" t="s">
        <v>124</v>
      </c>
      <c r="H3615" s="6" t="s">
        <v>20</v>
      </c>
      <c r="I3615" s="8">
        <v>0.35</v>
      </c>
      <c r="J3615" s="9">
        <v>2500</v>
      </c>
      <c r="K3615" s="10">
        <f t="shared" si="28"/>
        <v>875</v>
      </c>
      <c r="L3615" s="10">
        <f t="shared" si="29"/>
        <v>218.75</v>
      </c>
      <c r="M3615" s="11">
        <v>0.25</v>
      </c>
      <c r="O3615" s="16"/>
      <c r="P3615" s="14"/>
      <c r="Q3615" s="12"/>
      <c r="R3615" s="13"/>
    </row>
    <row r="3616" spans="1:18" ht="15.75" customHeight="1">
      <c r="A3616" s="1"/>
      <c r="B3616" s="6" t="s">
        <v>14</v>
      </c>
      <c r="C3616" s="6">
        <v>1185732</v>
      </c>
      <c r="D3616" s="7">
        <v>44242</v>
      </c>
      <c r="E3616" s="6" t="s">
        <v>15</v>
      </c>
      <c r="F3616" s="6" t="s">
        <v>123</v>
      </c>
      <c r="G3616" s="6" t="s">
        <v>124</v>
      </c>
      <c r="H3616" s="6" t="s">
        <v>21</v>
      </c>
      <c r="I3616" s="8">
        <v>0.5</v>
      </c>
      <c r="J3616" s="9">
        <v>1500</v>
      </c>
      <c r="K3616" s="10">
        <f t="shared" si="28"/>
        <v>750</v>
      </c>
      <c r="L3616" s="10">
        <f t="shared" si="29"/>
        <v>187.5</v>
      </c>
      <c r="M3616" s="11">
        <v>0.25</v>
      </c>
      <c r="O3616" s="16"/>
      <c r="P3616" s="14"/>
      <c r="Q3616" s="12"/>
      <c r="R3616" s="13"/>
    </row>
    <row r="3617" spans="1:18" ht="15.75" customHeight="1">
      <c r="A3617" s="1"/>
      <c r="B3617" s="6" t="s">
        <v>14</v>
      </c>
      <c r="C3617" s="6">
        <v>1185732</v>
      </c>
      <c r="D3617" s="7">
        <v>44242</v>
      </c>
      <c r="E3617" s="6" t="s">
        <v>15</v>
      </c>
      <c r="F3617" s="6" t="s">
        <v>123</v>
      </c>
      <c r="G3617" s="6" t="s">
        <v>124</v>
      </c>
      <c r="H3617" s="6" t="s">
        <v>22</v>
      </c>
      <c r="I3617" s="8">
        <v>0.4</v>
      </c>
      <c r="J3617" s="9">
        <v>2500</v>
      </c>
      <c r="K3617" s="10">
        <f t="shared" si="28"/>
        <v>1000</v>
      </c>
      <c r="L3617" s="10">
        <f t="shared" si="29"/>
        <v>300</v>
      </c>
      <c r="M3617" s="11">
        <v>0.3</v>
      </c>
      <c r="O3617" s="16"/>
      <c r="P3617" s="14"/>
      <c r="Q3617" s="12"/>
      <c r="R3617" s="13"/>
    </row>
    <row r="3618" spans="1:18" ht="15.75" customHeight="1">
      <c r="A3618" s="1"/>
      <c r="B3618" s="6" t="s">
        <v>14</v>
      </c>
      <c r="C3618" s="6">
        <v>1185732</v>
      </c>
      <c r="D3618" s="7">
        <v>44268</v>
      </c>
      <c r="E3618" s="6" t="s">
        <v>15</v>
      </c>
      <c r="F3618" s="6" t="s">
        <v>123</v>
      </c>
      <c r="G3618" s="6" t="s">
        <v>124</v>
      </c>
      <c r="H3618" s="6" t="s">
        <v>17</v>
      </c>
      <c r="I3618" s="8">
        <v>0.4</v>
      </c>
      <c r="J3618" s="9">
        <v>4700</v>
      </c>
      <c r="K3618" s="10">
        <f t="shared" si="28"/>
        <v>1880</v>
      </c>
      <c r="L3618" s="10">
        <f t="shared" si="29"/>
        <v>564</v>
      </c>
      <c r="M3618" s="11">
        <v>0.3</v>
      </c>
      <c r="O3618" s="16"/>
      <c r="P3618" s="14"/>
      <c r="Q3618" s="12"/>
      <c r="R3618" s="13"/>
    </row>
    <row r="3619" spans="1:18" ht="15.75" customHeight="1">
      <c r="A3619" s="1"/>
      <c r="B3619" s="6" t="s">
        <v>14</v>
      </c>
      <c r="C3619" s="6">
        <v>1185732</v>
      </c>
      <c r="D3619" s="7">
        <v>44268</v>
      </c>
      <c r="E3619" s="6" t="s">
        <v>15</v>
      </c>
      <c r="F3619" s="6" t="s">
        <v>123</v>
      </c>
      <c r="G3619" s="6" t="s">
        <v>124</v>
      </c>
      <c r="H3619" s="6" t="s">
        <v>18</v>
      </c>
      <c r="I3619" s="8">
        <v>0.4</v>
      </c>
      <c r="J3619" s="9">
        <v>1750</v>
      </c>
      <c r="K3619" s="10">
        <f t="shared" si="28"/>
        <v>700</v>
      </c>
      <c r="L3619" s="10">
        <f t="shared" si="29"/>
        <v>210</v>
      </c>
      <c r="M3619" s="11">
        <v>0.3</v>
      </c>
      <c r="O3619" s="16"/>
      <c r="P3619" s="14"/>
      <c r="Q3619" s="12"/>
      <c r="R3619" s="13"/>
    </row>
    <row r="3620" spans="1:18" ht="15.75" customHeight="1">
      <c r="A3620" s="1"/>
      <c r="B3620" s="6" t="s">
        <v>14</v>
      </c>
      <c r="C3620" s="6">
        <v>1185732</v>
      </c>
      <c r="D3620" s="7">
        <v>44268</v>
      </c>
      <c r="E3620" s="6" t="s">
        <v>15</v>
      </c>
      <c r="F3620" s="6" t="s">
        <v>123</v>
      </c>
      <c r="G3620" s="6" t="s">
        <v>124</v>
      </c>
      <c r="H3620" s="6" t="s">
        <v>19</v>
      </c>
      <c r="I3620" s="8">
        <v>0.30000000000000004</v>
      </c>
      <c r="J3620" s="9">
        <v>2000</v>
      </c>
      <c r="K3620" s="10">
        <f t="shared" si="28"/>
        <v>600.00000000000011</v>
      </c>
      <c r="L3620" s="10">
        <f t="shared" si="29"/>
        <v>150.00000000000003</v>
      </c>
      <c r="M3620" s="11">
        <v>0.25</v>
      </c>
      <c r="O3620" s="16"/>
      <c r="P3620" s="14"/>
      <c r="Q3620" s="12"/>
      <c r="R3620" s="13"/>
    </row>
    <row r="3621" spans="1:18" ht="15.75" customHeight="1">
      <c r="A3621" s="1"/>
      <c r="B3621" s="6" t="s">
        <v>14</v>
      </c>
      <c r="C3621" s="6">
        <v>1185732</v>
      </c>
      <c r="D3621" s="7">
        <v>44268</v>
      </c>
      <c r="E3621" s="6" t="s">
        <v>15</v>
      </c>
      <c r="F3621" s="6" t="s">
        <v>123</v>
      </c>
      <c r="G3621" s="6" t="s">
        <v>124</v>
      </c>
      <c r="H3621" s="6" t="s">
        <v>20</v>
      </c>
      <c r="I3621" s="8">
        <v>0.35</v>
      </c>
      <c r="J3621" s="9">
        <v>3000</v>
      </c>
      <c r="K3621" s="10">
        <f t="shared" si="28"/>
        <v>1050</v>
      </c>
      <c r="L3621" s="10">
        <f t="shared" si="29"/>
        <v>262.5</v>
      </c>
      <c r="M3621" s="11">
        <v>0.25</v>
      </c>
      <c r="O3621" s="16"/>
      <c r="P3621" s="14"/>
      <c r="Q3621" s="12"/>
      <c r="R3621" s="13"/>
    </row>
    <row r="3622" spans="1:18" ht="15.75" customHeight="1">
      <c r="A3622" s="1"/>
      <c r="B3622" s="6" t="s">
        <v>14</v>
      </c>
      <c r="C3622" s="6">
        <v>1185732</v>
      </c>
      <c r="D3622" s="7">
        <v>44268</v>
      </c>
      <c r="E3622" s="6" t="s">
        <v>15</v>
      </c>
      <c r="F3622" s="6" t="s">
        <v>123</v>
      </c>
      <c r="G3622" s="6" t="s">
        <v>124</v>
      </c>
      <c r="H3622" s="6" t="s">
        <v>21</v>
      </c>
      <c r="I3622" s="8">
        <v>0.5</v>
      </c>
      <c r="J3622" s="9">
        <v>1000</v>
      </c>
      <c r="K3622" s="10">
        <f t="shared" si="28"/>
        <v>500</v>
      </c>
      <c r="L3622" s="10">
        <f t="shared" si="29"/>
        <v>125</v>
      </c>
      <c r="M3622" s="11">
        <v>0.25</v>
      </c>
      <c r="O3622" s="16"/>
      <c r="P3622" s="14"/>
      <c r="Q3622" s="12"/>
      <c r="R3622" s="13"/>
    </row>
    <row r="3623" spans="1:18" ht="15.75" customHeight="1">
      <c r="A3623" s="1"/>
      <c r="B3623" s="6" t="s">
        <v>14</v>
      </c>
      <c r="C3623" s="6">
        <v>1185732</v>
      </c>
      <c r="D3623" s="7">
        <v>44268</v>
      </c>
      <c r="E3623" s="6" t="s">
        <v>15</v>
      </c>
      <c r="F3623" s="6" t="s">
        <v>123</v>
      </c>
      <c r="G3623" s="6" t="s">
        <v>124</v>
      </c>
      <c r="H3623" s="6" t="s">
        <v>22</v>
      </c>
      <c r="I3623" s="8">
        <v>0.4</v>
      </c>
      <c r="J3623" s="9">
        <v>2000</v>
      </c>
      <c r="K3623" s="10">
        <f t="shared" si="28"/>
        <v>800</v>
      </c>
      <c r="L3623" s="10">
        <f t="shared" si="29"/>
        <v>240</v>
      </c>
      <c r="M3623" s="11">
        <v>0.3</v>
      </c>
      <c r="O3623" s="16"/>
      <c r="P3623" s="14"/>
      <c r="Q3623" s="12"/>
      <c r="R3623" s="13"/>
    </row>
    <row r="3624" spans="1:18" ht="15.75" customHeight="1">
      <c r="A3624" s="1"/>
      <c r="B3624" s="6" t="s">
        <v>14</v>
      </c>
      <c r="C3624" s="6">
        <v>1185732</v>
      </c>
      <c r="D3624" s="7">
        <v>44300</v>
      </c>
      <c r="E3624" s="6" t="s">
        <v>15</v>
      </c>
      <c r="F3624" s="6" t="s">
        <v>123</v>
      </c>
      <c r="G3624" s="6" t="s">
        <v>124</v>
      </c>
      <c r="H3624" s="6" t="s">
        <v>17</v>
      </c>
      <c r="I3624" s="8">
        <v>0.4</v>
      </c>
      <c r="J3624" s="9">
        <v>4500</v>
      </c>
      <c r="K3624" s="10">
        <f t="shared" si="28"/>
        <v>1800</v>
      </c>
      <c r="L3624" s="10">
        <f t="shared" si="29"/>
        <v>540</v>
      </c>
      <c r="M3624" s="11">
        <v>0.3</v>
      </c>
      <c r="O3624" s="16"/>
      <c r="P3624" s="14"/>
      <c r="Q3624" s="12"/>
      <c r="R3624" s="13"/>
    </row>
    <row r="3625" spans="1:18" ht="15.75" customHeight="1">
      <c r="A3625" s="1"/>
      <c r="B3625" s="6" t="s">
        <v>14</v>
      </c>
      <c r="C3625" s="6">
        <v>1185732</v>
      </c>
      <c r="D3625" s="7">
        <v>44300</v>
      </c>
      <c r="E3625" s="6" t="s">
        <v>15</v>
      </c>
      <c r="F3625" s="6" t="s">
        <v>123</v>
      </c>
      <c r="G3625" s="6" t="s">
        <v>124</v>
      </c>
      <c r="H3625" s="6" t="s">
        <v>18</v>
      </c>
      <c r="I3625" s="8">
        <v>0.4</v>
      </c>
      <c r="J3625" s="9">
        <v>1500</v>
      </c>
      <c r="K3625" s="10">
        <f t="shared" si="28"/>
        <v>600</v>
      </c>
      <c r="L3625" s="10">
        <f t="shared" si="29"/>
        <v>180</v>
      </c>
      <c r="M3625" s="11">
        <v>0.3</v>
      </c>
      <c r="O3625" s="16"/>
      <c r="P3625" s="14"/>
      <c r="Q3625" s="12"/>
      <c r="R3625" s="13"/>
    </row>
    <row r="3626" spans="1:18" ht="15.75" customHeight="1">
      <c r="A3626" s="1"/>
      <c r="B3626" s="6" t="s">
        <v>14</v>
      </c>
      <c r="C3626" s="6">
        <v>1185732</v>
      </c>
      <c r="D3626" s="7">
        <v>44300</v>
      </c>
      <c r="E3626" s="6" t="s">
        <v>15</v>
      </c>
      <c r="F3626" s="6" t="s">
        <v>123</v>
      </c>
      <c r="G3626" s="6" t="s">
        <v>124</v>
      </c>
      <c r="H3626" s="6" t="s">
        <v>19</v>
      </c>
      <c r="I3626" s="8">
        <v>0.30000000000000004</v>
      </c>
      <c r="J3626" s="9">
        <v>1500</v>
      </c>
      <c r="K3626" s="10">
        <f t="shared" si="28"/>
        <v>450.00000000000006</v>
      </c>
      <c r="L3626" s="10">
        <f t="shared" si="29"/>
        <v>112.50000000000001</v>
      </c>
      <c r="M3626" s="11">
        <v>0.25</v>
      </c>
      <c r="O3626" s="16"/>
      <c r="P3626" s="14"/>
      <c r="Q3626" s="12"/>
      <c r="R3626" s="13"/>
    </row>
    <row r="3627" spans="1:18" ht="15.75" customHeight="1">
      <c r="A3627" s="1"/>
      <c r="B3627" s="6" t="s">
        <v>14</v>
      </c>
      <c r="C3627" s="6">
        <v>1185732</v>
      </c>
      <c r="D3627" s="7">
        <v>44300</v>
      </c>
      <c r="E3627" s="6" t="s">
        <v>15</v>
      </c>
      <c r="F3627" s="6" t="s">
        <v>123</v>
      </c>
      <c r="G3627" s="6" t="s">
        <v>124</v>
      </c>
      <c r="H3627" s="6" t="s">
        <v>20</v>
      </c>
      <c r="I3627" s="8">
        <v>0.35</v>
      </c>
      <c r="J3627" s="9">
        <v>1250</v>
      </c>
      <c r="K3627" s="10">
        <f t="shared" si="28"/>
        <v>437.5</v>
      </c>
      <c r="L3627" s="10">
        <f t="shared" si="29"/>
        <v>109.375</v>
      </c>
      <c r="M3627" s="11">
        <v>0.25</v>
      </c>
      <c r="O3627" s="16"/>
      <c r="P3627" s="14"/>
      <c r="Q3627" s="12"/>
      <c r="R3627" s="13"/>
    </row>
    <row r="3628" spans="1:18" ht="15.75" customHeight="1">
      <c r="A3628" s="1"/>
      <c r="B3628" s="6" t="s">
        <v>14</v>
      </c>
      <c r="C3628" s="6">
        <v>1185732</v>
      </c>
      <c r="D3628" s="7">
        <v>44300</v>
      </c>
      <c r="E3628" s="6" t="s">
        <v>15</v>
      </c>
      <c r="F3628" s="6" t="s">
        <v>123</v>
      </c>
      <c r="G3628" s="6" t="s">
        <v>124</v>
      </c>
      <c r="H3628" s="6" t="s">
        <v>21</v>
      </c>
      <c r="I3628" s="8">
        <v>0.5</v>
      </c>
      <c r="J3628" s="9">
        <v>1250</v>
      </c>
      <c r="K3628" s="10">
        <f t="shared" si="28"/>
        <v>625</v>
      </c>
      <c r="L3628" s="10">
        <f t="shared" si="29"/>
        <v>156.25</v>
      </c>
      <c r="M3628" s="11">
        <v>0.25</v>
      </c>
      <c r="O3628" s="16"/>
      <c r="P3628" s="14"/>
      <c r="Q3628" s="12"/>
      <c r="R3628" s="13"/>
    </row>
    <row r="3629" spans="1:18" ht="15.75" customHeight="1">
      <c r="A3629" s="1"/>
      <c r="B3629" s="6" t="s">
        <v>14</v>
      </c>
      <c r="C3629" s="6">
        <v>1185732</v>
      </c>
      <c r="D3629" s="7">
        <v>44300</v>
      </c>
      <c r="E3629" s="6" t="s">
        <v>15</v>
      </c>
      <c r="F3629" s="6" t="s">
        <v>123</v>
      </c>
      <c r="G3629" s="6" t="s">
        <v>124</v>
      </c>
      <c r="H3629" s="6" t="s">
        <v>22</v>
      </c>
      <c r="I3629" s="8">
        <v>0.4</v>
      </c>
      <c r="J3629" s="9">
        <v>2750</v>
      </c>
      <c r="K3629" s="10">
        <f t="shared" si="28"/>
        <v>1100</v>
      </c>
      <c r="L3629" s="10">
        <f t="shared" si="29"/>
        <v>330</v>
      </c>
      <c r="M3629" s="11">
        <v>0.3</v>
      </c>
      <c r="O3629" s="16"/>
      <c r="P3629" s="14"/>
      <c r="Q3629" s="12"/>
      <c r="R3629" s="13"/>
    </row>
    <row r="3630" spans="1:18" ht="15.75" customHeight="1">
      <c r="A3630" s="1"/>
      <c r="B3630" s="6" t="s">
        <v>14</v>
      </c>
      <c r="C3630" s="6">
        <v>1185732</v>
      </c>
      <c r="D3630" s="7">
        <v>44329</v>
      </c>
      <c r="E3630" s="6" t="s">
        <v>15</v>
      </c>
      <c r="F3630" s="6" t="s">
        <v>123</v>
      </c>
      <c r="G3630" s="6" t="s">
        <v>124</v>
      </c>
      <c r="H3630" s="6" t="s">
        <v>17</v>
      </c>
      <c r="I3630" s="8">
        <v>0.54999999999999993</v>
      </c>
      <c r="J3630" s="9">
        <v>4950</v>
      </c>
      <c r="K3630" s="10">
        <f t="shared" si="28"/>
        <v>2722.4999999999995</v>
      </c>
      <c r="L3630" s="10">
        <f t="shared" si="29"/>
        <v>816.74999999999989</v>
      </c>
      <c r="M3630" s="11">
        <v>0.3</v>
      </c>
      <c r="O3630" s="16"/>
      <c r="P3630" s="14"/>
      <c r="Q3630" s="12"/>
      <c r="R3630" s="13"/>
    </row>
    <row r="3631" spans="1:18" ht="15.75" customHeight="1">
      <c r="A3631" s="1"/>
      <c r="B3631" s="6" t="s">
        <v>14</v>
      </c>
      <c r="C3631" s="6">
        <v>1185732</v>
      </c>
      <c r="D3631" s="7">
        <v>44329</v>
      </c>
      <c r="E3631" s="6" t="s">
        <v>15</v>
      </c>
      <c r="F3631" s="6" t="s">
        <v>123</v>
      </c>
      <c r="G3631" s="6" t="s">
        <v>124</v>
      </c>
      <c r="H3631" s="6" t="s">
        <v>18</v>
      </c>
      <c r="I3631" s="8">
        <v>0.5</v>
      </c>
      <c r="J3631" s="9">
        <v>2000</v>
      </c>
      <c r="K3631" s="10">
        <f t="shared" si="28"/>
        <v>1000</v>
      </c>
      <c r="L3631" s="10">
        <f t="shared" si="29"/>
        <v>300</v>
      </c>
      <c r="M3631" s="11">
        <v>0.3</v>
      </c>
      <c r="O3631" s="16"/>
      <c r="P3631" s="14"/>
      <c r="Q3631" s="12"/>
      <c r="R3631" s="13"/>
    </row>
    <row r="3632" spans="1:18" ht="15.75" customHeight="1">
      <c r="A3632" s="1"/>
      <c r="B3632" s="6" t="s">
        <v>14</v>
      </c>
      <c r="C3632" s="6">
        <v>1185732</v>
      </c>
      <c r="D3632" s="7">
        <v>44329</v>
      </c>
      <c r="E3632" s="6" t="s">
        <v>15</v>
      </c>
      <c r="F3632" s="6" t="s">
        <v>123</v>
      </c>
      <c r="G3632" s="6" t="s">
        <v>124</v>
      </c>
      <c r="H3632" s="6" t="s">
        <v>19</v>
      </c>
      <c r="I3632" s="8">
        <v>0.45</v>
      </c>
      <c r="J3632" s="9">
        <v>2250</v>
      </c>
      <c r="K3632" s="10">
        <f t="shared" si="28"/>
        <v>1012.5</v>
      </c>
      <c r="L3632" s="10">
        <f t="shared" si="29"/>
        <v>253.125</v>
      </c>
      <c r="M3632" s="11">
        <v>0.25</v>
      </c>
      <c r="O3632" s="16"/>
      <c r="P3632" s="14"/>
      <c r="Q3632" s="12"/>
      <c r="R3632" s="13"/>
    </row>
    <row r="3633" spans="1:18" ht="15.75" customHeight="1">
      <c r="A3633" s="1"/>
      <c r="B3633" s="6" t="s">
        <v>14</v>
      </c>
      <c r="C3633" s="6">
        <v>1185732</v>
      </c>
      <c r="D3633" s="7">
        <v>44329</v>
      </c>
      <c r="E3633" s="6" t="s">
        <v>15</v>
      </c>
      <c r="F3633" s="6" t="s">
        <v>123</v>
      </c>
      <c r="G3633" s="6" t="s">
        <v>124</v>
      </c>
      <c r="H3633" s="6" t="s">
        <v>20</v>
      </c>
      <c r="I3633" s="8">
        <v>0.45</v>
      </c>
      <c r="J3633" s="9">
        <v>1750</v>
      </c>
      <c r="K3633" s="10">
        <f t="shared" si="28"/>
        <v>787.5</v>
      </c>
      <c r="L3633" s="10">
        <f t="shared" si="29"/>
        <v>196.875</v>
      </c>
      <c r="M3633" s="11">
        <v>0.25</v>
      </c>
      <c r="O3633" s="16"/>
      <c r="P3633" s="14"/>
      <c r="Q3633" s="12"/>
      <c r="R3633" s="13"/>
    </row>
    <row r="3634" spans="1:18" ht="15.75" customHeight="1">
      <c r="A3634" s="1"/>
      <c r="B3634" s="6" t="s">
        <v>14</v>
      </c>
      <c r="C3634" s="6">
        <v>1185732</v>
      </c>
      <c r="D3634" s="7">
        <v>44329</v>
      </c>
      <c r="E3634" s="6" t="s">
        <v>15</v>
      </c>
      <c r="F3634" s="6" t="s">
        <v>123</v>
      </c>
      <c r="G3634" s="6" t="s">
        <v>124</v>
      </c>
      <c r="H3634" s="6" t="s">
        <v>21</v>
      </c>
      <c r="I3634" s="8">
        <v>0.54999999999999993</v>
      </c>
      <c r="J3634" s="9">
        <v>2000</v>
      </c>
      <c r="K3634" s="10">
        <f t="shared" si="28"/>
        <v>1099.9999999999998</v>
      </c>
      <c r="L3634" s="10">
        <f t="shared" si="29"/>
        <v>274.99999999999994</v>
      </c>
      <c r="M3634" s="11">
        <v>0.25</v>
      </c>
      <c r="O3634" s="16"/>
      <c r="P3634" s="14"/>
      <c r="Q3634" s="12"/>
      <c r="R3634" s="13"/>
    </row>
    <row r="3635" spans="1:18" ht="15.75" customHeight="1">
      <c r="A3635" s="1"/>
      <c r="B3635" s="6" t="s">
        <v>14</v>
      </c>
      <c r="C3635" s="6">
        <v>1185732</v>
      </c>
      <c r="D3635" s="7">
        <v>44329</v>
      </c>
      <c r="E3635" s="6" t="s">
        <v>15</v>
      </c>
      <c r="F3635" s="6" t="s">
        <v>123</v>
      </c>
      <c r="G3635" s="6" t="s">
        <v>124</v>
      </c>
      <c r="H3635" s="6" t="s">
        <v>22</v>
      </c>
      <c r="I3635" s="8">
        <v>0.6</v>
      </c>
      <c r="J3635" s="9">
        <v>3250</v>
      </c>
      <c r="K3635" s="10">
        <f t="shared" si="28"/>
        <v>1950</v>
      </c>
      <c r="L3635" s="10">
        <f t="shared" si="29"/>
        <v>585</v>
      </c>
      <c r="M3635" s="11">
        <v>0.3</v>
      </c>
      <c r="O3635" s="16"/>
      <c r="P3635" s="14"/>
      <c r="Q3635" s="12"/>
      <c r="R3635" s="13"/>
    </row>
    <row r="3636" spans="1:18" ht="15.75" customHeight="1">
      <c r="A3636" s="1"/>
      <c r="B3636" s="6" t="s">
        <v>14</v>
      </c>
      <c r="C3636" s="6">
        <v>1185732</v>
      </c>
      <c r="D3636" s="7">
        <v>44362</v>
      </c>
      <c r="E3636" s="6" t="s">
        <v>15</v>
      </c>
      <c r="F3636" s="6" t="s">
        <v>123</v>
      </c>
      <c r="G3636" s="6" t="s">
        <v>124</v>
      </c>
      <c r="H3636" s="6" t="s">
        <v>17</v>
      </c>
      <c r="I3636" s="8">
        <v>0.54999999999999993</v>
      </c>
      <c r="J3636" s="9">
        <v>5750</v>
      </c>
      <c r="K3636" s="10">
        <f t="shared" si="28"/>
        <v>3162.4999999999995</v>
      </c>
      <c r="L3636" s="10">
        <f t="shared" si="29"/>
        <v>948.74999999999977</v>
      </c>
      <c r="M3636" s="11">
        <v>0.3</v>
      </c>
      <c r="O3636" s="16"/>
      <c r="P3636" s="14"/>
      <c r="Q3636" s="12"/>
      <c r="R3636" s="13"/>
    </row>
    <row r="3637" spans="1:18" ht="15.75" customHeight="1">
      <c r="A3637" s="1"/>
      <c r="B3637" s="6" t="s">
        <v>14</v>
      </c>
      <c r="C3637" s="6">
        <v>1185732</v>
      </c>
      <c r="D3637" s="7">
        <v>44362</v>
      </c>
      <c r="E3637" s="6" t="s">
        <v>15</v>
      </c>
      <c r="F3637" s="6" t="s">
        <v>123</v>
      </c>
      <c r="G3637" s="6" t="s">
        <v>124</v>
      </c>
      <c r="H3637" s="6" t="s">
        <v>18</v>
      </c>
      <c r="I3637" s="8">
        <v>0.5</v>
      </c>
      <c r="J3637" s="9">
        <v>3250</v>
      </c>
      <c r="K3637" s="10">
        <f t="shared" si="28"/>
        <v>1625</v>
      </c>
      <c r="L3637" s="10">
        <f t="shared" si="29"/>
        <v>487.5</v>
      </c>
      <c r="M3637" s="11">
        <v>0.3</v>
      </c>
      <c r="O3637" s="16"/>
      <c r="P3637" s="14"/>
      <c r="Q3637" s="12"/>
      <c r="R3637" s="13"/>
    </row>
    <row r="3638" spans="1:18" ht="15.75" customHeight="1">
      <c r="A3638" s="1"/>
      <c r="B3638" s="6" t="s">
        <v>14</v>
      </c>
      <c r="C3638" s="6">
        <v>1185732</v>
      </c>
      <c r="D3638" s="7">
        <v>44362</v>
      </c>
      <c r="E3638" s="6" t="s">
        <v>15</v>
      </c>
      <c r="F3638" s="6" t="s">
        <v>123</v>
      </c>
      <c r="G3638" s="6" t="s">
        <v>124</v>
      </c>
      <c r="H3638" s="6" t="s">
        <v>19</v>
      </c>
      <c r="I3638" s="8">
        <v>0.45</v>
      </c>
      <c r="J3638" s="9">
        <v>2500</v>
      </c>
      <c r="K3638" s="10">
        <f t="shared" si="28"/>
        <v>1125</v>
      </c>
      <c r="L3638" s="10">
        <f t="shared" si="29"/>
        <v>281.25</v>
      </c>
      <c r="M3638" s="11">
        <v>0.25</v>
      </c>
      <c r="O3638" s="16"/>
      <c r="P3638" s="14"/>
      <c r="Q3638" s="12"/>
      <c r="R3638" s="13"/>
    </row>
    <row r="3639" spans="1:18" ht="15.75" customHeight="1">
      <c r="A3639" s="1"/>
      <c r="B3639" s="6" t="s">
        <v>14</v>
      </c>
      <c r="C3639" s="6">
        <v>1185732</v>
      </c>
      <c r="D3639" s="7">
        <v>44362</v>
      </c>
      <c r="E3639" s="6" t="s">
        <v>15</v>
      </c>
      <c r="F3639" s="6" t="s">
        <v>123</v>
      </c>
      <c r="G3639" s="6" t="s">
        <v>124</v>
      </c>
      <c r="H3639" s="6" t="s">
        <v>20</v>
      </c>
      <c r="I3639" s="8">
        <v>0.45</v>
      </c>
      <c r="J3639" s="9">
        <v>2250</v>
      </c>
      <c r="K3639" s="10">
        <f t="shared" si="28"/>
        <v>1012.5</v>
      </c>
      <c r="L3639" s="10">
        <f t="shared" si="29"/>
        <v>253.125</v>
      </c>
      <c r="M3639" s="11">
        <v>0.25</v>
      </c>
      <c r="O3639" s="16"/>
      <c r="P3639" s="14"/>
      <c r="Q3639" s="12"/>
      <c r="R3639" s="13"/>
    </row>
    <row r="3640" spans="1:18" ht="15.75" customHeight="1">
      <c r="A3640" s="1"/>
      <c r="B3640" s="6" t="s">
        <v>14</v>
      </c>
      <c r="C3640" s="6">
        <v>1185732</v>
      </c>
      <c r="D3640" s="7">
        <v>44362</v>
      </c>
      <c r="E3640" s="6" t="s">
        <v>15</v>
      </c>
      <c r="F3640" s="6" t="s">
        <v>123</v>
      </c>
      <c r="G3640" s="6" t="s">
        <v>124</v>
      </c>
      <c r="H3640" s="6" t="s">
        <v>21</v>
      </c>
      <c r="I3640" s="8">
        <v>0.54999999999999993</v>
      </c>
      <c r="J3640" s="9">
        <v>2250</v>
      </c>
      <c r="K3640" s="10">
        <f t="shared" si="28"/>
        <v>1237.4999999999998</v>
      </c>
      <c r="L3640" s="10">
        <f t="shared" si="29"/>
        <v>309.37499999999994</v>
      </c>
      <c r="M3640" s="11">
        <v>0.25</v>
      </c>
      <c r="O3640" s="16"/>
      <c r="P3640" s="14"/>
      <c r="Q3640" s="12"/>
      <c r="R3640" s="13"/>
    </row>
    <row r="3641" spans="1:18" ht="15.75" customHeight="1">
      <c r="A3641" s="1"/>
      <c r="B3641" s="6" t="s">
        <v>14</v>
      </c>
      <c r="C3641" s="6">
        <v>1185732</v>
      </c>
      <c r="D3641" s="7">
        <v>44362</v>
      </c>
      <c r="E3641" s="6" t="s">
        <v>15</v>
      </c>
      <c r="F3641" s="6" t="s">
        <v>123</v>
      </c>
      <c r="G3641" s="6" t="s">
        <v>124</v>
      </c>
      <c r="H3641" s="6" t="s">
        <v>22</v>
      </c>
      <c r="I3641" s="8">
        <v>0.6</v>
      </c>
      <c r="J3641" s="9">
        <v>3750</v>
      </c>
      <c r="K3641" s="10">
        <f t="shared" si="28"/>
        <v>2250</v>
      </c>
      <c r="L3641" s="10">
        <f t="shared" si="29"/>
        <v>675</v>
      </c>
      <c r="M3641" s="11">
        <v>0.3</v>
      </c>
      <c r="O3641" s="16"/>
      <c r="P3641" s="14"/>
      <c r="Q3641" s="12"/>
      <c r="R3641" s="13"/>
    </row>
    <row r="3642" spans="1:18" ht="15.75" customHeight="1">
      <c r="A3642" s="1"/>
      <c r="B3642" s="6" t="s">
        <v>14</v>
      </c>
      <c r="C3642" s="6">
        <v>1185732</v>
      </c>
      <c r="D3642" s="7">
        <v>44390</v>
      </c>
      <c r="E3642" s="6" t="s">
        <v>15</v>
      </c>
      <c r="F3642" s="6" t="s">
        <v>123</v>
      </c>
      <c r="G3642" s="6" t="s">
        <v>124</v>
      </c>
      <c r="H3642" s="6" t="s">
        <v>17</v>
      </c>
      <c r="I3642" s="8">
        <v>0.54999999999999993</v>
      </c>
      <c r="J3642" s="9">
        <v>6000</v>
      </c>
      <c r="K3642" s="10">
        <f t="shared" si="28"/>
        <v>3299.9999999999995</v>
      </c>
      <c r="L3642" s="10">
        <f t="shared" si="29"/>
        <v>989.99999999999977</v>
      </c>
      <c r="M3642" s="11">
        <v>0.3</v>
      </c>
      <c r="O3642" s="16"/>
      <c r="P3642" s="14"/>
      <c r="Q3642" s="12"/>
      <c r="R3642" s="13"/>
    </row>
    <row r="3643" spans="1:18" ht="15.75" customHeight="1">
      <c r="A3643" s="1"/>
      <c r="B3643" s="6" t="s">
        <v>14</v>
      </c>
      <c r="C3643" s="6">
        <v>1185732</v>
      </c>
      <c r="D3643" s="7">
        <v>44390</v>
      </c>
      <c r="E3643" s="6" t="s">
        <v>15</v>
      </c>
      <c r="F3643" s="6" t="s">
        <v>123</v>
      </c>
      <c r="G3643" s="6" t="s">
        <v>124</v>
      </c>
      <c r="H3643" s="6" t="s">
        <v>18</v>
      </c>
      <c r="I3643" s="8">
        <v>0.5</v>
      </c>
      <c r="J3643" s="9">
        <v>3500</v>
      </c>
      <c r="K3643" s="10">
        <f t="shared" si="28"/>
        <v>1750</v>
      </c>
      <c r="L3643" s="10">
        <f t="shared" si="29"/>
        <v>525</v>
      </c>
      <c r="M3643" s="11">
        <v>0.3</v>
      </c>
      <c r="O3643" s="16"/>
      <c r="P3643" s="14"/>
      <c r="Q3643" s="12"/>
      <c r="R3643" s="13"/>
    </row>
    <row r="3644" spans="1:18" ht="15.75" customHeight="1">
      <c r="A3644" s="1"/>
      <c r="B3644" s="6" t="s">
        <v>14</v>
      </c>
      <c r="C3644" s="6">
        <v>1185732</v>
      </c>
      <c r="D3644" s="7">
        <v>44390</v>
      </c>
      <c r="E3644" s="6" t="s">
        <v>15</v>
      </c>
      <c r="F3644" s="6" t="s">
        <v>123</v>
      </c>
      <c r="G3644" s="6" t="s">
        <v>124</v>
      </c>
      <c r="H3644" s="6" t="s">
        <v>19</v>
      </c>
      <c r="I3644" s="8">
        <v>0.45</v>
      </c>
      <c r="J3644" s="9">
        <v>2750</v>
      </c>
      <c r="K3644" s="10">
        <f t="shared" si="28"/>
        <v>1237.5</v>
      </c>
      <c r="L3644" s="10">
        <f t="shared" si="29"/>
        <v>309.375</v>
      </c>
      <c r="M3644" s="11">
        <v>0.25</v>
      </c>
      <c r="O3644" s="16"/>
      <c r="P3644" s="14"/>
      <c r="Q3644" s="12"/>
      <c r="R3644" s="13"/>
    </row>
    <row r="3645" spans="1:18" ht="15.75" customHeight="1">
      <c r="A3645" s="1"/>
      <c r="B3645" s="6" t="s">
        <v>14</v>
      </c>
      <c r="C3645" s="6">
        <v>1185732</v>
      </c>
      <c r="D3645" s="7">
        <v>44390</v>
      </c>
      <c r="E3645" s="6" t="s">
        <v>15</v>
      </c>
      <c r="F3645" s="6" t="s">
        <v>123</v>
      </c>
      <c r="G3645" s="6" t="s">
        <v>124</v>
      </c>
      <c r="H3645" s="6" t="s">
        <v>20</v>
      </c>
      <c r="I3645" s="8">
        <v>0.45</v>
      </c>
      <c r="J3645" s="9">
        <v>2250</v>
      </c>
      <c r="K3645" s="10">
        <f t="shared" si="28"/>
        <v>1012.5</v>
      </c>
      <c r="L3645" s="10">
        <f t="shared" si="29"/>
        <v>253.125</v>
      </c>
      <c r="M3645" s="11">
        <v>0.25</v>
      </c>
      <c r="O3645" s="16"/>
      <c r="P3645" s="14"/>
      <c r="Q3645" s="12"/>
      <c r="R3645" s="13"/>
    </row>
    <row r="3646" spans="1:18" ht="15.75" customHeight="1">
      <c r="A3646" s="1"/>
      <c r="B3646" s="6" t="s">
        <v>14</v>
      </c>
      <c r="C3646" s="6">
        <v>1185732</v>
      </c>
      <c r="D3646" s="7">
        <v>44390</v>
      </c>
      <c r="E3646" s="6" t="s">
        <v>15</v>
      </c>
      <c r="F3646" s="6" t="s">
        <v>123</v>
      </c>
      <c r="G3646" s="6" t="s">
        <v>124</v>
      </c>
      <c r="H3646" s="6" t="s">
        <v>21</v>
      </c>
      <c r="I3646" s="8">
        <v>0.54999999999999993</v>
      </c>
      <c r="J3646" s="9">
        <v>2500</v>
      </c>
      <c r="K3646" s="10">
        <f t="shared" si="28"/>
        <v>1374.9999999999998</v>
      </c>
      <c r="L3646" s="10">
        <f t="shared" si="29"/>
        <v>343.74999999999994</v>
      </c>
      <c r="M3646" s="11">
        <v>0.25</v>
      </c>
      <c r="O3646" s="16"/>
      <c r="P3646" s="14"/>
      <c r="Q3646" s="12"/>
      <c r="R3646" s="13"/>
    </row>
    <row r="3647" spans="1:18" ht="15.75" customHeight="1">
      <c r="A3647" s="1"/>
      <c r="B3647" s="6" t="s">
        <v>14</v>
      </c>
      <c r="C3647" s="6">
        <v>1185732</v>
      </c>
      <c r="D3647" s="7">
        <v>44390</v>
      </c>
      <c r="E3647" s="6" t="s">
        <v>15</v>
      </c>
      <c r="F3647" s="6" t="s">
        <v>123</v>
      </c>
      <c r="G3647" s="6" t="s">
        <v>124</v>
      </c>
      <c r="H3647" s="6" t="s">
        <v>22</v>
      </c>
      <c r="I3647" s="8">
        <v>0.6</v>
      </c>
      <c r="J3647" s="9">
        <v>4250</v>
      </c>
      <c r="K3647" s="10">
        <f t="shared" si="28"/>
        <v>2550</v>
      </c>
      <c r="L3647" s="10">
        <f t="shared" si="29"/>
        <v>765</v>
      </c>
      <c r="M3647" s="11">
        <v>0.3</v>
      </c>
      <c r="O3647" s="16"/>
      <c r="P3647" s="14"/>
      <c r="Q3647" s="12"/>
      <c r="R3647" s="13"/>
    </row>
    <row r="3648" spans="1:18" ht="15.75" customHeight="1">
      <c r="A3648" s="1"/>
      <c r="B3648" s="6" t="s">
        <v>14</v>
      </c>
      <c r="C3648" s="6">
        <v>1185732</v>
      </c>
      <c r="D3648" s="7">
        <v>44422</v>
      </c>
      <c r="E3648" s="6" t="s">
        <v>15</v>
      </c>
      <c r="F3648" s="6" t="s">
        <v>123</v>
      </c>
      <c r="G3648" s="6" t="s">
        <v>124</v>
      </c>
      <c r="H3648" s="6" t="s">
        <v>17</v>
      </c>
      <c r="I3648" s="8">
        <v>0.54999999999999993</v>
      </c>
      <c r="J3648" s="9">
        <v>5750</v>
      </c>
      <c r="K3648" s="10">
        <f t="shared" si="28"/>
        <v>3162.4999999999995</v>
      </c>
      <c r="L3648" s="10">
        <f t="shared" si="29"/>
        <v>948.74999999999977</v>
      </c>
      <c r="M3648" s="11">
        <v>0.3</v>
      </c>
      <c r="O3648" s="16"/>
      <c r="P3648" s="14"/>
      <c r="Q3648" s="12"/>
      <c r="R3648" s="13"/>
    </row>
    <row r="3649" spans="1:18" ht="15.75" customHeight="1">
      <c r="A3649" s="1"/>
      <c r="B3649" s="6" t="s">
        <v>14</v>
      </c>
      <c r="C3649" s="6">
        <v>1185732</v>
      </c>
      <c r="D3649" s="7">
        <v>44422</v>
      </c>
      <c r="E3649" s="6" t="s">
        <v>15</v>
      </c>
      <c r="F3649" s="6" t="s">
        <v>123</v>
      </c>
      <c r="G3649" s="6" t="s">
        <v>124</v>
      </c>
      <c r="H3649" s="6" t="s">
        <v>18</v>
      </c>
      <c r="I3649" s="8">
        <v>0.5</v>
      </c>
      <c r="J3649" s="9">
        <v>3500</v>
      </c>
      <c r="K3649" s="10">
        <f t="shared" si="28"/>
        <v>1750</v>
      </c>
      <c r="L3649" s="10">
        <f t="shared" si="29"/>
        <v>525</v>
      </c>
      <c r="M3649" s="11">
        <v>0.3</v>
      </c>
      <c r="O3649" s="16"/>
      <c r="P3649" s="14"/>
      <c r="Q3649" s="12"/>
      <c r="R3649" s="13"/>
    </row>
    <row r="3650" spans="1:18" ht="15.75" customHeight="1">
      <c r="A3650" s="1"/>
      <c r="B3650" s="6" t="s">
        <v>14</v>
      </c>
      <c r="C3650" s="6">
        <v>1185732</v>
      </c>
      <c r="D3650" s="7">
        <v>44422</v>
      </c>
      <c r="E3650" s="6" t="s">
        <v>15</v>
      </c>
      <c r="F3650" s="6" t="s">
        <v>123</v>
      </c>
      <c r="G3650" s="6" t="s">
        <v>124</v>
      </c>
      <c r="H3650" s="6" t="s">
        <v>19</v>
      </c>
      <c r="I3650" s="8">
        <v>0.45</v>
      </c>
      <c r="J3650" s="9">
        <v>2750</v>
      </c>
      <c r="K3650" s="10">
        <f t="shared" si="28"/>
        <v>1237.5</v>
      </c>
      <c r="L3650" s="10">
        <f t="shared" si="29"/>
        <v>309.375</v>
      </c>
      <c r="M3650" s="11">
        <v>0.25</v>
      </c>
      <c r="O3650" s="16"/>
      <c r="P3650" s="14"/>
      <c r="Q3650" s="12"/>
      <c r="R3650" s="13"/>
    </row>
    <row r="3651" spans="1:18" ht="15.75" customHeight="1">
      <c r="A3651" s="1"/>
      <c r="B3651" s="6" t="s">
        <v>14</v>
      </c>
      <c r="C3651" s="6">
        <v>1185732</v>
      </c>
      <c r="D3651" s="7">
        <v>44422</v>
      </c>
      <c r="E3651" s="6" t="s">
        <v>15</v>
      </c>
      <c r="F3651" s="6" t="s">
        <v>123</v>
      </c>
      <c r="G3651" s="6" t="s">
        <v>124</v>
      </c>
      <c r="H3651" s="6" t="s">
        <v>20</v>
      </c>
      <c r="I3651" s="8">
        <v>0.45</v>
      </c>
      <c r="J3651" s="9">
        <v>1750</v>
      </c>
      <c r="K3651" s="10">
        <f t="shared" si="28"/>
        <v>787.5</v>
      </c>
      <c r="L3651" s="10">
        <f t="shared" si="29"/>
        <v>196.875</v>
      </c>
      <c r="M3651" s="11">
        <v>0.25</v>
      </c>
      <c r="O3651" s="16"/>
      <c r="P3651" s="14"/>
      <c r="Q3651" s="12"/>
      <c r="R3651" s="13"/>
    </row>
    <row r="3652" spans="1:18" ht="15.75" customHeight="1">
      <c r="A3652" s="1"/>
      <c r="B3652" s="6" t="s">
        <v>14</v>
      </c>
      <c r="C3652" s="6">
        <v>1185732</v>
      </c>
      <c r="D3652" s="7">
        <v>44422</v>
      </c>
      <c r="E3652" s="6" t="s">
        <v>15</v>
      </c>
      <c r="F3652" s="6" t="s">
        <v>123</v>
      </c>
      <c r="G3652" s="6" t="s">
        <v>124</v>
      </c>
      <c r="H3652" s="6" t="s">
        <v>21</v>
      </c>
      <c r="I3652" s="8">
        <v>0.54999999999999993</v>
      </c>
      <c r="J3652" s="9">
        <v>1500</v>
      </c>
      <c r="K3652" s="10">
        <f t="shared" si="28"/>
        <v>824.99999999999989</v>
      </c>
      <c r="L3652" s="10">
        <f t="shared" si="29"/>
        <v>206.24999999999997</v>
      </c>
      <c r="M3652" s="11">
        <v>0.25</v>
      </c>
      <c r="O3652" s="16"/>
      <c r="P3652" s="14"/>
      <c r="Q3652" s="12"/>
      <c r="R3652" s="13"/>
    </row>
    <row r="3653" spans="1:18" ht="15.75" customHeight="1">
      <c r="A3653" s="1"/>
      <c r="B3653" s="6" t="s">
        <v>14</v>
      </c>
      <c r="C3653" s="6">
        <v>1185732</v>
      </c>
      <c r="D3653" s="7">
        <v>44422</v>
      </c>
      <c r="E3653" s="6" t="s">
        <v>15</v>
      </c>
      <c r="F3653" s="6" t="s">
        <v>123</v>
      </c>
      <c r="G3653" s="6" t="s">
        <v>124</v>
      </c>
      <c r="H3653" s="6" t="s">
        <v>22</v>
      </c>
      <c r="I3653" s="8">
        <v>0.6</v>
      </c>
      <c r="J3653" s="9">
        <v>3250</v>
      </c>
      <c r="K3653" s="10">
        <f t="shared" si="28"/>
        <v>1950</v>
      </c>
      <c r="L3653" s="10">
        <f t="shared" si="29"/>
        <v>585</v>
      </c>
      <c r="M3653" s="11">
        <v>0.3</v>
      </c>
      <c r="O3653" s="16"/>
      <c r="P3653" s="14"/>
      <c r="Q3653" s="12"/>
      <c r="R3653" s="13"/>
    </row>
    <row r="3654" spans="1:18" ht="15.75" customHeight="1">
      <c r="A3654" s="1"/>
      <c r="B3654" s="6" t="s">
        <v>14</v>
      </c>
      <c r="C3654" s="6">
        <v>1185732</v>
      </c>
      <c r="D3654" s="7">
        <v>44452</v>
      </c>
      <c r="E3654" s="6" t="s">
        <v>15</v>
      </c>
      <c r="F3654" s="6" t="s">
        <v>123</v>
      </c>
      <c r="G3654" s="6" t="s">
        <v>124</v>
      </c>
      <c r="H3654" s="6" t="s">
        <v>17</v>
      </c>
      <c r="I3654" s="8">
        <v>0.54999999999999993</v>
      </c>
      <c r="J3654" s="9">
        <v>4500</v>
      </c>
      <c r="K3654" s="10">
        <f t="shared" si="28"/>
        <v>2474.9999999999995</v>
      </c>
      <c r="L3654" s="10">
        <f t="shared" si="29"/>
        <v>742.49999999999989</v>
      </c>
      <c r="M3654" s="11">
        <v>0.3</v>
      </c>
      <c r="O3654" s="16"/>
      <c r="P3654" s="14"/>
      <c r="Q3654" s="12"/>
      <c r="R3654" s="13"/>
    </row>
    <row r="3655" spans="1:18" ht="15.75" customHeight="1">
      <c r="A3655" s="1"/>
      <c r="B3655" s="6" t="s">
        <v>14</v>
      </c>
      <c r="C3655" s="6">
        <v>1185732</v>
      </c>
      <c r="D3655" s="7">
        <v>44452</v>
      </c>
      <c r="E3655" s="6" t="s">
        <v>15</v>
      </c>
      <c r="F3655" s="6" t="s">
        <v>123</v>
      </c>
      <c r="G3655" s="6" t="s">
        <v>124</v>
      </c>
      <c r="H3655" s="6" t="s">
        <v>18</v>
      </c>
      <c r="I3655" s="8">
        <v>0.5</v>
      </c>
      <c r="J3655" s="9">
        <v>2500</v>
      </c>
      <c r="K3655" s="10">
        <f t="shared" si="28"/>
        <v>1250</v>
      </c>
      <c r="L3655" s="10">
        <f t="shared" si="29"/>
        <v>375</v>
      </c>
      <c r="M3655" s="11">
        <v>0.3</v>
      </c>
      <c r="O3655" s="16"/>
      <c r="P3655" s="14"/>
      <c r="Q3655" s="12"/>
      <c r="R3655" s="13"/>
    </row>
    <row r="3656" spans="1:18" ht="15.75" customHeight="1">
      <c r="A3656" s="1"/>
      <c r="B3656" s="6" t="s">
        <v>14</v>
      </c>
      <c r="C3656" s="6">
        <v>1185732</v>
      </c>
      <c r="D3656" s="7">
        <v>44452</v>
      </c>
      <c r="E3656" s="6" t="s">
        <v>15</v>
      </c>
      <c r="F3656" s="6" t="s">
        <v>123</v>
      </c>
      <c r="G3656" s="6" t="s">
        <v>124</v>
      </c>
      <c r="H3656" s="6" t="s">
        <v>19</v>
      </c>
      <c r="I3656" s="8">
        <v>0.45</v>
      </c>
      <c r="J3656" s="9">
        <v>1500</v>
      </c>
      <c r="K3656" s="10">
        <f t="shared" si="28"/>
        <v>675</v>
      </c>
      <c r="L3656" s="10">
        <f t="shared" si="29"/>
        <v>168.75</v>
      </c>
      <c r="M3656" s="11">
        <v>0.25</v>
      </c>
      <c r="O3656" s="16"/>
      <c r="P3656" s="14"/>
      <c r="Q3656" s="12"/>
      <c r="R3656" s="13"/>
    </row>
    <row r="3657" spans="1:18" ht="15.75" customHeight="1">
      <c r="A3657" s="1"/>
      <c r="B3657" s="6" t="s">
        <v>14</v>
      </c>
      <c r="C3657" s="6">
        <v>1185732</v>
      </c>
      <c r="D3657" s="7">
        <v>44452</v>
      </c>
      <c r="E3657" s="6" t="s">
        <v>15</v>
      </c>
      <c r="F3657" s="6" t="s">
        <v>123</v>
      </c>
      <c r="G3657" s="6" t="s">
        <v>124</v>
      </c>
      <c r="H3657" s="6" t="s">
        <v>20</v>
      </c>
      <c r="I3657" s="8">
        <v>0.45</v>
      </c>
      <c r="J3657" s="9">
        <v>1250</v>
      </c>
      <c r="K3657" s="10">
        <f t="shared" si="28"/>
        <v>562.5</v>
      </c>
      <c r="L3657" s="10">
        <f t="shared" si="29"/>
        <v>140.625</v>
      </c>
      <c r="M3657" s="11">
        <v>0.25</v>
      </c>
      <c r="O3657" s="16"/>
      <c r="P3657" s="14"/>
      <c r="Q3657" s="12"/>
      <c r="R3657" s="13"/>
    </row>
    <row r="3658" spans="1:18" ht="15.75" customHeight="1">
      <c r="A3658" s="1"/>
      <c r="B3658" s="6" t="s">
        <v>14</v>
      </c>
      <c r="C3658" s="6">
        <v>1185732</v>
      </c>
      <c r="D3658" s="7">
        <v>44452</v>
      </c>
      <c r="E3658" s="6" t="s">
        <v>15</v>
      </c>
      <c r="F3658" s="6" t="s">
        <v>123</v>
      </c>
      <c r="G3658" s="6" t="s">
        <v>124</v>
      </c>
      <c r="H3658" s="6" t="s">
        <v>21</v>
      </c>
      <c r="I3658" s="8">
        <v>0.54999999999999993</v>
      </c>
      <c r="J3658" s="9">
        <v>1250</v>
      </c>
      <c r="K3658" s="10">
        <f t="shared" si="28"/>
        <v>687.49999999999989</v>
      </c>
      <c r="L3658" s="10">
        <f t="shared" si="29"/>
        <v>171.87499999999997</v>
      </c>
      <c r="M3658" s="11">
        <v>0.25</v>
      </c>
      <c r="O3658" s="16"/>
      <c r="P3658" s="14"/>
      <c r="Q3658" s="12"/>
      <c r="R3658" s="13"/>
    </row>
    <row r="3659" spans="1:18" ht="15.75" customHeight="1">
      <c r="A3659" s="1"/>
      <c r="B3659" s="6" t="s">
        <v>14</v>
      </c>
      <c r="C3659" s="6">
        <v>1185732</v>
      </c>
      <c r="D3659" s="7">
        <v>44452</v>
      </c>
      <c r="E3659" s="6" t="s">
        <v>15</v>
      </c>
      <c r="F3659" s="6" t="s">
        <v>123</v>
      </c>
      <c r="G3659" s="6" t="s">
        <v>124</v>
      </c>
      <c r="H3659" s="6" t="s">
        <v>22</v>
      </c>
      <c r="I3659" s="8">
        <v>0.6</v>
      </c>
      <c r="J3659" s="9">
        <v>2250</v>
      </c>
      <c r="K3659" s="10">
        <f t="shared" si="28"/>
        <v>1350</v>
      </c>
      <c r="L3659" s="10">
        <f t="shared" si="29"/>
        <v>405</v>
      </c>
      <c r="M3659" s="11">
        <v>0.3</v>
      </c>
      <c r="O3659" s="16"/>
      <c r="P3659" s="14"/>
      <c r="Q3659" s="12"/>
      <c r="R3659" s="13"/>
    </row>
    <row r="3660" spans="1:18" ht="15.75" customHeight="1">
      <c r="A3660" s="1"/>
      <c r="B3660" s="6" t="s">
        <v>14</v>
      </c>
      <c r="C3660" s="6">
        <v>1185732</v>
      </c>
      <c r="D3660" s="7">
        <v>44484</v>
      </c>
      <c r="E3660" s="6" t="s">
        <v>15</v>
      </c>
      <c r="F3660" s="6" t="s">
        <v>123</v>
      </c>
      <c r="G3660" s="6" t="s">
        <v>124</v>
      </c>
      <c r="H3660" s="6" t="s">
        <v>17</v>
      </c>
      <c r="I3660" s="8">
        <v>0.6</v>
      </c>
      <c r="J3660" s="9">
        <v>4000</v>
      </c>
      <c r="K3660" s="10">
        <f t="shared" si="28"/>
        <v>2400</v>
      </c>
      <c r="L3660" s="10">
        <f t="shared" si="29"/>
        <v>720</v>
      </c>
      <c r="M3660" s="11">
        <v>0.3</v>
      </c>
      <c r="O3660" s="16"/>
      <c r="P3660" s="14"/>
      <c r="Q3660" s="12"/>
      <c r="R3660" s="13"/>
    </row>
    <row r="3661" spans="1:18" ht="15.75" customHeight="1">
      <c r="A3661" s="1"/>
      <c r="B3661" s="6" t="s">
        <v>14</v>
      </c>
      <c r="C3661" s="6">
        <v>1185732</v>
      </c>
      <c r="D3661" s="7">
        <v>44484</v>
      </c>
      <c r="E3661" s="6" t="s">
        <v>15</v>
      </c>
      <c r="F3661" s="6" t="s">
        <v>123</v>
      </c>
      <c r="G3661" s="6" t="s">
        <v>124</v>
      </c>
      <c r="H3661" s="6" t="s">
        <v>18</v>
      </c>
      <c r="I3661" s="8">
        <v>0.55000000000000004</v>
      </c>
      <c r="J3661" s="9">
        <v>2250</v>
      </c>
      <c r="K3661" s="10">
        <f t="shared" si="28"/>
        <v>1237.5</v>
      </c>
      <c r="L3661" s="10">
        <f t="shared" si="29"/>
        <v>371.25</v>
      </c>
      <c r="M3661" s="11">
        <v>0.3</v>
      </c>
      <c r="O3661" s="16"/>
      <c r="P3661" s="14"/>
      <c r="Q3661" s="12"/>
      <c r="R3661" s="13"/>
    </row>
    <row r="3662" spans="1:18" ht="15.75" customHeight="1">
      <c r="A3662" s="1"/>
      <c r="B3662" s="6" t="s">
        <v>14</v>
      </c>
      <c r="C3662" s="6">
        <v>1185732</v>
      </c>
      <c r="D3662" s="7">
        <v>44484</v>
      </c>
      <c r="E3662" s="6" t="s">
        <v>15</v>
      </c>
      <c r="F3662" s="6" t="s">
        <v>123</v>
      </c>
      <c r="G3662" s="6" t="s">
        <v>124</v>
      </c>
      <c r="H3662" s="6" t="s">
        <v>19</v>
      </c>
      <c r="I3662" s="8">
        <v>0.55000000000000004</v>
      </c>
      <c r="J3662" s="9">
        <v>1250</v>
      </c>
      <c r="K3662" s="10">
        <f t="shared" si="28"/>
        <v>687.5</v>
      </c>
      <c r="L3662" s="10">
        <f t="shared" si="29"/>
        <v>171.875</v>
      </c>
      <c r="M3662" s="11">
        <v>0.25</v>
      </c>
      <c r="O3662" s="16"/>
      <c r="P3662" s="14"/>
      <c r="Q3662" s="12"/>
      <c r="R3662" s="13"/>
    </row>
    <row r="3663" spans="1:18" ht="15.75" customHeight="1">
      <c r="A3663" s="1"/>
      <c r="B3663" s="6" t="s">
        <v>14</v>
      </c>
      <c r="C3663" s="6">
        <v>1185732</v>
      </c>
      <c r="D3663" s="7">
        <v>44484</v>
      </c>
      <c r="E3663" s="6" t="s">
        <v>15</v>
      </c>
      <c r="F3663" s="6" t="s">
        <v>123</v>
      </c>
      <c r="G3663" s="6" t="s">
        <v>124</v>
      </c>
      <c r="H3663" s="6" t="s">
        <v>20</v>
      </c>
      <c r="I3663" s="8">
        <v>0.55000000000000004</v>
      </c>
      <c r="J3663" s="9">
        <v>1000</v>
      </c>
      <c r="K3663" s="10">
        <f t="shared" si="28"/>
        <v>550</v>
      </c>
      <c r="L3663" s="10">
        <f t="shared" si="29"/>
        <v>137.5</v>
      </c>
      <c r="M3663" s="11">
        <v>0.25</v>
      </c>
      <c r="O3663" s="16"/>
      <c r="P3663" s="14"/>
      <c r="Q3663" s="12"/>
      <c r="R3663" s="13"/>
    </row>
    <row r="3664" spans="1:18" ht="15.75" customHeight="1">
      <c r="A3664" s="1"/>
      <c r="B3664" s="6" t="s">
        <v>14</v>
      </c>
      <c r="C3664" s="6">
        <v>1185732</v>
      </c>
      <c r="D3664" s="7">
        <v>44484</v>
      </c>
      <c r="E3664" s="6" t="s">
        <v>15</v>
      </c>
      <c r="F3664" s="6" t="s">
        <v>123</v>
      </c>
      <c r="G3664" s="6" t="s">
        <v>124</v>
      </c>
      <c r="H3664" s="6" t="s">
        <v>21</v>
      </c>
      <c r="I3664" s="8">
        <v>0.65</v>
      </c>
      <c r="J3664" s="9">
        <v>1000</v>
      </c>
      <c r="K3664" s="10">
        <f t="shared" si="28"/>
        <v>650</v>
      </c>
      <c r="L3664" s="10">
        <f t="shared" si="29"/>
        <v>162.5</v>
      </c>
      <c r="M3664" s="11">
        <v>0.25</v>
      </c>
      <c r="O3664" s="16"/>
      <c r="P3664" s="14"/>
      <c r="Q3664" s="12"/>
      <c r="R3664" s="13"/>
    </row>
    <row r="3665" spans="1:18" ht="15.75" customHeight="1">
      <c r="A3665" s="1"/>
      <c r="B3665" s="6" t="s">
        <v>14</v>
      </c>
      <c r="C3665" s="6">
        <v>1185732</v>
      </c>
      <c r="D3665" s="7">
        <v>44484</v>
      </c>
      <c r="E3665" s="6" t="s">
        <v>15</v>
      </c>
      <c r="F3665" s="6" t="s">
        <v>123</v>
      </c>
      <c r="G3665" s="6" t="s">
        <v>124</v>
      </c>
      <c r="H3665" s="6" t="s">
        <v>22</v>
      </c>
      <c r="I3665" s="8">
        <v>0.7</v>
      </c>
      <c r="J3665" s="9">
        <v>2250</v>
      </c>
      <c r="K3665" s="10">
        <f t="shared" si="28"/>
        <v>1575</v>
      </c>
      <c r="L3665" s="10">
        <f t="shared" si="29"/>
        <v>472.5</v>
      </c>
      <c r="M3665" s="11">
        <v>0.3</v>
      </c>
      <c r="O3665" s="16"/>
      <c r="P3665" s="14"/>
      <c r="Q3665" s="12"/>
      <c r="R3665" s="13"/>
    </row>
    <row r="3666" spans="1:18" ht="15.75" customHeight="1">
      <c r="A3666" s="1"/>
      <c r="B3666" s="6" t="s">
        <v>14</v>
      </c>
      <c r="C3666" s="6">
        <v>1185732</v>
      </c>
      <c r="D3666" s="7">
        <v>44514</v>
      </c>
      <c r="E3666" s="6" t="s">
        <v>15</v>
      </c>
      <c r="F3666" s="6" t="s">
        <v>123</v>
      </c>
      <c r="G3666" s="6" t="s">
        <v>124</v>
      </c>
      <c r="H3666" s="6" t="s">
        <v>17</v>
      </c>
      <c r="I3666" s="8">
        <v>0.65</v>
      </c>
      <c r="J3666" s="9">
        <v>3750</v>
      </c>
      <c r="K3666" s="10">
        <f t="shared" si="28"/>
        <v>2437.5</v>
      </c>
      <c r="L3666" s="10">
        <f t="shared" si="29"/>
        <v>731.25</v>
      </c>
      <c r="M3666" s="11">
        <v>0.3</v>
      </c>
      <c r="O3666" s="16"/>
      <c r="P3666" s="14"/>
      <c r="Q3666" s="12"/>
      <c r="R3666" s="13"/>
    </row>
    <row r="3667" spans="1:18" ht="15.75" customHeight="1">
      <c r="A3667" s="1"/>
      <c r="B3667" s="6" t="s">
        <v>14</v>
      </c>
      <c r="C3667" s="6">
        <v>1185732</v>
      </c>
      <c r="D3667" s="7">
        <v>44514</v>
      </c>
      <c r="E3667" s="6" t="s">
        <v>15</v>
      </c>
      <c r="F3667" s="6" t="s">
        <v>123</v>
      </c>
      <c r="G3667" s="6" t="s">
        <v>124</v>
      </c>
      <c r="H3667" s="6" t="s">
        <v>18</v>
      </c>
      <c r="I3667" s="8">
        <v>0.55000000000000004</v>
      </c>
      <c r="J3667" s="9">
        <v>3000</v>
      </c>
      <c r="K3667" s="10">
        <f t="shared" si="28"/>
        <v>1650.0000000000002</v>
      </c>
      <c r="L3667" s="10">
        <f t="shared" si="29"/>
        <v>495.00000000000006</v>
      </c>
      <c r="M3667" s="11">
        <v>0.3</v>
      </c>
      <c r="O3667" s="16"/>
      <c r="P3667" s="14"/>
      <c r="Q3667" s="12"/>
      <c r="R3667" s="13"/>
    </row>
    <row r="3668" spans="1:18" ht="15.75" customHeight="1">
      <c r="A3668" s="1"/>
      <c r="B3668" s="6" t="s">
        <v>14</v>
      </c>
      <c r="C3668" s="6">
        <v>1185732</v>
      </c>
      <c r="D3668" s="7">
        <v>44514</v>
      </c>
      <c r="E3668" s="6" t="s">
        <v>15</v>
      </c>
      <c r="F3668" s="6" t="s">
        <v>123</v>
      </c>
      <c r="G3668" s="6" t="s">
        <v>124</v>
      </c>
      <c r="H3668" s="6" t="s">
        <v>19</v>
      </c>
      <c r="I3668" s="8">
        <v>0.55000000000000004</v>
      </c>
      <c r="J3668" s="9">
        <v>2950</v>
      </c>
      <c r="K3668" s="10">
        <f t="shared" si="28"/>
        <v>1622.5000000000002</v>
      </c>
      <c r="L3668" s="10">
        <f t="shared" si="29"/>
        <v>405.62500000000006</v>
      </c>
      <c r="M3668" s="11">
        <v>0.25</v>
      </c>
      <c r="O3668" s="16"/>
      <c r="P3668" s="14"/>
      <c r="Q3668" s="12"/>
      <c r="R3668" s="13"/>
    </row>
    <row r="3669" spans="1:18" ht="15.75" customHeight="1">
      <c r="A3669" s="1"/>
      <c r="B3669" s="6" t="s">
        <v>14</v>
      </c>
      <c r="C3669" s="6">
        <v>1185732</v>
      </c>
      <c r="D3669" s="7">
        <v>44514</v>
      </c>
      <c r="E3669" s="6" t="s">
        <v>15</v>
      </c>
      <c r="F3669" s="6" t="s">
        <v>123</v>
      </c>
      <c r="G3669" s="6" t="s">
        <v>124</v>
      </c>
      <c r="H3669" s="6" t="s">
        <v>20</v>
      </c>
      <c r="I3669" s="8">
        <v>0.55000000000000004</v>
      </c>
      <c r="J3669" s="9">
        <v>2750</v>
      </c>
      <c r="K3669" s="10">
        <f t="shared" si="28"/>
        <v>1512.5000000000002</v>
      </c>
      <c r="L3669" s="10">
        <f t="shared" si="29"/>
        <v>378.12500000000006</v>
      </c>
      <c r="M3669" s="11">
        <v>0.25</v>
      </c>
      <c r="O3669" s="16"/>
      <c r="P3669" s="14"/>
      <c r="Q3669" s="12"/>
      <c r="R3669" s="13"/>
    </row>
    <row r="3670" spans="1:18" ht="15.75" customHeight="1">
      <c r="A3670" s="1"/>
      <c r="B3670" s="6" t="s">
        <v>14</v>
      </c>
      <c r="C3670" s="6">
        <v>1185732</v>
      </c>
      <c r="D3670" s="7">
        <v>44514</v>
      </c>
      <c r="E3670" s="6" t="s">
        <v>15</v>
      </c>
      <c r="F3670" s="6" t="s">
        <v>123</v>
      </c>
      <c r="G3670" s="6" t="s">
        <v>124</v>
      </c>
      <c r="H3670" s="6" t="s">
        <v>21</v>
      </c>
      <c r="I3670" s="8">
        <v>0.65</v>
      </c>
      <c r="J3670" s="9">
        <v>2500</v>
      </c>
      <c r="K3670" s="10">
        <f t="shared" si="28"/>
        <v>1625</v>
      </c>
      <c r="L3670" s="10">
        <f t="shared" si="29"/>
        <v>406.25</v>
      </c>
      <c r="M3670" s="11">
        <v>0.25</v>
      </c>
      <c r="O3670" s="16"/>
      <c r="P3670" s="14"/>
      <c r="Q3670" s="12"/>
      <c r="R3670" s="13"/>
    </row>
    <row r="3671" spans="1:18" ht="15.75" customHeight="1">
      <c r="A3671" s="1"/>
      <c r="B3671" s="6" t="s">
        <v>14</v>
      </c>
      <c r="C3671" s="6">
        <v>1185732</v>
      </c>
      <c r="D3671" s="7">
        <v>44514</v>
      </c>
      <c r="E3671" s="6" t="s">
        <v>15</v>
      </c>
      <c r="F3671" s="6" t="s">
        <v>123</v>
      </c>
      <c r="G3671" s="6" t="s">
        <v>124</v>
      </c>
      <c r="H3671" s="6" t="s">
        <v>22</v>
      </c>
      <c r="I3671" s="8">
        <v>0.7</v>
      </c>
      <c r="J3671" s="9">
        <v>3500</v>
      </c>
      <c r="K3671" s="10">
        <f t="shared" si="28"/>
        <v>2450</v>
      </c>
      <c r="L3671" s="10">
        <f t="shared" si="29"/>
        <v>735</v>
      </c>
      <c r="M3671" s="11">
        <v>0.3</v>
      </c>
      <c r="O3671" s="16"/>
      <c r="P3671" s="14"/>
      <c r="Q3671" s="12"/>
      <c r="R3671" s="13"/>
    </row>
    <row r="3672" spans="1:18" ht="15.75" customHeight="1">
      <c r="A3672" s="1"/>
      <c r="B3672" s="6" t="s">
        <v>14</v>
      </c>
      <c r="C3672" s="6">
        <v>1185732</v>
      </c>
      <c r="D3672" s="7">
        <v>44543</v>
      </c>
      <c r="E3672" s="6" t="s">
        <v>15</v>
      </c>
      <c r="F3672" s="6" t="s">
        <v>123</v>
      </c>
      <c r="G3672" s="6" t="s">
        <v>124</v>
      </c>
      <c r="H3672" s="6" t="s">
        <v>17</v>
      </c>
      <c r="I3672" s="8">
        <v>0.65</v>
      </c>
      <c r="J3672" s="9">
        <v>5750</v>
      </c>
      <c r="K3672" s="10">
        <f t="shared" si="28"/>
        <v>3737.5</v>
      </c>
      <c r="L3672" s="10">
        <f t="shared" si="29"/>
        <v>1121.25</v>
      </c>
      <c r="M3672" s="11">
        <v>0.3</v>
      </c>
      <c r="O3672" s="16"/>
      <c r="P3672" s="14"/>
      <c r="Q3672" s="12"/>
      <c r="R3672" s="13"/>
    </row>
    <row r="3673" spans="1:18" ht="15.75" customHeight="1">
      <c r="A3673" s="1"/>
      <c r="B3673" s="6" t="s">
        <v>14</v>
      </c>
      <c r="C3673" s="6">
        <v>1185732</v>
      </c>
      <c r="D3673" s="7">
        <v>44543</v>
      </c>
      <c r="E3673" s="6" t="s">
        <v>15</v>
      </c>
      <c r="F3673" s="6" t="s">
        <v>123</v>
      </c>
      <c r="G3673" s="6" t="s">
        <v>124</v>
      </c>
      <c r="H3673" s="6" t="s">
        <v>18</v>
      </c>
      <c r="I3673" s="8">
        <v>0.55000000000000004</v>
      </c>
      <c r="J3673" s="9">
        <v>3750</v>
      </c>
      <c r="K3673" s="10">
        <f t="shared" si="28"/>
        <v>2062.5</v>
      </c>
      <c r="L3673" s="10">
        <f t="shared" si="29"/>
        <v>618.75</v>
      </c>
      <c r="M3673" s="11">
        <v>0.3</v>
      </c>
      <c r="O3673" s="16"/>
      <c r="P3673" s="14"/>
      <c r="Q3673" s="12"/>
      <c r="R3673" s="13"/>
    </row>
    <row r="3674" spans="1:18" ht="15.75" customHeight="1">
      <c r="A3674" s="1"/>
      <c r="B3674" s="6" t="s">
        <v>14</v>
      </c>
      <c r="C3674" s="6">
        <v>1185732</v>
      </c>
      <c r="D3674" s="7">
        <v>44543</v>
      </c>
      <c r="E3674" s="6" t="s">
        <v>15</v>
      </c>
      <c r="F3674" s="6" t="s">
        <v>123</v>
      </c>
      <c r="G3674" s="6" t="s">
        <v>124</v>
      </c>
      <c r="H3674" s="6" t="s">
        <v>19</v>
      </c>
      <c r="I3674" s="8">
        <v>0.55000000000000004</v>
      </c>
      <c r="J3674" s="9">
        <v>3500</v>
      </c>
      <c r="K3674" s="10">
        <f t="shared" si="28"/>
        <v>1925.0000000000002</v>
      </c>
      <c r="L3674" s="10">
        <f t="shared" si="29"/>
        <v>481.25000000000006</v>
      </c>
      <c r="M3674" s="11">
        <v>0.25</v>
      </c>
      <c r="O3674" s="16"/>
      <c r="P3674" s="14"/>
      <c r="Q3674" s="12"/>
      <c r="R3674" s="13"/>
    </row>
    <row r="3675" spans="1:18" ht="15.75" customHeight="1">
      <c r="A3675" s="1"/>
      <c r="B3675" s="6" t="s">
        <v>14</v>
      </c>
      <c r="C3675" s="6">
        <v>1185732</v>
      </c>
      <c r="D3675" s="7">
        <v>44543</v>
      </c>
      <c r="E3675" s="6" t="s">
        <v>15</v>
      </c>
      <c r="F3675" s="6" t="s">
        <v>123</v>
      </c>
      <c r="G3675" s="6" t="s">
        <v>124</v>
      </c>
      <c r="H3675" s="6" t="s">
        <v>20</v>
      </c>
      <c r="I3675" s="8">
        <v>0.55000000000000004</v>
      </c>
      <c r="J3675" s="9">
        <v>3000</v>
      </c>
      <c r="K3675" s="10">
        <f t="shared" si="28"/>
        <v>1650.0000000000002</v>
      </c>
      <c r="L3675" s="10">
        <f t="shared" si="29"/>
        <v>412.50000000000006</v>
      </c>
      <c r="M3675" s="11">
        <v>0.25</v>
      </c>
      <c r="O3675" s="16"/>
      <c r="P3675" s="14"/>
      <c r="Q3675" s="12"/>
      <c r="R3675" s="13"/>
    </row>
    <row r="3676" spans="1:18" ht="15.75" customHeight="1">
      <c r="A3676" s="1"/>
      <c r="B3676" s="6" t="s">
        <v>14</v>
      </c>
      <c r="C3676" s="6">
        <v>1185732</v>
      </c>
      <c r="D3676" s="7">
        <v>44543</v>
      </c>
      <c r="E3676" s="6" t="s">
        <v>15</v>
      </c>
      <c r="F3676" s="6" t="s">
        <v>123</v>
      </c>
      <c r="G3676" s="6" t="s">
        <v>124</v>
      </c>
      <c r="H3676" s="6" t="s">
        <v>21</v>
      </c>
      <c r="I3676" s="8">
        <v>0.65</v>
      </c>
      <c r="J3676" s="9">
        <v>3000</v>
      </c>
      <c r="K3676" s="10">
        <f t="shared" si="28"/>
        <v>1950</v>
      </c>
      <c r="L3676" s="10">
        <f t="shared" si="29"/>
        <v>487.5</v>
      </c>
      <c r="M3676" s="11">
        <v>0.25</v>
      </c>
      <c r="O3676" s="16"/>
      <c r="P3676" s="14"/>
      <c r="Q3676" s="12"/>
      <c r="R3676" s="13"/>
    </row>
    <row r="3677" spans="1:18" ht="15.75" customHeight="1">
      <c r="A3677" s="1"/>
      <c r="B3677" s="6" t="s">
        <v>14</v>
      </c>
      <c r="C3677" s="6">
        <v>1185732</v>
      </c>
      <c r="D3677" s="7">
        <v>44543</v>
      </c>
      <c r="E3677" s="6" t="s">
        <v>15</v>
      </c>
      <c r="F3677" s="6" t="s">
        <v>123</v>
      </c>
      <c r="G3677" s="6" t="s">
        <v>124</v>
      </c>
      <c r="H3677" s="6" t="s">
        <v>22</v>
      </c>
      <c r="I3677" s="8">
        <v>0.7</v>
      </c>
      <c r="J3677" s="9">
        <v>4000</v>
      </c>
      <c r="K3677" s="10">
        <f t="shared" si="28"/>
        <v>2800</v>
      </c>
      <c r="L3677" s="10">
        <f t="shared" si="29"/>
        <v>840</v>
      </c>
      <c r="M3677" s="11">
        <v>0.3</v>
      </c>
      <c r="O3677" s="16"/>
      <c r="P3677" s="14"/>
      <c r="Q3677" s="12"/>
      <c r="R3677" s="13"/>
    </row>
    <row r="3678" spans="1:18" ht="15.75" customHeight="1">
      <c r="A3678" s="1" t="s">
        <v>39</v>
      </c>
      <c r="B3678" s="6" t="s">
        <v>14</v>
      </c>
      <c r="C3678" s="6">
        <v>1185732</v>
      </c>
      <c r="D3678" s="7">
        <v>44210</v>
      </c>
      <c r="E3678" s="6" t="s">
        <v>15</v>
      </c>
      <c r="F3678" s="6" t="s">
        <v>125</v>
      </c>
      <c r="G3678" s="6" t="s">
        <v>126</v>
      </c>
      <c r="H3678" s="6" t="s">
        <v>17</v>
      </c>
      <c r="I3678" s="8">
        <v>0.45</v>
      </c>
      <c r="J3678" s="9">
        <v>5250</v>
      </c>
      <c r="K3678" s="10">
        <f t="shared" si="28"/>
        <v>2362.5</v>
      </c>
      <c r="L3678" s="10">
        <f t="shared" si="29"/>
        <v>1063.125</v>
      </c>
      <c r="M3678" s="11">
        <v>0.45</v>
      </c>
      <c r="O3678" s="16"/>
      <c r="P3678" s="14"/>
      <c r="Q3678" s="12"/>
      <c r="R3678" s="13"/>
    </row>
    <row r="3679" spans="1:18" ht="15.75" customHeight="1">
      <c r="A3679" s="1"/>
      <c r="B3679" s="6" t="s">
        <v>14</v>
      </c>
      <c r="C3679" s="6">
        <v>1185732</v>
      </c>
      <c r="D3679" s="7">
        <v>44210</v>
      </c>
      <c r="E3679" s="6" t="s">
        <v>15</v>
      </c>
      <c r="F3679" s="6" t="s">
        <v>125</v>
      </c>
      <c r="G3679" s="6" t="s">
        <v>126</v>
      </c>
      <c r="H3679" s="6" t="s">
        <v>18</v>
      </c>
      <c r="I3679" s="8">
        <v>0.45</v>
      </c>
      <c r="J3679" s="9">
        <v>3250</v>
      </c>
      <c r="K3679" s="10">
        <f t="shared" si="28"/>
        <v>1462.5</v>
      </c>
      <c r="L3679" s="10">
        <f t="shared" si="29"/>
        <v>658.125</v>
      </c>
      <c r="M3679" s="11">
        <v>0.45</v>
      </c>
      <c r="O3679" s="16"/>
      <c r="P3679" s="14"/>
      <c r="Q3679" s="12"/>
      <c r="R3679" s="13"/>
    </row>
    <row r="3680" spans="1:18" ht="15.75" customHeight="1">
      <c r="A3680" s="1"/>
      <c r="B3680" s="6" t="s">
        <v>14</v>
      </c>
      <c r="C3680" s="6">
        <v>1185732</v>
      </c>
      <c r="D3680" s="7">
        <v>44210</v>
      </c>
      <c r="E3680" s="6" t="s">
        <v>15</v>
      </c>
      <c r="F3680" s="6" t="s">
        <v>125</v>
      </c>
      <c r="G3680" s="6" t="s">
        <v>126</v>
      </c>
      <c r="H3680" s="6" t="s">
        <v>19</v>
      </c>
      <c r="I3680" s="8">
        <v>0.35000000000000003</v>
      </c>
      <c r="J3680" s="9">
        <v>3250</v>
      </c>
      <c r="K3680" s="10">
        <f t="shared" si="28"/>
        <v>1137.5</v>
      </c>
      <c r="L3680" s="10">
        <f t="shared" si="29"/>
        <v>398.125</v>
      </c>
      <c r="M3680" s="11">
        <v>0.35</v>
      </c>
      <c r="O3680" s="16"/>
      <c r="P3680" s="14"/>
      <c r="Q3680" s="12"/>
      <c r="R3680" s="13"/>
    </row>
    <row r="3681" spans="1:18" ht="15.75" customHeight="1">
      <c r="A3681" s="1"/>
      <c r="B3681" s="6" t="s">
        <v>14</v>
      </c>
      <c r="C3681" s="6">
        <v>1185732</v>
      </c>
      <c r="D3681" s="7">
        <v>44210</v>
      </c>
      <c r="E3681" s="6" t="s">
        <v>15</v>
      </c>
      <c r="F3681" s="6" t="s">
        <v>125</v>
      </c>
      <c r="G3681" s="6" t="s">
        <v>126</v>
      </c>
      <c r="H3681" s="6" t="s">
        <v>20</v>
      </c>
      <c r="I3681" s="8">
        <v>0.39999999999999997</v>
      </c>
      <c r="J3681" s="9">
        <v>1750</v>
      </c>
      <c r="K3681" s="10">
        <f t="shared" si="28"/>
        <v>699.99999999999989</v>
      </c>
      <c r="L3681" s="10">
        <f t="shared" si="29"/>
        <v>244.99999999999994</v>
      </c>
      <c r="M3681" s="11">
        <v>0.35</v>
      </c>
      <c r="O3681" s="16"/>
      <c r="P3681" s="14"/>
      <c r="Q3681" s="12"/>
      <c r="R3681" s="13"/>
    </row>
    <row r="3682" spans="1:18" ht="15.75" customHeight="1">
      <c r="A3682" s="1"/>
      <c r="B3682" s="6" t="s">
        <v>14</v>
      </c>
      <c r="C3682" s="6">
        <v>1185732</v>
      </c>
      <c r="D3682" s="7">
        <v>44210</v>
      </c>
      <c r="E3682" s="6" t="s">
        <v>15</v>
      </c>
      <c r="F3682" s="6" t="s">
        <v>125</v>
      </c>
      <c r="G3682" s="6" t="s">
        <v>126</v>
      </c>
      <c r="H3682" s="6" t="s">
        <v>21</v>
      </c>
      <c r="I3682" s="8">
        <v>0.55000000000000004</v>
      </c>
      <c r="J3682" s="9">
        <v>2250</v>
      </c>
      <c r="K3682" s="10">
        <f t="shared" si="28"/>
        <v>1237.5</v>
      </c>
      <c r="L3682" s="10">
        <f t="shared" si="29"/>
        <v>433.125</v>
      </c>
      <c r="M3682" s="11">
        <v>0.35</v>
      </c>
      <c r="O3682" s="16"/>
      <c r="P3682" s="14"/>
      <c r="Q3682" s="12"/>
      <c r="R3682" s="13"/>
    </row>
    <row r="3683" spans="1:18" ht="15.75" customHeight="1">
      <c r="A3683" s="1"/>
      <c r="B3683" s="6" t="s">
        <v>14</v>
      </c>
      <c r="C3683" s="6">
        <v>1185732</v>
      </c>
      <c r="D3683" s="7">
        <v>44210</v>
      </c>
      <c r="E3683" s="6" t="s">
        <v>15</v>
      </c>
      <c r="F3683" s="6" t="s">
        <v>125</v>
      </c>
      <c r="G3683" s="6" t="s">
        <v>126</v>
      </c>
      <c r="H3683" s="6" t="s">
        <v>22</v>
      </c>
      <c r="I3683" s="8">
        <v>0.45</v>
      </c>
      <c r="J3683" s="9">
        <v>3250</v>
      </c>
      <c r="K3683" s="10">
        <f t="shared" si="28"/>
        <v>1462.5</v>
      </c>
      <c r="L3683" s="10">
        <f t="shared" si="29"/>
        <v>585</v>
      </c>
      <c r="M3683" s="11">
        <v>0.39999999999999997</v>
      </c>
      <c r="O3683" s="16"/>
      <c r="P3683" s="14"/>
      <c r="Q3683" s="12"/>
      <c r="R3683" s="13"/>
    </row>
    <row r="3684" spans="1:18" ht="15.75" customHeight="1">
      <c r="A3684" s="1"/>
      <c r="B3684" s="6" t="s">
        <v>14</v>
      </c>
      <c r="C3684" s="6">
        <v>1185732</v>
      </c>
      <c r="D3684" s="7">
        <v>44239</v>
      </c>
      <c r="E3684" s="6" t="s">
        <v>15</v>
      </c>
      <c r="F3684" s="6" t="s">
        <v>125</v>
      </c>
      <c r="G3684" s="6" t="s">
        <v>126</v>
      </c>
      <c r="H3684" s="6" t="s">
        <v>17</v>
      </c>
      <c r="I3684" s="8">
        <v>0.45</v>
      </c>
      <c r="J3684" s="9">
        <v>5750</v>
      </c>
      <c r="K3684" s="10">
        <f t="shared" si="28"/>
        <v>2587.5</v>
      </c>
      <c r="L3684" s="10">
        <f t="shared" si="29"/>
        <v>1164.375</v>
      </c>
      <c r="M3684" s="11">
        <v>0.45</v>
      </c>
      <c r="O3684" s="16"/>
      <c r="P3684" s="14"/>
      <c r="Q3684" s="12"/>
      <c r="R3684" s="13"/>
    </row>
    <row r="3685" spans="1:18" ht="15.75" customHeight="1">
      <c r="A3685" s="1"/>
      <c r="B3685" s="6" t="s">
        <v>14</v>
      </c>
      <c r="C3685" s="6">
        <v>1185732</v>
      </c>
      <c r="D3685" s="7">
        <v>44239</v>
      </c>
      <c r="E3685" s="6" t="s">
        <v>15</v>
      </c>
      <c r="F3685" s="6" t="s">
        <v>125</v>
      </c>
      <c r="G3685" s="6" t="s">
        <v>126</v>
      </c>
      <c r="H3685" s="6" t="s">
        <v>18</v>
      </c>
      <c r="I3685" s="8">
        <v>0.45</v>
      </c>
      <c r="J3685" s="9">
        <v>2250</v>
      </c>
      <c r="K3685" s="10">
        <f t="shared" si="28"/>
        <v>1012.5</v>
      </c>
      <c r="L3685" s="10">
        <f t="shared" si="29"/>
        <v>455.625</v>
      </c>
      <c r="M3685" s="11">
        <v>0.45</v>
      </c>
      <c r="O3685" s="16"/>
      <c r="P3685" s="14"/>
      <c r="Q3685" s="12"/>
      <c r="R3685" s="13"/>
    </row>
    <row r="3686" spans="1:18" ht="15.75" customHeight="1">
      <c r="A3686" s="1"/>
      <c r="B3686" s="6" t="s">
        <v>14</v>
      </c>
      <c r="C3686" s="6">
        <v>1185732</v>
      </c>
      <c r="D3686" s="7">
        <v>44239</v>
      </c>
      <c r="E3686" s="6" t="s">
        <v>15</v>
      </c>
      <c r="F3686" s="6" t="s">
        <v>125</v>
      </c>
      <c r="G3686" s="6" t="s">
        <v>126</v>
      </c>
      <c r="H3686" s="6" t="s">
        <v>19</v>
      </c>
      <c r="I3686" s="8">
        <v>0.35000000000000003</v>
      </c>
      <c r="J3686" s="9">
        <v>2750</v>
      </c>
      <c r="K3686" s="10">
        <f t="shared" si="28"/>
        <v>962.50000000000011</v>
      </c>
      <c r="L3686" s="10">
        <f t="shared" si="29"/>
        <v>336.875</v>
      </c>
      <c r="M3686" s="11">
        <v>0.35</v>
      </c>
      <c r="O3686" s="16"/>
      <c r="P3686" s="14"/>
      <c r="Q3686" s="12"/>
      <c r="R3686" s="13"/>
    </row>
    <row r="3687" spans="1:18" ht="15.75" customHeight="1">
      <c r="A3687" s="1"/>
      <c r="B3687" s="6" t="s">
        <v>14</v>
      </c>
      <c r="C3687" s="6">
        <v>1185732</v>
      </c>
      <c r="D3687" s="7">
        <v>44239</v>
      </c>
      <c r="E3687" s="6" t="s">
        <v>15</v>
      </c>
      <c r="F3687" s="6" t="s">
        <v>125</v>
      </c>
      <c r="G3687" s="6" t="s">
        <v>126</v>
      </c>
      <c r="H3687" s="6" t="s">
        <v>20</v>
      </c>
      <c r="I3687" s="8">
        <v>0.39999999999999997</v>
      </c>
      <c r="J3687" s="9">
        <v>1500</v>
      </c>
      <c r="K3687" s="10">
        <f t="shared" si="28"/>
        <v>600</v>
      </c>
      <c r="L3687" s="10">
        <f t="shared" si="29"/>
        <v>210</v>
      </c>
      <c r="M3687" s="11">
        <v>0.35</v>
      </c>
      <c r="O3687" s="16"/>
      <c r="P3687" s="14"/>
      <c r="Q3687" s="12"/>
      <c r="R3687" s="13"/>
    </row>
    <row r="3688" spans="1:18" ht="15.75" customHeight="1">
      <c r="A3688" s="1"/>
      <c r="B3688" s="6" t="s">
        <v>14</v>
      </c>
      <c r="C3688" s="6">
        <v>1185732</v>
      </c>
      <c r="D3688" s="7">
        <v>44239</v>
      </c>
      <c r="E3688" s="6" t="s">
        <v>15</v>
      </c>
      <c r="F3688" s="6" t="s">
        <v>125</v>
      </c>
      <c r="G3688" s="6" t="s">
        <v>126</v>
      </c>
      <c r="H3688" s="6" t="s">
        <v>21</v>
      </c>
      <c r="I3688" s="8">
        <v>0.55000000000000004</v>
      </c>
      <c r="J3688" s="9">
        <v>2250</v>
      </c>
      <c r="K3688" s="10">
        <f t="shared" si="28"/>
        <v>1237.5</v>
      </c>
      <c r="L3688" s="10">
        <f t="shared" si="29"/>
        <v>433.125</v>
      </c>
      <c r="M3688" s="11">
        <v>0.35</v>
      </c>
      <c r="O3688" s="16"/>
      <c r="P3688" s="14"/>
      <c r="Q3688" s="12"/>
      <c r="R3688" s="13"/>
    </row>
    <row r="3689" spans="1:18" ht="15.75" customHeight="1">
      <c r="A3689" s="1"/>
      <c r="B3689" s="6" t="s">
        <v>14</v>
      </c>
      <c r="C3689" s="6">
        <v>1185732</v>
      </c>
      <c r="D3689" s="7">
        <v>44239</v>
      </c>
      <c r="E3689" s="6" t="s">
        <v>15</v>
      </c>
      <c r="F3689" s="6" t="s">
        <v>125</v>
      </c>
      <c r="G3689" s="6" t="s">
        <v>126</v>
      </c>
      <c r="H3689" s="6" t="s">
        <v>22</v>
      </c>
      <c r="I3689" s="8">
        <v>0.45</v>
      </c>
      <c r="J3689" s="9">
        <v>3250</v>
      </c>
      <c r="K3689" s="10">
        <f t="shared" si="28"/>
        <v>1462.5</v>
      </c>
      <c r="L3689" s="10">
        <f t="shared" si="29"/>
        <v>585</v>
      </c>
      <c r="M3689" s="11">
        <v>0.39999999999999997</v>
      </c>
      <c r="O3689" s="16"/>
      <c r="P3689" s="14"/>
      <c r="Q3689" s="12"/>
      <c r="R3689" s="13"/>
    </row>
    <row r="3690" spans="1:18" ht="15.75" customHeight="1">
      <c r="A3690" s="1"/>
      <c r="B3690" s="6" t="s">
        <v>14</v>
      </c>
      <c r="C3690" s="6">
        <v>1185732</v>
      </c>
      <c r="D3690" s="7">
        <v>44265</v>
      </c>
      <c r="E3690" s="6" t="s">
        <v>15</v>
      </c>
      <c r="F3690" s="6" t="s">
        <v>125</v>
      </c>
      <c r="G3690" s="6" t="s">
        <v>126</v>
      </c>
      <c r="H3690" s="6" t="s">
        <v>17</v>
      </c>
      <c r="I3690" s="8">
        <v>0.45</v>
      </c>
      <c r="J3690" s="9">
        <v>5450</v>
      </c>
      <c r="K3690" s="10">
        <f t="shared" si="28"/>
        <v>2452.5</v>
      </c>
      <c r="L3690" s="10">
        <f t="shared" si="29"/>
        <v>1103.625</v>
      </c>
      <c r="M3690" s="11">
        <v>0.45</v>
      </c>
      <c r="O3690" s="16"/>
      <c r="P3690" s="14"/>
      <c r="Q3690" s="12"/>
      <c r="R3690" s="13"/>
    </row>
    <row r="3691" spans="1:18" ht="15.75" customHeight="1">
      <c r="A3691" s="1"/>
      <c r="B3691" s="6" t="s">
        <v>14</v>
      </c>
      <c r="C3691" s="6">
        <v>1185732</v>
      </c>
      <c r="D3691" s="7">
        <v>44265</v>
      </c>
      <c r="E3691" s="6" t="s">
        <v>15</v>
      </c>
      <c r="F3691" s="6" t="s">
        <v>125</v>
      </c>
      <c r="G3691" s="6" t="s">
        <v>126</v>
      </c>
      <c r="H3691" s="6" t="s">
        <v>18</v>
      </c>
      <c r="I3691" s="8">
        <v>0.45</v>
      </c>
      <c r="J3691" s="9">
        <v>2500</v>
      </c>
      <c r="K3691" s="10">
        <f t="shared" si="28"/>
        <v>1125</v>
      </c>
      <c r="L3691" s="10">
        <f t="shared" si="29"/>
        <v>506.25</v>
      </c>
      <c r="M3691" s="11">
        <v>0.45</v>
      </c>
      <c r="O3691" s="16"/>
      <c r="P3691" s="14"/>
      <c r="Q3691" s="12"/>
      <c r="R3691" s="13"/>
    </row>
    <row r="3692" spans="1:18" ht="15.75" customHeight="1">
      <c r="A3692" s="1"/>
      <c r="B3692" s="6" t="s">
        <v>14</v>
      </c>
      <c r="C3692" s="6">
        <v>1185732</v>
      </c>
      <c r="D3692" s="7">
        <v>44265</v>
      </c>
      <c r="E3692" s="6" t="s">
        <v>15</v>
      </c>
      <c r="F3692" s="6" t="s">
        <v>125</v>
      </c>
      <c r="G3692" s="6" t="s">
        <v>126</v>
      </c>
      <c r="H3692" s="6" t="s">
        <v>19</v>
      </c>
      <c r="I3692" s="8">
        <v>0.35000000000000003</v>
      </c>
      <c r="J3692" s="9">
        <v>2750</v>
      </c>
      <c r="K3692" s="10">
        <f t="shared" si="28"/>
        <v>962.50000000000011</v>
      </c>
      <c r="L3692" s="10">
        <f t="shared" si="29"/>
        <v>336.875</v>
      </c>
      <c r="M3692" s="11">
        <v>0.35</v>
      </c>
      <c r="O3692" s="16"/>
      <c r="P3692" s="14"/>
      <c r="Q3692" s="12"/>
      <c r="R3692" s="13"/>
    </row>
    <row r="3693" spans="1:18" ht="15.75" customHeight="1">
      <c r="A3693" s="1"/>
      <c r="B3693" s="6" t="s">
        <v>14</v>
      </c>
      <c r="C3693" s="6">
        <v>1185732</v>
      </c>
      <c r="D3693" s="7">
        <v>44265</v>
      </c>
      <c r="E3693" s="6" t="s">
        <v>15</v>
      </c>
      <c r="F3693" s="6" t="s">
        <v>125</v>
      </c>
      <c r="G3693" s="6" t="s">
        <v>126</v>
      </c>
      <c r="H3693" s="6" t="s">
        <v>20</v>
      </c>
      <c r="I3693" s="8">
        <v>0.39999999999999997</v>
      </c>
      <c r="J3693" s="9">
        <v>1250</v>
      </c>
      <c r="K3693" s="10">
        <f t="shared" si="28"/>
        <v>499.99999999999994</v>
      </c>
      <c r="L3693" s="10">
        <f t="shared" si="29"/>
        <v>174.99999999999997</v>
      </c>
      <c r="M3693" s="11">
        <v>0.35</v>
      </c>
      <c r="O3693" s="16"/>
      <c r="P3693" s="14"/>
      <c r="Q3693" s="12"/>
      <c r="R3693" s="13"/>
    </row>
    <row r="3694" spans="1:18" ht="15.75" customHeight="1">
      <c r="A3694" s="1"/>
      <c r="B3694" s="6" t="s">
        <v>14</v>
      </c>
      <c r="C3694" s="6">
        <v>1185732</v>
      </c>
      <c r="D3694" s="7">
        <v>44265</v>
      </c>
      <c r="E3694" s="6" t="s">
        <v>15</v>
      </c>
      <c r="F3694" s="6" t="s">
        <v>125</v>
      </c>
      <c r="G3694" s="6" t="s">
        <v>126</v>
      </c>
      <c r="H3694" s="6" t="s">
        <v>21</v>
      </c>
      <c r="I3694" s="8">
        <v>0.55000000000000004</v>
      </c>
      <c r="J3694" s="9">
        <v>1750</v>
      </c>
      <c r="K3694" s="10">
        <f t="shared" si="28"/>
        <v>962.50000000000011</v>
      </c>
      <c r="L3694" s="10">
        <f t="shared" si="29"/>
        <v>336.875</v>
      </c>
      <c r="M3694" s="11">
        <v>0.35</v>
      </c>
      <c r="O3694" s="16"/>
      <c r="P3694" s="14"/>
      <c r="Q3694" s="12"/>
      <c r="R3694" s="13"/>
    </row>
    <row r="3695" spans="1:18" ht="15.75" customHeight="1">
      <c r="A3695" s="1"/>
      <c r="B3695" s="6" t="s">
        <v>14</v>
      </c>
      <c r="C3695" s="6">
        <v>1185732</v>
      </c>
      <c r="D3695" s="7">
        <v>44265</v>
      </c>
      <c r="E3695" s="6" t="s">
        <v>15</v>
      </c>
      <c r="F3695" s="6" t="s">
        <v>125</v>
      </c>
      <c r="G3695" s="6" t="s">
        <v>126</v>
      </c>
      <c r="H3695" s="6" t="s">
        <v>22</v>
      </c>
      <c r="I3695" s="8">
        <v>0.45</v>
      </c>
      <c r="J3695" s="9">
        <v>2750</v>
      </c>
      <c r="K3695" s="10">
        <f t="shared" si="28"/>
        <v>1237.5</v>
      </c>
      <c r="L3695" s="10">
        <f t="shared" si="29"/>
        <v>494.99999999999994</v>
      </c>
      <c r="M3695" s="11">
        <v>0.39999999999999997</v>
      </c>
      <c r="O3695" s="16"/>
      <c r="P3695" s="14"/>
      <c r="Q3695" s="12"/>
      <c r="R3695" s="13"/>
    </row>
    <row r="3696" spans="1:18" ht="15.75" customHeight="1">
      <c r="A3696" s="1"/>
      <c r="B3696" s="6" t="s">
        <v>14</v>
      </c>
      <c r="C3696" s="6">
        <v>1185732</v>
      </c>
      <c r="D3696" s="7">
        <v>44297</v>
      </c>
      <c r="E3696" s="6" t="s">
        <v>15</v>
      </c>
      <c r="F3696" s="6" t="s">
        <v>125</v>
      </c>
      <c r="G3696" s="6" t="s">
        <v>126</v>
      </c>
      <c r="H3696" s="6" t="s">
        <v>17</v>
      </c>
      <c r="I3696" s="8">
        <v>0.45</v>
      </c>
      <c r="J3696" s="9">
        <v>5250</v>
      </c>
      <c r="K3696" s="10">
        <f t="shared" si="28"/>
        <v>2362.5</v>
      </c>
      <c r="L3696" s="10">
        <f t="shared" si="29"/>
        <v>1063.125</v>
      </c>
      <c r="M3696" s="11">
        <v>0.45</v>
      </c>
      <c r="O3696" s="16"/>
      <c r="P3696" s="14"/>
      <c r="Q3696" s="12"/>
      <c r="R3696" s="13"/>
    </row>
    <row r="3697" spans="1:18" ht="15.75" customHeight="1">
      <c r="A3697" s="1"/>
      <c r="B3697" s="6" t="s">
        <v>14</v>
      </c>
      <c r="C3697" s="6">
        <v>1185732</v>
      </c>
      <c r="D3697" s="7">
        <v>44297</v>
      </c>
      <c r="E3697" s="6" t="s">
        <v>15</v>
      </c>
      <c r="F3697" s="6" t="s">
        <v>125</v>
      </c>
      <c r="G3697" s="6" t="s">
        <v>126</v>
      </c>
      <c r="H3697" s="6" t="s">
        <v>18</v>
      </c>
      <c r="I3697" s="8">
        <v>0.45</v>
      </c>
      <c r="J3697" s="9">
        <v>2250</v>
      </c>
      <c r="K3697" s="10">
        <f t="shared" si="28"/>
        <v>1012.5</v>
      </c>
      <c r="L3697" s="10">
        <f t="shared" si="29"/>
        <v>455.625</v>
      </c>
      <c r="M3697" s="11">
        <v>0.45</v>
      </c>
      <c r="O3697" s="16"/>
      <c r="P3697" s="14"/>
      <c r="Q3697" s="12"/>
      <c r="R3697" s="13"/>
    </row>
    <row r="3698" spans="1:18" ht="15.75" customHeight="1">
      <c r="A3698" s="1"/>
      <c r="B3698" s="6" t="s">
        <v>14</v>
      </c>
      <c r="C3698" s="6">
        <v>1185732</v>
      </c>
      <c r="D3698" s="7">
        <v>44297</v>
      </c>
      <c r="E3698" s="6" t="s">
        <v>15</v>
      </c>
      <c r="F3698" s="6" t="s">
        <v>125</v>
      </c>
      <c r="G3698" s="6" t="s">
        <v>126</v>
      </c>
      <c r="H3698" s="6" t="s">
        <v>19</v>
      </c>
      <c r="I3698" s="8">
        <v>0.35000000000000003</v>
      </c>
      <c r="J3698" s="9">
        <v>2250</v>
      </c>
      <c r="K3698" s="10">
        <f t="shared" si="28"/>
        <v>787.50000000000011</v>
      </c>
      <c r="L3698" s="10">
        <f t="shared" si="29"/>
        <v>275.625</v>
      </c>
      <c r="M3698" s="11">
        <v>0.35</v>
      </c>
      <c r="O3698" s="16"/>
      <c r="P3698" s="14"/>
      <c r="Q3698" s="12"/>
      <c r="R3698" s="13"/>
    </row>
    <row r="3699" spans="1:18" ht="15.75" customHeight="1">
      <c r="A3699" s="1"/>
      <c r="B3699" s="6" t="s">
        <v>14</v>
      </c>
      <c r="C3699" s="6">
        <v>1185732</v>
      </c>
      <c r="D3699" s="7">
        <v>44297</v>
      </c>
      <c r="E3699" s="6" t="s">
        <v>15</v>
      </c>
      <c r="F3699" s="6" t="s">
        <v>125</v>
      </c>
      <c r="G3699" s="6" t="s">
        <v>126</v>
      </c>
      <c r="H3699" s="6" t="s">
        <v>20</v>
      </c>
      <c r="I3699" s="8">
        <v>0.39999999999999997</v>
      </c>
      <c r="J3699" s="9">
        <v>1500</v>
      </c>
      <c r="K3699" s="10">
        <f t="shared" si="28"/>
        <v>600</v>
      </c>
      <c r="L3699" s="10">
        <f t="shared" si="29"/>
        <v>210</v>
      </c>
      <c r="M3699" s="11">
        <v>0.35</v>
      </c>
      <c r="O3699" s="16"/>
      <c r="P3699" s="14"/>
      <c r="Q3699" s="12"/>
      <c r="R3699" s="13"/>
    </row>
    <row r="3700" spans="1:18" ht="15.75" customHeight="1">
      <c r="A3700" s="1"/>
      <c r="B3700" s="6" t="s">
        <v>14</v>
      </c>
      <c r="C3700" s="6">
        <v>1185732</v>
      </c>
      <c r="D3700" s="7">
        <v>44297</v>
      </c>
      <c r="E3700" s="6" t="s">
        <v>15</v>
      </c>
      <c r="F3700" s="6" t="s">
        <v>125</v>
      </c>
      <c r="G3700" s="6" t="s">
        <v>126</v>
      </c>
      <c r="H3700" s="6" t="s">
        <v>21</v>
      </c>
      <c r="I3700" s="8">
        <v>0.55000000000000004</v>
      </c>
      <c r="J3700" s="9">
        <v>1500</v>
      </c>
      <c r="K3700" s="10">
        <f t="shared" si="28"/>
        <v>825.00000000000011</v>
      </c>
      <c r="L3700" s="10">
        <f t="shared" si="29"/>
        <v>288.75</v>
      </c>
      <c r="M3700" s="11">
        <v>0.35</v>
      </c>
      <c r="O3700" s="16"/>
      <c r="P3700" s="14"/>
      <c r="Q3700" s="12"/>
      <c r="R3700" s="13"/>
    </row>
    <row r="3701" spans="1:18" ht="15.75" customHeight="1">
      <c r="A3701" s="1"/>
      <c r="B3701" s="6" t="s">
        <v>14</v>
      </c>
      <c r="C3701" s="6">
        <v>1185732</v>
      </c>
      <c r="D3701" s="7">
        <v>44297</v>
      </c>
      <c r="E3701" s="6" t="s">
        <v>15</v>
      </c>
      <c r="F3701" s="6" t="s">
        <v>125</v>
      </c>
      <c r="G3701" s="6" t="s">
        <v>126</v>
      </c>
      <c r="H3701" s="6" t="s">
        <v>22</v>
      </c>
      <c r="I3701" s="8">
        <v>0.45</v>
      </c>
      <c r="J3701" s="9">
        <v>3000</v>
      </c>
      <c r="K3701" s="10">
        <f t="shared" si="28"/>
        <v>1350</v>
      </c>
      <c r="L3701" s="10">
        <f t="shared" si="29"/>
        <v>540</v>
      </c>
      <c r="M3701" s="11">
        <v>0.39999999999999997</v>
      </c>
      <c r="O3701" s="16"/>
      <c r="P3701" s="14"/>
      <c r="Q3701" s="12"/>
      <c r="R3701" s="13"/>
    </row>
    <row r="3702" spans="1:18" ht="15.75" customHeight="1">
      <c r="A3702" s="1"/>
      <c r="B3702" s="6" t="s">
        <v>14</v>
      </c>
      <c r="C3702" s="6">
        <v>1185732</v>
      </c>
      <c r="D3702" s="7">
        <v>44326</v>
      </c>
      <c r="E3702" s="6" t="s">
        <v>15</v>
      </c>
      <c r="F3702" s="6" t="s">
        <v>125</v>
      </c>
      <c r="G3702" s="6" t="s">
        <v>126</v>
      </c>
      <c r="H3702" s="6" t="s">
        <v>17</v>
      </c>
      <c r="I3702" s="8">
        <v>0.6</v>
      </c>
      <c r="J3702" s="9">
        <v>5700</v>
      </c>
      <c r="K3702" s="10">
        <f t="shared" si="28"/>
        <v>3420</v>
      </c>
      <c r="L3702" s="10">
        <f t="shared" si="29"/>
        <v>1539</v>
      </c>
      <c r="M3702" s="11">
        <v>0.45</v>
      </c>
      <c r="O3702" s="16"/>
      <c r="P3702" s="14"/>
      <c r="Q3702" s="12"/>
      <c r="R3702" s="13"/>
    </row>
    <row r="3703" spans="1:18" ht="15.75" customHeight="1">
      <c r="A3703" s="1"/>
      <c r="B3703" s="6" t="s">
        <v>14</v>
      </c>
      <c r="C3703" s="6">
        <v>1185732</v>
      </c>
      <c r="D3703" s="7">
        <v>44326</v>
      </c>
      <c r="E3703" s="6" t="s">
        <v>15</v>
      </c>
      <c r="F3703" s="6" t="s">
        <v>125</v>
      </c>
      <c r="G3703" s="6" t="s">
        <v>126</v>
      </c>
      <c r="H3703" s="6" t="s">
        <v>18</v>
      </c>
      <c r="I3703" s="8">
        <v>0.55000000000000004</v>
      </c>
      <c r="J3703" s="9">
        <v>2750</v>
      </c>
      <c r="K3703" s="10">
        <f t="shared" si="28"/>
        <v>1512.5000000000002</v>
      </c>
      <c r="L3703" s="10">
        <f t="shared" si="29"/>
        <v>680.62500000000011</v>
      </c>
      <c r="M3703" s="11">
        <v>0.45</v>
      </c>
      <c r="O3703" s="16"/>
      <c r="P3703" s="14"/>
      <c r="Q3703" s="12"/>
      <c r="R3703" s="13"/>
    </row>
    <row r="3704" spans="1:18" ht="15.75" customHeight="1">
      <c r="A3704" s="1"/>
      <c r="B3704" s="6" t="s">
        <v>14</v>
      </c>
      <c r="C3704" s="6">
        <v>1185732</v>
      </c>
      <c r="D3704" s="7">
        <v>44326</v>
      </c>
      <c r="E3704" s="6" t="s">
        <v>15</v>
      </c>
      <c r="F3704" s="6" t="s">
        <v>125</v>
      </c>
      <c r="G3704" s="6" t="s">
        <v>126</v>
      </c>
      <c r="H3704" s="6" t="s">
        <v>19</v>
      </c>
      <c r="I3704" s="8">
        <v>0.5</v>
      </c>
      <c r="J3704" s="9">
        <v>3000</v>
      </c>
      <c r="K3704" s="10">
        <f t="shared" si="28"/>
        <v>1500</v>
      </c>
      <c r="L3704" s="10">
        <f t="shared" si="29"/>
        <v>525</v>
      </c>
      <c r="M3704" s="11">
        <v>0.35</v>
      </c>
      <c r="O3704" s="16"/>
      <c r="P3704" s="14"/>
      <c r="Q3704" s="12"/>
      <c r="R3704" s="13"/>
    </row>
    <row r="3705" spans="1:18" ht="15.75" customHeight="1">
      <c r="A3705" s="1"/>
      <c r="B3705" s="6" t="s">
        <v>14</v>
      </c>
      <c r="C3705" s="6">
        <v>1185732</v>
      </c>
      <c r="D3705" s="7">
        <v>44326</v>
      </c>
      <c r="E3705" s="6" t="s">
        <v>15</v>
      </c>
      <c r="F3705" s="6" t="s">
        <v>125</v>
      </c>
      <c r="G3705" s="6" t="s">
        <v>126</v>
      </c>
      <c r="H3705" s="6" t="s">
        <v>20</v>
      </c>
      <c r="I3705" s="8">
        <v>0.5</v>
      </c>
      <c r="J3705" s="9">
        <v>2500</v>
      </c>
      <c r="K3705" s="10">
        <f t="shared" si="28"/>
        <v>1250</v>
      </c>
      <c r="L3705" s="10">
        <f t="shared" si="29"/>
        <v>437.5</v>
      </c>
      <c r="M3705" s="11">
        <v>0.35</v>
      </c>
      <c r="O3705" s="16"/>
      <c r="P3705" s="14"/>
      <c r="Q3705" s="12"/>
      <c r="R3705" s="13"/>
    </row>
    <row r="3706" spans="1:18" ht="15.75" customHeight="1">
      <c r="A3706" s="1"/>
      <c r="B3706" s="6" t="s">
        <v>14</v>
      </c>
      <c r="C3706" s="6">
        <v>1185732</v>
      </c>
      <c r="D3706" s="7">
        <v>44326</v>
      </c>
      <c r="E3706" s="6" t="s">
        <v>15</v>
      </c>
      <c r="F3706" s="6" t="s">
        <v>125</v>
      </c>
      <c r="G3706" s="6" t="s">
        <v>126</v>
      </c>
      <c r="H3706" s="6" t="s">
        <v>21</v>
      </c>
      <c r="I3706" s="8">
        <v>0.6</v>
      </c>
      <c r="J3706" s="9">
        <v>2750</v>
      </c>
      <c r="K3706" s="10">
        <f t="shared" si="28"/>
        <v>1650</v>
      </c>
      <c r="L3706" s="10">
        <f t="shared" si="29"/>
        <v>577.5</v>
      </c>
      <c r="M3706" s="11">
        <v>0.35</v>
      </c>
      <c r="O3706" s="16"/>
      <c r="P3706" s="14"/>
      <c r="Q3706" s="12"/>
      <c r="R3706" s="13"/>
    </row>
    <row r="3707" spans="1:18" ht="15.75" customHeight="1">
      <c r="A3707" s="1"/>
      <c r="B3707" s="6" t="s">
        <v>14</v>
      </c>
      <c r="C3707" s="6">
        <v>1185732</v>
      </c>
      <c r="D3707" s="7">
        <v>44326</v>
      </c>
      <c r="E3707" s="6" t="s">
        <v>15</v>
      </c>
      <c r="F3707" s="6" t="s">
        <v>125</v>
      </c>
      <c r="G3707" s="6" t="s">
        <v>126</v>
      </c>
      <c r="H3707" s="6" t="s">
        <v>22</v>
      </c>
      <c r="I3707" s="8">
        <v>0.65</v>
      </c>
      <c r="J3707" s="9">
        <v>4000</v>
      </c>
      <c r="K3707" s="10">
        <f t="shared" si="28"/>
        <v>2600</v>
      </c>
      <c r="L3707" s="10">
        <f t="shared" si="29"/>
        <v>1040</v>
      </c>
      <c r="M3707" s="11">
        <v>0.39999999999999997</v>
      </c>
      <c r="O3707" s="16"/>
      <c r="P3707" s="14"/>
      <c r="Q3707" s="12"/>
      <c r="R3707" s="13"/>
    </row>
    <row r="3708" spans="1:18" ht="15.75" customHeight="1">
      <c r="A3708" s="1"/>
      <c r="B3708" s="6" t="s">
        <v>14</v>
      </c>
      <c r="C3708" s="6">
        <v>1185732</v>
      </c>
      <c r="D3708" s="7">
        <v>44359</v>
      </c>
      <c r="E3708" s="6" t="s">
        <v>15</v>
      </c>
      <c r="F3708" s="6" t="s">
        <v>125</v>
      </c>
      <c r="G3708" s="6" t="s">
        <v>126</v>
      </c>
      <c r="H3708" s="6" t="s">
        <v>17</v>
      </c>
      <c r="I3708" s="8">
        <v>0.6</v>
      </c>
      <c r="J3708" s="9">
        <v>6500</v>
      </c>
      <c r="K3708" s="10">
        <f t="shared" si="28"/>
        <v>3900</v>
      </c>
      <c r="L3708" s="10">
        <f t="shared" si="29"/>
        <v>1755</v>
      </c>
      <c r="M3708" s="11">
        <v>0.45</v>
      </c>
      <c r="O3708" s="16"/>
      <c r="P3708" s="14"/>
      <c r="Q3708" s="12"/>
      <c r="R3708" s="13"/>
    </row>
    <row r="3709" spans="1:18" ht="15.75" customHeight="1">
      <c r="A3709" s="1"/>
      <c r="B3709" s="6" t="s">
        <v>14</v>
      </c>
      <c r="C3709" s="6">
        <v>1185732</v>
      </c>
      <c r="D3709" s="7">
        <v>44359</v>
      </c>
      <c r="E3709" s="6" t="s">
        <v>15</v>
      </c>
      <c r="F3709" s="6" t="s">
        <v>125</v>
      </c>
      <c r="G3709" s="6" t="s">
        <v>126</v>
      </c>
      <c r="H3709" s="6" t="s">
        <v>18</v>
      </c>
      <c r="I3709" s="8">
        <v>0.55000000000000004</v>
      </c>
      <c r="J3709" s="9">
        <v>4000</v>
      </c>
      <c r="K3709" s="10">
        <f t="shared" si="28"/>
        <v>2200</v>
      </c>
      <c r="L3709" s="10">
        <f t="shared" si="29"/>
        <v>990</v>
      </c>
      <c r="M3709" s="11">
        <v>0.45</v>
      </c>
      <c r="O3709" s="16"/>
      <c r="P3709" s="14"/>
      <c r="Q3709" s="12"/>
      <c r="R3709" s="13"/>
    </row>
    <row r="3710" spans="1:18" ht="15.75" customHeight="1">
      <c r="A3710" s="1"/>
      <c r="B3710" s="6" t="s">
        <v>14</v>
      </c>
      <c r="C3710" s="6">
        <v>1185732</v>
      </c>
      <c r="D3710" s="7">
        <v>44359</v>
      </c>
      <c r="E3710" s="6" t="s">
        <v>15</v>
      </c>
      <c r="F3710" s="6" t="s">
        <v>125</v>
      </c>
      <c r="G3710" s="6" t="s">
        <v>126</v>
      </c>
      <c r="H3710" s="6" t="s">
        <v>19</v>
      </c>
      <c r="I3710" s="8">
        <v>0.5</v>
      </c>
      <c r="J3710" s="9">
        <v>3250</v>
      </c>
      <c r="K3710" s="10">
        <f t="shared" si="28"/>
        <v>1625</v>
      </c>
      <c r="L3710" s="10">
        <f t="shared" si="29"/>
        <v>568.75</v>
      </c>
      <c r="M3710" s="11">
        <v>0.35</v>
      </c>
      <c r="O3710" s="16"/>
      <c r="P3710" s="14"/>
      <c r="Q3710" s="12"/>
      <c r="R3710" s="13"/>
    </row>
    <row r="3711" spans="1:18" ht="15.75" customHeight="1">
      <c r="A3711" s="1"/>
      <c r="B3711" s="6" t="s">
        <v>14</v>
      </c>
      <c r="C3711" s="6">
        <v>1185732</v>
      </c>
      <c r="D3711" s="7">
        <v>44359</v>
      </c>
      <c r="E3711" s="6" t="s">
        <v>15</v>
      </c>
      <c r="F3711" s="6" t="s">
        <v>125</v>
      </c>
      <c r="G3711" s="6" t="s">
        <v>126</v>
      </c>
      <c r="H3711" s="6" t="s">
        <v>20</v>
      </c>
      <c r="I3711" s="8">
        <v>0.5</v>
      </c>
      <c r="J3711" s="9">
        <v>3000</v>
      </c>
      <c r="K3711" s="10">
        <f t="shared" si="28"/>
        <v>1500</v>
      </c>
      <c r="L3711" s="10">
        <f t="shared" si="29"/>
        <v>525</v>
      </c>
      <c r="M3711" s="11">
        <v>0.35</v>
      </c>
      <c r="O3711" s="16"/>
      <c r="P3711" s="14"/>
      <c r="Q3711" s="12"/>
      <c r="R3711" s="13"/>
    </row>
    <row r="3712" spans="1:18" ht="15.75" customHeight="1">
      <c r="A3712" s="1"/>
      <c r="B3712" s="6" t="s">
        <v>14</v>
      </c>
      <c r="C3712" s="6">
        <v>1185732</v>
      </c>
      <c r="D3712" s="7">
        <v>44359</v>
      </c>
      <c r="E3712" s="6" t="s">
        <v>15</v>
      </c>
      <c r="F3712" s="6" t="s">
        <v>125</v>
      </c>
      <c r="G3712" s="6" t="s">
        <v>126</v>
      </c>
      <c r="H3712" s="6" t="s">
        <v>21</v>
      </c>
      <c r="I3712" s="8">
        <v>0.6</v>
      </c>
      <c r="J3712" s="9">
        <v>3000</v>
      </c>
      <c r="K3712" s="10">
        <f t="shared" si="28"/>
        <v>1800</v>
      </c>
      <c r="L3712" s="10">
        <f t="shared" si="29"/>
        <v>630</v>
      </c>
      <c r="M3712" s="11">
        <v>0.35</v>
      </c>
      <c r="O3712" s="16"/>
      <c r="P3712" s="14"/>
      <c r="Q3712" s="12"/>
      <c r="R3712" s="13"/>
    </row>
    <row r="3713" spans="1:18" ht="15.75" customHeight="1">
      <c r="A3713" s="1"/>
      <c r="B3713" s="6" t="s">
        <v>14</v>
      </c>
      <c r="C3713" s="6">
        <v>1185732</v>
      </c>
      <c r="D3713" s="7">
        <v>44359</v>
      </c>
      <c r="E3713" s="6" t="s">
        <v>15</v>
      </c>
      <c r="F3713" s="6" t="s">
        <v>125</v>
      </c>
      <c r="G3713" s="6" t="s">
        <v>126</v>
      </c>
      <c r="H3713" s="6" t="s">
        <v>22</v>
      </c>
      <c r="I3713" s="8">
        <v>0.65</v>
      </c>
      <c r="J3713" s="9">
        <v>4500</v>
      </c>
      <c r="K3713" s="10">
        <f t="shared" si="28"/>
        <v>2925</v>
      </c>
      <c r="L3713" s="10">
        <f t="shared" si="29"/>
        <v>1170</v>
      </c>
      <c r="M3713" s="11">
        <v>0.39999999999999997</v>
      </c>
      <c r="O3713" s="16"/>
      <c r="P3713" s="14"/>
      <c r="Q3713" s="12"/>
      <c r="R3713" s="13"/>
    </row>
    <row r="3714" spans="1:18" ht="15.75" customHeight="1">
      <c r="A3714" s="1"/>
      <c r="B3714" s="6" t="s">
        <v>14</v>
      </c>
      <c r="C3714" s="6">
        <v>1185732</v>
      </c>
      <c r="D3714" s="7">
        <v>44387</v>
      </c>
      <c r="E3714" s="6" t="s">
        <v>15</v>
      </c>
      <c r="F3714" s="6" t="s">
        <v>125</v>
      </c>
      <c r="G3714" s="6" t="s">
        <v>126</v>
      </c>
      <c r="H3714" s="6" t="s">
        <v>17</v>
      </c>
      <c r="I3714" s="8">
        <v>0.6</v>
      </c>
      <c r="J3714" s="9">
        <v>6750</v>
      </c>
      <c r="K3714" s="10">
        <f t="shared" si="28"/>
        <v>4050</v>
      </c>
      <c r="L3714" s="10">
        <f t="shared" si="29"/>
        <v>1822.5</v>
      </c>
      <c r="M3714" s="11">
        <v>0.45</v>
      </c>
      <c r="O3714" s="16"/>
      <c r="P3714" s="14"/>
      <c r="Q3714" s="12"/>
      <c r="R3714" s="13"/>
    </row>
    <row r="3715" spans="1:18" ht="15.75" customHeight="1">
      <c r="A3715" s="1"/>
      <c r="B3715" s="6" t="s">
        <v>14</v>
      </c>
      <c r="C3715" s="6">
        <v>1185732</v>
      </c>
      <c r="D3715" s="7">
        <v>44387</v>
      </c>
      <c r="E3715" s="6" t="s">
        <v>15</v>
      </c>
      <c r="F3715" s="6" t="s">
        <v>125</v>
      </c>
      <c r="G3715" s="6" t="s">
        <v>126</v>
      </c>
      <c r="H3715" s="6" t="s">
        <v>18</v>
      </c>
      <c r="I3715" s="8">
        <v>0.55000000000000004</v>
      </c>
      <c r="J3715" s="9">
        <v>4250</v>
      </c>
      <c r="K3715" s="10">
        <f t="shared" si="28"/>
        <v>2337.5</v>
      </c>
      <c r="L3715" s="10">
        <f t="shared" si="29"/>
        <v>1051.875</v>
      </c>
      <c r="M3715" s="11">
        <v>0.45</v>
      </c>
      <c r="O3715" s="16"/>
      <c r="P3715" s="14"/>
      <c r="Q3715" s="12"/>
      <c r="R3715" s="13"/>
    </row>
    <row r="3716" spans="1:18" ht="15.75" customHeight="1">
      <c r="A3716" s="1"/>
      <c r="B3716" s="6" t="s">
        <v>14</v>
      </c>
      <c r="C3716" s="6">
        <v>1185732</v>
      </c>
      <c r="D3716" s="7">
        <v>44387</v>
      </c>
      <c r="E3716" s="6" t="s">
        <v>15</v>
      </c>
      <c r="F3716" s="6" t="s">
        <v>125</v>
      </c>
      <c r="G3716" s="6" t="s">
        <v>126</v>
      </c>
      <c r="H3716" s="6" t="s">
        <v>19</v>
      </c>
      <c r="I3716" s="8">
        <v>0.5</v>
      </c>
      <c r="J3716" s="9">
        <v>3500</v>
      </c>
      <c r="K3716" s="10">
        <f t="shared" si="28"/>
        <v>1750</v>
      </c>
      <c r="L3716" s="10">
        <f t="shared" si="29"/>
        <v>612.5</v>
      </c>
      <c r="M3716" s="11">
        <v>0.35</v>
      </c>
      <c r="O3716" s="16"/>
      <c r="P3716" s="14"/>
      <c r="Q3716" s="12"/>
      <c r="R3716" s="13"/>
    </row>
    <row r="3717" spans="1:18" ht="15.75" customHeight="1">
      <c r="A3717" s="1"/>
      <c r="B3717" s="6" t="s">
        <v>14</v>
      </c>
      <c r="C3717" s="6">
        <v>1185732</v>
      </c>
      <c r="D3717" s="7">
        <v>44387</v>
      </c>
      <c r="E3717" s="6" t="s">
        <v>15</v>
      </c>
      <c r="F3717" s="6" t="s">
        <v>125</v>
      </c>
      <c r="G3717" s="6" t="s">
        <v>126</v>
      </c>
      <c r="H3717" s="6" t="s">
        <v>20</v>
      </c>
      <c r="I3717" s="8">
        <v>0.5</v>
      </c>
      <c r="J3717" s="9">
        <v>3000</v>
      </c>
      <c r="K3717" s="10">
        <f t="shared" si="28"/>
        <v>1500</v>
      </c>
      <c r="L3717" s="10">
        <f t="shared" si="29"/>
        <v>525</v>
      </c>
      <c r="M3717" s="11">
        <v>0.35</v>
      </c>
      <c r="O3717" s="16"/>
      <c r="P3717" s="14"/>
      <c r="Q3717" s="12"/>
      <c r="R3717" s="13"/>
    </row>
    <row r="3718" spans="1:18" ht="15.75" customHeight="1">
      <c r="A3718" s="1"/>
      <c r="B3718" s="6" t="s">
        <v>14</v>
      </c>
      <c r="C3718" s="6">
        <v>1185732</v>
      </c>
      <c r="D3718" s="7">
        <v>44387</v>
      </c>
      <c r="E3718" s="6" t="s">
        <v>15</v>
      </c>
      <c r="F3718" s="6" t="s">
        <v>125</v>
      </c>
      <c r="G3718" s="6" t="s">
        <v>126</v>
      </c>
      <c r="H3718" s="6" t="s">
        <v>21</v>
      </c>
      <c r="I3718" s="8">
        <v>0.6</v>
      </c>
      <c r="J3718" s="9">
        <v>3250</v>
      </c>
      <c r="K3718" s="10">
        <f t="shared" si="28"/>
        <v>1950</v>
      </c>
      <c r="L3718" s="10">
        <f t="shared" si="29"/>
        <v>682.5</v>
      </c>
      <c r="M3718" s="11">
        <v>0.35</v>
      </c>
      <c r="O3718" s="16"/>
      <c r="P3718" s="14"/>
      <c r="Q3718" s="12"/>
      <c r="R3718" s="13"/>
    </row>
    <row r="3719" spans="1:18" ht="15.75" customHeight="1">
      <c r="A3719" s="1"/>
      <c r="B3719" s="6" t="s">
        <v>14</v>
      </c>
      <c r="C3719" s="6">
        <v>1185732</v>
      </c>
      <c r="D3719" s="7">
        <v>44387</v>
      </c>
      <c r="E3719" s="6" t="s">
        <v>15</v>
      </c>
      <c r="F3719" s="6" t="s">
        <v>125</v>
      </c>
      <c r="G3719" s="6" t="s">
        <v>126</v>
      </c>
      <c r="H3719" s="6" t="s">
        <v>22</v>
      </c>
      <c r="I3719" s="8">
        <v>0.65</v>
      </c>
      <c r="J3719" s="9">
        <v>5000</v>
      </c>
      <c r="K3719" s="10">
        <f t="shared" si="28"/>
        <v>3250</v>
      </c>
      <c r="L3719" s="10">
        <f t="shared" si="29"/>
        <v>1300</v>
      </c>
      <c r="M3719" s="11">
        <v>0.39999999999999997</v>
      </c>
      <c r="O3719" s="16"/>
      <c r="P3719" s="14"/>
      <c r="Q3719" s="12"/>
      <c r="R3719" s="13"/>
    </row>
    <row r="3720" spans="1:18" ht="15.75" customHeight="1">
      <c r="A3720" s="1"/>
      <c r="B3720" s="6" t="s">
        <v>14</v>
      </c>
      <c r="C3720" s="6">
        <v>1185732</v>
      </c>
      <c r="D3720" s="7">
        <v>44419</v>
      </c>
      <c r="E3720" s="6" t="s">
        <v>15</v>
      </c>
      <c r="F3720" s="6" t="s">
        <v>125</v>
      </c>
      <c r="G3720" s="6" t="s">
        <v>126</v>
      </c>
      <c r="H3720" s="6" t="s">
        <v>17</v>
      </c>
      <c r="I3720" s="8">
        <v>0.6</v>
      </c>
      <c r="J3720" s="9">
        <v>6500</v>
      </c>
      <c r="K3720" s="10">
        <f t="shared" si="28"/>
        <v>3900</v>
      </c>
      <c r="L3720" s="10">
        <f t="shared" si="29"/>
        <v>1755</v>
      </c>
      <c r="M3720" s="11">
        <v>0.45</v>
      </c>
      <c r="O3720" s="16"/>
      <c r="P3720" s="14"/>
      <c r="Q3720" s="12"/>
      <c r="R3720" s="13"/>
    </row>
    <row r="3721" spans="1:18" ht="15.75" customHeight="1">
      <c r="A3721" s="1"/>
      <c r="B3721" s="6" t="s">
        <v>14</v>
      </c>
      <c r="C3721" s="6">
        <v>1185732</v>
      </c>
      <c r="D3721" s="7">
        <v>44419</v>
      </c>
      <c r="E3721" s="6" t="s">
        <v>15</v>
      </c>
      <c r="F3721" s="6" t="s">
        <v>125</v>
      </c>
      <c r="G3721" s="6" t="s">
        <v>126</v>
      </c>
      <c r="H3721" s="6" t="s">
        <v>18</v>
      </c>
      <c r="I3721" s="8">
        <v>0.55000000000000004</v>
      </c>
      <c r="J3721" s="9">
        <v>4250</v>
      </c>
      <c r="K3721" s="10">
        <f t="shared" si="28"/>
        <v>2337.5</v>
      </c>
      <c r="L3721" s="10">
        <f t="shared" si="29"/>
        <v>1051.875</v>
      </c>
      <c r="M3721" s="11">
        <v>0.45</v>
      </c>
      <c r="O3721" s="16"/>
      <c r="P3721" s="14"/>
      <c r="Q3721" s="12"/>
      <c r="R3721" s="13"/>
    </row>
    <row r="3722" spans="1:18" ht="15.75" customHeight="1">
      <c r="A3722" s="1"/>
      <c r="B3722" s="6" t="s">
        <v>14</v>
      </c>
      <c r="C3722" s="6">
        <v>1185732</v>
      </c>
      <c r="D3722" s="7">
        <v>44419</v>
      </c>
      <c r="E3722" s="6" t="s">
        <v>15</v>
      </c>
      <c r="F3722" s="6" t="s">
        <v>125</v>
      </c>
      <c r="G3722" s="6" t="s">
        <v>126</v>
      </c>
      <c r="H3722" s="6" t="s">
        <v>19</v>
      </c>
      <c r="I3722" s="8">
        <v>0.5</v>
      </c>
      <c r="J3722" s="9">
        <v>3500</v>
      </c>
      <c r="K3722" s="10">
        <f t="shared" si="28"/>
        <v>1750</v>
      </c>
      <c r="L3722" s="10">
        <f t="shared" si="29"/>
        <v>612.5</v>
      </c>
      <c r="M3722" s="11">
        <v>0.35</v>
      </c>
      <c r="O3722" s="16"/>
      <c r="P3722" s="14"/>
      <c r="Q3722" s="12"/>
      <c r="R3722" s="13"/>
    </row>
    <row r="3723" spans="1:18" ht="15.75" customHeight="1">
      <c r="A3723" s="1"/>
      <c r="B3723" s="6" t="s">
        <v>14</v>
      </c>
      <c r="C3723" s="6">
        <v>1185732</v>
      </c>
      <c r="D3723" s="7">
        <v>44419</v>
      </c>
      <c r="E3723" s="6" t="s">
        <v>15</v>
      </c>
      <c r="F3723" s="6" t="s">
        <v>125</v>
      </c>
      <c r="G3723" s="6" t="s">
        <v>126</v>
      </c>
      <c r="H3723" s="6" t="s">
        <v>20</v>
      </c>
      <c r="I3723" s="8">
        <v>0.5</v>
      </c>
      <c r="J3723" s="9">
        <v>2500</v>
      </c>
      <c r="K3723" s="10">
        <f t="shared" si="28"/>
        <v>1250</v>
      </c>
      <c r="L3723" s="10">
        <f t="shared" si="29"/>
        <v>437.5</v>
      </c>
      <c r="M3723" s="11">
        <v>0.35</v>
      </c>
      <c r="O3723" s="16"/>
      <c r="P3723" s="14"/>
      <c r="Q3723" s="12"/>
      <c r="R3723" s="13"/>
    </row>
    <row r="3724" spans="1:18" ht="15.75" customHeight="1">
      <c r="A3724" s="1"/>
      <c r="B3724" s="6" t="s">
        <v>14</v>
      </c>
      <c r="C3724" s="6">
        <v>1185732</v>
      </c>
      <c r="D3724" s="7">
        <v>44419</v>
      </c>
      <c r="E3724" s="6" t="s">
        <v>15</v>
      </c>
      <c r="F3724" s="6" t="s">
        <v>125</v>
      </c>
      <c r="G3724" s="6" t="s">
        <v>126</v>
      </c>
      <c r="H3724" s="6" t="s">
        <v>21</v>
      </c>
      <c r="I3724" s="8">
        <v>0.6</v>
      </c>
      <c r="J3724" s="9">
        <v>2250</v>
      </c>
      <c r="K3724" s="10">
        <f t="shared" si="28"/>
        <v>1350</v>
      </c>
      <c r="L3724" s="10">
        <f t="shared" si="29"/>
        <v>472.49999999999994</v>
      </c>
      <c r="M3724" s="11">
        <v>0.35</v>
      </c>
      <c r="O3724" s="16"/>
      <c r="P3724" s="14"/>
      <c r="Q3724" s="12"/>
      <c r="R3724" s="13"/>
    </row>
    <row r="3725" spans="1:18" ht="15.75" customHeight="1">
      <c r="A3725" s="1"/>
      <c r="B3725" s="6" t="s">
        <v>14</v>
      </c>
      <c r="C3725" s="6">
        <v>1185732</v>
      </c>
      <c r="D3725" s="7">
        <v>44419</v>
      </c>
      <c r="E3725" s="6" t="s">
        <v>15</v>
      </c>
      <c r="F3725" s="6" t="s">
        <v>125</v>
      </c>
      <c r="G3725" s="6" t="s">
        <v>126</v>
      </c>
      <c r="H3725" s="6" t="s">
        <v>22</v>
      </c>
      <c r="I3725" s="8">
        <v>0.65</v>
      </c>
      <c r="J3725" s="9">
        <v>4000</v>
      </c>
      <c r="K3725" s="10">
        <f t="shared" si="28"/>
        <v>2600</v>
      </c>
      <c r="L3725" s="10">
        <f t="shared" si="29"/>
        <v>1040</v>
      </c>
      <c r="M3725" s="11">
        <v>0.39999999999999997</v>
      </c>
      <c r="O3725" s="16"/>
      <c r="P3725" s="14"/>
      <c r="Q3725" s="12"/>
      <c r="R3725" s="13"/>
    </row>
    <row r="3726" spans="1:18" ht="15.75" customHeight="1">
      <c r="A3726" s="1"/>
      <c r="B3726" s="6" t="s">
        <v>14</v>
      </c>
      <c r="C3726" s="6">
        <v>1185732</v>
      </c>
      <c r="D3726" s="7">
        <v>44449</v>
      </c>
      <c r="E3726" s="6" t="s">
        <v>15</v>
      </c>
      <c r="F3726" s="6" t="s">
        <v>125</v>
      </c>
      <c r="G3726" s="6" t="s">
        <v>126</v>
      </c>
      <c r="H3726" s="6" t="s">
        <v>17</v>
      </c>
      <c r="I3726" s="8">
        <v>0.6</v>
      </c>
      <c r="J3726" s="9">
        <v>5250</v>
      </c>
      <c r="K3726" s="10">
        <f t="shared" si="28"/>
        <v>3150</v>
      </c>
      <c r="L3726" s="10">
        <f t="shared" si="29"/>
        <v>1417.5</v>
      </c>
      <c r="M3726" s="11">
        <v>0.45</v>
      </c>
      <c r="O3726" s="16"/>
      <c r="P3726" s="14"/>
      <c r="Q3726" s="12"/>
      <c r="R3726" s="13"/>
    </row>
    <row r="3727" spans="1:18" ht="15.75" customHeight="1">
      <c r="A3727" s="1"/>
      <c r="B3727" s="6" t="s">
        <v>14</v>
      </c>
      <c r="C3727" s="6">
        <v>1185732</v>
      </c>
      <c r="D3727" s="7">
        <v>44449</v>
      </c>
      <c r="E3727" s="6" t="s">
        <v>15</v>
      </c>
      <c r="F3727" s="6" t="s">
        <v>125</v>
      </c>
      <c r="G3727" s="6" t="s">
        <v>126</v>
      </c>
      <c r="H3727" s="6" t="s">
        <v>18</v>
      </c>
      <c r="I3727" s="8">
        <v>0.55000000000000004</v>
      </c>
      <c r="J3727" s="9">
        <v>3250</v>
      </c>
      <c r="K3727" s="10">
        <f t="shared" si="28"/>
        <v>1787.5000000000002</v>
      </c>
      <c r="L3727" s="10">
        <f t="shared" si="29"/>
        <v>804.37500000000011</v>
      </c>
      <c r="M3727" s="11">
        <v>0.45</v>
      </c>
      <c r="O3727" s="16"/>
      <c r="P3727" s="14"/>
      <c r="Q3727" s="12"/>
      <c r="R3727" s="13"/>
    </row>
    <row r="3728" spans="1:18" ht="15.75" customHeight="1">
      <c r="A3728" s="1"/>
      <c r="B3728" s="6" t="s">
        <v>14</v>
      </c>
      <c r="C3728" s="6">
        <v>1185732</v>
      </c>
      <c r="D3728" s="7">
        <v>44449</v>
      </c>
      <c r="E3728" s="6" t="s">
        <v>15</v>
      </c>
      <c r="F3728" s="6" t="s">
        <v>125</v>
      </c>
      <c r="G3728" s="6" t="s">
        <v>126</v>
      </c>
      <c r="H3728" s="6" t="s">
        <v>19</v>
      </c>
      <c r="I3728" s="8">
        <v>0.5</v>
      </c>
      <c r="J3728" s="9">
        <v>2250</v>
      </c>
      <c r="K3728" s="10">
        <f t="shared" si="28"/>
        <v>1125</v>
      </c>
      <c r="L3728" s="10">
        <f t="shared" si="29"/>
        <v>393.75</v>
      </c>
      <c r="M3728" s="11">
        <v>0.35</v>
      </c>
      <c r="O3728" s="16"/>
      <c r="P3728" s="14"/>
      <c r="Q3728" s="12"/>
      <c r="R3728" s="13"/>
    </row>
    <row r="3729" spans="1:18" ht="15.75" customHeight="1">
      <c r="A3729" s="1"/>
      <c r="B3729" s="6" t="s">
        <v>14</v>
      </c>
      <c r="C3729" s="6">
        <v>1185732</v>
      </c>
      <c r="D3729" s="7">
        <v>44449</v>
      </c>
      <c r="E3729" s="6" t="s">
        <v>15</v>
      </c>
      <c r="F3729" s="6" t="s">
        <v>125</v>
      </c>
      <c r="G3729" s="6" t="s">
        <v>126</v>
      </c>
      <c r="H3729" s="6" t="s">
        <v>20</v>
      </c>
      <c r="I3729" s="8">
        <v>0.5</v>
      </c>
      <c r="J3729" s="9">
        <v>2000</v>
      </c>
      <c r="K3729" s="10">
        <f t="shared" si="28"/>
        <v>1000</v>
      </c>
      <c r="L3729" s="10">
        <f t="shared" si="29"/>
        <v>350</v>
      </c>
      <c r="M3729" s="11">
        <v>0.35</v>
      </c>
      <c r="O3729" s="16"/>
      <c r="P3729" s="14"/>
      <c r="Q3729" s="12"/>
      <c r="R3729" s="13"/>
    </row>
    <row r="3730" spans="1:18" ht="15.75" customHeight="1">
      <c r="A3730" s="1"/>
      <c r="B3730" s="6" t="s">
        <v>14</v>
      </c>
      <c r="C3730" s="6">
        <v>1185732</v>
      </c>
      <c r="D3730" s="7">
        <v>44449</v>
      </c>
      <c r="E3730" s="6" t="s">
        <v>15</v>
      </c>
      <c r="F3730" s="6" t="s">
        <v>125</v>
      </c>
      <c r="G3730" s="6" t="s">
        <v>126</v>
      </c>
      <c r="H3730" s="6" t="s">
        <v>21</v>
      </c>
      <c r="I3730" s="8">
        <v>0.6</v>
      </c>
      <c r="J3730" s="9">
        <v>2000</v>
      </c>
      <c r="K3730" s="10">
        <f t="shared" si="28"/>
        <v>1200</v>
      </c>
      <c r="L3730" s="10">
        <f t="shared" si="29"/>
        <v>420</v>
      </c>
      <c r="M3730" s="11">
        <v>0.35</v>
      </c>
      <c r="O3730" s="16"/>
      <c r="P3730" s="14"/>
      <c r="Q3730" s="12"/>
      <c r="R3730" s="13"/>
    </row>
    <row r="3731" spans="1:18" ht="15.75" customHeight="1">
      <c r="A3731" s="1"/>
      <c r="B3731" s="6" t="s">
        <v>14</v>
      </c>
      <c r="C3731" s="6">
        <v>1185732</v>
      </c>
      <c r="D3731" s="7">
        <v>44449</v>
      </c>
      <c r="E3731" s="6" t="s">
        <v>15</v>
      </c>
      <c r="F3731" s="6" t="s">
        <v>125</v>
      </c>
      <c r="G3731" s="6" t="s">
        <v>126</v>
      </c>
      <c r="H3731" s="6" t="s">
        <v>22</v>
      </c>
      <c r="I3731" s="8">
        <v>0.65</v>
      </c>
      <c r="J3731" s="9">
        <v>3000</v>
      </c>
      <c r="K3731" s="10">
        <f t="shared" si="28"/>
        <v>1950</v>
      </c>
      <c r="L3731" s="10">
        <f t="shared" si="29"/>
        <v>779.99999999999989</v>
      </c>
      <c r="M3731" s="11">
        <v>0.39999999999999997</v>
      </c>
      <c r="O3731" s="16"/>
      <c r="P3731" s="14"/>
      <c r="Q3731" s="12"/>
      <c r="R3731" s="13"/>
    </row>
    <row r="3732" spans="1:18" ht="15.75" customHeight="1">
      <c r="A3732" s="1"/>
      <c r="B3732" s="6" t="s">
        <v>14</v>
      </c>
      <c r="C3732" s="6">
        <v>1185732</v>
      </c>
      <c r="D3732" s="7">
        <v>44481</v>
      </c>
      <c r="E3732" s="6" t="s">
        <v>15</v>
      </c>
      <c r="F3732" s="6" t="s">
        <v>125</v>
      </c>
      <c r="G3732" s="6" t="s">
        <v>126</v>
      </c>
      <c r="H3732" s="6" t="s">
        <v>17</v>
      </c>
      <c r="I3732" s="8">
        <v>0.65</v>
      </c>
      <c r="J3732" s="9">
        <v>4750</v>
      </c>
      <c r="K3732" s="10">
        <f t="shared" si="28"/>
        <v>3087.5</v>
      </c>
      <c r="L3732" s="10">
        <f t="shared" si="29"/>
        <v>1389.375</v>
      </c>
      <c r="M3732" s="11">
        <v>0.45</v>
      </c>
      <c r="O3732" s="16"/>
      <c r="P3732" s="14"/>
      <c r="Q3732" s="12"/>
      <c r="R3732" s="13"/>
    </row>
    <row r="3733" spans="1:18" ht="15.75" customHeight="1">
      <c r="A3733" s="1"/>
      <c r="B3733" s="6" t="s">
        <v>14</v>
      </c>
      <c r="C3733" s="6">
        <v>1185732</v>
      </c>
      <c r="D3733" s="7">
        <v>44481</v>
      </c>
      <c r="E3733" s="6" t="s">
        <v>15</v>
      </c>
      <c r="F3733" s="6" t="s">
        <v>125</v>
      </c>
      <c r="G3733" s="6" t="s">
        <v>126</v>
      </c>
      <c r="H3733" s="6" t="s">
        <v>18</v>
      </c>
      <c r="I3733" s="8">
        <v>0.60000000000000009</v>
      </c>
      <c r="J3733" s="9">
        <v>3000</v>
      </c>
      <c r="K3733" s="10">
        <f t="shared" si="28"/>
        <v>1800.0000000000002</v>
      </c>
      <c r="L3733" s="10">
        <f t="shared" si="29"/>
        <v>810.00000000000011</v>
      </c>
      <c r="M3733" s="11">
        <v>0.45</v>
      </c>
      <c r="O3733" s="16"/>
      <c r="P3733" s="14"/>
      <c r="Q3733" s="12"/>
      <c r="R3733" s="13"/>
    </row>
    <row r="3734" spans="1:18" ht="15.75" customHeight="1">
      <c r="A3734" s="1"/>
      <c r="B3734" s="6" t="s">
        <v>14</v>
      </c>
      <c r="C3734" s="6">
        <v>1185732</v>
      </c>
      <c r="D3734" s="7">
        <v>44481</v>
      </c>
      <c r="E3734" s="6" t="s">
        <v>15</v>
      </c>
      <c r="F3734" s="6" t="s">
        <v>125</v>
      </c>
      <c r="G3734" s="6" t="s">
        <v>126</v>
      </c>
      <c r="H3734" s="6" t="s">
        <v>19</v>
      </c>
      <c r="I3734" s="8">
        <v>0.60000000000000009</v>
      </c>
      <c r="J3734" s="9">
        <v>2000</v>
      </c>
      <c r="K3734" s="10">
        <f t="shared" si="28"/>
        <v>1200.0000000000002</v>
      </c>
      <c r="L3734" s="10">
        <f t="shared" si="29"/>
        <v>420.00000000000006</v>
      </c>
      <c r="M3734" s="11">
        <v>0.35</v>
      </c>
      <c r="O3734" s="16"/>
      <c r="P3734" s="14"/>
      <c r="Q3734" s="12"/>
      <c r="R3734" s="13"/>
    </row>
    <row r="3735" spans="1:18" ht="15.75" customHeight="1">
      <c r="A3735" s="1"/>
      <c r="B3735" s="6" t="s">
        <v>14</v>
      </c>
      <c r="C3735" s="6">
        <v>1185732</v>
      </c>
      <c r="D3735" s="7">
        <v>44481</v>
      </c>
      <c r="E3735" s="6" t="s">
        <v>15</v>
      </c>
      <c r="F3735" s="6" t="s">
        <v>125</v>
      </c>
      <c r="G3735" s="6" t="s">
        <v>126</v>
      </c>
      <c r="H3735" s="6" t="s">
        <v>20</v>
      </c>
      <c r="I3735" s="8">
        <v>0.60000000000000009</v>
      </c>
      <c r="J3735" s="9">
        <v>1750</v>
      </c>
      <c r="K3735" s="10">
        <f t="shared" si="28"/>
        <v>1050.0000000000002</v>
      </c>
      <c r="L3735" s="10">
        <f t="shared" si="29"/>
        <v>367.50000000000006</v>
      </c>
      <c r="M3735" s="11">
        <v>0.35</v>
      </c>
      <c r="O3735" s="16"/>
      <c r="P3735" s="14"/>
      <c r="Q3735" s="12"/>
      <c r="R3735" s="13"/>
    </row>
    <row r="3736" spans="1:18" ht="15.75" customHeight="1">
      <c r="A3736" s="1"/>
      <c r="B3736" s="6" t="s">
        <v>14</v>
      </c>
      <c r="C3736" s="6">
        <v>1185732</v>
      </c>
      <c r="D3736" s="7">
        <v>44481</v>
      </c>
      <c r="E3736" s="6" t="s">
        <v>15</v>
      </c>
      <c r="F3736" s="6" t="s">
        <v>125</v>
      </c>
      <c r="G3736" s="6" t="s">
        <v>126</v>
      </c>
      <c r="H3736" s="6" t="s">
        <v>21</v>
      </c>
      <c r="I3736" s="8">
        <v>0.70000000000000007</v>
      </c>
      <c r="J3736" s="9">
        <v>1750</v>
      </c>
      <c r="K3736" s="10">
        <f t="shared" si="28"/>
        <v>1225.0000000000002</v>
      </c>
      <c r="L3736" s="10">
        <f t="shared" si="29"/>
        <v>428.75000000000006</v>
      </c>
      <c r="M3736" s="11">
        <v>0.35</v>
      </c>
      <c r="O3736" s="16"/>
      <c r="P3736" s="14"/>
      <c r="Q3736" s="12"/>
      <c r="R3736" s="13"/>
    </row>
    <row r="3737" spans="1:18" ht="15.75" customHeight="1">
      <c r="A3737" s="1"/>
      <c r="B3737" s="6" t="s">
        <v>14</v>
      </c>
      <c r="C3737" s="6">
        <v>1185732</v>
      </c>
      <c r="D3737" s="7">
        <v>44481</v>
      </c>
      <c r="E3737" s="6" t="s">
        <v>15</v>
      </c>
      <c r="F3737" s="6" t="s">
        <v>125</v>
      </c>
      <c r="G3737" s="6" t="s">
        <v>126</v>
      </c>
      <c r="H3737" s="6" t="s">
        <v>22</v>
      </c>
      <c r="I3737" s="8">
        <v>0.75</v>
      </c>
      <c r="J3737" s="9">
        <v>3000</v>
      </c>
      <c r="K3737" s="10">
        <f t="shared" si="28"/>
        <v>2250</v>
      </c>
      <c r="L3737" s="10">
        <f t="shared" si="29"/>
        <v>899.99999999999989</v>
      </c>
      <c r="M3737" s="11">
        <v>0.39999999999999997</v>
      </c>
      <c r="O3737" s="16"/>
      <c r="P3737" s="14"/>
      <c r="Q3737" s="12"/>
      <c r="R3737" s="13"/>
    </row>
    <row r="3738" spans="1:18" ht="15.75" customHeight="1">
      <c r="A3738" s="1"/>
      <c r="B3738" s="6" t="s">
        <v>14</v>
      </c>
      <c r="C3738" s="6">
        <v>1185732</v>
      </c>
      <c r="D3738" s="7">
        <v>44511</v>
      </c>
      <c r="E3738" s="6" t="s">
        <v>15</v>
      </c>
      <c r="F3738" s="6" t="s">
        <v>125</v>
      </c>
      <c r="G3738" s="6" t="s">
        <v>126</v>
      </c>
      <c r="H3738" s="6" t="s">
        <v>17</v>
      </c>
      <c r="I3738" s="8">
        <v>0.70000000000000007</v>
      </c>
      <c r="J3738" s="9">
        <v>4500</v>
      </c>
      <c r="K3738" s="10">
        <f t="shared" si="28"/>
        <v>3150.0000000000005</v>
      </c>
      <c r="L3738" s="10">
        <f t="shared" si="29"/>
        <v>1417.5000000000002</v>
      </c>
      <c r="M3738" s="11">
        <v>0.45</v>
      </c>
      <c r="O3738" s="16"/>
      <c r="P3738" s="14"/>
      <c r="Q3738" s="12"/>
      <c r="R3738" s="13"/>
    </row>
    <row r="3739" spans="1:18" ht="15.75" customHeight="1">
      <c r="A3739" s="1"/>
      <c r="B3739" s="6" t="s">
        <v>14</v>
      </c>
      <c r="C3739" s="6">
        <v>1185732</v>
      </c>
      <c r="D3739" s="7">
        <v>44511</v>
      </c>
      <c r="E3739" s="6" t="s">
        <v>15</v>
      </c>
      <c r="F3739" s="6" t="s">
        <v>125</v>
      </c>
      <c r="G3739" s="6" t="s">
        <v>126</v>
      </c>
      <c r="H3739" s="6" t="s">
        <v>18</v>
      </c>
      <c r="I3739" s="8">
        <v>0.60000000000000009</v>
      </c>
      <c r="J3739" s="9">
        <v>3250</v>
      </c>
      <c r="K3739" s="10">
        <f t="shared" si="28"/>
        <v>1950.0000000000002</v>
      </c>
      <c r="L3739" s="10">
        <f t="shared" si="29"/>
        <v>877.50000000000011</v>
      </c>
      <c r="M3739" s="11">
        <v>0.45</v>
      </c>
      <c r="O3739" s="16"/>
      <c r="P3739" s="14"/>
      <c r="Q3739" s="12"/>
      <c r="R3739" s="13"/>
    </row>
    <row r="3740" spans="1:18" ht="15.75" customHeight="1">
      <c r="A3740" s="1"/>
      <c r="B3740" s="6" t="s">
        <v>14</v>
      </c>
      <c r="C3740" s="6">
        <v>1185732</v>
      </c>
      <c r="D3740" s="7">
        <v>44511</v>
      </c>
      <c r="E3740" s="6" t="s">
        <v>15</v>
      </c>
      <c r="F3740" s="6" t="s">
        <v>125</v>
      </c>
      <c r="G3740" s="6" t="s">
        <v>126</v>
      </c>
      <c r="H3740" s="6" t="s">
        <v>19</v>
      </c>
      <c r="I3740" s="8">
        <v>0.60000000000000009</v>
      </c>
      <c r="J3740" s="9">
        <v>3200</v>
      </c>
      <c r="K3740" s="10">
        <f t="shared" si="28"/>
        <v>1920.0000000000002</v>
      </c>
      <c r="L3740" s="10">
        <f t="shared" si="29"/>
        <v>672</v>
      </c>
      <c r="M3740" s="11">
        <v>0.35</v>
      </c>
      <c r="O3740" s="16"/>
      <c r="P3740" s="14"/>
      <c r="Q3740" s="12"/>
      <c r="R3740" s="13"/>
    </row>
    <row r="3741" spans="1:18" ht="15.75" customHeight="1">
      <c r="A3741" s="1"/>
      <c r="B3741" s="6" t="s">
        <v>14</v>
      </c>
      <c r="C3741" s="6">
        <v>1185732</v>
      </c>
      <c r="D3741" s="7">
        <v>44511</v>
      </c>
      <c r="E3741" s="6" t="s">
        <v>15</v>
      </c>
      <c r="F3741" s="6" t="s">
        <v>125</v>
      </c>
      <c r="G3741" s="6" t="s">
        <v>126</v>
      </c>
      <c r="H3741" s="6" t="s">
        <v>20</v>
      </c>
      <c r="I3741" s="8">
        <v>0.60000000000000009</v>
      </c>
      <c r="J3741" s="9">
        <v>3000</v>
      </c>
      <c r="K3741" s="10">
        <f t="shared" si="28"/>
        <v>1800.0000000000002</v>
      </c>
      <c r="L3741" s="10">
        <f t="shared" si="29"/>
        <v>630</v>
      </c>
      <c r="M3741" s="11">
        <v>0.35</v>
      </c>
      <c r="O3741" s="16"/>
      <c r="P3741" s="14"/>
      <c r="Q3741" s="12"/>
      <c r="R3741" s="13"/>
    </row>
    <row r="3742" spans="1:18" ht="15.75" customHeight="1">
      <c r="A3742" s="1"/>
      <c r="B3742" s="6" t="s">
        <v>14</v>
      </c>
      <c r="C3742" s="6">
        <v>1185732</v>
      </c>
      <c r="D3742" s="7">
        <v>44511</v>
      </c>
      <c r="E3742" s="6" t="s">
        <v>15</v>
      </c>
      <c r="F3742" s="6" t="s">
        <v>125</v>
      </c>
      <c r="G3742" s="6" t="s">
        <v>126</v>
      </c>
      <c r="H3742" s="6" t="s">
        <v>21</v>
      </c>
      <c r="I3742" s="8">
        <v>0.70000000000000007</v>
      </c>
      <c r="J3742" s="9">
        <v>2750</v>
      </c>
      <c r="K3742" s="10">
        <f t="shared" si="28"/>
        <v>1925.0000000000002</v>
      </c>
      <c r="L3742" s="10">
        <f t="shared" si="29"/>
        <v>673.75</v>
      </c>
      <c r="M3742" s="11">
        <v>0.35</v>
      </c>
      <c r="O3742" s="16"/>
      <c r="P3742" s="14"/>
      <c r="Q3742" s="12"/>
      <c r="R3742" s="13"/>
    </row>
    <row r="3743" spans="1:18" ht="15.75" customHeight="1">
      <c r="A3743" s="1"/>
      <c r="B3743" s="6" t="s">
        <v>14</v>
      </c>
      <c r="C3743" s="6">
        <v>1185732</v>
      </c>
      <c r="D3743" s="7">
        <v>44511</v>
      </c>
      <c r="E3743" s="6" t="s">
        <v>15</v>
      </c>
      <c r="F3743" s="6" t="s">
        <v>125</v>
      </c>
      <c r="G3743" s="6" t="s">
        <v>126</v>
      </c>
      <c r="H3743" s="6" t="s">
        <v>22</v>
      </c>
      <c r="I3743" s="8">
        <v>0.75</v>
      </c>
      <c r="J3743" s="9">
        <v>3750</v>
      </c>
      <c r="K3743" s="10">
        <f t="shared" si="28"/>
        <v>2812.5</v>
      </c>
      <c r="L3743" s="10">
        <f t="shared" si="29"/>
        <v>1125</v>
      </c>
      <c r="M3743" s="11">
        <v>0.39999999999999997</v>
      </c>
      <c r="O3743" s="16"/>
      <c r="P3743" s="14"/>
      <c r="Q3743" s="12"/>
      <c r="R3743" s="13"/>
    </row>
    <row r="3744" spans="1:18" ht="15.75" customHeight="1">
      <c r="A3744" s="1"/>
      <c r="B3744" s="6" t="s">
        <v>14</v>
      </c>
      <c r="C3744" s="6">
        <v>1185732</v>
      </c>
      <c r="D3744" s="7">
        <v>44540</v>
      </c>
      <c r="E3744" s="6" t="s">
        <v>15</v>
      </c>
      <c r="F3744" s="6" t="s">
        <v>125</v>
      </c>
      <c r="G3744" s="6" t="s">
        <v>126</v>
      </c>
      <c r="H3744" s="6" t="s">
        <v>17</v>
      </c>
      <c r="I3744" s="8">
        <v>0.70000000000000007</v>
      </c>
      <c r="J3744" s="9">
        <v>6000</v>
      </c>
      <c r="K3744" s="10">
        <f t="shared" si="28"/>
        <v>4200</v>
      </c>
      <c r="L3744" s="10">
        <f t="shared" si="29"/>
        <v>1890</v>
      </c>
      <c r="M3744" s="11">
        <v>0.45</v>
      </c>
      <c r="O3744" s="16"/>
      <c r="P3744" s="14"/>
      <c r="Q3744" s="12"/>
      <c r="R3744" s="13"/>
    </row>
    <row r="3745" spans="1:18" ht="15.75" customHeight="1">
      <c r="A3745" s="1"/>
      <c r="B3745" s="6" t="s">
        <v>14</v>
      </c>
      <c r="C3745" s="6">
        <v>1185732</v>
      </c>
      <c r="D3745" s="7">
        <v>44540</v>
      </c>
      <c r="E3745" s="6" t="s">
        <v>15</v>
      </c>
      <c r="F3745" s="6" t="s">
        <v>125</v>
      </c>
      <c r="G3745" s="6" t="s">
        <v>126</v>
      </c>
      <c r="H3745" s="6" t="s">
        <v>18</v>
      </c>
      <c r="I3745" s="8">
        <v>0.60000000000000009</v>
      </c>
      <c r="J3745" s="9">
        <v>4000</v>
      </c>
      <c r="K3745" s="10">
        <f t="shared" si="28"/>
        <v>2400.0000000000005</v>
      </c>
      <c r="L3745" s="10">
        <f t="shared" si="29"/>
        <v>1080.0000000000002</v>
      </c>
      <c r="M3745" s="11">
        <v>0.45</v>
      </c>
      <c r="O3745" s="16"/>
      <c r="P3745" s="14"/>
      <c r="Q3745" s="12"/>
      <c r="R3745" s="13"/>
    </row>
    <row r="3746" spans="1:18" ht="15.75" customHeight="1">
      <c r="A3746" s="1"/>
      <c r="B3746" s="6" t="s">
        <v>14</v>
      </c>
      <c r="C3746" s="6">
        <v>1185732</v>
      </c>
      <c r="D3746" s="7">
        <v>44540</v>
      </c>
      <c r="E3746" s="6" t="s">
        <v>15</v>
      </c>
      <c r="F3746" s="6" t="s">
        <v>125</v>
      </c>
      <c r="G3746" s="6" t="s">
        <v>126</v>
      </c>
      <c r="H3746" s="6" t="s">
        <v>19</v>
      </c>
      <c r="I3746" s="8">
        <v>0.60000000000000009</v>
      </c>
      <c r="J3746" s="9">
        <v>3750</v>
      </c>
      <c r="K3746" s="10">
        <f t="shared" si="28"/>
        <v>2250.0000000000005</v>
      </c>
      <c r="L3746" s="10">
        <f t="shared" si="29"/>
        <v>787.50000000000011</v>
      </c>
      <c r="M3746" s="11">
        <v>0.35</v>
      </c>
      <c r="O3746" s="16"/>
      <c r="P3746" s="14"/>
      <c r="Q3746" s="12"/>
      <c r="R3746" s="13"/>
    </row>
    <row r="3747" spans="1:18" ht="15.75" customHeight="1">
      <c r="A3747" s="1"/>
      <c r="B3747" s="6" t="s">
        <v>14</v>
      </c>
      <c r="C3747" s="6">
        <v>1185732</v>
      </c>
      <c r="D3747" s="7">
        <v>44540</v>
      </c>
      <c r="E3747" s="6" t="s">
        <v>15</v>
      </c>
      <c r="F3747" s="6" t="s">
        <v>125</v>
      </c>
      <c r="G3747" s="6" t="s">
        <v>126</v>
      </c>
      <c r="H3747" s="6" t="s">
        <v>20</v>
      </c>
      <c r="I3747" s="8">
        <v>0.60000000000000009</v>
      </c>
      <c r="J3747" s="9">
        <v>3250</v>
      </c>
      <c r="K3747" s="10">
        <f t="shared" si="28"/>
        <v>1950.0000000000002</v>
      </c>
      <c r="L3747" s="10">
        <f t="shared" si="29"/>
        <v>682.5</v>
      </c>
      <c r="M3747" s="11">
        <v>0.35</v>
      </c>
      <c r="O3747" s="16"/>
      <c r="P3747" s="14"/>
      <c r="Q3747" s="12"/>
      <c r="R3747" s="13"/>
    </row>
    <row r="3748" spans="1:18" ht="15.75" customHeight="1">
      <c r="A3748" s="1"/>
      <c r="B3748" s="6" t="s">
        <v>14</v>
      </c>
      <c r="C3748" s="6">
        <v>1185732</v>
      </c>
      <c r="D3748" s="7">
        <v>44540</v>
      </c>
      <c r="E3748" s="6" t="s">
        <v>15</v>
      </c>
      <c r="F3748" s="6" t="s">
        <v>125</v>
      </c>
      <c r="G3748" s="6" t="s">
        <v>126</v>
      </c>
      <c r="H3748" s="6" t="s">
        <v>21</v>
      </c>
      <c r="I3748" s="8">
        <v>0.70000000000000007</v>
      </c>
      <c r="J3748" s="9">
        <v>3250</v>
      </c>
      <c r="K3748" s="10">
        <f t="shared" si="28"/>
        <v>2275</v>
      </c>
      <c r="L3748" s="10">
        <f t="shared" si="29"/>
        <v>796.25</v>
      </c>
      <c r="M3748" s="11">
        <v>0.35</v>
      </c>
      <c r="O3748" s="16"/>
      <c r="P3748" s="14"/>
      <c r="Q3748" s="12"/>
      <c r="R3748" s="13"/>
    </row>
    <row r="3749" spans="1:18" ht="15.75" customHeight="1">
      <c r="A3749" s="1"/>
      <c r="B3749" s="6" t="s">
        <v>14</v>
      </c>
      <c r="C3749" s="6">
        <v>1185732</v>
      </c>
      <c r="D3749" s="7">
        <v>44540</v>
      </c>
      <c r="E3749" s="6" t="s">
        <v>15</v>
      </c>
      <c r="F3749" s="6" t="s">
        <v>125</v>
      </c>
      <c r="G3749" s="6" t="s">
        <v>126</v>
      </c>
      <c r="H3749" s="6" t="s">
        <v>22</v>
      </c>
      <c r="I3749" s="8">
        <v>0.75</v>
      </c>
      <c r="J3749" s="9">
        <v>4250</v>
      </c>
      <c r="K3749" s="10">
        <f t="shared" si="28"/>
        <v>3187.5</v>
      </c>
      <c r="L3749" s="10">
        <f t="shared" si="29"/>
        <v>1275</v>
      </c>
      <c r="M3749" s="11">
        <v>0.39999999999999997</v>
      </c>
      <c r="O3749" s="16"/>
      <c r="P3749" s="14"/>
      <c r="Q3749" s="12"/>
      <c r="R3749" s="13"/>
    </row>
    <row r="3750" spans="1:18" ht="15.75" customHeight="1">
      <c r="A3750" s="1" t="s">
        <v>39</v>
      </c>
      <c r="B3750" s="6" t="s">
        <v>14</v>
      </c>
      <c r="C3750" s="6">
        <v>1185732</v>
      </c>
      <c r="D3750" s="7">
        <v>44217</v>
      </c>
      <c r="E3750" s="6" t="s">
        <v>15</v>
      </c>
      <c r="F3750" s="6" t="s">
        <v>127</v>
      </c>
      <c r="G3750" s="6" t="s">
        <v>128</v>
      </c>
      <c r="H3750" s="6" t="s">
        <v>17</v>
      </c>
      <c r="I3750" s="8">
        <v>0.5</v>
      </c>
      <c r="J3750" s="9">
        <v>5250</v>
      </c>
      <c r="K3750" s="10">
        <f t="shared" si="28"/>
        <v>2625</v>
      </c>
      <c r="L3750" s="10">
        <f t="shared" si="29"/>
        <v>1050</v>
      </c>
      <c r="M3750" s="11">
        <v>0.4</v>
      </c>
      <c r="O3750" s="16"/>
      <c r="P3750" s="14"/>
      <c r="Q3750" s="12"/>
      <c r="R3750" s="13"/>
    </row>
    <row r="3751" spans="1:18" ht="15.75" customHeight="1">
      <c r="A3751" s="1"/>
      <c r="B3751" s="6" t="s">
        <v>14</v>
      </c>
      <c r="C3751" s="6">
        <v>1185732</v>
      </c>
      <c r="D3751" s="7">
        <v>44217</v>
      </c>
      <c r="E3751" s="6" t="s">
        <v>15</v>
      </c>
      <c r="F3751" s="6" t="s">
        <v>127</v>
      </c>
      <c r="G3751" s="6" t="s">
        <v>128</v>
      </c>
      <c r="H3751" s="6" t="s">
        <v>18</v>
      </c>
      <c r="I3751" s="8">
        <v>0.5</v>
      </c>
      <c r="J3751" s="9">
        <v>3250</v>
      </c>
      <c r="K3751" s="10">
        <f t="shared" si="28"/>
        <v>1625</v>
      </c>
      <c r="L3751" s="10">
        <f t="shared" si="29"/>
        <v>650</v>
      </c>
      <c r="M3751" s="11">
        <v>0.4</v>
      </c>
      <c r="O3751" s="16"/>
      <c r="P3751" s="14"/>
      <c r="Q3751" s="12"/>
      <c r="R3751" s="13"/>
    </row>
    <row r="3752" spans="1:18" ht="15.75" customHeight="1">
      <c r="A3752" s="1"/>
      <c r="B3752" s="6" t="s">
        <v>14</v>
      </c>
      <c r="C3752" s="6">
        <v>1185732</v>
      </c>
      <c r="D3752" s="7">
        <v>44217</v>
      </c>
      <c r="E3752" s="6" t="s">
        <v>15</v>
      </c>
      <c r="F3752" s="6" t="s">
        <v>127</v>
      </c>
      <c r="G3752" s="6" t="s">
        <v>128</v>
      </c>
      <c r="H3752" s="6" t="s">
        <v>19</v>
      </c>
      <c r="I3752" s="8">
        <v>0.4</v>
      </c>
      <c r="J3752" s="9">
        <v>3250</v>
      </c>
      <c r="K3752" s="10">
        <f t="shared" si="28"/>
        <v>1300</v>
      </c>
      <c r="L3752" s="10">
        <f t="shared" si="29"/>
        <v>390</v>
      </c>
      <c r="M3752" s="11">
        <v>0.3</v>
      </c>
      <c r="O3752" s="16"/>
      <c r="P3752" s="14"/>
      <c r="Q3752" s="12"/>
      <c r="R3752" s="13"/>
    </row>
    <row r="3753" spans="1:18" ht="15.75" customHeight="1">
      <c r="A3753" s="1"/>
      <c r="B3753" s="6" t="s">
        <v>14</v>
      </c>
      <c r="C3753" s="6">
        <v>1185732</v>
      </c>
      <c r="D3753" s="7">
        <v>44217</v>
      </c>
      <c r="E3753" s="6" t="s">
        <v>15</v>
      </c>
      <c r="F3753" s="6" t="s">
        <v>127</v>
      </c>
      <c r="G3753" s="6" t="s">
        <v>128</v>
      </c>
      <c r="H3753" s="6" t="s">
        <v>20</v>
      </c>
      <c r="I3753" s="8">
        <v>0.44999999999999996</v>
      </c>
      <c r="J3753" s="9">
        <v>1750</v>
      </c>
      <c r="K3753" s="10">
        <f t="shared" si="28"/>
        <v>787.49999999999989</v>
      </c>
      <c r="L3753" s="10">
        <f t="shared" si="29"/>
        <v>236.24999999999994</v>
      </c>
      <c r="M3753" s="11">
        <v>0.3</v>
      </c>
      <c r="O3753" s="16"/>
      <c r="P3753" s="14"/>
      <c r="Q3753" s="12"/>
      <c r="R3753" s="13"/>
    </row>
    <row r="3754" spans="1:18" ht="15.75" customHeight="1">
      <c r="A3754" s="1"/>
      <c r="B3754" s="6" t="s">
        <v>14</v>
      </c>
      <c r="C3754" s="6">
        <v>1185732</v>
      </c>
      <c r="D3754" s="7">
        <v>44217</v>
      </c>
      <c r="E3754" s="6" t="s">
        <v>15</v>
      </c>
      <c r="F3754" s="6" t="s">
        <v>127</v>
      </c>
      <c r="G3754" s="6" t="s">
        <v>128</v>
      </c>
      <c r="H3754" s="6" t="s">
        <v>21</v>
      </c>
      <c r="I3754" s="8">
        <v>0.60000000000000009</v>
      </c>
      <c r="J3754" s="9">
        <v>2250</v>
      </c>
      <c r="K3754" s="10">
        <f t="shared" si="28"/>
        <v>1350.0000000000002</v>
      </c>
      <c r="L3754" s="10">
        <f t="shared" si="29"/>
        <v>405.00000000000006</v>
      </c>
      <c r="M3754" s="11">
        <v>0.3</v>
      </c>
      <c r="O3754" s="16"/>
      <c r="P3754" s="14"/>
      <c r="Q3754" s="12"/>
      <c r="R3754" s="13"/>
    </row>
    <row r="3755" spans="1:18" ht="15.75" customHeight="1">
      <c r="A3755" s="1"/>
      <c r="B3755" s="6" t="s">
        <v>14</v>
      </c>
      <c r="C3755" s="6">
        <v>1185732</v>
      </c>
      <c r="D3755" s="7">
        <v>44217</v>
      </c>
      <c r="E3755" s="6" t="s">
        <v>15</v>
      </c>
      <c r="F3755" s="6" t="s">
        <v>127</v>
      </c>
      <c r="G3755" s="6" t="s">
        <v>128</v>
      </c>
      <c r="H3755" s="6" t="s">
        <v>22</v>
      </c>
      <c r="I3755" s="8">
        <v>0.5</v>
      </c>
      <c r="J3755" s="9">
        <v>3250</v>
      </c>
      <c r="K3755" s="10">
        <f t="shared" si="28"/>
        <v>1625</v>
      </c>
      <c r="L3755" s="10">
        <f t="shared" si="29"/>
        <v>568.75</v>
      </c>
      <c r="M3755" s="11">
        <v>0.35</v>
      </c>
      <c r="O3755" s="16"/>
      <c r="P3755" s="14"/>
      <c r="Q3755" s="12"/>
      <c r="R3755" s="13"/>
    </row>
    <row r="3756" spans="1:18" ht="15.75" customHeight="1">
      <c r="A3756" s="1"/>
      <c r="B3756" s="6" t="s">
        <v>14</v>
      </c>
      <c r="C3756" s="6">
        <v>1185732</v>
      </c>
      <c r="D3756" s="7">
        <v>44246</v>
      </c>
      <c r="E3756" s="6" t="s">
        <v>15</v>
      </c>
      <c r="F3756" s="6" t="s">
        <v>127</v>
      </c>
      <c r="G3756" s="6" t="s">
        <v>128</v>
      </c>
      <c r="H3756" s="6" t="s">
        <v>17</v>
      </c>
      <c r="I3756" s="8">
        <v>0.5</v>
      </c>
      <c r="J3756" s="9">
        <v>6000</v>
      </c>
      <c r="K3756" s="10">
        <f t="shared" si="28"/>
        <v>3000</v>
      </c>
      <c r="L3756" s="10">
        <f t="shared" si="29"/>
        <v>1200</v>
      </c>
      <c r="M3756" s="11">
        <v>0.4</v>
      </c>
      <c r="O3756" s="16"/>
      <c r="P3756" s="14"/>
      <c r="Q3756" s="12"/>
      <c r="R3756" s="13"/>
    </row>
    <row r="3757" spans="1:18" ht="15.75" customHeight="1">
      <c r="A3757" s="1"/>
      <c r="B3757" s="6" t="s">
        <v>14</v>
      </c>
      <c r="C3757" s="6">
        <v>1185732</v>
      </c>
      <c r="D3757" s="7">
        <v>44246</v>
      </c>
      <c r="E3757" s="6" t="s">
        <v>15</v>
      </c>
      <c r="F3757" s="6" t="s">
        <v>127</v>
      </c>
      <c r="G3757" s="6" t="s">
        <v>128</v>
      </c>
      <c r="H3757" s="6" t="s">
        <v>18</v>
      </c>
      <c r="I3757" s="8">
        <v>0.5</v>
      </c>
      <c r="J3757" s="9">
        <v>2500</v>
      </c>
      <c r="K3757" s="10">
        <f t="shared" si="28"/>
        <v>1250</v>
      </c>
      <c r="L3757" s="10">
        <f t="shared" si="29"/>
        <v>500</v>
      </c>
      <c r="M3757" s="11">
        <v>0.4</v>
      </c>
      <c r="O3757" s="16"/>
      <c r="P3757" s="14"/>
      <c r="Q3757" s="12"/>
      <c r="R3757" s="13"/>
    </row>
    <row r="3758" spans="1:18" ht="15.75" customHeight="1">
      <c r="A3758" s="1"/>
      <c r="B3758" s="6" t="s">
        <v>14</v>
      </c>
      <c r="C3758" s="6">
        <v>1185732</v>
      </c>
      <c r="D3758" s="7">
        <v>44246</v>
      </c>
      <c r="E3758" s="6" t="s">
        <v>15</v>
      </c>
      <c r="F3758" s="6" t="s">
        <v>127</v>
      </c>
      <c r="G3758" s="6" t="s">
        <v>128</v>
      </c>
      <c r="H3758" s="6" t="s">
        <v>19</v>
      </c>
      <c r="I3758" s="8">
        <v>0.4</v>
      </c>
      <c r="J3758" s="9">
        <v>3000</v>
      </c>
      <c r="K3758" s="10">
        <f t="shared" si="28"/>
        <v>1200</v>
      </c>
      <c r="L3758" s="10">
        <f t="shared" si="29"/>
        <v>360</v>
      </c>
      <c r="M3758" s="11">
        <v>0.3</v>
      </c>
      <c r="O3758" s="16"/>
      <c r="P3758" s="14"/>
      <c r="Q3758" s="12"/>
      <c r="R3758" s="13"/>
    </row>
    <row r="3759" spans="1:18" ht="15.75" customHeight="1">
      <c r="A3759" s="1"/>
      <c r="B3759" s="6" t="s">
        <v>14</v>
      </c>
      <c r="C3759" s="6">
        <v>1185732</v>
      </c>
      <c r="D3759" s="7">
        <v>44246</v>
      </c>
      <c r="E3759" s="6" t="s">
        <v>15</v>
      </c>
      <c r="F3759" s="6" t="s">
        <v>127</v>
      </c>
      <c r="G3759" s="6" t="s">
        <v>128</v>
      </c>
      <c r="H3759" s="6" t="s">
        <v>20</v>
      </c>
      <c r="I3759" s="8">
        <v>0.44999999999999996</v>
      </c>
      <c r="J3759" s="9">
        <v>2000</v>
      </c>
      <c r="K3759" s="10">
        <f t="shared" si="28"/>
        <v>899.99999999999989</v>
      </c>
      <c r="L3759" s="10">
        <f t="shared" si="29"/>
        <v>269.99999999999994</v>
      </c>
      <c r="M3759" s="11">
        <v>0.3</v>
      </c>
      <c r="O3759" s="16"/>
      <c r="P3759" s="14"/>
      <c r="Q3759" s="12"/>
      <c r="R3759" s="13"/>
    </row>
    <row r="3760" spans="1:18" ht="15.75" customHeight="1">
      <c r="A3760" s="1"/>
      <c r="B3760" s="6" t="s">
        <v>14</v>
      </c>
      <c r="C3760" s="6">
        <v>1185732</v>
      </c>
      <c r="D3760" s="7">
        <v>44246</v>
      </c>
      <c r="E3760" s="6" t="s">
        <v>15</v>
      </c>
      <c r="F3760" s="6" t="s">
        <v>127</v>
      </c>
      <c r="G3760" s="6" t="s">
        <v>128</v>
      </c>
      <c r="H3760" s="6" t="s">
        <v>21</v>
      </c>
      <c r="I3760" s="8">
        <v>0.60000000000000009</v>
      </c>
      <c r="J3760" s="9">
        <v>2750</v>
      </c>
      <c r="K3760" s="10">
        <f t="shared" si="28"/>
        <v>1650.0000000000002</v>
      </c>
      <c r="L3760" s="10">
        <f t="shared" si="29"/>
        <v>495.00000000000006</v>
      </c>
      <c r="M3760" s="11">
        <v>0.3</v>
      </c>
      <c r="O3760" s="16"/>
      <c r="P3760" s="14"/>
      <c r="Q3760" s="12"/>
      <c r="R3760" s="13"/>
    </row>
    <row r="3761" spans="1:18" ht="15.75" customHeight="1">
      <c r="A3761" s="1"/>
      <c r="B3761" s="6" t="s">
        <v>14</v>
      </c>
      <c r="C3761" s="6">
        <v>1185732</v>
      </c>
      <c r="D3761" s="7">
        <v>44246</v>
      </c>
      <c r="E3761" s="6" t="s">
        <v>15</v>
      </c>
      <c r="F3761" s="6" t="s">
        <v>127</v>
      </c>
      <c r="G3761" s="6" t="s">
        <v>128</v>
      </c>
      <c r="H3761" s="6" t="s">
        <v>22</v>
      </c>
      <c r="I3761" s="8">
        <v>0.5</v>
      </c>
      <c r="J3761" s="9">
        <v>3750</v>
      </c>
      <c r="K3761" s="10">
        <f t="shared" si="28"/>
        <v>1875</v>
      </c>
      <c r="L3761" s="10">
        <f t="shared" si="29"/>
        <v>656.25</v>
      </c>
      <c r="M3761" s="11">
        <v>0.35</v>
      </c>
      <c r="O3761" s="16"/>
      <c r="P3761" s="14"/>
      <c r="Q3761" s="12"/>
      <c r="R3761" s="13"/>
    </row>
    <row r="3762" spans="1:18" ht="15.75" customHeight="1">
      <c r="A3762" s="1"/>
      <c r="B3762" s="6" t="s">
        <v>14</v>
      </c>
      <c r="C3762" s="6">
        <v>1185732</v>
      </c>
      <c r="D3762" s="7">
        <v>44272</v>
      </c>
      <c r="E3762" s="6" t="s">
        <v>15</v>
      </c>
      <c r="F3762" s="6" t="s">
        <v>127</v>
      </c>
      <c r="G3762" s="6" t="s">
        <v>128</v>
      </c>
      <c r="H3762" s="6" t="s">
        <v>17</v>
      </c>
      <c r="I3762" s="8">
        <v>0.5</v>
      </c>
      <c r="J3762" s="9">
        <v>5700</v>
      </c>
      <c r="K3762" s="10">
        <f t="shared" si="28"/>
        <v>2850</v>
      </c>
      <c r="L3762" s="10">
        <f t="shared" si="29"/>
        <v>1140</v>
      </c>
      <c r="M3762" s="11">
        <v>0.4</v>
      </c>
      <c r="O3762" s="16"/>
      <c r="P3762" s="14"/>
      <c r="Q3762" s="12"/>
      <c r="R3762" s="13"/>
    </row>
    <row r="3763" spans="1:18" ht="15.75" customHeight="1">
      <c r="A3763" s="1"/>
      <c r="B3763" s="6" t="s">
        <v>14</v>
      </c>
      <c r="C3763" s="6">
        <v>1185732</v>
      </c>
      <c r="D3763" s="7">
        <v>44272</v>
      </c>
      <c r="E3763" s="6" t="s">
        <v>15</v>
      </c>
      <c r="F3763" s="6" t="s">
        <v>127</v>
      </c>
      <c r="G3763" s="6" t="s">
        <v>128</v>
      </c>
      <c r="H3763" s="6" t="s">
        <v>18</v>
      </c>
      <c r="I3763" s="8">
        <v>0.5</v>
      </c>
      <c r="J3763" s="9">
        <v>2750</v>
      </c>
      <c r="K3763" s="10">
        <f t="shared" si="28"/>
        <v>1375</v>
      </c>
      <c r="L3763" s="10">
        <f t="shared" si="29"/>
        <v>550</v>
      </c>
      <c r="M3763" s="11">
        <v>0.4</v>
      </c>
      <c r="O3763" s="16"/>
      <c r="P3763" s="14"/>
      <c r="Q3763" s="12"/>
      <c r="R3763" s="13"/>
    </row>
    <row r="3764" spans="1:18" ht="15.75" customHeight="1">
      <c r="A3764" s="1"/>
      <c r="B3764" s="6" t="s">
        <v>14</v>
      </c>
      <c r="C3764" s="6">
        <v>1185732</v>
      </c>
      <c r="D3764" s="7">
        <v>44272</v>
      </c>
      <c r="E3764" s="6" t="s">
        <v>15</v>
      </c>
      <c r="F3764" s="6" t="s">
        <v>127</v>
      </c>
      <c r="G3764" s="6" t="s">
        <v>128</v>
      </c>
      <c r="H3764" s="6" t="s">
        <v>19</v>
      </c>
      <c r="I3764" s="8">
        <v>0.4</v>
      </c>
      <c r="J3764" s="9">
        <v>3000</v>
      </c>
      <c r="K3764" s="10">
        <f t="shared" si="28"/>
        <v>1200</v>
      </c>
      <c r="L3764" s="10">
        <f t="shared" si="29"/>
        <v>360</v>
      </c>
      <c r="M3764" s="11">
        <v>0.3</v>
      </c>
      <c r="O3764" s="16"/>
      <c r="P3764" s="14"/>
      <c r="Q3764" s="12"/>
      <c r="R3764" s="13"/>
    </row>
    <row r="3765" spans="1:18" ht="15.75" customHeight="1">
      <c r="A3765" s="1"/>
      <c r="B3765" s="6" t="s">
        <v>14</v>
      </c>
      <c r="C3765" s="6">
        <v>1185732</v>
      </c>
      <c r="D3765" s="7">
        <v>44272</v>
      </c>
      <c r="E3765" s="6" t="s">
        <v>15</v>
      </c>
      <c r="F3765" s="6" t="s">
        <v>127</v>
      </c>
      <c r="G3765" s="6" t="s">
        <v>128</v>
      </c>
      <c r="H3765" s="6" t="s">
        <v>20</v>
      </c>
      <c r="I3765" s="8">
        <v>0.44999999999999996</v>
      </c>
      <c r="J3765" s="9">
        <v>1500</v>
      </c>
      <c r="K3765" s="10">
        <f t="shared" si="28"/>
        <v>674.99999999999989</v>
      </c>
      <c r="L3765" s="10">
        <f t="shared" si="29"/>
        <v>202.49999999999997</v>
      </c>
      <c r="M3765" s="11">
        <v>0.3</v>
      </c>
      <c r="O3765" s="16"/>
      <c r="P3765" s="14"/>
      <c r="Q3765" s="12"/>
      <c r="R3765" s="13"/>
    </row>
    <row r="3766" spans="1:18" ht="15.75" customHeight="1">
      <c r="A3766" s="1"/>
      <c r="B3766" s="6" t="s">
        <v>14</v>
      </c>
      <c r="C3766" s="6">
        <v>1185732</v>
      </c>
      <c r="D3766" s="7">
        <v>44272</v>
      </c>
      <c r="E3766" s="6" t="s">
        <v>15</v>
      </c>
      <c r="F3766" s="6" t="s">
        <v>127</v>
      </c>
      <c r="G3766" s="6" t="s">
        <v>128</v>
      </c>
      <c r="H3766" s="6" t="s">
        <v>21</v>
      </c>
      <c r="I3766" s="8">
        <v>0.60000000000000009</v>
      </c>
      <c r="J3766" s="9">
        <v>2000</v>
      </c>
      <c r="K3766" s="10">
        <f t="shared" si="28"/>
        <v>1200.0000000000002</v>
      </c>
      <c r="L3766" s="10">
        <f t="shared" si="29"/>
        <v>360.00000000000006</v>
      </c>
      <c r="M3766" s="11">
        <v>0.3</v>
      </c>
      <c r="O3766" s="16"/>
      <c r="P3766" s="14"/>
      <c r="Q3766" s="12"/>
      <c r="R3766" s="13"/>
    </row>
    <row r="3767" spans="1:18" ht="15.75" customHeight="1">
      <c r="A3767" s="1"/>
      <c r="B3767" s="6" t="s">
        <v>14</v>
      </c>
      <c r="C3767" s="6">
        <v>1185732</v>
      </c>
      <c r="D3767" s="7">
        <v>44272</v>
      </c>
      <c r="E3767" s="6" t="s">
        <v>15</v>
      </c>
      <c r="F3767" s="6" t="s">
        <v>127</v>
      </c>
      <c r="G3767" s="6" t="s">
        <v>128</v>
      </c>
      <c r="H3767" s="6" t="s">
        <v>22</v>
      </c>
      <c r="I3767" s="8">
        <v>0.5</v>
      </c>
      <c r="J3767" s="9">
        <v>3000</v>
      </c>
      <c r="K3767" s="10">
        <f t="shared" si="28"/>
        <v>1500</v>
      </c>
      <c r="L3767" s="10">
        <f t="shared" si="29"/>
        <v>525</v>
      </c>
      <c r="M3767" s="11">
        <v>0.35</v>
      </c>
      <c r="O3767" s="16"/>
      <c r="P3767" s="14"/>
      <c r="Q3767" s="12"/>
      <c r="R3767" s="13"/>
    </row>
    <row r="3768" spans="1:18" ht="15.75" customHeight="1">
      <c r="A3768" s="1"/>
      <c r="B3768" s="6" t="s">
        <v>14</v>
      </c>
      <c r="C3768" s="6">
        <v>1185732</v>
      </c>
      <c r="D3768" s="7">
        <v>44304</v>
      </c>
      <c r="E3768" s="6" t="s">
        <v>15</v>
      </c>
      <c r="F3768" s="6" t="s">
        <v>127</v>
      </c>
      <c r="G3768" s="6" t="s">
        <v>128</v>
      </c>
      <c r="H3768" s="6" t="s">
        <v>17</v>
      </c>
      <c r="I3768" s="8">
        <v>0.5</v>
      </c>
      <c r="J3768" s="9">
        <v>5500</v>
      </c>
      <c r="K3768" s="10">
        <f t="shared" si="28"/>
        <v>2750</v>
      </c>
      <c r="L3768" s="10">
        <f t="shared" si="29"/>
        <v>1100</v>
      </c>
      <c r="M3768" s="11">
        <v>0.4</v>
      </c>
      <c r="O3768" s="16"/>
      <c r="P3768" s="14"/>
      <c r="Q3768" s="12"/>
      <c r="R3768" s="13"/>
    </row>
    <row r="3769" spans="1:18" ht="15.75" customHeight="1">
      <c r="A3769" s="1"/>
      <c r="B3769" s="6" t="s">
        <v>14</v>
      </c>
      <c r="C3769" s="6">
        <v>1185732</v>
      </c>
      <c r="D3769" s="7">
        <v>44304</v>
      </c>
      <c r="E3769" s="6" t="s">
        <v>15</v>
      </c>
      <c r="F3769" s="6" t="s">
        <v>127</v>
      </c>
      <c r="G3769" s="6" t="s">
        <v>128</v>
      </c>
      <c r="H3769" s="6" t="s">
        <v>18</v>
      </c>
      <c r="I3769" s="8">
        <v>0.5</v>
      </c>
      <c r="J3769" s="9">
        <v>2500</v>
      </c>
      <c r="K3769" s="10">
        <f t="shared" si="28"/>
        <v>1250</v>
      </c>
      <c r="L3769" s="10">
        <f t="shared" si="29"/>
        <v>500</v>
      </c>
      <c r="M3769" s="11">
        <v>0.4</v>
      </c>
      <c r="O3769" s="16"/>
      <c r="P3769" s="14"/>
      <c r="Q3769" s="12"/>
      <c r="R3769" s="13"/>
    </row>
    <row r="3770" spans="1:18" ht="15.75" customHeight="1">
      <c r="A3770" s="1"/>
      <c r="B3770" s="6" t="s">
        <v>14</v>
      </c>
      <c r="C3770" s="6">
        <v>1185732</v>
      </c>
      <c r="D3770" s="7">
        <v>44304</v>
      </c>
      <c r="E3770" s="6" t="s">
        <v>15</v>
      </c>
      <c r="F3770" s="6" t="s">
        <v>127</v>
      </c>
      <c r="G3770" s="6" t="s">
        <v>128</v>
      </c>
      <c r="H3770" s="6" t="s">
        <v>19</v>
      </c>
      <c r="I3770" s="8">
        <v>0.4</v>
      </c>
      <c r="J3770" s="9">
        <v>2500</v>
      </c>
      <c r="K3770" s="10">
        <f t="shared" si="28"/>
        <v>1000</v>
      </c>
      <c r="L3770" s="10">
        <f t="shared" si="29"/>
        <v>300</v>
      </c>
      <c r="M3770" s="11">
        <v>0.3</v>
      </c>
      <c r="O3770" s="16"/>
      <c r="P3770" s="14"/>
      <c r="Q3770" s="12"/>
      <c r="R3770" s="13"/>
    </row>
    <row r="3771" spans="1:18" ht="15.75" customHeight="1">
      <c r="A3771" s="1"/>
      <c r="B3771" s="6" t="s">
        <v>14</v>
      </c>
      <c r="C3771" s="6">
        <v>1185732</v>
      </c>
      <c r="D3771" s="7">
        <v>44304</v>
      </c>
      <c r="E3771" s="6" t="s">
        <v>15</v>
      </c>
      <c r="F3771" s="6" t="s">
        <v>127</v>
      </c>
      <c r="G3771" s="6" t="s">
        <v>128</v>
      </c>
      <c r="H3771" s="6" t="s">
        <v>20</v>
      </c>
      <c r="I3771" s="8">
        <v>0.44999999999999996</v>
      </c>
      <c r="J3771" s="9">
        <v>1750</v>
      </c>
      <c r="K3771" s="10">
        <f t="shared" si="28"/>
        <v>787.49999999999989</v>
      </c>
      <c r="L3771" s="10">
        <f t="shared" si="29"/>
        <v>236.24999999999994</v>
      </c>
      <c r="M3771" s="11">
        <v>0.3</v>
      </c>
      <c r="O3771" s="16"/>
      <c r="P3771" s="14"/>
      <c r="Q3771" s="12"/>
      <c r="R3771" s="13"/>
    </row>
    <row r="3772" spans="1:18" ht="15.75" customHeight="1">
      <c r="A3772" s="1"/>
      <c r="B3772" s="6" t="s">
        <v>14</v>
      </c>
      <c r="C3772" s="6">
        <v>1185732</v>
      </c>
      <c r="D3772" s="7">
        <v>44304</v>
      </c>
      <c r="E3772" s="6" t="s">
        <v>15</v>
      </c>
      <c r="F3772" s="6" t="s">
        <v>127</v>
      </c>
      <c r="G3772" s="6" t="s">
        <v>128</v>
      </c>
      <c r="H3772" s="6" t="s">
        <v>21</v>
      </c>
      <c r="I3772" s="8">
        <v>0.60000000000000009</v>
      </c>
      <c r="J3772" s="9">
        <v>1750</v>
      </c>
      <c r="K3772" s="10">
        <f t="shared" si="28"/>
        <v>1050.0000000000002</v>
      </c>
      <c r="L3772" s="10">
        <f t="shared" si="29"/>
        <v>315.00000000000006</v>
      </c>
      <c r="M3772" s="11">
        <v>0.3</v>
      </c>
      <c r="O3772" s="16"/>
      <c r="P3772" s="14"/>
      <c r="Q3772" s="12"/>
      <c r="R3772" s="13"/>
    </row>
    <row r="3773" spans="1:18" ht="15.75" customHeight="1">
      <c r="A3773" s="1"/>
      <c r="B3773" s="6" t="s">
        <v>14</v>
      </c>
      <c r="C3773" s="6">
        <v>1185732</v>
      </c>
      <c r="D3773" s="7">
        <v>44304</v>
      </c>
      <c r="E3773" s="6" t="s">
        <v>15</v>
      </c>
      <c r="F3773" s="6" t="s">
        <v>127</v>
      </c>
      <c r="G3773" s="6" t="s">
        <v>128</v>
      </c>
      <c r="H3773" s="6" t="s">
        <v>22</v>
      </c>
      <c r="I3773" s="8">
        <v>0.5</v>
      </c>
      <c r="J3773" s="9">
        <v>3250</v>
      </c>
      <c r="K3773" s="10">
        <f t="shared" si="28"/>
        <v>1625</v>
      </c>
      <c r="L3773" s="10">
        <f t="shared" si="29"/>
        <v>568.75</v>
      </c>
      <c r="M3773" s="11">
        <v>0.35</v>
      </c>
      <c r="O3773" s="16"/>
      <c r="P3773" s="14"/>
      <c r="Q3773" s="12"/>
      <c r="R3773" s="13"/>
    </row>
    <row r="3774" spans="1:18" ht="15.75" customHeight="1">
      <c r="A3774" s="1"/>
      <c r="B3774" s="6" t="s">
        <v>14</v>
      </c>
      <c r="C3774" s="6">
        <v>1185732</v>
      </c>
      <c r="D3774" s="7">
        <v>44333</v>
      </c>
      <c r="E3774" s="6" t="s">
        <v>15</v>
      </c>
      <c r="F3774" s="6" t="s">
        <v>127</v>
      </c>
      <c r="G3774" s="6" t="s">
        <v>128</v>
      </c>
      <c r="H3774" s="6" t="s">
        <v>17</v>
      </c>
      <c r="I3774" s="8">
        <v>0.65</v>
      </c>
      <c r="J3774" s="9">
        <v>5950</v>
      </c>
      <c r="K3774" s="10">
        <f t="shared" si="28"/>
        <v>3867.5</v>
      </c>
      <c r="L3774" s="10">
        <f t="shared" si="29"/>
        <v>1547</v>
      </c>
      <c r="M3774" s="11">
        <v>0.4</v>
      </c>
      <c r="O3774" s="16"/>
      <c r="P3774" s="14"/>
      <c r="Q3774" s="12"/>
      <c r="R3774" s="13"/>
    </row>
    <row r="3775" spans="1:18" ht="15.75" customHeight="1">
      <c r="A3775" s="1"/>
      <c r="B3775" s="6" t="s">
        <v>14</v>
      </c>
      <c r="C3775" s="6">
        <v>1185732</v>
      </c>
      <c r="D3775" s="7">
        <v>44333</v>
      </c>
      <c r="E3775" s="6" t="s">
        <v>15</v>
      </c>
      <c r="F3775" s="6" t="s">
        <v>127</v>
      </c>
      <c r="G3775" s="6" t="s">
        <v>128</v>
      </c>
      <c r="H3775" s="6" t="s">
        <v>18</v>
      </c>
      <c r="I3775" s="8">
        <v>0.60000000000000009</v>
      </c>
      <c r="J3775" s="9">
        <v>3000</v>
      </c>
      <c r="K3775" s="10">
        <f t="shared" si="28"/>
        <v>1800.0000000000002</v>
      </c>
      <c r="L3775" s="10">
        <f t="shared" si="29"/>
        <v>720.00000000000011</v>
      </c>
      <c r="M3775" s="11">
        <v>0.4</v>
      </c>
      <c r="O3775" s="16"/>
      <c r="P3775" s="14"/>
      <c r="Q3775" s="12"/>
      <c r="R3775" s="13"/>
    </row>
    <row r="3776" spans="1:18" ht="15.75" customHeight="1">
      <c r="A3776" s="1"/>
      <c r="B3776" s="6" t="s">
        <v>14</v>
      </c>
      <c r="C3776" s="6">
        <v>1185732</v>
      </c>
      <c r="D3776" s="7">
        <v>44333</v>
      </c>
      <c r="E3776" s="6" t="s">
        <v>15</v>
      </c>
      <c r="F3776" s="6" t="s">
        <v>127</v>
      </c>
      <c r="G3776" s="6" t="s">
        <v>128</v>
      </c>
      <c r="H3776" s="6" t="s">
        <v>19</v>
      </c>
      <c r="I3776" s="8">
        <v>0.55000000000000004</v>
      </c>
      <c r="J3776" s="9">
        <v>3250</v>
      </c>
      <c r="K3776" s="10">
        <f t="shared" si="28"/>
        <v>1787.5000000000002</v>
      </c>
      <c r="L3776" s="10">
        <f t="shared" si="29"/>
        <v>536.25</v>
      </c>
      <c r="M3776" s="11">
        <v>0.3</v>
      </c>
      <c r="O3776" s="16"/>
      <c r="P3776" s="14"/>
      <c r="Q3776" s="12"/>
      <c r="R3776" s="13"/>
    </row>
    <row r="3777" spans="1:18" ht="15.75" customHeight="1">
      <c r="A3777" s="1"/>
      <c r="B3777" s="6" t="s">
        <v>14</v>
      </c>
      <c r="C3777" s="6">
        <v>1185732</v>
      </c>
      <c r="D3777" s="7">
        <v>44333</v>
      </c>
      <c r="E3777" s="6" t="s">
        <v>15</v>
      </c>
      <c r="F3777" s="6" t="s">
        <v>127</v>
      </c>
      <c r="G3777" s="6" t="s">
        <v>128</v>
      </c>
      <c r="H3777" s="6" t="s">
        <v>20</v>
      </c>
      <c r="I3777" s="8">
        <v>0.55000000000000004</v>
      </c>
      <c r="J3777" s="9">
        <v>2750</v>
      </c>
      <c r="K3777" s="10">
        <f t="shared" si="28"/>
        <v>1512.5000000000002</v>
      </c>
      <c r="L3777" s="10">
        <f t="shared" si="29"/>
        <v>453.75000000000006</v>
      </c>
      <c r="M3777" s="11">
        <v>0.3</v>
      </c>
      <c r="O3777" s="16"/>
      <c r="P3777" s="14"/>
      <c r="Q3777" s="12"/>
      <c r="R3777" s="13"/>
    </row>
    <row r="3778" spans="1:18" ht="15.75" customHeight="1">
      <c r="A3778" s="1"/>
      <c r="B3778" s="6" t="s">
        <v>14</v>
      </c>
      <c r="C3778" s="6">
        <v>1185732</v>
      </c>
      <c r="D3778" s="7">
        <v>44333</v>
      </c>
      <c r="E3778" s="6" t="s">
        <v>15</v>
      </c>
      <c r="F3778" s="6" t="s">
        <v>127</v>
      </c>
      <c r="G3778" s="6" t="s">
        <v>128</v>
      </c>
      <c r="H3778" s="6" t="s">
        <v>21</v>
      </c>
      <c r="I3778" s="8">
        <v>0.65</v>
      </c>
      <c r="J3778" s="9">
        <v>3000</v>
      </c>
      <c r="K3778" s="10">
        <f t="shared" si="28"/>
        <v>1950</v>
      </c>
      <c r="L3778" s="10">
        <f t="shared" si="29"/>
        <v>585</v>
      </c>
      <c r="M3778" s="11">
        <v>0.3</v>
      </c>
      <c r="O3778" s="16"/>
      <c r="P3778" s="14"/>
      <c r="Q3778" s="12"/>
      <c r="R3778" s="13"/>
    </row>
    <row r="3779" spans="1:18" ht="15.75" customHeight="1">
      <c r="A3779" s="1"/>
      <c r="B3779" s="6" t="s">
        <v>14</v>
      </c>
      <c r="C3779" s="6">
        <v>1185732</v>
      </c>
      <c r="D3779" s="7">
        <v>44333</v>
      </c>
      <c r="E3779" s="6" t="s">
        <v>15</v>
      </c>
      <c r="F3779" s="6" t="s">
        <v>127</v>
      </c>
      <c r="G3779" s="6" t="s">
        <v>128</v>
      </c>
      <c r="H3779" s="6" t="s">
        <v>22</v>
      </c>
      <c r="I3779" s="8">
        <v>0.70000000000000007</v>
      </c>
      <c r="J3779" s="9">
        <v>4250</v>
      </c>
      <c r="K3779" s="10">
        <f t="shared" si="28"/>
        <v>2975.0000000000005</v>
      </c>
      <c r="L3779" s="10">
        <f t="shared" si="29"/>
        <v>1041.25</v>
      </c>
      <c r="M3779" s="11">
        <v>0.35</v>
      </c>
      <c r="O3779" s="16"/>
      <c r="P3779" s="14"/>
      <c r="Q3779" s="12"/>
      <c r="R3779" s="13"/>
    </row>
    <row r="3780" spans="1:18" ht="15.75" customHeight="1">
      <c r="A3780" s="1"/>
      <c r="B3780" s="6" t="s">
        <v>14</v>
      </c>
      <c r="C3780" s="6">
        <v>1185732</v>
      </c>
      <c r="D3780" s="7">
        <v>44366</v>
      </c>
      <c r="E3780" s="6" t="s">
        <v>15</v>
      </c>
      <c r="F3780" s="6" t="s">
        <v>127</v>
      </c>
      <c r="G3780" s="6" t="s">
        <v>128</v>
      </c>
      <c r="H3780" s="6" t="s">
        <v>17</v>
      </c>
      <c r="I3780" s="8">
        <v>0.65</v>
      </c>
      <c r="J3780" s="9">
        <v>6750</v>
      </c>
      <c r="K3780" s="10">
        <f t="shared" si="28"/>
        <v>4387.5</v>
      </c>
      <c r="L3780" s="10">
        <f t="shared" si="29"/>
        <v>1755</v>
      </c>
      <c r="M3780" s="11">
        <v>0.4</v>
      </c>
      <c r="O3780" s="16"/>
      <c r="P3780" s="14"/>
      <c r="Q3780" s="12"/>
      <c r="R3780" s="13"/>
    </row>
    <row r="3781" spans="1:18" ht="15.75" customHeight="1">
      <c r="A3781" s="1"/>
      <c r="B3781" s="6" t="s">
        <v>14</v>
      </c>
      <c r="C3781" s="6">
        <v>1185732</v>
      </c>
      <c r="D3781" s="7">
        <v>44366</v>
      </c>
      <c r="E3781" s="6" t="s">
        <v>15</v>
      </c>
      <c r="F3781" s="6" t="s">
        <v>127</v>
      </c>
      <c r="G3781" s="6" t="s">
        <v>128</v>
      </c>
      <c r="H3781" s="6" t="s">
        <v>18</v>
      </c>
      <c r="I3781" s="8">
        <v>0.60000000000000009</v>
      </c>
      <c r="J3781" s="9">
        <v>4250</v>
      </c>
      <c r="K3781" s="10">
        <f t="shared" si="28"/>
        <v>2550.0000000000005</v>
      </c>
      <c r="L3781" s="10">
        <f t="shared" si="29"/>
        <v>1020.0000000000002</v>
      </c>
      <c r="M3781" s="11">
        <v>0.4</v>
      </c>
      <c r="O3781" s="16"/>
      <c r="P3781" s="14"/>
      <c r="Q3781" s="12"/>
      <c r="R3781" s="13"/>
    </row>
    <row r="3782" spans="1:18" ht="15.75" customHeight="1">
      <c r="A3782" s="1"/>
      <c r="B3782" s="6" t="s">
        <v>14</v>
      </c>
      <c r="C3782" s="6">
        <v>1185732</v>
      </c>
      <c r="D3782" s="7">
        <v>44366</v>
      </c>
      <c r="E3782" s="6" t="s">
        <v>15</v>
      </c>
      <c r="F3782" s="6" t="s">
        <v>127</v>
      </c>
      <c r="G3782" s="6" t="s">
        <v>128</v>
      </c>
      <c r="H3782" s="6" t="s">
        <v>19</v>
      </c>
      <c r="I3782" s="8">
        <v>0.55000000000000004</v>
      </c>
      <c r="J3782" s="9">
        <v>3500</v>
      </c>
      <c r="K3782" s="10">
        <f t="shared" si="28"/>
        <v>1925.0000000000002</v>
      </c>
      <c r="L3782" s="10">
        <f t="shared" si="29"/>
        <v>577.5</v>
      </c>
      <c r="M3782" s="11">
        <v>0.3</v>
      </c>
      <c r="O3782" s="16"/>
      <c r="P3782" s="14"/>
      <c r="Q3782" s="12"/>
      <c r="R3782" s="13"/>
    </row>
    <row r="3783" spans="1:18" ht="15.75" customHeight="1">
      <c r="A3783" s="1"/>
      <c r="B3783" s="6" t="s">
        <v>14</v>
      </c>
      <c r="C3783" s="6">
        <v>1185732</v>
      </c>
      <c r="D3783" s="7">
        <v>44366</v>
      </c>
      <c r="E3783" s="6" t="s">
        <v>15</v>
      </c>
      <c r="F3783" s="6" t="s">
        <v>127</v>
      </c>
      <c r="G3783" s="6" t="s">
        <v>128</v>
      </c>
      <c r="H3783" s="6" t="s">
        <v>20</v>
      </c>
      <c r="I3783" s="8">
        <v>0.55000000000000004</v>
      </c>
      <c r="J3783" s="9">
        <v>3250</v>
      </c>
      <c r="K3783" s="10">
        <f t="shared" si="28"/>
        <v>1787.5000000000002</v>
      </c>
      <c r="L3783" s="10">
        <f t="shared" si="29"/>
        <v>536.25</v>
      </c>
      <c r="M3783" s="11">
        <v>0.3</v>
      </c>
      <c r="O3783" s="16"/>
      <c r="P3783" s="14"/>
      <c r="Q3783" s="12"/>
      <c r="R3783" s="13"/>
    </row>
    <row r="3784" spans="1:18" ht="15.75" customHeight="1">
      <c r="A3784" s="1"/>
      <c r="B3784" s="6" t="s">
        <v>14</v>
      </c>
      <c r="C3784" s="6">
        <v>1185732</v>
      </c>
      <c r="D3784" s="7">
        <v>44366</v>
      </c>
      <c r="E3784" s="6" t="s">
        <v>15</v>
      </c>
      <c r="F3784" s="6" t="s">
        <v>127</v>
      </c>
      <c r="G3784" s="6" t="s">
        <v>128</v>
      </c>
      <c r="H3784" s="6" t="s">
        <v>21</v>
      </c>
      <c r="I3784" s="8">
        <v>0.65</v>
      </c>
      <c r="J3784" s="9">
        <v>3250</v>
      </c>
      <c r="K3784" s="10">
        <f t="shared" si="28"/>
        <v>2112.5</v>
      </c>
      <c r="L3784" s="10">
        <f t="shared" si="29"/>
        <v>633.75</v>
      </c>
      <c r="M3784" s="11">
        <v>0.3</v>
      </c>
      <c r="O3784" s="16"/>
      <c r="P3784" s="14"/>
      <c r="Q3784" s="12"/>
      <c r="R3784" s="13"/>
    </row>
    <row r="3785" spans="1:18" ht="15.75" customHeight="1">
      <c r="A3785" s="1"/>
      <c r="B3785" s="6" t="s">
        <v>14</v>
      </c>
      <c r="C3785" s="6">
        <v>1185732</v>
      </c>
      <c r="D3785" s="7">
        <v>44366</v>
      </c>
      <c r="E3785" s="6" t="s">
        <v>15</v>
      </c>
      <c r="F3785" s="6" t="s">
        <v>127</v>
      </c>
      <c r="G3785" s="6" t="s">
        <v>128</v>
      </c>
      <c r="H3785" s="6" t="s">
        <v>22</v>
      </c>
      <c r="I3785" s="8">
        <v>0.70000000000000007</v>
      </c>
      <c r="J3785" s="9">
        <v>4750</v>
      </c>
      <c r="K3785" s="10">
        <f t="shared" si="28"/>
        <v>3325.0000000000005</v>
      </c>
      <c r="L3785" s="10">
        <f t="shared" si="29"/>
        <v>1163.75</v>
      </c>
      <c r="M3785" s="11">
        <v>0.35</v>
      </c>
      <c r="O3785" s="16"/>
      <c r="P3785" s="14"/>
      <c r="Q3785" s="12"/>
      <c r="R3785" s="13"/>
    </row>
    <row r="3786" spans="1:18" ht="15.75" customHeight="1">
      <c r="A3786" s="1"/>
      <c r="B3786" s="6" t="s">
        <v>14</v>
      </c>
      <c r="C3786" s="6">
        <v>1185732</v>
      </c>
      <c r="D3786" s="7">
        <v>44394</v>
      </c>
      <c r="E3786" s="6" t="s">
        <v>15</v>
      </c>
      <c r="F3786" s="6" t="s">
        <v>127</v>
      </c>
      <c r="G3786" s="6" t="s">
        <v>128</v>
      </c>
      <c r="H3786" s="6" t="s">
        <v>17</v>
      </c>
      <c r="I3786" s="8">
        <v>0.65</v>
      </c>
      <c r="J3786" s="9">
        <v>7000</v>
      </c>
      <c r="K3786" s="10">
        <f t="shared" si="28"/>
        <v>4550</v>
      </c>
      <c r="L3786" s="10">
        <f t="shared" si="29"/>
        <v>1820</v>
      </c>
      <c r="M3786" s="11">
        <v>0.4</v>
      </c>
      <c r="O3786" s="16"/>
      <c r="P3786" s="14"/>
      <c r="Q3786" s="12"/>
      <c r="R3786" s="13"/>
    </row>
    <row r="3787" spans="1:18" ht="15.75" customHeight="1">
      <c r="A3787" s="1"/>
      <c r="B3787" s="6" t="s">
        <v>14</v>
      </c>
      <c r="C3787" s="6">
        <v>1185732</v>
      </c>
      <c r="D3787" s="7">
        <v>44394</v>
      </c>
      <c r="E3787" s="6" t="s">
        <v>15</v>
      </c>
      <c r="F3787" s="6" t="s">
        <v>127</v>
      </c>
      <c r="G3787" s="6" t="s">
        <v>128</v>
      </c>
      <c r="H3787" s="6" t="s">
        <v>18</v>
      </c>
      <c r="I3787" s="8">
        <v>0.60000000000000009</v>
      </c>
      <c r="J3787" s="9">
        <v>4500</v>
      </c>
      <c r="K3787" s="10">
        <f t="shared" si="28"/>
        <v>2700.0000000000005</v>
      </c>
      <c r="L3787" s="10">
        <f t="shared" si="29"/>
        <v>1080.0000000000002</v>
      </c>
      <c r="M3787" s="11">
        <v>0.4</v>
      </c>
      <c r="O3787" s="16"/>
      <c r="P3787" s="14"/>
      <c r="Q3787" s="12"/>
      <c r="R3787" s="13"/>
    </row>
    <row r="3788" spans="1:18" ht="15.75" customHeight="1">
      <c r="A3788" s="1"/>
      <c r="B3788" s="6" t="s">
        <v>14</v>
      </c>
      <c r="C3788" s="6">
        <v>1185732</v>
      </c>
      <c r="D3788" s="7">
        <v>44394</v>
      </c>
      <c r="E3788" s="6" t="s">
        <v>15</v>
      </c>
      <c r="F3788" s="6" t="s">
        <v>127</v>
      </c>
      <c r="G3788" s="6" t="s">
        <v>128</v>
      </c>
      <c r="H3788" s="6" t="s">
        <v>19</v>
      </c>
      <c r="I3788" s="8">
        <v>0.55000000000000004</v>
      </c>
      <c r="J3788" s="9">
        <v>3750</v>
      </c>
      <c r="K3788" s="10">
        <f t="shared" si="28"/>
        <v>2062.5</v>
      </c>
      <c r="L3788" s="10">
        <f t="shared" si="29"/>
        <v>618.75</v>
      </c>
      <c r="M3788" s="11">
        <v>0.3</v>
      </c>
      <c r="O3788" s="16"/>
      <c r="P3788" s="14"/>
      <c r="Q3788" s="12"/>
      <c r="R3788" s="13"/>
    </row>
    <row r="3789" spans="1:18" ht="15.75" customHeight="1">
      <c r="A3789" s="1"/>
      <c r="B3789" s="6" t="s">
        <v>14</v>
      </c>
      <c r="C3789" s="6">
        <v>1185732</v>
      </c>
      <c r="D3789" s="7">
        <v>44394</v>
      </c>
      <c r="E3789" s="6" t="s">
        <v>15</v>
      </c>
      <c r="F3789" s="6" t="s">
        <v>127</v>
      </c>
      <c r="G3789" s="6" t="s">
        <v>128</v>
      </c>
      <c r="H3789" s="6" t="s">
        <v>20</v>
      </c>
      <c r="I3789" s="8">
        <v>0.55000000000000004</v>
      </c>
      <c r="J3789" s="9">
        <v>3250</v>
      </c>
      <c r="K3789" s="10">
        <f t="shared" si="28"/>
        <v>1787.5000000000002</v>
      </c>
      <c r="L3789" s="10">
        <f t="shared" si="29"/>
        <v>536.25</v>
      </c>
      <c r="M3789" s="11">
        <v>0.3</v>
      </c>
      <c r="O3789" s="16"/>
      <c r="P3789" s="14"/>
      <c r="Q3789" s="12"/>
      <c r="R3789" s="13"/>
    </row>
    <row r="3790" spans="1:18" ht="15.75" customHeight="1">
      <c r="A3790" s="1"/>
      <c r="B3790" s="6" t="s">
        <v>14</v>
      </c>
      <c r="C3790" s="6">
        <v>1185732</v>
      </c>
      <c r="D3790" s="7">
        <v>44394</v>
      </c>
      <c r="E3790" s="6" t="s">
        <v>15</v>
      </c>
      <c r="F3790" s="6" t="s">
        <v>127</v>
      </c>
      <c r="G3790" s="6" t="s">
        <v>128</v>
      </c>
      <c r="H3790" s="6" t="s">
        <v>21</v>
      </c>
      <c r="I3790" s="8">
        <v>0.65</v>
      </c>
      <c r="J3790" s="9">
        <v>3500</v>
      </c>
      <c r="K3790" s="10">
        <f t="shared" si="28"/>
        <v>2275</v>
      </c>
      <c r="L3790" s="10">
        <f t="shared" si="29"/>
        <v>682.5</v>
      </c>
      <c r="M3790" s="11">
        <v>0.3</v>
      </c>
      <c r="O3790" s="16"/>
      <c r="P3790" s="14"/>
      <c r="Q3790" s="12"/>
      <c r="R3790" s="13"/>
    </row>
    <row r="3791" spans="1:18" ht="15.75" customHeight="1">
      <c r="A3791" s="1"/>
      <c r="B3791" s="6" t="s">
        <v>14</v>
      </c>
      <c r="C3791" s="6">
        <v>1185732</v>
      </c>
      <c r="D3791" s="7">
        <v>44394</v>
      </c>
      <c r="E3791" s="6" t="s">
        <v>15</v>
      </c>
      <c r="F3791" s="6" t="s">
        <v>127</v>
      </c>
      <c r="G3791" s="6" t="s">
        <v>128</v>
      </c>
      <c r="H3791" s="6" t="s">
        <v>22</v>
      </c>
      <c r="I3791" s="8">
        <v>0.70000000000000007</v>
      </c>
      <c r="J3791" s="9">
        <v>5250</v>
      </c>
      <c r="K3791" s="10">
        <f t="shared" si="28"/>
        <v>3675.0000000000005</v>
      </c>
      <c r="L3791" s="10">
        <f t="shared" si="29"/>
        <v>1286.25</v>
      </c>
      <c r="M3791" s="11">
        <v>0.35</v>
      </c>
      <c r="O3791" s="16"/>
      <c r="P3791" s="14"/>
      <c r="Q3791" s="12"/>
      <c r="R3791" s="13"/>
    </row>
    <row r="3792" spans="1:18" ht="15.75" customHeight="1">
      <c r="A3792" s="1"/>
      <c r="B3792" s="6" t="s">
        <v>14</v>
      </c>
      <c r="C3792" s="6">
        <v>1185732</v>
      </c>
      <c r="D3792" s="7">
        <v>44426</v>
      </c>
      <c r="E3792" s="6" t="s">
        <v>15</v>
      </c>
      <c r="F3792" s="6" t="s">
        <v>127</v>
      </c>
      <c r="G3792" s="6" t="s">
        <v>128</v>
      </c>
      <c r="H3792" s="6" t="s">
        <v>17</v>
      </c>
      <c r="I3792" s="8">
        <v>0.65</v>
      </c>
      <c r="J3792" s="9">
        <v>6750</v>
      </c>
      <c r="K3792" s="10">
        <f t="shared" si="28"/>
        <v>4387.5</v>
      </c>
      <c r="L3792" s="10">
        <f t="shared" si="29"/>
        <v>1755</v>
      </c>
      <c r="M3792" s="11">
        <v>0.4</v>
      </c>
      <c r="O3792" s="16"/>
      <c r="P3792" s="14"/>
      <c r="Q3792" s="12"/>
      <c r="R3792" s="13"/>
    </row>
    <row r="3793" spans="1:18" ht="15.75" customHeight="1">
      <c r="A3793" s="1"/>
      <c r="B3793" s="6" t="s">
        <v>14</v>
      </c>
      <c r="C3793" s="6">
        <v>1185732</v>
      </c>
      <c r="D3793" s="7">
        <v>44426</v>
      </c>
      <c r="E3793" s="6" t="s">
        <v>15</v>
      </c>
      <c r="F3793" s="6" t="s">
        <v>127</v>
      </c>
      <c r="G3793" s="6" t="s">
        <v>128</v>
      </c>
      <c r="H3793" s="6" t="s">
        <v>18</v>
      </c>
      <c r="I3793" s="8">
        <v>0.60000000000000009</v>
      </c>
      <c r="J3793" s="9">
        <v>4500</v>
      </c>
      <c r="K3793" s="10">
        <f t="shared" si="28"/>
        <v>2700.0000000000005</v>
      </c>
      <c r="L3793" s="10">
        <f t="shared" si="29"/>
        <v>1080.0000000000002</v>
      </c>
      <c r="M3793" s="11">
        <v>0.4</v>
      </c>
      <c r="O3793" s="16"/>
      <c r="P3793" s="14"/>
      <c r="Q3793" s="12"/>
      <c r="R3793" s="13"/>
    </row>
    <row r="3794" spans="1:18" ht="15.75" customHeight="1">
      <c r="A3794" s="1"/>
      <c r="B3794" s="6" t="s">
        <v>14</v>
      </c>
      <c r="C3794" s="6">
        <v>1185732</v>
      </c>
      <c r="D3794" s="7">
        <v>44426</v>
      </c>
      <c r="E3794" s="6" t="s">
        <v>15</v>
      </c>
      <c r="F3794" s="6" t="s">
        <v>127</v>
      </c>
      <c r="G3794" s="6" t="s">
        <v>128</v>
      </c>
      <c r="H3794" s="6" t="s">
        <v>19</v>
      </c>
      <c r="I3794" s="8">
        <v>0.55000000000000004</v>
      </c>
      <c r="J3794" s="9">
        <v>3750</v>
      </c>
      <c r="K3794" s="10">
        <f t="shared" si="28"/>
        <v>2062.5</v>
      </c>
      <c r="L3794" s="10">
        <f t="shared" si="29"/>
        <v>618.75</v>
      </c>
      <c r="M3794" s="11">
        <v>0.3</v>
      </c>
      <c r="O3794" s="16"/>
      <c r="P3794" s="14"/>
      <c r="Q3794" s="12"/>
      <c r="R3794" s="13"/>
    </row>
    <row r="3795" spans="1:18" ht="15.75" customHeight="1">
      <c r="A3795" s="1"/>
      <c r="B3795" s="6" t="s">
        <v>14</v>
      </c>
      <c r="C3795" s="6">
        <v>1185732</v>
      </c>
      <c r="D3795" s="7">
        <v>44426</v>
      </c>
      <c r="E3795" s="6" t="s">
        <v>15</v>
      </c>
      <c r="F3795" s="6" t="s">
        <v>127</v>
      </c>
      <c r="G3795" s="6" t="s">
        <v>128</v>
      </c>
      <c r="H3795" s="6" t="s">
        <v>20</v>
      </c>
      <c r="I3795" s="8">
        <v>0.55000000000000004</v>
      </c>
      <c r="J3795" s="9">
        <v>2750</v>
      </c>
      <c r="K3795" s="10">
        <f t="shared" si="28"/>
        <v>1512.5000000000002</v>
      </c>
      <c r="L3795" s="10">
        <f t="shared" si="29"/>
        <v>453.75000000000006</v>
      </c>
      <c r="M3795" s="11">
        <v>0.3</v>
      </c>
      <c r="O3795" s="16"/>
      <c r="P3795" s="14"/>
      <c r="Q3795" s="12"/>
      <c r="R3795" s="13"/>
    </row>
    <row r="3796" spans="1:18" ht="15.75" customHeight="1">
      <c r="A3796" s="1"/>
      <c r="B3796" s="6" t="s">
        <v>14</v>
      </c>
      <c r="C3796" s="6">
        <v>1185732</v>
      </c>
      <c r="D3796" s="7">
        <v>44426</v>
      </c>
      <c r="E3796" s="6" t="s">
        <v>15</v>
      </c>
      <c r="F3796" s="6" t="s">
        <v>127</v>
      </c>
      <c r="G3796" s="6" t="s">
        <v>128</v>
      </c>
      <c r="H3796" s="6" t="s">
        <v>21</v>
      </c>
      <c r="I3796" s="8">
        <v>0.65</v>
      </c>
      <c r="J3796" s="9">
        <v>2500</v>
      </c>
      <c r="K3796" s="10">
        <f t="shared" si="28"/>
        <v>1625</v>
      </c>
      <c r="L3796" s="10">
        <f t="shared" si="29"/>
        <v>487.5</v>
      </c>
      <c r="M3796" s="11">
        <v>0.3</v>
      </c>
      <c r="O3796" s="16"/>
      <c r="P3796" s="14"/>
      <c r="Q3796" s="12"/>
      <c r="R3796" s="13"/>
    </row>
    <row r="3797" spans="1:18" ht="15.75" customHeight="1">
      <c r="A3797" s="1"/>
      <c r="B3797" s="6" t="s">
        <v>14</v>
      </c>
      <c r="C3797" s="6">
        <v>1185732</v>
      </c>
      <c r="D3797" s="7">
        <v>44426</v>
      </c>
      <c r="E3797" s="6" t="s">
        <v>15</v>
      </c>
      <c r="F3797" s="6" t="s">
        <v>127</v>
      </c>
      <c r="G3797" s="6" t="s">
        <v>128</v>
      </c>
      <c r="H3797" s="6" t="s">
        <v>22</v>
      </c>
      <c r="I3797" s="8">
        <v>0.70000000000000007</v>
      </c>
      <c r="J3797" s="9">
        <v>4250</v>
      </c>
      <c r="K3797" s="10">
        <f t="shared" si="28"/>
        <v>2975.0000000000005</v>
      </c>
      <c r="L3797" s="10">
        <f t="shared" si="29"/>
        <v>1041.25</v>
      </c>
      <c r="M3797" s="11">
        <v>0.35</v>
      </c>
      <c r="O3797" s="16"/>
      <c r="P3797" s="14"/>
      <c r="Q3797" s="12"/>
      <c r="R3797" s="13"/>
    </row>
    <row r="3798" spans="1:18" ht="15.75" customHeight="1">
      <c r="A3798" s="1"/>
      <c r="B3798" s="6" t="s">
        <v>14</v>
      </c>
      <c r="C3798" s="6">
        <v>1185732</v>
      </c>
      <c r="D3798" s="7">
        <v>44456</v>
      </c>
      <c r="E3798" s="6" t="s">
        <v>15</v>
      </c>
      <c r="F3798" s="6" t="s">
        <v>127</v>
      </c>
      <c r="G3798" s="6" t="s">
        <v>128</v>
      </c>
      <c r="H3798" s="6" t="s">
        <v>17</v>
      </c>
      <c r="I3798" s="8">
        <v>0.65</v>
      </c>
      <c r="J3798" s="9">
        <v>5500</v>
      </c>
      <c r="K3798" s="10">
        <f t="shared" si="28"/>
        <v>3575</v>
      </c>
      <c r="L3798" s="10">
        <f t="shared" si="29"/>
        <v>1430</v>
      </c>
      <c r="M3798" s="11">
        <v>0.4</v>
      </c>
      <c r="O3798" s="16"/>
      <c r="P3798" s="14"/>
      <c r="Q3798" s="12"/>
      <c r="R3798" s="13"/>
    </row>
    <row r="3799" spans="1:18" ht="15.75" customHeight="1">
      <c r="A3799" s="1"/>
      <c r="B3799" s="6" t="s">
        <v>14</v>
      </c>
      <c r="C3799" s="6">
        <v>1185732</v>
      </c>
      <c r="D3799" s="7">
        <v>44456</v>
      </c>
      <c r="E3799" s="6" t="s">
        <v>15</v>
      </c>
      <c r="F3799" s="6" t="s">
        <v>127</v>
      </c>
      <c r="G3799" s="6" t="s">
        <v>128</v>
      </c>
      <c r="H3799" s="6" t="s">
        <v>18</v>
      </c>
      <c r="I3799" s="8">
        <v>0.60000000000000009</v>
      </c>
      <c r="J3799" s="9">
        <v>3500</v>
      </c>
      <c r="K3799" s="10">
        <f t="shared" si="28"/>
        <v>2100.0000000000005</v>
      </c>
      <c r="L3799" s="10">
        <f t="shared" si="29"/>
        <v>840.00000000000023</v>
      </c>
      <c r="M3799" s="11">
        <v>0.4</v>
      </c>
      <c r="O3799" s="16"/>
      <c r="P3799" s="14"/>
      <c r="Q3799" s="12"/>
      <c r="R3799" s="13"/>
    </row>
    <row r="3800" spans="1:18" ht="15.75" customHeight="1">
      <c r="A3800" s="1"/>
      <c r="B3800" s="6" t="s">
        <v>14</v>
      </c>
      <c r="C3800" s="6">
        <v>1185732</v>
      </c>
      <c r="D3800" s="7">
        <v>44456</v>
      </c>
      <c r="E3800" s="6" t="s">
        <v>15</v>
      </c>
      <c r="F3800" s="6" t="s">
        <v>127</v>
      </c>
      <c r="G3800" s="6" t="s">
        <v>128</v>
      </c>
      <c r="H3800" s="6" t="s">
        <v>19</v>
      </c>
      <c r="I3800" s="8">
        <v>0.55000000000000004</v>
      </c>
      <c r="J3800" s="9">
        <v>2500</v>
      </c>
      <c r="K3800" s="10">
        <f t="shared" si="28"/>
        <v>1375</v>
      </c>
      <c r="L3800" s="10">
        <f t="shared" si="29"/>
        <v>412.5</v>
      </c>
      <c r="M3800" s="11">
        <v>0.3</v>
      </c>
      <c r="O3800" s="16"/>
      <c r="P3800" s="14"/>
      <c r="Q3800" s="12"/>
      <c r="R3800" s="13"/>
    </row>
    <row r="3801" spans="1:18" ht="15.75" customHeight="1">
      <c r="A3801" s="1"/>
      <c r="B3801" s="6" t="s">
        <v>14</v>
      </c>
      <c r="C3801" s="6">
        <v>1185732</v>
      </c>
      <c r="D3801" s="7">
        <v>44456</v>
      </c>
      <c r="E3801" s="6" t="s">
        <v>15</v>
      </c>
      <c r="F3801" s="6" t="s">
        <v>127</v>
      </c>
      <c r="G3801" s="6" t="s">
        <v>128</v>
      </c>
      <c r="H3801" s="6" t="s">
        <v>20</v>
      </c>
      <c r="I3801" s="8">
        <v>0.55000000000000004</v>
      </c>
      <c r="J3801" s="9">
        <v>2250</v>
      </c>
      <c r="K3801" s="10">
        <f t="shared" si="28"/>
        <v>1237.5</v>
      </c>
      <c r="L3801" s="10">
        <f t="shared" si="29"/>
        <v>371.25</v>
      </c>
      <c r="M3801" s="11">
        <v>0.3</v>
      </c>
      <c r="O3801" s="16"/>
      <c r="P3801" s="14"/>
      <c r="Q3801" s="12"/>
      <c r="R3801" s="13"/>
    </row>
    <row r="3802" spans="1:18" ht="15.75" customHeight="1">
      <c r="A3802" s="1"/>
      <c r="B3802" s="6" t="s">
        <v>14</v>
      </c>
      <c r="C3802" s="6">
        <v>1185732</v>
      </c>
      <c r="D3802" s="7">
        <v>44456</v>
      </c>
      <c r="E3802" s="6" t="s">
        <v>15</v>
      </c>
      <c r="F3802" s="6" t="s">
        <v>127</v>
      </c>
      <c r="G3802" s="6" t="s">
        <v>128</v>
      </c>
      <c r="H3802" s="6" t="s">
        <v>21</v>
      </c>
      <c r="I3802" s="8">
        <v>0.65</v>
      </c>
      <c r="J3802" s="9">
        <v>2250</v>
      </c>
      <c r="K3802" s="10">
        <f t="shared" si="28"/>
        <v>1462.5</v>
      </c>
      <c r="L3802" s="10">
        <f t="shared" si="29"/>
        <v>438.75</v>
      </c>
      <c r="M3802" s="11">
        <v>0.3</v>
      </c>
      <c r="O3802" s="16"/>
      <c r="P3802" s="14"/>
      <c r="Q3802" s="12"/>
      <c r="R3802" s="13"/>
    </row>
    <row r="3803" spans="1:18" ht="15.75" customHeight="1">
      <c r="A3803" s="1"/>
      <c r="B3803" s="6" t="s">
        <v>14</v>
      </c>
      <c r="C3803" s="6">
        <v>1185732</v>
      </c>
      <c r="D3803" s="7">
        <v>44456</v>
      </c>
      <c r="E3803" s="6" t="s">
        <v>15</v>
      </c>
      <c r="F3803" s="6" t="s">
        <v>127</v>
      </c>
      <c r="G3803" s="6" t="s">
        <v>128</v>
      </c>
      <c r="H3803" s="6" t="s">
        <v>22</v>
      </c>
      <c r="I3803" s="8">
        <v>0.70000000000000007</v>
      </c>
      <c r="J3803" s="9">
        <v>3250</v>
      </c>
      <c r="K3803" s="10">
        <f t="shared" si="28"/>
        <v>2275</v>
      </c>
      <c r="L3803" s="10">
        <f t="shared" si="29"/>
        <v>796.25</v>
      </c>
      <c r="M3803" s="11">
        <v>0.35</v>
      </c>
      <c r="O3803" s="16"/>
      <c r="P3803" s="14"/>
      <c r="Q3803" s="12"/>
      <c r="R3803" s="13"/>
    </row>
    <row r="3804" spans="1:18" ht="15.75" customHeight="1">
      <c r="A3804" s="1"/>
      <c r="B3804" s="6" t="s">
        <v>14</v>
      </c>
      <c r="C3804" s="6">
        <v>1185732</v>
      </c>
      <c r="D3804" s="7">
        <v>44488</v>
      </c>
      <c r="E3804" s="6" t="s">
        <v>15</v>
      </c>
      <c r="F3804" s="6" t="s">
        <v>127</v>
      </c>
      <c r="G3804" s="6" t="s">
        <v>128</v>
      </c>
      <c r="H3804" s="6" t="s">
        <v>17</v>
      </c>
      <c r="I3804" s="8">
        <v>0.70000000000000007</v>
      </c>
      <c r="J3804" s="9">
        <v>4750</v>
      </c>
      <c r="K3804" s="10">
        <f t="shared" si="28"/>
        <v>3325.0000000000005</v>
      </c>
      <c r="L3804" s="10">
        <f t="shared" si="29"/>
        <v>1330.0000000000002</v>
      </c>
      <c r="M3804" s="11">
        <v>0.4</v>
      </c>
      <c r="O3804" s="16"/>
      <c r="P3804" s="14"/>
      <c r="Q3804" s="12"/>
      <c r="R3804" s="13"/>
    </row>
    <row r="3805" spans="1:18" ht="15.75" customHeight="1">
      <c r="A3805" s="1"/>
      <c r="B3805" s="6" t="s">
        <v>14</v>
      </c>
      <c r="C3805" s="6">
        <v>1185732</v>
      </c>
      <c r="D3805" s="7">
        <v>44488</v>
      </c>
      <c r="E3805" s="6" t="s">
        <v>15</v>
      </c>
      <c r="F3805" s="6" t="s">
        <v>127</v>
      </c>
      <c r="G3805" s="6" t="s">
        <v>128</v>
      </c>
      <c r="H3805" s="6" t="s">
        <v>18</v>
      </c>
      <c r="I3805" s="8">
        <v>0.65000000000000013</v>
      </c>
      <c r="J3805" s="9">
        <v>3000</v>
      </c>
      <c r="K3805" s="10">
        <f t="shared" si="28"/>
        <v>1950.0000000000005</v>
      </c>
      <c r="L3805" s="10">
        <f t="shared" si="29"/>
        <v>780.00000000000023</v>
      </c>
      <c r="M3805" s="11">
        <v>0.4</v>
      </c>
      <c r="O3805" s="16"/>
      <c r="P3805" s="14"/>
      <c r="Q3805" s="12"/>
      <c r="R3805" s="13"/>
    </row>
    <row r="3806" spans="1:18" ht="15.75" customHeight="1">
      <c r="A3806" s="1"/>
      <c r="B3806" s="6" t="s">
        <v>14</v>
      </c>
      <c r="C3806" s="6">
        <v>1185732</v>
      </c>
      <c r="D3806" s="7">
        <v>44488</v>
      </c>
      <c r="E3806" s="6" t="s">
        <v>15</v>
      </c>
      <c r="F3806" s="6" t="s">
        <v>127</v>
      </c>
      <c r="G3806" s="6" t="s">
        <v>128</v>
      </c>
      <c r="H3806" s="6" t="s">
        <v>19</v>
      </c>
      <c r="I3806" s="8">
        <v>0.65000000000000013</v>
      </c>
      <c r="J3806" s="9">
        <v>2000</v>
      </c>
      <c r="K3806" s="10">
        <f t="shared" si="28"/>
        <v>1300.0000000000002</v>
      </c>
      <c r="L3806" s="10">
        <f t="shared" si="29"/>
        <v>390.00000000000006</v>
      </c>
      <c r="M3806" s="11">
        <v>0.3</v>
      </c>
      <c r="O3806" s="16"/>
      <c r="P3806" s="14"/>
      <c r="Q3806" s="12"/>
      <c r="R3806" s="13"/>
    </row>
    <row r="3807" spans="1:18" ht="15.75" customHeight="1">
      <c r="A3807" s="1"/>
      <c r="B3807" s="6" t="s">
        <v>14</v>
      </c>
      <c r="C3807" s="6">
        <v>1185732</v>
      </c>
      <c r="D3807" s="7">
        <v>44488</v>
      </c>
      <c r="E3807" s="6" t="s">
        <v>15</v>
      </c>
      <c r="F3807" s="6" t="s">
        <v>127</v>
      </c>
      <c r="G3807" s="6" t="s">
        <v>128</v>
      </c>
      <c r="H3807" s="6" t="s">
        <v>20</v>
      </c>
      <c r="I3807" s="8">
        <v>0.65000000000000013</v>
      </c>
      <c r="J3807" s="9">
        <v>1750</v>
      </c>
      <c r="K3807" s="10">
        <f t="shared" si="28"/>
        <v>1137.5000000000002</v>
      </c>
      <c r="L3807" s="10">
        <f t="shared" si="29"/>
        <v>341.25000000000006</v>
      </c>
      <c r="M3807" s="11">
        <v>0.3</v>
      </c>
      <c r="O3807" s="16"/>
      <c r="P3807" s="14"/>
      <c r="Q3807" s="12"/>
      <c r="R3807" s="13"/>
    </row>
    <row r="3808" spans="1:18" ht="15.75" customHeight="1">
      <c r="A3808" s="1"/>
      <c r="B3808" s="6" t="s">
        <v>14</v>
      </c>
      <c r="C3808" s="6">
        <v>1185732</v>
      </c>
      <c r="D3808" s="7">
        <v>44488</v>
      </c>
      <c r="E3808" s="6" t="s">
        <v>15</v>
      </c>
      <c r="F3808" s="6" t="s">
        <v>127</v>
      </c>
      <c r="G3808" s="6" t="s">
        <v>128</v>
      </c>
      <c r="H3808" s="6" t="s">
        <v>21</v>
      </c>
      <c r="I3808" s="8">
        <v>0.75000000000000011</v>
      </c>
      <c r="J3808" s="9">
        <v>1750</v>
      </c>
      <c r="K3808" s="10">
        <f t="shared" si="28"/>
        <v>1312.5000000000002</v>
      </c>
      <c r="L3808" s="10">
        <f t="shared" si="29"/>
        <v>393.75000000000006</v>
      </c>
      <c r="M3808" s="11">
        <v>0.3</v>
      </c>
      <c r="O3808" s="16"/>
      <c r="P3808" s="14"/>
      <c r="Q3808" s="12"/>
      <c r="R3808" s="13"/>
    </row>
    <row r="3809" spans="1:18" ht="15.75" customHeight="1">
      <c r="A3809" s="1"/>
      <c r="B3809" s="6" t="s">
        <v>14</v>
      </c>
      <c r="C3809" s="6">
        <v>1185732</v>
      </c>
      <c r="D3809" s="7">
        <v>44488</v>
      </c>
      <c r="E3809" s="6" t="s">
        <v>15</v>
      </c>
      <c r="F3809" s="6" t="s">
        <v>127</v>
      </c>
      <c r="G3809" s="6" t="s">
        <v>128</v>
      </c>
      <c r="H3809" s="6" t="s">
        <v>22</v>
      </c>
      <c r="I3809" s="8">
        <v>0.8</v>
      </c>
      <c r="J3809" s="9">
        <v>3000</v>
      </c>
      <c r="K3809" s="10">
        <f t="shared" si="28"/>
        <v>2400</v>
      </c>
      <c r="L3809" s="10">
        <f t="shared" si="29"/>
        <v>840</v>
      </c>
      <c r="M3809" s="11">
        <v>0.35</v>
      </c>
      <c r="O3809" s="16"/>
      <c r="P3809" s="14"/>
      <c r="Q3809" s="12"/>
      <c r="R3809" s="13"/>
    </row>
    <row r="3810" spans="1:18" ht="15.75" customHeight="1">
      <c r="A3810" s="1"/>
      <c r="B3810" s="6" t="s">
        <v>14</v>
      </c>
      <c r="C3810" s="6">
        <v>1185732</v>
      </c>
      <c r="D3810" s="7">
        <v>44518</v>
      </c>
      <c r="E3810" s="6" t="s">
        <v>15</v>
      </c>
      <c r="F3810" s="6" t="s">
        <v>127</v>
      </c>
      <c r="G3810" s="6" t="s">
        <v>128</v>
      </c>
      <c r="H3810" s="6" t="s">
        <v>17</v>
      </c>
      <c r="I3810" s="8">
        <v>0.75000000000000011</v>
      </c>
      <c r="J3810" s="9">
        <v>4500</v>
      </c>
      <c r="K3810" s="10">
        <f t="shared" si="28"/>
        <v>3375.0000000000005</v>
      </c>
      <c r="L3810" s="10">
        <f t="shared" si="29"/>
        <v>1350.0000000000002</v>
      </c>
      <c r="M3810" s="11">
        <v>0.4</v>
      </c>
      <c r="O3810" s="16"/>
      <c r="P3810" s="14"/>
      <c r="Q3810" s="12"/>
      <c r="R3810" s="13"/>
    </row>
    <row r="3811" spans="1:18" ht="15.75" customHeight="1">
      <c r="A3811" s="1"/>
      <c r="B3811" s="6" t="s">
        <v>14</v>
      </c>
      <c r="C3811" s="6">
        <v>1185732</v>
      </c>
      <c r="D3811" s="7">
        <v>44518</v>
      </c>
      <c r="E3811" s="6" t="s">
        <v>15</v>
      </c>
      <c r="F3811" s="6" t="s">
        <v>127</v>
      </c>
      <c r="G3811" s="6" t="s">
        <v>128</v>
      </c>
      <c r="H3811" s="6" t="s">
        <v>18</v>
      </c>
      <c r="I3811" s="8">
        <v>0.65000000000000013</v>
      </c>
      <c r="J3811" s="9">
        <v>3250</v>
      </c>
      <c r="K3811" s="10">
        <f t="shared" si="28"/>
        <v>2112.5000000000005</v>
      </c>
      <c r="L3811" s="10">
        <f t="shared" si="29"/>
        <v>845.00000000000023</v>
      </c>
      <c r="M3811" s="11">
        <v>0.4</v>
      </c>
      <c r="O3811" s="16"/>
      <c r="P3811" s="14"/>
      <c r="Q3811" s="12"/>
      <c r="R3811" s="13"/>
    </row>
    <row r="3812" spans="1:18" ht="15.75" customHeight="1">
      <c r="A3812" s="1"/>
      <c r="B3812" s="6" t="s">
        <v>14</v>
      </c>
      <c r="C3812" s="6">
        <v>1185732</v>
      </c>
      <c r="D3812" s="7">
        <v>44518</v>
      </c>
      <c r="E3812" s="6" t="s">
        <v>15</v>
      </c>
      <c r="F3812" s="6" t="s">
        <v>127</v>
      </c>
      <c r="G3812" s="6" t="s">
        <v>128</v>
      </c>
      <c r="H3812" s="6" t="s">
        <v>19</v>
      </c>
      <c r="I3812" s="8">
        <v>0.65000000000000013</v>
      </c>
      <c r="J3812" s="9">
        <v>3450</v>
      </c>
      <c r="K3812" s="10">
        <f t="shared" si="28"/>
        <v>2242.5000000000005</v>
      </c>
      <c r="L3812" s="10">
        <f t="shared" si="29"/>
        <v>672.75000000000011</v>
      </c>
      <c r="M3812" s="11">
        <v>0.3</v>
      </c>
      <c r="O3812" s="16"/>
      <c r="P3812" s="14"/>
      <c r="Q3812" s="12"/>
      <c r="R3812" s="13"/>
    </row>
    <row r="3813" spans="1:18" ht="15.75" customHeight="1">
      <c r="A3813" s="1"/>
      <c r="B3813" s="6" t="s">
        <v>14</v>
      </c>
      <c r="C3813" s="6">
        <v>1185732</v>
      </c>
      <c r="D3813" s="7">
        <v>44518</v>
      </c>
      <c r="E3813" s="6" t="s">
        <v>15</v>
      </c>
      <c r="F3813" s="6" t="s">
        <v>127</v>
      </c>
      <c r="G3813" s="6" t="s">
        <v>128</v>
      </c>
      <c r="H3813" s="6" t="s">
        <v>20</v>
      </c>
      <c r="I3813" s="8">
        <v>0.65000000000000013</v>
      </c>
      <c r="J3813" s="9">
        <v>3250</v>
      </c>
      <c r="K3813" s="10">
        <f t="shared" si="28"/>
        <v>2112.5000000000005</v>
      </c>
      <c r="L3813" s="10">
        <f t="shared" si="29"/>
        <v>633.75000000000011</v>
      </c>
      <c r="M3813" s="11">
        <v>0.3</v>
      </c>
      <c r="O3813" s="16"/>
      <c r="P3813" s="14"/>
      <c r="Q3813" s="12"/>
      <c r="R3813" s="13"/>
    </row>
    <row r="3814" spans="1:18" ht="15.75" customHeight="1">
      <c r="A3814" s="1"/>
      <c r="B3814" s="6" t="s">
        <v>14</v>
      </c>
      <c r="C3814" s="6">
        <v>1185732</v>
      </c>
      <c r="D3814" s="7">
        <v>44518</v>
      </c>
      <c r="E3814" s="6" t="s">
        <v>15</v>
      </c>
      <c r="F3814" s="6" t="s">
        <v>127</v>
      </c>
      <c r="G3814" s="6" t="s">
        <v>128</v>
      </c>
      <c r="H3814" s="6" t="s">
        <v>21</v>
      </c>
      <c r="I3814" s="8">
        <v>0.75000000000000011</v>
      </c>
      <c r="J3814" s="9">
        <v>3000</v>
      </c>
      <c r="K3814" s="10">
        <f t="shared" si="28"/>
        <v>2250.0000000000005</v>
      </c>
      <c r="L3814" s="10">
        <f t="shared" si="29"/>
        <v>675.00000000000011</v>
      </c>
      <c r="M3814" s="11">
        <v>0.3</v>
      </c>
      <c r="O3814" s="16"/>
      <c r="P3814" s="14"/>
      <c r="Q3814" s="12"/>
      <c r="R3814" s="13"/>
    </row>
    <row r="3815" spans="1:18" ht="15.75" customHeight="1">
      <c r="A3815" s="1"/>
      <c r="B3815" s="6" t="s">
        <v>14</v>
      </c>
      <c r="C3815" s="6">
        <v>1185732</v>
      </c>
      <c r="D3815" s="7">
        <v>44518</v>
      </c>
      <c r="E3815" s="6" t="s">
        <v>15</v>
      </c>
      <c r="F3815" s="6" t="s">
        <v>127</v>
      </c>
      <c r="G3815" s="6" t="s">
        <v>128</v>
      </c>
      <c r="H3815" s="6" t="s">
        <v>22</v>
      </c>
      <c r="I3815" s="8">
        <v>0.8</v>
      </c>
      <c r="J3815" s="9">
        <v>4000</v>
      </c>
      <c r="K3815" s="10">
        <f t="shared" si="28"/>
        <v>3200</v>
      </c>
      <c r="L3815" s="10">
        <f t="shared" si="29"/>
        <v>1120</v>
      </c>
      <c r="M3815" s="11">
        <v>0.35</v>
      </c>
      <c r="O3815" s="16"/>
      <c r="P3815" s="14"/>
      <c r="Q3815" s="12"/>
      <c r="R3815" s="13"/>
    </row>
    <row r="3816" spans="1:18" ht="15.75" customHeight="1">
      <c r="A3816" s="1"/>
      <c r="B3816" s="6" t="s">
        <v>14</v>
      </c>
      <c r="C3816" s="6">
        <v>1185732</v>
      </c>
      <c r="D3816" s="7">
        <v>44547</v>
      </c>
      <c r="E3816" s="6" t="s">
        <v>15</v>
      </c>
      <c r="F3816" s="6" t="s">
        <v>127</v>
      </c>
      <c r="G3816" s="6" t="s">
        <v>128</v>
      </c>
      <c r="H3816" s="6" t="s">
        <v>17</v>
      </c>
      <c r="I3816" s="8">
        <v>0.75000000000000011</v>
      </c>
      <c r="J3816" s="9">
        <v>6250</v>
      </c>
      <c r="K3816" s="10">
        <f t="shared" si="28"/>
        <v>4687.5000000000009</v>
      </c>
      <c r="L3816" s="10">
        <f t="shared" si="29"/>
        <v>1875.0000000000005</v>
      </c>
      <c r="M3816" s="11">
        <v>0.4</v>
      </c>
      <c r="O3816" s="16"/>
      <c r="P3816" s="14"/>
      <c r="Q3816" s="12"/>
      <c r="R3816" s="13"/>
    </row>
    <row r="3817" spans="1:18" ht="15.75" customHeight="1">
      <c r="A3817" s="1"/>
      <c r="B3817" s="6" t="s">
        <v>14</v>
      </c>
      <c r="C3817" s="6">
        <v>1185732</v>
      </c>
      <c r="D3817" s="7">
        <v>44547</v>
      </c>
      <c r="E3817" s="6" t="s">
        <v>15</v>
      </c>
      <c r="F3817" s="6" t="s">
        <v>127</v>
      </c>
      <c r="G3817" s="6" t="s">
        <v>128</v>
      </c>
      <c r="H3817" s="6" t="s">
        <v>18</v>
      </c>
      <c r="I3817" s="8">
        <v>0.65000000000000013</v>
      </c>
      <c r="J3817" s="9">
        <v>4250</v>
      </c>
      <c r="K3817" s="10">
        <f t="shared" si="28"/>
        <v>2762.5000000000005</v>
      </c>
      <c r="L3817" s="10">
        <f t="shared" si="29"/>
        <v>1105.0000000000002</v>
      </c>
      <c r="M3817" s="11">
        <v>0.4</v>
      </c>
      <c r="O3817" s="16"/>
      <c r="P3817" s="14"/>
      <c r="Q3817" s="12"/>
      <c r="R3817" s="13"/>
    </row>
    <row r="3818" spans="1:18" ht="15.75" customHeight="1">
      <c r="A3818" s="1"/>
      <c r="B3818" s="6" t="s">
        <v>14</v>
      </c>
      <c r="C3818" s="6">
        <v>1185732</v>
      </c>
      <c r="D3818" s="7">
        <v>44547</v>
      </c>
      <c r="E3818" s="6" t="s">
        <v>15</v>
      </c>
      <c r="F3818" s="6" t="s">
        <v>127</v>
      </c>
      <c r="G3818" s="6" t="s">
        <v>128</v>
      </c>
      <c r="H3818" s="6" t="s">
        <v>19</v>
      </c>
      <c r="I3818" s="8">
        <v>0.65000000000000013</v>
      </c>
      <c r="J3818" s="9">
        <v>4000</v>
      </c>
      <c r="K3818" s="10">
        <f t="shared" si="28"/>
        <v>2600.0000000000005</v>
      </c>
      <c r="L3818" s="10">
        <f t="shared" si="29"/>
        <v>780.00000000000011</v>
      </c>
      <c r="M3818" s="11">
        <v>0.3</v>
      </c>
      <c r="O3818" s="16"/>
      <c r="P3818" s="14"/>
      <c r="Q3818" s="12"/>
      <c r="R3818" s="13"/>
    </row>
    <row r="3819" spans="1:18" ht="15.75" customHeight="1">
      <c r="A3819" s="1"/>
      <c r="B3819" s="6" t="s">
        <v>14</v>
      </c>
      <c r="C3819" s="6">
        <v>1185732</v>
      </c>
      <c r="D3819" s="7">
        <v>44547</v>
      </c>
      <c r="E3819" s="6" t="s">
        <v>15</v>
      </c>
      <c r="F3819" s="6" t="s">
        <v>127</v>
      </c>
      <c r="G3819" s="6" t="s">
        <v>128</v>
      </c>
      <c r="H3819" s="6" t="s">
        <v>20</v>
      </c>
      <c r="I3819" s="8">
        <v>0.65000000000000013</v>
      </c>
      <c r="J3819" s="9">
        <v>3500</v>
      </c>
      <c r="K3819" s="10">
        <f t="shared" si="28"/>
        <v>2275.0000000000005</v>
      </c>
      <c r="L3819" s="10">
        <f t="shared" si="29"/>
        <v>682.50000000000011</v>
      </c>
      <c r="M3819" s="11">
        <v>0.3</v>
      </c>
      <c r="O3819" s="16"/>
      <c r="P3819" s="14"/>
      <c r="Q3819" s="12"/>
      <c r="R3819" s="13"/>
    </row>
    <row r="3820" spans="1:18" ht="15.75" customHeight="1">
      <c r="A3820" s="1"/>
      <c r="B3820" s="6" t="s">
        <v>14</v>
      </c>
      <c r="C3820" s="6">
        <v>1185732</v>
      </c>
      <c r="D3820" s="7">
        <v>44547</v>
      </c>
      <c r="E3820" s="6" t="s">
        <v>15</v>
      </c>
      <c r="F3820" s="6" t="s">
        <v>127</v>
      </c>
      <c r="G3820" s="6" t="s">
        <v>128</v>
      </c>
      <c r="H3820" s="6" t="s">
        <v>21</v>
      </c>
      <c r="I3820" s="8">
        <v>0.75000000000000011</v>
      </c>
      <c r="J3820" s="9">
        <v>3500</v>
      </c>
      <c r="K3820" s="10">
        <f t="shared" si="28"/>
        <v>2625.0000000000005</v>
      </c>
      <c r="L3820" s="10">
        <f t="shared" si="29"/>
        <v>787.50000000000011</v>
      </c>
      <c r="M3820" s="11">
        <v>0.3</v>
      </c>
      <c r="O3820" s="16"/>
      <c r="P3820" s="14"/>
      <c r="Q3820" s="12"/>
      <c r="R3820" s="13"/>
    </row>
    <row r="3821" spans="1:18" ht="15.75" customHeight="1">
      <c r="A3821" s="1"/>
      <c r="B3821" s="6" t="s">
        <v>14</v>
      </c>
      <c r="C3821" s="6">
        <v>1185732</v>
      </c>
      <c r="D3821" s="7">
        <v>44547</v>
      </c>
      <c r="E3821" s="6" t="s">
        <v>15</v>
      </c>
      <c r="F3821" s="6" t="s">
        <v>127</v>
      </c>
      <c r="G3821" s="6" t="s">
        <v>128</v>
      </c>
      <c r="H3821" s="6" t="s">
        <v>22</v>
      </c>
      <c r="I3821" s="8">
        <v>0.8</v>
      </c>
      <c r="J3821" s="9">
        <v>4500</v>
      </c>
      <c r="K3821" s="10">
        <f t="shared" si="28"/>
        <v>3600</v>
      </c>
      <c r="L3821" s="10">
        <f t="shared" si="29"/>
        <v>1260</v>
      </c>
      <c r="M3821" s="11">
        <v>0.35</v>
      </c>
      <c r="O3821" s="16"/>
      <c r="P3821" s="14"/>
      <c r="Q3821" s="12"/>
      <c r="R3821" s="13"/>
    </row>
    <row r="3822" spans="1:18" ht="15.75" customHeight="1">
      <c r="A3822" s="1" t="s">
        <v>39</v>
      </c>
      <c r="B3822" s="6" t="s">
        <v>14</v>
      </c>
      <c r="C3822" s="6">
        <v>1185732</v>
      </c>
      <c r="D3822" s="7">
        <v>44220</v>
      </c>
      <c r="E3822" s="6" t="s">
        <v>15</v>
      </c>
      <c r="F3822" s="6" t="s">
        <v>129</v>
      </c>
      <c r="G3822" s="6" t="s">
        <v>130</v>
      </c>
      <c r="H3822" s="6" t="s">
        <v>17</v>
      </c>
      <c r="I3822" s="8">
        <v>0.55000000000000004</v>
      </c>
      <c r="J3822" s="9">
        <v>5000</v>
      </c>
      <c r="K3822" s="10">
        <f t="shared" si="28"/>
        <v>2750</v>
      </c>
      <c r="L3822" s="10">
        <f t="shared" si="29"/>
        <v>962.50000000000011</v>
      </c>
      <c r="M3822" s="11">
        <v>0.35000000000000003</v>
      </c>
      <c r="O3822" s="16"/>
      <c r="P3822" s="14">
        <f>Data!$I3822+0.05</f>
        <v>0.60000000000000009</v>
      </c>
      <c r="Q3822" s="12">
        <f>Data!$J3822-250</f>
        <v>4750</v>
      </c>
      <c r="R3822" s="13">
        <f>Data!$M3822-5%</f>
        <v>0.30000000000000004</v>
      </c>
    </row>
    <row r="3823" spans="1:18" ht="15.75" customHeight="1">
      <c r="A3823" s="1"/>
      <c r="B3823" s="6" t="s">
        <v>14</v>
      </c>
      <c r="C3823" s="6">
        <v>1185732</v>
      </c>
      <c r="D3823" s="7">
        <v>44220</v>
      </c>
      <c r="E3823" s="6" t="s">
        <v>15</v>
      </c>
      <c r="F3823" s="6" t="s">
        <v>129</v>
      </c>
      <c r="G3823" s="6" t="s">
        <v>130</v>
      </c>
      <c r="H3823" s="6" t="s">
        <v>18</v>
      </c>
      <c r="I3823" s="8">
        <v>0.55000000000000004</v>
      </c>
      <c r="J3823" s="9">
        <v>3000</v>
      </c>
      <c r="K3823" s="10">
        <f t="shared" si="28"/>
        <v>1650.0000000000002</v>
      </c>
      <c r="L3823" s="10">
        <f t="shared" si="29"/>
        <v>577.50000000000011</v>
      </c>
      <c r="M3823" s="11">
        <v>0.35000000000000003</v>
      </c>
      <c r="O3823" s="16"/>
      <c r="P3823" s="14">
        <f>Data!$I3823+0.05</f>
        <v>0.60000000000000009</v>
      </c>
      <c r="Q3823" s="12">
        <f>Data!$J3823-250</f>
        <v>2750</v>
      </c>
      <c r="R3823" s="13">
        <f>Data!$M3823-5%</f>
        <v>0.30000000000000004</v>
      </c>
    </row>
    <row r="3824" spans="1:18" ht="15.75" customHeight="1">
      <c r="A3824" s="1"/>
      <c r="B3824" s="6" t="s">
        <v>14</v>
      </c>
      <c r="C3824" s="6">
        <v>1185732</v>
      </c>
      <c r="D3824" s="7">
        <v>44220</v>
      </c>
      <c r="E3824" s="6" t="s">
        <v>15</v>
      </c>
      <c r="F3824" s="6" t="s">
        <v>129</v>
      </c>
      <c r="G3824" s="6" t="s">
        <v>130</v>
      </c>
      <c r="H3824" s="6" t="s">
        <v>19</v>
      </c>
      <c r="I3824" s="8">
        <v>0.45</v>
      </c>
      <c r="J3824" s="9">
        <v>3000</v>
      </c>
      <c r="K3824" s="10">
        <f t="shared" si="28"/>
        <v>1350</v>
      </c>
      <c r="L3824" s="10">
        <f t="shared" si="29"/>
        <v>337.5</v>
      </c>
      <c r="M3824" s="11">
        <v>0.25</v>
      </c>
      <c r="O3824" s="16"/>
      <c r="P3824" s="14">
        <f>Data!$I3824+0.05</f>
        <v>0.5</v>
      </c>
      <c r="Q3824" s="12">
        <f>Data!$J3824-250</f>
        <v>2750</v>
      </c>
      <c r="R3824" s="13">
        <f>Data!$M3824-5%</f>
        <v>0.2</v>
      </c>
    </row>
    <row r="3825" spans="1:18" ht="15.75" customHeight="1">
      <c r="A3825" s="1"/>
      <c r="B3825" s="6" t="s">
        <v>14</v>
      </c>
      <c r="C3825" s="6">
        <v>1185732</v>
      </c>
      <c r="D3825" s="7">
        <v>44220</v>
      </c>
      <c r="E3825" s="6" t="s">
        <v>15</v>
      </c>
      <c r="F3825" s="6" t="s">
        <v>129</v>
      </c>
      <c r="G3825" s="6" t="s">
        <v>130</v>
      </c>
      <c r="H3825" s="6" t="s">
        <v>20</v>
      </c>
      <c r="I3825" s="8">
        <v>0.49999999999999994</v>
      </c>
      <c r="J3825" s="9">
        <v>1500</v>
      </c>
      <c r="K3825" s="10">
        <f t="shared" si="28"/>
        <v>749.99999999999989</v>
      </c>
      <c r="L3825" s="10">
        <f t="shared" si="29"/>
        <v>187.49999999999997</v>
      </c>
      <c r="M3825" s="11">
        <v>0.25</v>
      </c>
      <c r="O3825" s="16"/>
      <c r="P3825" s="14">
        <f>Data!$I3825+0.05</f>
        <v>0.54999999999999993</v>
      </c>
      <c r="Q3825" s="12">
        <f>Data!$J3825-250</f>
        <v>1250</v>
      </c>
      <c r="R3825" s="13">
        <f>Data!$M3825-5%</f>
        <v>0.2</v>
      </c>
    </row>
    <row r="3826" spans="1:18" ht="15.75" customHeight="1">
      <c r="A3826" s="1"/>
      <c r="B3826" s="6" t="s">
        <v>14</v>
      </c>
      <c r="C3826" s="6">
        <v>1185732</v>
      </c>
      <c r="D3826" s="7">
        <v>44220</v>
      </c>
      <c r="E3826" s="6" t="s">
        <v>15</v>
      </c>
      <c r="F3826" s="6" t="s">
        <v>129</v>
      </c>
      <c r="G3826" s="6" t="s">
        <v>130</v>
      </c>
      <c r="H3826" s="6" t="s">
        <v>21</v>
      </c>
      <c r="I3826" s="8">
        <v>0.65000000000000013</v>
      </c>
      <c r="J3826" s="9">
        <v>2000</v>
      </c>
      <c r="K3826" s="10">
        <f t="shared" si="28"/>
        <v>1300.0000000000002</v>
      </c>
      <c r="L3826" s="10">
        <f t="shared" si="29"/>
        <v>325.00000000000006</v>
      </c>
      <c r="M3826" s="11">
        <v>0.25</v>
      </c>
      <c r="O3826" s="16"/>
      <c r="P3826" s="14">
        <f>Data!$I3826+0.05</f>
        <v>0.70000000000000018</v>
      </c>
      <c r="Q3826" s="12">
        <f>Data!$J3826-250</f>
        <v>1750</v>
      </c>
      <c r="R3826" s="13">
        <f>Data!$M3826-5%</f>
        <v>0.2</v>
      </c>
    </row>
    <row r="3827" spans="1:18" ht="15.75" customHeight="1">
      <c r="A3827" s="1"/>
      <c r="B3827" s="6" t="s">
        <v>14</v>
      </c>
      <c r="C3827" s="6">
        <v>1185732</v>
      </c>
      <c r="D3827" s="7">
        <v>44220</v>
      </c>
      <c r="E3827" s="6" t="s">
        <v>15</v>
      </c>
      <c r="F3827" s="6" t="s">
        <v>129</v>
      </c>
      <c r="G3827" s="6" t="s">
        <v>130</v>
      </c>
      <c r="H3827" s="6" t="s">
        <v>22</v>
      </c>
      <c r="I3827" s="8">
        <v>0.55000000000000004</v>
      </c>
      <c r="J3827" s="9">
        <v>3000</v>
      </c>
      <c r="K3827" s="10">
        <f t="shared" si="28"/>
        <v>1650.0000000000002</v>
      </c>
      <c r="L3827" s="10">
        <f t="shared" si="29"/>
        <v>495.00000000000006</v>
      </c>
      <c r="M3827" s="11">
        <v>0.3</v>
      </c>
      <c r="O3827" s="16"/>
      <c r="P3827" s="14">
        <f>Data!$I3827+0.05</f>
        <v>0.60000000000000009</v>
      </c>
      <c r="Q3827" s="12">
        <f>Data!$J3827-250</f>
        <v>2750</v>
      </c>
      <c r="R3827" s="13">
        <f>Data!$M3827-5%</f>
        <v>0.25</v>
      </c>
    </row>
    <row r="3828" spans="1:18" ht="15.75" customHeight="1">
      <c r="A3828" s="1"/>
      <c r="B3828" s="6" t="s">
        <v>14</v>
      </c>
      <c r="C3828" s="6">
        <v>1185732</v>
      </c>
      <c r="D3828" s="7">
        <v>44249</v>
      </c>
      <c r="E3828" s="6" t="s">
        <v>15</v>
      </c>
      <c r="F3828" s="6" t="s">
        <v>129</v>
      </c>
      <c r="G3828" s="6" t="s">
        <v>130</v>
      </c>
      <c r="H3828" s="6" t="s">
        <v>17</v>
      </c>
      <c r="I3828" s="8">
        <v>0.55000000000000004</v>
      </c>
      <c r="J3828" s="9">
        <v>5750</v>
      </c>
      <c r="K3828" s="10">
        <f t="shared" si="28"/>
        <v>3162.5000000000005</v>
      </c>
      <c r="L3828" s="10">
        <f t="shared" si="29"/>
        <v>1106.8750000000002</v>
      </c>
      <c r="M3828" s="11">
        <v>0.35000000000000003</v>
      </c>
      <c r="O3828" s="16"/>
      <c r="P3828" s="14">
        <f>Data!$I3828+0.05</f>
        <v>0.60000000000000009</v>
      </c>
      <c r="Q3828" s="12">
        <f>Data!$J3828-250</f>
        <v>5500</v>
      </c>
      <c r="R3828" s="13">
        <f>Data!$M3828-5%</f>
        <v>0.30000000000000004</v>
      </c>
    </row>
    <row r="3829" spans="1:18" ht="15.75" customHeight="1">
      <c r="A3829" s="1"/>
      <c r="B3829" s="6" t="s">
        <v>14</v>
      </c>
      <c r="C3829" s="6">
        <v>1185732</v>
      </c>
      <c r="D3829" s="7">
        <v>44249</v>
      </c>
      <c r="E3829" s="6" t="s">
        <v>15</v>
      </c>
      <c r="F3829" s="6" t="s">
        <v>129</v>
      </c>
      <c r="G3829" s="6" t="s">
        <v>130</v>
      </c>
      <c r="H3829" s="6" t="s">
        <v>18</v>
      </c>
      <c r="I3829" s="8">
        <v>0.55000000000000004</v>
      </c>
      <c r="J3829" s="9">
        <v>2250</v>
      </c>
      <c r="K3829" s="10">
        <f t="shared" si="28"/>
        <v>1237.5</v>
      </c>
      <c r="L3829" s="10">
        <f t="shared" si="29"/>
        <v>433.12500000000006</v>
      </c>
      <c r="M3829" s="11">
        <v>0.35000000000000003</v>
      </c>
      <c r="O3829" s="16"/>
      <c r="P3829" s="14">
        <f>Data!$I3829+0.05</f>
        <v>0.60000000000000009</v>
      </c>
      <c r="Q3829" s="12">
        <f>Data!$J3829-250</f>
        <v>2000</v>
      </c>
      <c r="R3829" s="13">
        <f>Data!$M3829-5%</f>
        <v>0.30000000000000004</v>
      </c>
    </row>
    <row r="3830" spans="1:18" ht="15.75" customHeight="1">
      <c r="A3830" s="1"/>
      <c r="B3830" s="6" t="s">
        <v>14</v>
      </c>
      <c r="C3830" s="6">
        <v>1185732</v>
      </c>
      <c r="D3830" s="7">
        <v>44249</v>
      </c>
      <c r="E3830" s="6" t="s">
        <v>15</v>
      </c>
      <c r="F3830" s="6" t="s">
        <v>129</v>
      </c>
      <c r="G3830" s="6" t="s">
        <v>130</v>
      </c>
      <c r="H3830" s="6" t="s">
        <v>19</v>
      </c>
      <c r="I3830" s="8">
        <v>0.45</v>
      </c>
      <c r="J3830" s="9">
        <v>2750</v>
      </c>
      <c r="K3830" s="10">
        <f t="shared" si="28"/>
        <v>1237.5</v>
      </c>
      <c r="L3830" s="10">
        <f t="shared" si="29"/>
        <v>309.375</v>
      </c>
      <c r="M3830" s="11">
        <v>0.25</v>
      </c>
      <c r="O3830" s="16"/>
      <c r="P3830" s="14">
        <f>Data!$I3830+0.05</f>
        <v>0.5</v>
      </c>
      <c r="Q3830" s="12">
        <f>Data!$J3830-250</f>
        <v>2500</v>
      </c>
      <c r="R3830" s="13">
        <f>Data!$M3830-5%</f>
        <v>0.2</v>
      </c>
    </row>
    <row r="3831" spans="1:18" ht="15.75" customHeight="1">
      <c r="A3831" s="1"/>
      <c r="B3831" s="6" t="s">
        <v>14</v>
      </c>
      <c r="C3831" s="6">
        <v>1185732</v>
      </c>
      <c r="D3831" s="7">
        <v>44249</v>
      </c>
      <c r="E3831" s="6" t="s">
        <v>15</v>
      </c>
      <c r="F3831" s="6" t="s">
        <v>129</v>
      </c>
      <c r="G3831" s="6" t="s">
        <v>130</v>
      </c>
      <c r="H3831" s="6" t="s">
        <v>20</v>
      </c>
      <c r="I3831" s="8">
        <v>0.49999999999999994</v>
      </c>
      <c r="J3831" s="9">
        <v>1750</v>
      </c>
      <c r="K3831" s="10">
        <f t="shared" ref="K3831:K3893" si="30">I3831*J3831</f>
        <v>874.99999999999989</v>
      </c>
      <c r="L3831" s="10">
        <f t="shared" ref="L3831:L3893" si="31">K3831*M3831</f>
        <v>218.74999999999997</v>
      </c>
      <c r="M3831" s="11">
        <v>0.25</v>
      </c>
      <c r="O3831" s="16"/>
      <c r="P3831" s="14">
        <f>Data!$I3831+0.05</f>
        <v>0.54999999999999993</v>
      </c>
      <c r="Q3831" s="12">
        <f>Data!$J3831-250</f>
        <v>1500</v>
      </c>
      <c r="R3831" s="13">
        <f>Data!$M3831-5%</f>
        <v>0.2</v>
      </c>
    </row>
    <row r="3832" spans="1:18" ht="15.75" customHeight="1">
      <c r="A3832" s="1"/>
      <c r="B3832" s="6" t="s">
        <v>14</v>
      </c>
      <c r="C3832" s="6">
        <v>1185732</v>
      </c>
      <c r="D3832" s="7">
        <v>44249</v>
      </c>
      <c r="E3832" s="6" t="s">
        <v>15</v>
      </c>
      <c r="F3832" s="6" t="s">
        <v>129</v>
      </c>
      <c r="G3832" s="6" t="s">
        <v>130</v>
      </c>
      <c r="H3832" s="6" t="s">
        <v>21</v>
      </c>
      <c r="I3832" s="8">
        <v>0.65000000000000013</v>
      </c>
      <c r="J3832" s="9">
        <v>2500</v>
      </c>
      <c r="K3832" s="10">
        <f t="shared" si="30"/>
        <v>1625.0000000000002</v>
      </c>
      <c r="L3832" s="10">
        <f t="shared" si="31"/>
        <v>406.25000000000006</v>
      </c>
      <c r="M3832" s="11">
        <v>0.25</v>
      </c>
      <c r="O3832" s="16"/>
      <c r="P3832" s="14">
        <f>Data!$I3832+0.05</f>
        <v>0.70000000000000018</v>
      </c>
      <c r="Q3832" s="12">
        <f>Data!$J3832-250</f>
        <v>2250</v>
      </c>
      <c r="R3832" s="13">
        <f>Data!$M3832-5%</f>
        <v>0.2</v>
      </c>
    </row>
    <row r="3833" spans="1:18" ht="15.75" customHeight="1">
      <c r="A3833" s="1"/>
      <c r="B3833" s="6" t="s">
        <v>14</v>
      </c>
      <c r="C3833" s="6">
        <v>1185732</v>
      </c>
      <c r="D3833" s="7">
        <v>44249</v>
      </c>
      <c r="E3833" s="6" t="s">
        <v>15</v>
      </c>
      <c r="F3833" s="6" t="s">
        <v>129</v>
      </c>
      <c r="G3833" s="6" t="s">
        <v>130</v>
      </c>
      <c r="H3833" s="6" t="s">
        <v>22</v>
      </c>
      <c r="I3833" s="8">
        <v>0.55000000000000004</v>
      </c>
      <c r="J3833" s="9">
        <v>3500</v>
      </c>
      <c r="K3833" s="10">
        <f t="shared" si="30"/>
        <v>1925.0000000000002</v>
      </c>
      <c r="L3833" s="10">
        <f t="shared" si="31"/>
        <v>577.5</v>
      </c>
      <c r="M3833" s="11">
        <v>0.3</v>
      </c>
      <c r="O3833" s="16"/>
      <c r="P3833" s="14">
        <f>Data!$I3833+0.05</f>
        <v>0.60000000000000009</v>
      </c>
      <c r="Q3833" s="12">
        <f>Data!$J3833-250</f>
        <v>3250</v>
      </c>
      <c r="R3833" s="13">
        <f>Data!$M3833-5%</f>
        <v>0.25</v>
      </c>
    </row>
    <row r="3834" spans="1:18" ht="15.75" customHeight="1">
      <c r="A3834" s="1"/>
      <c r="B3834" s="6" t="s">
        <v>14</v>
      </c>
      <c r="C3834" s="6">
        <v>1185732</v>
      </c>
      <c r="D3834" s="7">
        <v>44275</v>
      </c>
      <c r="E3834" s="6" t="s">
        <v>15</v>
      </c>
      <c r="F3834" s="6" t="s">
        <v>129</v>
      </c>
      <c r="G3834" s="6" t="s">
        <v>130</v>
      </c>
      <c r="H3834" s="6" t="s">
        <v>17</v>
      </c>
      <c r="I3834" s="8">
        <v>0.55000000000000004</v>
      </c>
      <c r="J3834" s="9">
        <v>5450</v>
      </c>
      <c r="K3834" s="10">
        <f t="shared" si="30"/>
        <v>2997.5000000000005</v>
      </c>
      <c r="L3834" s="10">
        <f t="shared" si="31"/>
        <v>1049.1250000000002</v>
      </c>
      <c r="M3834" s="11">
        <v>0.35000000000000003</v>
      </c>
      <c r="O3834" s="16"/>
      <c r="P3834" s="14">
        <f>Data!$I3834+0.05</f>
        <v>0.60000000000000009</v>
      </c>
      <c r="Q3834" s="12">
        <f>Data!$J3834-250</f>
        <v>5200</v>
      </c>
      <c r="R3834" s="13">
        <f>Data!$M3834-5%</f>
        <v>0.30000000000000004</v>
      </c>
    </row>
    <row r="3835" spans="1:18" ht="15.75" customHeight="1">
      <c r="A3835" s="1"/>
      <c r="B3835" s="6" t="s">
        <v>14</v>
      </c>
      <c r="C3835" s="6">
        <v>1185732</v>
      </c>
      <c r="D3835" s="7">
        <v>44275</v>
      </c>
      <c r="E3835" s="6" t="s">
        <v>15</v>
      </c>
      <c r="F3835" s="6" t="s">
        <v>129</v>
      </c>
      <c r="G3835" s="6" t="s">
        <v>130</v>
      </c>
      <c r="H3835" s="6" t="s">
        <v>18</v>
      </c>
      <c r="I3835" s="8">
        <v>0.55000000000000004</v>
      </c>
      <c r="J3835" s="9">
        <v>2500</v>
      </c>
      <c r="K3835" s="10">
        <f t="shared" si="30"/>
        <v>1375</v>
      </c>
      <c r="L3835" s="10">
        <f t="shared" si="31"/>
        <v>481.25000000000006</v>
      </c>
      <c r="M3835" s="11">
        <v>0.35000000000000003</v>
      </c>
      <c r="O3835" s="16"/>
      <c r="P3835" s="14">
        <f>Data!$I3835+0.05</f>
        <v>0.60000000000000009</v>
      </c>
      <c r="Q3835" s="12">
        <f>Data!$J3835-250</f>
        <v>2250</v>
      </c>
      <c r="R3835" s="13">
        <f>Data!$M3835-5%</f>
        <v>0.30000000000000004</v>
      </c>
    </row>
    <row r="3836" spans="1:18" ht="15.75" customHeight="1">
      <c r="A3836" s="1"/>
      <c r="B3836" s="6" t="s">
        <v>14</v>
      </c>
      <c r="C3836" s="6">
        <v>1185732</v>
      </c>
      <c r="D3836" s="7">
        <v>44275</v>
      </c>
      <c r="E3836" s="6" t="s">
        <v>15</v>
      </c>
      <c r="F3836" s="6" t="s">
        <v>129</v>
      </c>
      <c r="G3836" s="6" t="s">
        <v>130</v>
      </c>
      <c r="H3836" s="6" t="s">
        <v>19</v>
      </c>
      <c r="I3836" s="8">
        <v>0.45</v>
      </c>
      <c r="J3836" s="9">
        <v>2750</v>
      </c>
      <c r="K3836" s="10">
        <f t="shared" si="30"/>
        <v>1237.5</v>
      </c>
      <c r="L3836" s="10">
        <f t="shared" si="31"/>
        <v>309.375</v>
      </c>
      <c r="M3836" s="11">
        <v>0.25</v>
      </c>
      <c r="O3836" s="16"/>
      <c r="P3836" s="14">
        <f>Data!$I3836+0.05</f>
        <v>0.5</v>
      </c>
      <c r="Q3836" s="12">
        <f>Data!$J3836-250</f>
        <v>2500</v>
      </c>
      <c r="R3836" s="13">
        <f>Data!$M3836-5%</f>
        <v>0.2</v>
      </c>
    </row>
    <row r="3837" spans="1:18" ht="15.75" customHeight="1">
      <c r="A3837" s="1"/>
      <c r="B3837" s="6" t="s">
        <v>14</v>
      </c>
      <c r="C3837" s="6">
        <v>1185732</v>
      </c>
      <c r="D3837" s="7">
        <v>44275</v>
      </c>
      <c r="E3837" s="6" t="s">
        <v>15</v>
      </c>
      <c r="F3837" s="6" t="s">
        <v>129</v>
      </c>
      <c r="G3837" s="6" t="s">
        <v>130</v>
      </c>
      <c r="H3837" s="6" t="s">
        <v>20</v>
      </c>
      <c r="I3837" s="8">
        <v>0.49999999999999994</v>
      </c>
      <c r="J3837" s="9">
        <v>1250</v>
      </c>
      <c r="K3837" s="10">
        <f t="shared" si="30"/>
        <v>624.99999999999989</v>
      </c>
      <c r="L3837" s="10">
        <f t="shared" si="31"/>
        <v>156.24999999999997</v>
      </c>
      <c r="M3837" s="11">
        <v>0.25</v>
      </c>
      <c r="O3837" s="16"/>
      <c r="P3837" s="14">
        <f>Data!$I3837+0.05</f>
        <v>0.54999999999999993</v>
      </c>
      <c r="Q3837" s="12">
        <f>Data!$J3837-250</f>
        <v>1000</v>
      </c>
      <c r="R3837" s="13">
        <f>Data!$M3837-5%</f>
        <v>0.2</v>
      </c>
    </row>
    <row r="3838" spans="1:18" ht="15.75" customHeight="1">
      <c r="A3838" s="1"/>
      <c r="B3838" s="6" t="s">
        <v>14</v>
      </c>
      <c r="C3838" s="6">
        <v>1185732</v>
      </c>
      <c r="D3838" s="7">
        <v>44275</v>
      </c>
      <c r="E3838" s="6" t="s">
        <v>15</v>
      </c>
      <c r="F3838" s="6" t="s">
        <v>129</v>
      </c>
      <c r="G3838" s="6" t="s">
        <v>130</v>
      </c>
      <c r="H3838" s="6" t="s">
        <v>21</v>
      </c>
      <c r="I3838" s="8">
        <v>0.65000000000000013</v>
      </c>
      <c r="J3838" s="9">
        <v>1750</v>
      </c>
      <c r="K3838" s="10">
        <f t="shared" si="30"/>
        <v>1137.5000000000002</v>
      </c>
      <c r="L3838" s="10">
        <f t="shared" si="31"/>
        <v>284.37500000000006</v>
      </c>
      <c r="M3838" s="11">
        <v>0.25</v>
      </c>
      <c r="O3838" s="16"/>
      <c r="P3838" s="14">
        <f>Data!$I3838+0.05</f>
        <v>0.70000000000000018</v>
      </c>
      <c r="Q3838" s="12">
        <f>Data!$J3838-250</f>
        <v>1500</v>
      </c>
      <c r="R3838" s="13">
        <f>Data!$M3838-5%</f>
        <v>0.2</v>
      </c>
    </row>
    <row r="3839" spans="1:18" ht="15.75" customHeight="1">
      <c r="A3839" s="1"/>
      <c r="B3839" s="6" t="s">
        <v>14</v>
      </c>
      <c r="C3839" s="6">
        <v>1185732</v>
      </c>
      <c r="D3839" s="7">
        <v>44275</v>
      </c>
      <c r="E3839" s="6" t="s">
        <v>15</v>
      </c>
      <c r="F3839" s="6" t="s">
        <v>129</v>
      </c>
      <c r="G3839" s="6" t="s">
        <v>130</v>
      </c>
      <c r="H3839" s="6" t="s">
        <v>22</v>
      </c>
      <c r="I3839" s="8">
        <v>0.55000000000000004</v>
      </c>
      <c r="J3839" s="9">
        <v>2750</v>
      </c>
      <c r="K3839" s="10">
        <f t="shared" si="30"/>
        <v>1512.5000000000002</v>
      </c>
      <c r="L3839" s="10">
        <f t="shared" si="31"/>
        <v>453.75000000000006</v>
      </c>
      <c r="M3839" s="11">
        <v>0.3</v>
      </c>
      <c r="O3839" s="16"/>
      <c r="P3839" s="14">
        <f>Data!$I3839+0.05</f>
        <v>0.60000000000000009</v>
      </c>
      <c r="Q3839" s="12">
        <f>Data!$J3839-250</f>
        <v>2500</v>
      </c>
      <c r="R3839" s="13">
        <f>Data!$M3839-5%</f>
        <v>0.25</v>
      </c>
    </row>
    <row r="3840" spans="1:18" ht="15.75" customHeight="1">
      <c r="A3840" s="1"/>
      <c r="B3840" s="6" t="s">
        <v>14</v>
      </c>
      <c r="C3840" s="6">
        <v>1185732</v>
      </c>
      <c r="D3840" s="7">
        <v>44307</v>
      </c>
      <c r="E3840" s="6" t="s">
        <v>15</v>
      </c>
      <c r="F3840" s="6" t="s">
        <v>129</v>
      </c>
      <c r="G3840" s="6" t="s">
        <v>130</v>
      </c>
      <c r="H3840" s="6" t="s">
        <v>17</v>
      </c>
      <c r="I3840" s="8">
        <v>0.55000000000000004</v>
      </c>
      <c r="J3840" s="9">
        <v>5250</v>
      </c>
      <c r="K3840" s="10">
        <f t="shared" si="30"/>
        <v>2887.5000000000005</v>
      </c>
      <c r="L3840" s="10">
        <f t="shared" si="31"/>
        <v>1010.6250000000002</v>
      </c>
      <c r="M3840" s="11">
        <v>0.35000000000000003</v>
      </c>
      <c r="O3840" s="16"/>
      <c r="P3840" s="14">
        <f>Data!$I3840+0.05</f>
        <v>0.60000000000000009</v>
      </c>
      <c r="Q3840" s="12">
        <f>Data!$J3840-250</f>
        <v>5000</v>
      </c>
      <c r="R3840" s="13">
        <f>Data!$M3840-5%</f>
        <v>0.30000000000000004</v>
      </c>
    </row>
    <row r="3841" spans="1:18" ht="15.75" customHeight="1">
      <c r="A3841" s="1"/>
      <c r="B3841" s="6" t="s">
        <v>14</v>
      </c>
      <c r="C3841" s="6">
        <v>1185732</v>
      </c>
      <c r="D3841" s="7">
        <v>44307</v>
      </c>
      <c r="E3841" s="6" t="s">
        <v>15</v>
      </c>
      <c r="F3841" s="6" t="s">
        <v>129</v>
      </c>
      <c r="G3841" s="6" t="s">
        <v>130</v>
      </c>
      <c r="H3841" s="6" t="s">
        <v>18</v>
      </c>
      <c r="I3841" s="8">
        <v>0.55000000000000004</v>
      </c>
      <c r="J3841" s="9">
        <v>2250</v>
      </c>
      <c r="K3841" s="10">
        <f t="shared" si="30"/>
        <v>1237.5</v>
      </c>
      <c r="L3841" s="10">
        <f t="shared" si="31"/>
        <v>433.12500000000006</v>
      </c>
      <c r="M3841" s="11">
        <v>0.35000000000000003</v>
      </c>
      <c r="O3841" s="16"/>
      <c r="P3841" s="14">
        <f>Data!$I3841+0.05</f>
        <v>0.60000000000000009</v>
      </c>
      <c r="Q3841" s="12">
        <f>Data!$J3841-250</f>
        <v>2000</v>
      </c>
      <c r="R3841" s="13">
        <f>Data!$M3841-5%</f>
        <v>0.30000000000000004</v>
      </c>
    </row>
    <row r="3842" spans="1:18" ht="15.75" customHeight="1">
      <c r="A3842" s="1"/>
      <c r="B3842" s="6" t="s">
        <v>14</v>
      </c>
      <c r="C3842" s="6">
        <v>1185732</v>
      </c>
      <c r="D3842" s="7">
        <v>44307</v>
      </c>
      <c r="E3842" s="6" t="s">
        <v>15</v>
      </c>
      <c r="F3842" s="6" t="s">
        <v>129</v>
      </c>
      <c r="G3842" s="6" t="s">
        <v>130</v>
      </c>
      <c r="H3842" s="6" t="s">
        <v>19</v>
      </c>
      <c r="I3842" s="8">
        <v>0.45</v>
      </c>
      <c r="J3842" s="9">
        <v>2250</v>
      </c>
      <c r="K3842" s="10">
        <f t="shared" si="30"/>
        <v>1012.5</v>
      </c>
      <c r="L3842" s="10">
        <f t="shared" si="31"/>
        <v>253.125</v>
      </c>
      <c r="M3842" s="11">
        <v>0.25</v>
      </c>
      <c r="O3842" s="16"/>
      <c r="P3842" s="14">
        <f>Data!$I3842+0.05</f>
        <v>0.5</v>
      </c>
      <c r="Q3842" s="12">
        <f>Data!$J3842-250</f>
        <v>2000</v>
      </c>
      <c r="R3842" s="13">
        <f>Data!$M3842-5%</f>
        <v>0.2</v>
      </c>
    </row>
    <row r="3843" spans="1:18" ht="15.75" customHeight="1">
      <c r="A3843" s="1"/>
      <c r="B3843" s="6" t="s">
        <v>14</v>
      </c>
      <c r="C3843" s="6">
        <v>1185732</v>
      </c>
      <c r="D3843" s="7">
        <v>44307</v>
      </c>
      <c r="E3843" s="6" t="s">
        <v>15</v>
      </c>
      <c r="F3843" s="6" t="s">
        <v>129</v>
      </c>
      <c r="G3843" s="6" t="s">
        <v>130</v>
      </c>
      <c r="H3843" s="6" t="s">
        <v>20</v>
      </c>
      <c r="I3843" s="8">
        <v>0.49999999999999994</v>
      </c>
      <c r="J3843" s="9">
        <v>1500</v>
      </c>
      <c r="K3843" s="10">
        <f t="shared" si="30"/>
        <v>749.99999999999989</v>
      </c>
      <c r="L3843" s="10">
        <f t="shared" si="31"/>
        <v>187.49999999999997</v>
      </c>
      <c r="M3843" s="11">
        <v>0.25</v>
      </c>
      <c r="O3843" s="16"/>
      <c r="P3843" s="14">
        <f>Data!$I3843+0.05</f>
        <v>0.54999999999999993</v>
      </c>
      <c r="Q3843" s="12">
        <f>Data!$J3843-250</f>
        <v>1250</v>
      </c>
      <c r="R3843" s="13">
        <f>Data!$M3843-5%</f>
        <v>0.2</v>
      </c>
    </row>
    <row r="3844" spans="1:18" ht="15.75" customHeight="1">
      <c r="A3844" s="1"/>
      <c r="B3844" s="6" t="s">
        <v>14</v>
      </c>
      <c r="C3844" s="6">
        <v>1185732</v>
      </c>
      <c r="D3844" s="7">
        <v>44307</v>
      </c>
      <c r="E3844" s="6" t="s">
        <v>15</v>
      </c>
      <c r="F3844" s="6" t="s">
        <v>129</v>
      </c>
      <c r="G3844" s="6" t="s">
        <v>130</v>
      </c>
      <c r="H3844" s="6" t="s">
        <v>21</v>
      </c>
      <c r="I3844" s="8">
        <v>0.60000000000000009</v>
      </c>
      <c r="J3844" s="9">
        <v>1500</v>
      </c>
      <c r="K3844" s="10">
        <f t="shared" si="30"/>
        <v>900.00000000000011</v>
      </c>
      <c r="L3844" s="10">
        <f t="shared" si="31"/>
        <v>225.00000000000003</v>
      </c>
      <c r="M3844" s="11">
        <v>0.25</v>
      </c>
      <c r="O3844" s="16"/>
      <c r="P3844" s="14">
        <f>Data!$I3844+0</f>
        <v>0.60000000000000009</v>
      </c>
      <c r="Q3844" s="12">
        <f>Data!$J3844-250</f>
        <v>1250</v>
      </c>
      <c r="R3844" s="13">
        <f>Data!$M3844-5%</f>
        <v>0.2</v>
      </c>
    </row>
    <row r="3845" spans="1:18" ht="15.75" customHeight="1">
      <c r="A3845" s="1"/>
      <c r="B3845" s="6" t="s">
        <v>14</v>
      </c>
      <c r="C3845" s="6">
        <v>1185732</v>
      </c>
      <c r="D3845" s="7">
        <v>44307</v>
      </c>
      <c r="E3845" s="6" t="s">
        <v>15</v>
      </c>
      <c r="F3845" s="6" t="s">
        <v>129</v>
      </c>
      <c r="G3845" s="6" t="s">
        <v>130</v>
      </c>
      <c r="H3845" s="6" t="s">
        <v>22</v>
      </c>
      <c r="I3845" s="8">
        <v>0.5</v>
      </c>
      <c r="J3845" s="9">
        <v>3000</v>
      </c>
      <c r="K3845" s="10">
        <f t="shared" si="30"/>
        <v>1500</v>
      </c>
      <c r="L3845" s="10">
        <f t="shared" si="31"/>
        <v>450</v>
      </c>
      <c r="M3845" s="11">
        <v>0.3</v>
      </c>
      <c r="O3845" s="16"/>
      <c r="P3845" s="14">
        <f>Data!$I3845+0</f>
        <v>0.5</v>
      </c>
      <c r="Q3845" s="12">
        <f>Data!$J3845-250</f>
        <v>2750</v>
      </c>
      <c r="R3845" s="13">
        <f>Data!$M3845-5%</f>
        <v>0.25</v>
      </c>
    </row>
    <row r="3846" spans="1:18" ht="15.75" customHeight="1">
      <c r="A3846" s="1"/>
      <c r="B3846" s="6" t="s">
        <v>14</v>
      </c>
      <c r="C3846" s="6">
        <v>1185732</v>
      </c>
      <c r="D3846" s="7">
        <v>44336</v>
      </c>
      <c r="E3846" s="6" t="s">
        <v>15</v>
      </c>
      <c r="F3846" s="6" t="s">
        <v>129</v>
      </c>
      <c r="G3846" s="6" t="s">
        <v>130</v>
      </c>
      <c r="H3846" s="6" t="s">
        <v>17</v>
      </c>
      <c r="I3846" s="8">
        <v>0.65</v>
      </c>
      <c r="J3846" s="9">
        <v>5700</v>
      </c>
      <c r="K3846" s="10">
        <f t="shared" si="30"/>
        <v>3705</v>
      </c>
      <c r="L3846" s="10">
        <f t="shared" si="31"/>
        <v>1296.7500000000002</v>
      </c>
      <c r="M3846" s="11">
        <v>0.35000000000000003</v>
      </c>
      <c r="O3846" s="16"/>
      <c r="P3846" s="14">
        <f>Data!$I3846+0</f>
        <v>0.65</v>
      </c>
      <c r="Q3846" s="12">
        <f>Data!$J3846-250</f>
        <v>5450</v>
      </c>
      <c r="R3846" s="13">
        <f>Data!$M3846-5%</f>
        <v>0.30000000000000004</v>
      </c>
    </row>
    <row r="3847" spans="1:18" ht="15.75" customHeight="1">
      <c r="A3847" s="1"/>
      <c r="B3847" s="6" t="s">
        <v>14</v>
      </c>
      <c r="C3847" s="6">
        <v>1185732</v>
      </c>
      <c r="D3847" s="7">
        <v>44336</v>
      </c>
      <c r="E3847" s="6" t="s">
        <v>15</v>
      </c>
      <c r="F3847" s="6" t="s">
        <v>129</v>
      </c>
      <c r="G3847" s="6" t="s">
        <v>130</v>
      </c>
      <c r="H3847" s="6" t="s">
        <v>18</v>
      </c>
      <c r="I3847" s="8">
        <v>0.60000000000000009</v>
      </c>
      <c r="J3847" s="9">
        <v>2750</v>
      </c>
      <c r="K3847" s="10">
        <f t="shared" si="30"/>
        <v>1650.0000000000002</v>
      </c>
      <c r="L3847" s="10">
        <f t="shared" si="31"/>
        <v>577.50000000000011</v>
      </c>
      <c r="M3847" s="11">
        <v>0.35000000000000003</v>
      </c>
      <c r="O3847" s="16"/>
      <c r="P3847" s="14">
        <f>Data!$I3847+0</f>
        <v>0.60000000000000009</v>
      </c>
      <c r="Q3847" s="12">
        <f>Data!$J3847-250</f>
        <v>2500</v>
      </c>
      <c r="R3847" s="13">
        <f>Data!$M3847-5%</f>
        <v>0.30000000000000004</v>
      </c>
    </row>
    <row r="3848" spans="1:18" ht="15.75" customHeight="1">
      <c r="A3848" s="1"/>
      <c r="B3848" s="6" t="s">
        <v>14</v>
      </c>
      <c r="C3848" s="6">
        <v>1185732</v>
      </c>
      <c r="D3848" s="7">
        <v>44336</v>
      </c>
      <c r="E3848" s="6" t="s">
        <v>15</v>
      </c>
      <c r="F3848" s="6" t="s">
        <v>129</v>
      </c>
      <c r="G3848" s="6" t="s">
        <v>130</v>
      </c>
      <c r="H3848" s="6" t="s">
        <v>19</v>
      </c>
      <c r="I3848" s="8">
        <v>0.55000000000000004</v>
      </c>
      <c r="J3848" s="9">
        <v>3000</v>
      </c>
      <c r="K3848" s="10">
        <f t="shared" si="30"/>
        <v>1650.0000000000002</v>
      </c>
      <c r="L3848" s="10">
        <f t="shared" si="31"/>
        <v>412.50000000000006</v>
      </c>
      <c r="M3848" s="11">
        <v>0.25</v>
      </c>
      <c r="O3848" s="16"/>
      <c r="P3848" s="14">
        <f>Data!$I3848+0</f>
        <v>0.55000000000000004</v>
      </c>
      <c r="Q3848" s="12">
        <f>Data!$J3848-250</f>
        <v>2750</v>
      </c>
      <c r="R3848" s="13">
        <f>Data!$M3848-5%</f>
        <v>0.2</v>
      </c>
    </row>
    <row r="3849" spans="1:18" ht="15.75" customHeight="1">
      <c r="A3849" s="1"/>
      <c r="B3849" s="6" t="s">
        <v>14</v>
      </c>
      <c r="C3849" s="6">
        <v>1185732</v>
      </c>
      <c r="D3849" s="7">
        <v>44336</v>
      </c>
      <c r="E3849" s="6" t="s">
        <v>15</v>
      </c>
      <c r="F3849" s="6" t="s">
        <v>129</v>
      </c>
      <c r="G3849" s="6" t="s">
        <v>130</v>
      </c>
      <c r="H3849" s="6" t="s">
        <v>20</v>
      </c>
      <c r="I3849" s="8">
        <v>0.55000000000000004</v>
      </c>
      <c r="J3849" s="9">
        <v>2500</v>
      </c>
      <c r="K3849" s="10">
        <f t="shared" si="30"/>
        <v>1375</v>
      </c>
      <c r="L3849" s="10">
        <f t="shared" si="31"/>
        <v>343.75</v>
      </c>
      <c r="M3849" s="11">
        <v>0.25</v>
      </c>
      <c r="O3849" s="16"/>
      <c r="P3849" s="14">
        <f>Data!$I3849+0</f>
        <v>0.55000000000000004</v>
      </c>
      <c r="Q3849" s="12">
        <f>Data!$J3849-250</f>
        <v>2250</v>
      </c>
      <c r="R3849" s="13">
        <f>Data!$M3849-5%</f>
        <v>0.2</v>
      </c>
    </row>
    <row r="3850" spans="1:18" ht="15.75" customHeight="1">
      <c r="A3850" s="1"/>
      <c r="B3850" s="6" t="s">
        <v>14</v>
      </c>
      <c r="C3850" s="6">
        <v>1185732</v>
      </c>
      <c r="D3850" s="7">
        <v>44336</v>
      </c>
      <c r="E3850" s="6" t="s">
        <v>15</v>
      </c>
      <c r="F3850" s="6" t="s">
        <v>129</v>
      </c>
      <c r="G3850" s="6" t="s">
        <v>130</v>
      </c>
      <c r="H3850" s="6" t="s">
        <v>21</v>
      </c>
      <c r="I3850" s="8">
        <v>0.65</v>
      </c>
      <c r="J3850" s="9">
        <v>2750</v>
      </c>
      <c r="K3850" s="10">
        <f t="shared" si="30"/>
        <v>1787.5</v>
      </c>
      <c r="L3850" s="10">
        <f t="shared" si="31"/>
        <v>446.875</v>
      </c>
      <c r="M3850" s="11">
        <v>0.25</v>
      </c>
      <c r="O3850" s="16"/>
      <c r="P3850" s="14">
        <f>Data!$I3850+0</f>
        <v>0.65</v>
      </c>
      <c r="Q3850" s="12">
        <f>Data!$J3850-250</f>
        <v>2500</v>
      </c>
      <c r="R3850" s="13">
        <f>Data!$M3850-5%</f>
        <v>0.2</v>
      </c>
    </row>
    <row r="3851" spans="1:18" ht="15.75" customHeight="1">
      <c r="A3851" s="1"/>
      <c r="B3851" s="6" t="s">
        <v>14</v>
      </c>
      <c r="C3851" s="6">
        <v>1185732</v>
      </c>
      <c r="D3851" s="7">
        <v>44336</v>
      </c>
      <c r="E3851" s="6" t="s">
        <v>15</v>
      </c>
      <c r="F3851" s="6" t="s">
        <v>129</v>
      </c>
      <c r="G3851" s="6" t="s">
        <v>130</v>
      </c>
      <c r="H3851" s="6" t="s">
        <v>22</v>
      </c>
      <c r="I3851" s="8">
        <v>0.70000000000000007</v>
      </c>
      <c r="J3851" s="9">
        <v>4000</v>
      </c>
      <c r="K3851" s="10">
        <f t="shared" si="30"/>
        <v>2800.0000000000005</v>
      </c>
      <c r="L3851" s="10">
        <f t="shared" si="31"/>
        <v>840.00000000000011</v>
      </c>
      <c r="M3851" s="11">
        <v>0.3</v>
      </c>
      <c r="O3851" s="16"/>
      <c r="P3851" s="14">
        <f>Data!$I3851+0</f>
        <v>0.70000000000000007</v>
      </c>
      <c r="Q3851" s="12">
        <f>Data!$J3851-250</f>
        <v>3750</v>
      </c>
      <c r="R3851" s="13">
        <f>Data!$M3851-5%</f>
        <v>0.25</v>
      </c>
    </row>
    <row r="3852" spans="1:18" ht="15.75" customHeight="1">
      <c r="A3852" s="1"/>
      <c r="B3852" s="6" t="s">
        <v>14</v>
      </c>
      <c r="C3852" s="6">
        <v>1185732</v>
      </c>
      <c r="D3852" s="7">
        <v>44369</v>
      </c>
      <c r="E3852" s="6" t="s">
        <v>15</v>
      </c>
      <c r="F3852" s="6" t="s">
        <v>129</v>
      </c>
      <c r="G3852" s="6" t="s">
        <v>130</v>
      </c>
      <c r="H3852" s="6" t="s">
        <v>17</v>
      </c>
      <c r="I3852" s="8">
        <v>0.65</v>
      </c>
      <c r="J3852" s="9">
        <v>6500</v>
      </c>
      <c r="K3852" s="10">
        <f t="shared" si="30"/>
        <v>4225</v>
      </c>
      <c r="L3852" s="10">
        <f t="shared" si="31"/>
        <v>1478.7500000000002</v>
      </c>
      <c r="M3852" s="11">
        <v>0.35000000000000003</v>
      </c>
      <c r="O3852" s="16"/>
      <c r="P3852" s="14">
        <f>Data!$I3852+0</f>
        <v>0.65</v>
      </c>
      <c r="Q3852" s="12">
        <f>Data!$J3852-250</f>
        <v>6250</v>
      </c>
      <c r="R3852" s="13">
        <f>Data!$M3852-5%</f>
        <v>0.30000000000000004</v>
      </c>
    </row>
    <row r="3853" spans="1:18" ht="15.75" customHeight="1">
      <c r="A3853" s="1"/>
      <c r="B3853" s="6" t="s">
        <v>14</v>
      </c>
      <c r="C3853" s="6">
        <v>1185732</v>
      </c>
      <c r="D3853" s="7">
        <v>44369</v>
      </c>
      <c r="E3853" s="6" t="s">
        <v>15</v>
      </c>
      <c r="F3853" s="6" t="s">
        <v>129</v>
      </c>
      <c r="G3853" s="6" t="s">
        <v>130</v>
      </c>
      <c r="H3853" s="6" t="s">
        <v>18</v>
      </c>
      <c r="I3853" s="8">
        <v>0.60000000000000009</v>
      </c>
      <c r="J3853" s="9">
        <v>4000</v>
      </c>
      <c r="K3853" s="10">
        <f t="shared" si="30"/>
        <v>2400.0000000000005</v>
      </c>
      <c r="L3853" s="10">
        <f t="shared" si="31"/>
        <v>840.00000000000023</v>
      </c>
      <c r="M3853" s="11">
        <v>0.35000000000000003</v>
      </c>
      <c r="O3853" s="16"/>
      <c r="P3853" s="14">
        <f>Data!$I3853+0</f>
        <v>0.60000000000000009</v>
      </c>
      <c r="Q3853" s="12">
        <f>Data!$J3853-250</f>
        <v>3750</v>
      </c>
      <c r="R3853" s="13">
        <f>Data!$M3853-5%</f>
        <v>0.30000000000000004</v>
      </c>
    </row>
    <row r="3854" spans="1:18" ht="15.75" customHeight="1">
      <c r="A3854" s="1"/>
      <c r="B3854" s="6" t="s">
        <v>14</v>
      </c>
      <c r="C3854" s="6">
        <v>1185732</v>
      </c>
      <c r="D3854" s="7">
        <v>44369</v>
      </c>
      <c r="E3854" s="6" t="s">
        <v>15</v>
      </c>
      <c r="F3854" s="6" t="s">
        <v>129</v>
      </c>
      <c r="G3854" s="6" t="s">
        <v>130</v>
      </c>
      <c r="H3854" s="6" t="s">
        <v>19</v>
      </c>
      <c r="I3854" s="8">
        <v>0.55000000000000004</v>
      </c>
      <c r="J3854" s="9">
        <v>3250</v>
      </c>
      <c r="K3854" s="10">
        <f t="shared" si="30"/>
        <v>1787.5000000000002</v>
      </c>
      <c r="L3854" s="10">
        <f t="shared" si="31"/>
        <v>446.87500000000006</v>
      </c>
      <c r="M3854" s="11">
        <v>0.25</v>
      </c>
      <c r="O3854" s="16"/>
      <c r="P3854" s="14">
        <f>Data!$I3854+0</f>
        <v>0.55000000000000004</v>
      </c>
      <c r="Q3854" s="12">
        <f>Data!$J3854-250</f>
        <v>3000</v>
      </c>
      <c r="R3854" s="13">
        <f>Data!$M3854-5%</f>
        <v>0.2</v>
      </c>
    </row>
    <row r="3855" spans="1:18" ht="15.75" customHeight="1">
      <c r="A3855" s="1"/>
      <c r="B3855" s="6" t="s">
        <v>14</v>
      </c>
      <c r="C3855" s="6">
        <v>1185732</v>
      </c>
      <c r="D3855" s="7">
        <v>44369</v>
      </c>
      <c r="E3855" s="6" t="s">
        <v>15</v>
      </c>
      <c r="F3855" s="6" t="s">
        <v>129</v>
      </c>
      <c r="G3855" s="6" t="s">
        <v>130</v>
      </c>
      <c r="H3855" s="6" t="s">
        <v>20</v>
      </c>
      <c r="I3855" s="8">
        <v>0.55000000000000004</v>
      </c>
      <c r="J3855" s="9">
        <v>3000</v>
      </c>
      <c r="K3855" s="10">
        <f t="shared" si="30"/>
        <v>1650.0000000000002</v>
      </c>
      <c r="L3855" s="10">
        <f t="shared" si="31"/>
        <v>412.50000000000006</v>
      </c>
      <c r="M3855" s="11">
        <v>0.25</v>
      </c>
      <c r="O3855" s="16"/>
      <c r="P3855" s="14">
        <f>Data!$I3855+0</f>
        <v>0.55000000000000004</v>
      </c>
      <c r="Q3855" s="12">
        <f>Data!$J3855-250</f>
        <v>2750</v>
      </c>
      <c r="R3855" s="13">
        <f>Data!$M3855-5%</f>
        <v>0.2</v>
      </c>
    </row>
    <row r="3856" spans="1:18" ht="15.75" customHeight="1">
      <c r="A3856" s="1"/>
      <c r="B3856" s="6" t="s">
        <v>14</v>
      </c>
      <c r="C3856" s="6">
        <v>1185732</v>
      </c>
      <c r="D3856" s="7">
        <v>44369</v>
      </c>
      <c r="E3856" s="6" t="s">
        <v>15</v>
      </c>
      <c r="F3856" s="6" t="s">
        <v>129</v>
      </c>
      <c r="G3856" s="6" t="s">
        <v>130</v>
      </c>
      <c r="H3856" s="6" t="s">
        <v>21</v>
      </c>
      <c r="I3856" s="8">
        <v>0.65</v>
      </c>
      <c r="J3856" s="9">
        <v>3000</v>
      </c>
      <c r="K3856" s="10">
        <f t="shared" si="30"/>
        <v>1950</v>
      </c>
      <c r="L3856" s="10">
        <f t="shared" si="31"/>
        <v>487.5</v>
      </c>
      <c r="M3856" s="11">
        <v>0.25</v>
      </c>
      <c r="O3856" s="16"/>
      <c r="P3856" s="14">
        <f>Data!$I3856+0</f>
        <v>0.65</v>
      </c>
      <c r="Q3856" s="12">
        <f>Data!$J3856-250</f>
        <v>2750</v>
      </c>
      <c r="R3856" s="13">
        <f>Data!$M3856-5%</f>
        <v>0.2</v>
      </c>
    </row>
    <row r="3857" spans="1:18" ht="15.75" customHeight="1">
      <c r="A3857" s="1"/>
      <c r="B3857" s="6" t="s">
        <v>14</v>
      </c>
      <c r="C3857" s="6">
        <v>1185732</v>
      </c>
      <c r="D3857" s="7">
        <v>44369</v>
      </c>
      <c r="E3857" s="6" t="s">
        <v>15</v>
      </c>
      <c r="F3857" s="6" t="s">
        <v>129</v>
      </c>
      <c r="G3857" s="6" t="s">
        <v>130</v>
      </c>
      <c r="H3857" s="6" t="s">
        <v>22</v>
      </c>
      <c r="I3857" s="8">
        <v>0.70000000000000007</v>
      </c>
      <c r="J3857" s="9">
        <v>4500</v>
      </c>
      <c r="K3857" s="10">
        <f t="shared" si="30"/>
        <v>3150.0000000000005</v>
      </c>
      <c r="L3857" s="10">
        <f t="shared" si="31"/>
        <v>945.00000000000011</v>
      </c>
      <c r="M3857" s="11">
        <v>0.3</v>
      </c>
      <c r="O3857" s="16"/>
      <c r="P3857" s="14">
        <f>Data!$I3857+0</f>
        <v>0.70000000000000007</v>
      </c>
      <c r="Q3857" s="12">
        <f>Data!$J3857-250</f>
        <v>4250</v>
      </c>
      <c r="R3857" s="13">
        <f>Data!$M3857-5%</f>
        <v>0.25</v>
      </c>
    </row>
    <row r="3858" spans="1:18" ht="15.75" customHeight="1">
      <c r="A3858" s="1"/>
      <c r="B3858" s="6" t="s">
        <v>14</v>
      </c>
      <c r="C3858" s="6">
        <v>1185732</v>
      </c>
      <c r="D3858" s="7">
        <v>44397</v>
      </c>
      <c r="E3858" s="6" t="s">
        <v>15</v>
      </c>
      <c r="F3858" s="6" t="s">
        <v>129</v>
      </c>
      <c r="G3858" s="6" t="s">
        <v>130</v>
      </c>
      <c r="H3858" s="6" t="s">
        <v>17</v>
      </c>
      <c r="I3858" s="8">
        <v>0.65</v>
      </c>
      <c r="J3858" s="9">
        <v>6750</v>
      </c>
      <c r="K3858" s="10">
        <f t="shared" si="30"/>
        <v>4387.5</v>
      </c>
      <c r="L3858" s="10">
        <f t="shared" si="31"/>
        <v>1535.6250000000002</v>
      </c>
      <c r="M3858" s="11">
        <v>0.35000000000000003</v>
      </c>
      <c r="O3858" s="16"/>
      <c r="P3858" s="14">
        <f>Data!$I3858+0</f>
        <v>0.65</v>
      </c>
      <c r="Q3858" s="12">
        <f>Data!$J3858-250</f>
        <v>6500</v>
      </c>
      <c r="R3858" s="13">
        <f>Data!$M3858-5%</f>
        <v>0.30000000000000004</v>
      </c>
    </row>
    <row r="3859" spans="1:18" ht="15.75" customHeight="1">
      <c r="A3859" s="1"/>
      <c r="B3859" s="6" t="s">
        <v>14</v>
      </c>
      <c r="C3859" s="6">
        <v>1185732</v>
      </c>
      <c r="D3859" s="7">
        <v>44397</v>
      </c>
      <c r="E3859" s="6" t="s">
        <v>15</v>
      </c>
      <c r="F3859" s="6" t="s">
        <v>129</v>
      </c>
      <c r="G3859" s="6" t="s">
        <v>130</v>
      </c>
      <c r="H3859" s="6" t="s">
        <v>18</v>
      </c>
      <c r="I3859" s="8">
        <v>0.60000000000000009</v>
      </c>
      <c r="J3859" s="9">
        <v>4250</v>
      </c>
      <c r="K3859" s="10">
        <f t="shared" si="30"/>
        <v>2550.0000000000005</v>
      </c>
      <c r="L3859" s="10">
        <f t="shared" si="31"/>
        <v>892.50000000000023</v>
      </c>
      <c r="M3859" s="11">
        <v>0.35000000000000003</v>
      </c>
      <c r="O3859" s="16"/>
      <c r="P3859" s="14">
        <f>Data!$I3859+0</f>
        <v>0.60000000000000009</v>
      </c>
      <c r="Q3859" s="12">
        <f>Data!$J3859-250</f>
        <v>4000</v>
      </c>
      <c r="R3859" s="13">
        <f>Data!$M3859-5%</f>
        <v>0.30000000000000004</v>
      </c>
    </row>
    <row r="3860" spans="1:18" ht="15.75" customHeight="1">
      <c r="A3860" s="1"/>
      <c r="B3860" s="6" t="s">
        <v>14</v>
      </c>
      <c r="C3860" s="6">
        <v>1185732</v>
      </c>
      <c r="D3860" s="7">
        <v>44397</v>
      </c>
      <c r="E3860" s="6" t="s">
        <v>15</v>
      </c>
      <c r="F3860" s="6" t="s">
        <v>129</v>
      </c>
      <c r="G3860" s="6" t="s">
        <v>130</v>
      </c>
      <c r="H3860" s="6" t="s">
        <v>19</v>
      </c>
      <c r="I3860" s="8">
        <v>0.55000000000000004</v>
      </c>
      <c r="J3860" s="9">
        <v>3500</v>
      </c>
      <c r="K3860" s="10">
        <f t="shared" si="30"/>
        <v>1925.0000000000002</v>
      </c>
      <c r="L3860" s="10">
        <f t="shared" si="31"/>
        <v>481.25000000000006</v>
      </c>
      <c r="M3860" s="11">
        <v>0.25</v>
      </c>
      <c r="O3860" s="16"/>
      <c r="P3860" s="14">
        <f>Data!$I3860+0</f>
        <v>0.55000000000000004</v>
      </c>
      <c r="Q3860" s="12">
        <f>Data!$J3860-250</f>
        <v>3250</v>
      </c>
      <c r="R3860" s="13">
        <f>Data!$M3860-5%</f>
        <v>0.2</v>
      </c>
    </row>
    <row r="3861" spans="1:18" ht="15.75" customHeight="1">
      <c r="A3861" s="1"/>
      <c r="B3861" s="6" t="s">
        <v>14</v>
      </c>
      <c r="C3861" s="6">
        <v>1185732</v>
      </c>
      <c r="D3861" s="7">
        <v>44397</v>
      </c>
      <c r="E3861" s="6" t="s">
        <v>15</v>
      </c>
      <c r="F3861" s="6" t="s">
        <v>129</v>
      </c>
      <c r="G3861" s="6" t="s">
        <v>130</v>
      </c>
      <c r="H3861" s="6" t="s">
        <v>20</v>
      </c>
      <c r="I3861" s="8">
        <v>0.55000000000000004</v>
      </c>
      <c r="J3861" s="9">
        <v>3000</v>
      </c>
      <c r="K3861" s="10">
        <f t="shared" si="30"/>
        <v>1650.0000000000002</v>
      </c>
      <c r="L3861" s="10">
        <f t="shared" si="31"/>
        <v>412.50000000000006</v>
      </c>
      <c r="M3861" s="11">
        <v>0.25</v>
      </c>
      <c r="O3861" s="16"/>
      <c r="P3861" s="14">
        <f>Data!$I3861+0</f>
        <v>0.55000000000000004</v>
      </c>
      <c r="Q3861" s="12">
        <f>Data!$J3861-250</f>
        <v>2750</v>
      </c>
      <c r="R3861" s="13">
        <f>Data!$M3861-5%</f>
        <v>0.2</v>
      </c>
    </row>
    <row r="3862" spans="1:18" ht="15.75" customHeight="1">
      <c r="A3862" s="1"/>
      <c r="B3862" s="6" t="s">
        <v>14</v>
      </c>
      <c r="C3862" s="6">
        <v>1185732</v>
      </c>
      <c r="D3862" s="7">
        <v>44397</v>
      </c>
      <c r="E3862" s="6" t="s">
        <v>15</v>
      </c>
      <c r="F3862" s="6" t="s">
        <v>129</v>
      </c>
      <c r="G3862" s="6" t="s">
        <v>130</v>
      </c>
      <c r="H3862" s="6" t="s">
        <v>21</v>
      </c>
      <c r="I3862" s="8">
        <v>0.65</v>
      </c>
      <c r="J3862" s="9">
        <v>3250</v>
      </c>
      <c r="K3862" s="10">
        <f t="shared" si="30"/>
        <v>2112.5</v>
      </c>
      <c r="L3862" s="10">
        <f t="shared" si="31"/>
        <v>528.125</v>
      </c>
      <c r="M3862" s="11">
        <v>0.25</v>
      </c>
      <c r="O3862" s="16"/>
      <c r="P3862" s="14">
        <f>Data!$I3862+0</f>
        <v>0.65</v>
      </c>
      <c r="Q3862" s="12">
        <f>Data!$J3862-250</f>
        <v>3000</v>
      </c>
      <c r="R3862" s="13">
        <f>Data!$M3862-5%</f>
        <v>0.2</v>
      </c>
    </row>
    <row r="3863" spans="1:18" ht="15.75" customHeight="1">
      <c r="A3863" s="1"/>
      <c r="B3863" s="6" t="s">
        <v>14</v>
      </c>
      <c r="C3863" s="6">
        <v>1185732</v>
      </c>
      <c r="D3863" s="7">
        <v>44397</v>
      </c>
      <c r="E3863" s="6" t="s">
        <v>15</v>
      </c>
      <c r="F3863" s="6" t="s">
        <v>129</v>
      </c>
      <c r="G3863" s="6" t="s">
        <v>130</v>
      </c>
      <c r="H3863" s="6" t="s">
        <v>22</v>
      </c>
      <c r="I3863" s="8">
        <v>0.70000000000000007</v>
      </c>
      <c r="J3863" s="9">
        <v>5000</v>
      </c>
      <c r="K3863" s="10">
        <f t="shared" si="30"/>
        <v>3500.0000000000005</v>
      </c>
      <c r="L3863" s="10">
        <f t="shared" si="31"/>
        <v>1050</v>
      </c>
      <c r="M3863" s="11">
        <v>0.3</v>
      </c>
      <c r="O3863" s="16"/>
      <c r="P3863" s="14">
        <f>Data!$I3863+0</f>
        <v>0.70000000000000007</v>
      </c>
      <c r="Q3863" s="12">
        <f>Data!$J3863-250</f>
        <v>4750</v>
      </c>
      <c r="R3863" s="13">
        <f>Data!$M3863-5%</f>
        <v>0.25</v>
      </c>
    </row>
    <row r="3864" spans="1:18" ht="15.75" customHeight="1">
      <c r="A3864" s="1"/>
      <c r="B3864" s="6" t="s">
        <v>14</v>
      </c>
      <c r="C3864" s="6">
        <v>1185732</v>
      </c>
      <c r="D3864" s="7">
        <v>44429</v>
      </c>
      <c r="E3864" s="6" t="s">
        <v>15</v>
      </c>
      <c r="F3864" s="6" t="s">
        <v>129</v>
      </c>
      <c r="G3864" s="6" t="s">
        <v>130</v>
      </c>
      <c r="H3864" s="6" t="s">
        <v>17</v>
      </c>
      <c r="I3864" s="8">
        <v>0.65</v>
      </c>
      <c r="J3864" s="9">
        <v>6500</v>
      </c>
      <c r="K3864" s="10">
        <f t="shared" si="30"/>
        <v>4225</v>
      </c>
      <c r="L3864" s="10">
        <f t="shared" si="31"/>
        <v>1478.7500000000002</v>
      </c>
      <c r="M3864" s="11">
        <v>0.35000000000000003</v>
      </c>
      <c r="O3864" s="16"/>
      <c r="P3864" s="14">
        <f>Data!$I3864+0</f>
        <v>0.65</v>
      </c>
      <c r="Q3864" s="12">
        <f>Data!$J3864-250</f>
        <v>6250</v>
      </c>
      <c r="R3864" s="13">
        <f>Data!$M3864-5%</f>
        <v>0.30000000000000004</v>
      </c>
    </row>
    <row r="3865" spans="1:18" ht="15.75" customHeight="1">
      <c r="A3865" s="1"/>
      <c r="B3865" s="6" t="s">
        <v>14</v>
      </c>
      <c r="C3865" s="6">
        <v>1185732</v>
      </c>
      <c r="D3865" s="7">
        <v>44429</v>
      </c>
      <c r="E3865" s="6" t="s">
        <v>15</v>
      </c>
      <c r="F3865" s="6" t="s">
        <v>129</v>
      </c>
      <c r="G3865" s="6" t="s">
        <v>130</v>
      </c>
      <c r="H3865" s="6" t="s">
        <v>18</v>
      </c>
      <c r="I3865" s="8">
        <v>0.60000000000000009</v>
      </c>
      <c r="J3865" s="9">
        <v>4250</v>
      </c>
      <c r="K3865" s="10">
        <f t="shared" si="30"/>
        <v>2550.0000000000005</v>
      </c>
      <c r="L3865" s="10">
        <f t="shared" si="31"/>
        <v>892.50000000000023</v>
      </c>
      <c r="M3865" s="11">
        <v>0.35000000000000003</v>
      </c>
      <c r="O3865" s="16"/>
      <c r="P3865" s="14">
        <f>Data!$I3865+0</f>
        <v>0.60000000000000009</v>
      </c>
      <c r="Q3865" s="12">
        <f>Data!$J3865-250</f>
        <v>4000</v>
      </c>
      <c r="R3865" s="13">
        <f>Data!$M3865-5%</f>
        <v>0.30000000000000004</v>
      </c>
    </row>
    <row r="3866" spans="1:18" ht="15.75" customHeight="1">
      <c r="A3866" s="1"/>
      <c r="B3866" s="6" t="s">
        <v>14</v>
      </c>
      <c r="C3866" s="6">
        <v>1185732</v>
      </c>
      <c r="D3866" s="7">
        <v>44429</v>
      </c>
      <c r="E3866" s="6" t="s">
        <v>15</v>
      </c>
      <c r="F3866" s="6" t="s">
        <v>129</v>
      </c>
      <c r="G3866" s="6" t="s">
        <v>130</v>
      </c>
      <c r="H3866" s="6" t="s">
        <v>19</v>
      </c>
      <c r="I3866" s="8">
        <v>0.55000000000000004</v>
      </c>
      <c r="J3866" s="9">
        <v>3500</v>
      </c>
      <c r="K3866" s="10">
        <f t="shared" si="30"/>
        <v>1925.0000000000002</v>
      </c>
      <c r="L3866" s="10">
        <f t="shared" si="31"/>
        <v>481.25000000000006</v>
      </c>
      <c r="M3866" s="11">
        <v>0.25</v>
      </c>
      <c r="O3866" s="16"/>
      <c r="P3866" s="14">
        <f>Data!$I3866+0</f>
        <v>0.55000000000000004</v>
      </c>
      <c r="Q3866" s="12">
        <f>Data!$J3866-250</f>
        <v>3250</v>
      </c>
      <c r="R3866" s="13">
        <f>Data!$M3866-5%</f>
        <v>0.2</v>
      </c>
    </row>
    <row r="3867" spans="1:18" ht="15.75" customHeight="1">
      <c r="A3867" s="1"/>
      <c r="B3867" s="6" t="s">
        <v>14</v>
      </c>
      <c r="C3867" s="6">
        <v>1185732</v>
      </c>
      <c r="D3867" s="7">
        <v>44429</v>
      </c>
      <c r="E3867" s="6" t="s">
        <v>15</v>
      </c>
      <c r="F3867" s="6" t="s">
        <v>129</v>
      </c>
      <c r="G3867" s="6" t="s">
        <v>130</v>
      </c>
      <c r="H3867" s="6" t="s">
        <v>20</v>
      </c>
      <c r="I3867" s="8">
        <v>0.55000000000000004</v>
      </c>
      <c r="J3867" s="9">
        <v>2500</v>
      </c>
      <c r="K3867" s="10">
        <f t="shared" si="30"/>
        <v>1375</v>
      </c>
      <c r="L3867" s="10">
        <f t="shared" si="31"/>
        <v>343.75</v>
      </c>
      <c r="M3867" s="11">
        <v>0.25</v>
      </c>
      <c r="O3867" s="16"/>
      <c r="P3867" s="14">
        <f>Data!$I3867+0</f>
        <v>0.55000000000000004</v>
      </c>
      <c r="Q3867" s="12">
        <f>Data!$J3867-250</f>
        <v>2250</v>
      </c>
      <c r="R3867" s="13">
        <f>Data!$M3867-5%</f>
        <v>0.2</v>
      </c>
    </row>
    <row r="3868" spans="1:18" ht="15.75" customHeight="1">
      <c r="A3868" s="1"/>
      <c r="B3868" s="6" t="s">
        <v>14</v>
      </c>
      <c r="C3868" s="6">
        <v>1185732</v>
      </c>
      <c r="D3868" s="7">
        <v>44429</v>
      </c>
      <c r="E3868" s="6" t="s">
        <v>15</v>
      </c>
      <c r="F3868" s="6" t="s">
        <v>129</v>
      </c>
      <c r="G3868" s="6" t="s">
        <v>130</v>
      </c>
      <c r="H3868" s="6" t="s">
        <v>21</v>
      </c>
      <c r="I3868" s="8">
        <v>0.65</v>
      </c>
      <c r="J3868" s="9">
        <v>2250</v>
      </c>
      <c r="K3868" s="10">
        <f t="shared" si="30"/>
        <v>1462.5</v>
      </c>
      <c r="L3868" s="10">
        <f t="shared" si="31"/>
        <v>365.625</v>
      </c>
      <c r="M3868" s="11">
        <v>0.25</v>
      </c>
      <c r="O3868" s="16"/>
      <c r="P3868" s="14">
        <f>Data!$I3868+0</f>
        <v>0.65</v>
      </c>
      <c r="Q3868" s="12">
        <f>Data!$J3868-250</f>
        <v>2000</v>
      </c>
      <c r="R3868" s="13">
        <f>Data!$M3868-5%</f>
        <v>0.2</v>
      </c>
    </row>
    <row r="3869" spans="1:18" ht="15.75" customHeight="1">
      <c r="A3869" s="1"/>
      <c r="B3869" s="6" t="s">
        <v>14</v>
      </c>
      <c r="C3869" s="6">
        <v>1185732</v>
      </c>
      <c r="D3869" s="7">
        <v>44429</v>
      </c>
      <c r="E3869" s="6" t="s">
        <v>15</v>
      </c>
      <c r="F3869" s="6" t="s">
        <v>129</v>
      </c>
      <c r="G3869" s="6" t="s">
        <v>130</v>
      </c>
      <c r="H3869" s="6" t="s">
        <v>22</v>
      </c>
      <c r="I3869" s="8">
        <v>0.70000000000000007</v>
      </c>
      <c r="J3869" s="9">
        <v>4000</v>
      </c>
      <c r="K3869" s="10">
        <f t="shared" si="30"/>
        <v>2800.0000000000005</v>
      </c>
      <c r="L3869" s="10">
        <f t="shared" si="31"/>
        <v>840.00000000000011</v>
      </c>
      <c r="M3869" s="11">
        <v>0.3</v>
      </c>
      <c r="O3869" s="16"/>
      <c r="P3869" s="14">
        <f>Data!$I3869+0</f>
        <v>0.70000000000000007</v>
      </c>
      <c r="Q3869" s="12">
        <f>Data!$J3869-250</f>
        <v>3750</v>
      </c>
      <c r="R3869" s="13">
        <f>Data!$M3869-5%</f>
        <v>0.25</v>
      </c>
    </row>
    <row r="3870" spans="1:18" ht="15.75" customHeight="1">
      <c r="A3870" s="1"/>
      <c r="B3870" s="6" t="s">
        <v>14</v>
      </c>
      <c r="C3870" s="6">
        <v>1185732</v>
      </c>
      <c r="D3870" s="7">
        <v>44459</v>
      </c>
      <c r="E3870" s="6" t="s">
        <v>15</v>
      </c>
      <c r="F3870" s="6" t="s">
        <v>129</v>
      </c>
      <c r="G3870" s="6" t="s">
        <v>130</v>
      </c>
      <c r="H3870" s="6" t="s">
        <v>17</v>
      </c>
      <c r="I3870" s="8">
        <v>0.65</v>
      </c>
      <c r="J3870" s="9">
        <v>5250</v>
      </c>
      <c r="K3870" s="10">
        <f t="shared" si="30"/>
        <v>3412.5</v>
      </c>
      <c r="L3870" s="10">
        <f t="shared" si="31"/>
        <v>1194.375</v>
      </c>
      <c r="M3870" s="11">
        <v>0.35000000000000003</v>
      </c>
      <c r="O3870" s="16"/>
      <c r="P3870" s="14">
        <f>Data!$I3870+0</f>
        <v>0.65</v>
      </c>
      <c r="Q3870" s="12">
        <f>Data!$J3870-250</f>
        <v>5000</v>
      </c>
      <c r="R3870" s="13">
        <f>Data!$M3870-5%</f>
        <v>0.30000000000000004</v>
      </c>
    </row>
    <row r="3871" spans="1:18" ht="15.75" customHeight="1">
      <c r="A3871" s="1"/>
      <c r="B3871" s="6" t="s">
        <v>14</v>
      </c>
      <c r="C3871" s="6">
        <v>1185732</v>
      </c>
      <c r="D3871" s="7">
        <v>44459</v>
      </c>
      <c r="E3871" s="6" t="s">
        <v>15</v>
      </c>
      <c r="F3871" s="6" t="s">
        <v>129</v>
      </c>
      <c r="G3871" s="6" t="s">
        <v>130</v>
      </c>
      <c r="H3871" s="6" t="s">
        <v>18</v>
      </c>
      <c r="I3871" s="8">
        <v>0.60000000000000009</v>
      </c>
      <c r="J3871" s="9">
        <v>3250</v>
      </c>
      <c r="K3871" s="10">
        <f t="shared" si="30"/>
        <v>1950.0000000000002</v>
      </c>
      <c r="L3871" s="10">
        <f t="shared" si="31"/>
        <v>682.50000000000011</v>
      </c>
      <c r="M3871" s="11">
        <v>0.35000000000000003</v>
      </c>
      <c r="O3871" s="16"/>
      <c r="P3871" s="14">
        <f>Data!$I3871+0</f>
        <v>0.60000000000000009</v>
      </c>
      <c r="Q3871" s="12">
        <f>Data!$J3871-250</f>
        <v>3000</v>
      </c>
      <c r="R3871" s="13">
        <f>Data!$M3871-5%</f>
        <v>0.30000000000000004</v>
      </c>
    </row>
    <row r="3872" spans="1:18" ht="15.75" customHeight="1">
      <c r="A3872" s="1"/>
      <c r="B3872" s="6" t="s">
        <v>14</v>
      </c>
      <c r="C3872" s="6">
        <v>1185732</v>
      </c>
      <c r="D3872" s="7">
        <v>44459</v>
      </c>
      <c r="E3872" s="6" t="s">
        <v>15</v>
      </c>
      <c r="F3872" s="6" t="s">
        <v>129</v>
      </c>
      <c r="G3872" s="6" t="s">
        <v>130</v>
      </c>
      <c r="H3872" s="6" t="s">
        <v>19</v>
      </c>
      <c r="I3872" s="8">
        <v>0.55000000000000004</v>
      </c>
      <c r="J3872" s="9">
        <v>2250</v>
      </c>
      <c r="K3872" s="10">
        <f t="shared" si="30"/>
        <v>1237.5</v>
      </c>
      <c r="L3872" s="10">
        <f t="shared" si="31"/>
        <v>309.375</v>
      </c>
      <c r="M3872" s="11">
        <v>0.25</v>
      </c>
      <c r="O3872" s="16"/>
      <c r="P3872" s="14">
        <f>Data!$I3872+0</f>
        <v>0.55000000000000004</v>
      </c>
      <c r="Q3872" s="12">
        <f>Data!$J3872-250</f>
        <v>2000</v>
      </c>
      <c r="R3872" s="13">
        <f>Data!$M3872-5%</f>
        <v>0.2</v>
      </c>
    </row>
    <row r="3873" spans="1:18" ht="15.75" customHeight="1">
      <c r="A3873" s="1"/>
      <c r="B3873" s="6" t="s">
        <v>14</v>
      </c>
      <c r="C3873" s="6">
        <v>1185732</v>
      </c>
      <c r="D3873" s="7">
        <v>44459</v>
      </c>
      <c r="E3873" s="6" t="s">
        <v>15</v>
      </c>
      <c r="F3873" s="6" t="s">
        <v>129</v>
      </c>
      <c r="G3873" s="6" t="s">
        <v>130</v>
      </c>
      <c r="H3873" s="6" t="s">
        <v>20</v>
      </c>
      <c r="I3873" s="8">
        <v>0.55000000000000004</v>
      </c>
      <c r="J3873" s="9">
        <v>2000</v>
      </c>
      <c r="K3873" s="10">
        <f t="shared" si="30"/>
        <v>1100</v>
      </c>
      <c r="L3873" s="10">
        <f t="shared" si="31"/>
        <v>275</v>
      </c>
      <c r="M3873" s="11">
        <v>0.25</v>
      </c>
      <c r="O3873" s="16"/>
      <c r="P3873" s="14">
        <f>Data!$I3873+0</f>
        <v>0.55000000000000004</v>
      </c>
      <c r="Q3873" s="12">
        <f>Data!$J3873-250</f>
        <v>1750</v>
      </c>
      <c r="R3873" s="13">
        <f>Data!$M3873-5%</f>
        <v>0.2</v>
      </c>
    </row>
    <row r="3874" spans="1:18" ht="15.75" customHeight="1">
      <c r="A3874" s="1"/>
      <c r="B3874" s="6" t="s">
        <v>14</v>
      </c>
      <c r="C3874" s="6">
        <v>1185732</v>
      </c>
      <c r="D3874" s="7">
        <v>44459</v>
      </c>
      <c r="E3874" s="6" t="s">
        <v>15</v>
      </c>
      <c r="F3874" s="6" t="s">
        <v>129</v>
      </c>
      <c r="G3874" s="6" t="s">
        <v>130</v>
      </c>
      <c r="H3874" s="6" t="s">
        <v>21</v>
      </c>
      <c r="I3874" s="8">
        <v>0.65</v>
      </c>
      <c r="J3874" s="9">
        <v>2000</v>
      </c>
      <c r="K3874" s="10">
        <f t="shared" si="30"/>
        <v>1300</v>
      </c>
      <c r="L3874" s="10">
        <f t="shared" si="31"/>
        <v>325</v>
      </c>
      <c r="M3874" s="11">
        <v>0.25</v>
      </c>
      <c r="O3874" s="16"/>
      <c r="P3874" s="14">
        <f>Data!$I3874+0</f>
        <v>0.65</v>
      </c>
      <c r="Q3874" s="12">
        <f>Data!$J3874-250</f>
        <v>1750</v>
      </c>
      <c r="R3874" s="13">
        <f>Data!$M3874-5%</f>
        <v>0.2</v>
      </c>
    </row>
    <row r="3875" spans="1:18" ht="15.75" customHeight="1">
      <c r="A3875" s="1"/>
      <c r="B3875" s="6" t="s">
        <v>14</v>
      </c>
      <c r="C3875" s="6">
        <v>1185732</v>
      </c>
      <c r="D3875" s="7">
        <v>44459</v>
      </c>
      <c r="E3875" s="6" t="s">
        <v>15</v>
      </c>
      <c r="F3875" s="6" t="s">
        <v>129</v>
      </c>
      <c r="G3875" s="6" t="s">
        <v>130</v>
      </c>
      <c r="H3875" s="6" t="s">
        <v>22</v>
      </c>
      <c r="I3875" s="8">
        <v>0.70000000000000007</v>
      </c>
      <c r="J3875" s="9">
        <v>3000</v>
      </c>
      <c r="K3875" s="10">
        <f t="shared" si="30"/>
        <v>2100</v>
      </c>
      <c r="L3875" s="10">
        <f t="shared" si="31"/>
        <v>630</v>
      </c>
      <c r="M3875" s="11">
        <v>0.3</v>
      </c>
      <c r="O3875" s="16"/>
      <c r="P3875" s="14">
        <f>Data!$I3875+0</f>
        <v>0.70000000000000007</v>
      </c>
      <c r="Q3875" s="12">
        <f>Data!$J3875-250</f>
        <v>2750</v>
      </c>
      <c r="R3875" s="13">
        <f>Data!$M3875-5%</f>
        <v>0.25</v>
      </c>
    </row>
    <row r="3876" spans="1:18" ht="15.75" customHeight="1">
      <c r="A3876" s="1"/>
      <c r="B3876" s="6" t="s">
        <v>14</v>
      </c>
      <c r="C3876" s="6">
        <v>1185732</v>
      </c>
      <c r="D3876" s="7">
        <v>44491</v>
      </c>
      <c r="E3876" s="6" t="s">
        <v>15</v>
      </c>
      <c r="F3876" s="6" t="s">
        <v>129</v>
      </c>
      <c r="G3876" s="6" t="s">
        <v>130</v>
      </c>
      <c r="H3876" s="6" t="s">
        <v>17</v>
      </c>
      <c r="I3876" s="8">
        <v>0.70000000000000007</v>
      </c>
      <c r="J3876" s="9">
        <v>4500</v>
      </c>
      <c r="K3876" s="10">
        <f t="shared" si="30"/>
        <v>3150.0000000000005</v>
      </c>
      <c r="L3876" s="10">
        <f t="shared" si="31"/>
        <v>1102.5000000000002</v>
      </c>
      <c r="M3876" s="11">
        <v>0.35000000000000003</v>
      </c>
      <c r="O3876" s="16"/>
      <c r="P3876" s="14">
        <f>Data!$I3876+0</f>
        <v>0.70000000000000007</v>
      </c>
      <c r="Q3876" s="12">
        <f>Data!$J3876-250</f>
        <v>4250</v>
      </c>
      <c r="R3876" s="13">
        <f>Data!$M3876-5%</f>
        <v>0.30000000000000004</v>
      </c>
    </row>
    <row r="3877" spans="1:18" ht="15.75" customHeight="1">
      <c r="A3877" s="1"/>
      <c r="B3877" s="6" t="s">
        <v>14</v>
      </c>
      <c r="C3877" s="6">
        <v>1185732</v>
      </c>
      <c r="D3877" s="7">
        <v>44491</v>
      </c>
      <c r="E3877" s="6" t="s">
        <v>15</v>
      </c>
      <c r="F3877" s="6" t="s">
        <v>129</v>
      </c>
      <c r="G3877" s="6" t="s">
        <v>130</v>
      </c>
      <c r="H3877" s="6" t="s">
        <v>18</v>
      </c>
      <c r="I3877" s="8">
        <v>0.65000000000000013</v>
      </c>
      <c r="J3877" s="9">
        <v>2750</v>
      </c>
      <c r="K3877" s="10">
        <f t="shared" si="30"/>
        <v>1787.5000000000005</v>
      </c>
      <c r="L3877" s="10">
        <f t="shared" si="31"/>
        <v>625.62500000000023</v>
      </c>
      <c r="M3877" s="11">
        <v>0.35000000000000003</v>
      </c>
      <c r="O3877" s="16"/>
      <c r="P3877" s="14">
        <f>Data!$I3877+0</f>
        <v>0.65000000000000013</v>
      </c>
      <c r="Q3877" s="12">
        <f>Data!$J3877-250</f>
        <v>2500</v>
      </c>
      <c r="R3877" s="13">
        <f>Data!$M3877-5%</f>
        <v>0.30000000000000004</v>
      </c>
    </row>
    <row r="3878" spans="1:18" ht="15.75" customHeight="1">
      <c r="A3878" s="1"/>
      <c r="B3878" s="6" t="s">
        <v>14</v>
      </c>
      <c r="C3878" s="6">
        <v>1185732</v>
      </c>
      <c r="D3878" s="7">
        <v>44491</v>
      </c>
      <c r="E3878" s="6" t="s">
        <v>15</v>
      </c>
      <c r="F3878" s="6" t="s">
        <v>129</v>
      </c>
      <c r="G3878" s="6" t="s">
        <v>130</v>
      </c>
      <c r="H3878" s="6" t="s">
        <v>19</v>
      </c>
      <c r="I3878" s="8">
        <v>0.65000000000000013</v>
      </c>
      <c r="J3878" s="9">
        <v>1750</v>
      </c>
      <c r="K3878" s="10">
        <f t="shared" si="30"/>
        <v>1137.5000000000002</v>
      </c>
      <c r="L3878" s="10">
        <f t="shared" si="31"/>
        <v>284.37500000000006</v>
      </c>
      <c r="M3878" s="11">
        <v>0.25</v>
      </c>
      <c r="O3878" s="16"/>
      <c r="P3878" s="14">
        <f>Data!$I3878+0</f>
        <v>0.65000000000000013</v>
      </c>
      <c r="Q3878" s="12">
        <f>Data!$J3878-250</f>
        <v>1500</v>
      </c>
      <c r="R3878" s="13">
        <f>Data!$M3878-5%</f>
        <v>0.2</v>
      </c>
    </row>
    <row r="3879" spans="1:18" ht="15.75" customHeight="1">
      <c r="A3879" s="1"/>
      <c r="B3879" s="6" t="s">
        <v>14</v>
      </c>
      <c r="C3879" s="6">
        <v>1185732</v>
      </c>
      <c r="D3879" s="7">
        <v>44491</v>
      </c>
      <c r="E3879" s="6" t="s">
        <v>15</v>
      </c>
      <c r="F3879" s="6" t="s">
        <v>129</v>
      </c>
      <c r="G3879" s="6" t="s">
        <v>130</v>
      </c>
      <c r="H3879" s="6" t="s">
        <v>20</v>
      </c>
      <c r="I3879" s="8">
        <v>0.65000000000000013</v>
      </c>
      <c r="J3879" s="9">
        <v>1500</v>
      </c>
      <c r="K3879" s="10">
        <f t="shared" si="30"/>
        <v>975.00000000000023</v>
      </c>
      <c r="L3879" s="10">
        <f t="shared" si="31"/>
        <v>243.75000000000006</v>
      </c>
      <c r="M3879" s="11">
        <v>0.25</v>
      </c>
      <c r="O3879" s="16"/>
      <c r="P3879" s="14">
        <f>Data!$I3879+0</f>
        <v>0.65000000000000013</v>
      </c>
      <c r="Q3879" s="12">
        <f>Data!$J3879-250</f>
        <v>1250</v>
      </c>
      <c r="R3879" s="13">
        <f>Data!$M3879-5%</f>
        <v>0.2</v>
      </c>
    </row>
    <row r="3880" spans="1:18" ht="15.75" customHeight="1">
      <c r="A3880" s="1"/>
      <c r="B3880" s="6" t="s">
        <v>14</v>
      </c>
      <c r="C3880" s="6">
        <v>1185732</v>
      </c>
      <c r="D3880" s="7">
        <v>44491</v>
      </c>
      <c r="E3880" s="6" t="s">
        <v>15</v>
      </c>
      <c r="F3880" s="6" t="s">
        <v>129</v>
      </c>
      <c r="G3880" s="6" t="s">
        <v>130</v>
      </c>
      <c r="H3880" s="6" t="s">
        <v>21</v>
      </c>
      <c r="I3880" s="8">
        <v>0.75000000000000011</v>
      </c>
      <c r="J3880" s="9">
        <v>1500</v>
      </c>
      <c r="K3880" s="10">
        <f t="shared" si="30"/>
        <v>1125.0000000000002</v>
      </c>
      <c r="L3880" s="10">
        <f t="shared" si="31"/>
        <v>281.25000000000006</v>
      </c>
      <c r="M3880" s="11">
        <v>0.25</v>
      </c>
      <c r="O3880" s="16"/>
      <c r="P3880" s="14">
        <f>Data!$I3880+0</f>
        <v>0.75000000000000011</v>
      </c>
      <c r="Q3880" s="12">
        <f>Data!$J3880-250</f>
        <v>1250</v>
      </c>
      <c r="R3880" s="13">
        <f>Data!$M3880-5%</f>
        <v>0.2</v>
      </c>
    </row>
    <row r="3881" spans="1:18" ht="15.75" customHeight="1">
      <c r="A3881" s="1"/>
      <c r="B3881" s="6" t="s">
        <v>14</v>
      </c>
      <c r="C3881" s="6">
        <v>1185732</v>
      </c>
      <c r="D3881" s="7">
        <v>44491</v>
      </c>
      <c r="E3881" s="6" t="s">
        <v>15</v>
      </c>
      <c r="F3881" s="6" t="s">
        <v>129</v>
      </c>
      <c r="G3881" s="6" t="s">
        <v>130</v>
      </c>
      <c r="H3881" s="6" t="s">
        <v>22</v>
      </c>
      <c r="I3881" s="8">
        <v>0.8</v>
      </c>
      <c r="J3881" s="9">
        <v>2750</v>
      </c>
      <c r="K3881" s="10">
        <f t="shared" si="30"/>
        <v>2200</v>
      </c>
      <c r="L3881" s="10">
        <f t="shared" si="31"/>
        <v>660</v>
      </c>
      <c r="M3881" s="11">
        <v>0.3</v>
      </c>
      <c r="O3881" s="16"/>
      <c r="P3881" s="14">
        <f>Data!$I3881+0</f>
        <v>0.8</v>
      </c>
      <c r="Q3881" s="12">
        <f>Data!$J3881-250</f>
        <v>2500</v>
      </c>
      <c r="R3881" s="13">
        <f>Data!$M3881-5%</f>
        <v>0.25</v>
      </c>
    </row>
    <row r="3882" spans="1:18" ht="15.75" customHeight="1">
      <c r="A3882" s="1"/>
      <c r="B3882" s="6" t="s">
        <v>14</v>
      </c>
      <c r="C3882" s="6">
        <v>1185732</v>
      </c>
      <c r="D3882" s="7">
        <v>44521</v>
      </c>
      <c r="E3882" s="6" t="s">
        <v>15</v>
      </c>
      <c r="F3882" s="6" t="s">
        <v>129</v>
      </c>
      <c r="G3882" s="6" t="s">
        <v>130</v>
      </c>
      <c r="H3882" s="6" t="s">
        <v>17</v>
      </c>
      <c r="I3882" s="8">
        <v>0.75000000000000011</v>
      </c>
      <c r="J3882" s="9">
        <v>4250</v>
      </c>
      <c r="K3882" s="10">
        <f t="shared" si="30"/>
        <v>3187.5000000000005</v>
      </c>
      <c r="L3882" s="10">
        <f t="shared" si="31"/>
        <v>1115.6250000000002</v>
      </c>
      <c r="M3882" s="11">
        <v>0.35000000000000003</v>
      </c>
      <c r="O3882" s="16"/>
      <c r="P3882" s="14">
        <f>Data!$I3882+0</f>
        <v>0.75000000000000011</v>
      </c>
      <c r="Q3882" s="12">
        <f>Data!$J3882-250</f>
        <v>4000</v>
      </c>
      <c r="R3882" s="13">
        <f>Data!$M3882-5%</f>
        <v>0.30000000000000004</v>
      </c>
    </row>
    <row r="3883" spans="1:18" ht="15.75" customHeight="1">
      <c r="A3883" s="1"/>
      <c r="B3883" s="6" t="s">
        <v>14</v>
      </c>
      <c r="C3883" s="6">
        <v>1185732</v>
      </c>
      <c r="D3883" s="7">
        <v>44521</v>
      </c>
      <c r="E3883" s="6" t="s">
        <v>15</v>
      </c>
      <c r="F3883" s="6" t="s">
        <v>129</v>
      </c>
      <c r="G3883" s="6" t="s">
        <v>130</v>
      </c>
      <c r="H3883" s="6" t="s">
        <v>18</v>
      </c>
      <c r="I3883" s="8">
        <v>0.65000000000000013</v>
      </c>
      <c r="J3883" s="9">
        <v>3000</v>
      </c>
      <c r="K3883" s="10">
        <f t="shared" si="30"/>
        <v>1950.0000000000005</v>
      </c>
      <c r="L3883" s="10">
        <f t="shared" si="31"/>
        <v>682.50000000000023</v>
      </c>
      <c r="M3883" s="11">
        <v>0.35000000000000003</v>
      </c>
      <c r="O3883" s="16"/>
      <c r="P3883" s="14">
        <f>Data!$I3883+0</f>
        <v>0.65000000000000013</v>
      </c>
      <c r="Q3883" s="12">
        <f>Data!$J3883-250</f>
        <v>2750</v>
      </c>
      <c r="R3883" s="13">
        <f>Data!$M3883-5%</f>
        <v>0.30000000000000004</v>
      </c>
    </row>
    <row r="3884" spans="1:18" ht="15.75" customHeight="1">
      <c r="A3884" s="1"/>
      <c r="B3884" s="6" t="s">
        <v>14</v>
      </c>
      <c r="C3884" s="6">
        <v>1185732</v>
      </c>
      <c r="D3884" s="7">
        <v>44521</v>
      </c>
      <c r="E3884" s="6" t="s">
        <v>15</v>
      </c>
      <c r="F3884" s="6" t="s">
        <v>129</v>
      </c>
      <c r="G3884" s="6" t="s">
        <v>130</v>
      </c>
      <c r="H3884" s="6" t="s">
        <v>19</v>
      </c>
      <c r="I3884" s="8">
        <v>0.65000000000000013</v>
      </c>
      <c r="J3884" s="9">
        <v>3200</v>
      </c>
      <c r="K3884" s="10">
        <f t="shared" si="30"/>
        <v>2080.0000000000005</v>
      </c>
      <c r="L3884" s="10">
        <f t="shared" si="31"/>
        <v>520.00000000000011</v>
      </c>
      <c r="M3884" s="11">
        <v>0.25</v>
      </c>
      <c r="O3884" s="16"/>
      <c r="P3884" s="14">
        <f>Data!$I3884+0</f>
        <v>0.65000000000000013</v>
      </c>
      <c r="Q3884" s="12">
        <f>Data!$J3884-250</f>
        <v>2950</v>
      </c>
      <c r="R3884" s="13">
        <f>Data!$M3884-5%</f>
        <v>0.2</v>
      </c>
    </row>
    <row r="3885" spans="1:18" ht="15.75" customHeight="1">
      <c r="A3885" s="1"/>
      <c r="B3885" s="6" t="s">
        <v>14</v>
      </c>
      <c r="C3885" s="6">
        <v>1185732</v>
      </c>
      <c r="D3885" s="7">
        <v>44521</v>
      </c>
      <c r="E3885" s="6" t="s">
        <v>15</v>
      </c>
      <c r="F3885" s="6" t="s">
        <v>129</v>
      </c>
      <c r="G3885" s="6" t="s">
        <v>130</v>
      </c>
      <c r="H3885" s="6" t="s">
        <v>20</v>
      </c>
      <c r="I3885" s="8">
        <v>0.65000000000000013</v>
      </c>
      <c r="J3885" s="9">
        <v>3000</v>
      </c>
      <c r="K3885" s="10">
        <f t="shared" si="30"/>
        <v>1950.0000000000005</v>
      </c>
      <c r="L3885" s="10">
        <f t="shared" si="31"/>
        <v>487.50000000000011</v>
      </c>
      <c r="M3885" s="11">
        <v>0.25</v>
      </c>
      <c r="O3885" s="16"/>
      <c r="P3885" s="14">
        <f>Data!$I3885+0</f>
        <v>0.65000000000000013</v>
      </c>
      <c r="Q3885" s="12">
        <f>Data!$J3885-250</f>
        <v>2750</v>
      </c>
      <c r="R3885" s="13">
        <f>Data!$M3885-5%</f>
        <v>0.2</v>
      </c>
    </row>
    <row r="3886" spans="1:18" ht="15.75" customHeight="1">
      <c r="A3886" s="1"/>
      <c r="B3886" s="6" t="s">
        <v>14</v>
      </c>
      <c r="C3886" s="6">
        <v>1185732</v>
      </c>
      <c r="D3886" s="7">
        <v>44521</v>
      </c>
      <c r="E3886" s="6" t="s">
        <v>15</v>
      </c>
      <c r="F3886" s="6" t="s">
        <v>129</v>
      </c>
      <c r="G3886" s="6" t="s">
        <v>130</v>
      </c>
      <c r="H3886" s="6" t="s">
        <v>21</v>
      </c>
      <c r="I3886" s="8">
        <v>0.75000000000000011</v>
      </c>
      <c r="J3886" s="9">
        <v>2750</v>
      </c>
      <c r="K3886" s="10">
        <f t="shared" si="30"/>
        <v>2062.5000000000005</v>
      </c>
      <c r="L3886" s="10">
        <f t="shared" si="31"/>
        <v>515.62500000000011</v>
      </c>
      <c r="M3886" s="11">
        <v>0.25</v>
      </c>
      <c r="O3886" s="16"/>
      <c r="P3886" s="14">
        <f>Data!$I3886+0</f>
        <v>0.75000000000000011</v>
      </c>
      <c r="Q3886" s="12">
        <f>Data!$J3886-250</f>
        <v>2500</v>
      </c>
      <c r="R3886" s="13">
        <f>Data!$M3886-5%</f>
        <v>0.2</v>
      </c>
    </row>
    <row r="3887" spans="1:18" ht="15.75" customHeight="1">
      <c r="A3887" s="1"/>
      <c r="B3887" s="6" t="s">
        <v>14</v>
      </c>
      <c r="C3887" s="6">
        <v>1185732</v>
      </c>
      <c r="D3887" s="7">
        <v>44521</v>
      </c>
      <c r="E3887" s="6" t="s">
        <v>15</v>
      </c>
      <c r="F3887" s="6" t="s">
        <v>129</v>
      </c>
      <c r="G3887" s="6" t="s">
        <v>130</v>
      </c>
      <c r="H3887" s="6" t="s">
        <v>22</v>
      </c>
      <c r="I3887" s="8">
        <v>0.8</v>
      </c>
      <c r="J3887" s="9">
        <v>3750</v>
      </c>
      <c r="K3887" s="10">
        <f t="shared" si="30"/>
        <v>3000</v>
      </c>
      <c r="L3887" s="10">
        <f t="shared" si="31"/>
        <v>900</v>
      </c>
      <c r="M3887" s="11">
        <v>0.3</v>
      </c>
      <c r="O3887" s="16"/>
      <c r="P3887" s="14">
        <f>Data!$I3887+0</f>
        <v>0.8</v>
      </c>
      <c r="Q3887" s="12">
        <f>Data!$J3887-250</f>
        <v>3500</v>
      </c>
      <c r="R3887" s="13">
        <f>Data!$M3887-5%</f>
        <v>0.25</v>
      </c>
    </row>
    <row r="3888" spans="1:18" ht="15.75" customHeight="1">
      <c r="A3888" s="1"/>
      <c r="B3888" s="6" t="s">
        <v>14</v>
      </c>
      <c r="C3888" s="6">
        <v>1185732</v>
      </c>
      <c r="D3888" s="7">
        <v>44550</v>
      </c>
      <c r="E3888" s="6" t="s">
        <v>15</v>
      </c>
      <c r="F3888" s="6" t="s">
        <v>129</v>
      </c>
      <c r="G3888" s="6" t="s">
        <v>130</v>
      </c>
      <c r="H3888" s="6" t="s">
        <v>17</v>
      </c>
      <c r="I3888" s="8">
        <v>0.75000000000000011</v>
      </c>
      <c r="J3888" s="9">
        <v>6000</v>
      </c>
      <c r="K3888" s="10">
        <f t="shared" si="30"/>
        <v>4500.0000000000009</v>
      </c>
      <c r="L3888" s="10">
        <f t="shared" si="31"/>
        <v>1575.0000000000005</v>
      </c>
      <c r="M3888" s="11">
        <v>0.35000000000000003</v>
      </c>
      <c r="O3888" s="16"/>
      <c r="P3888" s="14">
        <f>Data!$I3888+0</f>
        <v>0.75000000000000011</v>
      </c>
      <c r="Q3888" s="12">
        <f>Data!$J3888-250</f>
        <v>5750</v>
      </c>
      <c r="R3888" s="13">
        <f>Data!$M3888-5%</f>
        <v>0.30000000000000004</v>
      </c>
    </row>
    <row r="3889" spans="1:18" ht="15.75" customHeight="1">
      <c r="A3889" s="1"/>
      <c r="B3889" s="6" t="s">
        <v>14</v>
      </c>
      <c r="C3889" s="6">
        <v>1185732</v>
      </c>
      <c r="D3889" s="7">
        <v>44550</v>
      </c>
      <c r="E3889" s="6" t="s">
        <v>15</v>
      </c>
      <c r="F3889" s="6" t="s">
        <v>129</v>
      </c>
      <c r="G3889" s="6" t="s">
        <v>130</v>
      </c>
      <c r="H3889" s="6" t="s">
        <v>18</v>
      </c>
      <c r="I3889" s="8">
        <v>0.65000000000000013</v>
      </c>
      <c r="J3889" s="9">
        <v>4000</v>
      </c>
      <c r="K3889" s="10">
        <f t="shared" si="30"/>
        <v>2600.0000000000005</v>
      </c>
      <c r="L3889" s="10">
        <f t="shared" si="31"/>
        <v>910.00000000000023</v>
      </c>
      <c r="M3889" s="11">
        <v>0.35000000000000003</v>
      </c>
      <c r="O3889" s="16"/>
      <c r="P3889" s="14">
        <f>Data!$I3889+0</f>
        <v>0.65000000000000013</v>
      </c>
      <c r="Q3889" s="12">
        <f>Data!$J3889-250</f>
        <v>3750</v>
      </c>
      <c r="R3889" s="13">
        <f>Data!$M3889-5%</f>
        <v>0.30000000000000004</v>
      </c>
    </row>
    <row r="3890" spans="1:18" ht="15.75" customHeight="1">
      <c r="A3890" s="1"/>
      <c r="B3890" s="6" t="s">
        <v>14</v>
      </c>
      <c r="C3890" s="6">
        <v>1185732</v>
      </c>
      <c r="D3890" s="7">
        <v>44550</v>
      </c>
      <c r="E3890" s="6" t="s">
        <v>15</v>
      </c>
      <c r="F3890" s="6" t="s">
        <v>129</v>
      </c>
      <c r="G3890" s="6" t="s">
        <v>130</v>
      </c>
      <c r="H3890" s="6" t="s">
        <v>19</v>
      </c>
      <c r="I3890" s="8">
        <v>0.65000000000000013</v>
      </c>
      <c r="J3890" s="9">
        <v>3750</v>
      </c>
      <c r="K3890" s="10">
        <f t="shared" si="30"/>
        <v>2437.5000000000005</v>
      </c>
      <c r="L3890" s="10">
        <f t="shared" si="31"/>
        <v>609.37500000000011</v>
      </c>
      <c r="M3890" s="11">
        <v>0.25</v>
      </c>
      <c r="O3890" s="16"/>
      <c r="P3890" s="14">
        <f>Data!$I3890+0</f>
        <v>0.65000000000000013</v>
      </c>
      <c r="Q3890" s="12">
        <f>Data!$J3890-250</f>
        <v>3500</v>
      </c>
      <c r="R3890" s="13">
        <f>Data!$M3890-5%</f>
        <v>0.2</v>
      </c>
    </row>
    <row r="3891" spans="1:18" ht="15.75" customHeight="1">
      <c r="A3891" s="1"/>
      <c r="B3891" s="6" t="s">
        <v>14</v>
      </c>
      <c r="C3891" s="6">
        <v>1185732</v>
      </c>
      <c r="D3891" s="7">
        <v>44550</v>
      </c>
      <c r="E3891" s="6" t="s">
        <v>15</v>
      </c>
      <c r="F3891" s="6" t="s">
        <v>129</v>
      </c>
      <c r="G3891" s="6" t="s">
        <v>130</v>
      </c>
      <c r="H3891" s="6" t="s">
        <v>20</v>
      </c>
      <c r="I3891" s="8">
        <v>0.65000000000000013</v>
      </c>
      <c r="J3891" s="9">
        <v>3250</v>
      </c>
      <c r="K3891" s="10">
        <f t="shared" si="30"/>
        <v>2112.5000000000005</v>
      </c>
      <c r="L3891" s="10">
        <f t="shared" si="31"/>
        <v>528.12500000000011</v>
      </c>
      <c r="M3891" s="11">
        <v>0.25</v>
      </c>
      <c r="O3891" s="16"/>
      <c r="P3891" s="14">
        <f>Data!$I3891+0</f>
        <v>0.65000000000000013</v>
      </c>
      <c r="Q3891" s="12">
        <f>Data!$J3891-250</f>
        <v>3000</v>
      </c>
      <c r="R3891" s="13">
        <f>Data!$M3891-5%</f>
        <v>0.2</v>
      </c>
    </row>
    <row r="3892" spans="1:18" ht="15.75" customHeight="1">
      <c r="A3892" s="1"/>
      <c r="B3892" s="6" t="s">
        <v>14</v>
      </c>
      <c r="C3892" s="6">
        <v>1185732</v>
      </c>
      <c r="D3892" s="7">
        <v>44550</v>
      </c>
      <c r="E3892" s="6" t="s">
        <v>15</v>
      </c>
      <c r="F3892" s="6" t="s">
        <v>129</v>
      </c>
      <c r="G3892" s="6" t="s">
        <v>130</v>
      </c>
      <c r="H3892" s="6" t="s">
        <v>21</v>
      </c>
      <c r="I3892" s="8">
        <v>0.75000000000000011</v>
      </c>
      <c r="J3892" s="9">
        <v>3250</v>
      </c>
      <c r="K3892" s="10">
        <f t="shared" si="30"/>
        <v>2437.5000000000005</v>
      </c>
      <c r="L3892" s="10">
        <f t="shared" si="31"/>
        <v>609.37500000000011</v>
      </c>
      <c r="M3892" s="11">
        <v>0.25</v>
      </c>
      <c r="O3892" s="16"/>
      <c r="P3892" s="14">
        <f>Data!$I3892+0</f>
        <v>0.75000000000000011</v>
      </c>
      <c r="Q3892" s="12">
        <f>Data!$J3892-250</f>
        <v>3000</v>
      </c>
      <c r="R3892" s="13">
        <f>Data!$M3892-5%</f>
        <v>0.2</v>
      </c>
    </row>
    <row r="3893" spans="1:18" ht="15.75" customHeight="1">
      <c r="A3893" s="1"/>
      <c r="B3893" s="6" t="s">
        <v>14</v>
      </c>
      <c r="C3893" s="6">
        <v>1185732</v>
      </c>
      <c r="D3893" s="7">
        <v>44550</v>
      </c>
      <c r="E3893" s="6" t="s">
        <v>15</v>
      </c>
      <c r="F3893" s="6" t="s">
        <v>129</v>
      </c>
      <c r="G3893" s="6" t="s">
        <v>130</v>
      </c>
      <c r="H3893" s="6" t="s">
        <v>22</v>
      </c>
      <c r="I3893" s="8">
        <v>0.8</v>
      </c>
      <c r="J3893" s="9">
        <v>4250</v>
      </c>
      <c r="K3893" s="10">
        <f t="shared" si="30"/>
        <v>3400</v>
      </c>
      <c r="L3893" s="10">
        <f t="shared" si="31"/>
        <v>1020</v>
      </c>
      <c r="M3893" s="11">
        <v>0.3</v>
      </c>
      <c r="O3893" s="16"/>
      <c r="P3893" s="14">
        <f>Data!$I3893+0</f>
        <v>0.8</v>
      </c>
      <c r="Q3893" s="12">
        <f>Data!$J3893-250</f>
        <v>4000</v>
      </c>
      <c r="R3893" s="13">
        <f>Data!$M3893-5%</f>
        <v>0.25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CBC58-8C4A-450C-8487-0D5DBE8D1AD1}">
  <dimension ref="A1:R33768"/>
  <sheetViews>
    <sheetView workbookViewId="0">
      <selection activeCell="E1" sqref="E1"/>
    </sheetView>
  </sheetViews>
  <sheetFormatPr defaultRowHeight="15"/>
  <cols>
    <col min="2" max="2" width="12.42578125" customWidth="1"/>
    <col min="3" max="3" width="15.28515625" customWidth="1"/>
    <col min="4" max="4" width="29.7109375" style="20" bestFit="1" customWidth="1"/>
    <col min="5" max="5" width="11.5703125" customWidth="1"/>
    <col min="6" max="6" width="11.140625" customWidth="1"/>
    <col min="7" max="7" width="13.5703125" bestFit="1" customWidth="1"/>
    <col min="8" max="8" width="17" customWidth="1"/>
    <col min="9" max="9" width="17.28515625" style="26" customWidth="1"/>
    <col min="10" max="10" width="15.85546875" style="24" customWidth="1"/>
    <col min="11" max="11" width="13.28515625" style="24" customWidth="1"/>
    <col min="12" max="12" width="16.5703125" style="24" customWidth="1"/>
    <col min="13" max="13" width="31.42578125" style="36" customWidth="1"/>
    <col min="14" max="14" width="22.28515625" style="31" customWidth="1"/>
    <col min="15" max="15" width="19.28515625" style="31" customWidth="1"/>
    <col min="16" max="16" width="16.28515625" style="31" customWidth="1"/>
    <col min="17" max="17" width="22.85546875" style="31" customWidth="1"/>
    <col min="18" max="18" width="15" style="27" customWidth="1"/>
  </cols>
  <sheetData>
    <row r="1" spans="1:18">
      <c r="A1" s="1"/>
      <c r="B1" s="5" t="s">
        <v>2</v>
      </c>
      <c r="C1" s="5" t="s">
        <v>3</v>
      </c>
      <c r="D1" s="19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18" t="s">
        <v>9</v>
      </c>
      <c r="J1" s="21" t="s">
        <v>10</v>
      </c>
      <c r="K1" s="21" t="s">
        <v>11</v>
      </c>
      <c r="L1" s="21" t="s">
        <v>12</v>
      </c>
      <c r="M1" s="32" t="s">
        <v>13</v>
      </c>
      <c r="N1" s="28" t="s">
        <v>131</v>
      </c>
      <c r="O1" s="28" t="s">
        <v>132</v>
      </c>
      <c r="P1" s="29" t="s">
        <v>12</v>
      </c>
      <c r="Q1" s="28" t="s">
        <v>133</v>
      </c>
      <c r="R1" s="27" t="s">
        <v>134</v>
      </c>
    </row>
    <row r="2" spans="1:18">
      <c r="A2" s="1"/>
      <c r="B2" s="6" t="s">
        <v>14</v>
      </c>
      <c r="C2" s="6">
        <v>1185732</v>
      </c>
      <c r="D2" s="7">
        <v>44210</v>
      </c>
      <c r="E2" s="6" t="s">
        <v>15</v>
      </c>
      <c r="F2" s="6" t="s">
        <v>16</v>
      </c>
      <c r="G2" s="6" t="s">
        <v>16</v>
      </c>
      <c r="H2" s="6" t="s">
        <v>17</v>
      </c>
      <c r="I2" s="25">
        <v>0.5</v>
      </c>
      <c r="J2" s="22">
        <v>12000</v>
      </c>
      <c r="K2" s="23">
        <f t="shared" ref="K2:K256" si="0">I2*J2</f>
        <v>6000</v>
      </c>
      <c r="L2" s="23">
        <f t="shared" ref="L2:L256" si="1">K2*M2</f>
        <v>3000</v>
      </c>
      <c r="M2" s="33">
        <v>0.5</v>
      </c>
      <c r="N2" s="30">
        <f>_xlfn.NUMBERVALUE(SUBSTITUTE(I2,"$",""))</f>
        <v>0.5</v>
      </c>
      <c r="O2" s="31" cm="1">
        <f t="array" ref="O2:O3889">_xlfn.NUMBERVALUE(SUBSTITUTE(K2:K3889,"$"," "))</f>
        <v>6000</v>
      </c>
      <c r="P2" s="31" cm="1">
        <f t="array" ref="P2:P3889">_xlfn.NUMBERVALUE(SUBSTITUTE(L2:L3889,"$"," "))</f>
        <v>3000</v>
      </c>
      <c r="Q2" s="30">
        <f>N2*K2</f>
        <v>3000</v>
      </c>
      <c r="R2" s="27">
        <f>MONTH(D2)</f>
        <v>1</v>
      </c>
    </row>
    <row r="3" spans="1:18">
      <c r="A3" s="1"/>
      <c r="B3" s="6" t="s">
        <v>14</v>
      </c>
      <c r="C3" s="6">
        <v>1185732</v>
      </c>
      <c r="D3" s="7">
        <v>44210</v>
      </c>
      <c r="E3" s="6" t="s">
        <v>15</v>
      </c>
      <c r="F3" s="6" t="s">
        <v>16</v>
      </c>
      <c r="G3" s="6" t="s">
        <v>16</v>
      </c>
      <c r="H3" s="6" t="s">
        <v>18</v>
      </c>
      <c r="I3" s="25">
        <v>0.5</v>
      </c>
      <c r="J3" s="22">
        <v>10000</v>
      </c>
      <c r="K3" s="23">
        <f t="shared" si="0"/>
        <v>5000</v>
      </c>
      <c r="L3" s="23">
        <f t="shared" si="1"/>
        <v>1500</v>
      </c>
      <c r="M3" s="33">
        <v>0.3</v>
      </c>
      <c r="N3" s="30">
        <f t="shared" ref="N3:N10" si="2">_xlfn.NUMBERVALUE(SUBSTITUTE(I3,"$",""))</f>
        <v>0.5</v>
      </c>
      <c r="O3" s="31">
        <v>5000</v>
      </c>
      <c r="P3" s="31">
        <v>1500</v>
      </c>
      <c r="Q3" s="30">
        <f t="shared" ref="Q3:Q66" si="3">N3*K3</f>
        <v>2500</v>
      </c>
      <c r="R3" s="27">
        <f t="shared" ref="R3:R66" si="4">MONTH(D3)</f>
        <v>1</v>
      </c>
    </row>
    <row r="4" spans="1:18">
      <c r="A4" s="1"/>
      <c r="B4" s="6" t="s">
        <v>14</v>
      </c>
      <c r="C4" s="6">
        <v>1185732</v>
      </c>
      <c r="D4" s="7">
        <v>44210</v>
      </c>
      <c r="E4" s="6" t="s">
        <v>15</v>
      </c>
      <c r="F4" s="6" t="s">
        <v>16</v>
      </c>
      <c r="G4" s="6" t="s">
        <v>16</v>
      </c>
      <c r="H4" s="6" t="s">
        <v>19</v>
      </c>
      <c r="I4" s="25">
        <v>0.4</v>
      </c>
      <c r="J4" s="22">
        <v>10000</v>
      </c>
      <c r="K4" s="23">
        <f t="shared" si="0"/>
        <v>4000</v>
      </c>
      <c r="L4" s="23">
        <f t="shared" si="1"/>
        <v>1400</v>
      </c>
      <c r="M4" s="33">
        <v>0.35</v>
      </c>
      <c r="N4" s="34">
        <f t="shared" si="2"/>
        <v>0.4</v>
      </c>
      <c r="O4" s="35">
        <v>4000</v>
      </c>
      <c r="P4" s="35">
        <v>1400</v>
      </c>
      <c r="Q4" s="34">
        <f t="shared" si="3"/>
        <v>1600</v>
      </c>
      <c r="R4" s="27">
        <f t="shared" si="4"/>
        <v>1</v>
      </c>
    </row>
    <row r="5" spans="1:18">
      <c r="A5" s="1"/>
      <c r="B5" s="6" t="s">
        <v>14</v>
      </c>
      <c r="C5" s="6">
        <v>1185732</v>
      </c>
      <c r="D5" s="7">
        <v>44210</v>
      </c>
      <c r="E5" s="6" t="s">
        <v>15</v>
      </c>
      <c r="F5" s="6" t="s">
        <v>16</v>
      </c>
      <c r="G5" s="6" t="s">
        <v>16</v>
      </c>
      <c r="H5" s="6" t="s">
        <v>20</v>
      </c>
      <c r="I5" s="25">
        <v>0.45</v>
      </c>
      <c r="J5" s="22">
        <v>8500</v>
      </c>
      <c r="K5" s="23">
        <f t="shared" si="0"/>
        <v>3825</v>
      </c>
      <c r="L5" s="23">
        <f t="shared" si="1"/>
        <v>1338.75</v>
      </c>
      <c r="M5" s="33">
        <v>0.35</v>
      </c>
      <c r="N5" s="30">
        <f t="shared" si="2"/>
        <v>0.45</v>
      </c>
      <c r="O5" s="31">
        <v>3825</v>
      </c>
      <c r="P5" s="31">
        <v>1338.75</v>
      </c>
      <c r="Q5" s="30">
        <f t="shared" si="3"/>
        <v>1721.25</v>
      </c>
      <c r="R5" s="27">
        <f t="shared" si="4"/>
        <v>1</v>
      </c>
    </row>
    <row r="6" spans="1:18">
      <c r="A6" s="1"/>
      <c r="B6" s="6" t="s">
        <v>14</v>
      </c>
      <c r="C6" s="6">
        <v>1185732</v>
      </c>
      <c r="D6" s="7">
        <v>44210</v>
      </c>
      <c r="E6" s="6" t="s">
        <v>15</v>
      </c>
      <c r="F6" s="6" t="s">
        <v>16</v>
      </c>
      <c r="G6" s="6" t="s">
        <v>16</v>
      </c>
      <c r="H6" s="6" t="s">
        <v>21</v>
      </c>
      <c r="I6" s="25">
        <v>0.6</v>
      </c>
      <c r="J6" s="22">
        <v>9000</v>
      </c>
      <c r="K6" s="23">
        <f t="shared" si="0"/>
        <v>5400</v>
      </c>
      <c r="L6" s="23">
        <f t="shared" si="1"/>
        <v>1620</v>
      </c>
      <c r="M6" s="33">
        <v>0.3</v>
      </c>
      <c r="N6" s="30">
        <f t="shared" si="2"/>
        <v>0.6</v>
      </c>
      <c r="O6" s="31">
        <v>5400</v>
      </c>
      <c r="P6" s="31">
        <v>1620</v>
      </c>
      <c r="Q6" s="30">
        <f t="shared" si="3"/>
        <v>3240</v>
      </c>
      <c r="R6" s="27">
        <f t="shared" si="4"/>
        <v>1</v>
      </c>
    </row>
    <row r="7" spans="1:18">
      <c r="A7" s="1"/>
      <c r="B7" s="6" t="s">
        <v>14</v>
      </c>
      <c r="C7" s="6">
        <v>1185732</v>
      </c>
      <c r="D7" s="7">
        <v>44210</v>
      </c>
      <c r="E7" s="6" t="s">
        <v>15</v>
      </c>
      <c r="F7" s="6" t="s">
        <v>16</v>
      </c>
      <c r="G7" s="6" t="s">
        <v>16</v>
      </c>
      <c r="H7" s="6" t="s">
        <v>22</v>
      </c>
      <c r="I7" s="25">
        <v>0.5</v>
      </c>
      <c r="J7" s="22">
        <v>10000</v>
      </c>
      <c r="K7" s="23">
        <f t="shared" si="0"/>
        <v>5000</v>
      </c>
      <c r="L7" s="23">
        <f t="shared" si="1"/>
        <v>1250</v>
      </c>
      <c r="M7" s="33">
        <v>0.25</v>
      </c>
      <c r="N7" s="30">
        <f t="shared" si="2"/>
        <v>0.5</v>
      </c>
      <c r="O7" s="31">
        <v>5000</v>
      </c>
      <c r="P7" s="31">
        <v>1250</v>
      </c>
      <c r="Q7" s="30">
        <f t="shared" si="3"/>
        <v>2500</v>
      </c>
      <c r="R7" s="27">
        <f t="shared" si="4"/>
        <v>1</v>
      </c>
    </row>
    <row r="8" spans="1:18">
      <c r="A8" s="1"/>
      <c r="B8" s="6" t="s">
        <v>14</v>
      </c>
      <c r="C8" s="6">
        <v>1185732</v>
      </c>
      <c r="D8" s="7">
        <v>44239</v>
      </c>
      <c r="E8" s="6" t="s">
        <v>15</v>
      </c>
      <c r="F8" s="6" t="s">
        <v>16</v>
      </c>
      <c r="G8" s="6" t="s">
        <v>16</v>
      </c>
      <c r="H8" s="6" t="s">
        <v>17</v>
      </c>
      <c r="I8" s="25">
        <v>0.5</v>
      </c>
      <c r="J8" s="22">
        <v>12500</v>
      </c>
      <c r="K8" s="23">
        <f t="shared" si="0"/>
        <v>6250</v>
      </c>
      <c r="L8" s="23">
        <f t="shared" si="1"/>
        <v>3125</v>
      </c>
      <c r="M8" s="33">
        <v>0.5</v>
      </c>
      <c r="N8" s="30">
        <f t="shared" si="2"/>
        <v>0.5</v>
      </c>
      <c r="O8" s="31">
        <v>6250</v>
      </c>
      <c r="P8" s="31">
        <v>3125</v>
      </c>
      <c r="Q8" s="30">
        <f t="shared" si="3"/>
        <v>3125</v>
      </c>
      <c r="R8" s="27">
        <f t="shared" si="4"/>
        <v>2</v>
      </c>
    </row>
    <row r="9" spans="1:18">
      <c r="A9" s="1"/>
      <c r="B9" s="6" t="s">
        <v>14</v>
      </c>
      <c r="C9" s="6">
        <v>1185732</v>
      </c>
      <c r="D9" s="7">
        <v>44239</v>
      </c>
      <c r="E9" s="6" t="s">
        <v>15</v>
      </c>
      <c r="F9" s="6" t="s">
        <v>16</v>
      </c>
      <c r="G9" s="6" t="s">
        <v>16</v>
      </c>
      <c r="H9" s="6" t="s">
        <v>18</v>
      </c>
      <c r="I9" s="25">
        <v>0.5</v>
      </c>
      <c r="J9" s="22">
        <v>9000</v>
      </c>
      <c r="K9" s="23">
        <f t="shared" si="0"/>
        <v>4500</v>
      </c>
      <c r="L9" s="23">
        <f t="shared" si="1"/>
        <v>1350</v>
      </c>
      <c r="M9" s="33">
        <v>0.3</v>
      </c>
      <c r="N9" s="30">
        <f t="shared" si="2"/>
        <v>0.5</v>
      </c>
      <c r="O9" s="31">
        <v>4500</v>
      </c>
      <c r="P9" s="31">
        <v>1350</v>
      </c>
      <c r="Q9" s="30">
        <f t="shared" si="3"/>
        <v>2250</v>
      </c>
      <c r="R9" s="27">
        <f t="shared" si="4"/>
        <v>2</v>
      </c>
    </row>
    <row r="10" spans="1:18">
      <c r="A10" s="1"/>
      <c r="B10" s="6" t="s">
        <v>14</v>
      </c>
      <c r="C10" s="6">
        <v>1185732</v>
      </c>
      <c r="D10" s="7">
        <v>44239</v>
      </c>
      <c r="E10" s="6" t="s">
        <v>15</v>
      </c>
      <c r="F10" s="6" t="s">
        <v>16</v>
      </c>
      <c r="G10" s="6" t="s">
        <v>16</v>
      </c>
      <c r="H10" s="6" t="s">
        <v>19</v>
      </c>
      <c r="I10" s="25">
        <v>0.4</v>
      </c>
      <c r="J10" s="22">
        <v>9500</v>
      </c>
      <c r="K10" s="23">
        <f t="shared" si="0"/>
        <v>3800</v>
      </c>
      <c r="L10" s="23">
        <f t="shared" si="1"/>
        <v>1330</v>
      </c>
      <c r="M10" s="33">
        <v>0.35</v>
      </c>
      <c r="N10" s="30">
        <f t="shared" si="2"/>
        <v>0.4</v>
      </c>
      <c r="O10" s="31">
        <v>3800</v>
      </c>
      <c r="P10" s="31">
        <v>1330</v>
      </c>
      <c r="Q10" s="30">
        <f t="shared" si="3"/>
        <v>1520</v>
      </c>
      <c r="R10" s="27">
        <f t="shared" si="4"/>
        <v>2</v>
      </c>
    </row>
    <row r="11" spans="1:18">
      <c r="A11" s="1"/>
      <c r="B11" s="6" t="s">
        <v>14</v>
      </c>
      <c r="C11" s="6">
        <v>1185732</v>
      </c>
      <c r="D11" s="7">
        <v>44239</v>
      </c>
      <c r="E11" s="6" t="s">
        <v>15</v>
      </c>
      <c r="F11" s="6" t="s">
        <v>16</v>
      </c>
      <c r="G11" s="6" t="s">
        <v>16</v>
      </c>
      <c r="H11" s="6" t="s">
        <v>20</v>
      </c>
      <c r="I11" s="25">
        <v>0.45</v>
      </c>
      <c r="J11" s="22">
        <v>8250</v>
      </c>
      <c r="K11" s="23">
        <f t="shared" si="0"/>
        <v>3712.5</v>
      </c>
      <c r="L11" s="23">
        <f t="shared" si="1"/>
        <v>1299.375</v>
      </c>
      <c r="M11" s="33">
        <v>0.35</v>
      </c>
      <c r="N11" s="30">
        <f t="shared" ref="N3:N66" si="5">_xlfn.NUMBERVALUE(SUBSTITUTE(I11,"$",""))</f>
        <v>0.45</v>
      </c>
      <c r="O11" s="31">
        <v>3712.5</v>
      </c>
      <c r="P11" s="31">
        <v>1299.375</v>
      </c>
      <c r="Q11" s="30">
        <f t="shared" si="3"/>
        <v>1670.625</v>
      </c>
      <c r="R11" s="27">
        <f t="shared" si="4"/>
        <v>2</v>
      </c>
    </row>
    <row r="12" spans="1:18">
      <c r="A12" s="1"/>
      <c r="B12" s="6" t="s">
        <v>14</v>
      </c>
      <c r="C12" s="6">
        <v>1185732</v>
      </c>
      <c r="D12" s="7">
        <v>44239</v>
      </c>
      <c r="E12" s="6" t="s">
        <v>15</v>
      </c>
      <c r="F12" s="6" t="s">
        <v>16</v>
      </c>
      <c r="G12" s="6" t="s">
        <v>16</v>
      </c>
      <c r="H12" s="6" t="s">
        <v>21</v>
      </c>
      <c r="I12" s="25">
        <v>0.6</v>
      </c>
      <c r="J12" s="22">
        <v>9000</v>
      </c>
      <c r="K12" s="23">
        <f t="shared" si="0"/>
        <v>5400</v>
      </c>
      <c r="L12" s="23">
        <f t="shared" si="1"/>
        <v>1620</v>
      </c>
      <c r="M12" s="33">
        <v>0.3</v>
      </c>
      <c r="N12" s="30">
        <f t="shared" si="5"/>
        <v>0.6</v>
      </c>
      <c r="O12" s="31">
        <v>5400</v>
      </c>
      <c r="P12" s="31">
        <v>1620</v>
      </c>
      <c r="Q12" s="30">
        <f t="shared" si="3"/>
        <v>3240</v>
      </c>
      <c r="R12" s="27">
        <f t="shared" si="4"/>
        <v>2</v>
      </c>
    </row>
    <row r="13" spans="1:18">
      <c r="A13" s="1"/>
      <c r="B13" s="6" t="s">
        <v>14</v>
      </c>
      <c r="C13" s="6">
        <v>1185732</v>
      </c>
      <c r="D13" s="7">
        <v>44239</v>
      </c>
      <c r="E13" s="6" t="s">
        <v>15</v>
      </c>
      <c r="F13" s="6" t="s">
        <v>16</v>
      </c>
      <c r="G13" s="6" t="s">
        <v>16</v>
      </c>
      <c r="H13" s="6" t="s">
        <v>22</v>
      </c>
      <c r="I13" s="25">
        <v>0.5</v>
      </c>
      <c r="J13" s="22">
        <v>10000</v>
      </c>
      <c r="K13" s="23">
        <f t="shared" si="0"/>
        <v>5000</v>
      </c>
      <c r="L13" s="23">
        <f t="shared" si="1"/>
        <v>1250</v>
      </c>
      <c r="M13" s="33">
        <v>0.25</v>
      </c>
      <c r="N13" s="30">
        <f t="shared" si="5"/>
        <v>0.5</v>
      </c>
      <c r="O13" s="31">
        <v>5000</v>
      </c>
      <c r="P13" s="31">
        <v>1250</v>
      </c>
      <c r="Q13" s="30">
        <f t="shared" si="3"/>
        <v>2500</v>
      </c>
      <c r="R13" s="27">
        <f t="shared" si="4"/>
        <v>2</v>
      </c>
    </row>
    <row r="14" spans="1:18">
      <c r="A14" s="1"/>
      <c r="B14" s="6" t="s">
        <v>14</v>
      </c>
      <c r="C14" s="6">
        <v>1185732</v>
      </c>
      <c r="D14" s="7">
        <v>44265</v>
      </c>
      <c r="E14" s="6" t="s">
        <v>15</v>
      </c>
      <c r="F14" s="6" t="s">
        <v>16</v>
      </c>
      <c r="G14" s="6" t="s">
        <v>16</v>
      </c>
      <c r="H14" s="6" t="s">
        <v>17</v>
      </c>
      <c r="I14" s="25">
        <v>0.5</v>
      </c>
      <c r="J14" s="22">
        <v>12200</v>
      </c>
      <c r="K14" s="23">
        <f t="shared" si="0"/>
        <v>6100</v>
      </c>
      <c r="L14" s="23">
        <f t="shared" si="1"/>
        <v>3050</v>
      </c>
      <c r="M14" s="33">
        <v>0.5</v>
      </c>
      <c r="N14" s="30">
        <f t="shared" si="5"/>
        <v>0.5</v>
      </c>
      <c r="O14" s="31">
        <v>6100</v>
      </c>
      <c r="P14" s="31">
        <v>3050</v>
      </c>
      <c r="Q14" s="30">
        <f t="shared" si="3"/>
        <v>3050</v>
      </c>
      <c r="R14" s="27">
        <f t="shared" si="4"/>
        <v>3</v>
      </c>
    </row>
    <row r="15" spans="1:18">
      <c r="A15" s="1"/>
      <c r="B15" s="6" t="s">
        <v>14</v>
      </c>
      <c r="C15" s="6">
        <v>1185732</v>
      </c>
      <c r="D15" s="7">
        <v>44265</v>
      </c>
      <c r="E15" s="6" t="s">
        <v>15</v>
      </c>
      <c r="F15" s="6" t="s">
        <v>16</v>
      </c>
      <c r="G15" s="6" t="s">
        <v>16</v>
      </c>
      <c r="H15" s="6" t="s">
        <v>18</v>
      </c>
      <c r="I15" s="25">
        <v>0.5</v>
      </c>
      <c r="J15" s="22">
        <v>9250</v>
      </c>
      <c r="K15" s="23">
        <f t="shared" si="0"/>
        <v>4625</v>
      </c>
      <c r="L15" s="23">
        <f t="shared" si="1"/>
        <v>1387.5</v>
      </c>
      <c r="M15" s="33">
        <v>0.3</v>
      </c>
      <c r="N15" s="30">
        <f t="shared" si="5"/>
        <v>0.5</v>
      </c>
      <c r="O15" s="31">
        <v>4625</v>
      </c>
      <c r="P15" s="31">
        <v>1387.5</v>
      </c>
      <c r="Q15" s="30">
        <f t="shared" si="3"/>
        <v>2312.5</v>
      </c>
      <c r="R15" s="27">
        <f t="shared" si="4"/>
        <v>3</v>
      </c>
    </row>
    <row r="16" spans="1:18">
      <c r="A16" s="1"/>
      <c r="B16" s="6" t="s">
        <v>14</v>
      </c>
      <c r="C16" s="6">
        <v>1185732</v>
      </c>
      <c r="D16" s="7">
        <v>44265</v>
      </c>
      <c r="E16" s="6" t="s">
        <v>15</v>
      </c>
      <c r="F16" s="6" t="s">
        <v>16</v>
      </c>
      <c r="G16" s="6" t="s">
        <v>16</v>
      </c>
      <c r="H16" s="6" t="s">
        <v>19</v>
      </c>
      <c r="I16" s="25">
        <v>0.4</v>
      </c>
      <c r="J16" s="22">
        <v>9500</v>
      </c>
      <c r="K16" s="23">
        <f t="shared" si="0"/>
        <v>3800</v>
      </c>
      <c r="L16" s="23">
        <f t="shared" si="1"/>
        <v>1330</v>
      </c>
      <c r="M16" s="33">
        <v>0.35</v>
      </c>
      <c r="N16" s="30">
        <f t="shared" si="5"/>
        <v>0.4</v>
      </c>
      <c r="O16" s="31">
        <v>3800</v>
      </c>
      <c r="P16" s="31">
        <v>1330</v>
      </c>
      <c r="Q16" s="30">
        <f t="shared" si="3"/>
        <v>1520</v>
      </c>
      <c r="R16" s="27">
        <f t="shared" si="4"/>
        <v>3</v>
      </c>
    </row>
    <row r="17" spans="1:18">
      <c r="A17" s="1"/>
      <c r="B17" s="6" t="s">
        <v>14</v>
      </c>
      <c r="C17" s="6">
        <v>1185732</v>
      </c>
      <c r="D17" s="7">
        <v>44265</v>
      </c>
      <c r="E17" s="6" t="s">
        <v>15</v>
      </c>
      <c r="F17" s="6" t="s">
        <v>16</v>
      </c>
      <c r="G17" s="6" t="s">
        <v>16</v>
      </c>
      <c r="H17" s="6" t="s">
        <v>20</v>
      </c>
      <c r="I17" s="25">
        <v>0.45</v>
      </c>
      <c r="J17" s="22">
        <v>8000</v>
      </c>
      <c r="K17" s="23">
        <f t="shared" si="0"/>
        <v>3600</v>
      </c>
      <c r="L17" s="23">
        <f t="shared" si="1"/>
        <v>1260</v>
      </c>
      <c r="M17" s="33">
        <v>0.35</v>
      </c>
      <c r="N17" s="30">
        <f t="shared" si="5"/>
        <v>0.45</v>
      </c>
      <c r="O17" s="31">
        <v>3600</v>
      </c>
      <c r="P17" s="31">
        <v>1260</v>
      </c>
      <c r="Q17" s="30">
        <f t="shared" si="3"/>
        <v>1620</v>
      </c>
      <c r="R17" s="27">
        <f t="shared" si="4"/>
        <v>3</v>
      </c>
    </row>
    <row r="18" spans="1:18">
      <c r="A18" s="1"/>
      <c r="B18" s="6" t="s">
        <v>14</v>
      </c>
      <c r="C18" s="6">
        <v>1185732</v>
      </c>
      <c r="D18" s="7">
        <v>44265</v>
      </c>
      <c r="E18" s="6" t="s">
        <v>15</v>
      </c>
      <c r="F18" s="6" t="s">
        <v>16</v>
      </c>
      <c r="G18" s="6" t="s">
        <v>16</v>
      </c>
      <c r="H18" s="6" t="s">
        <v>21</v>
      </c>
      <c r="I18" s="25">
        <v>0.6</v>
      </c>
      <c r="J18" s="22">
        <v>8500</v>
      </c>
      <c r="K18" s="23">
        <f t="shared" si="0"/>
        <v>5100</v>
      </c>
      <c r="L18" s="23">
        <f t="shared" si="1"/>
        <v>1530</v>
      </c>
      <c r="M18" s="33">
        <v>0.3</v>
      </c>
      <c r="N18" s="30">
        <f t="shared" si="5"/>
        <v>0.6</v>
      </c>
      <c r="O18" s="31">
        <v>5100</v>
      </c>
      <c r="P18" s="31">
        <v>1530</v>
      </c>
      <c r="Q18" s="30">
        <f t="shared" si="3"/>
        <v>3060</v>
      </c>
      <c r="R18" s="27">
        <f t="shared" si="4"/>
        <v>3</v>
      </c>
    </row>
    <row r="19" spans="1:18">
      <c r="A19" s="1"/>
      <c r="B19" s="6" t="s">
        <v>14</v>
      </c>
      <c r="C19" s="6">
        <v>1185732</v>
      </c>
      <c r="D19" s="7">
        <v>44265</v>
      </c>
      <c r="E19" s="6" t="s">
        <v>15</v>
      </c>
      <c r="F19" s="6" t="s">
        <v>16</v>
      </c>
      <c r="G19" s="6" t="s">
        <v>16</v>
      </c>
      <c r="H19" s="6" t="s">
        <v>22</v>
      </c>
      <c r="I19" s="25">
        <v>0.5</v>
      </c>
      <c r="J19" s="22">
        <v>9500</v>
      </c>
      <c r="K19" s="23">
        <f t="shared" si="0"/>
        <v>4750</v>
      </c>
      <c r="L19" s="23">
        <f t="shared" si="1"/>
        <v>1187.5</v>
      </c>
      <c r="M19" s="33">
        <v>0.25</v>
      </c>
      <c r="N19" s="30">
        <f t="shared" si="5"/>
        <v>0.5</v>
      </c>
      <c r="O19" s="31">
        <v>4750</v>
      </c>
      <c r="P19" s="31">
        <v>1187.5</v>
      </c>
      <c r="Q19" s="30">
        <f t="shared" si="3"/>
        <v>2375</v>
      </c>
      <c r="R19" s="27">
        <f t="shared" si="4"/>
        <v>3</v>
      </c>
    </row>
    <row r="20" spans="1:18">
      <c r="A20" s="1"/>
      <c r="B20" s="6" t="s">
        <v>14</v>
      </c>
      <c r="C20" s="6">
        <v>1185732</v>
      </c>
      <c r="D20" s="7">
        <v>44297</v>
      </c>
      <c r="E20" s="6" t="s">
        <v>15</v>
      </c>
      <c r="F20" s="6" t="s">
        <v>16</v>
      </c>
      <c r="G20" s="6" t="s">
        <v>16</v>
      </c>
      <c r="H20" s="6" t="s">
        <v>17</v>
      </c>
      <c r="I20" s="25">
        <v>0.5</v>
      </c>
      <c r="J20" s="22">
        <v>12000</v>
      </c>
      <c r="K20" s="23">
        <f t="shared" si="0"/>
        <v>6000</v>
      </c>
      <c r="L20" s="23">
        <f t="shared" si="1"/>
        <v>3000</v>
      </c>
      <c r="M20" s="33">
        <v>0.5</v>
      </c>
      <c r="N20" s="30">
        <f t="shared" si="5"/>
        <v>0.5</v>
      </c>
      <c r="O20" s="31">
        <v>6000</v>
      </c>
      <c r="P20" s="31">
        <v>3000</v>
      </c>
      <c r="Q20" s="30">
        <f t="shared" si="3"/>
        <v>3000</v>
      </c>
      <c r="R20" s="27">
        <f t="shared" si="4"/>
        <v>4</v>
      </c>
    </row>
    <row r="21" spans="1:18">
      <c r="A21" s="1"/>
      <c r="B21" s="6" t="s">
        <v>14</v>
      </c>
      <c r="C21" s="6">
        <v>1185732</v>
      </c>
      <c r="D21" s="7">
        <v>44297</v>
      </c>
      <c r="E21" s="6" t="s">
        <v>15</v>
      </c>
      <c r="F21" s="6" t="s">
        <v>16</v>
      </c>
      <c r="G21" s="6" t="s">
        <v>16</v>
      </c>
      <c r="H21" s="6" t="s">
        <v>18</v>
      </c>
      <c r="I21" s="25">
        <v>0.5</v>
      </c>
      <c r="J21" s="22">
        <v>9000</v>
      </c>
      <c r="K21" s="23">
        <f t="shared" si="0"/>
        <v>4500</v>
      </c>
      <c r="L21" s="23">
        <f t="shared" si="1"/>
        <v>1350</v>
      </c>
      <c r="M21" s="33">
        <v>0.3</v>
      </c>
      <c r="N21" s="30">
        <f t="shared" si="5"/>
        <v>0.5</v>
      </c>
      <c r="O21" s="31">
        <v>4500</v>
      </c>
      <c r="P21" s="31">
        <v>1350</v>
      </c>
      <c r="Q21" s="30">
        <f t="shared" si="3"/>
        <v>2250</v>
      </c>
      <c r="R21" s="27">
        <f t="shared" si="4"/>
        <v>4</v>
      </c>
    </row>
    <row r="22" spans="1:18">
      <c r="A22" s="1"/>
      <c r="B22" s="6" t="s">
        <v>14</v>
      </c>
      <c r="C22" s="6">
        <v>1185732</v>
      </c>
      <c r="D22" s="7">
        <v>44297</v>
      </c>
      <c r="E22" s="6" t="s">
        <v>15</v>
      </c>
      <c r="F22" s="6" t="s">
        <v>16</v>
      </c>
      <c r="G22" s="6" t="s">
        <v>16</v>
      </c>
      <c r="H22" s="6" t="s">
        <v>19</v>
      </c>
      <c r="I22" s="25">
        <v>0.4</v>
      </c>
      <c r="J22" s="22">
        <v>9000</v>
      </c>
      <c r="K22" s="23">
        <f t="shared" si="0"/>
        <v>3600</v>
      </c>
      <c r="L22" s="23">
        <f t="shared" si="1"/>
        <v>1260</v>
      </c>
      <c r="M22" s="33">
        <v>0.35</v>
      </c>
      <c r="N22" s="30">
        <f t="shared" si="5"/>
        <v>0.4</v>
      </c>
      <c r="O22" s="31">
        <v>3600</v>
      </c>
      <c r="P22" s="31">
        <v>1260</v>
      </c>
      <c r="Q22" s="30">
        <f t="shared" si="3"/>
        <v>1440</v>
      </c>
      <c r="R22" s="27">
        <f t="shared" si="4"/>
        <v>4</v>
      </c>
    </row>
    <row r="23" spans="1:18">
      <c r="A23" s="1"/>
      <c r="B23" s="6" t="s">
        <v>14</v>
      </c>
      <c r="C23" s="6">
        <v>1185732</v>
      </c>
      <c r="D23" s="7">
        <v>44297</v>
      </c>
      <c r="E23" s="6" t="s">
        <v>15</v>
      </c>
      <c r="F23" s="6" t="s">
        <v>16</v>
      </c>
      <c r="G23" s="6" t="s">
        <v>16</v>
      </c>
      <c r="H23" s="6" t="s">
        <v>20</v>
      </c>
      <c r="I23" s="25">
        <v>0.45</v>
      </c>
      <c r="J23" s="22">
        <v>8250</v>
      </c>
      <c r="K23" s="23">
        <f t="shared" si="0"/>
        <v>3712.5</v>
      </c>
      <c r="L23" s="23">
        <f t="shared" si="1"/>
        <v>1299.375</v>
      </c>
      <c r="M23" s="33">
        <v>0.35</v>
      </c>
      <c r="N23" s="30">
        <f t="shared" si="5"/>
        <v>0.45</v>
      </c>
      <c r="O23" s="31">
        <v>3712.5</v>
      </c>
      <c r="P23" s="31">
        <v>1299.375</v>
      </c>
      <c r="Q23" s="30">
        <f t="shared" si="3"/>
        <v>1670.625</v>
      </c>
      <c r="R23" s="27">
        <f t="shared" si="4"/>
        <v>4</v>
      </c>
    </row>
    <row r="24" spans="1:18">
      <c r="A24" s="1"/>
      <c r="B24" s="6" t="s">
        <v>14</v>
      </c>
      <c r="C24" s="6">
        <v>1185732</v>
      </c>
      <c r="D24" s="7">
        <v>44297</v>
      </c>
      <c r="E24" s="6" t="s">
        <v>15</v>
      </c>
      <c r="F24" s="6" t="s">
        <v>16</v>
      </c>
      <c r="G24" s="6" t="s">
        <v>16</v>
      </c>
      <c r="H24" s="6" t="s">
        <v>21</v>
      </c>
      <c r="I24" s="25">
        <v>0.6</v>
      </c>
      <c r="J24" s="22">
        <v>8250</v>
      </c>
      <c r="K24" s="23">
        <f t="shared" si="0"/>
        <v>4950</v>
      </c>
      <c r="L24" s="23">
        <f t="shared" si="1"/>
        <v>1485</v>
      </c>
      <c r="M24" s="33">
        <v>0.3</v>
      </c>
      <c r="N24" s="30">
        <f t="shared" si="5"/>
        <v>0.6</v>
      </c>
      <c r="O24" s="31">
        <v>4950</v>
      </c>
      <c r="P24" s="31">
        <v>1485</v>
      </c>
      <c r="Q24" s="30">
        <f t="shared" si="3"/>
        <v>2970</v>
      </c>
      <c r="R24" s="27">
        <f t="shared" si="4"/>
        <v>4</v>
      </c>
    </row>
    <row r="25" spans="1:18">
      <c r="A25" s="1"/>
      <c r="B25" s="6" t="s">
        <v>14</v>
      </c>
      <c r="C25" s="6">
        <v>1185732</v>
      </c>
      <c r="D25" s="7">
        <v>44297</v>
      </c>
      <c r="E25" s="6" t="s">
        <v>15</v>
      </c>
      <c r="F25" s="6" t="s">
        <v>16</v>
      </c>
      <c r="G25" s="6" t="s">
        <v>16</v>
      </c>
      <c r="H25" s="6" t="s">
        <v>22</v>
      </c>
      <c r="I25" s="25">
        <v>0.5</v>
      </c>
      <c r="J25" s="22">
        <v>9500</v>
      </c>
      <c r="K25" s="23">
        <f t="shared" si="0"/>
        <v>4750</v>
      </c>
      <c r="L25" s="23">
        <f t="shared" si="1"/>
        <v>1187.5</v>
      </c>
      <c r="M25" s="33">
        <v>0.25</v>
      </c>
      <c r="N25" s="30">
        <f t="shared" si="5"/>
        <v>0.5</v>
      </c>
      <c r="O25" s="31">
        <v>4750</v>
      </c>
      <c r="P25" s="31">
        <v>1187.5</v>
      </c>
      <c r="Q25" s="30">
        <f t="shared" si="3"/>
        <v>2375</v>
      </c>
      <c r="R25" s="27">
        <f t="shared" si="4"/>
        <v>4</v>
      </c>
    </row>
    <row r="26" spans="1:18">
      <c r="A26" s="1"/>
      <c r="B26" s="6" t="s">
        <v>14</v>
      </c>
      <c r="C26" s="6">
        <v>1185732</v>
      </c>
      <c r="D26" s="7">
        <v>44326</v>
      </c>
      <c r="E26" s="6" t="s">
        <v>15</v>
      </c>
      <c r="F26" s="6" t="s">
        <v>16</v>
      </c>
      <c r="G26" s="6" t="s">
        <v>16</v>
      </c>
      <c r="H26" s="6" t="s">
        <v>17</v>
      </c>
      <c r="I26" s="25">
        <v>0.6</v>
      </c>
      <c r="J26" s="22">
        <v>12200</v>
      </c>
      <c r="K26" s="23">
        <f t="shared" si="0"/>
        <v>7320</v>
      </c>
      <c r="L26" s="23">
        <f t="shared" si="1"/>
        <v>3660</v>
      </c>
      <c r="M26" s="33">
        <v>0.5</v>
      </c>
      <c r="N26" s="30">
        <f t="shared" si="5"/>
        <v>0.6</v>
      </c>
      <c r="O26" s="31">
        <v>7320</v>
      </c>
      <c r="P26" s="31">
        <v>3660</v>
      </c>
      <c r="Q26" s="30">
        <f t="shared" si="3"/>
        <v>4392</v>
      </c>
      <c r="R26" s="27">
        <f t="shared" si="4"/>
        <v>5</v>
      </c>
    </row>
    <row r="27" spans="1:18">
      <c r="A27" s="1"/>
      <c r="B27" s="6" t="s">
        <v>14</v>
      </c>
      <c r="C27" s="6">
        <v>1185732</v>
      </c>
      <c r="D27" s="7">
        <v>44326</v>
      </c>
      <c r="E27" s="6" t="s">
        <v>15</v>
      </c>
      <c r="F27" s="6" t="s">
        <v>16</v>
      </c>
      <c r="G27" s="6" t="s">
        <v>16</v>
      </c>
      <c r="H27" s="6" t="s">
        <v>18</v>
      </c>
      <c r="I27" s="25">
        <v>0.55000000000000004</v>
      </c>
      <c r="J27" s="22">
        <v>9250</v>
      </c>
      <c r="K27" s="23">
        <f t="shared" si="0"/>
        <v>5087.5</v>
      </c>
      <c r="L27" s="23">
        <f t="shared" si="1"/>
        <v>1526.25</v>
      </c>
      <c r="M27" s="33">
        <v>0.3</v>
      </c>
      <c r="N27" s="30">
        <f t="shared" si="5"/>
        <v>0.55000000000000004</v>
      </c>
      <c r="O27" s="31">
        <v>5087.5</v>
      </c>
      <c r="P27" s="31">
        <v>1526.25</v>
      </c>
      <c r="Q27" s="30">
        <f t="shared" si="3"/>
        <v>2798.125</v>
      </c>
      <c r="R27" s="27">
        <f t="shared" si="4"/>
        <v>5</v>
      </c>
    </row>
    <row r="28" spans="1:18">
      <c r="A28" s="1"/>
      <c r="B28" s="6" t="s">
        <v>14</v>
      </c>
      <c r="C28" s="6">
        <v>1185732</v>
      </c>
      <c r="D28" s="7">
        <v>44326</v>
      </c>
      <c r="E28" s="6" t="s">
        <v>15</v>
      </c>
      <c r="F28" s="6" t="s">
        <v>16</v>
      </c>
      <c r="G28" s="6" t="s">
        <v>16</v>
      </c>
      <c r="H28" s="6" t="s">
        <v>19</v>
      </c>
      <c r="I28" s="25">
        <v>0.5</v>
      </c>
      <c r="J28" s="22">
        <v>9000</v>
      </c>
      <c r="K28" s="23">
        <f t="shared" si="0"/>
        <v>4500</v>
      </c>
      <c r="L28" s="23">
        <f t="shared" si="1"/>
        <v>1575</v>
      </c>
      <c r="M28" s="33">
        <v>0.35</v>
      </c>
      <c r="N28" s="30">
        <f t="shared" si="5"/>
        <v>0.5</v>
      </c>
      <c r="O28" s="31">
        <v>4500</v>
      </c>
      <c r="P28" s="31">
        <v>1575</v>
      </c>
      <c r="Q28" s="30">
        <f t="shared" si="3"/>
        <v>2250</v>
      </c>
      <c r="R28" s="27">
        <f t="shared" si="4"/>
        <v>5</v>
      </c>
    </row>
    <row r="29" spans="1:18">
      <c r="A29" s="1"/>
      <c r="B29" s="6" t="s">
        <v>14</v>
      </c>
      <c r="C29" s="6">
        <v>1185732</v>
      </c>
      <c r="D29" s="7">
        <v>44326</v>
      </c>
      <c r="E29" s="6" t="s">
        <v>15</v>
      </c>
      <c r="F29" s="6" t="s">
        <v>16</v>
      </c>
      <c r="G29" s="6" t="s">
        <v>16</v>
      </c>
      <c r="H29" s="6" t="s">
        <v>20</v>
      </c>
      <c r="I29" s="25">
        <v>0.5</v>
      </c>
      <c r="J29" s="22">
        <v>8500</v>
      </c>
      <c r="K29" s="23">
        <f t="shared" si="0"/>
        <v>4250</v>
      </c>
      <c r="L29" s="23">
        <f t="shared" si="1"/>
        <v>1487.5</v>
      </c>
      <c r="M29" s="33">
        <v>0.35</v>
      </c>
      <c r="N29" s="30">
        <f t="shared" si="5"/>
        <v>0.5</v>
      </c>
      <c r="O29" s="31">
        <v>4250</v>
      </c>
      <c r="P29" s="31">
        <v>1487.5</v>
      </c>
      <c r="Q29" s="30">
        <f t="shared" si="3"/>
        <v>2125</v>
      </c>
      <c r="R29" s="27">
        <f t="shared" si="4"/>
        <v>5</v>
      </c>
    </row>
    <row r="30" spans="1:18">
      <c r="A30" s="1"/>
      <c r="B30" s="6" t="s">
        <v>14</v>
      </c>
      <c r="C30" s="6">
        <v>1185732</v>
      </c>
      <c r="D30" s="7">
        <v>44326</v>
      </c>
      <c r="E30" s="6" t="s">
        <v>15</v>
      </c>
      <c r="F30" s="6" t="s">
        <v>16</v>
      </c>
      <c r="G30" s="6" t="s">
        <v>16</v>
      </c>
      <c r="H30" s="6" t="s">
        <v>21</v>
      </c>
      <c r="I30" s="25">
        <v>0.6</v>
      </c>
      <c r="J30" s="22">
        <v>8750</v>
      </c>
      <c r="K30" s="23">
        <f t="shared" si="0"/>
        <v>5250</v>
      </c>
      <c r="L30" s="23">
        <f t="shared" si="1"/>
        <v>1575</v>
      </c>
      <c r="M30" s="33">
        <v>0.3</v>
      </c>
      <c r="N30" s="30">
        <f t="shared" si="5"/>
        <v>0.6</v>
      </c>
      <c r="O30" s="31">
        <v>5250</v>
      </c>
      <c r="P30" s="31">
        <v>1575</v>
      </c>
      <c r="Q30" s="30">
        <f t="shared" si="3"/>
        <v>3150</v>
      </c>
      <c r="R30" s="27">
        <f t="shared" si="4"/>
        <v>5</v>
      </c>
    </row>
    <row r="31" spans="1:18">
      <c r="A31" s="1"/>
      <c r="B31" s="6" t="s">
        <v>14</v>
      </c>
      <c r="C31" s="6">
        <v>1185732</v>
      </c>
      <c r="D31" s="7">
        <v>44326</v>
      </c>
      <c r="E31" s="6" t="s">
        <v>15</v>
      </c>
      <c r="F31" s="6" t="s">
        <v>16</v>
      </c>
      <c r="G31" s="6" t="s">
        <v>16</v>
      </c>
      <c r="H31" s="6" t="s">
        <v>22</v>
      </c>
      <c r="I31" s="25">
        <v>0.65</v>
      </c>
      <c r="J31" s="22">
        <v>10000</v>
      </c>
      <c r="K31" s="23">
        <f t="shared" si="0"/>
        <v>6500</v>
      </c>
      <c r="L31" s="23">
        <f t="shared" si="1"/>
        <v>1625</v>
      </c>
      <c r="M31" s="33">
        <v>0.25</v>
      </c>
      <c r="N31" s="30">
        <f t="shared" si="5"/>
        <v>0.65</v>
      </c>
      <c r="O31" s="31">
        <v>6500</v>
      </c>
      <c r="P31" s="31">
        <v>1625</v>
      </c>
      <c r="Q31" s="30">
        <f t="shared" si="3"/>
        <v>4225</v>
      </c>
      <c r="R31" s="27">
        <f t="shared" si="4"/>
        <v>5</v>
      </c>
    </row>
    <row r="32" spans="1:18">
      <c r="A32" s="1"/>
      <c r="B32" s="6" t="s">
        <v>14</v>
      </c>
      <c r="C32" s="6">
        <v>1185732</v>
      </c>
      <c r="D32" s="7">
        <v>44359</v>
      </c>
      <c r="E32" s="6" t="s">
        <v>15</v>
      </c>
      <c r="F32" s="6" t="s">
        <v>16</v>
      </c>
      <c r="G32" s="6" t="s">
        <v>16</v>
      </c>
      <c r="H32" s="6" t="s">
        <v>17</v>
      </c>
      <c r="I32" s="25">
        <v>0.6</v>
      </c>
      <c r="J32" s="22">
        <v>12500</v>
      </c>
      <c r="K32" s="23">
        <f t="shared" si="0"/>
        <v>7500</v>
      </c>
      <c r="L32" s="23">
        <f t="shared" si="1"/>
        <v>3750</v>
      </c>
      <c r="M32" s="33">
        <v>0.5</v>
      </c>
      <c r="N32" s="30">
        <f t="shared" si="5"/>
        <v>0.6</v>
      </c>
      <c r="O32" s="31">
        <v>7500</v>
      </c>
      <c r="P32" s="31">
        <v>3750</v>
      </c>
      <c r="Q32" s="30">
        <f t="shared" si="3"/>
        <v>4500</v>
      </c>
      <c r="R32" s="27">
        <f t="shared" si="4"/>
        <v>6</v>
      </c>
    </row>
    <row r="33" spans="1:18">
      <c r="A33" s="1"/>
      <c r="B33" s="6" t="s">
        <v>14</v>
      </c>
      <c r="C33" s="6">
        <v>1185732</v>
      </c>
      <c r="D33" s="7">
        <v>44359</v>
      </c>
      <c r="E33" s="6" t="s">
        <v>15</v>
      </c>
      <c r="F33" s="6" t="s">
        <v>16</v>
      </c>
      <c r="G33" s="6" t="s">
        <v>16</v>
      </c>
      <c r="H33" s="6" t="s">
        <v>18</v>
      </c>
      <c r="I33" s="25">
        <v>0.55000000000000004</v>
      </c>
      <c r="J33" s="22">
        <v>10000</v>
      </c>
      <c r="K33" s="23">
        <f t="shared" si="0"/>
        <v>5500</v>
      </c>
      <c r="L33" s="23">
        <f t="shared" si="1"/>
        <v>1650</v>
      </c>
      <c r="M33" s="33">
        <v>0.3</v>
      </c>
      <c r="N33" s="30">
        <f t="shared" si="5"/>
        <v>0.55000000000000004</v>
      </c>
      <c r="O33" s="31">
        <v>5500</v>
      </c>
      <c r="P33" s="31">
        <v>1650</v>
      </c>
      <c r="Q33" s="30">
        <f t="shared" si="3"/>
        <v>3025.0000000000005</v>
      </c>
      <c r="R33" s="27">
        <f t="shared" si="4"/>
        <v>6</v>
      </c>
    </row>
    <row r="34" spans="1:18">
      <c r="A34" s="1"/>
      <c r="B34" s="6" t="s">
        <v>14</v>
      </c>
      <c r="C34" s="6">
        <v>1185732</v>
      </c>
      <c r="D34" s="7">
        <v>44359</v>
      </c>
      <c r="E34" s="6" t="s">
        <v>15</v>
      </c>
      <c r="F34" s="6" t="s">
        <v>16</v>
      </c>
      <c r="G34" s="6" t="s">
        <v>16</v>
      </c>
      <c r="H34" s="6" t="s">
        <v>19</v>
      </c>
      <c r="I34" s="25">
        <v>0.5</v>
      </c>
      <c r="J34" s="22">
        <v>9250</v>
      </c>
      <c r="K34" s="23">
        <f t="shared" si="0"/>
        <v>4625</v>
      </c>
      <c r="L34" s="23">
        <f t="shared" si="1"/>
        <v>1618.75</v>
      </c>
      <c r="M34" s="33">
        <v>0.35</v>
      </c>
      <c r="N34" s="30">
        <f t="shared" si="5"/>
        <v>0.5</v>
      </c>
      <c r="O34" s="31">
        <v>4625</v>
      </c>
      <c r="P34" s="31">
        <v>1618.75</v>
      </c>
      <c r="Q34" s="30">
        <f t="shared" si="3"/>
        <v>2312.5</v>
      </c>
      <c r="R34" s="27">
        <f t="shared" si="4"/>
        <v>6</v>
      </c>
    </row>
    <row r="35" spans="1:18">
      <c r="A35" s="1"/>
      <c r="B35" s="6" t="s">
        <v>14</v>
      </c>
      <c r="C35" s="6">
        <v>1185732</v>
      </c>
      <c r="D35" s="7">
        <v>44359</v>
      </c>
      <c r="E35" s="6" t="s">
        <v>15</v>
      </c>
      <c r="F35" s="6" t="s">
        <v>16</v>
      </c>
      <c r="G35" s="6" t="s">
        <v>16</v>
      </c>
      <c r="H35" s="6" t="s">
        <v>20</v>
      </c>
      <c r="I35" s="25">
        <v>0.5</v>
      </c>
      <c r="J35" s="22">
        <v>9000</v>
      </c>
      <c r="K35" s="23">
        <f t="shared" si="0"/>
        <v>4500</v>
      </c>
      <c r="L35" s="23">
        <f t="shared" si="1"/>
        <v>1575</v>
      </c>
      <c r="M35" s="33">
        <v>0.35</v>
      </c>
      <c r="N35" s="30">
        <f t="shared" si="5"/>
        <v>0.5</v>
      </c>
      <c r="O35" s="31">
        <v>4500</v>
      </c>
      <c r="P35" s="31">
        <v>1575</v>
      </c>
      <c r="Q35" s="30">
        <f t="shared" si="3"/>
        <v>2250</v>
      </c>
      <c r="R35" s="27">
        <f t="shared" si="4"/>
        <v>6</v>
      </c>
    </row>
    <row r="36" spans="1:18">
      <c r="A36" s="1"/>
      <c r="B36" s="6" t="s">
        <v>14</v>
      </c>
      <c r="C36" s="6">
        <v>1185732</v>
      </c>
      <c r="D36" s="7">
        <v>44359</v>
      </c>
      <c r="E36" s="6" t="s">
        <v>15</v>
      </c>
      <c r="F36" s="6" t="s">
        <v>16</v>
      </c>
      <c r="G36" s="6" t="s">
        <v>16</v>
      </c>
      <c r="H36" s="6" t="s">
        <v>21</v>
      </c>
      <c r="I36" s="25">
        <v>0.6</v>
      </c>
      <c r="J36" s="22">
        <v>9000</v>
      </c>
      <c r="K36" s="23">
        <f t="shared" si="0"/>
        <v>5400</v>
      </c>
      <c r="L36" s="23">
        <f t="shared" si="1"/>
        <v>1620</v>
      </c>
      <c r="M36" s="33">
        <v>0.3</v>
      </c>
      <c r="N36" s="30">
        <f t="shared" si="5"/>
        <v>0.6</v>
      </c>
      <c r="O36" s="31">
        <v>5400</v>
      </c>
      <c r="P36" s="31">
        <v>1620</v>
      </c>
      <c r="Q36" s="30">
        <f t="shared" si="3"/>
        <v>3240</v>
      </c>
      <c r="R36" s="27">
        <f t="shared" si="4"/>
        <v>6</v>
      </c>
    </row>
    <row r="37" spans="1:18">
      <c r="A37" s="1"/>
      <c r="B37" s="6" t="s">
        <v>14</v>
      </c>
      <c r="C37" s="6">
        <v>1185732</v>
      </c>
      <c r="D37" s="7">
        <v>44359</v>
      </c>
      <c r="E37" s="6" t="s">
        <v>15</v>
      </c>
      <c r="F37" s="6" t="s">
        <v>16</v>
      </c>
      <c r="G37" s="6" t="s">
        <v>16</v>
      </c>
      <c r="H37" s="6" t="s">
        <v>22</v>
      </c>
      <c r="I37" s="25">
        <v>0.65</v>
      </c>
      <c r="J37" s="22">
        <v>10500</v>
      </c>
      <c r="K37" s="23">
        <f t="shared" si="0"/>
        <v>6825</v>
      </c>
      <c r="L37" s="23">
        <f t="shared" si="1"/>
        <v>1706.25</v>
      </c>
      <c r="M37" s="33">
        <v>0.25</v>
      </c>
      <c r="N37" s="30">
        <f t="shared" si="5"/>
        <v>0.65</v>
      </c>
      <c r="O37" s="31">
        <v>6825</v>
      </c>
      <c r="P37" s="31">
        <v>1706.25</v>
      </c>
      <c r="Q37" s="30">
        <f t="shared" si="3"/>
        <v>4436.25</v>
      </c>
      <c r="R37" s="27">
        <f t="shared" si="4"/>
        <v>6</v>
      </c>
    </row>
    <row r="38" spans="1:18">
      <c r="A38" s="1"/>
      <c r="B38" s="6" t="s">
        <v>14</v>
      </c>
      <c r="C38" s="6">
        <v>1185732</v>
      </c>
      <c r="D38" s="7">
        <v>44387</v>
      </c>
      <c r="E38" s="6" t="s">
        <v>15</v>
      </c>
      <c r="F38" s="6" t="s">
        <v>16</v>
      </c>
      <c r="G38" s="6" t="s">
        <v>16</v>
      </c>
      <c r="H38" s="6" t="s">
        <v>17</v>
      </c>
      <c r="I38" s="25">
        <v>0.6</v>
      </c>
      <c r="J38" s="22">
        <v>12750</v>
      </c>
      <c r="K38" s="23">
        <f t="shared" si="0"/>
        <v>7650</v>
      </c>
      <c r="L38" s="23">
        <f t="shared" si="1"/>
        <v>3825</v>
      </c>
      <c r="M38" s="33">
        <v>0.5</v>
      </c>
      <c r="N38" s="30">
        <f t="shared" si="5"/>
        <v>0.6</v>
      </c>
      <c r="O38" s="31">
        <v>7650</v>
      </c>
      <c r="P38" s="31">
        <v>3825</v>
      </c>
      <c r="Q38" s="30">
        <f t="shared" si="3"/>
        <v>4590</v>
      </c>
      <c r="R38" s="27">
        <f t="shared" si="4"/>
        <v>7</v>
      </c>
    </row>
    <row r="39" spans="1:18">
      <c r="A39" s="1"/>
      <c r="B39" s="6" t="s">
        <v>14</v>
      </c>
      <c r="C39" s="6">
        <v>1185732</v>
      </c>
      <c r="D39" s="7">
        <v>44387</v>
      </c>
      <c r="E39" s="6" t="s">
        <v>15</v>
      </c>
      <c r="F39" s="6" t="s">
        <v>16</v>
      </c>
      <c r="G39" s="6" t="s">
        <v>16</v>
      </c>
      <c r="H39" s="6" t="s">
        <v>18</v>
      </c>
      <c r="I39" s="25">
        <v>0.55000000000000004</v>
      </c>
      <c r="J39" s="22">
        <v>10250</v>
      </c>
      <c r="K39" s="23">
        <f t="shared" si="0"/>
        <v>5637.5000000000009</v>
      </c>
      <c r="L39" s="23">
        <f t="shared" si="1"/>
        <v>1691.2500000000002</v>
      </c>
      <c r="M39" s="33">
        <v>0.3</v>
      </c>
      <c r="N39" s="30">
        <f t="shared" si="5"/>
        <v>0.55000000000000004</v>
      </c>
      <c r="O39" s="31">
        <v>5637.5</v>
      </c>
      <c r="P39" s="31">
        <v>1691.25</v>
      </c>
      <c r="Q39" s="30">
        <f t="shared" si="3"/>
        <v>3100.6250000000009</v>
      </c>
      <c r="R39" s="27">
        <f t="shared" si="4"/>
        <v>7</v>
      </c>
    </row>
    <row r="40" spans="1:18">
      <c r="A40" s="1"/>
      <c r="B40" s="6" t="s">
        <v>14</v>
      </c>
      <c r="C40" s="6">
        <v>1185732</v>
      </c>
      <c r="D40" s="7">
        <v>44387</v>
      </c>
      <c r="E40" s="6" t="s">
        <v>15</v>
      </c>
      <c r="F40" s="6" t="s">
        <v>16</v>
      </c>
      <c r="G40" s="6" t="s">
        <v>16</v>
      </c>
      <c r="H40" s="6" t="s">
        <v>19</v>
      </c>
      <c r="I40" s="25">
        <v>0.5</v>
      </c>
      <c r="J40" s="22">
        <v>9500</v>
      </c>
      <c r="K40" s="23">
        <f t="shared" si="0"/>
        <v>4750</v>
      </c>
      <c r="L40" s="23">
        <f t="shared" si="1"/>
        <v>1662.5</v>
      </c>
      <c r="M40" s="33">
        <v>0.35</v>
      </c>
      <c r="N40" s="30">
        <f t="shared" si="5"/>
        <v>0.5</v>
      </c>
      <c r="O40" s="31">
        <v>4750</v>
      </c>
      <c r="P40" s="31">
        <v>1662.5</v>
      </c>
      <c r="Q40" s="30">
        <f t="shared" si="3"/>
        <v>2375</v>
      </c>
      <c r="R40" s="27">
        <f t="shared" si="4"/>
        <v>7</v>
      </c>
    </row>
    <row r="41" spans="1:18">
      <c r="A41" s="1"/>
      <c r="B41" s="6" t="s">
        <v>14</v>
      </c>
      <c r="C41" s="6">
        <v>1185732</v>
      </c>
      <c r="D41" s="7">
        <v>44387</v>
      </c>
      <c r="E41" s="6" t="s">
        <v>15</v>
      </c>
      <c r="F41" s="6" t="s">
        <v>16</v>
      </c>
      <c r="G41" s="6" t="s">
        <v>16</v>
      </c>
      <c r="H41" s="6" t="s">
        <v>20</v>
      </c>
      <c r="I41" s="25">
        <v>0.5</v>
      </c>
      <c r="J41" s="22">
        <v>9000</v>
      </c>
      <c r="K41" s="23">
        <f t="shared" si="0"/>
        <v>4500</v>
      </c>
      <c r="L41" s="23">
        <f t="shared" si="1"/>
        <v>1575</v>
      </c>
      <c r="M41" s="33">
        <v>0.35</v>
      </c>
      <c r="N41" s="30">
        <f t="shared" si="5"/>
        <v>0.5</v>
      </c>
      <c r="O41" s="31">
        <v>4500</v>
      </c>
      <c r="P41" s="31">
        <v>1575</v>
      </c>
      <c r="Q41" s="30">
        <f t="shared" si="3"/>
        <v>2250</v>
      </c>
      <c r="R41" s="27">
        <f t="shared" si="4"/>
        <v>7</v>
      </c>
    </row>
    <row r="42" spans="1:18">
      <c r="A42" s="1"/>
      <c r="B42" s="6" t="s">
        <v>14</v>
      </c>
      <c r="C42" s="6">
        <v>1185732</v>
      </c>
      <c r="D42" s="7">
        <v>44387</v>
      </c>
      <c r="E42" s="6" t="s">
        <v>15</v>
      </c>
      <c r="F42" s="6" t="s">
        <v>16</v>
      </c>
      <c r="G42" s="6" t="s">
        <v>16</v>
      </c>
      <c r="H42" s="6" t="s">
        <v>21</v>
      </c>
      <c r="I42" s="25">
        <v>0.6</v>
      </c>
      <c r="J42" s="22">
        <v>9250</v>
      </c>
      <c r="K42" s="23">
        <f t="shared" si="0"/>
        <v>5550</v>
      </c>
      <c r="L42" s="23">
        <f t="shared" si="1"/>
        <v>1665</v>
      </c>
      <c r="M42" s="33">
        <v>0.3</v>
      </c>
      <c r="N42" s="30">
        <f t="shared" si="5"/>
        <v>0.6</v>
      </c>
      <c r="O42" s="31">
        <v>5550</v>
      </c>
      <c r="P42" s="31">
        <v>1665</v>
      </c>
      <c r="Q42" s="30">
        <f t="shared" si="3"/>
        <v>3330</v>
      </c>
      <c r="R42" s="27">
        <f t="shared" si="4"/>
        <v>7</v>
      </c>
    </row>
    <row r="43" spans="1:18">
      <c r="A43" s="1"/>
      <c r="B43" s="6" t="s">
        <v>14</v>
      </c>
      <c r="C43" s="6">
        <v>1185732</v>
      </c>
      <c r="D43" s="7">
        <v>44387</v>
      </c>
      <c r="E43" s="6" t="s">
        <v>15</v>
      </c>
      <c r="F43" s="6" t="s">
        <v>16</v>
      </c>
      <c r="G43" s="6" t="s">
        <v>16</v>
      </c>
      <c r="H43" s="6" t="s">
        <v>22</v>
      </c>
      <c r="I43" s="25">
        <v>0.65</v>
      </c>
      <c r="J43" s="22">
        <v>11000</v>
      </c>
      <c r="K43" s="23">
        <f t="shared" si="0"/>
        <v>7150</v>
      </c>
      <c r="L43" s="23">
        <f t="shared" si="1"/>
        <v>1787.5</v>
      </c>
      <c r="M43" s="33">
        <v>0.25</v>
      </c>
      <c r="N43" s="30">
        <f t="shared" si="5"/>
        <v>0.65</v>
      </c>
      <c r="O43" s="31">
        <v>7150</v>
      </c>
      <c r="P43" s="31">
        <v>1787.5</v>
      </c>
      <c r="Q43" s="30">
        <f t="shared" si="3"/>
        <v>4647.5</v>
      </c>
      <c r="R43" s="27">
        <f t="shared" si="4"/>
        <v>7</v>
      </c>
    </row>
    <row r="44" spans="1:18">
      <c r="A44" s="1"/>
      <c r="B44" s="6" t="s">
        <v>14</v>
      </c>
      <c r="C44" s="6">
        <v>1185732</v>
      </c>
      <c r="D44" s="7">
        <v>44419</v>
      </c>
      <c r="E44" s="6" t="s">
        <v>15</v>
      </c>
      <c r="F44" s="6" t="s">
        <v>16</v>
      </c>
      <c r="G44" s="6" t="s">
        <v>16</v>
      </c>
      <c r="H44" s="6" t="s">
        <v>17</v>
      </c>
      <c r="I44" s="25">
        <v>0.6</v>
      </c>
      <c r="J44" s="22">
        <v>12500</v>
      </c>
      <c r="K44" s="23">
        <f t="shared" si="0"/>
        <v>7500</v>
      </c>
      <c r="L44" s="23">
        <f t="shared" si="1"/>
        <v>3750</v>
      </c>
      <c r="M44" s="33">
        <v>0.5</v>
      </c>
      <c r="N44" s="30">
        <f t="shared" si="5"/>
        <v>0.6</v>
      </c>
      <c r="O44" s="31">
        <v>7500</v>
      </c>
      <c r="P44" s="31">
        <v>3750</v>
      </c>
      <c r="Q44" s="30">
        <f t="shared" si="3"/>
        <v>4500</v>
      </c>
      <c r="R44" s="27">
        <f t="shared" si="4"/>
        <v>8</v>
      </c>
    </row>
    <row r="45" spans="1:18">
      <c r="A45" s="1"/>
      <c r="B45" s="6" t="s">
        <v>14</v>
      </c>
      <c r="C45" s="6">
        <v>1185732</v>
      </c>
      <c r="D45" s="7">
        <v>44419</v>
      </c>
      <c r="E45" s="6" t="s">
        <v>15</v>
      </c>
      <c r="F45" s="6" t="s">
        <v>16</v>
      </c>
      <c r="G45" s="6" t="s">
        <v>16</v>
      </c>
      <c r="H45" s="6" t="s">
        <v>18</v>
      </c>
      <c r="I45" s="25">
        <v>0.55000000000000004</v>
      </c>
      <c r="J45" s="22">
        <v>10250</v>
      </c>
      <c r="K45" s="23">
        <f t="shared" si="0"/>
        <v>5637.5000000000009</v>
      </c>
      <c r="L45" s="23">
        <f t="shared" si="1"/>
        <v>1691.2500000000002</v>
      </c>
      <c r="M45" s="33">
        <v>0.3</v>
      </c>
      <c r="N45" s="30">
        <f t="shared" si="5"/>
        <v>0.55000000000000004</v>
      </c>
      <c r="O45" s="31">
        <v>5637.5</v>
      </c>
      <c r="P45" s="31">
        <v>1691.25</v>
      </c>
      <c r="Q45" s="30">
        <f t="shared" si="3"/>
        <v>3100.6250000000009</v>
      </c>
      <c r="R45" s="27">
        <f t="shared" si="4"/>
        <v>8</v>
      </c>
    </row>
    <row r="46" spans="1:18">
      <c r="A46" s="1"/>
      <c r="B46" s="6" t="s">
        <v>14</v>
      </c>
      <c r="C46" s="6">
        <v>1185732</v>
      </c>
      <c r="D46" s="7">
        <v>44419</v>
      </c>
      <c r="E46" s="6" t="s">
        <v>15</v>
      </c>
      <c r="F46" s="6" t="s">
        <v>16</v>
      </c>
      <c r="G46" s="6" t="s">
        <v>16</v>
      </c>
      <c r="H46" s="6" t="s">
        <v>19</v>
      </c>
      <c r="I46" s="25">
        <v>0.5</v>
      </c>
      <c r="J46" s="22">
        <v>9500</v>
      </c>
      <c r="K46" s="23">
        <f t="shared" si="0"/>
        <v>4750</v>
      </c>
      <c r="L46" s="23">
        <f t="shared" si="1"/>
        <v>1662.5</v>
      </c>
      <c r="M46" s="33">
        <v>0.35</v>
      </c>
      <c r="N46" s="30">
        <f t="shared" si="5"/>
        <v>0.5</v>
      </c>
      <c r="O46" s="31">
        <v>4750</v>
      </c>
      <c r="P46" s="31">
        <v>1662.5</v>
      </c>
      <c r="Q46" s="30">
        <f t="shared" si="3"/>
        <v>2375</v>
      </c>
      <c r="R46" s="27">
        <f t="shared" si="4"/>
        <v>8</v>
      </c>
    </row>
    <row r="47" spans="1:18">
      <c r="A47" s="1"/>
      <c r="B47" s="6" t="s">
        <v>14</v>
      </c>
      <c r="C47" s="6">
        <v>1185732</v>
      </c>
      <c r="D47" s="7">
        <v>44419</v>
      </c>
      <c r="E47" s="6" t="s">
        <v>15</v>
      </c>
      <c r="F47" s="6" t="s">
        <v>16</v>
      </c>
      <c r="G47" s="6" t="s">
        <v>16</v>
      </c>
      <c r="H47" s="6" t="s">
        <v>20</v>
      </c>
      <c r="I47" s="25">
        <v>0.5</v>
      </c>
      <c r="J47" s="22">
        <v>9250</v>
      </c>
      <c r="K47" s="23">
        <f t="shared" si="0"/>
        <v>4625</v>
      </c>
      <c r="L47" s="23">
        <f t="shared" si="1"/>
        <v>1618.75</v>
      </c>
      <c r="M47" s="33">
        <v>0.35</v>
      </c>
      <c r="N47" s="30">
        <f t="shared" si="5"/>
        <v>0.5</v>
      </c>
      <c r="O47" s="31">
        <v>4625</v>
      </c>
      <c r="P47" s="31">
        <v>1618.75</v>
      </c>
      <c r="Q47" s="30">
        <f t="shared" si="3"/>
        <v>2312.5</v>
      </c>
      <c r="R47" s="27">
        <f t="shared" si="4"/>
        <v>8</v>
      </c>
    </row>
    <row r="48" spans="1:18">
      <c r="A48" s="1"/>
      <c r="B48" s="6" t="s">
        <v>14</v>
      </c>
      <c r="C48" s="6">
        <v>1185732</v>
      </c>
      <c r="D48" s="7">
        <v>44419</v>
      </c>
      <c r="E48" s="6" t="s">
        <v>15</v>
      </c>
      <c r="F48" s="6" t="s">
        <v>16</v>
      </c>
      <c r="G48" s="6" t="s">
        <v>16</v>
      </c>
      <c r="H48" s="6" t="s">
        <v>21</v>
      </c>
      <c r="I48" s="25">
        <v>0.6</v>
      </c>
      <c r="J48" s="22">
        <v>9000</v>
      </c>
      <c r="K48" s="23">
        <f t="shared" si="0"/>
        <v>5400</v>
      </c>
      <c r="L48" s="23">
        <f t="shared" si="1"/>
        <v>1620</v>
      </c>
      <c r="M48" s="33">
        <v>0.3</v>
      </c>
      <c r="N48" s="30">
        <f t="shared" si="5"/>
        <v>0.6</v>
      </c>
      <c r="O48" s="31">
        <v>5400</v>
      </c>
      <c r="P48" s="31">
        <v>1620</v>
      </c>
      <c r="Q48" s="30">
        <f t="shared" si="3"/>
        <v>3240</v>
      </c>
      <c r="R48" s="27">
        <f t="shared" si="4"/>
        <v>8</v>
      </c>
    </row>
    <row r="49" spans="1:18">
      <c r="A49" s="1"/>
      <c r="B49" s="6" t="s">
        <v>14</v>
      </c>
      <c r="C49" s="6">
        <v>1185732</v>
      </c>
      <c r="D49" s="7">
        <v>44419</v>
      </c>
      <c r="E49" s="6" t="s">
        <v>15</v>
      </c>
      <c r="F49" s="6" t="s">
        <v>16</v>
      </c>
      <c r="G49" s="6" t="s">
        <v>16</v>
      </c>
      <c r="H49" s="6" t="s">
        <v>22</v>
      </c>
      <c r="I49" s="25">
        <v>0.65</v>
      </c>
      <c r="J49" s="22">
        <v>10750</v>
      </c>
      <c r="K49" s="23">
        <f t="shared" si="0"/>
        <v>6987.5</v>
      </c>
      <c r="L49" s="23">
        <f t="shared" si="1"/>
        <v>1746.875</v>
      </c>
      <c r="M49" s="33">
        <v>0.25</v>
      </c>
      <c r="N49" s="30">
        <f t="shared" si="5"/>
        <v>0.65</v>
      </c>
      <c r="O49" s="31">
        <v>6987.5</v>
      </c>
      <c r="P49" s="31">
        <v>1746.875</v>
      </c>
      <c r="Q49" s="30">
        <f t="shared" si="3"/>
        <v>4541.875</v>
      </c>
      <c r="R49" s="27">
        <f t="shared" si="4"/>
        <v>8</v>
      </c>
    </row>
    <row r="50" spans="1:18">
      <c r="A50" s="1"/>
      <c r="B50" s="6" t="s">
        <v>14</v>
      </c>
      <c r="C50" s="6">
        <v>1185732</v>
      </c>
      <c r="D50" s="7">
        <v>44449</v>
      </c>
      <c r="E50" s="6" t="s">
        <v>15</v>
      </c>
      <c r="F50" s="6" t="s">
        <v>16</v>
      </c>
      <c r="G50" s="6" t="s">
        <v>16</v>
      </c>
      <c r="H50" s="6" t="s">
        <v>17</v>
      </c>
      <c r="I50" s="25">
        <v>0.6</v>
      </c>
      <c r="J50" s="22">
        <v>12000</v>
      </c>
      <c r="K50" s="23">
        <f t="shared" si="0"/>
        <v>7200</v>
      </c>
      <c r="L50" s="23">
        <f t="shared" si="1"/>
        <v>3600</v>
      </c>
      <c r="M50" s="33">
        <v>0.5</v>
      </c>
      <c r="N50" s="30">
        <f t="shared" si="5"/>
        <v>0.6</v>
      </c>
      <c r="O50" s="31">
        <v>7200</v>
      </c>
      <c r="P50" s="31">
        <v>3600</v>
      </c>
      <c r="Q50" s="30">
        <f t="shared" si="3"/>
        <v>4320</v>
      </c>
      <c r="R50" s="27">
        <f t="shared" si="4"/>
        <v>9</v>
      </c>
    </row>
    <row r="51" spans="1:18">
      <c r="A51" s="1"/>
      <c r="B51" s="6" t="s">
        <v>14</v>
      </c>
      <c r="C51" s="6">
        <v>1185732</v>
      </c>
      <c r="D51" s="7">
        <v>44449</v>
      </c>
      <c r="E51" s="6" t="s">
        <v>15</v>
      </c>
      <c r="F51" s="6" t="s">
        <v>16</v>
      </c>
      <c r="G51" s="6" t="s">
        <v>16</v>
      </c>
      <c r="H51" s="6" t="s">
        <v>18</v>
      </c>
      <c r="I51" s="25">
        <v>0.55000000000000004</v>
      </c>
      <c r="J51" s="22">
        <v>10000</v>
      </c>
      <c r="K51" s="23">
        <f t="shared" si="0"/>
        <v>5500</v>
      </c>
      <c r="L51" s="23">
        <f t="shared" si="1"/>
        <v>1650</v>
      </c>
      <c r="M51" s="33">
        <v>0.3</v>
      </c>
      <c r="N51" s="30">
        <f t="shared" si="5"/>
        <v>0.55000000000000004</v>
      </c>
      <c r="O51" s="31">
        <v>5500</v>
      </c>
      <c r="P51" s="31">
        <v>1650</v>
      </c>
      <c r="Q51" s="30">
        <f t="shared" si="3"/>
        <v>3025.0000000000005</v>
      </c>
      <c r="R51" s="27">
        <f t="shared" si="4"/>
        <v>9</v>
      </c>
    </row>
    <row r="52" spans="1:18">
      <c r="A52" s="1"/>
      <c r="B52" s="6" t="s">
        <v>14</v>
      </c>
      <c r="C52" s="6">
        <v>1185732</v>
      </c>
      <c r="D52" s="7">
        <v>44449</v>
      </c>
      <c r="E52" s="6" t="s">
        <v>15</v>
      </c>
      <c r="F52" s="6" t="s">
        <v>16</v>
      </c>
      <c r="G52" s="6" t="s">
        <v>16</v>
      </c>
      <c r="H52" s="6" t="s">
        <v>19</v>
      </c>
      <c r="I52" s="25">
        <v>0.5</v>
      </c>
      <c r="J52" s="22">
        <v>9250</v>
      </c>
      <c r="K52" s="23">
        <f t="shared" si="0"/>
        <v>4625</v>
      </c>
      <c r="L52" s="23">
        <f t="shared" si="1"/>
        <v>1618.75</v>
      </c>
      <c r="M52" s="33">
        <v>0.35</v>
      </c>
      <c r="N52" s="30">
        <f t="shared" si="5"/>
        <v>0.5</v>
      </c>
      <c r="O52" s="31">
        <v>4625</v>
      </c>
      <c r="P52" s="31">
        <v>1618.75</v>
      </c>
      <c r="Q52" s="30">
        <f t="shared" si="3"/>
        <v>2312.5</v>
      </c>
      <c r="R52" s="27">
        <f t="shared" si="4"/>
        <v>9</v>
      </c>
    </row>
    <row r="53" spans="1:18">
      <c r="A53" s="1"/>
      <c r="B53" s="6" t="s">
        <v>14</v>
      </c>
      <c r="C53" s="6">
        <v>1185732</v>
      </c>
      <c r="D53" s="7">
        <v>44449</v>
      </c>
      <c r="E53" s="6" t="s">
        <v>15</v>
      </c>
      <c r="F53" s="6" t="s">
        <v>16</v>
      </c>
      <c r="G53" s="6" t="s">
        <v>16</v>
      </c>
      <c r="H53" s="6" t="s">
        <v>20</v>
      </c>
      <c r="I53" s="25">
        <v>0.5</v>
      </c>
      <c r="J53" s="22">
        <v>9000</v>
      </c>
      <c r="K53" s="23">
        <f t="shared" si="0"/>
        <v>4500</v>
      </c>
      <c r="L53" s="23">
        <f t="shared" si="1"/>
        <v>1575</v>
      </c>
      <c r="M53" s="33">
        <v>0.35</v>
      </c>
      <c r="N53" s="30">
        <f t="shared" si="5"/>
        <v>0.5</v>
      </c>
      <c r="O53" s="31">
        <v>4500</v>
      </c>
      <c r="P53" s="31">
        <v>1575</v>
      </c>
      <c r="Q53" s="30">
        <f t="shared" si="3"/>
        <v>2250</v>
      </c>
      <c r="R53" s="27">
        <f t="shared" si="4"/>
        <v>9</v>
      </c>
    </row>
    <row r="54" spans="1:18">
      <c r="A54" s="1"/>
      <c r="B54" s="6" t="s">
        <v>14</v>
      </c>
      <c r="C54" s="6">
        <v>1185732</v>
      </c>
      <c r="D54" s="7">
        <v>44449</v>
      </c>
      <c r="E54" s="6" t="s">
        <v>15</v>
      </c>
      <c r="F54" s="6" t="s">
        <v>16</v>
      </c>
      <c r="G54" s="6" t="s">
        <v>16</v>
      </c>
      <c r="H54" s="6" t="s">
        <v>21</v>
      </c>
      <c r="I54" s="25">
        <v>0.6</v>
      </c>
      <c r="J54" s="22">
        <v>9000</v>
      </c>
      <c r="K54" s="23">
        <f t="shared" si="0"/>
        <v>5400</v>
      </c>
      <c r="L54" s="23">
        <f t="shared" si="1"/>
        <v>1620</v>
      </c>
      <c r="M54" s="33">
        <v>0.3</v>
      </c>
      <c r="N54" s="30">
        <f t="shared" si="5"/>
        <v>0.6</v>
      </c>
      <c r="O54" s="31">
        <v>5400</v>
      </c>
      <c r="P54" s="31">
        <v>1620</v>
      </c>
      <c r="Q54" s="30">
        <f t="shared" si="3"/>
        <v>3240</v>
      </c>
      <c r="R54" s="27">
        <f t="shared" si="4"/>
        <v>9</v>
      </c>
    </row>
    <row r="55" spans="1:18">
      <c r="A55" s="1"/>
      <c r="B55" s="6" t="s">
        <v>14</v>
      </c>
      <c r="C55" s="6">
        <v>1185732</v>
      </c>
      <c r="D55" s="7">
        <v>44449</v>
      </c>
      <c r="E55" s="6" t="s">
        <v>15</v>
      </c>
      <c r="F55" s="6" t="s">
        <v>16</v>
      </c>
      <c r="G55" s="6" t="s">
        <v>16</v>
      </c>
      <c r="H55" s="6" t="s">
        <v>22</v>
      </c>
      <c r="I55" s="25">
        <v>0.65</v>
      </c>
      <c r="J55" s="22">
        <v>10000</v>
      </c>
      <c r="K55" s="23">
        <f t="shared" si="0"/>
        <v>6500</v>
      </c>
      <c r="L55" s="23">
        <f t="shared" si="1"/>
        <v>1625</v>
      </c>
      <c r="M55" s="33">
        <v>0.25</v>
      </c>
      <c r="N55" s="30">
        <f t="shared" si="5"/>
        <v>0.65</v>
      </c>
      <c r="O55" s="31">
        <v>6500</v>
      </c>
      <c r="P55" s="31">
        <v>1625</v>
      </c>
      <c r="Q55" s="30">
        <f t="shared" si="3"/>
        <v>4225</v>
      </c>
      <c r="R55" s="27">
        <f t="shared" si="4"/>
        <v>9</v>
      </c>
    </row>
    <row r="56" spans="1:18">
      <c r="A56" s="1"/>
      <c r="B56" s="6" t="s">
        <v>14</v>
      </c>
      <c r="C56" s="6">
        <v>1185732</v>
      </c>
      <c r="D56" s="7">
        <v>44481</v>
      </c>
      <c r="E56" s="6" t="s">
        <v>15</v>
      </c>
      <c r="F56" s="6" t="s">
        <v>16</v>
      </c>
      <c r="G56" s="6" t="s">
        <v>16</v>
      </c>
      <c r="H56" s="6" t="s">
        <v>17</v>
      </c>
      <c r="I56" s="25">
        <v>0.65</v>
      </c>
      <c r="J56" s="22">
        <v>11750</v>
      </c>
      <c r="K56" s="23">
        <f t="shared" si="0"/>
        <v>7637.5</v>
      </c>
      <c r="L56" s="23">
        <f t="shared" si="1"/>
        <v>3818.75</v>
      </c>
      <c r="M56" s="33">
        <v>0.5</v>
      </c>
      <c r="N56" s="30">
        <f t="shared" si="5"/>
        <v>0.65</v>
      </c>
      <c r="O56" s="31">
        <v>7637.5</v>
      </c>
      <c r="P56" s="31">
        <v>3818.75</v>
      </c>
      <c r="Q56" s="30">
        <f t="shared" si="3"/>
        <v>4964.375</v>
      </c>
      <c r="R56" s="27">
        <f t="shared" si="4"/>
        <v>10</v>
      </c>
    </row>
    <row r="57" spans="1:18">
      <c r="A57" s="1"/>
      <c r="B57" s="6" t="s">
        <v>14</v>
      </c>
      <c r="C57" s="6">
        <v>1185732</v>
      </c>
      <c r="D57" s="7">
        <v>44481</v>
      </c>
      <c r="E57" s="6" t="s">
        <v>15</v>
      </c>
      <c r="F57" s="6" t="s">
        <v>16</v>
      </c>
      <c r="G57" s="6" t="s">
        <v>16</v>
      </c>
      <c r="H57" s="6" t="s">
        <v>18</v>
      </c>
      <c r="I57" s="25">
        <v>0.55000000000000004</v>
      </c>
      <c r="J57" s="22">
        <v>10000</v>
      </c>
      <c r="K57" s="23">
        <f t="shared" si="0"/>
        <v>5500</v>
      </c>
      <c r="L57" s="23">
        <f t="shared" si="1"/>
        <v>1650</v>
      </c>
      <c r="M57" s="33">
        <v>0.3</v>
      </c>
      <c r="N57" s="30">
        <f t="shared" si="5"/>
        <v>0.55000000000000004</v>
      </c>
      <c r="O57" s="31">
        <v>5500</v>
      </c>
      <c r="P57" s="31">
        <v>1650</v>
      </c>
      <c r="Q57" s="30">
        <f t="shared" si="3"/>
        <v>3025.0000000000005</v>
      </c>
      <c r="R57" s="27">
        <f t="shared" si="4"/>
        <v>10</v>
      </c>
    </row>
    <row r="58" spans="1:18">
      <c r="A58" s="1"/>
      <c r="B58" s="6" t="s">
        <v>14</v>
      </c>
      <c r="C58" s="6">
        <v>1185732</v>
      </c>
      <c r="D58" s="7">
        <v>44481</v>
      </c>
      <c r="E58" s="6" t="s">
        <v>15</v>
      </c>
      <c r="F58" s="6" t="s">
        <v>16</v>
      </c>
      <c r="G58" s="6" t="s">
        <v>16</v>
      </c>
      <c r="H58" s="6" t="s">
        <v>19</v>
      </c>
      <c r="I58" s="25">
        <v>0.55000000000000004</v>
      </c>
      <c r="J58" s="22">
        <v>9000</v>
      </c>
      <c r="K58" s="23">
        <f t="shared" si="0"/>
        <v>4950</v>
      </c>
      <c r="L58" s="23">
        <f t="shared" si="1"/>
        <v>1732.5</v>
      </c>
      <c r="M58" s="33">
        <v>0.35</v>
      </c>
      <c r="N58" s="30">
        <f t="shared" si="5"/>
        <v>0.55000000000000004</v>
      </c>
      <c r="O58" s="31">
        <v>4950</v>
      </c>
      <c r="P58" s="31">
        <v>1732.5</v>
      </c>
      <c r="Q58" s="30">
        <f t="shared" si="3"/>
        <v>2722.5</v>
      </c>
      <c r="R58" s="27">
        <f t="shared" si="4"/>
        <v>10</v>
      </c>
    </row>
    <row r="59" spans="1:18">
      <c r="A59" s="1"/>
      <c r="B59" s="6" t="s">
        <v>14</v>
      </c>
      <c r="C59" s="6">
        <v>1185732</v>
      </c>
      <c r="D59" s="7">
        <v>44481</v>
      </c>
      <c r="E59" s="6" t="s">
        <v>15</v>
      </c>
      <c r="F59" s="6" t="s">
        <v>16</v>
      </c>
      <c r="G59" s="6" t="s">
        <v>16</v>
      </c>
      <c r="H59" s="6" t="s">
        <v>20</v>
      </c>
      <c r="I59" s="25">
        <v>0.55000000000000004</v>
      </c>
      <c r="J59" s="22">
        <v>8750</v>
      </c>
      <c r="K59" s="23">
        <f t="shared" si="0"/>
        <v>4812.5</v>
      </c>
      <c r="L59" s="23">
        <f t="shared" si="1"/>
        <v>1684.375</v>
      </c>
      <c r="M59" s="33">
        <v>0.35</v>
      </c>
      <c r="N59" s="30">
        <f t="shared" si="5"/>
        <v>0.55000000000000004</v>
      </c>
      <c r="O59" s="31">
        <v>4812.5</v>
      </c>
      <c r="P59" s="31">
        <v>1684.375</v>
      </c>
      <c r="Q59" s="30">
        <f t="shared" si="3"/>
        <v>2646.875</v>
      </c>
      <c r="R59" s="27">
        <f t="shared" si="4"/>
        <v>10</v>
      </c>
    </row>
    <row r="60" spans="1:18">
      <c r="A60" s="1"/>
      <c r="B60" s="6" t="s">
        <v>14</v>
      </c>
      <c r="C60" s="6">
        <v>1185732</v>
      </c>
      <c r="D60" s="7">
        <v>44481</v>
      </c>
      <c r="E60" s="6" t="s">
        <v>15</v>
      </c>
      <c r="F60" s="6" t="s">
        <v>16</v>
      </c>
      <c r="G60" s="6" t="s">
        <v>16</v>
      </c>
      <c r="H60" s="6" t="s">
        <v>21</v>
      </c>
      <c r="I60" s="25">
        <v>0.65</v>
      </c>
      <c r="J60" s="22">
        <v>8750</v>
      </c>
      <c r="K60" s="23">
        <f t="shared" si="0"/>
        <v>5687.5</v>
      </c>
      <c r="L60" s="23">
        <f t="shared" si="1"/>
        <v>1706.25</v>
      </c>
      <c r="M60" s="33">
        <v>0.3</v>
      </c>
      <c r="N60" s="30">
        <f t="shared" si="5"/>
        <v>0.65</v>
      </c>
      <c r="O60" s="31">
        <v>5687.5</v>
      </c>
      <c r="P60" s="31">
        <v>1706.25</v>
      </c>
      <c r="Q60" s="30">
        <f t="shared" si="3"/>
        <v>3696.875</v>
      </c>
      <c r="R60" s="27">
        <f t="shared" si="4"/>
        <v>10</v>
      </c>
    </row>
    <row r="61" spans="1:18">
      <c r="A61" s="1"/>
      <c r="B61" s="6" t="s">
        <v>14</v>
      </c>
      <c r="C61" s="6">
        <v>1185732</v>
      </c>
      <c r="D61" s="7">
        <v>44481</v>
      </c>
      <c r="E61" s="6" t="s">
        <v>15</v>
      </c>
      <c r="F61" s="6" t="s">
        <v>16</v>
      </c>
      <c r="G61" s="6" t="s">
        <v>16</v>
      </c>
      <c r="H61" s="6" t="s">
        <v>22</v>
      </c>
      <c r="I61" s="25">
        <v>0.7</v>
      </c>
      <c r="J61" s="22">
        <v>10000</v>
      </c>
      <c r="K61" s="23">
        <f t="shared" si="0"/>
        <v>7000</v>
      </c>
      <c r="L61" s="23">
        <f t="shared" si="1"/>
        <v>1750</v>
      </c>
      <c r="M61" s="33">
        <v>0.25</v>
      </c>
      <c r="N61" s="30">
        <f t="shared" si="5"/>
        <v>0.7</v>
      </c>
      <c r="O61" s="31">
        <v>7000</v>
      </c>
      <c r="P61" s="31">
        <v>1750</v>
      </c>
      <c r="Q61" s="30">
        <f t="shared" si="3"/>
        <v>4900</v>
      </c>
      <c r="R61" s="27">
        <f t="shared" si="4"/>
        <v>10</v>
      </c>
    </row>
    <row r="62" spans="1:18">
      <c r="A62" s="1"/>
      <c r="B62" s="6" t="s">
        <v>14</v>
      </c>
      <c r="C62" s="6">
        <v>1185732</v>
      </c>
      <c r="D62" s="7">
        <v>44511</v>
      </c>
      <c r="E62" s="6" t="s">
        <v>15</v>
      </c>
      <c r="F62" s="6" t="s">
        <v>16</v>
      </c>
      <c r="G62" s="6" t="s">
        <v>16</v>
      </c>
      <c r="H62" s="6" t="s">
        <v>17</v>
      </c>
      <c r="I62" s="25">
        <v>0.65</v>
      </c>
      <c r="J62" s="22">
        <v>11500</v>
      </c>
      <c r="K62" s="23">
        <f t="shared" si="0"/>
        <v>7475</v>
      </c>
      <c r="L62" s="23">
        <f t="shared" si="1"/>
        <v>3737.5</v>
      </c>
      <c r="M62" s="33">
        <v>0.5</v>
      </c>
      <c r="N62" s="30">
        <f t="shared" si="5"/>
        <v>0.65</v>
      </c>
      <c r="O62" s="31">
        <v>7475</v>
      </c>
      <c r="P62" s="31">
        <v>3737.5</v>
      </c>
      <c r="Q62" s="30">
        <f t="shared" si="3"/>
        <v>4858.75</v>
      </c>
      <c r="R62" s="27">
        <f t="shared" si="4"/>
        <v>11</v>
      </c>
    </row>
    <row r="63" spans="1:18">
      <c r="A63" s="1"/>
      <c r="B63" s="6" t="s">
        <v>14</v>
      </c>
      <c r="C63" s="6">
        <v>1185732</v>
      </c>
      <c r="D63" s="7">
        <v>44511</v>
      </c>
      <c r="E63" s="6" t="s">
        <v>15</v>
      </c>
      <c r="F63" s="6" t="s">
        <v>16</v>
      </c>
      <c r="G63" s="6" t="s">
        <v>16</v>
      </c>
      <c r="H63" s="6" t="s">
        <v>18</v>
      </c>
      <c r="I63" s="25">
        <v>0.55000000000000004</v>
      </c>
      <c r="J63" s="22">
        <v>9750</v>
      </c>
      <c r="K63" s="23">
        <f t="shared" si="0"/>
        <v>5362.5</v>
      </c>
      <c r="L63" s="23">
        <f t="shared" si="1"/>
        <v>1608.75</v>
      </c>
      <c r="M63" s="33">
        <v>0.3</v>
      </c>
      <c r="N63" s="30">
        <f t="shared" si="5"/>
        <v>0.55000000000000004</v>
      </c>
      <c r="O63" s="31">
        <v>5362.5</v>
      </c>
      <c r="P63" s="31">
        <v>1608.75</v>
      </c>
      <c r="Q63" s="30">
        <f t="shared" si="3"/>
        <v>2949.3750000000005</v>
      </c>
      <c r="R63" s="27">
        <f t="shared" si="4"/>
        <v>11</v>
      </c>
    </row>
    <row r="64" spans="1:18">
      <c r="A64" s="1"/>
      <c r="B64" s="6" t="s">
        <v>14</v>
      </c>
      <c r="C64" s="6">
        <v>1185732</v>
      </c>
      <c r="D64" s="7">
        <v>44511</v>
      </c>
      <c r="E64" s="6" t="s">
        <v>15</v>
      </c>
      <c r="F64" s="6" t="s">
        <v>16</v>
      </c>
      <c r="G64" s="6" t="s">
        <v>16</v>
      </c>
      <c r="H64" s="6" t="s">
        <v>19</v>
      </c>
      <c r="I64" s="25">
        <v>0.55000000000000004</v>
      </c>
      <c r="J64" s="22">
        <v>9200</v>
      </c>
      <c r="K64" s="23">
        <f t="shared" si="0"/>
        <v>5060</v>
      </c>
      <c r="L64" s="23">
        <f t="shared" si="1"/>
        <v>1771</v>
      </c>
      <c r="M64" s="33">
        <v>0.35</v>
      </c>
      <c r="N64" s="30">
        <f t="shared" si="5"/>
        <v>0.55000000000000004</v>
      </c>
      <c r="O64" s="31">
        <v>5060</v>
      </c>
      <c r="P64" s="31">
        <v>1771</v>
      </c>
      <c r="Q64" s="30">
        <f t="shared" si="3"/>
        <v>2783</v>
      </c>
      <c r="R64" s="27">
        <f t="shared" si="4"/>
        <v>11</v>
      </c>
    </row>
    <row r="65" spans="1:18">
      <c r="A65" s="1"/>
      <c r="B65" s="6" t="s">
        <v>14</v>
      </c>
      <c r="C65" s="6">
        <v>1185732</v>
      </c>
      <c r="D65" s="7">
        <v>44511</v>
      </c>
      <c r="E65" s="6" t="s">
        <v>15</v>
      </c>
      <c r="F65" s="6" t="s">
        <v>16</v>
      </c>
      <c r="G65" s="6" t="s">
        <v>16</v>
      </c>
      <c r="H65" s="6" t="s">
        <v>20</v>
      </c>
      <c r="I65" s="25">
        <v>0.55000000000000004</v>
      </c>
      <c r="J65" s="22">
        <v>9000</v>
      </c>
      <c r="K65" s="23">
        <f t="shared" si="0"/>
        <v>4950</v>
      </c>
      <c r="L65" s="23">
        <f t="shared" si="1"/>
        <v>1732.5</v>
      </c>
      <c r="M65" s="33">
        <v>0.35</v>
      </c>
      <c r="N65" s="30">
        <f t="shared" si="5"/>
        <v>0.55000000000000004</v>
      </c>
      <c r="O65" s="31">
        <v>4950</v>
      </c>
      <c r="P65" s="31">
        <v>1732.5</v>
      </c>
      <c r="Q65" s="30">
        <f t="shared" si="3"/>
        <v>2722.5</v>
      </c>
      <c r="R65" s="27">
        <f t="shared" si="4"/>
        <v>11</v>
      </c>
    </row>
    <row r="66" spans="1:18">
      <c r="A66" s="1"/>
      <c r="B66" s="6" t="s">
        <v>14</v>
      </c>
      <c r="C66" s="6">
        <v>1185732</v>
      </c>
      <c r="D66" s="7">
        <v>44511</v>
      </c>
      <c r="E66" s="6" t="s">
        <v>15</v>
      </c>
      <c r="F66" s="6" t="s">
        <v>16</v>
      </c>
      <c r="G66" s="6" t="s">
        <v>16</v>
      </c>
      <c r="H66" s="6" t="s">
        <v>21</v>
      </c>
      <c r="I66" s="25">
        <v>0.65</v>
      </c>
      <c r="J66" s="22">
        <v>8750</v>
      </c>
      <c r="K66" s="23">
        <f t="shared" si="0"/>
        <v>5687.5</v>
      </c>
      <c r="L66" s="23">
        <f t="shared" si="1"/>
        <v>1706.25</v>
      </c>
      <c r="M66" s="33">
        <v>0.3</v>
      </c>
      <c r="N66" s="30">
        <f t="shared" si="5"/>
        <v>0.65</v>
      </c>
      <c r="O66" s="31">
        <v>5687.5</v>
      </c>
      <c r="P66" s="31">
        <v>1706.25</v>
      </c>
      <c r="Q66" s="30">
        <f t="shared" si="3"/>
        <v>3696.875</v>
      </c>
      <c r="R66" s="27">
        <f t="shared" si="4"/>
        <v>11</v>
      </c>
    </row>
    <row r="67" spans="1:18">
      <c r="A67" s="1"/>
      <c r="B67" s="6" t="s">
        <v>14</v>
      </c>
      <c r="C67" s="6">
        <v>1185732</v>
      </c>
      <c r="D67" s="7">
        <v>44511</v>
      </c>
      <c r="E67" s="6" t="s">
        <v>15</v>
      </c>
      <c r="F67" s="6" t="s">
        <v>16</v>
      </c>
      <c r="G67" s="6" t="s">
        <v>16</v>
      </c>
      <c r="H67" s="6" t="s">
        <v>22</v>
      </c>
      <c r="I67" s="25">
        <v>0.7</v>
      </c>
      <c r="J67" s="22">
        <v>9750</v>
      </c>
      <c r="K67" s="23">
        <f t="shared" si="0"/>
        <v>6825</v>
      </c>
      <c r="L67" s="23">
        <f t="shared" si="1"/>
        <v>1706.25</v>
      </c>
      <c r="M67" s="33">
        <v>0.25</v>
      </c>
      <c r="N67" s="30">
        <f t="shared" ref="N67:N77" si="6">_xlfn.NUMBERVALUE(SUBSTITUTE(I67,"$",""))</f>
        <v>0.7</v>
      </c>
      <c r="O67" s="31">
        <v>6825</v>
      </c>
      <c r="P67" s="31">
        <v>1706.25</v>
      </c>
      <c r="Q67" s="30">
        <f t="shared" ref="Q67:Q130" si="7">N67*K67</f>
        <v>4777.5</v>
      </c>
      <c r="R67" s="27">
        <f t="shared" ref="R67:R130" si="8">MONTH(D67)</f>
        <v>11</v>
      </c>
    </row>
    <row r="68" spans="1:18">
      <c r="A68" s="1"/>
      <c r="B68" s="6" t="s">
        <v>14</v>
      </c>
      <c r="C68" s="6">
        <v>1185732</v>
      </c>
      <c r="D68" s="7">
        <v>44540</v>
      </c>
      <c r="E68" s="6" t="s">
        <v>15</v>
      </c>
      <c r="F68" s="6" t="s">
        <v>16</v>
      </c>
      <c r="G68" s="6" t="s">
        <v>16</v>
      </c>
      <c r="H68" s="6" t="s">
        <v>17</v>
      </c>
      <c r="I68" s="25">
        <v>0.65</v>
      </c>
      <c r="J68" s="22">
        <v>12000</v>
      </c>
      <c r="K68" s="23">
        <f t="shared" si="0"/>
        <v>7800</v>
      </c>
      <c r="L68" s="23">
        <f t="shared" si="1"/>
        <v>3900</v>
      </c>
      <c r="M68" s="33">
        <v>0.5</v>
      </c>
      <c r="N68" s="30">
        <f t="shared" si="6"/>
        <v>0.65</v>
      </c>
      <c r="O68" s="31">
        <v>7800</v>
      </c>
      <c r="P68" s="31">
        <v>3900</v>
      </c>
      <c r="Q68" s="30">
        <f t="shared" si="7"/>
        <v>5070</v>
      </c>
      <c r="R68" s="27">
        <f t="shared" si="8"/>
        <v>12</v>
      </c>
    </row>
    <row r="69" spans="1:18">
      <c r="A69" s="1"/>
      <c r="B69" s="6" t="s">
        <v>14</v>
      </c>
      <c r="C69" s="6">
        <v>1185732</v>
      </c>
      <c r="D69" s="7">
        <v>44540</v>
      </c>
      <c r="E69" s="6" t="s">
        <v>15</v>
      </c>
      <c r="F69" s="6" t="s">
        <v>16</v>
      </c>
      <c r="G69" s="6" t="s">
        <v>16</v>
      </c>
      <c r="H69" s="6" t="s">
        <v>18</v>
      </c>
      <c r="I69" s="25">
        <v>0.55000000000000004</v>
      </c>
      <c r="J69" s="22">
        <v>10000</v>
      </c>
      <c r="K69" s="23">
        <f t="shared" si="0"/>
        <v>5500</v>
      </c>
      <c r="L69" s="23">
        <f t="shared" si="1"/>
        <v>1650</v>
      </c>
      <c r="M69" s="33">
        <v>0.3</v>
      </c>
      <c r="N69" s="30">
        <f t="shared" si="6"/>
        <v>0.55000000000000004</v>
      </c>
      <c r="O69" s="31">
        <v>5500</v>
      </c>
      <c r="P69" s="31">
        <v>1650</v>
      </c>
      <c r="Q69" s="30">
        <f t="shared" si="7"/>
        <v>3025.0000000000005</v>
      </c>
      <c r="R69" s="27">
        <f t="shared" si="8"/>
        <v>12</v>
      </c>
    </row>
    <row r="70" spans="1:18">
      <c r="A70" s="1"/>
      <c r="B70" s="6" t="s">
        <v>14</v>
      </c>
      <c r="C70" s="6">
        <v>1185732</v>
      </c>
      <c r="D70" s="7">
        <v>44540</v>
      </c>
      <c r="E70" s="6" t="s">
        <v>15</v>
      </c>
      <c r="F70" s="6" t="s">
        <v>16</v>
      </c>
      <c r="G70" s="6" t="s">
        <v>16</v>
      </c>
      <c r="H70" s="6" t="s">
        <v>19</v>
      </c>
      <c r="I70" s="25">
        <v>0.55000000000000004</v>
      </c>
      <c r="J70" s="22">
        <v>9500</v>
      </c>
      <c r="K70" s="23">
        <f t="shared" si="0"/>
        <v>5225</v>
      </c>
      <c r="L70" s="23">
        <f t="shared" si="1"/>
        <v>1828.7499999999998</v>
      </c>
      <c r="M70" s="33">
        <v>0.35</v>
      </c>
      <c r="N70" s="30">
        <f t="shared" si="6"/>
        <v>0.55000000000000004</v>
      </c>
      <c r="O70" s="31">
        <v>5225</v>
      </c>
      <c r="P70" s="31">
        <v>1828.75</v>
      </c>
      <c r="Q70" s="30">
        <f t="shared" si="7"/>
        <v>2873.7500000000005</v>
      </c>
      <c r="R70" s="27">
        <f t="shared" si="8"/>
        <v>12</v>
      </c>
    </row>
    <row r="71" spans="1:18">
      <c r="A71" s="1"/>
      <c r="B71" s="6" t="s">
        <v>14</v>
      </c>
      <c r="C71" s="6">
        <v>1185732</v>
      </c>
      <c r="D71" s="7">
        <v>44540</v>
      </c>
      <c r="E71" s="6" t="s">
        <v>15</v>
      </c>
      <c r="F71" s="6" t="s">
        <v>16</v>
      </c>
      <c r="G71" s="6" t="s">
        <v>16</v>
      </c>
      <c r="H71" s="6" t="s">
        <v>20</v>
      </c>
      <c r="I71" s="25">
        <v>0.55000000000000004</v>
      </c>
      <c r="J71" s="22">
        <v>9000</v>
      </c>
      <c r="K71" s="23">
        <f t="shared" si="0"/>
        <v>4950</v>
      </c>
      <c r="L71" s="23">
        <f t="shared" si="1"/>
        <v>1732.5</v>
      </c>
      <c r="M71" s="33">
        <v>0.35</v>
      </c>
      <c r="N71" s="30">
        <f t="shared" si="6"/>
        <v>0.55000000000000004</v>
      </c>
      <c r="O71" s="31">
        <v>4950</v>
      </c>
      <c r="P71" s="31">
        <v>1732.5</v>
      </c>
      <c r="Q71" s="30">
        <f t="shared" si="7"/>
        <v>2722.5</v>
      </c>
      <c r="R71" s="27">
        <f t="shared" si="8"/>
        <v>12</v>
      </c>
    </row>
    <row r="72" spans="1:18">
      <c r="A72" s="1"/>
      <c r="B72" s="6" t="s">
        <v>14</v>
      </c>
      <c r="C72" s="6">
        <v>1185732</v>
      </c>
      <c r="D72" s="7">
        <v>44540</v>
      </c>
      <c r="E72" s="6" t="s">
        <v>15</v>
      </c>
      <c r="F72" s="6" t="s">
        <v>16</v>
      </c>
      <c r="G72" s="6" t="s">
        <v>16</v>
      </c>
      <c r="H72" s="6" t="s">
        <v>21</v>
      </c>
      <c r="I72" s="25">
        <v>0.65</v>
      </c>
      <c r="J72" s="22">
        <v>9000</v>
      </c>
      <c r="K72" s="23">
        <f t="shared" si="0"/>
        <v>5850</v>
      </c>
      <c r="L72" s="23">
        <f t="shared" si="1"/>
        <v>1755</v>
      </c>
      <c r="M72" s="33">
        <v>0.3</v>
      </c>
      <c r="N72" s="30">
        <f t="shared" si="6"/>
        <v>0.65</v>
      </c>
      <c r="O72" s="31">
        <v>5850</v>
      </c>
      <c r="P72" s="31">
        <v>1755</v>
      </c>
      <c r="Q72" s="30">
        <f t="shared" si="7"/>
        <v>3802.5</v>
      </c>
      <c r="R72" s="27">
        <f t="shared" si="8"/>
        <v>12</v>
      </c>
    </row>
    <row r="73" spans="1:18">
      <c r="A73" s="1"/>
      <c r="B73" s="6" t="s">
        <v>14</v>
      </c>
      <c r="C73" s="6">
        <v>1185732</v>
      </c>
      <c r="D73" s="7">
        <v>44540</v>
      </c>
      <c r="E73" s="6" t="s">
        <v>15</v>
      </c>
      <c r="F73" s="6" t="s">
        <v>16</v>
      </c>
      <c r="G73" s="6" t="s">
        <v>16</v>
      </c>
      <c r="H73" s="6" t="s">
        <v>22</v>
      </c>
      <c r="I73" s="25">
        <v>0.7</v>
      </c>
      <c r="J73" s="22">
        <v>10000</v>
      </c>
      <c r="K73" s="23">
        <f t="shared" si="0"/>
        <v>7000</v>
      </c>
      <c r="L73" s="23">
        <f t="shared" si="1"/>
        <v>1750</v>
      </c>
      <c r="M73" s="33">
        <v>0.25</v>
      </c>
      <c r="N73" s="30">
        <f t="shared" si="6"/>
        <v>0.7</v>
      </c>
      <c r="O73" s="31">
        <v>7000</v>
      </c>
      <c r="P73" s="31">
        <v>1750</v>
      </c>
      <c r="Q73" s="30">
        <f t="shared" si="7"/>
        <v>4900</v>
      </c>
      <c r="R73" s="27">
        <f t="shared" si="8"/>
        <v>12</v>
      </c>
    </row>
    <row r="74" spans="1:18">
      <c r="A74" s="1"/>
      <c r="B74" s="6" t="s">
        <v>23</v>
      </c>
      <c r="C74" s="6">
        <v>1197831</v>
      </c>
      <c r="D74" s="7">
        <v>44198</v>
      </c>
      <c r="E74" s="6" t="s">
        <v>24</v>
      </c>
      <c r="F74" s="6" t="s">
        <v>25</v>
      </c>
      <c r="G74" s="6" t="s">
        <v>26</v>
      </c>
      <c r="H74" s="6" t="s">
        <v>17</v>
      </c>
      <c r="I74" s="25">
        <v>0.25</v>
      </c>
      <c r="J74" s="22">
        <v>9000</v>
      </c>
      <c r="K74" s="23">
        <f t="shared" si="0"/>
        <v>2250</v>
      </c>
      <c r="L74" s="23">
        <f t="shared" si="1"/>
        <v>787.5</v>
      </c>
      <c r="M74" s="33">
        <v>0.35</v>
      </c>
      <c r="N74" s="30">
        <f t="shared" si="6"/>
        <v>0.25</v>
      </c>
      <c r="O74" s="31">
        <v>2250</v>
      </c>
      <c r="P74" s="31">
        <v>787.5</v>
      </c>
      <c r="Q74" s="30">
        <f t="shared" si="7"/>
        <v>562.5</v>
      </c>
      <c r="R74" s="27">
        <f t="shared" si="8"/>
        <v>1</v>
      </c>
    </row>
    <row r="75" spans="1:18">
      <c r="A75" s="1"/>
      <c r="B75" s="6" t="s">
        <v>23</v>
      </c>
      <c r="C75" s="6">
        <v>1197831</v>
      </c>
      <c r="D75" s="7">
        <v>44198</v>
      </c>
      <c r="E75" s="6" t="s">
        <v>24</v>
      </c>
      <c r="F75" s="6" t="s">
        <v>25</v>
      </c>
      <c r="G75" s="6" t="s">
        <v>26</v>
      </c>
      <c r="H75" s="6" t="s">
        <v>18</v>
      </c>
      <c r="I75" s="25">
        <v>0.35</v>
      </c>
      <c r="J75" s="22">
        <v>9000</v>
      </c>
      <c r="K75" s="23">
        <f t="shared" si="0"/>
        <v>3150</v>
      </c>
      <c r="L75" s="23">
        <f t="shared" si="1"/>
        <v>1102.5</v>
      </c>
      <c r="M75" s="33">
        <v>0.35</v>
      </c>
      <c r="N75" s="30">
        <f t="shared" si="6"/>
        <v>0.35</v>
      </c>
      <c r="O75" s="31">
        <v>3150</v>
      </c>
      <c r="P75" s="31">
        <v>1102.5</v>
      </c>
      <c r="Q75" s="30">
        <f t="shared" si="7"/>
        <v>1102.5</v>
      </c>
      <c r="R75" s="27">
        <f t="shared" si="8"/>
        <v>1</v>
      </c>
    </row>
    <row r="76" spans="1:18">
      <c r="A76" s="1"/>
      <c r="B76" s="6" t="s">
        <v>23</v>
      </c>
      <c r="C76" s="6">
        <v>1197831</v>
      </c>
      <c r="D76" s="7">
        <v>44198</v>
      </c>
      <c r="E76" s="6" t="s">
        <v>24</v>
      </c>
      <c r="F76" s="6" t="s">
        <v>25</v>
      </c>
      <c r="G76" s="6" t="s">
        <v>26</v>
      </c>
      <c r="H76" s="6" t="s">
        <v>19</v>
      </c>
      <c r="I76" s="25">
        <v>0.35</v>
      </c>
      <c r="J76" s="22">
        <v>7000</v>
      </c>
      <c r="K76" s="23">
        <f t="shared" si="0"/>
        <v>2450</v>
      </c>
      <c r="L76" s="23">
        <f t="shared" si="1"/>
        <v>857.5</v>
      </c>
      <c r="M76" s="33">
        <v>0.35</v>
      </c>
      <c r="N76" s="30">
        <f t="shared" si="6"/>
        <v>0.35</v>
      </c>
      <c r="O76" s="31">
        <v>2450</v>
      </c>
      <c r="P76" s="31">
        <v>857.5</v>
      </c>
      <c r="Q76" s="30">
        <f t="shared" si="7"/>
        <v>857.5</v>
      </c>
      <c r="R76" s="27">
        <f t="shared" si="8"/>
        <v>1</v>
      </c>
    </row>
    <row r="77" spans="1:18">
      <c r="A77" s="1"/>
      <c r="B77" s="6" t="s">
        <v>23</v>
      </c>
      <c r="C77" s="6">
        <v>1197831</v>
      </c>
      <c r="D77" s="7">
        <v>44198</v>
      </c>
      <c r="E77" s="6" t="s">
        <v>24</v>
      </c>
      <c r="F77" s="6" t="s">
        <v>25</v>
      </c>
      <c r="G77" s="6" t="s">
        <v>26</v>
      </c>
      <c r="H77" s="6" t="s">
        <v>20</v>
      </c>
      <c r="I77" s="25">
        <v>0.35</v>
      </c>
      <c r="J77" s="22">
        <v>7000</v>
      </c>
      <c r="K77" s="23">
        <f t="shared" si="0"/>
        <v>2450</v>
      </c>
      <c r="L77" s="23">
        <f t="shared" si="1"/>
        <v>1102.5</v>
      </c>
      <c r="M77" s="33">
        <v>0.45</v>
      </c>
      <c r="N77" s="30">
        <f t="shared" si="6"/>
        <v>0.35</v>
      </c>
      <c r="O77" s="31">
        <v>2450</v>
      </c>
      <c r="P77" s="31">
        <v>1102.5</v>
      </c>
      <c r="Q77" s="30">
        <f t="shared" si="7"/>
        <v>857.5</v>
      </c>
      <c r="R77" s="27">
        <f t="shared" si="8"/>
        <v>1</v>
      </c>
    </row>
    <row r="78" spans="1:18">
      <c r="A78" s="1"/>
      <c r="B78" s="6" t="s">
        <v>23</v>
      </c>
      <c r="C78" s="6">
        <v>1197831</v>
      </c>
      <c r="D78" s="7">
        <v>44198</v>
      </c>
      <c r="E78" s="6" t="s">
        <v>24</v>
      </c>
      <c r="F78" s="6" t="s">
        <v>25</v>
      </c>
      <c r="G78" s="6" t="s">
        <v>26</v>
      </c>
      <c r="H78" s="6" t="s">
        <v>21</v>
      </c>
      <c r="I78" s="25">
        <v>0.4</v>
      </c>
      <c r="J78" s="22">
        <v>5500</v>
      </c>
      <c r="K78" s="23">
        <f t="shared" si="0"/>
        <v>2200</v>
      </c>
      <c r="L78" s="23">
        <f t="shared" si="1"/>
        <v>660</v>
      </c>
      <c r="M78" s="33">
        <v>0.3</v>
      </c>
      <c r="N78" s="30">
        <f t="shared" ref="N67:N130" si="9">_xlfn.NUMBERVALUE(SUBSTITUTE(I78,"$",""))</f>
        <v>0.4</v>
      </c>
      <c r="O78" s="31">
        <v>2200</v>
      </c>
      <c r="P78" s="31">
        <v>660</v>
      </c>
      <c r="Q78" s="30">
        <f t="shared" si="7"/>
        <v>880</v>
      </c>
      <c r="R78" s="27">
        <f t="shared" si="8"/>
        <v>1</v>
      </c>
    </row>
    <row r="79" spans="1:18">
      <c r="A79" s="1"/>
      <c r="B79" s="6" t="s">
        <v>23</v>
      </c>
      <c r="C79" s="6">
        <v>1197831</v>
      </c>
      <c r="D79" s="7">
        <v>44198</v>
      </c>
      <c r="E79" s="6" t="s">
        <v>24</v>
      </c>
      <c r="F79" s="6" t="s">
        <v>25</v>
      </c>
      <c r="G79" s="6" t="s">
        <v>26</v>
      </c>
      <c r="H79" s="6" t="s">
        <v>22</v>
      </c>
      <c r="I79" s="25">
        <v>0.35</v>
      </c>
      <c r="J79" s="22">
        <v>7000</v>
      </c>
      <c r="K79" s="23">
        <f t="shared" si="0"/>
        <v>2450</v>
      </c>
      <c r="L79" s="23">
        <f t="shared" si="1"/>
        <v>1225</v>
      </c>
      <c r="M79" s="33">
        <v>0.5</v>
      </c>
      <c r="N79" s="30">
        <f t="shared" si="9"/>
        <v>0.35</v>
      </c>
      <c r="O79" s="31">
        <v>2450</v>
      </c>
      <c r="P79" s="31">
        <v>1225</v>
      </c>
      <c r="Q79" s="30">
        <f t="shared" si="7"/>
        <v>857.5</v>
      </c>
      <c r="R79" s="27">
        <f t="shared" si="8"/>
        <v>1</v>
      </c>
    </row>
    <row r="80" spans="1:18">
      <c r="A80" s="1"/>
      <c r="B80" s="6" t="s">
        <v>23</v>
      </c>
      <c r="C80" s="6">
        <v>1197831</v>
      </c>
      <c r="D80" s="7">
        <v>44228</v>
      </c>
      <c r="E80" s="6" t="s">
        <v>24</v>
      </c>
      <c r="F80" s="6" t="s">
        <v>25</v>
      </c>
      <c r="G80" s="6" t="s">
        <v>26</v>
      </c>
      <c r="H80" s="6" t="s">
        <v>17</v>
      </c>
      <c r="I80" s="25">
        <v>0.25</v>
      </c>
      <c r="J80" s="22">
        <v>8500</v>
      </c>
      <c r="K80" s="23">
        <f t="shared" si="0"/>
        <v>2125</v>
      </c>
      <c r="L80" s="23">
        <f t="shared" si="1"/>
        <v>743.75</v>
      </c>
      <c r="M80" s="33">
        <v>0.35</v>
      </c>
      <c r="N80" s="30">
        <f t="shared" si="9"/>
        <v>0.25</v>
      </c>
      <c r="O80" s="31">
        <v>2125</v>
      </c>
      <c r="P80" s="31">
        <v>743.75</v>
      </c>
      <c r="Q80" s="30">
        <f t="shared" si="7"/>
        <v>531.25</v>
      </c>
      <c r="R80" s="27">
        <f t="shared" si="8"/>
        <v>2</v>
      </c>
    </row>
    <row r="81" spans="1:18">
      <c r="A81" s="1"/>
      <c r="B81" s="6" t="s">
        <v>23</v>
      </c>
      <c r="C81" s="6">
        <v>1197831</v>
      </c>
      <c r="D81" s="7">
        <v>44228</v>
      </c>
      <c r="E81" s="6" t="s">
        <v>24</v>
      </c>
      <c r="F81" s="6" t="s">
        <v>25</v>
      </c>
      <c r="G81" s="6" t="s">
        <v>26</v>
      </c>
      <c r="H81" s="6" t="s">
        <v>18</v>
      </c>
      <c r="I81" s="25">
        <v>0.35</v>
      </c>
      <c r="J81" s="22">
        <v>8500</v>
      </c>
      <c r="K81" s="23">
        <f t="shared" si="0"/>
        <v>2975</v>
      </c>
      <c r="L81" s="23">
        <f t="shared" si="1"/>
        <v>1041.25</v>
      </c>
      <c r="M81" s="33">
        <v>0.35</v>
      </c>
      <c r="N81" s="30">
        <f t="shared" si="9"/>
        <v>0.35</v>
      </c>
      <c r="O81" s="31">
        <v>2975</v>
      </c>
      <c r="P81" s="31">
        <v>1041.25</v>
      </c>
      <c r="Q81" s="30">
        <f t="shared" si="7"/>
        <v>1041.25</v>
      </c>
      <c r="R81" s="27">
        <f t="shared" si="8"/>
        <v>2</v>
      </c>
    </row>
    <row r="82" spans="1:18">
      <c r="A82" s="1"/>
      <c r="B82" s="6" t="s">
        <v>23</v>
      </c>
      <c r="C82" s="6">
        <v>1197831</v>
      </c>
      <c r="D82" s="7">
        <v>44228</v>
      </c>
      <c r="E82" s="6" t="s">
        <v>24</v>
      </c>
      <c r="F82" s="6" t="s">
        <v>25</v>
      </c>
      <c r="G82" s="6" t="s">
        <v>26</v>
      </c>
      <c r="H82" s="6" t="s">
        <v>19</v>
      </c>
      <c r="I82" s="25">
        <v>0.35</v>
      </c>
      <c r="J82" s="22">
        <v>6750</v>
      </c>
      <c r="K82" s="23">
        <f t="shared" si="0"/>
        <v>2362.5</v>
      </c>
      <c r="L82" s="23">
        <f t="shared" si="1"/>
        <v>826.875</v>
      </c>
      <c r="M82" s="33">
        <v>0.35</v>
      </c>
      <c r="N82" s="30">
        <f t="shared" si="9"/>
        <v>0.35</v>
      </c>
      <c r="O82" s="31">
        <v>2362.5</v>
      </c>
      <c r="P82" s="31">
        <v>826.875</v>
      </c>
      <c r="Q82" s="30">
        <f t="shared" si="7"/>
        <v>826.875</v>
      </c>
      <c r="R82" s="27">
        <f t="shared" si="8"/>
        <v>2</v>
      </c>
    </row>
    <row r="83" spans="1:18">
      <c r="A83" s="1"/>
      <c r="B83" s="6" t="s">
        <v>23</v>
      </c>
      <c r="C83" s="6">
        <v>1197831</v>
      </c>
      <c r="D83" s="7">
        <v>44228</v>
      </c>
      <c r="E83" s="6" t="s">
        <v>24</v>
      </c>
      <c r="F83" s="6" t="s">
        <v>25</v>
      </c>
      <c r="G83" s="6" t="s">
        <v>26</v>
      </c>
      <c r="H83" s="6" t="s">
        <v>20</v>
      </c>
      <c r="I83" s="25">
        <v>0.35</v>
      </c>
      <c r="J83" s="22">
        <v>6250</v>
      </c>
      <c r="K83" s="23">
        <f t="shared" si="0"/>
        <v>2187.5</v>
      </c>
      <c r="L83" s="23">
        <f t="shared" si="1"/>
        <v>984.375</v>
      </c>
      <c r="M83" s="33">
        <v>0.45</v>
      </c>
      <c r="N83" s="30">
        <f t="shared" si="9"/>
        <v>0.35</v>
      </c>
      <c r="O83" s="31">
        <v>2187.5</v>
      </c>
      <c r="P83" s="31">
        <v>984.375</v>
      </c>
      <c r="Q83" s="30">
        <f t="shared" si="7"/>
        <v>765.625</v>
      </c>
      <c r="R83" s="27">
        <f t="shared" si="8"/>
        <v>2</v>
      </c>
    </row>
    <row r="84" spans="1:18">
      <c r="A84" s="1"/>
      <c r="B84" s="6" t="s">
        <v>23</v>
      </c>
      <c r="C84" s="6">
        <v>1197831</v>
      </c>
      <c r="D84" s="7">
        <v>44228</v>
      </c>
      <c r="E84" s="6" t="s">
        <v>24</v>
      </c>
      <c r="F84" s="6" t="s">
        <v>25</v>
      </c>
      <c r="G84" s="6" t="s">
        <v>26</v>
      </c>
      <c r="H84" s="6" t="s">
        <v>21</v>
      </c>
      <c r="I84" s="25">
        <v>0.4</v>
      </c>
      <c r="J84" s="22">
        <v>5000</v>
      </c>
      <c r="K84" s="23">
        <f t="shared" si="0"/>
        <v>2000</v>
      </c>
      <c r="L84" s="23">
        <f t="shared" si="1"/>
        <v>600</v>
      </c>
      <c r="M84" s="33">
        <v>0.3</v>
      </c>
      <c r="N84" s="30">
        <f t="shared" si="9"/>
        <v>0.4</v>
      </c>
      <c r="O84" s="31">
        <v>2000</v>
      </c>
      <c r="P84" s="31">
        <v>600</v>
      </c>
      <c r="Q84" s="30">
        <f t="shared" si="7"/>
        <v>800</v>
      </c>
      <c r="R84" s="27">
        <f t="shared" si="8"/>
        <v>2</v>
      </c>
    </row>
    <row r="85" spans="1:18">
      <c r="A85" s="1"/>
      <c r="B85" s="6" t="s">
        <v>23</v>
      </c>
      <c r="C85" s="6">
        <v>1197831</v>
      </c>
      <c r="D85" s="7">
        <v>44228</v>
      </c>
      <c r="E85" s="6" t="s">
        <v>24</v>
      </c>
      <c r="F85" s="6" t="s">
        <v>25</v>
      </c>
      <c r="G85" s="6" t="s">
        <v>26</v>
      </c>
      <c r="H85" s="6" t="s">
        <v>22</v>
      </c>
      <c r="I85" s="25">
        <v>0.35</v>
      </c>
      <c r="J85" s="22">
        <v>7000</v>
      </c>
      <c r="K85" s="23">
        <f t="shared" si="0"/>
        <v>2450</v>
      </c>
      <c r="L85" s="23">
        <f t="shared" si="1"/>
        <v>1225</v>
      </c>
      <c r="M85" s="33">
        <v>0.5</v>
      </c>
      <c r="N85" s="30">
        <f t="shared" si="9"/>
        <v>0.35</v>
      </c>
      <c r="O85" s="31">
        <v>2450</v>
      </c>
      <c r="P85" s="31">
        <v>1225</v>
      </c>
      <c r="Q85" s="30">
        <f t="shared" si="7"/>
        <v>857.5</v>
      </c>
      <c r="R85" s="27">
        <f t="shared" si="8"/>
        <v>2</v>
      </c>
    </row>
    <row r="86" spans="1:18">
      <c r="A86" s="1"/>
      <c r="B86" s="6" t="s">
        <v>23</v>
      </c>
      <c r="C86" s="6">
        <v>1197831</v>
      </c>
      <c r="D86" s="7">
        <v>44258</v>
      </c>
      <c r="E86" s="6" t="s">
        <v>24</v>
      </c>
      <c r="F86" s="6" t="s">
        <v>25</v>
      </c>
      <c r="G86" s="6" t="s">
        <v>26</v>
      </c>
      <c r="H86" s="6" t="s">
        <v>17</v>
      </c>
      <c r="I86" s="25">
        <v>0.3</v>
      </c>
      <c r="J86" s="22">
        <v>8750</v>
      </c>
      <c r="K86" s="23">
        <f t="shared" si="0"/>
        <v>2625</v>
      </c>
      <c r="L86" s="23">
        <f t="shared" si="1"/>
        <v>918.74999999999989</v>
      </c>
      <c r="M86" s="33">
        <v>0.35</v>
      </c>
      <c r="N86" s="30">
        <f t="shared" si="9"/>
        <v>0.3</v>
      </c>
      <c r="O86" s="31">
        <v>2625</v>
      </c>
      <c r="P86" s="31">
        <v>918.75</v>
      </c>
      <c r="Q86" s="30">
        <f t="shared" si="7"/>
        <v>787.5</v>
      </c>
      <c r="R86" s="27">
        <f t="shared" si="8"/>
        <v>3</v>
      </c>
    </row>
    <row r="87" spans="1:18">
      <c r="A87" s="1"/>
      <c r="B87" s="6" t="s">
        <v>23</v>
      </c>
      <c r="C87" s="6">
        <v>1197831</v>
      </c>
      <c r="D87" s="7">
        <v>44258</v>
      </c>
      <c r="E87" s="6" t="s">
        <v>24</v>
      </c>
      <c r="F87" s="6" t="s">
        <v>25</v>
      </c>
      <c r="G87" s="6" t="s">
        <v>26</v>
      </c>
      <c r="H87" s="6" t="s">
        <v>18</v>
      </c>
      <c r="I87" s="25">
        <v>0.4</v>
      </c>
      <c r="J87" s="22">
        <v>8750</v>
      </c>
      <c r="K87" s="23">
        <f t="shared" si="0"/>
        <v>3500</v>
      </c>
      <c r="L87" s="23">
        <f t="shared" si="1"/>
        <v>1225</v>
      </c>
      <c r="M87" s="33">
        <v>0.35</v>
      </c>
      <c r="N87" s="30">
        <f t="shared" si="9"/>
        <v>0.4</v>
      </c>
      <c r="O87" s="31">
        <v>3500</v>
      </c>
      <c r="P87" s="31">
        <v>1225</v>
      </c>
      <c r="Q87" s="30">
        <f t="shared" si="7"/>
        <v>1400</v>
      </c>
      <c r="R87" s="27">
        <f t="shared" si="8"/>
        <v>3</v>
      </c>
    </row>
    <row r="88" spans="1:18">
      <c r="A88" s="1"/>
      <c r="B88" s="6" t="s">
        <v>23</v>
      </c>
      <c r="C88" s="6">
        <v>1197831</v>
      </c>
      <c r="D88" s="7">
        <v>44258</v>
      </c>
      <c r="E88" s="6" t="s">
        <v>24</v>
      </c>
      <c r="F88" s="6" t="s">
        <v>25</v>
      </c>
      <c r="G88" s="6" t="s">
        <v>26</v>
      </c>
      <c r="H88" s="6" t="s">
        <v>19</v>
      </c>
      <c r="I88" s="25">
        <v>0.35</v>
      </c>
      <c r="J88" s="22">
        <v>7000</v>
      </c>
      <c r="K88" s="23">
        <f t="shared" si="0"/>
        <v>2450</v>
      </c>
      <c r="L88" s="23">
        <f t="shared" si="1"/>
        <v>857.5</v>
      </c>
      <c r="M88" s="33">
        <v>0.35</v>
      </c>
      <c r="N88" s="30">
        <f t="shared" si="9"/>
        <v>0.35</v>
      </c>
      <c r="O88" s="31">
        <v>2450</v>
      </c>
      <c r="P88" s="31">
        <v>857.5</v>
      </c>
      <c r="Q88" s="30">
        <f t="shared" si="7"/>
        <v>857.5</v>
      </c>
      <c r="R88" s="27">
        <f t="shared" si="8"/>
        <v>3</v>
      </c>
    </row>
    <row r="89" spans="1:18">
      <c r="A89" s="1"/>
      <c r="B89" s="6" t="s">
        <v>23</v>
      </c>
      <c r="C89" s="6">
        <v>1197831</v>
      </c>
      <c r="D89" s="7">
        <v>44258</v>
      </c>
      <c r="E89" s="6" t="s">
        <v>24</v>
      </c>
      <c r="F89" s="6" t="s">
        <v>25</v>
      </c>
      <c r="G89" s="6" t="s">
        <v>26</v>
      </c>
      <c r="H89" s="6" t="s">
        <v>20</v>
      </c>
      <c r="I89" s="25">
        <v>0.4</v>
      </c>
      <c r="J89" s="22">
        <v>6000</v>
      </c>
      <c r="K89" s="23">
        <f t="shared" si="0"/>
        <v>2400</v>
      </c>
      <c r="L89" s="23">
        <f t="shared" si="1"/>
        <v>1080</v>
      </c>
      <c r="M89" s="33">
        <v>0.45</v>
      </c>
      <c r="N89" s="30">
        <f t="shared" si="9"/>
        <v>0.4</v>
      </c>
      <c r="O89" s="31">
        <v>2400</v>
      </c>
      <c r="P89" s="31">
        <v>1080</v>
      </c>
      <c r="Q89" s="30">
        <f t="shared" si="7"/>
        <v>960</v>
      </c>
      <c r="R89" s="27">
        <f t="shared" si="8"/>
        <v>3</v>
      </c>
    </row>
    <row r="90" spans="1:18">
      <c r="A90" s="1"/>
      <c r="B90" s="6" t="s">
        <v>23</v>
      </c>
      <c r="C90" s="6">
        <v>1197831</v>
      </c>
      <c r="D90" s="7">
        <v>44258</v>
      </c>
      <c r="E90" s="6" t="s">
        <v>24</v>
      </c>
      <c r="F90" s="6" t="s">
        <v>25</v>
      </c>
      <c r="G90" s="6" t="s">
        <v>26</v>
      </c>
      <c r="H90" s="6" t="s">
        <v>21</v>
      </c>
      <c r="I90" s="25">
        <v>0.45</v>
      </c>
      <c r="J90" s="22">
        <v>5000</v>
      </c>
      <c r="K90" s="23">
        <f t="shared" si="0"/>
        <v>2250</v>
      </c>
      <c r="L90" s="23">
        <f t="shared" si="1"/>
        <v>675</v>
      </c>
      <c r="M90" s="33">
        <v>0.3</v>
      </c>
      <c r="N90" s="30">
        <f t="shared" si="9"/>
        <v>0.45</v>
      </c>
      <c r="O90" s="31">
        <v>2250</v>
      </c>
      <c r="P90" s="31">
        <v>675</v>
      </c>
      <c r="Q90" s="30">
        <f t="shared" si="7"/>
        <v>1012.5</v>
      </c>
      <c r="R90" s="27">
        <f t="shared" si="8"/>
        <v>3</v>
      </c>
    </row>
    <row r="91" spans="1:18">
      <c r="A91" s="1"/>
      <c r="B91" s="6" t="s">
        <v>23</v>
      </c>
      <c r="C91" s="6">
        <v>1197831</v>
      </c>
      <c r="D91" s="7">
        <v>44258</v>
      </c>
      <c r="E91" s="6" t="s">
        <v>24</v>
      </c>
      <c r="F91" s="6" t="s">
        <v>25</v>
      </c>
      <c r="G91" s="6" t="s">
        <v>26</v>
      </c>
      <c r="H91" s="6" t="s">
        <v>22</v>
      </c>
      <c r="I91" s="25">
        <v>0.4</v>
      </c>
      <c r="J91" s="22">
        <v>6500</v>
      </c>
      <c r="K91" s="23">
        <f t="shared" si="0"/>
        <v>2600</v>
      </c>
      <c r="L91" s="23">
        <f t="shared" si="1"/>
        <v>1300</v>
      </c>
      <c r="M91" s="33">
        <v>0.5</v>
      </c>
      <c r="N91" s="30">
        <f t="shared" si="9"/>
        <v>0.4</v>
      </c>
      <c r="O91" s="31">
        <v>2600</v>
      </c>
      <c r="P91" s="31">
        <v>1300</v>
      </c>
      <c r="Q91" s="30">
        <f t="shared" si="7"/>
        <v>1040</v>
      </c>
      <c r="R91" s="27">
        <f t="shared" si="8"/>
        <v>3</v>
      </c>
    </row>
    <row r="92" spans="1:18">
      <c r="A92" s="1"/>
      <c r="B92" s="6" t="s">
        <v>23</v>
      </c>
      <c r="C92" s="6">
        <v>1197831</v>
      </c>
      <c r="D92" s="7">
        <v>44288</v>
      </c>
      <c r="E92" s="6" t="s">
        <v>24</v>
      </c>
      <c r="F92" s="6" t="s">
        <v>25</v>
      </c>
      <c r="G92" s="6" t="s">
        <v>26</v>
      </c>
      <c r="H92" s="6" t="s">
        <v>17</v>
      </c>
      <c r="I92" s="25">
        <v>0.3</v>
      </c>
      <c r="J92" s="22">
        <v>9000</v>
      </c>
      <c r="K92" s="23">
        <f t="shared" si="0"/>
        <v>2700</v>
      </c>
      <c r="L92" s="23">
        <f t="shared" si="1"/>
        <v>944.99999999999989</v>
      </c>
      <c r="M92" s="33">
        <v>0.35</v>
      </c>
      <c r="N92" s="30">
        <f t="shared" si="9"/>
        <v>0.3</v>
      </c>
      <c r="O92" s="31">
        <v>2700</v>
      </c>
      <c r="P92" s="31">
        <v>945</v>
      </c>
      <c r="Q92" s="30">
        <f t="shared" si="7"/>
        <v>810</v>
      </c>
      <c r="R92" s="27">
        <f t="shared" si="8"/>
        <v>4</v>
      </c>
    </row>
    <row r="93" spans="1:18">
      <c r="A93" s="1"/>
      <c r="B93" s="6" t="s">
        <v>23</v>
      </c>
      <c r="C93" s="6">
        <v>1197831</v>
      </c>
      <c r="D93" s="7">
        <v>44288</v>
      </c>
      <c r="E93" s="6" t="s">
        <v>24</v>
      </c>
      <c r="F93" s="6" t="s">
        <v>25</v>
      </c>
      <c r="G93" s="6" t="s">
        <v>26</v>
      </c>
      <c r="H93" s="6" t="s">
        <v>18</v>
      </c>
      <c r="I93" s="25">
        <v>0.4</v>
      </c>
      <c r="J93" s="22">
        <v>9000</v>
      </c>
      <c r="K93" s="23">
        <f t="shared" si="0"/>
        <v>3600</v>
      </c>
      <c r="L93" s="23">
        <f t="shared" si="1"/>
        <v>1260</v>
      </c>
      <c r="M93" s="33">
        <v>0.35</v>
      </c>
      <c r="N93" s="30">
        <f t="shared" si="9"/>
        <v>0.4</v>
      </c>
      <c r="O93" s="31">
        <v>3600</v>
      </c>
      <c r="P93" s="31">
        <v>1260</v>
      </c>
      <c r="Q93" s="30">
        <f t="shared" si="7"/>
        <v>1440</v>
      </c>
      <c r="R93" s="27">
        <f t="shared" si="8"/>
        <v>4</v>
      </c>
    </row>
    <row r="94" spans="1:18">
      <c r="A94" s="1"/>
      <c r="B94" s="6" t="s">
        <v>23</v>
      </c>
      <c r="C94" s="6">
        <v>1197831</v>
      </c>
      <c r="D94" s="7">
        <v>44288</v>
      </c>
      <c r="E94" s="6" t="s">
        <v>24</v>
      </c>
      <c r="F94" s="6" t="s">
        <v>25</v>
      </c>
      <c r="G94" s="6" t="s">
        <v>26</v>
      </c>
      <c r="H94" s="6" t="s">
        <v>19</v>
      </c>
      <c r="I94" s="25">
        <v>0.35</v>
      </c>
      <c r="J94" s="22">
        <v>7250</v>
      </c>
      <c r="K94" s="23">
        <f t="shared" si="0"/>
        <v>2537.5</v>
      </c>
      <c r="L94" s="23">
        <f t="shared" si="1"/>
        <v>888.125</v>
      </c>
      <c r="M94" s="33">
        <v>0.35</v>
      </c>
      <c r="N94" s="30">
        <f t="shared" si="9"/>
        <v>0.35</v>
      </c>
      <c r="O94" s="31">
        <v>2537.5</v>
      </c>
      <c r="P94" s="31">
        <v>888.125</v>
      </c>
      <c r="Q94" s="30">
        <f t="shared" si="7"/>
        <v>888.125</v>
      </c>
      <c r="R94" s="27">
        <f t="shared" si="8"/>
        <v>4</v>
      </c>
    </row>
    <row r="95" spans="1:18">
      <c r="A95" s="1"/>
      <c r="B95" s="6" t="s">
        <v>23</v>
      </c>
      <c r="C95" s="6">
        <v>1197831</v>
      </c>
      <c r="D95" s="7">
        <v>44288</v>
      </c>
      <c r="E95" s="6" t="s">
        <v>24</v>
      </c>
      <c r="F95" s="6" t="s">
        <v>25</v>
      </c>
      <c r="G95" s="6" t="s">
        <v>26</v>
      </c>
      <c r="H95" s="6" t="s">
        <v>20</v>
      </c>
      <c r="I95" s="25">
        <v>0.4</v>
      </c>
      <c r="J95" s="22">
        <v>6250</v>
      </c>
      <c r="K95" s="23">
        <f t="shared" si="0"/>
        <v>2500</v>
      </c>
      <c r="L95" s="23">
        <f t="shared" si="1"/>
        <v>1125</v>
      </c>
      <c r="M95" s="33">
        <v>0.45</v>
      </c>
      <c r="N95" s="30">
        <f t="shared" si="9"/>
        <v>0.4</v>
      </c>
      <c r="O95" s="31">
        <v>2500</v>
      </c>
      <c r="P95" s="31">
        <v>1125</v>
      </c>
      <c r="Q95" s="30">
        <f t="shared" si="7"/>
        <v>1000</v>
      </c>
      <c r="R95" s="27">
        <f t="shared" si="8"/>
        <v>4</v>
      </c>
    </row>
    <row r="96" spans="1:18">
      <c r="A96" s="1"/>
      <c r="B96" s="6" t="s">
        <v>23</v>
      </c>
      <c r="C96" s="6">
        <v>1197831</v>
      </c>
      <c r="D96" s="7">
        <v>44288</v>
      </c>
      <c r="E96" s="6" t="s">
        <v>24</v>
      </c>
      <c r="F96" s="6" t="s">
        <v>25</v>
      </c>
      <c r="G96" s="6" t="s">
        <v>26</v>
      </c>
      <c r="H96" s="6" t="s">
        <v>21</v>
      </c>
      <c r="I96" s="25">
        <v>0.45</v>
      </c>
      <c r="J96" s="22">
        <v>5250</v>
      </c>
      <c r="K96" s="23">
        <f t="shared" si="0"/>
        <v>2362.5</v>
      </c>
      <c r="L96" s="23">
        <f t="shared" si="1"/>
        <v>708.75</v>
      </c>
      <c r="M96" s="33">
        <v>0.3</v>
      </c>
      <c r="N96" s="30">
        <f t="shared" si="9"/>
        <v>0.45</v>
      </c>
      <c r="O96" s="31">
        <v>2362.5</v>
      </c>
      <c r="P96" s="31">
        <v>708.75</v>
      </c>
      <c r="Q96" s="30">
        <f t="shared" si="7"/>
        <v>1063.125</v>
      </c>
      <c r="R96" s="27">
        <f t="shared" si="8"/>
        <v>4</v>
      </c>
    </row>
    <row r="97" spans="1:18">
      <c r="A97" s="1"/>
      <c r="B97" s="6" t="s">
        <v>23</v>
      </c>
      <c r="C97" s="6">
        <v>1197831</v>
      </c>
      <c r="D97" s="7">
        <v>44288</v>
      </c>
      <c r="E97" s="6" t="s">
        <v>24</v>
      </c>
      <c r="F97" s="6" t="s">
        <v>25</v>
      </c>
      <c r="G97" s="6" t="s">
        <v>26</v>
      </c>
      <c r="H97" s="6" t="s">
        <v>22</v>
      </c>
      <c r="I97" s="25">
        <v>0.4</v>
      </c>
      <c r="J97" s="22">
        <v>8000</v>
      </c>
      <c r="K97" s="23">
        <f t="shared" si="0"/>
        <v>3200</v>
      </c>
      <c r="L97" s="23">
        <f t="shared" si="1"/>
        <v>1600</v>
      </c>
      <c r="M97" s="33">
        <v>0.5</v>
      </c>
      <c r="N97" s="30">
        <f t="shared" si="9"/>
        <v>0.4</v>
      </c>
      <c r="O97" s="31">
        <v>3200</v>
      </c>
      <c r="P97" s="31">
        <v>1600</v>
      </c>
      <c r="Q97" s="30">
        <f t="shared" si="7"/>
        <v>1280</v>
      </c>
      <c r="R97" s="27">
        <f t="shared" si="8"/>
        <v>4</v>
      </c>
    </row>
    <row r="98" spans="1:18">
      <c r="A98" s="1"/>
      <c r="B98" s="6" t="s">
        <v>23</v>
      </c>
      <c r="C98" s="6">
        <v>1197831</v>
      </c>
      <c r="D98" s="7">
        <v>44318</v>
      </c>
      <c r="E98" s="6" t="s">
        <v>24</v>
      </c>
      <c r="F98" s="6" t="s">
        <v>25</v>
      </c>
      <c r="G98" s="6" t="s">
        <v>26</v>
      </c>
      <c r="H98" s="6" t="s">
        <v>17</v>
      </c>
      <c r="I98" s="25">
        <v>0.3</v>
      </c>
      <c r="J98" s="22">
        <v>9250</v>
      </c>
      <c r="K98" s="23">
        <f t="shared" si="0"/>
        <v>2775</v>
      </c>
      <c r="L98" s="23">
        <f t="shared" si="1"/>
        <v>971.24999999999989</v>
      </c>
      <c r="M98" s="33">
        <v>0.35</v>
      </c>
      <c r="N98" s="30">
        <f t="shared" si="9"/>
        <v>0.3</v>
      </c>
      <c r="O98" s="31">
        <v>2775</v>
      </c>
      <c r="P98" s="31">
        <v>971.25</v>
      </c>
      <c r="Q98" s="30">
        <f t="shared" si="7"/>
        <v>832.5</v>
      </c>
      <c r="R98" s="27">
        <f t="shared" si="8"/>
        <v>5</v>
      </c>
    </row>
    <row r="99" spans="1:18">
      <c r="A99" s="1"/>
      <c r="B99" s="6" t="s">
        <v>23</v>
      </c>
      <c r="C99" s="6">
        <v>1197831</v>
      </c>
      <c r="D99" s="7">
        <v>44318</v>
      </c>
      <c r="E99" s="6" t="s">
        <v>24</v>
      </c>
      <c r="F99" s="6" t="s">
        <v>25</v>
      </c>
      <c r="G99" s="6" t="s">
        <v>26</v>
      </c>
      <c r="H99" s="6" t="s">
        <v>18</v>
      </c>
      <c r="I99" s="25">
        <v>0.4</v>
      </c>
      <c r="J99" s="22">
        <v>9250</v>
      </c>
      <c r="K99" s="23">
        <f t="shared" si="0"/>
        <v>3700</v>
      </c>
      <c r="L99" s="23">
        <f t="shared" si="1"/>
        <v>1295</v>
      </c>
      <c r="M99" s="33">
        <v>0.35</v>
      </c>
      <c r="N99" s="30">
        <f t="shared" si="9"/>
        <v>0.4</v>
      </c>
      <c r="O99" s="31">
        <v>3700</v>
      </c>
      <c r="P99" s="31">
        <v>1295</v>
      </c>
      <c r="Q99" s="30">
        <f t="shared" si="7"/>
        <v>1480</v>
      </c>
      <c r="R99" s="27">
        <f t="shared" si="8"/>
        <v>5</v>
      </c>
    </row>
    <row r="100" spans="1:18">
      <c r="A100" s="1"/>
      <c r="B100" s="6" t="s">
        <v>23</v>
      </c>
      <c r="C100" s="6">
        <v>1197831</v>
      </c>
      <c r="D100" s="7">
        <v>44318</v>
      </c>
      <c r="E100" s="6" t="s">
        <v>24</v>
      </c>
      <c r="F100" s="6" t="s">
        <v>25</v>
      </c>
      <c r="G100" s="6" t="s">
        <v>26</v>
      </c>
      <c r="H100" s="6" t="s">
        <v>19</v>
      </c>
      <c r="I100" s="25">
        <v>0.35</v>
      </c>
      <c r="J100" s="22">
        <v>7750</v>
      </c>
      <c r="K100" s="23">
        <f t="shared" si="0"/>
        <v>2712.5</v>
      </c>
      <c r="L100" s="23">
        <f t="shared" si="1"/>
        <v>949.37499999999989</v>
      </c>
      <c r="M100" s="33">
        <v>0.35</v>
      </c>
      <c r="N100" s="30">
        <f t="shared" si="9"/>
        <v>0.35</v>
      </c>
      <c r="O100" s="31">
        <v>2712.5</v>
      </c>
      <c r="P100" s="31">
        <v>949.375</v>
      </c>
      <c r="Q100" s="30">
        <f t="shared" si="7"/>
        <v>949.37499999999989</v>
      </c>
      <c r="R100" s="27">
        <f t="shared" si="8"/>
        <v>5</v>
      </c>
    </row>
    <row r="101" spans="1:18">
      <c r="A101" s="1"/>
      <c r="B101" s="6" t="s">
        <v>23</v>
      </c>
      <c r="C101" s="6">
        <v>1197831</v>
      </c>
      <c r="D101" s="7">
        <v>44318</v>
      </c>
      <c r="E101" s="6" t="s">
        <v>24</v>
      </c>
      <c r="F101" s="6" t="s">
        <v>25</v>
      </c>
      <c r="G101" s="6" t="s">
        <v>26</v>
      </c>
      <c r="H101" s="6" t="s">
        <v>20</v>
      </c>
      <c r="I101" s="25">
        <v>0.4</v>
      </c>
      <c r="J101" s="22">
        <v>7000</v>
      </c>
      <c r="K101" s="23">
        <f t="shared" si="0"/>
        <v>2800</v>
      </c>
      <c r="L101" s="23">
        <f t="shared" si="1"/>
        <v>1260</v>
      </c>
      <c r="M101" s="33">
        <v>0.45</v>
      </c>
      <c r="N101" s="30">
        <f t="shared" si="9"/>
        <v>0.4</v>
      </c>
      <c r="O101" s="31">
        <v>2800</v>
      </c>
      <c r="P101" s="31">
        <v>1260</v>
      </c>
      <c r="Q101" s="30">
        <f t="shared" si="7"/>
        <v>1120</v>
      </c>
      <c r="R101" s="27">
        <f t="shared" si="8"/>
        <v>5</v>
      </c>
    </row>
    <row r="102" spans="1:18">
      <c r="A102" s="1"/>
      <c r="B102" s="6" t="s">
        <v>23</v>
      </c>
      <c r="C102" s="6">
        <v>1197831</v>
      </c>
      <c r="D102" s="7">
        <v>44318</v>
      </c>
      <c r="E102" s="6" t="s">
        <v>24</v>
      </c>
      <c r="F102" s="6" t="s">
        <v>25</v>
      </c>
      <c r="G102" s="6" t="s">
        <v>26</v>
      </c>
      <c r="H102" s="6" t="s">
        <v>21</v>
      </c>
      <c r="I102" s="25">
        <v>0.45</v>
      </c>
      <c r="J102" s="22">
        <v>6000</v>
      </c>
      <c r="K102" s="23">
        <f t="shared" si="0"/>
        <v>2700</v>
      </c>
      <c r="L102" s="23">
        <f t="shared" si="1"/>
        <v>810</v>
      </c>
      <c r="M102" s="33">
        <v>0.3</v>
      </c>
      <c r="N102" s="30">
        <f t="shared" si="9"/>
        <v>0.45</v>
      </c>
      <c r="O102" s="31">
        <v>2700</v>
      </c>
      <c r="P102" s="31">
        <v>810</v>
      </c>
      <c r="Q102" s="30">
        <f t="shared" si="7"/>
        <v>1215</v>
      </c>
      <c r="R102" s="27">
        <f t="shared" si="8"/>
        <v>5</v>
      </c>
    </row>
    <row r="103" spans="1:18">
      <c r="A103" s="1"/>
      <c r="B103" s="6" t="s">
        <v>23</v>
      </c>
      <c r="C103" s="6">
        <v>1197831</v>
      </c>
      <c r="D103" s="7">
        <v>44318</v>
      </c>
      <c r="E103" s="6" t="s">
        <v>24</v>
      </c>
      <c r="F103" s="6" t="s">
        <v>25</v>
      </c>
      <c r="G103" s="6" t="s">
        <v>26</v>
      </c>
      <c r="H103" s="6" t="s">
        <v>22</v>
      </c>
      <c r="I103" s="25">
        <v>0.4</v>
      </c>
      <c r="J103" s="22">
        <v>9500</v>
      </c>
      <c r="K103" s="23">
        <f t="shared" si="0"/>
        <v>3800</v>
      </c>
      <c r="L103" s="23">
        <f t="shared" si="1"/>
        <v>1900</v>
      </c>
      <c r="M103" s="33">
        <v>0.5</v>
      </c>
      <c r="N103" s="30">
        <f t="shared" si="9"/>
        <v>0.4</v>
      </c>
      <c r="O103" s="31">
        <v>3800</v>
      </c>
      <c r="P103" s="31">
        <v>1900</v>
      </c>
      <c r="Q103" s="30">
        <f t="shared" si="7"/>
        <v>1520</v>
      </c>
      <c r="R103" s="27">
        <f t="shared" si="8"/>
        <v>5</v>
      </c>
    </row>
    <row r="104" spans="1:18">
      <c r="A104" s="1"/>
      <c r="B104" s="6" t="s">
        <v>23</v>
      </c>
      <c r="C104" s="6">
        <v>1197831</v>
      </c>
      <c r="D104" s="7">
        <v>44348</v>
      </c>
      <c r="E104" s="6" t="s">
        <v>24</v>
      </c>
      <c r="F104" s="6" t="s">
        <v>25</v>
      </c>
      <c r="G104" s="6" t="s">
        <v>26</v>
      </c>
      <c r="H104" s="6" t="s">
        <v>17</v>
      </c>
      <c r="I104" s="25">
        <v>0.4</v>
      </c>
      <c r="J104" s="22">
        <v>9500</v>
      </c>
      <c r="K104" s="23">
        <f t="shared" si="0"/>
        <v>3800</v>
      </c>
      <c r="L104" s="23">
        <f t="shared" si="1"/>
        <v>1330</v>
      </c>
      <c r="M104" s="33">
        <v>0.35</v>
      </c>
      <c r="N104" s="30">
        <f t="shared" si="9"/>
        <v>0.4</v>
      </c>
      <c r="O104" s="31">
        <v>3800</v>
      </c>
      <c r="P104" s="31">
        <v>1330</v>
      </c>
      <c r="Q104" s="30">
        <f t="shared" si="7"/>
        <v>1520</v>
      </c>
      <c r="R104" s="27">
        <f t="shared" si="8"/>
        <v>6</v>
      </c>
    </row>
    <row r="105" spans="1:18">
      <c r="A105" s="1"/>
      <c r="B105" s="6" t="s">
        <v>23</v>
      </c>
      <c r="C105" s="6">
        <v>1197831</v>
      </c>
      <c r="D105" s="7">
        <v>44348</v>
      </c>
      <c r="E105" s="6" t="s">
        <v>24</v>
      </c>
      <c r="F105" s="6" t="s">
        <v>25</v>
      </c>
      <c r="G105" s="6" t="s">
        <v>26</v>
      </c>
      <c r="H105" s="6" t="s">
        <v>18</v>
      </c>
      <c r="I105" s="25">
        <v>0.45</v>
      </c>
      <c r="J105" s="22">
        <v>9500</v>
      </c>
      <c r="K105" s="23">
        <f t="shared" si="0"/>
        <v>4275</v>
      </c>
      <c r="L105" s="23">
        <f t="shared" si="1"/>
        <v>1496.25</v>
      </c>
      <c r="M105" s="33">
        <v>0.35</v>
      </c>
      <c r="N105" s="30">
        <f t="shared" si="9"/>
        <v>0.45</v>
      </c>
      <c r="O105" s="31">
        <v>4275</v>
      </c>
      <c r="P105" s="31">
        <v>1496.25</v>
      </c>
      <c r="Q105" s="30">
        <f t="shared" si="7"/>
        <v>1923.75</v>
      </c>
      <c r="R105" s="27">
        <f t="shared" si="8"/>
        <v>6</v>
      </c>
    </row>
    <row r="106" spans="1:18">
      <c r="A106" s="1"/>
      <c r="B106" s="6" t="s">
        <v>23</v>
      </c>
      <c r="C106" s="6">
        <v>1197831</v>
      </c>
      <c r="D106" s="7">
        <v>44348</v>
      </c>
      <c r="E106" s="6" t="s">
        <v>24</v>
      </c>
      <c r="F106" s="6" t="s">
        <v>25</v>
      </c>
      <c r="G106" s="6" t="s">
        <v>26</v>
      </c>
      <c r="H106" s="6" t="s">
        <v>19</v>
      </c>
      <c r="I106" s="25">
        <v>0.4</v>
      </c>
      <c r="J106" s="22">
        <v>8000</v>
      </c>
      <c r="K106" s="23">
        <f t="shared" si="0"/>
        <v>3200</v>
      </c>
      <c r="L106" s="23">
        <f t="shared" si="1"/>
        <v>1120</v>
      </c>
      <c r="M106" s="33">
        <v>0.35</v>
      </c>
      <c r="N106" s="30">
        <f t="shared" si="9"/>
        <v>0.4</v>
      </c>
      <c r="O106" s="31">
        <v>3200</v>
      </c>
      <c r="P106" s="31">
        <v>1120</v>
      </c>
      <c r="Q106" s="30">
        <f t="shared" si="7"/>
        <v>1280</v>
      </c>
      <c r="R106" s="27">
        <f t="shared" si="8"/>
        <v>6</v>
      </c>
    </row>
    <row r="107" spans="1:18">
      <c r="A107" s="1"/>
      <c r="B107" s="6" t="s">
        <v>23</v>
      </c>
      <c r="C107" s="6">
        <v>1197831</v>
      </c>
      <c r="D107" s="7">
        <v>44348</v>
      </c>
      <c r="E107" s="6" t="s">
        <v>24</v>
      </c>
      <c r="F107" s="6" t="s">
        <v>25</v>
      </c>
      <c r="G107" s="6" t="s">
        <v>26</v>
      </c>
      <c r="H107" s="6" t="s">
        <v>20</v>
      </c>
      <c r="I107" s="25">
        <v>0.4</v>
      </c>
      <c r="J107" s="22">
        <v>7500</v>
      </c>
      <c r="K107" s="23">
        <f t="shared" si="0"/>
        <v>3000</v>
      </c>
      <c r="L107" s="23">
        <f t="shared" si="1"/>
        <v>1350</v>
      </c>
      <c r="M107" s="33">
        <v>0.45</v>
      </c>
      <c r="N107" s="30">
        <f t="shared" si="9"/>
        <v>0.4</v>
      </c>
      <c r="O107" s="31">
        <v>3000</v>
      </c>
      <c r="P107" s="31">
        <v>1350</v>
      </c>
      <c r="Q107" s="30">
        <f t="shared" si="7"/>
        <v>1200</v>
      </c>
      <c r="R107" s="27">
        <f t="shared" si="8"/>
        <v>6</v>
      </c>
    </row>
    <row r="108" spans="1:18">
      <c r="A108" s="1"/>
      <c r="B108" s="6" t="s">
        <v>23</v>
      </c>
      <c r="C108" s="6">
        <v>1197831</v>
      </c>
      <c r="D108" s="7">
        <v>44348</v>
      </c>
      <c r="E108" s="6" t="s">
        <v>24</v>
      </c>
      <c r="F108" s="6" t="s">
        <v>25</v>
      </c>
      <c r="G108" s="6" t="s">
        <v>26</v>
      </c>
      <c r="H108" s="6" t="s">
        <v>21</v>
      </c>
      <c r="I108" s="25">
        <v>0.45</v>
      </c>
      <c r="J108" s="22">
        <v>6500</v>
      </c>
      <c r="K108" s="23">
        <f t="shared" si="0"/>
        <v>2925</v>
      </c>
      <c r="L108" s="23">
        <f t="shared" si="1"/>
        <v>877.5</v>
      </c>
      <c r="M108" s="33">
        <v>0.3</v>
      </c>
      <c r="N108" s="30">
        <f t="shared" si="9"/>
        <v>0.45</v>
      </c>
      <c r="O108" s="31">
        <v>2925</v>
      </c>
      <c r="P108" s="31">
        <v>877.5</v>
      </c>
      <c r="Q108" s="30">
        <f t="shared" si="7"/>
        <v>1316.25</v>
      </c>
      <c r="R108" s="27">
        <f t="shared" si="8"/>
        <v>6</v>
      </c>
    </row>
    <row r="109" spans="1:18">
      <c r="A109" s="1"/>
      <c r="B109" s="6" t="s">
        <v>23</v>
      </c>
      <c r="C109" s="6">
        <v>1197831</v>
      </c>
      <c r="D109" s="7">
        <v>44348</v>
      </c>
      <c r="E109" s="6" t="s">
        <v>24</v>
      </c>
      <c r="F109" s="6" t="s">
        <v>25</v>
      </c>
      <c r="G109" s="6" t="s">
        <v>26</v>
      </c>
      <c r="H109" s="6" t="s">
        <v>22</v>
      </c>
      <c r="I109" s="25">
        <v>0.5</v>
      </c>
      <c r="J109" s="22">
        <v>10000</v>
      </c>
      <c r="K109" s="23">
        <f t="shared" si="0"/>
        <v>5000</v>
      </c>
      <c r="L109" s="23">
        <f t="shared" si="1"/>
        <v>2500</v>
      </c>
      <c r="M109" s="33">
        <v>0.5</v>
      </c>
      <c r="N109" s="30">
        <f t="shared" si="9"/>
        <v>0.5</v>
      </c>
      <c r="O109" s="31">
        <v>5000</v>
      </c>
      <c r="P109" s="31">
        <v>2500</v>
      </c>
      <c r="Q109" s="30">
        <f t="shared" si="7"/>
        <v>2500</v>
      </c>
      <c r="R109" s="27">
        <f t="shared" si="8"/>
        <v>6</v>
      </c>
    </row>
    <row r="110" spans="1:18">
      <c r="A110" s="1"/>
      <c r="B110" s="6" t="s">
        <v>23</v>
      </c>
      <c r="C110" s="6">
        <v>1197831</v>
      </c>
      <c r="D110" s="7">
        <v>44380</v>
      </c>
      <c r="E110" s="6" t="s">
        <v>24</v>
      </c>
      <c r="F110" s="6" t="s">
        <v>25</v>
      </c>
      <c r="G110" s="6" t="s">
        <v>26</v>
      </c>
      <c r="H110" s="6" t="s">
        <v>17</v>
      </c>
      <c r="I110" s="25">
        <v>0.4</v>
      </c>
      <c r="J110" s="22">
        <v>9500</v>
      </c>
      <c r="K110" s="23">
        <f t="shared" si="0"/>
        <v>3800</v>
      </c>
      <c r="L110" s="23">
        <f t="shared" si="1"/>
        <v>1330</v>
      </c>
      <c r="M110" s="33">
        <v>0.35</v>
      </c>
      <c r="N110" s="30">
        <f t="shared" si="9"/>
        <v>0.4</v>
      </c>
      <c r="O110" s="31">
        <v>3800</v>
      </c>
      <c r="P110" s="31">
        <v>1330</v>
      </c>
      <c r="Q110" s="30">
        <f t="shared" si="7"/>
        <v>1520</v>
      </c>
      <c r="R110" s="27">
        <f t="shared" si="8"/>
        <v>7</v>
      </c>
    </row>
    <row r="111" spans="1:18">
      <c r="A111" s="1"/>
      <c r="B111" s="6" t="s">
        <v>23</v>
      </c>
      <c r="C111" s="6">
        <v>1197831</v>
      </c>
      <c r="D111" s="7">
        <v>44380</v>
      </c>
      <c r="E111" s="6" t="s">
        <v>24</v>
      </c>
      <c r="F111" s="6" t="s">
        <v>25</v>
      </c>
      <c r="G111" s="6" t="s">
        <v>26</v>
      </c>
      <c r="H111" s="6" t="s">
        <v>18</v>
      </c>
      <c r="I111" s="25">
        <v>0.45</v>
      </c>
      <c r="J111" s="22">
        <v>9500</v>
      </c>
      <c r="K111" s="23">
        <f t="shared" si="0"/>
        <v>4275</v>
      </c>
      <c r="L111" s="23">
        <f t="shared" si="1"/>
        <v>1496.25</v>
      </c>
      <c r="M111" s="33">
        <v>0.35</v>
      </c>
      <c r="N111" s="30">
        <f t="shared" si="9"/>
        <v>0.45</v>
      </c>
      <c r="O111" s="31">
        <v>4275</v>
      </c>
      <c r="P111" s="31">
        <v>1496.25</v>
      </c>
      <c r="Q111" s="30">
        <f t="shared" si="7"/>
        <v>1923.75</v>
      </c>
      <c r="R111" s="27">
        <f t="shared" si="8"/>
        <v>7</v>
      </c>
    </row>
    <row r="112" spans="1:18">
      <c r="A112" s="1"/>
      <c r="B112" s="6" t="s">
        <v>23</v>
      </c>
      <c r="C112" s="6">
        <v>1197831</v>
      </c>
      <c r="D112" s="7">
        <v>44380</v>
      </c>
      <c r="E112" s="6" t="s">
        <v>24</v>
      </c>
      <c r="F112" s="6" t="s">
        <v>25</v>
      </c>
      <c r="G112" s="6" t="s">
        <v>26</v>
      </c>
      <c r="H112" s="6" t="s">
        <v>19</v>
      </c>
      <c r="I112" s="25">
        <v>0.4</v>
      </c>
      <c r="J112" s="22">
        <v>11000</v>
      </c>
      <c r="K112" s="23">
        <f t="shared" si="0"/>
        <v>4400</v>
      </c>
      <c r="L112" s="23">
        <f t="shared" si="1"/>
        <v>1540</v>
      </c>
      <c r="M112" s="33">
        <v>0.35</v>
      </c>
      <c r="N112" s="30">
        <f t="shared" si="9"/>
        <v>0.4</v>
      </c>
      <c r="O112" s="31">
        <v>4400</v>
      </c>
      <c r="P112" s="31">
        <v>1540</v>
      </c>
      <c r="Q112" s="30">
        <f t="shared" si="7"/>
        <v>1760</v>
      </c>
      <c r="R112" s="27">
        <f t="shared" si="8"/>
        <v>7</v>
      </c>
    </row>
    <row r="113" spans="1:18">
      <c r="A113" s="1"/>
      <c r="B113" s="6" t="s">
        <v>23</v>
      </c>
      <c r="C113" s="6">
        <v>1197831</v>
      </c>
      <c r="D113" s="7">
        <v>44380</v>
      </c>
      <c r="E113" s="6" t="s">
        <v>24</v>
      </c>
      <c r="F113" s="6" t="s">
        <v>25</v>
      </c>
      <c r="G113" s="6" t="s">
        <v>26</v>
      </c>
      <c r="H113" s="6" t="s">
        <v>20</v>
      </c>
      <c r="I113" s="25">
        <v>0.4</v>
      </c>
      <c r="J113" s="22">
        <v>7000</v>
      </c>
      <c r="K113" s="23">
        <f t="shared" si="0"/>
        <v>2800</v>
      </c>
      <c r="L113" s="23">
        <f t="shared" si="1"/>
        <v>1260</v>
      </c>
      <c r="M113" s="33">
        <v>0.45</v>
      </c>
      <c r="N113" s="30">
        <f t="shared" si="9"/>
        <v>0.4</v>
      </c>
      <c r="O113" s="31">
        <v>2800</v>
      </c>
      <c r="P113" s="31">
        <v>1260</v>
      </c>
      <c r="Q113" s="30">
        <f t="shared" si="7"/>
        <v>1120</v>
      </c>
      <c r="R113" s="27">
        <f t="shared" si="8"/>
        <v>7</v>
      </c>
    </row>
    <row r="114" spans="1:18">
      <c r="A114" s="1"/>
      <c r="B114" s="6" t="s">
        <v>23</v>
      </c>
      <c r="C114" s="6">
        <v>1197831</v>
      </c>
      <c r="D114" s="7">
        <v>44380</v>
      </c>
      <c r="E114" s="6" t="s">
        <v>24</v>
      </c>
      <c r="F114" s="6" t="s">
        <v>25</v>
      </c>
      <c r="G114" s="6" t="s">
        <v>26</v>
      </c>
      <c r="H114" s="6" t="s">
        <v>21</v>
      </c>
      <c r="I114" s="25">
        <v>0.45</v>
      </c>
      <c r="J114" s="22">
        <v>7000</v>
      </c>
      <c r="K114" s="23">
        <f t="shared" si="0"/>
        <v>3150</v>
      </c>
      <c r="L114" s="23">
        <f t="shared" si="1"/>
        <v>945</v>
      </c>
      <c r="M114" s="33">
        <v>0.3</v>
      </c>
      <c r="N114" s="30">
        <f t="shared" si="9"/>
        <v>0.45</v>
      </c>
      <c r="O114" s="31">
        <v>3150</v>
      </c>
      <c r="P114" s="31">
        <v>945</v>
      </c>
      <c r="Q114" s="30">
        <f t="shared" si="7"/>
        <v>1417.5</v>
      </c>
      <c r="R114" s="27">
        <f t="shared" si="8"/>
        <v>7</v>
      </c>
    </row>
    <row r="115" spans="1:18">
      <c r="A115" s="1"/>
      <c r="B115" s="6" t="s">
        <v>23</v>
      </c>
      <c r="C115" s="6">
        <v>1197831</v>
      </c>
      <c r="D115" s="7">
        <v>44380</v>
      </c>
      <c r="E115" s="6" t="s">
        <v>24</v>
      </c>
      <c r="F115" s="6" t="s">
        <v>25</v>
      </c>
      <c r="G115" s="6" t="s">
        <v>26</v>
      </c>
      <c r="H115" s="6" t="s">
        <v>22</v>
      </c>
      <c r="I115" s="25">
        <v>0.5</v>
      </c>
      <c r="J115" s="22">
        <v>9750</v>
      </c>
      <c r="K115" s="23">
        <f t="shared" si="0"/>
        <v>4875</v>
      </c>
      <c r="L115" s="23">
        <f t="shared" si="1"/>
        <v>2437.5</v>
      </c>
      <c r="M115" s="33">
        <v>0.5</v>
      </c>
      <c r="N115" s="30">
        <f t="shared" si="9"/>
        <v>0.5</v>
      </c>
      <c r="O115" s="31">
        <v>4875</v>
      </c>
      <c r="P115" s="31">
        <v>2437.5</v>
      </c>
      <c r="Q115" s="30">
        <f t="shared" si="7"/>
        <v>2437.5</v>
      </c>
      <c r="R115" s="27">
        <f t="shared" si="8"/>
        <v>7</v>
      </c>
    </row>
    <row r="116" spans="1:18">
      <c r="A116" s="1"/>
      <c r="B116" s="6" t="s">
        <v>23</v>
      </c>
      <c r="C116" s="6">
        <v>1197831</v>
      </c>
      <c r="D116" s="7">
        <v>44413</v>
      </c>
      <c r="E116" s="6" t="s">
        <v>24</v>
      </c>
      <c r="F116" s="6" t="s">
        <v>25</v>
      </c>
      <c r="G116" s="6" t="s">
        <v>26</v>
      </c>
      <c r="H116" s="6" t="s">
        <v>17</v>
      </c>
      <c r="I116" s="25">
        <v>0.4</v>
      </c>
      <c r="J116" s="22">
        <v>9250</v>
      </c>
      <c r="K116" s="23">
        <f t="shared" si="0"/>
        <v>3700</v>
      </c>
      <c r="L116" s="23">
        <f t="shared" si="1"/>
        <v>1295</v>
      </c>
      <c r="M116" s="33">
        <v>0.35</v>
      </c>
      <c r="N116" s="30">
        <f t="shared" si="9"/>
        <v>0.4</v>
      </c>
      <c r="O116" s="31">
        <v>3700</v>
      </c>
      <c r="P116" s="31">
        <v>1295</v>
      </c>
      <c r="Q116" s="30">
        <f t="shared" si="7"/>
        <v>1480</v>
      </c>
      <c r="R116" s="27">
        <f t="shared" si="8"/>
        <v>8</v>
      </c>
    </row>
    <row r="117" spans="1:18">
      <c r="A117" s="1"/>
      <c r="B117" s="6" t="s">
        <v>23</v>
      </c>
      <c r="C117" s="6">
        <v>1197831</v>
      </c>
      <c r="D117" s="7">
        <v>44413</v>
      </c>
      <c r="E117" s="6" t="s">
        <v>24</v>
      </c>
      <c r="F117" s="6" t="s">
        <v>25</v>
      </c>
      <c r="G117" s="6" t="s">
        <v>26</v>
      </c>
      <c r="H117" s="6" t="s">
        <v>18</v>
      </c>
      <c r="I117" s="25">
        <v>0.45</v>
      </c>
      <c r="J117" s="22">
        <v>9250</v>
      </c>
      <c r="K117" s="23">
        <f t="shared" si="0"/>
        <v>4162.5</v>
      </c>
      <c r="L117" s="23">
        <f t="shared" si="1"/>
        <v>1456.875</v>
      </c>
      <c r="M117" s="33">
        <v>0.35</v>
      </c>
      <c r="N117" s="30">
        <f t="shared" si="9"/>
        <v>0.45</v>
      </c>
      <c r="O117" s="31">
        <v>4162.5</v>
      </c>
      <c r="P117" s="31">
        <v>1456.875</v>
      </c>
      <c r="Q117" s="30">
        <f t="shared" si="7"/>
        <v>1873.125</v>
      </c>
      <c r="R117" s="27">
        <f t="shared" si="8"/>
        <v>8</v>
      </c>
    </row>
    <row r="118" spans="1:18">
      <c r="A118" s="1"/>
      <c r="B118" s="6" t="s">
        <v>23</v>
      </c>
      <c r="C118" s="6">
        <v>1197831</v>
      </c>
      <c r="D118" s="7">
        <v>44413</v>
      </c>
      <c r="E118" s="6" t="s">
        <v>24</v>
      </c>
      <c r="F118" s="6" t="s">
        <v>25</v>
      </c>
      <c r="G118" s="6" t="s">
        <v>26</v>
      </c>
      <c r="H118" s="6" t="s">
        <v>19</v>
      </c>
      <c r="I118" s="25">
        <v>0.4</v>
      </c>
      <c r="J118" s="22">
        <v>11000</v>
      </c>
      <c r="K118" s="23">
        <f t="shared" si="0"/>
        <v>4400</v>
      </c>
      <c r="L118" s="23">
        <f t="shared" si="1"/>
        <v>1540</v>
      </c>
      <c r="M118" s="33">
        <v>0.35</v>
      </c>
      <c r="N118" s="30">
        <f t="shared" si="9"/>
        <v>0.4</v>
      </c>
      <c r="O118" s="31">
        <v>4400</v>
      </c>
      <c r="P118" s="31">
        <v>1540</v>
      </c>
      <c r="Q118" s="30">
        <f t="shared" si="7"/>
        <v>1760</v>
      </c>
      <c r="R118" s="27">
        <f t="shared" si="8"/>
        <v>8</v>
      </c>
    </row>
    <row r="119" spans="1:18">
      <c r="A119" s="1"/>
      <c r="B119" s="6" t="s">
        <v>23</v>
      </c>
      <c r="C119" s="6">
        <v>1197831</v>
      </c>
      <c r="D119" s="7">
        <v>44413</v>
      </c>
      <c r="E119" s="6" t="s">
        <v>24</v>
      </c>
      <c r="F119" s="6" t="s">
        <v>25</v>
      </c>
      <c r="G119" s="6" t="s">
        <v>26</v>
      </c>
      <c r="H119" s="6" t="s">
        <v>20</v>
      </c>
      <c r="I119" s="25">
        <v>0.4</v>
      </c>
      <c r="J119" s="22">
        <v>6500</v>
      </c>
      <c r="K119" s="23">
        <f t="shared" si="0"/>
        <v>2600</v>
      </c>
      <c r="L119" s="23">
        <f t="shared" si="1"/>
        <v>1170</v>
      </c>
      <c r="M119" s="33">
        <v>0.45</v>
      </c>
      <c r="N119" s="30">
        <f t="shared" si="9"/>
        <v>0.4</v>
      </c>
      <c r="O119" s="31">
        <v>2600</v>
      </c>
      <c r="P119" s="31">
        <v>1170</v>
      </c>
      <c r="Q119" s="30">
        <f t="shared" si="7"/>
        <v>1040</v>
      </c>
      <c r="R119" s="27">
        <f t="shared" si="8"/>
        <v>8</v>
      </c>
    </row>
    <row r="120" spans="1:18">
      <c r="A120" s="1"/>
      <c r="B120" s="6" t="s">
        <v>23</v>
      </c>
      <c r="C120" s="6">
        <v>1197831</v>
      </c>
      <c r="D120" s="7">
        <v>44413</v>
      </c>
      <c r="E120" s="6" t="s">
        <v>24</v>
      </c>
      <c r="F120" s="6" t="s">
        <v>25</v>
      </c>
      <c r="G120" s="6" t="s">
        <v>26</v>
      </c>
      <c r="H120" s="6" t="s">
        <v>21</v>
      </c>
      <c r="I120" s="25">
        <v>0.45</v>
      </c>
      <c r="J120" s="22">
        <v>6500</v>
      </c>
      <c r="K120" s="23">
        <f t="shared" si="0"/>
        <v>2925</v>
      </c>
      <c r="L120" s="23">
        <f t="shared" si="1"/>
        <v>877.5</v>
      </c>
      <c r="M120" s="33">
        <v>0.3</v>
      </c>
      <c r="N120" s="30">
        <f t="shared" si="9"/>
        <v>0.45</v>
      </c>
      <c r="O120" s="31">
        <v>2925</v>
      </c>
      <c r="P120" s="31">
        <v>877.5</v>
      </c>
      <c r="Q120" s="30">
        <f t="shared" si="7"/>
        <v>1316.25</v>
      </c>
      <c r="R120" s="27">
        <f t="shared" si="8"/>
        <v>8</v>
      </c>
    </row>
    <row r="121" spans="1:18">
      <c r="A121" s="1"/>
      <c r="B121" s="6" t="s">
        <v>23</v>
      </c>
      <c r="C121" s="6">
        <v>1197831</v>
      </c>
      <c r="D121" s="7">
        <v>44413</v>
      </c>
      <c r="E121" s="6" t="s">
        <v>24</v>
      </c>
      <c r="F121" s="6" t="s">
        <v>25</v>
      </c>
      <c r="G121" s="6" t="s">
        <v>26</v>
      </c>
      <c r="H121" s="6" t="s">
        <v>22</v>
      </c>
      <c r="I121" s="25">
        <v>0.5</v>
      </c>
      <c r="J121" s="22">
        <v>9000</v>
      </c>
      <c r="K121" s="23">
        <f t="shared" si="0"/>
        <v>4500</v>
      </c>
      <c r="L121" s="23">
        <f t="shared" si="1"/>
        <v>2250</v>
      </c>
      <c r="M121" s="33">
        <v>0.5</v>
      </c>
      <c r="N121" s="30">
        <f t="shared" si="9"/>
        <v>0.5</v>
      </c>
      <c r="O121" s="31">
        <v>4500</v>
      </c>
      <c r="P121" s="31">
        <v>2250</v>
      </c>
      <c r="Q121" s="30">
        <f t="shared" si="7"/>
        <v>2250</v>
      </c>
      <c r="R121" s="27">
        <f t="shared" si="8"/>
        <v>8</v>
      </c>
    </row>
    <row r="122" spans="1:18">
      <c r="A122" s="1"/>
      <c r="B122" s="6" t="s">
        <v>23</v>
      </c>
      <c r="C122" s="6">
        <v>1197831</v>
      </c>
      <c r="D122" s="7">
        <v>44441</v>
      </c>
      <c r="E122" s="6" t="s">
        <v>24</v>
      </c>
      <c r="F122" s="6" t="s">
        <v>25</v>
      </c>
      <c r="G122" s="6" t="s">
        <v>26</v>
      </c>
      <c r="H122" s="6" t="s">
        <v>17</v>
      </c>
      <c r="I122" s="25">
        <v>0.45</v>
      </c>
      <c r="J122" s="22">
        <v>8500</v>
      </c>
      <c r="K122" s="23">
        <f t="shared" si="0"/>
        <v>3825</v>
      </c>
      <c r="L122" s="23">
        <f t="shared" si="1"/>
        <v>1338.75</v>
      </c>
      <c r="M122" s="33">
        <v>0.35</v>
      </c>
      <c r="N122" s="30">
        <f t="shared" si="9"/>
        <v>0.45</v>
      </c>
      <c r="O122" s="31">
        <v>3825</v>
      </c>
      <c r="P122" s="31">
        <v>1338.75</v>
      </c>
      <c r="Q122" s="30">
        <f t="shared" si="7"/>
        <v>1721.25</v>
      </c>
      <c r="R122" s="27">
        <f t="shared" si="8"/>
        <v>9</v>
      </c>
    </row>
    <row r="123" spans="1:18">
      <c r="A123" s="1"/>
      <c r="B123" s="6" t="s">
        <v>23</v>
      </c>
      <c r="C123" s="6">
        <v>1197831</v>
      </c>
      <c r="D123" s="7">
        <v>44441</v>
      </c>
      <c r="E123" s="6" t="s">
        <v>24</v>
      </c>
      <c r="F123" s="6" t="s">
        <v>25</v>
      </c>
      <c r="G123" s="6" t="s">
        <v>26</v>
      </c>
      <c r="H123" s="6" t="s">
        <v>18</v>
      </c>
      <c r="I123" s="25">
        <v>0.45</v>
      </c>
      <c r="J123" s="22">
        <v>8500</v>
      </c>
      <c r="K123" s="23">
        <f t="shared" si="0"/>
        <v>3825</v>
      </c>
      <c r="L123" s="23">
        <f t="shared" si="1"/>
        <v>1338.75</v>
      </c>
      <c r="M123" s="33">
        <v>0.35</v>
      </c>
      <c r="N123" s="30">
        <f t="shared" si="9"/>
        <v>0.45</v>
      </c>
      <c r="O123" s="31">
        <v>3825</v>
      </c>
      <c r="P123" s="31">
        <v>1338.75</v>
      </c>
      <c r="Q123" s="30">
        <f t="shared" si="7"/>
        <v>1721.25</v>
      </c>
      <c r="R123" s="27">
        <f t="shared" si="8"/>
        <v>9</v>
      </c>
    </row>
    <row r="124" spans="1:18">
      <c r="A124" s="1"/>
      <c r="B124" s="6" t="s">
        <v>23</v>
      </c>
      <c r="C124" s="6">
        <v>1197831</v>
      </c>
      <c r="D124" s="7">
        <v>44441</v>
      </c>
      <c r="E124" s="6" t="s">
        <v>24</v>
      </c>
      <c r="F124" s="6" t="s">
        <v>25</v>
      </c>
      <c r="G124" s="6" t="s">
        <v>26</v>
      </c>
      <c r="H124" s="6" t="s">
        <v>19</v>
      </c>
      <c r="I124" s="25">
        <v>0.5</v>
      </c>
      <c r="J124" s="22">
        <v>9000</v>
      </c>
      <c r="K124" s="23">
        <f t="shared" si="0"/>
        <v>4500</v>
      </c>
      <c r="L124" s="23">
        <f t="shared" si="1"/>
        <v>1575</v>
      </c>
      <c r="M124" s="33">
        <v>0.35</v>
      </c>
      <c r="N124" s="30">
        <f t="shared" si="9"/>
        <v>0.5</v>
      </c>
      <c r="O124" s="31">
        <v>4500</v>
      </c>
      <c r="P124" s="31">
        <v>1575</v>
      </c>
      <c r="Q124" s="30">
        <f t="shared" si="7"/>
        <v>2250</v>
      </c>
      <c r="R124" s="27">
        <f t="shared" si="8"/>
        <v>9</v>
      </c>
    </row>
    <row r="125" spans="1:18">
      <c r="A125" s="1"/>
      <c r="B125" s="6" t="s">
        <v>23</v>
      </c>
      <c r="C125" s="6">
        <v>1197831</v>
      </c>
      <c r="D125" s="7">
        <v>44441</v>
      </c>
      <c r="E125" s="6" t="s">
        <v>24</v>
      </c>
      <c r="F125" s="6" t="s">
        <v>25</v>
      </c>
      <c r="G125" s="6" t="s">
        <v>26</v>
      </c>
      <c r="H125" s="6" t="s">
        <v>20</v>
      </c>
      <c r="I125" s="25">
        <v>0.5</v>
      </c>
      <c r="J125" s="22">
        <v>6250</v>
      </c>
      <c r="K125" s="23">
        <f t="shared" si="0"/>
        <v>3125</v>
      </c>
      <c r="L125" s="23">
        <f t="shared" si="1"/>
        <v>1406.25</v>
      </c>
      <c r="M125" s="33">
        <v>0.45</v>
      </c>
      <c r="N125" s="30">
        <f t="shared" si="9"/>
        <v>0.5</v>
      </c>
      <c r="O125" s="31">
        <v>3125</v>
      </c>
      <c r="P125" s="31">
        <v>1406.25</v>
      </c>
      <c r="Q125" s="30">
        <f t="shared" si="7"/>
        <v>1562.5</v>
      </c>
      <c r="R125" s="27">
        <f t="shared" si="8"/>
        <v>9</v>
      </c>
    </row>
    <row r="126" spans="1:18">
      <c r="A126" s="1"/>
      <c r="B126" s="6" t="s">
        <v>23</v>
      </c>
      <c r="C126" s="6">
        <v>1197831</v>
      </c>
      <c r="D126" s="7">
        <v>44441</v>
      </c>
      <c r="E126" s="6" t="s">
        <v>24</v>
      </c>
      <c r="F126" s="6" t="s">
        <v>25</v>
      </c>
      <c r="G126" s="6" t="s">
        <v>26</v>
      </c>
      <c r="H126" s="6" t="s">
        <v>21</v>
      </c>
      <c r="I126" s="25">
        <v>0.45</v>
      </c>
      <c r="J126" s="22">
        <v>6250</v>
      </c>
      <c r="K126" s="23">
        <f t="shared" si="0"/>
        <v>2812.5</v>
      </c>
      <c r="L126" s="23">
        <f t="shared" si="1"/>
        <v>843.75</v>
      </c>
      <c r="M126" s="33">
        <v>0.3</v>
      </c>
      <c r="N126" s="30">
        <f t="shared" si="9"/>
        <v>0.45</v>
      </c>
      <c r="O126" s="31">
        <v>2812.5</v>
      </c>
      <c r="P126" s="31">
        <v>843.75</v>
      </c>
      <c r="Q126" s="30">
        <f t="shared" si="7"/>
        <v>1265.625</v>
      </c>
      <c r="R126" s="27">
        <f t="shared" si="8"/>
        <v>9</v>
      </c>
    </row>
    <row r="127" spans="1:18">
      <c r="A127" s="1"/>
      <c r="B127" s="6" t="s">
        <v>23</v>
      </c>
      <c r="C127" s="6">
        <v>1197831</v>
      </c>
      <c r="D127" s="7">
        <v>44441</v>
      </c>
      <c r="E127" s="6" t="s">
        <v>24</v>
      </c>
      <c r="F127" s="6" t="s">
        <v>25</v>
      </c>
      <c r="G127" s="6" t="s">
        <v>26</v>
      </c>
      <c r="H127" s="6" t="s">
        <v>22</v>
      </c>
      <c r="I127" s="25">
        <v>0.55000000000000004</v>
      </c>
      <c r="J127" s="22">
        <v>8500</v>
      </c>
      <c r="K127" s="23">
        <f t="shared" si="0"/>
        <v>4675</v>
      </c>
      <c r="L127" s="23">
        <f t="shared" si="1"/>
        <v>2337.5</v>
      </c>
      <c r="M127" s="33">
        <v>0.5</v>
      </c>
      <c r="N127" s="30">
        <f t="shared" si="9"/>
        <v>0.55000000000000004</v>
      </c>
      <c r="O127" s="31">
        <v>4675</v>
      </c>
      <c r="P127" s="31">
        <v>2337.5</v>
      </c>
      <c r="Q127" s="30">
        <f t="shared" si="7"/>
        <v>2571.25</v>
      </c>
      <c r="R127" s="27">
        <f t="shared" si="8"/>
        <v>9</v>
      </c>
    </row>
    <row r="128" spans="1:18">
      <c r="A128" s="1"/>
      <c r="B128" s="6" t="s">
        <v>23</v>
      </c>
      <c r="C128" s="6">
        <v>1197831</v>
      </c>
      <c r="D128" s="7">
        <v>44470</v>
      </c>
      <c r="E128" s="6" t="s">
        <v>24</v>
      </c>
      <c r="F128" s="6" t="s">
        <v>25</v>
      </c>
      <c r="G128" s="6" t="s">
        <v>26</v>
      </c>
      <c r="H128" s="6" t="s">
        <v>17</v>
      </c>
      <c r="I128" s="25">
        <v>0.45</v>
      </c>
      <c r="J128" s="22">
        <v>8000</v>
      </c>
      <c r="K128" s="23">
        <f t="shared" si="0"/>
        <v>3600</v>
      </c>
      <c r="L128" s="23">
        <f t="shared" si="1"/>
        <v>1260</v>
      </c>
      <c r="M128" s="33">
        <v>0.35</v>
      </c>
      <c r="N128" s="30">
        <f t="shared" si="9"/>
        <v>0.45</v>
      </c>
      <c r="O128" s="31">
        <v>3600</v>
      </c>
      <c r="P128" s="31">
        <v>1260</v>
      </c>
      <c r="Q128" s="30">
        <f t="shared" si="7"/>
        <v>1620</v>
      </c>
      <c r="R128" s="27">
        <f t="shared" si="8"/>
        <v>10</v>
      </c>
    </row>
    <row r="129" spans="1:18">
      <c r="A129" s="1"/>
      <c r="B129" s="6" t="s">
        <v>23</v>
      </c>
      <c r="C129" s="6">
        <v>1197831</v>
      </c>
      <c r="D129" s="7">
        <v>44470</v>
      </c>
      <c r="E129" s="6" t="s">
        <v>24</v>
      </c>
      <c r="F129" s="6" t="s">
        <v>25</v>
      </c>
      <c r="G129" s="6" t="s">
        <v>26</v>
      </c>
      <c r="H129" s="6" t="s">
        <v>18</v>
      </c>
      <c r="I129" s="25">
        <v>0.45</v>
      </c>
      <c r="J129" s="22">
        <v>8000</v>
      </c>
      <c r="K129" s="23">
        <f t="shared" si="0"/>
        <v>3600</v>
      </c>
      <c r="L129" s="23">
        <f t="shared" si="1"/>
        <v>1260</v>
      </c>
      <c r="M129" s="33">
        <v>0.35</v>
      </c>
      <c r="N129" s="30">
        <f t="shared" si="9"/>
        <v>0.45</v>
      </c>
      <c r="O129" s="31">
        <v>3600</v>
      </c>
      <c r="P129" s="31">
        <v>1260</v>
      </c>
      <c r="Q129" s="30">
        <f t="shared" si="7"/>
        <v>1620</v>
      </c>
      <c r="R129" s="27">
        <f t="shared" si="8"/>
        <v>10</v>
      </c>
    </row>
    <row r="130" spans="1:18">
      <c r="A130" s="1"/>
      <c r="B130" s="6" t="s">
        <v>23</v>
      </c>
      <c r="C130" s="6">
        <v>1197831</v>
      </c>
      <c r="D130" s="7">
        <v>44470</v>
      </c>
      <c r="E130" s="6" t="s">
        <v>24</v>
      </c>
      <c r="F130" s="6" t="s">
        <v>25</v>
      </c>
      <c r="G130" s="6" t="s">
        <v>26</v>
      </c>
      <c r="H130" s="6" t="s">
        <v>19</v>
      </c>
      <c r="I130" s="25">
        <v>0.5</v>
      </c>
      <c r="J130" s="22">
        <v>7500</v>
      </c>
      <c r="K130" s="23">
        <f t="shared" si="0"/>
        <v>3750</v>
      </c>
      <c r="L130" s="23">
        <f t="shared" si="1"/>
        <v>1312.5</v>
      </c>
      <c r="M130" s="33">
        <v>0.35</v>
      </c>
      <c r="N130" s="30">
        <f t="shared" si="9"/>
        <v>0.5</v>
      </c>
      <c r="O130" s="31">
        <v>3750</v>
      </c>
      <c r="P130" s="31">
        <v>1312.5</v>
      </c>
      <c r="Q130" s="30">
        <f t="shared" si="7"/>
        <v>1875</v>
      </c>
      <c r="R130" s="27">
        <f t="shared" si="8"/>
        <v>10</v>
      </c>
    </row>
    <row r="131" spans="1:18">
      <c r="A131" s="1"/>
      <c r="B131" s="6" t="s">
        <v>23</v>
      </c>
      <c r="C131" s="6">
        <v>1197831</v>
      </c>
      <c r="D131" s="7">
        <v>44470</v>
      </c>
      <c r="E131" s="6" t="s">
        <v>24</v>
      </c>
      <c r="F131" s="6" t="s">
        <v>25</v>
      </c>
      <c r="G131" s="6" t="s">
        <v>26</v>
      </c>
      <c r="H131" s="6" t="s">
        <v>20</v>
      </c>
      <c r="I131" s="25">
        <v>0.5</v>
      </c>
      <c r="J131" s="22">
        <v>6000</v>
      </c>
      <c r="K131" s="23">
        <f t="shared" si="0"/>
        <v>3000</v>
      </c>
      <c r="L131" s="23">
        <f t="shared" si="1"/>
        <v>1350</v>
      </c>
      <c r="M131" s="33">
        <v>0.45</v>
      </c>
      <c r="N131" s="30">
        <f t="shared" ref="N131:N194" si="10">_xlfn.NUMBERVALUE(SUBSTITUTE(I131,"$",""))</f>
        <v>0.5</v>
      </c>
      <c r="O131" s="31">
        <v>3000</v>
      </c>
      <c r="P131" s="31">
        <v>1350</v>
      </c>
      <c r="Q131" s="30">
        <f t="shared" ref="Q131:Q194" si="11">N131*K131</f>
        <v>1500</v>
      </c>
      <c r="R131" s="27">
        <f t="shared" ref="R131:R194" si="12">MONTH(D131)</f>
        <v>10</v>
      </c>
    </row>
    <row r="132" spans="1:18">
      <c r="A132" s="1"/>
      <c r="B132" s="6" t="s">
        <v>23</v>
      </c>
      <c r="C132" s="6">
        <v>1197831</v>
      </c>
      <c r="D132" s="7">
        <v>44470</v>
      </c>
      <c r="E132" s="6" t="s">
        <v>24</v>
      </c>
      <c r="F132" s="6" t="s">
        <v>25</v>
      </c>
      <c r="G132" s="6" t="s">
        <v>26</v>
      </c>
      <c r="H132" s="6" t="s">
        <v>21</v>
      </c>
      <c r="I132" s="25">
        <v>0.45</v>
      </c>
      <c r="J132" s="22">
        <v>5750</v>
      </c>
      <c r="K132" s="23">
        <f t="shared" si="0"/>
        <v>2587.5</v>
      </c>
      <c r="L132" s="23">
        <f t="shared" si="1"/>
        <v>776.25</v>
      </c>
      <c r="M132" s="33">
        <v>0.3</v>
      </c>
      <c r="N132" s="30">
        <f t="shared" si="10"/>
        <v>0.45</v>
      </c>
      <c r="O132" s="31">
        <v>2587.5</v>
      </c>
      <c r="P132" s="31">
        <v>776.25</v>
      </c>
      <c r="Q132" s="30">
        <f t="shared" si="11"/>
        <v>1164.375</v>
      </c>
      <c r="R132" s="27">
        <f t="shared" si="12"/>
        <v>10</v>
      </c>
    </row>
    <row r="133" spans="1:18">
      <c r="A133" s="1"/>
      <c r="B133" s="6" t="s">
        <v>23</v>
      </c>
      <c r="C133" s="6">
        <v>1197831</v>
      </c>
      <c r="D133" s="7">
        <v>44470</v>
      </c>
      <c r="E133" s="6" t="s">
        <v>24</v>
      </c>
      <c r="F133" s="6" t="s">
        <v>25</v>
      </c>
      <c r="G133" s="6" t="s">
        <v>26</v>
      </c>
      <c r="H133" s="6" t="s">
        <v>22</v>
      </c>
      <c r="I133" s="25">
        <v>0.55000000000000004</v>
      </c>
      <c r="J133" s="22">
        <v>7500</v>
      </c>
      <c r="K133" s="23">
        <f t="shared" si="0"/>
        <v>4125</v>
      </c>
      <c r="L133" s="23">
        <f t="shared" si="1"/>
        <v>2062.5</v>
      </c>
      <c r="M133" s="33">
        <v>0.5</v>
      </c>
      <c r="N133" s="30">
        <f t="shared" si="10"/>
        <v>0.55000000000000004</v>
      </c>
      <c r="O133" s="31">
        <v>4125</v>
      </c>
      <c r="P133" s="31">
        <v>2062.5</v>
      </c>
      <c r="Q133" s="30">
        <f t="shared" si="11"/>
        <v>2268.75</v>
      </c>
      <c r="R133" s="27">
        <f t="shared" si="12"/>
        <v>10</v>
      </c>
    </row>
    <row r="134" spans="1:18">
      <c r="A134" s="1"/>
      <c r="B134" s="6" t="s">
        <v>23</v>
      </c>
      <c r="C134" s="6">
        <v>1197831</v>
      </c>
      <c r="D134" s="7">
        <v>44502</v>
      </c>
      <c r="E134" s="6" t="s">
        <v>24</v>
      </c>
      <c r="F134" s="6" t="s">
        <v>25</v>
      </c>
      <c r="G134" s="6" t="s">
        <v>26</v>
      </c>
      <c r="H134" s="6" t="s">
        <v>17</v>
      </c>
      <c r="I134" s="25">
        <v>0.45</v>
      </c>
      <c r="J134" s="22">
        <v>9000</v>
      </c>
      <c r="K134" s="23">
        <f t="shared" si="0"/>
        <v>4050</v>
      </c>
      <c r="L134" s="23">
        <f t="shared" si="1"/>
        <v>1417.5</v>
      </c>
      <c r="M134" s="33">
        <v>0.35</v>
      </c>
      <c r="N134" s="30">
        <f t="shared" si="10"/>
        <v>0.45</v>
      </c>
      <c r="O134" s="31">
        <v>4050</v>
      </c>
      <c r="P134" s="31">
        <v>1417.5</v>
      </c>
      <c r="Q134" s="30">
        <f t="shared" si="11"/>
        <v>1822.5</v>
      </c>
      <c r="R134" s="27">
        <f t="shared" si="12"/>
        <v>11</v>
      </c>
    </row>
    <row r="135" spans="1:18">
      <c r="A135" s="1"/>
      <c r="B135" s="6" t="s">
        <v>23</v>
      </c>
      <c r="C135" s="6">
        <v>1197831</v>
      </c>
      <c r="D135" s="7">
        <v>44502</v>
      </c>
      <c r="E135" s="6" t="s">
        <v>24</v>
      </c>
      <c r="F135" s="6" t="s">
        <v>25</v>
      </c>
      <c r="G135" s="6" t="s">
        <v>26</v>
      </c>
      <c r="H135" s="6" t="s">
        <v>18</v>
      </c>
      <c r="I135" s="25">
        <v>0.45</v>
      </c>
      <c r="J135" s="22">
        <v>9000</v>
      </c>
      <c r="K135" s="23">
        <f t="shared" si="0"/>
        <v>4050</v>
      </c>
      <c r="L135" s="23">
        <f t="shared" si="1"/>
        <v>1417.5</v>
      </c>
      <c r="M135" s="33">
        <v>0.35</v>
      </c>
      <c r="N135" s="30">
        <f t="shared" si="10"/>
        <v>0.45</v>
      </c>
      <c r="O135" s="31">
        <v>4050</v>
      </c>
      <c r="P135" s="31">
        <v>1417.5</v>
      </c>
      <c r="Q135" s="30">
        <f t="shared" si="11"/>
        <v>1822.5</v>
      </c>
      <c r="R135" s="27">
        <f t="shared" si="12"/>
        <v>11</v>
      </c>
    </row>
    <row r="136" spans="1:18">
      <c r="A136" s="1"/>
      <c r="B136" s="6" t="s">
        <v>23</v>
      </c>
      <c r="C136" s="6">
        <v>1197831</v>
      </c>
      <c r="D136" s="7">
        <v>44502</v>
      </c>
      <c r="E136" s="6" t="s">
        <v>24</v>
      </c>
      <c r="F136" s="6" t="s">
        <v>25</v>
      </c>
      <c r="G136" s="6" t="s">
        <v>26</v>
      </c>
      <c r="H136" s="6" t="s">
        <v>19</v>
      </c>
      <c r="I136" s="25">
        <v>0.5</v>
      </c>
      <c r="J136" s="22">
        <v>8250</v>
      </c>
      <c r="K136" s="23">
        <f t="shared" si="0"/>
        <v>4125</v>
      </c>
      <c r="L136" s="23">
        <f t="shared" si="1"/>
        <v>1443.75</v>
      </c>
      <c r="M136" s="33">
        <v>0.35</v>
      </c>
      <c r="N136" s="30">
        <f t="shared" si="10"/>
        <v>0.5</v>
      </c>
      <c r="O136" s="31">
        <v>4125</v>
      </c>
      <c r="P136" s="31">
        <v>1443.75</v>
      </c>
      <c r="Q136" s="30">
        <f t="shared" si="11"/>
        <v>2062.5</v>
      </c>
      <c r="R136" s="27">
        <f t="shared" si="12"/>
        <v>11</v>
      </c>
    </row>
    <row r="137" spans="1:18">
      <c r="A137" s="1"/>
      <c r="B137" s="6" t="s">
        <v>23</v>
      </c>
      <c r="C137" s="6">
        <v>1197831</v>
      </c>
      <c r="D137" s="7">
        <v>44502</v>
      </c>
      <c r="E137" s="6" t="s">
        <v>24</v>
      </c>
      <c r="F137" s="6" t="s">
        <v>25</v>
      </c>
      <c r="G137" s="6" t="s">
        <v>26</v>
      </c>
      <c r="H137" s="6" t="s">
        <v>20</v>
      </c>
      <c r="I137" s="25">
        <v>0.5</v>
      </c>
      <c r="J137" s="22">
        <v>6750</v>
      </c>
      <c r="K137" s="23">
        <f t="shared" si="0"/>
        <v>3375</v>
      </c>
      <c r="L137" s="23">
        <f t="shared" si="1"/>
        <v>1518.75</v>
      </c>
      <c r="M137" s="33">
        <v>0.45</v>
      </c>
      <c r="N137" s="30">
        <f t="shared" si="10"/>
        <v>0.5</v>
      </c>
      <c r="O137" s="31">
        <v>3375</v>
      </c>
      <c r="P137" s="31">
        <v>1518.75</v>
      </c>
      <c r="Q137" s="30">
        <f t="shared" si="11"/>
        <v>1687.5</v>
      </c>
      <c r="R137" s="27">
        <f t="shared" si="12"/>
        <v>11</v>
      </c>
    </row>
    <row r="138" spans="1:18">
      <c r="A138" s="1"/>
      <c r="B138" s="6" t="s">
        <v>23</v>
      </c>
      <c r="C138" s="6">
        <v>1197831</v>
      </c>
      <c r="D138" s="7">
        <v>44502</v>
      </c>
      <c r="E138" s="6" t="s">
        <v>24</v>
      </c>
      <c r="F138" s="6" t="s">
        <v>25</v>
      </c>
      <c r="G138" s="6" t="s">
        <v>26</v>
      </c>
      <c r="H138" s="6" t="s">
        <v>21</v>
      </c>
      <c r="I138" s="25">
        <v>0.45</v>
      </c>
      <c r="J138" s="22">
        <v>6500</v>
      </c>
      <c r="K138" s="23">
        <f t="shared" si="0"/>
        <v>2925</v>
      </c>
      <c r="L138" s="23">
        <f t="shared" si="1"/>
        <v>877.5</v>
      </c>
      <c r="M138" s="33">
        <v>0.3</v>
      </c>
      <c r="N138" s="30">
        <f t="shared" si="10"/>
        <v>0.45</v>
      </c>
      <c r="O138" s="31">
        <v>2925</v>
      </c>
      <c r="P138" s="31">
        <v>877.5</v>
      </c>
      <c r="Q138" s="30">
        <f t="shared" si="11"/>
        <v>1316.25</v>
      </c>
      <c r="R138" s="27">
        <f t="shared" si="12"/>
        <v>11</v>
      </c>
    </row>
    <row r="139" spans="1:18">
      <c r="A139" s="1"/>
      <c r="B139" s="6" t="s">
        <v>23</v>
      </c>
      <c r="C139" s="6">
        <v>1197831</v>
      </c>
      <c r="D139" s="7">
        <v>44502</v>
      </c>
      <c r="E139" s="6" t="s">
        <v>24</v>
      </c>
      <c r="F139" s="6" t="s">
        <v>25</v>
      </c>
      <c r="G139" s="6" t="s">
        <v>26</v>
      </c>
      <c r="H139" s="6" t="s">
        <v>22</v>
      </c>
      <c r="I139" s="25">
        <v>0.55000000000000004</v>
      </c>
      <c r="J139" s="22">
        <v>8500</v>
      </c>
      <c r="K139" s="23">
        <f t="shared" si="0"/>
        <v>4675</v>
      </c>
      <c r="L139" s="23">
        <f t="shared" si="1"/>
        <v>2337.5</v>
      </c>
      <c r="M139" s="33">
        <v>0.5</v>
      </c>
      <c r="N139" s="30">
        <f t="shared" si="10"/>
        <v>0.55000000000000004</v>
      </c>
      <c r="O139" s="31">
        <v>4675</v>
      </c>
      <c r="P139" s="31">
        <v>2337.5</v>
      </c>
      <c r="Q139" s="30">
        <f t="shared" si="11"/>
        <v>2571.25</v>
      </c>
      <c r="R139" s="27">
        <f t="shared" si="12"/>
        <v>11</v>
      </c>
    </row>
    <row r="140" spans="1:18">
      <c r="A140" s="1"/>
      <c r="B140" s="6" t="s">
        <v>23</v>
      </c>
      <c r="C140" s="6">
        <v>1197831</v>
      </c>
      <c r="D140" s="7">
        <v>44531</v>
      </c>
      <c r="E140" s="6" t="s">
        <v>24</v>
      </c>
      <c r="F140" s="6" t="s">
        <v>25</v>
      </c>
      <c r="G140" s="6" t="s">
        <v>26</v>
      </c>
      <c r="H140" s="6" t="s">
        <v>17</v>
      </c>
      <c r="I140" s="25">
        <v>0.45</v>
      </c>
      <c r="J140" s="22">
        <v>9500</v>
      </c>
      <c r="K140" s="23">
        <f t="shared" si="0"/>
        <v>4275</v>
      </c>
      <c r="L140" s="23">
        <f t="shared" si="1"/>
        <v>1496.25</v>
      </c>
      <c r="M140" s="33">
        <v>0.35</v>
      </c>
      <c r="N140" s="30">
        <f t="shared" si="10"/>
        <v>0.45</v>
      </c>
      <c r="O140" s="31">
        <v>4275</v>
      </c>
      <c r="P140" s="31">
        <v>1496.25</v>
      </c>
      <c r="Q140" s="30">
        <f t="shared" si="11"/>
        <v>1923.75</v>
      </c>
      <c r="R140" s="27">
        <f t="shared" si="12"/>
        <v>12</v>
      </c>
    </row>
    <row r="141" spans="1:18">
      <c r="A141" s="1"/>
      <c r="B141" s="6" t="s">
        <v>23</v>
      </c>
      <c r="C141" s="6">
        <v>1197831</v>
      </c>
      <c r="D141" s="7">
        <v>44531</v>
      </c>
      <c r="E141" s="6" t="s">
        <v>24</v>
      </c>
      <c r="F141" s="6" t="s">
        <v>25</v>
      </c>
      <c r="G141" s="6" t="s">
        <v>26</v>
      </c>
      <c r="H141" s="6" t="s">
        <v>18</v>
      </c>
      <c r="I141" s="25">
        <v>0.45</v>
      </c>
      <c r="J141" s="22">
        <v>9500</v>
      </c>
      <c r="K141" s="23">
        <f t="shared" si="0"/>
        <v>4275</v>
      </c>
      <c r="L141" s="23">
        <f t="shared" si="1"/>
        <v>1496.25</v>
      </c>
      <c r="M141" s="33">
        <v>0.35</v>
      </c>
      <c r="N141" s="30">
        <f t="shared" si="10"/>
        <v>0.45</v>
      </c>
      <c r="O141" s="31">
        <v>4275</v>
      </c>
      <c r="P141" s="31">
        <v>1496.25</v>
      </c>
      <c r="Q141" s="30">
        <f t="shared" si="11"/>
        <v>1923.75</v>
      </c>
      <c r="R141" s="27">
        <f t="shared" si="12"/>
        <v>12</v>
      </c>
    </row>
    <row r="142" spans="1:18">
      <c r="A142" s="1"/>
      <c r="B142" s="6" t="s">
        <v>23</v>
      </c>
      <c r="C142" s="6">
        <v>1197831</v>
      </c>
      <c r="D142" s="7">
        <v>44531</v>
      </c>
      <c r="E142" s="6" t="s">
        <v>24</v>
      </c>
      <c r="F142" s="6" t="s">
        <v>25</v>
      </c>
      <c r="G142" s="6" t="s">
        <v>26</v>
      </c>
      <c r="H142" s="6" t="s">
        <v>19</v>
      </c>
      <c r="I142" s="25">
        <v>0.5</v>
      </c>
      <c r="J142" s="22">
        <v>8500</v>
      </c>
      <c r="K142" s="23">
        <f t="shared" si="0"/>
        <v>4250</v>
      </c>
      <c r="L142" s="23">
        <f t="shared" si="1"/>
        <v>1487.5</v>
      </c>
      <c r="M142" s="33">
        <v>0.35</v>
      </c>
      <c r="N142" s="30">
        <f t="shared" si="10"/>
        <v>0.5</v>
      </c>
      <c r="O142" s="31">
        <v>4250</v>
      </c>
      <c r="P142" s="31">
        <v>1487.5</v>
      </c>
      <c r="Q142" s="30">
        <f t="shared" si="11"/>
        <v>2125</v>
      </c>
      <c r="R142" s="27">
        <f t="shared" si="12"/>
        <v>12</v>
      </c>
    </row>
    <row r="143" spans="1:18">
      <c r="A143" s="1"/>
      <c r="B143" s="6" t="s">
        <v>23</v>
      </c>
      <c r="C143" s="6">
        <v>1197831</v>
      </c>
      <c r="D143" s="7">
        <v>44531</v>
      </c>
      <c r="E143" s="6" t="s">
        <v>24</v>
      </c>
      <c r="F143" s="6" t="s">
        <v>25</v>
      </c>
      <c r="G143" s="6" t="s">
        <v>26</v>
      </c>
      <c r="H143" s="6" t="s">
        <v>20</v>
      </c>
      <c r="I143" s="25">
        <v>0.5</v>
      </c>
      <c r="J143" s="22">
        <v>7000</v>
      </c>
      <c r="K143" s="23">
        <f t="shared" si="0"/>
        <v>3500</v>
      </c>
      <c r="L143" s="23">
        <f t="shared" si="1"/>
        <v>1575</v>
      </c>
      <c r="M143" s="33">
        <v>0.45</v>
      </c>
      <c r="N143" s="30">
        <f t="shared" si="10"/>
        <v>0.5</v>
      </c>
      <c r="O143" s="31">
        <v>3500</v>
      </c>
      <c r="P143" s="31">
        <v>1575</v>
      </c>
      <c r="Q143" s="30">
        <f t="shared" si="11"/>
        <v>1750</v>
      </c>
      <c r="R143" s="27">
        <f t="shared" si="12"/>
        <v>12</v>
      </c>
    </row>
    <row r="144" spans="1:18">
      <c r="A144" s="1"/>
      <c r="B144" s="6" t="s">
        <v>23</v>
      </c>
      <c r="C144" s="6">
        <v>1197831</v>
      </c>
      <c r="D144" s="7">
        <v>44531</v>
      </c>
      <c r="E144" s="6" t="s">
        <v>24</v>
      </c>
      <c r="F144" s="6" t="s">
        <v>25</v>
      </c>
      <c r="G144" s="6" t="s">
        <v>26</v>
      </c>
      <c r="H144" s="6" t="s">
        <v>21</v>
      </c>
      <c r="I144" s="25">
        <v>0.45</v>
      </c>
      <c r="J144" s="22">
        <v>6500</v>
      </c>
      <c r="K144" s="23">
        <f t="shared" si="0"/>
        <v>2925</v>
      </c>
      <c r="L144" s="23">
        <f t="shared" si="1"/>
        <v>877.5</v>
      </c>
      <c r="M144" s="33">
        <v>0.3</v>
      </c>
      <c r="N144" s="30">
        <f t="shared" si="10"/>
        <v>0.45</v>
      </c>
      <c r="O144" s="31">
        <v>2925</v>
      </c>
      <c r="P144" s="31">
        <v>877.5</v>
      </c>
      <c r="Q144" s="30">
        <f t="shared" si="11"/>
        <v>1316.25</v>
      </c>
      <c r="R144" s="27">
        <f t="shared" si="12"/>
        <v>12</v>
      </c>
    </row>
    <row r="145" spans="1:18">
      <c r="A145" s="1"/>
      <c r="B145" s="6" t="s">
        <v>23</v>
      </c>
      <c r="C145" s="6">
        <v>1197831</v>
      </c>
      <c r="D145" s="7">
        <v>44531</v>
      </c>
      <c r="E145" s="6" t="s">
        <v>24</v>
      </c>
      <c r="F145" s="6" t="s">
        <v>25</v>
      </c>
      <c r="G145" s="6" t="s">
        <v>26</v>
      </c>
      <c r="H145" s="6" t="s">
        <v>22</v>
      </c>
      <c r="I145" s="25">
        <v>0.55000000000000004</v>
      </c>
      <c r="J145" s="22">
        <v>9000</v>
      </c>
      <c r="K145" s="23">
        <f t="shared" si="0"/>
        <v>4950</v>
      </c>
      <c r="L145" s="23">
        <f t="shared" si="1"/>
        <v>2475</v>
      </c>
      <c r="M145" s="33">
        <v>0.5</v>
      </c>
      <c r="N145" s="30">
        <f t="shared" si="10"/>
        <v>0.55000000000000004</v>
      </c>
      <c r="O145" s="31">
        <v>4950</v>
      </c>
      <c r="P145" s="31">
        <v>2475</v>
      </c>
      <c r="Q145" s="30">
        <f t="shared" si="11"/>
        <v>2722.5</v>
      </c>
      <c r="R145" s="27">
        <f t="shared" si="12"/>
        <v>12</v>
      </c>
    </row>
    <row r="146" spans="1:18">
      <c r="A146" s="1"/>
      <c r="B146" s="6" t="s">
        <v>27</v>
      </c>
      <c r="C146" s="6">
        <v>1128299</v>
      </c>
      <c r="D146" s="7">
        <v>44216</v>
      </c>
      <c r="E146" s="6" t="s">
        <v>28</v>
      </c>
      <c r="F146" s="6" t="s">
        <v>29</v>
      </c>
      <c r="G146" s="6" t="s">
        <v>30</v>
      </c>
      <c r="H146" s="6" t="s">
        <v>17</v>
      </c>
      <c r="I146" s="25">
        <v>0.39999999999999997</v>
      </c>
      <c r="J146" s="22">
        <v>7750</v>
      </c>
      <c r="K146" s="23">
        <f t="shared" si="0"/>
        <v>3099.9999999999995</v>
      </c>
      <c r="L146" s="23">
        <f t="shared" si="1"/>
        <v>1085</v>
      </c>
      <c r="M146" s="33">
        <v>0.35000000000000003</v>
      </c>
      <c r="N146" s="30">
        <f t="shared" si="10"/>
        <v>0.4</v>
      </c>
      <c r="O146" s="31">
        <v>3100</v>
      </c>
      <c r="P146" s="31">
        <v>1085</v>
      </c>
      <c r="Q146" s="30">
        <f t="shared" si="11"/>
        <v>1240</v>
      </c>
      <c r="R146" s="27">
        <f t="shared" si="12"/>
        <v>1</v>
      </c>
    </row>
    <row r="147" spans="1:18">
      <c r="A147" s="1"/>
      <c r="B147" s="6" t="s">
        <v>27</v>
      </c>
      <c r="C147" s="6">
        <v>1128299</v>
      </c>
      <c r="D147" s="7">
        <v>44216</v>
      </c>
      <c r="E147" s="6" t="s">
        <v>28</v>
      </c>
      <c r="F147" s="6" t="s">
        <v>29</v>
      </c>
      <c r="G147" s="6" t="s">
        <v>30</v>
      </c>
      <c r="H147" s="6" t="s">
        <v>18</v>
      </c>
      <c r="I147" s="25">
        <v>0.5</v>
      </c>
      <c r="J147" s="22">
        <v>7750</v>
      </c>
      <c r="K147" s="23">
        <f t="shared" si="0"/>
        <v>3875</v>
      </c>
      <c r="L147" s="23">
        <f t="shared" si="1"/>
        <v>775</v>
      </c>
      <c r="M147" s="33">
        <v>0.2</v>
      </c>
      <c r="N147" s="30">
        <f t="shared" si="10"/>
        <v>0.5</v>
      </c>
      <c r="O147" s="31">
        <v>3875</v>
      </c>
      <c r="P147" s="31">
        <v>775</v>
      </c>
      <c r="Q147" s="30">
        <f t="shared" si="11"/>
        <v>1937.5</v>
      </c>
      <c r="R147" s="27">
        <f t="shared" si="12"/>
        <v>1</v>
      </c>
    </row>
    <row r="148" spans="1:18">
      <c r="A148" s="1"/>
      <c r="B148" s="6" t="s">
        <v>27</v>
      </c>
      <c r="C148" s="6">
        <v>1128299</v>
      </c>
      <c r="D148" s="7">
        <v>44216</v>
      </c>
      <c r="E148" s="6" t="s">
        <v>28</v>
      </c>
      <c r="F148" s="6" t="s">
        <v>29</v>
      </c>
      <c r="G148" s="6" t="s">
        <v>30</v>
      </c>
      <c r="H148" s="6" t="s">
        <v>19</v>
      </c>
      <c r="I148" s="25">
        <v>0.5</v>
      </c>
      <c r="J148" s="22">
        <v>7750</v>
      </c>
      <c r="K148" s="23">
        <f t="shared" si="0"/>
        <v>3875</v>
      </c>
      <c r="L148" s="23">
        <f t="shared" si="1"/>
        <v>1356.2500000000002</v>
      </c>
      <c r="M148" s="33">
        <v>0.35000000000000003</v>
      </c>
      <c r="N148" s="30">
        <f t="shared" si="10"/>
        <v>0.5</v>
      </c>
      <c r="O148" s="31">
        <v>3875</v>
      </c>
      <c r="P148" s="31">
        <v>1356.25</v>
      </c>
      <c r="Q148" s="30">
        <f t="shared" si="11"/>
        <v>1937.5</v>
      </c>
      <c r="R148" s="27">
        <f t="shared" si="12"/>
        <v>1</v>
      </c>
    </row>
    <row r="149" spans="1:18">
      <c r="A149" s="1"/>
      <c r="B149" s="6" t="s">
        <v>27</v>
      </c>
      <c r="C149" s="6">
        <v>1128299</v>
      </c>
      <c r="D149" s="7">
        <v>44216</v>
      </c>
      <c r="E149" s="6" t="s">
        <v>28</v>
      </c>
      <c r="F149" s="6" t="s">
        <v>29</v>
      </c>
      <c r="G149" s="6" t="s">
        <v>30</v>
      </c>
      <c r="H149" s="6" t="s">
        <v>20</v>
      </c>
      <c r="I149" s="25">
        <v>0.5</v>
      </c>
      <c r="J149" s="22">
        <v>6250</v>
      </c>
      <c r="K149" s="23">
        <f t="shared" si="0"/>
        <v>3125</v>
      </c>
      <c r="L149" s="23">
        <f t="shared" si="1"/>
        <v>937.5</v>
      </c>
      <c r="M149" s="33">
        <v>0.3</v>
      </c>
      <c r="N149" s="30">
        <f t="shared" si="10"/>
        <v>0.5</v>
      </c>
      <c r="O149" s="31">
        <v>3125</v>
      </c>
      <c r="P149" s="31">
        <v>937.5</v>
      </c>
      <c r="Q149" s="30">
        <f t="shared" si="11"/>
        <v>1562.5</v>
      </c>
      <c r="R149" s="27">
        <f t="shared" si="12"/>
        <v>1</v>
      </c>
    </row>
    <row r="150" spans="1:18">
      <c r="A150" s="1"/>
      <c r="B150" s="6" t="s">
        <v>27</v>
      </c>
      <c r="C150" s="6">
        <v>1128299</v>
      </c>
      <c r="D150" s="7">
        <v>44216</v>
      </c>
      <c r="E150" s="6" t="s">
        <v>28</v>
      </c>
      <c r="F150" s="6" t="s">
        <v>29</v>
      </c>
      <c r="G150" s="6" t="s">
        <v>30</v>
      </c>
      <c r="H150" s="6" t="s">
        <v>21</v>
      </c>
      <c r="I150" s="25">
        <v>0.55000000000000004</v>
      </c>
      <c r="J150" s="22">
        <v>5750</v>
      </c>
      <c r="K150" s="23">
        <f t="shared" si="0"/>
        <v>3162.5000000000005</v>
      </c>
      <c r="L150" s="23">
        <f t="shared" si="1"/>
        <v>1581.2500000000002</v>
      </c>
      <c r="M150" s="33">
        <v>0.5</v>
      </c>
      <c r="N150" s="30">
        <f t="shared" si="10"/>
        <v>0.55000000000000004</v>
      </c>
      <c r="O150" s="31">
        <v>3162.5</v>
      </c>
      <c r="P150" s="31">
        <v>1581.25</v>
      </c>
      <c r="Q150" s="30">
        <f t="shared" si="11"/>
        <v>1739.3750000000005</v>
      </c>
      <c r="R150" s="27">
        <f t="shared" si="12"/>
        <v>1</v>
      </c>
    </row>
    <row r="151" spans="1:18">
      <c r="A151" s="1"/>
      <c r="B151" s="6" t="s">
        <v>27</v>
      </c>
      <c r="C151" s="6">
        <v>1128299</v>
      </c>
      <c r="D151" s="7">
        <v>44216</v>
      </c>
      <c r="E151" s="6" t="s">
        <v>28</v>
      </c>
      <c r="F151" s="6" t="s">
        <v>29</v>
      </c>
      <c r="G151" s="6" t="s">
        <v>30</v>
      </c>
      <c r="H151" s="6" t="s">
        <v>22</v>
      </c>
      <c r="I151" s="25">
        <v>0.5</v>
      </c>
      <c r="J151" s="22">
        <v>7750</v>
      </c>
      <c r="K151" s="23">
        <f t="shared" si="0"/>
        <v>3875</v>
      </c>
      <c r="L151" s="23">
        <f t="shared" si="1"/>
        <v>581.25000000000011</v>
      </c>
      <c r="M151" s="33">
        <v>0.15000000000000002</v>
      </c>
      <c r="N151" s="30">
        <f t="shared" si="10"/>
        <v>0.5</v>
      </c>
      <c r="O151" s="31">
        <v>3875</v>
      </c>
      <c r="P151" s="31">
        <v>581.25</v>
      </c>
      <c r="Q151" s="30">
        <f t="shared" si="11"/>
        <v>1937.5</v>
      </c>
      <c r="R151" s="27">
        <f t="shared" si="12"/>
        <v>1</v>
      </c>
    </row>
    <row r="152" spans="1:18">
      <c r="A152" s="1"/>
      <c r="B152" s="6" t="s">
        <v>27</v>
      </c>
      <c r="C152" s="6">
        <v>1128299</v>
      </c>
      <c r="D152" s="7">
        <v>44247</v>
      </c>
      <c r="E152" s="6" t="s">
        <v>28</v>
      </c>
      <c r="F152" s="6" t="s">
        <v>29</v>
      </c>
      <c r="G152" s="6" t="s">
        <v>30</v>
      </c>
      <c r="H152" s="6" t="s">
        <v>17</v>
      </c>
      <c r="I152" s="25">
        <v>0.39999999999999997</v>
      </c>
      <c r="J152" s="22">
        <v>8250</v>
      </c>
      <c r="K152" s="23">
        <f t="shared" si="0"/>
        <v>3299.9999999999995</v>
      </c>
      <c r="L152" s="23">
        <f t="shared" si="1"/>
        <v>1155</v>
      </c>
      <c r="M152" s="33">
        <v>0.35000000000000003</v>
      </c>
      <c r="N152" s="30">
        <f t="shared" si="10"/>
        <v>0.4</v>
      </c>
      <c r="O152" s="31">
        <v>3300</v>
      </c>
      <c r="P152" s="31">
        <v>1155</v>
      </c>
      <c r="Q152" s="30">
        <f t="shared" si="11"/>
        <v>1320</v>
      </c>
      <c r="R152" s="27">
        <f t="shared" si="12"/>
        <v>2</v>
      </c>
    </row>
    <row r="153" spans="1:18">
      <c r="A153" s="1"/>
      <c r="B153" s="6" t="s">
        <v>27</v>
      </c>
      <c r="C153" s="6">
        <v>1128299</v>
      </c>
      <c r="D153" s="7">
        <v>44247</v>
      </c>
      <c r="E153" s="6" t="s">
        <v>28</v>
      </c>
      <c r="F153" s="6" t="s">
        <v>29</v>
      </c>
      <c r="G153" s="6" t="s">
        <v>30</v>
      </c>
      <c r="H153" s="6" t="s">
        <v>18</v>
      </c>
      <c r="I153" s="25">
        <v>0.5</v>
      </c>
      <c r="J153" s="22">
        <v>7250</v>
      </c>
      <c r="K153" s="23">
        <f t="shared" si="0"/>
        <v>3625</v>
      </c>
      <c r="L153" s="23">
        <f t="shared" si="1"/>
        <v>725</v>
      </c>
      <c r="M153" s="33">
        <v>0.2</v>
      </c>
      <c r="N153" s="30">
        <f t="shared" si="10"/>
        <v>0.5</v>
      </c>
      <c r="O153" s="31">
        <v>3625</v>
      </c>
      <c r="P153" s="31">
        <v>725</v>
      </c>
      <c r="Q153" s="30">
        <f t="shared" si="11"/>
        <v>1812.5</v>
      </c>
      <c r="R153" s="27">
        <f t="shared" si="12"/>
        <v>2</v>
      </c>
    </row>
    <row r="154" spans="1:18">
      <c r="A154" s="1"/>
      <c r="B154" s="6" t="s">
        <v>27</v>
      </c>
      <c r="C154" s="6">
        <v>1128299</v>
      </c>
      <c r="D154" s="7">
        <v>44247</v>
      </c>
      <c r="E154" s="6" t="s">
        <v>28</v>
      </c>
      <c r="F154" s="6" t="s">
        <v>29</v>
      </c>
      <c r="G154" s="6" t="s">
        <v>30</v>
      </c>
      <c r="H154" s="6" t="s">
        <v>19</v>
      </c>
      <c r="I154" s="25">
        <v>0.5</v>
      </c>
      <c r="J154" s="22">
        <v>7250</v>
      </c>
      <c r="K154" s="23">
        <f t="shared" si="0"/>
        <v>3625</v>
      </c>
      <c r="L154" s="23">
        <f t="shared" si="1"/>
        <v>1268.7500000000002</v>
      </c>
      <c r="M154" s="33">
        <v>0.35000000000000003</v>
      </c>
      <c r="N154" s="30">
        <f t="shared" si="10"/>
        <v>0.5</v>
      </c>
      <c r="O154" s="31">
        <v>3625</v>
      </c>
      <c r="P154" s="31">
        <v>1268.75</v>
      </c>
      <c r="Q154" s="30">
        <f t="shared" si="11"/>
        <v>1812.5</v>
      </c>
      <c r="R154" s="27">
        <f t="shared" si="12"/>
        <v>2</v>
      </c>
    </row>
    <row r="155" spans="1:18">
      <c r="A155" s="1"/>
      <c r="B155" s="6" t="s">
        <v>27</v>
      </c>
      <c r="C155" s="6">
        <v>1128299</v>
      </c>
      <c r="D155" s="7">
        <v>44247</v>
      </c>
      <c r="E155" s="6" t="s">
        <v>28</v>
      </c>
      <c r="F155" s="6" t="s">
        <v>29</v>
      </c>
      <c r="G155" s="6" t="s">
        <v>30</v>
      </c>
      <c r="H155" s="6" t="s">
        <v>20</v>
      </c>
      <c r="I155" s="25">
        <v>0.5</v>
      </c>
      <c r="J155" s="22">
        <v>5750</v>
      </c>
      <c r="K155" s="23">
        <f t="shared" si="0"/>
        <v>2875</v>
      </c>
      <c r="L155" s="23">
        <f t="shared" si="1"/>
        <v>862.5</v>
      </c>
      <c r="M155" s="33">
        <v>0.3</v>
      </c>
      <c r="N155" s="30">
        <f t="shared" si="10"/>
        <v>0.5</v>
      </c>
      <c r="O155" s="31">
        <v>2875</v>
      </c>
      <c r="P155" s="31">
        <v>862.5</v>
      </c>
      <c r="Q155" s="30">
        <f t="shared" si="11"/>
        <v>1437.5</v>
      </c>
      <c r="R155" s="27">
        <f t="shared" si="12"/>
        <v>2</v>
      </c>
    </row>
    <row r="156" spans="1:18">
      <c r="A156" s="1"/>
      <c r="B156" s="6" t="s">
        <v>27</v>
      </c>
      <c r="C156" s="6">
        <v>1128299</v>
      </c>
      <c r="D156" s="7">
        <v>44247</v>
      </c>
      <c r="E156" s="6" t="s">
        <v>28</v>
      </c>
      <c r="F156" s="6" t="s">
        <v>29</v>
      </c>
      <c r="G156" s="6" t="s">
        <v>30</v>
      </c>
      <c r="H156" s="6" t="s">
        <v>21</v>
      </c>
      <c r="I156" s="25">
        <v>0.55000000000000004</v>
      </c>
      <c r="J156" s="22">
        <v>5000</v>
      </c>
      <c r="K156" s="23">
        <f t="shared" si="0"/>
        <v>2750</v>
      </c>
      <c r="L156" s="23">
        <f t="shared" si="1"/>
        <v>1375</v>
      </c>
      <c r="M156" s="33">
        <v>0.5</v>
      </c>
      <c r="N156" s="30">
        <f t="shared" si="10"/>
        <v>0.55000000000000004</v>
      </c>
      <c r="O156" s="31">
        <v>2750</v>
      </c>
      <c r="P156" s="31">
        <v>1375</v>
      </c>
      <c r="Q156" s="30">
        <f t="shared" si="11"/>
        <v>1512.5000000000002</v>
      </c>
      <c r="R156" s="27">
        <f t="shared" si="12"/>
        <v>2</v>
      </c>
    </row>
    <row r="157" spans="1:18">
      <c r="A157" s="1"/>
      <c r="B157" s="6" t="s">
        <v>27</v>
      </c>
      <c r="C157" s="6">
        <v>1128299</v>
      </c>
      <c r="D157" s="7">
        <v>44247</v>
      </c>
      <c r="E157" s="6" t="s">
        <v>28</v>
      </c>
      <c r="F157" s="6" t="s">
        <v>29</v>
      </c>
      <c r="G157" s="6" t="s">
        <v>30</v>
      </c>
      <c r="H157" s="6" t="s">
        <v>22</v>
      </c>
      <c r="I157" s="25">
        <v>0.5</v>
      </c>
      <c r="J157" s="22">
        <v>7000</v>
      </c>
      <c r="K157" s="23">
        <f t="shared" si="0"/>
        <v>3500</v>
      </c>
      <c r="L157" s="23">
        <f t="shared" si="1"/>
        <v>525.00000000000011</v>
      </c>
      <c r="M157" s="33">
        <v>0.15000000000000002</v>
      </c>
      <c r="N157" s="30">
        <f t="shared" si="10"/>
        <v>0.5</v>
      </c>
      <c r="O157" s="31">
        <v>3500</v>
      </c>
      <c r="P157" s="31">
        <v>525</v>
      </c>
      <c r="Q157" s="30">
        <f t="shared" si="11"/>
        <v>1750</v>
      </c>
      <c r="R157" s="27">
        <f t="shared" si="12"/>
        <v>2</v>
      </c>
    </row>
    <row r="158" spans="1:18">
      <c r="A158" s="1"/>
      <c r="B158" s="6" t="s">
        <v>27</v>
      </c>
      <c r="C158" s="6">
        <v>1128299</v>
      </c>
      <c r="D158" s="7">
        <v>44274</v>
      </c>
      <c r="E158" s="6" t="s">
        <v>28</v>
      </c>
      <c r="F158" s="6" t="s">
        <v>29</v>
      </c>
      <c r="G158" s="6" t="s">
        <v>30</v>
      </c>
      <c r="H158" s="6" t="s">
        <v>17</v>
      </c>
      <c r="I158" s="25">
        <v>0.5</v>
      </c>
      <c r="J158" s="22">
        <v>8500</v>
      </c>
      <c r="K158" s="23">
        <f t="shared" si="0"/>
        <v>4250</v>
      </c>
      <c r="L158" s="23">
        <f t="shared" si="1"/>
        <v>1487.5000000000002</v>
      </c>
      <c r="M158" s="33">
        <v>0.35000000000000003</v>
      </c>
      <c r="N158" s="30">
        <f t="shared" si="10"/>
        <v>0.5</v>
      </c>
      <c r="O158" s="31">
        <v>4250</v>
      </c>
      <c r="P158" s="31">
        <v>1487.5</v>
      </c>
      <c r="Q158" s="30">
        <f t="shared" si="11"/>
        <v>2125</v>
      </c>
      <c r="R158" s="27">
        <f t="shared" si="12"/>
        <v>3</v>
      </c>
    </row>
    <row r="159" spans="1:18">
      <c r="A159" s="1"/>
      <c r="B159" s="6" t="s">
        <v>27</v>
      </c>
      <c r="C159" s="6">
        <v>1128299</v>
      </c>
      <c r="D159" s="7">
        <v>44274</v>
      </c>
      <c r="E159" s="6" t="s">
        <v>28</v>
      </c>
      <c r="F159" s="6" t="s">
        <v>29</v>
      </c>
      <c r="G159" s="6" t="s">
        <v>30</v>
      </c>
      <c r="H159" s="6" t="s">
        <v>18</v>
      </c>
      <c r="I159" s="25">
        <v>0.6</v>
      </c>
      <c r="J159" s="22">
        <v>7000</v>
      </c>
      <c r="K159" s="23">
        <f t="shared" si="0"/>
        <v>4200</v>
      </c>
      <c r="L159" s="23">
        <f t="shared" si="1"/>
        <v>840</v>
      </c>
      <c r="M159" s="33">
        <v>0.2</v>
      </c>
      <c r="N159" s="30">
        <f t="shared" si="10"/>
        <v>0.6</v>
      </c>
      <c r="O159" s="31">
        <v>4200</v>
      </c>
      <c r="P159" s="31">
        <v>840</v>
      </c>
      <c r="Q159" s="30">
        <f t="shared" si="11"/>
        <v>2520</v>
      </c>
      <c r="R159" s="27">
        <f t="shared" si="12"/>
        <v>3</v>
      </c>
    </row>
    <row r="160" spans="1:18">
      <c r="A160" s="1"/>
      <c r="B160" s="6" t="s">
        <v>27</v>
      </c>
      <c r="C160" s="6">
        <v>1128299</v>
      </c>
      <c r="D160" s="7">
        <v>44274</v>
      </c>
      <c r="E160" s="6" t="s">
        <v>28</v>
      </c>
      <c r="F160" s="6" t="s">
        <v>29</v>
      </c>
      <c r="G160" s="6" t="s">
        <v>30</v>
      </c>
      <c r="H160" s="6" t="s">
        <v>19</v>
      </c>
      <c r="I160" s="25">
        <v>0.6</v>
      </c>
      <c r="J160" s="22">
        <v>7000</v>
      </c>
      <c r="K160" s="23">
        <f t="shared" si="0"/>
        <v>4200</v>
      </c>
      <c r="L160" s="23">
        <f t="shared" si="1"/>
        <v>1470.0000000000002</v>
      </c>
      <c r="M160" s="33">
        <v>0.35000000000000003</v>
      </c>
      <c r="N160" s="30">
        <f t="shared" si="10"/>
        <v>0.6</v>
      </c>
      <c r="O160" s="31">
        <v>4200</v>
      </c>
      <c r="P160" s="31">
        <v>1470</v>
      </c>
      <c r="Q160" s="30">
        <f t="shared" si="11"/>
        <v>2520</v>
      </c>
      <c r="R160" s="27">
        <f t="shared" si="12"/>
        <v>3</v>
      </c>
    </row>
    <row r="161" spans="1:18">
      <c r="A161" s="1"/>
      <c r="B161" s="6" t="s">
        <v>27</v>
      </c>
      <c r="C161" s="6">
        <v>1128299</v>
      </c>
      <c r="D161" s="7">
        <v>44274</v>
      </c>
      <c r="E161" s="6" t="s">
        <v>28</v>
      </c>
      <c r="F161" s="6" t="s">
        <v>29</v>
      </c>
      <c r="G161" s="6" t="s">
        <v>30</v>
      </c>
      <c r="H161" s="6" t="s">
        <v>20</v>
      </c>
      <c r="I161" s="25">
        <v>0.6</v>
      </c>
      <c r="J161" s="22">
        <v>6000</v>
      </c>
      <c r="K161" s="23">
        <f t="shared" si="0"/>
        <v>3600</v>
      </c>
      <c r="L161" s="23">
        <f t="shared" si="1"/>
        <v>1080</v>
      </c>
      <c r="M161" s="33">
        <v>0.3</v>
      </c>
      <c r="N161" s="30">
        <f t="shared" si="10"/>
        <v>0.6</v>
      </c>
      <c r="O161" s="31">
        <v>3600</v>
      </c>
      <c r="P161" s="31">
        <v>1080</v>
      </c>
      <c r="Q161" s="30">
        <f t="shared" si="11"/>
        <v>2160</v>
      </c>
      <c r="R161" s="27">
        <f t="shared" si="12"/>
        <v>3</v>
      </c>
    </row>
    <row r="162" spans="1:18">
      <c r="A162" s="1"/>
      <c r="B162" s="6" t="s">
        <v>27</v>
      </c>
      <c r="C162" s="6">
        <v>1128299</v>
      </c>
      <c r="D162" s="7">
        <v>44274</v>
      </c>
      <c r="E162" s="6" t="s">
        <v>28</v>
      </c>
      <c r="F162" s="6" t="s">
        <v>29</v>
      </c>
      <c r="G162" s="6" t="s">
        <v>30</v>
      </c>
      <c r="H162" s="6" t="s">
        <v>21</v>
      </c>
      <c r="I162" s="25">
        <v>0.65</v>
      </c>
      <c r="J162" s="22">
        <v>5000</v>
      </c>
      <c r="K162" s="23">
        <f t="shared" si="0"/>
        <v>3250</v>
      </c>
      <c r="L162" s="23">
        <f t="shared" si="1"/>
        <v>1625</v>
      </c>
      <c r="M162" s="33">
        <v>0.5</v>
      </c>
      <c r="N162" s="30">
        <f t="shared" si="10"/>
        <v>0.65</v>
      </c>
      <c r="O162" s="31">
        <v>3250</v>
      </c>
      <c r="P162" s="31">
        <v>1625</v>
      </c>
      <c r="Q162" s="30">
        <f t="shared" si="11"/>
        <v>2112.5</v>
      </c>
      <c r="R162" s="27">
        <f t="shared" si="12"/>
        <v>3</v>
      </c>
    </row>
    <row r="163" spans="1:18">
      <c r="A163" s="1"/>
      <c r="B163" s="6" t="s">
        <v>27</v>
      </c>
      <c r="C163" s="6">
        <v>1128299</v>
      </c>
      <c r="D163" s="7">
        <v>44274</v>
      </c>
      <c r="E163" s="6" t="s">
        <v>28</v>
      </c>
      <c r="F163" s="6" t="s">
        <v>29</v>
      </c>
      <c r="G163" s="6" t="s">
        <v>30</v>
      </c>
      <c r="H163" s="6" t="s">
        <v>22</v>
      </c>
      <c r="I163" s="25">
        <v>0.6</v>
      </c>
      <c r="J163" s="22">
        <v>7000</v>
      </c>
      <c r="K163" s="23">
        <f t="shared" si="0"/>
        <v>4200</v>
      </c>
      <c r="L163" s="23">
        <f t="shared" si="1"/>
        <v>630.00000000000011</v>
      </c>
      <c r="M163" s="33">
        <v>0.15000000000000002</v>
      </c>
      <c r="N163" s="30">
        <f t="shared" si="10"/>
        <v>0.6</v>
      </c>
      <c r="O163" s="31">
        <v>4200</v>
      </c>
      <c r="P163" s="31">
        <v>630</v>
      </c>
      <c r="Q163" s="30">
        <f t="shared" si="11"/>
        <v>2520</v>
      </c>
      <c r="R163" s="27">
        <f t="shared" si="12"/>
        <v>3</v>
      </c>
    </row>
    <row r="164" spans="1:18">
      <c r="A164" s="1"/>
      <c r="B164" s="6" t="s">
        <v>27</v>
      </c>
      <c r="C164" s="6">
        <v>1128299</v>
      </c>
      <c r="D164" s="7">
        <v>44306</v>
      </c>
      <c r="E164" s="6" t="s">
        <v>28</v>
      </c>
      <c r="F164" s="6" t="s">
        <v>29</v>
      </c>
      <c r="G164" s="6" t="s">
        <v>30</v>
      </c>
      <c r="H164" s="6" t="s">
        <v>17</v>
      </c>
      <c r="I164" s="25">
        <v>0.6</v>
      </c>
      <c r="J164" s="22">
        <v>8750</v>
      </c>
      <c r="K164" s="23">
        <f t="shared" si="0"/>
        <v>5250</v>
      </c>
      <c r="L164" s="23">
        <f t="shared" si="1"/>
        <v>1837.5000000000002</v>
      </c>
      <c r="M164" s="33">
        <v>0.35000000000000003</v>
      </c>
      <c r="N164" s="30">
        <f t="shared" si="10"/>
        <v>0.6</v>
      </c>
      <c r="O164" s="31">
        <v>5250</v>
      </c>
      <c r="P164" s="31">
        <v>1837.5</v>
      </c>
      <c r="Q164" s="30">
        <f t="shared" si="11"/>
        <v>3150</v>
      </c>
      <c r="R164" s="27">
        <f t="shared" si="12"/>
        <v>4</v>
      </c>
    </row>
    <row r="165" spans="1:18">
      <c r="A165" s="1"/>
      <c r="B165" s="6" t="s">
        <v>27</v>
      </c>
      <c r="C165" s="6">
        <v>1128299</v>
      </c>
      <c r="D165" s="7">
        <v>44306</v>
      </c>
      <c r="E165" s="6" t="s">
        <v>28</v>
      </c>
      <c r="F165" s="6" t="s">
        <v>29</v>
      </c>
      <c r="G165" s="6" t="s">
        <v>30</v>
      </c>
      <c r="H165" s="6" t="s">
        <v>18</v>
      </c>
      <c r="I165" s="25">
        <v>0.65</v>
      </c>
      <c r="J165" s="22">
        <v>6750</v>
      </c>
      <c r="K165" s="23">
        <f t="shared" si="0"/>
        <v>4387.5</v>
      </c>
      <c r="L165" s="23">
        <f t="shared" si="1"/>
        <v>877.5</v>
      </c>
      <c r="M165" s="33">
        <v>0.2</v>
      </c>
      <c r="N165" s="30">
        <f t="shared" si="10"/>
        <v>0.65</v>
      </c>
      <c r="O165" s="31">
        <v>4387.5</v>
      </c>
      <c r="P165" s="31">
        <v>877.5</v>
      </c>
      <c r="Q165" s="30">
        <f t="shared" si="11"/>
        <v>2851.875</v>
      </c>
      <c r="R165" s="27">
        <f t="shared" si="12"/>
        <v>4</v>
      </c>
    </row>
    <row r="166" spans="1:18">
      <c r="A166" s="1"/>
      <c r="B166" s="6" t="s">
        <v>27</v>
      </c>
      <c r="C166" s="6">
        <v>1128299</v>
      </c>
      <c r="D166" s="7">
        <v>44306</v>
      </c>
      <c r="E166" s="6" t="s">
        <v>28</v>
      </c>
      <c r="F166" s="6" t="s">
        <v>29</v>
      </c>
      <c r="G166" s="6" t="s">
        <v>30</v>
      </c>
      <c r="H166" s="6" t="s">
        <v>19</v>
      </c>
      <c r="I166" s="25">
        <v>0.65</v>
      </c>
      <c r="J166" s="22">
        <v>7250</v>
      </c>
      <c r="K166" s="23">
        <f t="shared" si="0"/>
        <v>4712.5</v>
      </c>
      <c r="L166" s="23">
        <f t="shared" si="1"/>
        <v>1649.3750000000002</v>
      </c>
      <c r="M166" s="33">
        <v>0.35000000000000003</v>
      </c>
      <c r="N166" s="30">
        <f t="shared" si="10"/>
        <v>0.65</v>
      </c>
      <c r="O166" s="31">
        <v>4712.5</v>
      </c>
      <c r="P166" s="31">
        <v>1649.375</v>
      </c>
      <c r="Q166" s="30">
        <f t="shared" si="11"/>
        <v>3063.125</v>
      </c>
      <c r="R166" s="27">
        <f t="shared" si="12"/>
        <v>4</v>
      </c>
    </row>
    <row r="167" spans="1:18">
      <c r="A167" s="1"/>
      <c r="B167" s="6" t="s">
        <v>27</v>
      </c>
      <c r="C167" s="6">
        <v>1128299</v>
      </c>
      <c r="D167" s="7">
        <v>44306</v>
      </c>
      <c r="E167" s="6" t="s">
        <v>28</v>
      </c>
      <c r="F167" s="6" t="s">
        <v>29</v>
      </c>
      <c r="G167" s="6" t="s">
        <v>30</v>
      </c>
      <c r="H167" s="6" t="s">
        <v>20</v>
      </c>
      <c r="I167" s="25">
        <v>0.6</v>
      </c>
      <c r="J167" s="22">
        <v>6250</v>
      </c>
      <c r="K167" s="23">
        <f t="shared" si="0"/>
        <v>3750</v>
      </c>
      <c r="L167" s="23">
        <f t="shared" si="1"/>
        <v>1125</v>
      </c>
      <c r="M167" s="33">
        <v>0.3</v>
      </c>
      <c r="N167" s="30">
        <f t="shared" si="10"/>
        <v>0.6</v>
      </c>
      <c r="O167" s="31">
        <v>3750</v>
      </c>
      <c r="P167" s="31">
        <v>1125</v>
      </c>
      <c r="Q167" s="30">
        <f t="shared" si="11"/>
        <v>2250</v>
      </c>
      <c r="R167" s="27">
        <f t="shared" si="12"/>
        <v>4</v>
      </c>
    </row>
    <row r="168" spans="1:18">
      <c r="A168" s="1"/>
      <c r="B168" s="6" t="s">
        <v>27</v>
      </c>
      <c r="C168" s="6">
        <v>1128299</v>
      </c>
      <c r="D168" s="7">
        <v>44306</v>
      </c>
      <c r="E168" s="6" t="s">
        <v>28</v>
      </c>
      <c r="F168" s="6" t="s">
        <v>29</v>
      </c>
      <c r="G168" s="6" t="s">
        <v>30</v>
      </c>
      <c r="H168" s="6" t="s">
        <v>21</v>
      </c>
      <c r="I168" s="25">
        <v>0.65</v>
      </c>
      <c r="J168" s="22">
        <v>5250</v>
      </c>
      <c r="K168" s="23">
        <f t="shared" si="0"/>
        <v>3412.5</v>
      </c>
      <c r="L168" s="23">
        <f t="shared" si="1"/>
        <v>1706.25</v>
      </c>
      <c r="M168" s="33">
        <v>0.5</v>
      </c>
      <c r="N168" s="30">
        <f t="shared" si="10"/>
        <v>0.65</v>
      </c>
      <c r="O168" s="31">
        <v>3412.5</v>
      </c>
      <c r="P168" s="31">
        <v>1706.25</v>
      </c>
      <c r="Q168" s="30">
        <f t="shared" si="11"/>
        <v>2218.125</v>
      </c>
      <c r="R168" s="27">
        <f t="shared" si="12"/>
        <v>4</v>
      </c>
    </row>
    <row r="169" spans="1:18">
      <c r="A169" s="1"/>
      <c r="B169" s="6" t="s">
        <v>27</v>
      </c>
      <c r="C169" s="6">
        <v>1128299</v>
      </c>
      <c r="D169" s="7">
        <v>44306</v>
      </c>
      <c r="E169" s="6" t="s">
        <v>28</v>
      </c>
      <c r="F169" s="6" t="s">
        <v>29</v>
      </c>
      <c r="G169" s="6" t="s">
        <v>30</v>
      </c>
      <c r="H169" s="6" t="s">
        <v>22</v>
      </c>
      <c r="I169" s="25">
        <v>0.8</v>
      </c>
      <c r="J169" s="22">
        <v>7000</v>
      </c>
      <c r="K169" s="23">
        <f t="shared" si="0"/>
        <v>5600</v>
      </c>
      <c r="L169" s="23">
        <f t="shared" si="1"/>
        <v>840.00000000000011</v>
      </c>
      <c r="M169" s="33">
        <v>0.15000000000000002</v>
      </c>
      <c r="N169" s="30">
        <f t="shared" si="10"/>
        <v>0.8</v>
      </c>
      <c r="O169" s="31">
        <v>5600</v>
      </c>
      <c r="P169" s="31">
        <v>840</v>
      </c>
      <c r="Q169" s="30">
        <f t="shared" si="11"/>
        <v>4480</v>
      </c>
      <c r="R169" s="27">
        <f t="shared" si="12"/>
        <v>4</v>
      </c>
    </row>
    <row r="170" spans="1:18">
      <c r="A170" s="1"/>
      <c r="B170" s="6" t="s">
        <v>27</v>
      </c>
      <c r="C170" s="6">
        <v>1128299</v>
      </c>
      <c r="D170" s="7">
        <v>44337</v>
      </c>
      <c r="E170" s="6" t="s">
        <v>28</v>
      </c>
      <c r="F170" s="6" t="s">
        <v>29</v>
      </c>
      <c r="G170" s="6" t="s">
        <v>30</v>
      </c>
      <c r="H170" s="6" t="s">
        <v>17</v>
      </c>
      <c r="I170" s="25">
        <v>0.6</v>
      </c>
      <c r="J170" s="22">
        <v>9000</v>
      </c>
      <c r="K170" s="23">
        <f t="shared" si="0"/>
        <v>5400</v>
      </c>
      <c r="L170" s="23">
        <f t="shared" si="1"/>
        <v>2160</v>
      </c>
      <c r="M170" s="33">
        <v>0.4</v>
      </c>
      <c r="N170" s="30">
        <f t="shared" si="10"/>
        <v>0.6</v>
      </c>
      <c r="O170" s="31">
        <v>5400</v>
      </c>
      <c r="P170" s="31">
        <v>2160</v>
      </c>
      <c r="Q170" s="30">
        <f t="shared" si="11"/>
        <v>3240</v>
      </c>
      <c r="R170" s="27">
        <f t="shared" si="12"/>
        <v>5</v>
      </c>
    </row>
    <row r="171" spans="1:18">
      <c r="A171" s="1"/>
      <c r="B171" s="6" t="s">
        <v>27</v>
      </c>
      <c r="C171" s="6">
        <v>1128299</v>
      </c>
      <c r="D171" s="7">
        <v>44337</v>
      </c>
      <c r="E171" s="6" t="s">
        <v>28</v>
      </c>
      <c r="F171" s="6" t="s">
        <v>29</v>
      </c>
      <c r="G171" s="6" t="s">
        <v>30</v>
      </c>
      <c r="H171" s="6" t="s">
        <v>18</v>
      </c>
      <c r="I171" s="25">
        <v>0.65</v>
      </c>
      <c r="J171" s="22">
        <v>7500</v>
      </c>
      <c r="K171" s="23">
        <f t="shared" si="0"/>
        <v>4875</v>
      </c>
      <c r="L171" s="23">
        <f t="shared" si="1"/>
        <v>1218.75</v>
      </c>
      <c r="M171" s="33">
        <v>0.25</v>
      </c>
      <c r="N171" s="30">
        <f t="shared" si="10"/>
        <v>0.65</v>
      </c>
      <c r="O171" s="31">
        <v>4875</v>
      </c>
      <c r="P171" s="31">
        <v>1218.75</v>
      </c>
      <c r="Q171" s="30">
        <f t="shared" si="11"/>
        <v>3168.75</v>
      </c>
      <c r="R171" s="27">
        <f t="shared" si="12"/>
        <v>5</v>
      </c>
    </row>
    <row r="172" spans="1:18">
      <c r="A172" s="1"/>
      <c r="B172" s="6" t="s">
        <v>27</v>
      </c>
      <c r="C172" s="6">
        <v>1128299</v>
      </c>
      <c r="D172" s="7">
        <v>44337</v>
      </c>
      <c r="E172" s="6" t="s">
        <v>28</v>
      </c>
      <c r="F172" s="6" t="s">
        <v>29</v>
      </c>
      <c r="G172" s="6" t="s">
        <v>30</v>
      </c>
      <c r="H172" s="6" t="s">
        <v>19</v>
      </c>
      <c r="I172" s="25">
        <v>0.65</v>
      </c>
      <c r="J172" s="22">
        <v>7500</v>
      </c>
      <c r="K172" s="23">
        <f t="shared" si="0"/>
        <v>4875</v>
      </c>
      <c r="L172" s="23">
        <f t="shared" si="1"/>
        <v>1950</v>
      </c>
      <c r="M172" s="33">
        <v>0.4</v>
      </c>
      <c r="N172" s="30">
        <f t="shared" si="10"/>
        <v>0.65</v>
      </c>
      <c r="O172" s="31">
        <v>4875</v>
      </c>
      <c r="P172" s="31">
        <v>1950</v>
      </c>
      <c r="Q172" s="30">
        <f t="shared" si="11"/>
        <v>3168.75</v>
      </c>
      <c r="R172" s="27">
        <f t="shared" si="12"/>
        <v>5</v>
      </c>
    </row>
    <row r="173" spans="1:18">
      <c r="A173" s="1"/>
      <c r="B173" s="6" t="s">
        <v>27</v>
      </c>
      <c r="C173" s="6">
        <v>1128299</v>
      </c>
      <c r="D173" s="7">
        <v>44337</v>
      </c>
      <c r="E173" s="6" t="s">
        <v>28</v>
      </c>
      <c r="F173" s="6" t="s">
        <v>29</v>
      </c>
      <c r="G173" s="6" t="s">
        <v>30</v>
      </c>
      <c r="H173" s="6" t="s">
        <v>20</v>
      </c>
      <c r="I173" s="25">
        <v>0.6</v>
      </c>
      <c r="J173" s="22">
        <v>6500</v>
      </c>
      <c r="K173" s="23">
        <f t="shared" si="0"/>
        <v>3900</v>
      </c>
      <c r="L173" s="23">
        <f t="shared" si="1"/>
        <v>1365</v>
      </c>
      <c r="M173" s="33">
        <v>0.35</v>
      </c>
      <c r="N173" s="30">
        <f t="shared" si="10"/>
        <v>0.6</v>
      </c>
      <c r="O173" s="31">
        <v>3900</v>
      </c>
      <c r="P173" s="31">
        <v>1365</v>
      </c>
      <c r="Q173" s="30">
        <f t="shared" si="11"/>
        <v>2340</v>
      </c>
      <c r="R173" s="27">
        <f t="shared" si="12"/>
        <v>5</v>
      </c>
    </row>
    <row r="174" spans="1:18">
      <c r="A174" s="1"/>
      <c r="B174" s="6" t="s">
        <v>27</v>
      </c>
      <c r="C174" s="6">
        <v>1128299</v>
      </c>
      <c r="D174" s="7">
        <v>44337</v>
      </c>
      <c r="E174" s="6" t="s">
        <v>28</v>
      </c>
      <c r="F174" s="6" t="s">
        <v>29</v>
      </c>
      <c r="G174" s="6" t="s">
        <v>30</v>
      </c>
      <c r="H174" s="6" t="s">
        <v>21</v>
      </c>
      <c r="I174" s="25">
        <v>0.65</v>
      </c>
      <c r="J174" s="22">
        <v>5500</v>
      </c>
      <c r="K174" s="23">
        <f t="shared" si="0"/>
        <v>3575</v>
      </c>
      <c r="L174" s="23">
        <f t="shared" si="1"/>
        <v>1966.2500000000002</v>
      </c>
      <c r="M174" s="33">
        <v>0.55000000000000004</v>
      </c>
      <c r="N174" s="30">
        <f t="shared" si="10"/>
        <v>0.65</v>
      </c>
      <c r="O174" s="31">
        <v>3575</v>
      </c>
      <c r="P174" s="31">
        <v>1966.25</v>
      </c>
      <c r="Q174" s="30">
        <f t="shared" si="11"/>
        <v>2323.75</v>
      </c>
      <c r="R174" s="27">
        <f t="shared" si="12"/>
        <v>5</v>
      </c>
    </row>
    <row r="175" spans="1:18">
      <c r="A175" s="1"/>
      <c r="B175" s="6" t="s">
        <v>27</v>
      </c>
      <c r="C175" s="6">
        <v>1128299</v>
      </c>
      <c r="D175" s="7">
        <v>44337</v>
      </c>
      <c r="E175" s="6" t="s">
        <v>28</v>
      </c>
      <c r="F175" s="6" t="s">
        <v>29</v>
      </c>
      <c r="G175" s="6" t="s">
        <v>30</v>
      </c>
      <c r="H175" s="6" t="s">
        <v>22</v>
      </c>
      <c r="I175" s="25">
        <v>0.8</v>
      </c>
      <c r="J175" s="22">
        <v>7250</v>
      </c>
      <c r="K175" s="23">
        <f t="shared" si="0"/>
        <v>5800</v>
      </c>
      <c r="L175" s="23">
        <f t="shared" si="1"/>
        <v>1160</v>
      </c>
      <c r="M175" s="33">
        <v>0.2</v>
      </c>
      <c r="N175" s="30">
        <f t="shared" si="10"/>
        <v>0.8</v>
      </c>
      <c r="O175" s="31">
        <v>5800</v>
      </c>
      <c r="P175" s="31">
        <v>1160</v>
      </c>
      <c r="Q175" s="30">
        <f t="shared" si="11"/>
        <v>4640</v>
      </c>
      <c r="R175" s="27">
        <f t="shared" si="12"/>
        <v>5</v>
      </c>
    </row>
    <row r="176" spans="1:18">
      <c r="A176" s="1"/>
      <c r="B176" s="6" t="s">
        <v>27</v>
      </c>
      <c r="C176" s="6">
        <v>1128299</v>
      </c>
      <c r="D176" s="7">
        <v>44367</v>
      </c>
      <c r="E176" s="6" t="s">
        <v>28</v>
      </c>
      <c r="F176" s="6" t="s">
        <v>29</v>
      </c>
      <c r="G176" s="6" t="s">
        <v>30</v>
      </c>
      <c r="H176" s="6" t="s">
        <v>17</v>
      </c>
      <c r="I176" s="25">
        <v>0.6</v>
      </c>
      <c r="J176" s="22">
        <v>9750</v>
      </c>
      <c r="K176" s="23">
        <f t="shared" si="0"/>
        <v>5850</v>
      </c>
      <c r="L176" s="23">
        <f t="shared" si="1"/>
        <v>2340</v>
      </c>
      <c r="M176" s="33">
        <v>0.4</v>
      </c>
      <c r="N176" s="30">
        <f t="shared" si="10"/>
        <v>0.6</v>
      </c>
      <c r="O176" s="31">
        <v>5850</v>
      </c>
      <c r="P176" s="31">
        <v>2340</v>
      </c>
      <c r="Q176" s="30">
        <f t="shared" si="11"/>
        <v>3510</v>
      </c>
      <c r="R176" s="27">
        <f t="shared" si="12"/>
        <v>6</v>
      </c>
    </row>
    <row r="177" spans="1:18">
      <c r="A177" s="1"/>
      <c r="B177" s="6" t="s">
        <v>27</v>
      </c>
      <c r="C177" s="6">
        <v>1128299</v>
      </c>
      <c r="D177" s="7">
        <v>44367</v>
      </c>
      <c r="E177" s="6" t="s">
        <v>28</v>
      </c>
      <c r="F177" s="6" t="s">
        <v>29</v>
      </c>
      <c r="G177" s="6" t="s">
        <v>30</v>
      </c>
      <c r="H177" s="6" t="s">
        <v>18</v>
      </c>
      <c r="I177" s="25">
        <v>0.65</v>
      </c>
      <c r="J177" s="22">
        <v>8250</v>
      </c>
      <c r="K177" s="23">
        <f t="shared" si="0"/>
        <v>5362.5</v>
      </c>
      <c r="L177" s="23">
        <f t="shared" si="1"/>
        <v>1340.625</v>
      </c>
      <c r="M177" s="33">
        <v>0.25</v>
      </c>
      <c r="N177" s="30">
        <f t="shared" si="10"/>
        <v>0.65</v>
      </c>
      <c r="O177" s="31">
        <v>5362.5</v>
      </c>
      <c r="P177" s="31">
        <v>1340.625</v>
      </c>
      <c r="Q177" s="30">
        <f t="shared" si="11"/>
        <v>3485.625</v>
      </c>
      <c r="R177" s="27">
        <f t="shared" si="12"/>
        <v>6</v>
      </c>
    </row>
    <row r="178" spans="1:18">
      <c r="A178" s="1"/>
      <c r="B178" s="6" t="s">
        <v>27</v>
      </c>
      <c r="C178" s="6">
        <v>1128299</v>
      </c>
      <c r="D178" s="7">
        <v>44367</v>
      </c>
      <c r="E178" s="6" t="s">
        <v>28</v>
      </c>
      <c r="F178" s="6" t="s">
        <v>29</v>
      </c>
      <c r="G178" s="6" t="s">
        <v>30</v>
      </c>
      <c r="H178" s="6" t="s">
        <v>19</v>
      </c>
      <c r="I178" s="25">
        <v>0.65</v>
      </c>
      <c r="J178" s="22">
        <v>8250</v>
      </c>
      <c r="K178" s="23">
        <f t="shared" si="0"/>
        <v>5362.5</v>
      </c>
      <c r="L178" s="23">
        <f t="shared" si="1"/>
        <v>2145</v>
      </c>
      <c r="M178" s="33">
        <v>0.4</v>
      </c>
      <c r="N178" s="30">
        <f t="shared" si="10"/>
        <v>0.65</v>
      </c>
      <c r="O178" s="31">
        <v>5362.5</v>
      </c>
      <c r="P178" s="31">
        <v>2145</v>
      </c>
      <c r="Q178" s="30">
        <f t="shared" si="11"/>
        <v>3485.625</v>
      </c>
      <c r="R178" s="27">
        <f t="shared" si="12"/>
        <v>6</v>
      </c>
    </row>
    <row r="179" spans="1:18">
      <c r="A179" s="1"/>
      <c r="B179" s="6" t="s">
        <v>27</v>
      </c>
      <c r="C179" s="6">
        <v>1128299</v>
      </c>
      <c r="D179" s="7">
        <v>44367</v>
      </c>
      <c r="E179" s="6" t="s">
        <v>28</v>
      </c>
      <c r="F179" s="6" t="s">
        <v>29</v>
      </c>
      <c r="G179" s="6" t="s">
        <v>30</v>
      </c>
      <c r="H179" s="6" t="s">
        <v>20</v>
      </c>
      <c r="I179" s="25">
        <v>0.6</v>
      </c>
      <c r="J179" s="22">
        <v>7000</v>
      </c>
      <c r="K179" s="23">
        <f t="shared" si="0"/>
        <v>4200</v>
      </c>
      <c r="L179" s="23">
        <f t="shared" si="1"/>
        <v>1470</v>
      </c>
      <c r="M179" s="33">
        <v>0.35</v>
      </c>
      <c r="N179" s="30">
        <f t="shared" si="10"/>
        <v>0.6</v>
      </c>
      <c r="O179" s="31">
        <v>4200</v>
      </c>
      <c r="P179" s="31">
        <v>1470</v>
      </c>
      <c r="Q179" s="30">
        <f t="shared" si="11"/>
        <v>2520</v>
      </c>
      <c r="R179" s="27">
        <f t="shared" si="12"/>
        <v>6</v>
      </c>
    </row>
    <row r="180" spans="1:18">
      <c r="A180" s="1"/>
      <c r="B180" s="6" t="s">
        <v>27</v>
      </c>
      <c r="C180" s="6">
        <v>1128299</v>
      </c>
      <c r="D180" s="7">
        <v>44367</v>
      </c>
      <c r="E180" s="6" t="s">
        <v>28</v>
      </c>
      <c r="F180" s="6" t="s">
        <v>29</v>
      </c>
      <c r="G180" s="6" t="s">
        <v>30</v>
      </c>
      <c r="H180" s="6" t="s">
        <v>21</v>
      </c>
      <c r="I180" s="25">
        <v>0.65</v>
      </c>
      <c r="J180" s="22">
        <v>5750</v>
      </c>
      <c r="K180" s="23">
        <f t="shared" si="0"/>
        <v>3737.5</v>
      </c>
      <c r="L180" s="23">
        <f t="shared" si="1"/>
        <v>2055.625</v>
      </c>
      <c r="M180" s="33">
        <v>0.55000000000000004</v>
      </c>
      <c r="N180" s="30">
        <f t="shared" si="10"/>
        <v>0.65</v>
      </c>
      <c r="O180" s="31">
        <v>3737.5</v>
      </c>
      <c r="P180" s="31">
        <v>2055.625</v>
      </c>
      <c r="Q180" s="30">
        <f t="shared" si="11"/>
        <v>2429.375</v>
      </c>
      <c r="R180" s="27">
        <f t="shared" si="12"/>
        <v>6</v>
      </c>
    </row>
    <row r="181" spans="1:18">
      <c r="A181" s="1"/>
      <c r="B181" s="6" t="s">
        <v>27</v>
      </c>
      <c r="C181" s="6">
        <v>1128299</v>
      </c>
      <c r="D181" s="7">
        <v>44367</v>
      </c>
      <c r="E181" s="6" t="s">
        <v>28</v>
      </c>
      <c r="F181" s="6" t="s">
        <v>29</v>
      </c>
      <c r="G181" s="6" t="s">
        <v>30</v>
      </c>
      <c r="H181" s="6" t="s">
        <v>22</v>
      </c>
      <c r="I181" s="25">
        <v>0.8</v>
      </c>
      <c r="J181" s="22">
        <v>8750</v>
      </c>
      <c r="K181" s="23">
        <f t="shared" si="0"/>
        <v>7000</v>
      </c>
      <c r="L181" s="23">
        <f t="shared" si="1"/>
        <v>1400</v>
      </c>
      <c r="M181" s="33">
        <v>0.2</v>
      </c>
      <c r="N181" s="30">
        <f t="shared" si="10"/>
        <v>0.8</v>
      </c>
      <c r="O181" s="31">
        <v>7000</v>
      </c>
      <c r="P181" s="31">
        <v>1400</v>
      </c>
      <c r="Q181" s="30">
        <f t="shared" si="11"/>
        <v>5600</v>
      </c>
      <c r="R181" s="27">
        <f t="shared" si="12"/>
        <v>6</v>
      </c>
    </row>
    <row r="182" spans="1:18">
      <c r="A182" s="1"/>
      <c r="B182" s="6" t="s">
        <v>27</v>
      </c>
      <c r="C182" s="6">
        <v>1128299</v>
      </c>
      <c r="D182" s="7">
        <v>44396</v>
      </c>
      <c r="E182" s="6" t="s">
        <v>28</v>
      </c>
      <c r="F182" s="6" t="s">
        <v>29</v>
      </c>
      <c r="G182" s="6" t="s">
        <v>30</v>
      </c>
      <c r="H182" s="6" t="s">
        <v>17</v>
      </c>
      <c r="I182" s="25">
        <v>0.6</v>
      </c>
      <c r="J182" s="22">
        <v>10250</v>
      </c>
      <c r="K182" s="23">
        <f t="shared" si="0"/>
        <v>6150</v>
      </c>
      <c r="L182" s="23">
        <f t="shared" si="1"/>
        <v>2152.5</v>
      </c>
      <c r="M182" s="33">
        <v>0.35000000000000003</v>
      </c>
      <c r="N182" s="30">
        <f t="shared" si="10"/>
        <v>0.6</v>
      </c>
      <c r="O182" s="31">
        <v>6150</v>
      </c>
      <c r="P182" s="31">
        <v>2152.5</v>
      </c>
      <c r="Q182" s="30">
        <f t="shared" si="11"/>
        <v>3690</v>
      </c>
      <c r="R182" s="27">
        <f t="shared" si="12"/>
        <v>7</v>
      </c>
    </row>
    <row r="183" spans="1:18">
      <c r="A183" s="1"/>
      <c r="B183" s="6" t="s">
        <v>27</v>
      </c>
      <c r="C183" s="6">
        <v>1128299</v>
      </c>
      <c r="D183" s="7">
        <v>44396</v>
      </c>
      <c r="E183" s="6" t="s">
        <v>28</v>
      </c>
      <c r="F183" s="6" t="s">
        <v>29</v>
      </c>
      <c r="G183" s="6" t="s">
        <v>30</v>
      </c>
      <c r="H183" s="6" t="s">
        <v>18</v>
      </c>
      <c r="I183" s="25">
        <v>0.65</v>
      </c>
      <c r="J183" s="22">
        <v>8750</v>
      </c>
      <c r="K183" s="23">
        <f t="shared" si="0"/>
        <v>5687.5</v>
      </c>
      <c r="L183" s="23">
        <f t="shared" si="1"/>
        <v>1137.5</v>
      </c>
      <c r="M183" s="33">
        <v>0.2</v>
      </c>
      <c r="N183" s="30">
        <f t="shared" si="10"/>
        <v>0.65</v>
      </c>
      <c r="O183" s="31">
        <v>5687.5</v>
      </c>
      <c r="P183" s="31">
        <v>1137.5</v>
      </c>
      <c r="Q183" s="30">
        <f t="shared" si="11"/>
        <v>3696.875</v>
      </c>
      <c r="R183" s="27">
        <f t="shared" si="12"/>
        <v>7</v>
      </c>
    </row>
    <row r="184" spans="1:18">
      <c r="A184" s="1"/>
      <c r="B184" s="6" t="s">
        <v>27</v>
      </c>
      <c r="C184" s="6">
        <v>1128299</v>
      </c>
      <c r="D184" s="7">
        <v>44396</v>
      </c>
      <c r="E184" s="6" t="s">
        <v>28</v>
      </c>
      <c r="F184" s="6" t="s">
        <v>29</v>
      </c>
      <c r="G184" s="6" t="s">
        <v>30</v>
      </c>
      <c r="H184" s="6" t="s">
        <v>19</v>
      </c>
      <c r="I184" s="25">
        <v>0.65</v>
      </c>
      <c r="J184" s="22">
        <v>8250</v>
      </c>
      <c r="K184" s="23">
        <f t="shared" si="0"/>
        <v>5362.5</v>
      </c>
      <c r="L184" s="23">
        <f t="shared" si="1"/>
        <v>1876.8750000000002</v>
      </c>
      <c r="M184" s="33">
        <v>0.35000000000000003</v>
      </c>
      <c r="N184" s="30">
        <f t="shared" si="10"/>
        <v>0.65</v>
      </c>
      <c r="O184" s="31">
        <v>5362.5</v>
      </c>
      <c r="P184" s="31">
        <v>1876.875</v>
      </c>
      <c r="Q184" s="30">
        <f t="shared" si="11"/>
        <v>3485.625</v>
      </c>
      <c r="R184" s="27">
        <f t="shared" si="12"/>
        <v>7</v>
      </c>
    </row>
    <row r="185" spans="1:18">
      <c r="A185" s="1"/>
      <c r="B185" s="6" t="s">
        <v>27</v>
      </c>
      <c r="C185" s="6">
        <v>1128299</v>
      </c>
      <c r="D185" s="7">
        <v>44396</v>
      </c>
      <c r="E185" s="6" t="s">
        <v>28</v>
      </c>
      <c r="F185" s="6" t="s">
        <v>29</v>
      </c>
      <c r="G185" s="6" t="s">
        <v>30</v>
      </c>
      <c r="H185" s="6" t="s">
        <v>20</v>
      </c>
      <c r="I185" s="25">
        <v>0.6</v>
      </c>
      <c r="J185" s="22">
        <v>7250</v>
      </c>
      <c r="K185" s="23">
        <f t="shared" si="0"/>
        <v>4350</v>
      </c>
      <c r="L185" s="23">
        <f t="shared" si="1"/>
        <v>1305</v>
      </c>
      <c r="M185" s="33">
        <v>0.3</v>
      </c>
      <c r="N185" s="30">
        <f t="shared" si="10"/>
        <v>0.6</v>
      </c>
      <c r="O185" s="31">
        <v>4350</v>
      </c>
      <c r="P185" s="31">
        <v>1305</v>
      </c>
      <c r="Q185" s="30">
        <f t="shared" si="11"/>
        <v>2610</v>
      </c>
      <c r="R185" s="27">
        <f t="shared" si="12"/>
        <v>7</v>
      </c>
    </row>
    <row r="186" spans="1:18">
      <c r="A186" s="1"/>
      <c r="B186" s="6" t="s">
        <v>27</v>
      </c>
      <c r="C186" s="6">
        <v>1128299</v>
      </c>
      <c r="D186" s="7">
        <v>44396</v>
      </c>
      <c r="E186" s="6" t="s">
        <v>28</v>
      </c>
      <c r="F186" s="6" t="s">
        <v>29</v>
      </c>
      <c r="G186" s="6" t="s">
        <v>30</v>
      </c>
      <c r="H186" s="6" t="s">
        <v>21</v>
      </c>
      <c r="I186" s="25">
        <v>0.65</v>
      </c>
      <c r="J186" s="22">
        <v>7750</v>
      </c>
      <c r="K186" s="23">
        <f t="shared" si="0"/>
        <v>5037.5</v>
      </c>
      <c r="L186" s="23">
        <f t="shared" si="1"/>
        <v>2518.75</v>
      </c>
      <c r="M186" s="33">
        <v>0.5</v>
      </c>
      <c r="N186" s="30">
        <f t="shared" si="10"/>
        <v>0.65</v>
      </c>
      <c r="O186" s="31">
        <v>5037.5</v>
      </c>
      <c r="P186" s="31">
        <v>2518.75</v>
      </c>
      <c r="Q186" s="30">
        <f t="shared" si="11"/>
        <v>3274.375</v>
      </c>
      <c r="R186" s="27">
        <f t="shared" si="12"/>
        <v>7</v>
      </c>
    </row>
    <row r="187" spans="1:18">
      <c r="A187" s="1"/>
      <c r="B187" s="6" t="s">
        <v>27</v>
      </c>
      <c r="C187" s="6">
        <v>1128299</v>
      </c>
      <c r="D187" s="7">
        <v>44396</v>
      </c>
      <c r="E187" s="6" t="s">
        <v>28</v>
      </c>
      <c r="F187" s="6" t="s">
        <v>29</v>
      </c>
      <c r="G187" s="6" t="s">
        <v>30</v>
      </c>
      <c r="H187" s="6" t="s">
        <v>22</v>
      </c>
      <c r="I187" s="25">
        <v>0.8</v>
      </c>
      <c r="J187" s="22">
        <v>7750</v>
      </c>
      <c r="K187" s="23">
        <f t="shared" si="0"/>
        <v>6200</v>
      </c>
      <c r="L187" s="23">
        <f t="shared" si="1"/>
        <v>930.00000000000011</v>
      </c>
      <c r="M187" s="33">
        <v>0.15000000000000002</v>
      </c>
      <c r="N187" s="30">
        <f t="shared" si="10"/>
        <v>0.8</v>
      </c>
      <c r="O187" s="31">
        <v>6200</v>
      </c>
      <c r="P187" s="31">
        <v>930</v>
      </c>
      <c r="Q187" s="30">
        <f t="shared" si="11"/>
        <v>4960</v>
      </c>
      <c r="R187" s="27">
        <f t="shared" si="12"/>
        <v>7</v>
      </c>
    </row>
    <row r="188" spans="1:18">
      <c r="A188" s="1"/>
      <c r="B188" s="6" t="s">
        <v>27</v>
      </c>
      <c r="C188" s="6">
        <v>1128299</v>
      </c>
      <c r="D188" s="7">
        <v>44428</v>
      </c>
      <c r="E188" s="6" t="s">
        <v>28</v>
      </c>
      <c r="F188" s="6" t="s">
        <v>29</v>
      </c>
      <c r="G188" s="6" t="s">
        <v>30</v>
      </c>
      <c r="H188" s="6" t="s">
        <v>17</v>
      </c>
      <c r="I188" s="25">
        <v>0.65</v>
      </c>
      <c r="J188" s="22">
        <v>9750</v>
      </c>
      <c r="K188" s="23">
        <f t="shared" si="0"/>
        <v>6337.5</v>
      </c>
      <c r="L188" s="23">
        <f t="shared" si="1"/>
        <v>2218.125</v>
      </c>
      <c r="M188" s="33">
        <v>0.35000000000000003</v>
      </c>
      <c r="N188" s="30">
        <f t="shared" si="10"/>
        <v>0.65</v>
      </c>
      <c r="O188" s="31">
        <v>6337.5</v>
      </c>
      <c r="P188" s="31">
        <v>2218.125</v>
      </c>
      <c r="Q188" s="30">
        <f t="shared" si="11"/>
        <v>4119.375</v>
      </c>
      <c r="R188" s="27">
        <f t="shared" si="12"/>
        <v>8</v>
      </c>
    </row>
    <row r="189" spans="1:18">
      <c r="A189" s="1"/>
      <c r="B189" s="6" t="s">
        <v>27</v>
      </c>
      <c r="C189" s="6">
        <v>1128299</v>
      </c>
      <c r="D189" s="7">
        <v>44428</v>
      </c>
      <c r="E189" s="6" t="s">
        <v>28</v>
      </c>
      <c r="F189" s="6" t="s">
        <v>29</v>
      </c>
      <c r="G189" s="6" t="s">
        <v>30</v>
      </c>
      <c r="H189" s="6" t="s">
        <v>18</v>
      </c>
      <c r="I189" s="25">
        <v>0.70000000000000007</v>
      </c>
      <c r="J189" s="22">
        <v>9250</v>
      </c>
      <c r="K189" s="23">
        <f t="shared" si="0"/>
        <v>6475.0000000000009</v>
      </c>
      <c r="L189" s="23">
        <f t="shared" si="1"/>
        <v>1295.0000000000002</v>
      </c>
      <c r="M189" s="33">
        <v>0.2</v>
      </c>
      <c r="N189" s="30">
        <f t="shared" si="10"/>
        <v>0.7</v>
      </c>
      <c r="O189" s="31">
        <v>6475</v>
      </c>
      <c r="P189" s="31">
        <v>1295</v>
      </c>
      <c r="Q189" s="30">
        <f t="shared" si="11"/>
        <v>4532.5</v>
      </c>
      <c r="R189" s="27">
        <f t="shared" si="12"/>
        <v>8</v>
      </c>
    </row>
    <row r="190" spans="1:18">
      <c r="A190" s="1"/>
      <c r="B190" s="6" t="s">
        <v>27</v>
      </c>
      <c r="C190" s="6">
        <v>1128299</v>
      </c>
      <c r="D190" s="7">
        <v>44428</v>
      </c>
      <c r="E190" s="6" t="s">
        <v>28</v>
      </c>
      <c r="F190" s="6" t="s">
        <v>29</v>
      </c>
      <c r="G190" s="6" t="s">
        <v>30</v>
      </c>
      <c r="H190" s="6" t="s">
        <v>19</v>
      </c>
      <c r="I190" s="25">
        <v>0.65</v>
      </c>
      <c r="J190" s="22">
        <v>8000</v>
      </c>
      <c r="K190" s="23">
        <f t="shared" si="0"/>
        <v>5200</v>
      </c>
      <c r="L190" s="23">
        <f t="shared" si="1"/>
        <v>1820.0000000000002</v>
      </c>
      <c r="M190" s="33">
        <v>0.35000000000000003</v>
      </c>
      <c r="N190" s="30">
        <f t="shared" si="10"/>
        <v>0.65</v>
      </c>
      <c r="O190" s="31">
        <v>5200</v>
      </c>
      <c r="P190" s="31">
        <v>1820</v>
      </c>
      <c r="Q190" s="30">
        <f t="shared" si="11"/>
        <v>3380</v>
      </c>
      <c r="R190" s="27">
        <f t="shared" si="12"/>
        <v>8</v>
      </c>
    </row>
    <row r="191" spans="1:18">
      <c r="A191" s="1"/>
      <c r="B191" s="6" t="s">
        <v>27</v>
      </c>
      <c r="C191" s="6">
        <v>1128299</v>
      </c>
      <c r="D191" s="7">
        <v>44428</v>
      </c>
      <c r="E191" s="6" t="s">
        <v>28</v>
      </c>
      <c r="F191" s="6" t="s">
        <v>29</v>
      </c>
      <c r="G191" s="6" t="s">
        <v>30</v>
      </c>
      <c r="H191" s="6" t="s">
        <v>20</v>
      </c>
      <c r="I191" s="25">
        <v>0.65</v>
      </c>
      <c r="J191" s="22">
        <v>7500</v>
      </c>
      <c r="K191" s="23">
        <f t="shared" si="0"/>
        <v>4875</v>
      </c>
      <c r="L191" s="23">
        <f t="shared" si="1"/>
        <v>1462.5</v>
      </c>
      <c r="M191" s="33">
        <v>0.3</v>
      </c>
      <c r="N191" s="30">
        <f t="shared" si="10"/>
        <v>0.65</v>
      </c>
      <c r="O191" s="31">
        <v>4875</v>
      </c>
      <c r="P191" s="31">
        <v>1462.5</v>
      </c>
      <c r="Q191" s="30">
        <f t="shared" si="11"/>
        <v>3168.75</v>
      </c>
      <c r="R191" s="27">
        <f t="shared" si="12"/>
        <v>8</v>
      </c>
    </row>
    <row r="192" spans="1:18">
      <c r="A192" s="1"/>
      <c r="B192" s="6" t="s">
        <v>27</v>
      </c>
      <c r="C192" s="6">
        <v>1128299</v>
      </c>
      <c r="D192" s="7">
        <v>44428</v>
      </c>
      <c r="E192" s="6" t="s">
        <v>28</v>
      </c>
      <c r="F192" s="6" t="s">
        <v>29</v>
      </c>
      <c r="G192" s="6" t="s">
        <v>30</v>
      </c>
      <c r="H192" s="6" t="s">
        <v>21</v>
      </c>
      <c r="I192" s="25">
        <v>0.75</v>
      </c>
      <c r="J192" s="22">
        <v>7500</v>
      </c>
      <c r="K192" s="23">
        <f t="shared" si="0"/>
        <v>5625</v>
      </c>
      <c r="L192" s="23">
        <f t="shared" si="1"/>
        <v>2812.5</v>
      </c>
      <c r="M192" s="33">
        <v>0.5</v>
      </c>
      <c r="N192" s="30">
        <f t="shared" si="10"/>
        <v>0.75</v>
      </c>
      <c r="O192" s="31">
        <v>5625</v>
      </c>
      <c r="P192" s="31">
        <v>2812.5</v>
      </c>
      <c r="Q192" s="30">
        <f t="shared" si="11"/>
        <v>4218.75</v>
      </c>
      <c r="R192" s="27">
        <f t="shared" si="12"/>
        <v>8</v>
      </c>
    </row>
    <row r="193" spans="1:18">
      <c r="A193" s="1"/>
      <c r="B193" s="6" t="s">
        <v>27</v>
      </c>
      <c r="C193" s="6">
        <v>1128299</v>
      </c>
      <c r="D193" s="7">
        <v>44428</v>
      </c>
      <c r="E193" s="6" t="s">
        <v>28</v>
      </c>
      <c r="F193" s="6" t="s">
        <v>29</v>
      </c>
      <c r="G193" s="6" t="s">
        <v>30</v>
      </c>
      <c r="H193" s="6" t="s">
        <v>22</v>
      </c>
      <c r="I193" s="25">
        <v>0.8</v>
      </c>
      <c r="J193" s="22">
        <v>7250</v>
      </c>
      <c r="K193" s="23">
        <f t="shared" si="0"/>
        <v>5800</v>
      </c>
      <c r="L193" s="23">
        <f t="shared" si="1"/>
        <v>870.00000000000011</v>
      </c>
      <c r="M193" s="33">
        <v>0.15000000000000002</v>
      </c>
      <c r="N193" s="30">
        <f t="shared" si="10"/>
        <v>0.8</v>
      </c>
      <c r="O193" s="31">
        <v>5800</v>
      </c>
      <c r="P193" s="31">
        <v>870</v>
      </c>
      <c r="Q193" s="30">
        <f t="shared" si="11"/>
        <v>4640</v>
      </c>
      <c r="R193" s="27">
        <f t="shared" si="12"/>
        <v>8</v>
      </c>
    </row>
    <row r="194" spans="1:18">
      <c r="A194" s="1"/>
      <c r="B194" s="6" t="s">
        <v>27</v>
      </c>
      <c r="C194" s="6">
        <v>1128299</v>
      </c>
      <c r="D194" s="7">
        <v>44460</v>
      </c>
      <c r="E194" s="6" t="s">
        <v>28</v>
      </c>
      <c r="F194" s="6" t="s">
        <v>29</v>
      </c>
      <c r="G194" s="6" t="s">
        <v>30</v>
      </c>
      <c r="H194" s="6" t="s">
        <v>17</v>
      </c>
      <c r="I194" s="25">
        <v>0.55000000000000004</v>
      </c>
      <c r="J194" s="22">
        <v>9250</v>
      </c>
      <c r="K194" s="23">
        <f t="shared" si="0"/>
        <v>5087.5</v>
      </c>
      <c r="L194" s="23">
        <f t="shared" si="1"/>
        <v>1526.2500000000002</v>
      </c>
      <c r="M194" s="33">
        <v>0.30000000000000004</v>
      </c>
      <c r="N194" s="30">
        <f t="shared" si="10"/>
        <v>0.55000000000000004</v>
      </c>
      <c r="O194" s="31">
        <v>5087.5</v>
      </c>
      <c r="P194" s="31">
        <v>1526.25</v>
      </c>
      <c r="Q194" s="30">
        <f t="shared" si="11"/>
        <v>2798.125</v>
      </c>
      <c r="R194" s="27">
        <f t="shared" si="12"/>
        <v>9</v>
      </c>
    </row>
    <row r="195" spans="1:18">
      <c r="A195" s="1"/>
      <c r="B195" s="6" t="s">
        <v>27</v>
      </c>
      <c r="C195" s="6">
        <v>1128299</v>
      </c>
      <c r="D195" s="7">
        <v>44460</v>
      </c>
      <c r="E195" s="6" t="s">
        <v>28</v>
      </c>
      <c r="F195" s="6" t="s">
        <v>29</v>
      </c>
      <c r="G195" s="6" t="s">
        <v>30</v>
      </c>
      <c r="H195" s="6" t="s">
        <v>18</v>
      </c>
      <c r="I195" s="25">
        <v>0.60000000000000009</v>
      </c>
      <c r="J195" s="22">
        <v>9250</v>
      </c>
      <c r="K195" s="23">
        <f t="shared" si="0"/>
        <v>5550.0000000000009</v>
      </c>
      <c r="L195" s="23">
        <f t="shared" si="1"/>
        <v>832.50000000000011</v>
      </c>
      <c r="M195" s="33">
        <v>0.15</v>
      </c>
      <c r="N195" s="30">
        <f t="shared" ref="N195:N258" si="13">_xlfn.NUMBERVALUE(SUBSTITUTE(I195,"$",""))</f>
        <v>0.6</v>
      </c>
      <c r="O195" s="31">
        <v>5550</v>
      </c>
      <c r="P195" s="31">
        <v>832.5</v>
      </c>
      <c r="Q195" s="30">
        <f t="shared" ref="Q195:Q258" si="14">N195*K195</f>
        <v>3330.0000000000005</v>
      </c>
      <c r="R195" s="27">
        <f t="shared" ref="R195:R258" si="15">MONTH(D195)</f>
        <v>9</v>
      </c>
    </row>
    <row r="196" spans="1:18">
      <c r="A196" s="1"/>
      <c r="B196" s="6" t="s">
        <v>27</v>
      </c>
      <c r="C196" s="6">
        <v>1128299</v>
      </c>
      <c r="D196" s="7">
        <v>44460</v>
      </c>
      <c r="E196" s="6" t="s">
        <v>28</v>
      </c>
      <c r="F196" s="6" t="s">
        <v>29</v>
      </c>
      <c r="G196" s="6" t="s">
        <v>30</v>
      </c>
      <c r="H196" s="6" t="s">
        <v>19</v>
      </c>
      <c r="I196" s="25">
        <v>0.55000000000000004</v>
      </c>
      <c r="J196" s="22">
        <v>7750</v>
      </c>
      <c r="K196" s="23">
        <f t="shared" si="0"/>
        <v>4262.5</v>
      </c>
      <c r="L196" s="23">
        <f t="shared" si="1"/>
        <v>1278.7500000000002</v>
      </c>
      <c r="M196" s="33">
        <v>0.30000000000000004</v>
      </c>
      <c r="N196" s="30">
        <f t="shared" si="13"/>
        <v>0.55000000000000004</v>
      </c>
      <c r="O196" s="31">
        <v>4262.5</v>
      </c>
      <c r="P196" s="31">
        <v>1278.75</v>
      </c>
      <c r="Q196" s="30">
        <f t="shared" si="14"/>
        <v>2344.375</v>
      </c>
      <c r="R196" s="27">
        <f t="shared" si="15"/>
        <v>9</v>
      </c>
    </row>
    <row r="197" spans="1:18">
      <c r="A197" s="1"/>
      <c r="B197" s="6" t="s">
        <v>27</v>
      </c>
      <c r="C197" s="6">
        <v>1128299</v>
      </c>
      <c r="D197" s="7">
        <v>44460</v>
      </c>
      <c r="E197" s="6" t="s">
        <v>28</v>
      </c>
      <c r="F197" s="6" t="s">
        <v>29</v>
      </c>
      <c r="G197" s="6" t="s">
        <v>30</v>
      </c>
      <c r="H197" s="6" t="s">
        <v>20</v>
      </c>
      <c r="I197" s="25">
        <v>0.55000000000000004</v>
      </c>
      <c r="J197" s="22">
        <v>7250</v>
      </c>
      <c r="K197" s="23">
        <f t="shared" si="0"/>
        <v>3987.5000000000005</v>
      </c>
      <c r="L197" s="23">
        <f t="shared" si="1"/>
        <v>996.875</v>
      </c>
      <c r="M197" s="33">
        <v>0.24999999999999997</v>
      </c>
      <c r="N197" s="30">
        <f t="shared" si="13"/>
        <v>0.55000000000000004</v>
      </c>
      <c r="O197" s="31">
        <v>3987.5</v>
      </c>
      <c r="P197" s="31">
        <v>996.875</v>
      </c>
      <c r="Q197" s="30">
        <f t="shared" si="14"/>
        <v>2193.1250000000005</v>
      </c>
      <c r="R197" s="27">
        <f t="shared" si="15"/>
        <v>9</v>
      </c>
    </row>
    <row r="198" spans="1:18">
      <c r="A198" s="1"/>
      <c r="B198" s="6" t="s">
        <v>27</v>
      </c>
      <c r="C198" s="6">
        <v>1128299</v>
      </c>
      <c r="D198" s="7">
        <v>44460</v>
      </c>
      <c r="E198" s="6" t="s">
        <v>28</v>
      </c>
      <c r="F198" s="6" t="s">
        <v>29</v>
      </c>
      <c r="G198" s="6" t="s">
        <v>30</v>
      </c>
      <c r="H198" s="6" t="s">
        <v>21</v>
      </c>
      <c r="I198" s="25">
        <v>0.65</v>
      </c>
      <c r="J198" s="22">
        <v>7250</v>
      </c>
      <c r="K198" s="23">
        <f t="shared" si="0"/>
        <v>4712.5</v>
      </c>
      <c r="L198" s="23">
        <f t="shared" si="1"/>
        <v>2120.6250000000005</v>
      </c>
      <c r="M198" s="33">
        <v>0.45000000000000007</v>
      </c>
      <c r="N198" s="30">
        <f t="shared" si="13"/>
        <v>0.65</v>
      </c>
      <c r="O198" s="31">
        <v>4712.5</v>
      </c>
      <c r="P198" s="31">
        <v>2120.625</v>
      </c>
      <c r="Q198" s="30">
        <f t="shared" si="14"/>
        <v>3063.125</v>
      </c>
      <c r="R198" s="27">
        <f t="shared" si="15"/>
        <v>9</v>
      </c>
    </row>
    <row r="199" spans="1:18">
      <c r="A199" s="1"/>
      <c r="B199" s="6" t="s">
        <v>27</v>
      </c>
      <c r="C199" s="6">
        <v>1128299</v>
      </c>
      <c r="D199" s="7">
        <v>44460</v>
      </c>
      <c r="E199" s="6" t="s">
        <v>28</v>
      </c>
      <c r="F199" s="6" t="s">
        <v>29</v>
      </c>
      <c r="G199" s="6" t="s">
        <v>30</v>
      </c>
      <c r="H199" s="6" t="s">
        <v>22</v>
      </c>
      <c r="I199" s="25">
        <v>0.70000000000000007</v>
      </c>
      <c r="J199" s="22">
        <v>7750</v>
      </c>
      <c r="K199" s="23">
        <f t="shared" si="0"/>
        <v>5425.0000000000009</v>
      </c>
      <c r="L199" s="23">
        <f t="shared" si="1"/>
        <v>542.50000000000011</v>
      </c>
      <c r="M199" s="33">
        <v>0.1</v>
      </c>
      <c r="N199" s="30">
        <f t="shared" si="13"/>
        <v>0.7</v>
      </c>
      <c r="O199" s="31">
        <v>5425</v>
      </c>
      <c r="P199" s="31">
        <v>542.5</v>
      </c>
      <c r="Q199" s="30">
        <f t="shared" si="14"/>
        <v>3797.5000000000005</v>
      </c>
      <c r="R199" s="27">
        <f t="shared" si="15"/>
        <v>9</v>
      </c>
    </row>
    <row r="200" spans="1:18">
      <c r="A200" s="1"/>
      <c r="B200" s="6" t="s">
        <v>27</v>
      </c>
      <c r="C200" s="6">
        <v>1128299</v>
      </c>
      <c r="D200" s="7">
        <v>44489</v>
      </c>
      <c r="E200" s="6" t="s">
        <v>28</v>
      </c>
      <c r="F200" s="6" t="s">
        <v>29</v>
      </c>
      <c r="G200" s="6" t="s">
        <v>30</v>
      </c>
      <c r="H200" s="6" t="s">
        <v>17</v>
      </c>
      <c r="I200" s="25">
        <v>0.55000000000000004</v>
      </c>
      <c r="J200" s="22">
        <v>8750</v>
      </c>
      <c r="K200" s="23">
        <f t="shared" si="0"/>
        <v>4812.5</v>
      </c>
      <c r="L200" s="23">
        <f t="shared" si="1"/>
        <v>1443.7500000000002</v>
      </c>
      <c r="M200" s="33">
        <v>0.30000000000000004</v>
      </c>
      <c r="N200" s="30">
        <f t="shared" si="13"/>
        <v>0.55000000000000004</v>
      </c>
      <c r="O200" s="31">
        <v>4812.5</v>
      </c>
      <c r="P200" s="31">
        <v>1443.75</v>
      </c>
      <c r="Q200" s="30">
        <f t="shared" si="14"/>
        <v>2646.875</v>
      </c>
      <c r="R200" s="27">
        <f t="shared" si="15"/>
        <v>10</v>
      </c>
    </row>
    <row r="201" spans="1:18">
      <c r="A201" s="1"/>
      <c r="B201" s="6" t="s">
        <v>27</v>
      </c>
      <c r="C201" s="6">
        <v>1128299</v>
      </c>
      <c r="D201" s="7">
        <v>44489</v>
      </c>
      <c r="E201" s="6" t="s">
        <v>28</v>
      </c>
      <c r="F201" s="6" t="s">
        <v>29</v>
      </c>
      <c r="G201" s="6" t="s">
        <v>30</v>
      </c>
      <c r="H201" s="6" t="s">
        <v>18</v>
      </c>
      <c r="I201" s="25">
        <v>0.60000000000000009</v>
      </c>
      <c r="J201" s="22">
        <v>8750</v>
      </c>
      <c r="K201" s="23">
        <f t="shared" si="0"/>
        <v>5250.0000000000009</v>
      </c>
      <c r="L201" s="23">
        <f t="shared" si="1"/>
        <v>787.50000000000011</v>
      </c>
      <c r="M201" s="33">
        <v>0.15</v>
      </c>
      <c r="N201" s="30">
        <f t="shared" si="13"/>
        <v>0.6</v>
      </c>
      <c r="O201" s="31">
        <v>5250</v>
      </c>
      <c r="P201" s="31">
        <v>787.5</v>
      </c>
      <c r="Q201" s="30">
        <f t="shared" si="14"/>
        <v>3150.0000000000005</v>
      </c>
      <c r="R201" s="27">
        <f t="shared" si="15"/>
        <v>10</v>
      </c>
    </row>
    <row r="202" spans="1:18">
      <c r="A202" s="1"/>
      <c r="B202" s="6" t="s">
        <v>27</v>
      </c>
      <c r="C202" s="6">
        <v>1128299</v>
      </c>
      <c r="D202" s="7">
        <v>44489</v>
      </c>
      <c r="E202" s="6" t="s">
        <v>28</v>
      </c>
      <c r="F202" s="6" t="s">
        <v>29</v>
      </c>
      <c r="G202" s="6" t="s">
        <v>30</v>
      </c>
      <c r="H202" s="6" t="s">
        <v>19</v>
      </c>
      <c r="I202" s="25">
        <v>0.55000000000000004</v>
      </c>
      <c r="J202" s="22">
        <v>7000</v>
      </c>
      <c r="K202" s="23">
        <f t="shared" si="0"/>
        <v>3850.0000000000005</v>
      </c>
      <c r="L202" s="23">
        <f t="shared" si="1"/>
        <v>1155.0000000000002</v>
      </c>
      <c r="M202" s="33">
        <v>0.30000000000000004</v>
      </c>
      <c r="N202" s="30">
        <f t="shared" si="13"/>
        <v>0.55000000000000004</v>
      </c>
      <c r="O202" s="31">
        <v>3850</v>
      </c>
      <c r="P202" s="31">
        <v>1155</v>
      </c>
      <c r="Q202" s="30">
        <f t="shared" si="14"/>
        <v>2117.5000000000005</v>
      </c>
      <c r="R202" s="27">
        <f t="shared" si="15"/>
        <v>10</v>
      </c>
    </row>
    <row r="203" spans="1:18">
      <c r="A203" s="1"/>
      <c r="B203" s="6" t="s">
        <v>27</v>
      </c>
      <c r="C203" s="6">
        <v>1128299</v>
      </c>
      <c r="D203" s="7">
        <v>44489</v>
      </c>
      <c r="E203" s="6" t="s">
        <v>28</v>
      </c>
      <c r="F203" s="6" t="s">
        <v>29</v>
      </c>
      <c r="G203" s="6" t="s">
        <v>30</v>
      </c>
      <c r="H203" s="6" t="s">
        <v>20</v>
      </c>
      <c r="I203" s="25">
        <v>0.55000000000000004</v>
      </c>
      <c r="J203" s="22">
        <v>6750</v>
      </c>
      <c r="K203" s="23">
        <f t="shared" si="0"/>
        <v>3712.5000000000005</v>
      </c>
      <c r="L203" s="23">
        <f t="shared" si="1"/>
        <v>928.125</v>
      </c>
      <c r="M203" s="33">
        <v>0.24999999999999997</v>
      </c>
      <c r="N203" s="30">
        <f t="shared" si="13"/>
        <v>0.55000000000000004</v>
      </c>
      <c r="O203" s="31">
        <v>3712.5</v>
      </c>
      <c r="P203" s="31">
        <v>928.125</v>
      </c>
      <c r="Q203" s="30">
        <f t="shared" si="14"/>
        <v>2041.8750000000005</v>
      </c>
      <c r="R203" s="27">
        <f t="shared" si="15"/>
        <v>10</v>
      </c>
    </row>
    <row r="204" spans="1:18">
      <c r="A204" s="1"/>
      <c r="B204" s="6" t="s">
        <v>27</v>
      </c>
      <c r="C204" s="6">
        <v>1128299</v>
      </c>
      <c r="D204" s="7">
        <v>44489</v>
      </c>
      <c r="E204" s="6" t="s">
        <v>28</v>
      </c>
      <c r="F204" s="6" t="s">
        <v>29</v>
      </c>
      <c r="G204" s="6" t="s">
        <v>30</v>
      </c>
      <c r="H204" s="6" t="s">
        <v>21</v>
      </c>
      <c r="I204" s="25">
        <v>0.65</v>
      </c>
      <c r="J204" s="22">
        <v>6500</v>
      </c>
      <c r="K204" s="23">
        <f t="shared" si="0"/>
        <v>4225</v>
      </c>
      <c r="L204" s="23">
        <f t="shared" si="1"/>
        <v>1901.2500000000002</v>
      </c>
      <c r="M204" s="33">
        <v>0.45000000000000007</v>
      </c>
      <c r="N204" s="30">
        <f t="shared" si="13"/>
        <v>0.65</v>
      </c>
      <c r="O204" s="31">
        <v>4225</v>
      </c>
      <c r="P204" s="31">
        <v>1901.25</v>
      </c>
      <c r="Q204" s="30">
        <f t="shared" si="14"/>
        <v>2746.25</v>
      </c>
      <c r="R204" s="27">
        <f t="shared" si="15"/>
        <v>10</v>
      </c>
    </row>
    <row r="205" spans="1:18">
      <c r="A205" s="1"/>
      <c r="B205" s="6" t="s">
        <v>27</v>
      </c>
      <c r="C205" s="6">
        <v>1128299</v>
      </c>
      <c r="D205" s="7">
        <v>44489</v>
      </c>
      <c r="E205" s="6" t="s">
        <v>28</v>
      </c>
      <c r="F205" s="6" t="s">
        <v>29</v>
      </c>
      <c r="G205" s="6" t="s">
        <v>30</v>
      </c>
      <c r="H205" s="6" t="s">
        <v>22</v>
      </c>
      <c r="I205" s="25">
        <v>0.70000000000000007</v>
      </c>
      <c r="J205" s="22">
        <v>7000</v>
      </c>
      <c r="K205" s="23">
        <f t="shared" si="0"/>
        <v>4900.0000000000009</v>
      </c>
      <c r="L205" s="23">
        <f t="shared" si="1"/>
        <v>490.00000000000011</v>
      </c>
      <c r="M205" s="33">
        <v>0.1</v>
      </c>
      <c r="N205" s="30">
        <f t="shared" si="13"/>
        <v>0.7</v>
      </c>
      <c r="O205" s="31">
        <v>4900</v>
      </c>
      <c r="P205" s="31">
        <v>490</v>
      </c>
      <c r="Q205" s="30">
        <f t="shared" si="14"/>
        <v>3430.0000000000005</v>
      </c>
      <c r="R205" s="27">
        <f t="shared" si="15"/>
        <v>10</v>
      </c>
    </row>
    <row r="206" spans="1:18">
      <c r="A206" s="1"/>
      <c r="B206" s="6" t="s">
        <v>27</v>
      </c>
      <c r="C206" s="6">
        <v>1128299</v>
      </c>
      <c r="D206" s="7">
        <v>44520</v>
      </c>
      <c r="E206" s="6" t="s">
        <v>28</v>
      </c>
      <c r="F206" s="6" t="s">
        <v>29</v>
      </c>
      <c r="G206" s="6" t="s">
        <v>30</v>
      </c>
      <c r="H206" s="6" t="s">
        <v>17</v>
      </c>
      <c r="I206" s="25">
        <v>0.55000000000000004</v>
      </c>
      <c r="J206" s="22">
        <v>8750</v>
      </c>
      <c r="K206" s="23">
        <f t="shared" si="0"/>
        <v>4812.5</v>
      </c>
      <c r="L206" s="23">
        <f t="shared" si="1"/>
        <v>1443.7500000000002</v>
      </c>
      <c r="M206" s="33">
        <v>0.30000000000000004</v>
      </c>
      <c r="N206" s="30">
        <f t="shared" si="13"/>
        <v>0.55000000000000004</v>
      </c>
      <c r="O206" s="31">
        <v>4812.5</v>
      </c>
      <c r="P206" s="31">
        <v>1443.75</v>
      </c>
      <c r="Q206" s="30">
        <f t="shared" si="14"/>
        <v>2646.875</v>
      </c>
      <c r="R206" s="27">
        <f t="shared" si="15"/>
        <v>11</v>
      </c>
    </row>
    <row r="207" spans="1:18">
      <c r="A207" s="1"/>
      <c r="B207" s="6" t="s">
        <v>27</v>
      </c>
      <c r="C207" s="6">
        <v>1128299</v>
      </c>
      <c r="D207" s="7">
        <v>44520</v>
      </c>
      <c r="E207" s="6" t="s">
        <v>28</v>
      </c>
      <c r="F207" s="6" t="s">
        <v>29</v>
      </c>
      <c r="G207" s="6" t="s">
        <v>30</v>
      </c>
      <c r="H207" s="6" t="s">
        <v>18</v>
      </c>
      <c r="I207" s="25">
        <v>0.60000000000000009</v>
      </c>
      <c r="J207" s="22">
        <v>8750</v>
      </c>
      <c r="K207" s="23">
        <f t="shared" si="0"/>
        <v>5250.0000000000009</v>
      </c>
      <c r="L207" s="23">
        <f t="shared" si="1"/>
        <v>787.50000000000011</v>
      </c>
      <c r="M207" s="33">
        <v>0.15</v>
      </c>
      <c r="N207" s="30">
        <f t="shared" si="13"/>
        <v>0.6</v>
      </c>
      <c r="O207" s="31">
        <v>5250</v>
      </c>
      <c r="P207" s="31">
        <v>787.5</v>
      </c>
      <c r="Q207" s="30">
        <f t="shared" si="14"/>
        <v>3150.0000000000005</v>
      </c>
      <c r="R207" s="27">
        <f t="shared" si="15"/>
        <v>11</v>
      </c>
    </row>
    <row r="208" spans="1:18">
      <c r="A208" s="1"/>
      <c r="B208" s="6" t="s">
        <v>27</v>
      </c>
      <c r="C208" s="6">
        <v>1128299</v>
      </c>
      <c r="D208" s="7">
        <v>44520</v>
      </c>
      <c r="E208" s="6" t="s">
        <v>28</v>
      </c>
      <c r="F208" s="6" t="s">
        <v>29</v>
      </c>
      <c r="G208" s="6" t="s">
        <v>30</v>
      </c>
      <c r="H208" s="6" t="s">
        <v>19</v>
      </c>
      <c r="I208" s="25">
        <v>0.55000000000000004</v>
      </c>
      <c r="J208" s="22">
        <v>7250</v>
      </c>
      <c r="K208" s="23">
        <f t="shared" si="0"/>
        <v>3987.5000000000005</v>
      </c>
      <c r="L208" s="23">
        <f t="shared" si="1"/>
        <v>1196.2500000000002</v>
      </c>
      <c r="M208" s="33">
        <v>0.30000000000000004</v>
      </c>
      <c r="N208" s="30">
        <f t="shared" si="13"/>
        <v>0.55000000000000004</v>
      </c>
      <c r="O208" s="31">
        <v>3987.5</v>
      </c>
      <c r="P208" s="31">
        <v>1196.25</v>
      </c>
      <c r="Q208" s="30">
        <f t="shared" si="14"/>
        <v>2193.1250000000005</v>
      </c>
      <c r="R208" s="27">
        <f t="shared" si="15"/>
        <v>11</v>
      </c>
    </row>
    <row r="209" spans="1:18">
      <c r="A209" s="1"/>
      <c r="B209" s="6" t="s">
        <v>27</v>
      </c>
      <c r="C209" s="6">
        <v>1128299</v>
      </c>
      <c r="D209" s="7">
        <v>44520</v>
      </c>
      <c r="E209" s="6" t="s">
        <v>28</v>
      </c>
      <c r="F209" s="6" t="s">
        <v>29</v>
      </c>
      <c r="G209" s="6" t="s">
        <v>30</v>
      </c>
      <c r="H209" s="6" t="s">
        <v>20</v>
      </c>
      <c r="I209" s="25">
        <v>0.55000000000000004</v>
      </c>
      <c r="J209" s="22">
        <v>7000</v>
      </c>
      <c r="K209" s="23">
        <f t="shared" si="0"/>
        <v>3850.0000000000005</v>
      </c>
      <c r="L209" s="23">
        <f t="shared" si="1"/>
        <v>962.5</v>
      </c>
      <c r="M209" s="33">
        <v>0.24999999999999997</v>
      </c>
      <c r="N209" s="30">
        <f t="shared" si="13"/>
        <v>0.55000000000000004</v>
      </c>
      <c r="O209" s="31">
        <v>3850</v>
      </c>
      <c r="P209" s="31">
        <v>962.5</v>
      </c>
      <c r="Q209" s="30">
        <f t="shared" si="14"/>
        <v>2117.5000000000005</v>
      </c>
      <c r="R209" s="27">
        <f t="shared" si="15"/>
        <v>11</v>
      </c>
    </row>
    <row r="210" spans="1:18">
      <c r="A210" s="1"/>
      <c r="B210" s="6" t="s">
        <v>27</v>
      </c>
      <c r="C210" s="6">
        <v>1128299</v>
      </c>
      <c r="D210" s="7">
        <v>44520</v>
      </c>
      <c r="E210" s="6" t="s">
        <v>28</v>
      </c>
      <c r="F210" s="6" t="s">
        <v>29</v>
      </c>
      <c r="G210" s="6" t="s">
        <v>30</v>
      </c>
      <c r="H210" s="6" t="s">
        <v>21</v>
      </c>
      <c r="I210" s="25">
        <v>0.65</v>
      </c>
      <c r="J210" s="22">
        <v>6500</v>
      </c>
      <c r="K210" s="23">
        <f t="shared" si="0"/>
        <v>4225</v>
      </c>
      <c r="L210" s="23">
        <f t="shared" si="1"/>
        <v>1901.2500000000002</v>
      </c>
      <c r="M210" s="33">
        <v>0.45000000000000007</v>
      </c>
      <c r="N210" s="30">
        <f t="shared" si="13"/>
        <v>0.65</v>
      </c>
      <c r="O210" s="31">
        <v>4225</v>
      </c>
      <c r="P210" s="31">
        <v>1901.25</v>
      </c>
      <c r="Q210" s="30">
        <f t="shared" si="14"/>
        <v>2746.25</v>
      </c>
      <c r="R210" s="27">
        <f t="shared" si="15"/>
        <v>11</v>
      </c>
    </row>
    <row r="211" spans="1:18">
      <c r="A211" s="1"/>
      <c r="B211" s="6" t="s">
        <v>27</v>
      </c>
      <c r="C211" s="6">
        <v>1128299</v>
      </c>
      <c r="D211" s="7">
        <v>44520</v>
      </c>
      <c r="E211" s="6" t="s">
        <v>28</v>
      </c>
      <c r="F211" s="6" t="s">
        <v>29</v>
      </c>
      <c r="G211" s="6" t="s">
        <v>30</v>
      </c>
      <c r="H211" s="6" t="s">
        <v>22</v>
      </c>
      <c r="I211" s="25">
        <v>0.70000000000000007</v>
      </c>
      <c r="J211" s="22">
        <v>7750</v>
      </c>
      <c r="K211" s="23">
        <f t="shared" si="0"/>
        <v>5425.0000000000009</v>
      </c>
      <c r="L211" s="23">
        <f t="shared" si="1"/>
        <v>542.50000000000011</v>
      </c>
      <c r="M211" s="33">
        <v>0.1</v>
      </c>
      <c r="N211" s="30">
        <f t="shared" si="13"/>
        <v>0.7</v>
      </c>
      <c r="O211" s="31">
        <v>5425</v>
      </c>
      <c r="P211" s="31">
        <v>542.5</v>
      </c>
      <c r="Q211" s="30">
        <f t="shared" si="14"/>
        <v>3797.5000000000005</v>
      </c>
      <c r="R211" s="27">
        <f t="shared" si="15"/>
        <v>11</v>
      </c>
    </row>
    <row r="212" spans="1:18">
      <c r="A212" s="1"/>
      <c r="B212" s="6" t="s">
        <v>27</v>
      </c>
      <c r="C212" s="6">
        <v>1128299</v>
      </c>
      <c r="D212" s="7">
        <v>44549</v>
      </c>
      <c r="E212" s="6" t="s">
        <v>28</v>
      </c>
      <c r="F212" s="6" t="s">
        <v>29</v>
      </c>
      <c r="G212" s="6" t="s">
        <v>30</v>
      </c>
      <c r="H212" s="6" t="s">
        <v>17</v>
      </c>
      <c r="I212" s="25">
        <v>0.55000000000000004</v>
      </c>
      <c r="J212" s="22">
        <v>9750</v>
      </c>
      <c r="K212" s="23">
        <f t="shared" si="0"/>
        <v>5362.5</v>
      </c>
      <c r="L212" s="23">
        <f t="shared" si="1"/>
        <v>1608.7500000000002</v>
      </c>
      <c r="M212" s="33">
        <v>0.30000000000000004</v>
      </c>
      <c r="N212" s="30">
        <f t="shared" si="13"/>
        <v>0.55000000000000004</v>
      </c>
      <c r="O212" s="31">
        <v>5362.5</v>
      </c>
      <c r="P212" s="31">
        <v>1608.75</v>
      </c>
      <c r="Q212" s="30">
        <f t="shared" si="14"/>
        <v>2949.3750000000005</v>
      </c>
      <c r="R212" s="27">
        <f t="shared" si="15"/>
        <v>12</v>
      </c>
    </row>
    <row r="213" spans="1:18">
      <c r="A213" s="1"/>
      <c r="B213" s="6" t="s">
        <v>27</v>
      </c>
      <c r="C213" s="6">
        <v>1128299</v>
      </c>
      <c r="D213" s="7">
        <v>44549</v>
      </c>
      <c r="E213" s="6" t="s">
        <v>28</v>
      </c>
      <c r="F213" s="6" t="s">
        <v>29</v>
      </c>
      <c r="G213" s="6" t="s">
        <v>30</v>
      </c>
      <c r="H213" s="6" t="s">
        <v>18</v>
      </c>
      <c r="I213" s="25">
        <v>0.60000000000000009</v>
      </c>
      <c r="J213" s="22">
        <v>9750</v>
      </c>
      <c r="K213" s="23">
        <f t="shared" si="0"/>
        <v>5850.0000000000009</v>
      </c>
      <c r="L213" s="23">
        <f t="shared" si="1"/>
        <v>877.50000000000011</v>
      </c>
      <c r="M213" s="33">
        <v>0.15</v>
      </c>
      <c r="N213" s="30">
        <f t="shared" si="13"/>
        <v>0.6</v>
      </c>
      <c r="O213" s="31">
        <v>5850</v>
      </c>
      <c r="P213" s="31">
        <v>877.5</v>
      </c>
      <c r="Q213" s="30">
        <f t="shared" si="14"/>
        <v>3510.0000000000005</v>
      </c>
      <c r="R213" s="27">
        <f t="shared" si="15"/>
        <v>12</v>
      </c>
    </row>
    <row r="214" spans="1:18">
      <c r="A214" s="1"/>
      <c r="B214" s="6" t="s">
        <v>27</v>
      </c>
      <c r="C214" s="6">
        <v>1128299</v>
      </c>
      <c r="D214" s="7">
        <v>44549</v>
      </c>
      <c r="E214" s="6" t="s">
        <v>28</v>
      </c>
      <c r="F214" s="6" t="s">
        <v>29</v>
      </c>
      <c r="G214" s="6" t="s">
        <v>30</v>
      </c>
      <c r="H214" s="6" t="s">
        <v>19</v>
      </c>
      <c r="I214" s="25">
        <v>0.55000000000000004</v>
      </c>
      <c r="J214" s="22">
        <v>7750</v>
      </c>
      <c r="K214" s="23">
        <f t="shared" si="0"/>
        <v>4262.5</v>
      </c>
      <c r="L214" s="23">
        <f t="shared" si="1"/>
        <v>1278.7500000000002</v>
      </c>
      <c r="M214" s="33">
        <v>0.30000000000000004</v>
      </c>
      <c r="N214" s="30">
        <f t="shared" si="13"/>
        <v>0.55000000000000004</v>
      </c>
      <c r="O214" s="31">
        <v>4262.5</v>
      </c>
      <c r="P214" s="31">
        <v>1278.75</v>
      </c>
      <c r="Q214" s="30">
        <f t="shared" si="14"/>
        <v>2344.375</v>
      </c>
      <c r="R214" s="27">
        <f t="shared" si="15"/>
        <v>12</v>
      </c>
    </row>
    <row r="215" spans="1:18">
      <c r="A215" s="1"/>
      <c r="B215" s="6" t="s">
        <v>27</v>
      </c>
      <c r="C215" s="6">
        <v>1128299</v>
      </c>
      <c r="D215" s="7">
        <v>44549</v>
      </c>
      <c r="E215" s="6" t="s">
        <v>28</v>
      </c>
      <c r="F215" s="6" t="s">
        <v>29</v>
      </c>
      <c r="G215" s="6" t="s">
        <v>30</v>
      </c>
      <c r="H215" s="6" t="s">
        <v>20</v>
      </c>
      <c r="I215" s="25">
        <v>0.55000000000000004</v>
      </c>
      <c r="J215" s="22">
        <v>7750</v>
      </c>
      <c r="K215" s="23">
        <f t="shared" si="0"/>
        <v>4262.5</v>
      </c>
      <c r="L215" s="23">
        <f t="shared" si="1"/>
        <v>1065.6249999999998</v>
      </c>
      <c r="M215" s="33">
        <v>0.24999999999999997</v>
      </c>
      <c r="N215" s="30">
        <f t="shared" si="13"/>
        <v>0.55000000000000004</v>
      </c>
      <c r="O215" s="31">
        <v>4262.5</v>
      </c>
      <c r="P215" s="31">
        <v>1065.625</v>
      </c>
      <c r="Q215" s="30">
        <f t="shared" si="14"/>
        <v>2344.375</v>
      </c>
      <c r="R215" s="27">
        <f t="shared" si="15"/>
        <v>12</v>
      </c>
    </row>
    <row r="216" spans="1:18">
      <c r="A216" s="1"/>
      <c r="B216" s="6" t="s">
        <v>27</v>
      </c>
      <c r="C216" s="6">
        <v>1128299</v>
      </c>
      <c r="D216" s="7">
        <v>44549</v>
      </c>
      <c r="E216" s="6" t="s">
        <v>28</v>
      </c>
      <c r="F216" s="6" t="s">
        <v>29</v>
      </c>
      <c r="G216" s="6" t="s">
        <v>30</v>
      </c>
      <c r="H216" s="6" t="s">
        <v>21</v>
      </c>
      <c r="I216" s="25">
        <v>0.65</v>
      </c>
      <c r="J216" s="22">
        <v>7000</v>
      </c>
      <c r="K216" s="23">
        <f t="shared" si="0"/>
        <v>4550</v>
      </c>
      <c r="L216" s="23">
        <f t="shared" si="1"/>
        <v>2047.5000000000002</v>
      </c>
      <c r="M216" s="33">
        <v>0.45000000000000007</v>
      </c>
      <c r="N216" s="30">
        <f t="shared" si="13"/>
        <v>0.65</v>
      </c>
      <c r="O216" s="31">
        <v>4550</v>
      </c>
      <c r="P216" s="31">
        <v>2047.5</v>
      </c>
      <c r="Q216" s="30">
        <f t="shared" si="14"/>
        <v>2957.5</v>
      </c>
      <c r="R216" s="27">
        <f t="shared" si="15"/>
        <v>12</v>
      </c>
    </row>
    <row r="217" spans="1:18">
      <c r="A217" s="1"/>
      <c r="B217" s="6" t="s">
        <v>27</v>
      </c>
      <c r="C217" s="6">
        <v>1128299</v>
      </c>
      <c r="D217" s="7">
        <v>44549</v>
      </c>
      <c r="E217" s="6" t="s">
        <v>28</v>
      </c>
      <c r="F217" s="6" t="s">
        <v>29</v>
      </c>
      <c r="G217" s="6" t="s">
        <v>30</v>
      </c>
      <c r="H217" s="6" t="s">
        <v>22</v>
      </c>
      <c r="I217" s="25">
        <v>0.70000000000000007</v>
      </c>
      <c r="J217" s="22">
        <v>8000</v>
      </c>
      <c r="K217" s="23">
        <f t="shared" si="0"/>
        <v>5600.0000000000009</v>
      </c>
      <c r="L217" s="23">
        <f t="shared" si="1"/>
        <v>560.00000000000011</v>
      </c>
      <c r="M217" s="33">
        <v>0.1</v>
      </c>
      <c r="N217" s="30">
        <f t="shared" si="13"/>
        <v>0.7</v>
      </c>
      <c r="O217" s="31">
        <v>5600</v>
      </c>
      <c r="P217" s="31">
        <v>560</v>
      </c>
      <c r="Q217" s="30">
        <f t="shared" si="14"/>
        <v>3920.0000000000005</v>
      </c>
      <c r="R217" s="27">
        <f t="shared" si="15"/>
        <v>12</v>
      </c>
    </row>
    <row r="218" spans="1:18">
      <c r="A218" s="1"/>
      <c r="B218" s="6" t="s">
        <v>31</v>
      </c>
      <c r="C218" s="6">
        <v>1189833</v>
      </c>
      <c r="D218" s="7">
        <v>44211</v>
      </c>
      <c r="E218" s="6" t="s">
        <v>28</v>
      </c>
      <c r="F218" s="6" t="s">
        <v>29</v>
      </c>
      <c r="G218" s="6" t="s">
        <v>32</v>
      </c>
      <c r="H218" s="6" t="s">
        <v>17</v>
      </c>
      <c r="I218" s="25">
        <v>0.35</v>
      </c>
      <c r="J218" s="22">
        <v>7000</v>
      </c>
      <c r="K218" s="23">
        <f t="shared" si="0"/>
        <v>2450</v>
      </c>
      <c r="L218" s="23">
        <f t="shared" si="1"/>
        <v>980</v>
      </c>
      <c r="M218" s="33">
        <v>0.4</v>
      </c>
      <c r="N218" s="30">
        <f t="shared" si="13"/>
        <v>0.35</v>
      </c>
      <c r="O218" s="31">
        <v>2450</v>
      </c>
      <c r="P218" s="31">
        <v>980</v>
      </c>
      <c r="Q218" s="30">
        <f t="shared" si="14"/>
        <v>857.5</v>
      </c>
      <c r="R218" s="27">
        <f t="shared" si="15"/>
        <v>1</v>
      </c>
    </row>
    <row r="219" spans="1:18">
      <c r="A219" s="1"/>
      <c r="B219" s="6" t="s">
        <v>31</v>
      </c>
      <c r="C219" s="6">
        <v>1189833</v>
      </c>
      <c r="D219" s="7">
        <v>44211</v>
      </c>
      <c r="E219" s="6" t="s">
        <v>28</v>
      </c>
      <c r="F219" s="6" t="s">
        <v>29</v>
      </c>
      <c r="G219" s="6" t="s">
        <v>32</v>
      </c>
      <c r="H219" s="6" t="s">
        <v>18</v>
      </c>
      <c r="I219" s="25">
        <v>0.45</v>
      </c>
      <c r="J219" s="22">
        <v>7000</v>
      </c>
      <c r="K219" s="23">
        <f t="shared" si="0"/>
        <v>3150</v>
      </c>
      <c r="L219" s="23">
        <f t="shared" si="1"/>
        <v>787.5</v>
      </c>
      <c r="M219" s="33">
        <v>0.25</v>
      </c>
      <c r="N219" s="30">
        <f t="shared" si="13"/>
        <v>0.45</v>
      </c>
      <c r="O219" s="31">
        <v>3150</v>
      </c>
      <c r="P219" s="31">
        <v>787.5</v>
      </c>
      <c r="Q219" s="30">
        <f t="shared" si="14"/>
        <v>1417.5</v>
      </c>
      <c r="R219" s="27">
        <f t="shared" si="15"/>
        <v>1</v>
      </c>
    </row>
    <row r="220" spans="1:18">
      <c r="A220" s="1"/>
      <c r="B220" s="6" t="s">
        <v>31</v>
      </c>
      <c r="C220" s="6">
        <v>1189833</v>
      </c>
      <c r="D220" s="7">
        <v>44211</v>
      </c>
      <c r="E220" s="6" t="s">
        <v>28</v>
      </c>
      <c r="F220" s="6" t="s">
        <v>29</v>
      </c>
      <c r="G220" s="6" t="s">
        <v>32</v>
      </c>
      <c r="H220" s="6" t="s">
        <v>19</v>
      </c>
      <c r="I220" s="25">
        <v>0.45</v>
      </c>
      <c r="J220" s="22">
        <v>7000</v>
      </c>
      <c r="K220" s="23">
        <f t="shared" si="0"/>
        <v>3150</v>
      </c>
      <c r="L220" s="23">
        <f t="shared" si="1"/>
        <v>1260</v>
      </c>
      <c r="M220" s="33">
        <v>0.4</v>
      </c>
      <c r="N220" s="30">
        <f t="shared" si="13"/>
        <v>0.45</v>
      </c>
      <c r="O220" s="31">
        <v>3150</v>
      </c>
      <c r="P220" s="31">
        <v>1260</v>
      </c>
      <c r="Q220" s="30">
        <f t="shared" si="14"/>
        <v>1417.5</v>
      </c>
      <c r="R220" s="27">
        <f t="shared" si="15"/>
        <v>1</v>
      </c>
    </row>
    <row r="221" spans="1:18">
      <c r="A221" s="1"/>
      <c r="B221" s="6" t="s">
        <v>31</v>
      </c>
      <c r="C221" s="6">
        <v>1189833</v>
      </c>
      <c r="D221" s="7">
        <v>44211</v>
      </c>
      <c r="E221" s="6" t="s">
        <v>28</v>
      </c>
      <c r="F221" s="6" t="s">
        <v>29</v>
      </c>
      <c r="G221" s="6" t="s">
        <v>32</v>
      </c>
      <c r="H221" s="6" t="s">
        <v>20</v>
      </c>
      <c r="I221" s="25">
        <v>0.45</v>
      </c>
      <c r="J221" s="22">
        <v>5500</v>
      </c>
      <c r="K221" s="23">
        <f t="shared" si="0"/>
        <v>2475</v>
      </c>
      <c r="L221" s="23">
        <f t="shared" si="1"/>
        <v>866.25</v>
      </c>
      <c r="M221" s="33">
        <v>0.35</v>
      </c>
      <c r="N221" s="30">
        <f t="shared" si="13"/>
        <v>0.45</v>
      </c>
      <c r="O221" s="31">
        <v>2475</v>
      </c>
      <c r="P221" s="31">
        <v>866.25</v>
      </c>
      <c r="Q221" s="30">
        <f t="shared" si="14"/>
        <v>1113.75</v>
      </c>
      <c r="R221" s="27">
        <f t="shared" si="15"/>
        <v>1</v>
      </c>
    </row>
    <row r="222" spans="1:18">
      <c r="A222" s="1"/>
      <c r="B222" s="6" t="s">
        <v>31</v>
      </c>
      <c r="C222" s="6">
        <v>1189833</v>
      </c>
      <c r="D222" s="7">
        <v>44211</v>
      </c>
      <c r="E222" s="6" t="s">
        <v>28</v>
      </c>
      <c r="F222" s="6" t="s">
        <v>29</v>
      </c>
      <c r="G222" s="6" t="s">
        <v>32</v>
      </c>
      <c r="H222" s="6" t="s">
        <v>21</v>
      </c>
      <c r="I222" s="25">
        <v>0.5</v>
      </c>
      <c r="J222" s="22">
        <v>5000</v>
      </c>
      <c r="K222" s="23">
        <f t="shared" si="0"/>
        <v>2500</v>
      </c>
      <c r="L222" s="23">
        <f t="shared" si="1"/>
        <v>1375</v>
      </c>
      <c r="M222" s="33">
        <v>0.55000000000000004</v>
      </c>
      <c r="N222" s="30">
        <f t="shared" si="13"/>
        <v>0.5</v>
      </c>
      <c r="O222" s="31">
        <v>2500</v>
      </c>
      <c r="P222" s="31">
        <v>1375</v>
      </c>
      <c r="Q222" s="30">
        <f t="shared" si="14"/>
        <v>1250</v>
      </c>
      <c r="R222" s="27">
        <f t="shared" si="15"/>
        <v>1</v>
      </c>
    </row>
    <row r="223" spans="1:18">
      <c r="A223" s="1"/>
      <c r="B223" s="6" t="s">
        <v>31</v>
      </c>
      <c r="C223" s="6">
        <v>1189833</v>
      </c>
      <c r="D223" s="7">
        <v>44211</v>
      </c>
      <c r="E223" s="6" t="s">
        <v>28</v>
      </c>
      <c r="F223" s="6" t="s">
        <v>29</v>
      </c>
      <c r="G223" s="6" t="s">
        <v>32</v>
      </c>
      <c r="H223" s="6" t="s">
        <v>22</v>
      </c>
      <c r="I223" s="25">
        <v>0.45</v>
      </c>
      <c r="J223" s="22">
        <v>7000</v>
      </c>
      <c r="K223" s="23">
        <f t="shared" si="0"/>
        <v>3150</v>
      </c>
      <c r="L223" s="23">
        <f t="shared" si="1"/>
        <v>630</v>
      </c>
      <c r="M223" s="33">
        <v>0.2</v>
      </c>
      <c r="N223" s="30">
        <f t="shared" si="13"/>
        <v>0.45</v>
      </c>
      <c r="O223" s="31">
        <v>3150</v>
      </c>
      <c r="P223" s="31">
        <v>630</v>
      </c>
      <c r="Q223" s="30">
        <f t="shared" si="14"/>
        <v>1417.5</v>
      </c>
      <c r="R223" s="27">
        <f t="shared" si="15"/>
        <v>1</v>
      </c>
    </row>
    <row r="224" spans="1:18">
      <c r="A224" s="1"/>
      <c r="B224" s="6" t="s">
        <v>31</v>
      </c>
      <c r="C224" s="6">
        <v>1189833</v>
      </c>
      <c r="D224" s="7">
        <v>44242</v>
      </c>
      <c r="E224" s="6" t="s">
        <v>28</v>
      </c>
      <c r="F224" s="6" t="s">
        <v>29</v>
      </c>
      <c r="G224" s="6" t="s">
        <v>32</v>
      </c>
      <c r="H224" s="6" t="s">
        <v>17</v>
      </c>
      <c r="I224" s="25">
        <v>0.35</v>
      </c>
      <c r="J224" s="22">
        <v>7500</v>
      </c>
      <c r="K224" s="23">
        <f t="shared" si="0"/>
        <v>2625</v>
      </c>
      <c r="L224" s="23">
        <f t="shared" si="1"/>
        <v>1050</v>
      </c>
      <c r="M224" s="33">
        <v>0.4</v>
      </c>
      <c r="N224" s="30">
        <f t="shared" si="13"/>
        <v>0.35</v>
      </c>
      <c r="O224" s="31">
        <v>2625</v>
      </c>
      <c r="P224" s="31">
        <v>1050</v>
      </c>
      <c r="Q224" s="30">
        <f t="shared" si="14"/>
        <v>918.74999999999989</v>
      </c>
      <c r="R224" s="27">
        <f t="shared" si="15"/>
        <v>2</v>
      </c>
    </row>
    <row r="225" spans="1:18">
      <c r="A225" s="1"/>
      <c r="B225" s="6" t="s">
        <v>31</v>
      </c>
      <c r="C225" s="6">
        <v>1189833</v>
      </c>
      <c r="D225" s="7">
        <v>44242</v>
      </c>
      <c r="E225" s="6" t="s">
        <v>28</v>
      </c>
      <c r="F225" s="6" t="s">
        <v>29</v>
      </c>
      <c r="G225" s="6" t="s">
        <v>32</v>
      </c>
      <c r="H225" s="6" t="s">
        <v>18</v>
      </c>
      <c r="I225" s="25">
        <v>0.45</v>
      </c>
      <c r="J225" s="22">
        <v>6500</v>
      </c>
      <c r="K225" s="23">
        <f t="shared" si="0"/>
        <v>2925</v>
      </c>
      <c r="L225" s="23">
        <f t="shared" si="1"/>
        <v>731.25</v>
      </c>
      <c r="M225" s="33">
        <v>0.25</v>
      </c>
      <c r="N225" s="30">
        <f t="shared" si="13"/>
        <v>0.45</v>
      </c>
      <c r="O225" s="31">
        <v>2925</v>
      </c>
      <c r="P225" s="31">
        <v>731.25</v>
      </c>
      <c r="Q225" s="30">
        <f t="shared" si="14"/>
        <v>1316.25</v>
      </c>
      <c r="R225" s="27">
        <f t="shared" si="15"/>
        <v>2</v>
      </c>
    </row>
    <row r="226" spans="1:18">
      <c r="A226" s="1"/>
      <c r="B226" s="6" t="s">
        <v>31</v>
      </c>
      <c r="C226" s="6">
        <v>1189833</v>
      </c>
      <c r="D226" s="7">
        <v>44242</v>
      </c>
      <c r="E226" s="6" t="s">
        <v>28</v>
      </c>
      <c r="F226" s="6" t="s">
        <v>29</v>
      </c>
      <c r="G226" s="6" t="s">
        <v>32</v>
      </c>
      <c r="H226" s="6" t="s">
        <v>19</v>
      </c>
      <c r="I226" s="25">
        <v>0.45</v>
      </c>
      <c r="J226" s="22">
        <v>6750</v>
      </c>
      <c r="K226" s="23">
        <f t="shared" si="0"/>
        <v>3037.5</v>
      </c>
      <c r="L226" s="23">
        <f t="shared" si="1"/>
        <v>1215</v>
      </c>
      <c r="M226" s="33">
        <v>0.4</v>
      </c>
      <c r="N226" s="30">
        <f t="shared" si="13"/>
        <v>0.45</v>
      </c>
      <c r="O226" s="31">
        <v>3037.5</v>
      </c>
      <c r="P226" s="31">
        <v>1215</v>
      </c>
      <c r="Q226" s="30">
        <f t="shared" si="14"/>
        <v>1366.875</v>
      </c>
      <c r="R226" s="27">
        <f t="shared" si="15"/>
        <v>2</v>
      </c>
    </row>
    <row r="227" spans="1:18">
      <c r="A227" s="1"/>
      <c r="B227" s="6" t="s">
        <v>31</v>
      </c>
      <c r="C227" s="6">
        <v>1189833</v>
      </c>
      <c r="D227" s="7">
        <v>44242</v>
      </c>
      <c r="E227" s="6" t="s">
        <v>28</v>
      </c>
      <c r="F227" s="6" t="s">
        <v>29</v>
      </c>
      <c r="G227" s="6" t="s">
        <v>32</v>
      </c>
      <c r="H227" s="6" t="s">
        <v>20</v>
      </c>
      <c r="I227" s="25">
        <v>0.45</v>
      </c>
      <c r="J227" s="22">
        <v>5250</v>
      </c>
      <c r="K227" s="23">
        <f t="shared" si="0"/>
        <v>2362.5</v>
      </c>
      <c r="L227" s="23">
        <f t="shared" si="1"/>
        <v>826.875</v>
      </c>
      <c r="M227" s="33">
        <v>0.35</v>
      </c>
      <c r="N227" s="30">
        <f t="shared" si="13"/>
        <v>0.45</v>
      </c>
      <c r="O227" s="31">
        <v>2362.5</v>
      </c>
      <c r="P227" s="31">
        <v>826.875</v>
      </c>
      <c r="Q227" s="30">
        <f t="shared" si="14"/>
        <v>1063.125</v>
      </c>
      <c r="R227" s="27">
        <f t="shared" si="15"/>
        <v>2</v>
      </c>
    </row>
    <row r="228" spans="1:18">
      <c r="A228" s="1"/>
      <c r="B228" s="6" t="s">
        <v>31</v>
      </c>
      <c r="C228" s="6">
        <v>1189833</v>
      </c>
      <c r="D228" s="7">
        <v>44242</v>
      </c>
      <c r="E228" s="6" t="s">
        <v>28</v>
      </c>
      <c r="F228" s="6" t="s">
        <v>29</v>
      </c>
      <c r="G228" s="6" t="s">
        <v>32</v>
      </c>
      <c r="H228" s="6" t="s">
        <v>21</v>
      </c>
      <c r="I228" s="25">
        <v>0.5</v>
      </c>
      <c r="J228" s="22">
        <v>4500</v>
      </c>
      <c r="K228" s="23">
        <f t="shared" si="0"/>
        <v>2250</v>
      </c>
      <c r="L228" s="23">
        <f t="shared" si="1"/>
        <v>1237.5</v>
      </c>
      <c r="M228" s="33">
        <v>0.55000000000000004</v>
      </c>
      <c r="N228" s="30">
        <f t="shared" si="13"/>
        <v>0.5</v>
      </c>
      <c r="O228" s="31">
        <v>2250</v>
      </c>
      <c r="P228" s="31">
        <v>1237.5</v>
      </c>
      <c r="Q228" s="30">
        <f t="shared" si="14"/>
        <v>1125</v>
      </c>
      <c r="R228" s="27">
        <f t="shared" si="15"/>
        <v>2</v>
      </c>
    </row>
    <row r="229" spans="1:18">
      <c r="A229" s="1"/>
      <c r="B229" s="6" t="s">
        <v>31</v>
      </c>
      <c r="C229" s="6">
        <v>1189833</v>
      </c>
      <c r="D229" s="7">
        <v>44242</v>
      </c>
      <c r="E229" s="6" t="s">
        <v>28</v>
      </c>
      <c r="F229" s="6" t="s">
        <v>29</v>
      </c>
      <c r="G229" s="6" t="s">
        <v>32</v>
      </c>
      <c r="H229" s="6" t="s">
        <v>22</v>
      </c>
      <c r="I229" s="25">
        <v>0.45</v>
      </c>
      <c r="J229" s="22">
        <v>6500</v>
      </c>
      <c r="K229" s="23">
        <f t="shared" si="0"/>
        <v>2925</v>
      </c>
      <c r="L229" s="23">
        <f t="shared" si="1"/>
        <v>585</v>
      </c>
      <c r="M229" s="33">
        <v>0.2</v>
      </c>
      <c r="N229" s="30">
        <f t="shared" si="13"/>
        <v>0.45</v>
      </c>
      <c r="O229" s="31">
        <v>2925</v>
      </c>
      <c r="P229" s="31">
        <v>585</v>
      </c>
      <c r="Q229" s="30">
        <f t="shared" si="14"/>
        <v>1316.25</v>
      </c>
      <c r="R229" s="27">
        <f t="shared" si="15"/>
        <v>2</v>
      </c>
    </row>
    <row r="230" spans="1:18">
      <c r="A230" s="1"/>
      <c r="B230" s="6" t="s">
        <v>31</v>
      </c>
      <c r="C230" s="6">
        <v>1189833</v>
      </c>
      <c r="D230" s="7">
        <v>44269</v>
      </c>
      <c r="E230" s="6" t="s">
        <v>28</v>
      </c>
      <c r="F230" s="6" t="s">
        <v>29</v>
      </c>
      <c r="G230" s="6" t="s">
        <v>32</v>
      </c>
      <c r="H230" s="6" t="s">
        <v>17</v>
      </c>
      <c r="I230" s="25">
        <v>0.35</v>
      </c>
      <c r="J230" s="22">
        <v>8000</v>
      </c>
      <c r="K230" s="23">
        <f t="shared" si="0"/>
        <v>2800</v>
      </c>
      <c r="L230" s="23">
        <f t="shared" si="1"/>
        <v>1120</v>
      </c>
      <c r="M230" s="33">
        <v>0.4</v>
      </c>
      <c r="N230" s="30">
        <f t="shared" si="13"/>
        <v>0.35</v>
      </c>
      <c r="O230" s="31">
        <v>2800</v>
      </c>
      <c r="P230" s="31">
        <v>1120</v>
      </c>
      <c r="Q230" s="30">
        <f t="shared" si="14"/>
        <v>979.99999999999989</v>
      </c>
      <c r="R230" s="27">
        <f t="shared" si="15"/>
        <v>3</v>
      </c>
    </row>
    <row r="231" spans="1:18">
      <c r="A231" s="1"/>
      <c r="B231" s="6" t="s">
        <v>31</v>
      </c>
      <c r="C231" s="6">
        <v>1189833</v>
      </c>
      <c r="D231" s="7">
        <v>44269</v>
      </c>
      <c r="E231" s="6" t="s">
        <v>28</v>
      </c>
      <c r="F231" s="6" t="s">
        <v>29</v>
      </c>
      <c r="G231" s="6" t="s">
        <v>32</v>
      </c>
      <c r="H231" s="6" t="s">
        <v>18</v>
      </c>
      <c r="I231" s="25">
        <v>0.45</v>
      </c>
      <c r="J231" s="22">
        <v>6500</v>
      </c>
      <c r="K231" s="23">
        <f t="shared" si="0"/>
        <v>2925</v>
      </c>
      <c r="L231" s="23">
        <f t="shared" si="1"/>
        <v>731.25</v>
      </c>
      <c r="M231" s="33">
        <v>0.25</v>
      </c>
      <c r="N231" s="30">
        <f t="shared" si="13"/>
        <v>0.45</v>
      </c>
      <c r="O231" s="31">
        <v>2925</v>
      </c>
      <c r="P231" s="31">
        <v>731.25</v>
      </c>
      <c r="Q231" s="30">
        <f t="shared" si="14"/>
        <v>1316.25</v>
      </c>
      <c r="R231" s="27">
        <f t="shared" si="15"/>
        <v>3</v>
      </c>
    </row>
    <row r="232" spans="1:18">
      <c r="A232" s="1"/>
      <c r="B232" s="6" t="s">
        <v>31</v>
      </c>
      <c r="C232" s="6">
        <v>1189833</v>
      </c>
      <c r="D232" s="7">
        <v>44269</v>
      </c>
      <c r="E232" s="6" t="s">
        <v>28</v>
      </c>
      <c r="F232" s="6" t="s">
        <v>29</v>
      </c>
      <c r="G232" s="6" t="s">
        <v>32</v>
      </c>
      <c r="H232" s="6" t="s">
        <v>19</v>
      </c>
      <c r="I232" s="25">
        <v>0.45</v>
      </c>
      <c r="J232" s="22">
        <v>6500</v>
      </c>
      <c r="K232" s="23">
        <f t="shared" si="0"/>
        <v>2925</v>
      </c>
      <c r="L232" s="23">
        <f t="shared" si="1"/>
        <v>1170</v>
      </c>
      <c r="M232" s="33">
        <v>0.4</v>
      </c>
      <c r="N232" s="30">
        <f t="shared" si="13"/>
        <v>0.45</v>
      </c>
      <c r="O232" s="31">
        <v>2925</v>
      </c>
      <c r="P232" s="31">
        <v>1170</v>
      </c>
      <c r="Q232" s="30">
        <f t="shared" si="14"/>
        <v>1316.25</v>
      </c>
      <c r="R232" s="27">
        <f t="shared" si="15"/>
        <v>3</v>
      </c>
    </row>
    <row r="233" spans="1:18">
      <c r="A233" s="1"/>
      <c r="B233" s="6" t="s">
        <v>31</v>
      </c>
      <c r="C233" s="6">
        <v>1189833</v>
      </c>
      <c r="D233" s="7">
        <v>44269</v>
      </c>
      <c r="E233" s="6" t="s">
        <v>28</v>
      </c>
      <c r="F233" s="6" t="s">
        <v>29</v>
      </c>
      <c r="G233" s="6" t="s">
        <v>32</v>
      </c>
      <c r="H233" s="6" t="s">
        <v>20</v>
      </c>
      <c r="I233" s="25">
        <v>0.45</v>
      </c>
      <c r="J233" s="22">
        <v>5500</v>
      </c>
      <c r="K233" s="23">
        <f t="shared" si="0"/>
        <v>2475</v>
      </c>
      <c r="L233" s="23">
        <f t="shared" si="1"/>
        <v>866.25</v>
      </c>
      <c r="M233" s="33">
        <v>0.35</v>
      </c>
      <c r="N233" s="30">
        <f t="shared" si="13"/>
        <v>0.45</v>
      </c>
      <c r="O233" s="31">
        <v>2475</v>
      </c>
      <c r="P233" s="31">
        <v>866.25</v>
      </c>
      <c r="Q233" s="30">
        <f t="shared" si="14"/>
        <v>1113.75</v>
      </c>
      <c r="R233" s="27">
        <f t="shared" si="15"/>
        <v>3</v>
      </c>
    </row>
    <row r="234" spans="1:18">
      <c r="A234" s="1"/>
      <c r="B234" s="6" t="s">
        <v>31</v>
      </c>
      <c r="C234" s="6">
        <v>1189833</v>
      </c>
      <c r="D234" s="7">
        <v>44269</v>
      </c>
      <c r="E234" s="6" t="s">
        <v>28</v>
      </c>
      <c r="F234" s="6" t="s">
        <v>29</v>
      </c>
      <c r="G234" s="6" t="s">
        <v>32</v>
      </c>
      <c r="H234" s="6" t="s">
        <v>21</v>
      </c>
      <c r="I234" s="25">
        <v>0.5</v>
      </c>
      <c r="J234" s="22">
        <v>4250</v>
      </c>
      <c r="K234" s="23">
        <f t="shared" si="0"/>
        <v>2125</v>
      </c>
      <c r="L234" s="23">
        <f t="shared" si="1"/>
        <v>1168.75</v>
      </c>
      <c r="M234" s="33">
        <v>0.55000000000000004</v>
      </c>
      <c r="N234" s="30">
        <f t="shared" si="13"/>
        <v>0.5</v>
      </c>
      <c r="O234" s="31">
        <v>2125</v>
      </c>
      <c r="P234" s="31">
        <v>1168.75</v>
      </c>
      <c r="Q234" s="30">
        <f t="shared" si="14"/>
        <v>1062.5</v>
      </c>
      <c r="R234" s="27">
        <f t="shared" si="15"/>
        <v>3</v>
      </c>
    </row>
    <row r="235" spans="1:18">
      <c r="A235" s="1"/>
      <c r="B235" s="6" t="s">
        <v>31</v>
      </c>
      <c r="C235" s="6">
        <v>1189833</v>
      </c>
      <c r="D235" s="7">
        <v>44269</v>
      </c>
      <c r="E235" s="6" t="s">
        <v>28</v>
      </c>
      <c r="F235" s="6" t="s">
        <v>29</v>
      </c>
      <c r="G235" s="6" t="s">
        <v>32</v>
      </c>
      <c r="H235" s="6" t="s">
        <v>22</v>
      </c>
      <c r="I235" s="25">
        <v>0.45</v>
      </c>
      <c r="J235" s="22">
        <v>6250</v>
      </c>
      <c r="K235" s="23">
        <f t="shared" si="0"/>
        <v>2812.5</v>
      </c>
      <c r="L235" s="23">
        <f t="shared" si="1"/>
        <v>562.5</v>
      </c>
      <c r="M235" s="33">
        <v>0.2</v>
      </c>
      <c r="N235" s="30">
        <f t="shared" si="13"/>
        <v>0.45</v>
      </c>
      <c r="O235" s="31">
        <v>2812.5</v>
      </c>
      <c r="P235" s="31">
        <v>562.5</v>
      </c>
      <c r="Q235" s="30">
        <f t="shared" si="14"/>
        <v>1265.625</v>
      </c>
      <c r="R235" s="27">
        <f t="shared" si="15"/>
        <v>3</v>
      </c>
    </row>
    <row r="236" spans="1:18">
      <c r="A236" s="1"/>
      <c r="B236" s="6" t="s">
        <v>31</v>
      </c>
      <c r="C236" s="6">
        <v>1189833</v>
      </c>
      <c r="D236" s="7">
        <v>44301</v>
      </c>
      <c r="E236" s="6" t="s">
        <v>28</v>
      </c>
      <c r="F236" s="6" t="s">
        <v>29</v>
      </c>
      <c r="G236" s="6" t="s">
        <v>32</v>
      </c>
      <c r="H236" s="6" t="s">
        <v>17</v>
      </c>
      <c r="I236" s="25">
        <v>0.45</v>
      </c>
      <c r="J236" s="22">
        <v>8000</v>
      </c>
      <c r="K236" s="23">
        <f t="shared" si="0"/>
        <v>3600</v>
      </c>
      <c r="L236" s="23">
        <f t="shared" si="1"/>
        <v>1440</v>
      </c>
      <c r="M236" s="33">
        <v>0.4</v>
      </c>
      <c r="N236" s="30">
        <f t="shared" si="13"/>
        <v>0.45</v>
      </c>
      <c r="O236" s="31">
        <v>3600</v>
      </c>
      <c r="P236" s="31">
        <v>1440</v>
      </c>
      <c r="Q236" s="30">
        <f t="shared" si="14"/>
        <v>1620</v>
      </c>
      <c r="R236" s="27">
        <f t="shared" si="15"/>
        <v>4</v>
      </c>
    </row>
    <row r="237" spans="1:18">
      <c r="A237" s="1"/>
      <c r="B237" s="6" t="s">
        <v>31</v>
      </c>
      <c r="C237" s="6">
        <v>1189833</v>
      </c>
      <c r="D237" s="7">
        <v>44301</v>
      </c>
      <c r="E237" s="6" t="s">
        <v>28</v>
      </c>
      <c r="F237" s="6" t="s">
        <v>29</v>
      </c>
      <c r="G237" s="6" t="s">
        <v>32</v>
      </c>
      <c r="H237" s="6" t="s">
        <v>18</v>
      </c>
      <c r="I237" s="25">
        <v>0.5</v>
      </c>
      <c r="J237" s="22">
        <v>6000</v>
      </c>
      <c r="K237" s="23">
        <f t="shared" si="0"/>
        <v>3000</v>
      </c>
      <c r="L237" s="23">
        <f t="shared" si="1"/>
        <v>750</v>
      </c>
      <c r="M237" s="33">
        <v>0.25</v>
      </c>
      <c r="N237" s="30">
        <f t="shared" si="13"/>
        <v>0.5</v>
      </c>
      <c r="O237" s="31">
        <v>3000</v>
      </c>
      <c r="P237" s="31">
        <v>750</v>
      </c>
      <c r="Q237" s="30">
        <f t="shared" si="14"/>
        <v>1500</v>
      </c>
      <c r="R237" s="27">
        <f t="shared" si="15"/>
        <v>4</v>
      </c>
    </row>
    <row r="238" spans="1:18">
      <c r="A238" s="1"/>
      <c r="B238" s="6" t="s">
        <v>31</v>
      </c>
      <c r="C238" s="6">
        <v>1189833</v>
      </c>
      <c r="D238" s="7">
        <v>44301</v>
      </c>
      <c r="E238" s="6" t="s">
        <v>28</v>
      </c>
      <c r="F238" s="6" t="s">
        <v>29</v>
      </c>
      <c r="G238" s="6" t="s">
        <v>32</v>
      </c>
      <c r="H238" s="6" t="s">
        <v>19</v>
      </c>
      <c r="I238" s="25">
        <v>0.5</v>
      </c>
      <c r="J238" s="22">
        <v>6250</v>
      </c>
      <c r="K238" s="23">
        <f t="shared" si="0"/>
        <v>3125</v>
      </c>
      <c r="L238" s="23">
        <f t="shared" si="1"/>
        <v>1250</v>
      </c>
      <c r="M238" s="33">
        <v>0.4</v>
      </c>
      <c r="N238" s="30">
        <f t="shared" si="13"/>
        <v>0.5</v>
      </c>
      <c r="O238" s="31">
        <v>3125</v>
      </c>
      <c r="P238" s="31">
        <v>1250</v>
      </c>
      <c r="Q238" s="30">
        <f t="shared" si="14"/>
        <v>1562.5</v>
      </c>
      <c r="R238" s="27">
        <f t="shared" si="15"/>
        <v>4</v>
      </c>
    </row>
    <row r="239" spans="1:18">
      <c r="A239" s="1"/>
      <c r="B239" s="6" t="s">
        <v>31</v>
      </c>
      <c r="C239" s="6">
        <v>1189833</v>
      </c>
      <c r="D239" s="7">
        <v>44301</v>
      </c>
      <c r="E239" s="6" t="s">
        <v>28</v>
      </c>
      <c r="F239" s="6" t="s">
        <v>29</v>
      </c>
      <c r="G239" s="6" t="s">
        <v>32</v>
      </c>
      <c r="H239" s="6" t="s">
        <v>20</v>
      </c>
      <c r="I239" s="25">
        <v>0.45</v>
      </c>
      <c r="J239" s="22">
        <v>5250</v>
      </c>
      <c r="K239" s="23">
        <f t="shared" si="0"/>
        <v>2362.5</v>
      </c>
      <c r="L239" s="23">
        <f t="shared" si="1"/>
        <v>826.875</v>
      </c>
      <c r="M239" s="33">
        <v>0.35</v>
      </c>
      <c r="N239" s="30">
        <f t="shared" si="13"/>
        <v>0.45</v>
      </c>
      <c r="O239" s="31">
        <v>2362.5</v>
      </c>
      <c r="P239" s="31">
        <v>826.875</v>
      </c>
      <c r="Q239" s="30">
        <f t="shared" si="14"/>
        <v>1063.125</v>
      </c>
      <c r="R239" s="27">
        <f t="shared" si="15"/>
        <v>4</v>
      </c>
    </row>
    <row r="240" spans="1:18">
      <c r="A240" s="1"/>
      <c r="B240" s="6" t="s">
        <v>31</v>
      </c>
      <c r="C240" s="6">
        <v>1189833</v>
      </c>
      <c r="D240" s="7">
        <v>44301</v>
      </c>
      <c r="E240" s="6" t="s">
        <v>28</v>
      </c>
      <c r="F240" s="6" t="s">
        <v>29</v>
      </c>
      <c r="G240" s="6" t="s">
        <v>32</v>
      </c>
      <c r="H240" s="6" t="s">
        <v>21</v>
      </c>
      <c r="I240" s="25">
        <v>0.5</v>
      </c>
      <c r="J240" s="22">
        <v>4250</v>
      </c>
      <c r="K240" s="23">
        <f t="shared" si="0"/>
        <v>2125</v>
      </c>
      <c r="L240" s="23">
        <f t="shared" si="1"/>
        <v>1168.75</v>
      </c>
      <c r="M240" s="33">
        <v>0.55000000000000004</v>
      </c>
      <c r="N240" s="30">
        <f t="shared" si="13"/>
        <v>0.5</v>
      </c>
      <c r="O240" s="31">
        <v>2125</v>
      </c>
      <c r="P240" s="31">
        <v>1168.75</v>
      </c>
      <c r="Q240" s="30">
        <f t="shared" si="14"/>
        <v>1062.5</v>
      </c>
      <c r="R240" s="27">
        <f t="shared" si="15"/>
        <v>4</v>
      </c>
    </row>
    <row r="241" spans="1:18">
      <c r="A241" s="1"/>
      <c r="B241" s="6" t="s">
        <v>31</v>
      </c>
      <c r="C241" s="6">
        <v>1189833</v>
      </c>
      <c r="D241" s="7">
        <v>44301</v>
      </c>
      <c r="E241" s="6" t="s">
        <v>28</v>
      </c>
      <c r="F241" s="6" t="s">
        <v>29</v>
      </c>
      <c r="G241" s="6" t="s">
        <v>32</v>
      </c>
      <c r="H241" s="6" t="s">
        <v>22</v>
      </c>
      <c r="I241" s="25">
        <v>0.65</v>
      </c>
      <c r="J241" s="22">
        <v>6000</v>
      </c>
      <c r="K241" s="23">
        <f t="shared" si="0"/>
        <v>3900</v>
      </c>
      <c r="L241" s="23">
        <f t="shared" si="1"/>
        <v>780</v>
      </c>
      <c r="M241" s="33">
        <v>0.2</v>
      </c>
      <c r="N241" s="30">
        <f t="shared" si="13"/>
        <v>0.65</v>
      </c>
      <c r="O241" s="31">
        <v>3900</v>
      </c>
      <c r="P241" s="31">
        <v>780</v>
      </c>
      <c r="Q241" s="30">
        <f t="shared" si="14"/>
        <v>2535</v>
      </c>
      <c r="R241" s="27">
        <f t="shared" si="15"/>
        <v>4</v>
      </c>
    </row>
    <row r="242" spans="1:18">
      <c r="A242" s="1"/>
      <c r="B242" s="6" t="s">
        <v>31</v>
      </c>
      <c r="C242" s="6">
        <v>1189833</v>
      </c>
      <c r="D242" s="7">
        <v>44332</v>
      </c>
      <c r="E242" s="6" t="s">
        <v>28</v>
      </c>
      <c r="F242" s="6" t="s">
        <v>29</v>
      </c>
      <c r="G242" s="6" t="s">
        <v>32</v>
      </c>
      <c r="H242" s="6" t="s">
        <v>17</v>
      </c>
      <c r="I242" s="25">
        <v>0.45</v>
      </c>
      <c r="J242" s="22">
        <v>8000</v>
      </c>
      <c r="K242" s="23">
        <f t="shared" si="0"/>
        <v>3600</v>
      </c>
      <c r="L242" s="23">
        <f t="shared" si="1"/>
        <v>1440</v>
      </c>
      <c r="M242" s="33">
        <v>0.4</v>
      </c>
      <c r="N242" s="30">
        <f t="shared" si="13"/>
        <v>0.45</v>
      </c>
      <c r="O242" s="31">
        <v>3600</v>
      </c>
      <c r="P242" s="31">
        <v>1440</v>
      </c>
      <c r="Q242" s="30">
        <f t="shared" si="14"/>
        <v>1620</v>
      </c>
      <c r="R242" s="27">
        <f t="shared" si="15"/>
        <v>5</v>
      </c>
    </row>
    <row r="243" spans="1:18">
      <c r="A243" s="1"/>
      <c r="B243" s="6" t="s">
        <v>31</v>
      </c>
      <c r="C243" s="6">
        <v>1189833</v>
      </c>
      <c r="D243" s="7">
        <v>44332</v>
      </c>
      <c r="E243" s="6" t="s">
        <v>28</v>
      </c>
      <c r="F243" s="6" t="s">
        <v>29</v>
      </c>
      <c r="G243" s="6" t="s">
        <v>32</v>
      </c>
      <c r="H243" s="6" t="s">
        <v>18</v>
      </c>
      <c r="I243" s="25">
        <v>0.5</v>
      </c>
      <c r="J243" s="22">
        <v>6500</v>
      </c>
      <c r="K243" s="23">
        <f t="shared" si="0"/>
        <v>3250</v>
      </c>
      <c r="L243" s="23">
        <f t="shared" si="1"/>
        <v>812.5</v>
      </c>
      <c r="M243" s="33">
        <v>0.25</v>
      </c>
      <c r="N243" s="30">
        <f t="shared" si="13"/>
        <v>0.5</v>
      </c>
      <c r="O243" s="31">
        <v>3250</v>
      </c>
      <c r="P243" s="31">
        <v>812.5</v>
      </c>
      <c r="Q243" s="30">
        <f t="shared" si="14"/>
        <v>1625</v>
      </c>
      <c r="R243" s="27">
        <f t="shared" si="15"/>
        <v>5</v>
      </c>
    </row>
    <row r="244" spans="1:18">
      <c r="A244" s="1"/>
      <c r="B244" s="6" t="s">
        <v>31</v>
      </c>
      <c r="C244" s="6">
        <v>1189833</v>
      </c>
      <c r="D244" s="7">
        <v>44332</v>
      </c>
      <c r="E244" s="6" t="s">
        <v>28</v>
      </c>
      <c r="F244" s="6" t="s">
        <v>29</v>
      </c>
      <c r="G244" s="6" t="s">
        <v>32</v>
      </c>
      <c r="H244" s="6" t="s">
        <v>19</v>
      </c>
      <c r="I244" s="25">
        <v>0.5</v>
      </c>
      <c r="J244" s="22">
        <v>6500</v>
      </c>
      <c r="K244" s="23">
        <f t="shared" si="0"/>
        <v>3250</v>
      </c>
      <c r="L244" s="23">
        <f t="shared" si="1"/>
        <v>1300</v>
      </c>
      <c r="M244" s="33">
        <v>0.4</v>
      </c>
      <c r="N244" s="30">
        <f t="shared" si="13"/>
        <v>0.5</v>
      </c>
      <c r="O244" s="31">
        <v>3250</v>
      </c>
      <c r="P244" s="31">
        <v>1300</v>
      </c>
      <c r="Q244" s="30">
        <f t="shared" si="14"/>
        <v>1625</v>
      </c>
      <c r="R244" s="27">
        <f t="shared" si="15"/>
        <v>5</v>
      </c>
    </row>
    <row r="245" spans="1:18">
      <c r="A245" s="1"/>
      <c r="B245" s="6" t="s">
        <v>31</v>
      </c>
      <c r="C245" s="6">
        <v>1189833</v>
      </c>
      <c r="D245" s="7">
        <v>44332</v>
      </c>
      <c r="E245" s="6" t="s">
        <v>28</v>
      </c>
      <c r="F245" s="6" t="s">
        <v>29</v>
      </c>
      <c r="G245" s="6" t="s">
        <v>32</v>
      </c>
      <c r="H245" s="6" t="s">
        <v>20</v>
      </c>
      <c r="I245" s="25">
        <v>0.45</v>
      </c>
      <c r="J245" s="22">
        <v>5500</v>
      </c>
      <c r="K245" s="23">
        <f t="shared" si="0"/>
        <v>2475</v>
      </c>
      <c r="L245" s="23">
        <f t="shared" si="1"/>
        <v>866.25</v>
      </c>
      <c r="M245" s="33">
        <v>0.35</v>
      </c>
      <c r="N245" s="30">
        <f t="shared" si="13"/>
        <v>0.45</v>
      </c>
      <c r="O245" s="31">
        <v>2475</v>
      </c>
      <c r="P245" s="31">
        <v>866.25</v>
      </c>
      <c r="Q245" s="30">
        <f t="shared" si="14"/>
        <v>1113.75</v>
      </c>
      <c r="R245" s="27">
        <f t="shared" si="15"/>
        <v>5</v>
      </c>
    </row>
    <row r="246" spans="1:18">
      <c r="A246" s="1"/>
      <c r="B246" s="6" t="s">
        <v>31</v>
      </c>
      <c r="C246" s="6">
        <v>1189833</v>
      </c>
      <c r="D246" s="7">
        <v>44332</v>
      </c>
      <c r="E246" s="6" t="s">
        <v>28</v>
      </c>
      <c r="F246" s="6" t="s">
        <v>29</v>
      </c>
      <c r="G246" s="6" t="s">
        <v>32</v>
      </c>
      <c r="H246" s="6" t="s">
        <v>21</v>
      </c>
      <c r="I246" s="25">
        <v>0.5</v>
      </c>
      <c r="J246" s="22">
        <v>4500</v>
      </c>
      <c r="K246" s="23">
        <f t="shared" si="0"/>
        <v>2250</v>
      </c>
      <c r="L246" s="23">
        <f t="shared" si="1"/>
        <v>1237.5</v>
      </c>
      <c r="M246" s="33">
        <v>0.55000000000000004</v>
      </c>
      <c r="N246" s="30">
        <f t="shared" si="13"/>
        <v>0.5</v>
      </c>
      <c r="O246" s="31">
        <v>2250</v>
      </c>
      <c r="P246" s="31">
        <v>1237.5</v>
      </c>
      <c r="Q246" s="30">
        <f t="shared" si="14"/>
        <v>1125</v>
      </c>
      <c r="R246" s="27">
        <f t="shared" si="15"/>
        <v>5</v>
      </c>
    </row>
    <row r="247" spans="1:18">
      <c r="A247" s="1"/>
      <c r="B247" s="6" t="s">
        <v>31</v>
      </c>
      <c r="C247" s="6">
        <v>1189833</v>
      </c>
      <c r="D247" s="7">
        <v>44332</v>
      </c>
      <c r="E247" s="6" t="s">
        <v>28</v>
      </c>
      <c r="F247" s="6" t="s">
        <v>29</v>
      </c>
      <c r="G247" s="6" t="s">
        <v>32</v>
      </c>
      <c r="H247" s="6" t="s">
        <v>22</v>
      </c>
      <c r="I247" s="25">
        <v>0.65</v>
      </c>
      <c r="J247" s="22">
        <v>6250</v>
      </c>
      <c r="K247" s="23">
        <f t="shared" si="0"/>
        <v>4062.5</v>
      </c>
      <c r="L247" s="23">
        <f t="shared" si="1"/>
        <v>812.5</v>
      </c>
      <c r="M247" s="33">
        <v>0.2</v>
      </c>
      <c r="N247" s="30">
        <f t="shared" si="13"/>
        <v>0.65</v>
      </c>
      <c r="O247" s="31">
        <v>4062.5</v>
      </c>
      <c r="P247" s="31">
        <v>812.5</v>
      </c>
      <c r="Q247" s="30">
        <f t="shared" si="14"/>
        <v>2640.625</v>
      </c>
      <c r="R247" s="27">
        <f t="shared" si="15"/>
        <v>5</v>
      </c>
    </row>
    <row r="248" spans="1:18">
      <c r="A248" s="1"/>
      <c r="B248" s="6" t="s">
        <v>31</v>
      </c>
      <c r="C248" s="6">
        <v>1189833</v>
      </c>
      <c r="D248" s="7">
        <v>44362</v>
      </c>
      <c r="E248" s="6" t="s">
        <v>28</v>
      </c>
      <c r="F248" s="6" t="s">
        <v>29</v>
      </c>
      <c r="G248" s="6" t="s">
        <v>32</v>
      </c>
      <c r="H248" s="6" t="s">
        <v>17</v>
      </c>
      <c r="I248" s="25">
        <v>0.45</v>
      </c>
      <c r="J248" s="22">
        <v>9000</v>
      </c>
      <c r="K248" s="23">
        <f t="shared" si="0"/>
        <v>4050</v>
      </c>
      <c r="L248" s="23">
        <f t="shared" si="1"/>
        <v>1620</v>
      </c>
      <c r="M248" s="33">
        <v>0.4</v>
      </c>
      <c r="N248" s="30">
        <f t="shared" si="13"/>
        <v>0.45</v>
      </c>
      <c r="O248" s="31">
        <v>4050</v>
      </c>
      <c r="P248" s="31">
        <v>1620</v>
      </c>
      <c r="Q248" s="30">
        <f t="shared" si="14"/>
        <v>1822.5</v>
      </c>
      <c r="R248" s="27">
        <f t="shared" si="15"/>
        <v>6</v>
      </c>
    </row>
    <row r="249" spans="1:18">
      <c r="A249" s="1"/>
      <c r="B249" s="6" t="s">
        <v>31</v>
      </c>
      <c r="C249" s="6">
        <v>1189833</v>
      </c>
      <c r="D249" s="7">
        <v>44362</v>
      </c>
      <c r="E249" s="6" t="s">
        <v>28</v>
      </c>
      <c r="F249" s="6" t="s">
        <v>29</v>
      </c>
      <c r="G249" s="6" t="s">
        <v>32</v>
      </c>
      <c r="H249" s="6" t="s">
        <v>18</v>
      </c>
      <c r="I249" s="25">
        <v>0.5</v>
      </c>
      <c r="J249" s="22">
        <v>7500</v>
      </c>
      <c r="K249" s="23">
        <f t="shared" si="0"/>
        <v>3750</v>
      </c>
      <c r="L249" s="23">
        <f t="shared" si="1"/>
        <v>937.5</v>
      </c>
      <c r="M249" s="33">
        <v>0.25</v>
      </c>
      <c r="N249" s="30">
        <f t="shared" si="13"/>
        <v>0.5</v>
      </c>
      <c r="O249" s="31">
        <v>3750</v>
      </c>
      <c r="P249" s="31">
        <v>937.5</v>
      </c>
      <c r="Q249" s="30">
        <f t="shared" si="14"/>
        <v>1875</v>
      </c>
      <c r="R249" s="27">
        <f t="shared" si="15"/>
        <v>6</v>
      </c>
    </row>
    <row r="250" spans="1:18">
      <c r="A250" s="1"/>
      <c r="B250" s="6" t="s">
        <v>31</v>
      </c>
      <c r="C250" s="6">
        <v>1189833</v>
      </c>
      <c r="D250" s="7">
        <v>44362</v>
      </c>
      <c r="E250" s="6" t="s">
        <v>28</v>
      </c>
      <c r="F250" s="6" t="s">
        <v>29</v>
      </c>
      <c r="G250" s="6" t="s">
        <v>32</v>
      </c>
      <c r="H250" s="6" t="s">
        <v>19</v>
      </c>
      <c r="I250" s="25">
        <v>0.5</v>
      </c>
      <c r="J250" s="22">
        <v>7500</v>
      </c>
      <c r="K250" s="23">
        <f t="shared" si="0"/>
        <v>3750</v>
      </c>
      <c r="L250" s="23">
        <f t="shared" si="1"/>
        <v>1500</v>
      </c>
      <c r="M250" s="33">
        <v>0.4</v>
      </c>
      <c r="N250" s="30">
        <f t="shared" si="13"/>
        <v>0.5</v>
      </c>
      <c r="O250" s="31">
        <v>3750</v>
      </c>
      <c r="P250" s="31">
        <v>1500</v>
      </c>
      <c r="Q250" s="30">
        <f t="shared" si="14"/>
        <v>1875</v>
      </c>
      <c r="R250" s="27">
        <f t="shared" si="15"/>
        <v>6</v>
      </c>
    </row>
    <row r="251" spans="1:18">
      <c r="A251" s="1"/>
      <c r="B251" s="6" t="s">
        <v>31</v>
      </c>
      <c r="C251" s="6">
        <v>1189833</v>
      </c>
      <c r="D251" s="7">
        <v>44362</v>
      </c>
      <c r="E251" s="6" t="s">
        <v>28</v>
      </c>
      <c r="F251" s="6" t="s">
        <v>29</v>
      </c>
      <c r="G251" s="6" t="s">
        <v>32</v>
      </c>
      <c r="H251" s="6" t="s">
        <v>20</v>
      </c>
      <c r="I251" s="25">
        <v>0.45</v>
      </c>
      <c r="J251" s="22">
        <v>6250</v>
      </c>
      <c r="K251" s="23">
        <f t="shared" si="0"/>
        <v>2812.5</v>
      </c>
      <c r="L251" s="23">
        <f t="shared" si="1"/>
        <v>984.37499999999989</v>
      </c>
      <c r="M251" s="33">
        <v>0.35</v>
      </c>
      <c r="N251" s="30">
        <f t="shared" si="13"/>
        <v>0.45</v>
      </c>
      <c r="O251" s="31">
        <v>2812.5</v>
      </c>
      <c r="P251" s="31">
        <v>984.375</v>
      </c>
      <c r="Q251" s="30">
        <f t="shared" si="14"/>
        <v>1265.625</v>
      </c>
      <c r="R251" s="27">
        <f t="shared" si="15"/>
        <v>6</v>
      </c>
    </row>
    <row r="252" spans="1:18">
      <c r="A252" s="1"/>
      <c r="B252" s="6" t="s">
        <v>31</v>
      </c>
      <c r="C252" s="6">
        <v>1189833</v>
      </c>
      <c r="D252" s="7">
        <v>44362</v>
      </c>
      <c r="E252" s="6" t="s">
        <v>28</v>
      </c>
      <c r="F252" s="6" t="s">
        <v>29</v>
      </c>
      <c r="G252" s="6" t="s">
        <v>32</v>
      </c>
      <c r="H252" s="6" t="s">
        <v>21</v>
      </c>
      <c r="I252" s="25">
        <v>0.5</v>
      </c>
      <c r="J252" s="22">
        <v>5000</v>
      </c>
      <c r="K252" s="23">
        <f t="shared" si="0"/>
        <v>2500</v>
      </c>
      <c r="L252" s="23">
        <f t="shared" si="1"/>
        <v>1375</v>
      </c>
      <c r="M252" s="33">
        <v>0.55000000000000004</v>
      </c>
      <c r="N252" s="30">
        <f t="shared" si="13"/>
        <v>0.5</v>
      </c>
      <c r="O252" s="31">
        <v>2500</v>
      </c>
      <c r="P252" s="31">
        <v>1375</v>
      </c>
      <c r="Q252" s="30">
        <f t="shared" si="14"/>
        <v>1250</v>
      </c>
      <c r="R252" s="27">
        <f t="shared" si="15"/>
        <v>6</v>
      </c>
    </row>
    <row r="253" spans="1:18">
      <c r="A253" s="1"/>
      <c r="B253" s="6" t="s">
        <v>31</v>
      </c>
      <c r="C253" s="6">
        <v>1189833</v>
      </c>
      <c r="D253" s="7">
        <v>44362</v>
      </c>
      <c r="E253" s="6" t="s">
        <v>28</v>
      </c>
      <c r="F253" s="6" t="s">
        <v>29</v>
      </c>
      <c r="G253" s="6" t="s">
        <v>32</v>
      </c>
      <c r="H253" s="6" t="s">
        <v>22</v>
      </c>
      <c r="I253" s="25">
        <v>0.65</v>
      </c>
      <c r="J253" s="22">
        <v>8000</v>
      </c>
      <c r="K253" s="23">
        <f t="shared" si="0"/>
        <v>5200</v>
      </c>
      <c r="L253" s="23">
        <f t="shared" si="1"/>
        <v>1040</v>
      </c>
      <c r="M253" s="33">
        <v>0.2</v>
      </c>
      <c r="N253" s="30">
        <f t="shared" si="13"/>
        <v>0.65</v>
      </c>
      <c r="O253" s="31">
        <v>5200</v>
      </c>
      <c r="P253" s="31">
        <v>1040</v>
      </c>
      <c r="Q253" s="30">
        <f t="shared" si="14"/>
        <v>3380</v>
      </c>
      <c r="R253" s="27">
        <f t="shared" si="15"/>
        <v>6</v>
      </c>
    </row>
    <row r="254" spans="1:18">
      <c r="A254" s="1"/>
      <c r="B254" s="6" t="s">
        <v>31</v>
      </c>
      <c r="C254" s="6">
        <v>1189833</v>
      </c>
      <c r="D254" s="7">
        <v>44391</v>
      </c>
      <c r="E254" s="6" t="s">
        <v>28</v>
      </c>
      <c r="F254" s="6" t="s">
        <v>29</v>
      </c>
      <c r="G254" s="6" t="s">
        <v>32</v>
      </c>
      <c r="H254" s="6" t="s">
        <v>17</v>
      </c>
      <c r="I254" s="25">
        <v>0.45</v>
      </c>
      <c r="J254" s="22">
        <v>9500</v>
      </c>
      <c r="K254" s="23">
        <f t="shared" si="0"/>
        <v>4275</v>
      </c>
      <c r="L254" s="23">
        <f t="shared" si="1"/>
        <v>1710</v>
      </c>
      <c r="M254" s="33">
        <v>0.4</v>
      </c>
      <c r="N254" s="30">
        <f t="shared" si="13"/>
        <v>0.45</v>
      </c>
      <c r="O254" s="31">
        <v>4275</v>
      </c>
      <c r="P254" s="31">
        <v>1710</v>
      </c>
      <c r="Q254" s="30">
        <f t="shared" si="14"/>
        <v>1923.75</v>
      </c>
      <c r="R254" s="27">
        <f t="shared" si="15"/>
        <v>7</v>
      </c>
    </row>
    <row r="255" spans="1:18">
      <c r="A255" s="1"/>
      <c r="B255" s="6" t="s">
        <v>31</v>
      </c>
      <c r="C255" s="6">
        <v>1189833</v>
      </c>
      <c r="D255" s="7">
        <v>44391</v>
      </c>
      <c r="E255" s="6" t="s">
        <v>28</v>
      </c>
      <c r="F255" s="6" t="s">
        <v>29</v>
      </c>
      <c r="G255" s="6" t="s">
        <v>32</v>
      </c>
      <c r="H255" s="6" t="s">
        <v>18</v>
      </c>
      <c r="I255" s="25">
        <v>0.5</v>
      </c>
      <c r="J255" s="22">
        <v>8000</v>
      </c>
      <c r="K255" s="23">
        <f t="shared" si="0"/>
        <v>4000</v>
      </c>
      <c r="L255" s="23">
        <f t="shared" si="1"/>
        <v>1000</v>
      </c>
      <c r="M255" s="33">
        <v>0.25</v>
      </c>
      <c r="N255" s="30">
        <f t="shared" si="13"/>
        <v>0.5</v>
      </c>
      <c r="O255" s="31">
        <v>4000</v>
      </c>
      <c r="P255" s="31">
        <v>1000</v>
      </c>
      <c r="Q255" s="30">
        <f t="shared" si="14"/>
        <v>2000</v>
      </c>
      <c r="R255" s="27">
        <f t="shared" si="15"/>
        <v>7</v>
      </c>
    </row>
    <row r="256" spans="1:18">
      <c r="A256" s="1"/>
      <c r="B256" s="6" t="s">
        <v>31</v>
      </c>
      <c r="C256" s="6">
        <v>1189833</v>
      </c>
      <c r="D256" s="7">
        <v>44391</v>
      </c>
      <c r="E256" s="6" t="s">
        <v>28</v>
      </c>
      <c r="F256" s="6" t="s">
        <v>29</v>
      </c>
      <c r="G256" s="6" t="s">
        <v>32</v>
      </c>
      <c r="H256" s="6" t="s">
        <v>19</v>
      </c>
      <c r="I256" s="25">
        <v>0.5</v>
      </c>
      <c r="J256" s="22">
        <v>7500</v>
      </c>
      <c r="K256" s="23">
        <f t="shared" si="0"/>
        <v>3750</v>
      </c>
      <c r="L256" s="23">
        <f t="shared" si="1"/>
        <v>1500</v>
      </c>
      <c r="M256" s="33">
        <v>0.4</v>
      </c>
      <c r="N256" s="30">
        <f t="shared" si="13"/>
        <v>0.5</v>
      </c>
      <c r="O256" s="31">
        <v>3750</v>
      </c>
      <c r="P256" s="31">
        <v>1500</v>
      </c>
      <c r="Q256" s="30">
        <f t="shared" si="14"/>
        <v>1875</v>
      </c>
      <c r="R256" s="27">
        <f t="shared" si="15"/>
        <v>7</v>
      </c>
    </row>
    <row r="257" spans="1:18">
      <c r="A257" s="1"/>
      <c r="B257" s="6" t="s">
        <v>31</v>
      </c>
      <c r="C257" s="6">
        <v>1189833</v>
      </c>
      <c r="D257" s="7">
        <v>44391</v>
      </c>
      <c r="E257" s="6" t="s">
        <v>28</v>
      </c>
      <c r="F257" s="6" t="s">
        <v>29</v>
      </c>
      <c r="G257" s="6" t="s">
        <v>32</v>
      </c>
      <c r="H257" s="6" t="s">
        <v>20</v>
      </c>
      <c r="I257" s="25">
        <v>0.45</v>
      </c>
      <c r="J257" s="22">
        <v>6500</v>
      </c>
      <c r="K257" s="23">
        <f t="shared" ref="K257:K511" si="16">I257*J257</f>
        <v>2925</v>
      </c>
      <c r="L257" s="23">
        <f t="shared" ref="L257:L511" si="17">K257*M257</f>
        <v>1023.7499999999999</v>
      </c>
      <c r="M257" s="33">
        <v>0.35</v>
      </c>
      <c r="N257" s="30">
        <f t="shared" si="13"/>
        <v>0.45</v>
      </c>
      <c r="O257" s="31">
        <v>2925</v>
      </c>
      <c r="P257" s="31">
        <v>1023.75</v>
      </c>
      <c r="Q257" s="30">
        <f t="shared" si="14"/>
        <v>1316.25</v>
      </c>
      <c r="R257" s="27">
        <f t="shared" si="15"/>
        <v>7</v>
      </c>
    </row>
    <row r="258" spans="1:18">
      <c r="A258" s="1"/>
      <c r="B258" s="6" t="s">
        <v>31</v>
      </c>
      <c r="C258" s="6">
        <v>1189833</v>
      </c>
      <c r="D258" s="7">
        <v>44391</v>
      </c>
      <c r="E258" s="6" t="s">
        <v>28</v>
      </c>
      <c r="F258" s="6" t="s">
        <v>29</v>
      </c>
      <c r="G258" s="6" t="s">
        <v>32</v>
      </c>
      <c r="H258" s="6" t="s">
        <v>21</v>
      </c>
      <c r="I258" s="25">
        <v>0.5</v>
      </c>
      <c r="J258" s="22">
        <v>7000</v>
      </c>
      <c r="K258" s="23">
        <f t="shared" si="16"/>
        <v>3500</v>
      </c>
      <c r="L258" s="23">
        <f t="shared" si="17"/>
        <v>1925.0000000000002</v>
      </c>
      <c r="M258" s="33">
        <v>0.55000000000000004</v>
      </c>
      <c r="N258" s="30">
        <f t="shared" si="13"/>
        <v>0.5</v>
      </c>
      <c r="O258" s="31">
        <v>3500</v>
      </c>
      <c r="P258" s="31">
        <v>1925</v>
      </c>
      <c r="Q258" s="30">
        <f t="shared" si="14"/>
        <v>1750</v>
      </c>
      <c r="R258" s="27">
        <f t="shared" si="15"/>
        <v>7</v>
      </c>
    </row>
    <row r="259" spans="1:18">
      <c r="A259" s="1"/>
      <c r="B259" s="6" t="s">
        <v>31</v>
      </c>
      <c r="C259" s="6">
        <v>1189833</v>
      </c>
      <c r="D259" s="7">
        <v>44391</v>
      </c>
      <c r="E259" s="6" t="s">
        <v>28</v>
      </c>
      <c r="F259" s="6" t="s">
        <v>29</v>
      </c>
      <c r="G259" s="6" t="s">
        <v>32</v>
      </c>
      <c r="H259" s="6" t="s">
        <v>22</v>
      </c>
      <c r="I259" s="25">
        <v>0.65</v>
      </c>
      <c r="J259" s="22">
        <v>7000</v>
      </c>
      <c r="K259" s="23">
        <f t="shared" si="16"/>
        <v>4550</v>
      </c>
      <c r="L259" s="23">
        <f t="shared" si="17"/>
        <v>910</v>
      </c>
      <c r="M259" s="33">
        <v>0.2</v>
      </c>
      <c r="N259" s="30">
        <f t="shared" ref="N259:N322" si="18">_xlfn.NUMBERVALUE(SUBSTITUTE(I259,"$",""))</f>
        <v>0.65</v>
      </c>
      <c r="O259" s="31">
        <v>4550</v>
      </c>
      <c r="P259" s="31">
        <v>910</v>
      </c>
      <c r="Q259" s="30">
        <f t="shared" ref="Q259:Q322" si="19">N259*K259</f>
        <v>2957.5</v>
      </c>
      <c r="R259" s="27">
        <f t="shared" ref="R259:R322" si="20">MONTH(D259)</f>
        <v>7</v>
      </c>
    </row>
    <row r="260" spans="1:18">
      <c r="A260" s="1"/>
      <c r="B260" s="6" t="s">
        <v>31</v>
      </c>
      <c r="C260" s="6">
        <v>1189833</v>
      </c>
      <c r="D260" s="7">
        <v>44423</v>
      </c>
      <c r="E260" s="6" t="s">
        <v>28</v>
      </c>
      <c r="F260" s="6" t="s">
        <v>29</v>
      </c>
      <c r="G260" s="6" t="s">
        <v>32</v>
      </c>
      <c r="H260" s="6" t="s">
        <v>17</v>
      </c>
      <c r="I260" s="25">
        <v>0.5</v>
      </c>
      <c r="J260" s="22">
        <v>9000</v>
      </c>
      <c r="K260" s="23">
        <f t="shared" si="16"/>
        <v>4500</v>
      </c>
      <c r="L260" s="23">
        <f t="shared" si="17"/>
        <v>1800</v>
      </c>
      <c r="M260" s="33">
        <v>0.4</v>
      </c>
      <c r="N260" s="30">
        <f t="shared" si="18"/>
        <v>0.5</v>
      </c>
      <c r="O260" s="31">
        <v>4500</v>
      </c>
      <c r="P260" s="31">
        <v>1800</v>
      </c>
      <c r="Q260" s="30">
        <f t="shared" si="19"/>
        <v>2250</v>
      </c>
      <c r="R260" s="27">
        <f t="shared" si="20"/>
        <v>8</v>
      </c>
    </row>
    <row r="261" spans="1:18">
      <c r="A261" s="1"/>
      <c r="B261" s="6" t="s">
        <v>31</v>
      </c>
      <c r="C261" s="6">
        <v>1189833</v>
      </c>
      <c r="D261" s="7">
        <v>44423</v>
      </c>
      <c r="E261" s="6" t="s">
        <v>28</v>
      </c>
      <c r="F261" s="6" t="s">
        <v>29</v>
      </c>
      <c r="G261" s="6" t="s">
        <v>32</v>
      </c>
      <c r="H261" s="6" t="s">
        <v>18</v>
      </c>
      <c r="I261" s="25">
        <v>0.55000000000000004</v>
      </c>
      <c r="J261" s="22">
        <v>8500</v>
      </c>
      <c r="K261" s="23">
        <f t="shared" si="16"/>
        <v>4675</v>
      </c>
      <c r="L261" s="23">
        <f t="shared" si="17"/>
        <v>1168.75</v>
      </c>
      <c r="M261" s="33">
        <v>0.25</v>
      </c>
      <c r="N261" s="30">
        <f t="shared" si="18"/>
        <v>0.55000000000000004</v>
      </c>
      <c r="O261" s="31">
        <v>4675</v>
      </c>
      <c r="P261" s="31">
        <v>1168.75</v>
      </c>
      <c r="Q261" s="30">
        <f t="shared" si="19"/>
        <v>2571.25</v>
      </c>
      <c r="R261" s="27">
        <f t="shared" si="20"/>
        <v>8</v>
      </c>
    </row>
    <row r="262" spans="1:18">
      <c r="A262" s="1"/>
      <c r="B262" s="6" t="s">
        <v>31</v>
      </c>
      <c r="C262" s="6">
        <v>1189833</v>
      </c>
      <c r="D262" s="7">
        <v>44423</v>
      </c>
      <c r="E262" s="6" t="s">
        <v>28</v>
      </c>
      <c r="F262" s="6" t="s">
        <v>29</v>
      </c>
      <c r="G262" s="6" t="s">
        <v>32</v>
      </c>
      <c r="H262" s="6" t="s">
        <v>19</v>
      </c>
      <c r="I262" s="25">
        <v>0.5</v>
      </c>
      <c r="J262" s="22">
        <v>7250</v>
      </c>
      <c r="K262" s="23">
        <f t="shared" si="16"/>
        <v>3625</v>
      </c>
      <c r="L262" s="23">
        <f t="shared" si="17"/>
        <v>1450</v>
      </c>
      <c r="M262" s="33">
        <v>0.4</v>
      </c>
      <c r="N262" s="30">
        <f t="shared" si="18"/>
        <v>0.5</v>
      </c>
      <c r="O262" s="31">
        <v>3625</v>
      </c>
      <c r="P262" s="31">
        <v>1450</v>
      </c>
      <c r="Q262" s="30">
        <f t="shared" si="19"/>
        <v>1812.5</v>
      </c>
      <c r="R262" s="27">
        <f t="shared" si="20"/>
        <v>8</v>
      </c>
    </row>
    <row r="263" spans="1:18">
      <c r="A263" s="1"/>
      <c r="B263" s="6" t="s">
        <v>31</v>
      </c>
      <c r="C263" s="6">
        <v>1189833</v>
      </c>
      <c r="D263" s="7">
        <v>44423</v>
      </c>
      <c r="E263" s="6" t="s">
        <v>28</v>
      </c>
      <c r="F263" s="6" t="s">
        <v>29</v>
      </c>
      <c r="G263" s="6" t="s">
        <v>32</v>
      </c>
      <c r="H263" s="6" t="s">
        <v>20</v>
      </c>
      <c r="I263" s="25">
        <v>0.5</v>
      </c>
      <c r="J263" s="22">
        <v>6750</v>
      </c>
      <c r="K263" s="23">
        <f t="shared" si="16"/>
        <v>3375</v>
      </c>
      <c r="L263" s="23">
        <f t="shared" si="17"/>
        <v>1181.25</v>
      </c>
      <c r="M263" s="33">
        <v>0.35</v>
      </c>
      <c r="N263" s="30">
        <f t="shared" si="18"/>
        <v>0.5</v>
      </c>
      <c r="O263" s="31">
        <v>3375</v>
      </c>
      <c r="P263" s="31">
        <v>1181.25</v>
      </c>
      <c r="Q263" s="30">
        <f t="shared" si="19"/>
        <v>1687.5</v>
      </c>
      <c r="R263" s="27">
        <f t="shared" si="20"/>
        <v>8</v>
      </c>
    </row>
    <row r="264" spans="1:18">
      <c r="A264" s="1"/>
      <c r="B264" s="6" t="s">
        <v>31</v>
      </c>
      <c r="C264" s="6">
        <v>1189833</v>
      </c>
      <c r="D264" s="7">
        <v>44423</v>
      </c>
      <c r="E264" s="6" t="s">
        <v>28</v>
      </c>
      <c r="F264" s="6" t="s">
        <v>29</v>
      </c>
      <c r="G264" s="6" t="s">
        <v>32</v>
      </c>
      <c r="H264" s="6" t="s">
        <v>21</v>
      </c>
      <c r="I264" s="25">
        <v>0.6</v>
      </c>
      <c r="J264" s="22">
        <v>6750</v>
      </c>
      <c r="K264" s="23">
        <f t="shared" si="16"/>
        <v>4050</v>
      </c>
      <c r="L264" s="23">
        <f t="shared" si="17"/>
        <v>2227.5</v>
      </c>
      <c r="M264" s="33">
        <v>0.55000000000000004</v>
      </c>
      <c r="N264" s="30">
        <f t="shared" si="18"/>
        <v>0.6</v>
      </c>
      <c r="O264" s="31">
        <v>4050</v>
      </c>
      <c r="P264" s="31">
        <v>2227.5</v>
      </c>
      <c r="Q264" s="30">
        <f t="shared" si="19"/>
        <v>2430</v>
      </c>
      <c r="R264" s="27">
        <f t="shared" si="20"/>
        <v>8</v>
      </c>
    </row>
    <row r="265" spans="1:18">
      <c r="A265" s="1"/>
      <c r="B265" s="6" t="s">
        <v>31</v>
      </c>
      <c r="C265" s="6">
        <v>1189833</v>
      </c>
      <c r="D265" s="7">
        <v>44423</v>
      </c>
      <c r="E265" s="6" t="s">
        <v>28</v>
      </c>
      <c r="F265" s="6" t="s">
        <v>29</v>
      </c>
      <c r="G265" s="6" t="s">
        <v>32</v>
      </c>
      <c r="H265" s="6" t="s">
        <v>22</v>
      </c>
      <c r="I265" s="25">
        <v>0.65</v>
      </c>
      <c r="J265" s="22">
        <v>6500</v>
      </c>
      <c r="K265" s="23">
        <f t="shared" si="16"/>
        <v>4225</v>
      </c>
      <c r="L265" s="23">
        <f t="shared" si="17"/>
        <v>845</v>
      </c>
      <c r="M265" s="33">
        <v>0.2</v>
      </c>
      <c r="N265" s="30">
        <f t="shared" si="18"/>
        <v>0.65</v>
      </c>
      <c r="O265" s="31">
        <v>4225</v>
      </c>
      <c r="P265" s="31">
        <v>845</v>
      </c>
      <c r="Q265" s="30">
        <f t="shared" si="19"/>
        <v>2746.25</v>
      </c>
      <c r="R265" s="27">
        <f t="shared" si="20"/>
        <v>8</v>
      </c>
    </row>
    <row r="266" spans="1:18">
      <c r="A266" s="1"/>
      <c r="B266" s="6" t="s">
        <v>31</v>
      </c>
      <c r="C266" s="6">
        <v>1189833</v>
      </c>
      <c r="D266" s="7">
        <v>44455</v>
      </c>
      <c r="E266" s="6" t="s">
        <v>28</v>
      </c>
      <c r="F266" s="6" t="s">
        <v>29</v>
      </c>
      <c r="G266" s="6" t="s">
        <v>32</v>
      </c>
      <c r="H266" s="6" t="s">
        <v>17</v>
      </c>
      <c r="I266" s="25">
        <v>0.5</v>
      </c>
      <c r="J266" s="22">
        <v>8500</v>
      </c>
      <c r="K266" s="23">
        <f t="shared" si="16"/>
        <v>4250</v>
      </c>
      <c r="L266" s="23">
        <f t="shared" si="17"/>
        <v>1700</v>
      </c>
      <c r="M266" s="33">
        <v>0.4</v>
      </c>
      <c r="N266" s="30">
        <f t="shared" si="18"/>
        <v>0.5</v>
      </c>
      <c r="O266" s="31">
        <v>4250</v>
      </c>
      <c r="P266" s="31">
        <v>1700</v>
      </c>
      <c r="Q266" s="30">
        <f t="shared" si="19"/>
        <v>2125</v>
      </c>
      <c r="R266" s="27">
        <f t="shared" si="20"/>
        <v>9</v>
      </c>
    </row>
    <row r="267" spans="1:18">
      <c r="A267" s="1"/>
      <c r="B267" s="6" t="s">
        <v>31</v>
      </c>
      <c r="C267" s="6">
        <v>1189833</v>
      </c>
      <c r="D267" s="7">
        <v>44455</v>
      </c>
      <c r="E267" s="6" t="s">
        <v>28</v>
      </c>
      <c r="F267" s="6" t="s">
        <v>29</v>
      </c>
      <c r="G267" s="6" t="s">
        <v>32</v>
      </c>
      <c r="H267" s="6" t="s">
        <v>18</v>
      </c>
      <c r="I267" s="25">
        <v>0.55000000000000004</v>
      </c>
      <c r="J267" s="22">
        <v>8500</v>
      </c>
      <c r="K267" s="23">
        <f t="shared" si="16"/>
        <v>4675</v>
      </c>
      <c r="L267" s="23">
        <f t="shared" si="17"/>
        <v>1168.75</v>
      </c>
      <c r="M267" s="33">
        <v>0.25</v>
      </c>
      <c r="N267" s="30">
        <f t="shared" si="18"/>
        <v>0.55000000000000004</v>
      </c>
      <c r="O267" s="31">
        <v>4675</v>
      </c>
      <c r="P267" s="31">
        <v>1168.75</v>
      </c>
      <c r="Q267" s="30">
        <f t="shared" si="19"/>
        <v>2571.25</v>
      </c>
      <c r="R267" s="27">
        <f t="shared" si="20"/>
        <v>9</v>
      </c>
    </row>
    <row r="268" spans="1:18">
      <c r="A268" s="1"/>
      <c r="B268" s="6" t="s">
        <v>31</v>
      </c>
      <c r="C268" s="6">
        <v>1189833</v>
      </c>
      <c r="D268" s="7">
        <v>44455</v>
      </c>
      <c r="E268" s="6" t="s">
        <v>28</v>
      </c>
      <c r="F268" s="6" t="s">
        <v>29</v>
      </c>
      <c r="G268" s="6" t="s">
        <v>32</v>
      </c>
      <c r="H268" s="6" t="s">
        <v>19</v>
      </c>
      <c r="I268" s="25">
        <v>0.5</v>
      </c>
      <c r="J268" s="22">
        <v>7000</v>
      </c>
      <c r="K268" s="23">
        <f t="shared" si="16"/>
        <v>3500</v>
      </c>
      <c r="L268" s="23">
        <f t="shared" si="17"/>
        <v>1400</v>
      </c>
      <c r="M268" s="33">
        <v>0.4</v>
      </c>
      <c r="N268" s="30">
        <f t="shared" si="18"/>
        <v>0.5</v>
      </c>
      <c r="O268" s="31">
        <v>3500</v>
      </c>
      <c r="P268" s="31">
        <v>1400</v>
      </c>
      <c r="Q268" s="30">
        <f t="shared" si="19"/>
        <v>1750</v>
      </c>
      <c r="R268" s="27">
        <f t="shared" si="20"/>
        <v>9</v>
      </c>
    </row>
    <row r="269" spans="1:18">
      <c r="A269" s="1"/>
      <c r="B269" s="6" t="s">
        <v>31</v>
      </c>
      <c r="C269" s="6">
        <v>1189833</v>
      </c>
      <c r="D269" s="7">
        <v>44455</v>
      </c>
      <c r="E269" s="6" t="s">
        <v>28</v>
      </c>
      <c r="F269" s="6" t="s">
        <v>29</v>
      </c>
      <c r="G269" s="6" t="s">
        <v>32</v>
      </c>
      <c r="H269" s="6" t="s">
        <v>20</v>
      </c>
      <c r="I269" s="25">
        <v>0.5</v>
      </c>
      <c r="J269" s="22">
        <v>6500</v>
      </c>
      <c r="K269" s="23">
        <f t="shared" si="16"/>
        <v>3250</v>
      </c>
      <c r="L269" s="23">
        <f t="shared" si="17"/>
        <v>1137.5</v>
      </c>
      <c r="M269" s="33">
        <v>0.35</v>
      </c>
      <c r="N269" s="30">
        <f t="shared" si="18"/>
        <v>0.5</v>
      </c>
      <c r="O269" s="31">
        <v>3250</v>
      </c>
      <c r="P269" s="31">
        <v>1137.5</v>
      </c>
      <c r="Q269" s="30">
        <f t="shared" si="19"/>
        <v>1625</v>
      </c>
      <c r="R269" s="27">
        <f t="shared" si="20"/>
        <v>9</v>
      </c>
    </row>
    <row r="270" spans="1:18">
      <c r="A270" s="1"/>
      <c r="B270" s="6" t="s">
        <v>31</v>
      </c>
      <c r="C270" s="6">
        <v>1189833</v>
      </c>
      <c r="D270" s="7">
        <v>44455</v>
      </c>
      <c r="E270" s="6" t="s">
        <v>28</v>
      </c>
      <c r="F270" s="6" t="s">
        <v>29</v>
      </c>
      <c r="G270" s="6" t="s">
        <v>32</v>
      </c>
      <c r="H270" s="6" t="s">
        <v>21</v>
      </c>
      <c r="I270" s="25">
        <v>0.6</v>
      </c>
      <c r="J270" s="22">
        <v>6500</v>
      </c>
      <c r="K270" s="23">
        <f t="shared" si="16"/>
        <v>3900</v>
      </c>
      <c r="L270" s="23">
        <f t="shared" si="17"/>
        <v>2145</v>
      </c>
      <c r="M270" s="33">
        <v>0.55000000000000004</v>
      </c>
      <c r="N270" s="30">
        <f t="shared" si="18"/>
        <v>0.6</v>
      </c>
      <c r="O270" s="31">
        <v>3900</v>
      </c>
      <c r="P270" s="31">
        <v>2145</v>
      </c>
      <c r="Q270" s="30">
        <f t="shared" si="19"/>
        <v>2340</v>
      </c>
      <c r="R270" s="27">
        <f t="shared" si="20"/>
        <v>9</v>
      </c>
    </row>
    <row r="271" spans="1:18">
      <c r="A271" s="1"/>
      <c r="B271" s="6" t="s">
        <v>31</v>
      </c>
      <c r="C271" s="6">
        <v>1189833</v>
      </c>
      <c r="D271" s="7">
        <v>44455</v>
      </c>
      <c r="E271" s="6" t="s">
        <v>28</v>
      </c>
      <c r="F271" s="6" t="s">
        <v>29</v>
      </c>
      <c r="G271" s="6" t="s">
        <v>32</v>
      </c>
      <c r="H271" s="6" t="s">
        <v>22</v>
      </c>
      <c r="I271" s="25">
        <v>0.65</v>
      </c>
      <c r="J271" s="22">
        <v>7000</v>
      </c>
      <c r="K271" s="23">
        <f t="shared" si="16"/>
        <v>4550</v>
      </c>
      <c r="L271" s="23">
        <f t="shared" si="17"/>
        <v>910</v>
      </c>
      <c r="M271" s="33">
        <v>0.2</v>
      </c>
      <c r="N271" s="30">
        <f t="shared" si="18"/>
        <v>0.65</v>
      </c>
      <c r="O271" s="31">
        <v>4550</v>
      </c>
      <c r="P271" s="31">
        <v>910</v>
      </c>
      <c r="Q271" s="30">
        <f t="shared" si="19"/>
        <v>2957.5</v>
      </c>
      <c r="R271" s="27">
        <f t="shared" si="20"/>
        <v>9</v>
      </c>
    </row>
    <row r="272" spans="1:18">
      <c r="A272" s="1"/>
      <c r="B272" s="6" t="s">
        <v>31</v>
      </c>
      <c r="C272" s="6">
        <v>1189833</v>
      </c>
      <c r="D272" s="7">
        <v>44484</v>
      </c>
      <c r="E272" s="6" t="s">
        <v>28</v>
      </c>
      <c r="F272" s="6" t="s">
        <v>29</v>
      </c>
      <c r="G272" s="6" t="s">
        <v>32</v>
      </c>
      <c r="H272" s="6" t="s">
        <v>17</v>
      </c>
      <c r="I272" s="25">
        <v>0.5</v>
      </c>
      <c r="J272" s="22">
        <v>8000</v>
      </c>
      <c r="K272" s="23">
        <f t="shared" si="16"/>
        <v>4000</v>
      </c>
      <c r="L272" s="23">
        <f t="shared" si="17"/>
        <v>1600</v>
      </c>
      <c r="M272" s="33">
        <v>0.4</v>
      </c>
      <c r="N272" s="30">
        <f t="shared" si="18"/>
        <v>0.5</v>
      </c>
      <c r="O272" s="31">
        <v>4000</v>
      </c>
      <c r="P272" s="31">
        <v>1600</v>
      </c>
      <c r="Q272" s="30">
        <f t="shared" si="19"/>
        <v>2000</v>
      </c>
      <c r="R272" s="27">
        <f t="shared" si="20"/>
        <v>10</v>
      </c>
    </row>
    <row r="273" spans="1:18">
      <c r="A273" s="1"/>
      <c r="B273" s="6" t="s">
        <v>31</v>
      </c>
      <c r="C273" s="6">
        <v>1189833</v>
      </c>
      <c r="D273" s="7">
        <v>44484</v>
      </c>
      <c r="E273" s="6" t="s">
        <v>28</v>
      </c>
      <c r="F273" s="6" t="s">
        <v>29</v>
      </c>
      <c r="G273" s="6" t="s">
        <v>32</v>
      </c>
      <c r="H273" s="6" t="s">
        <v>18</v>
      </c>
      <c r="I273" s="25">
        <v>0.55000000000000004</v>
      </c>
      <c r="J273" s="22">
        <v>8000</v>
      </c>
      <c r="K273" s="23">
        <f t="shared" si="16"/>
        <v>4400</v>
      </c>
      <c r="L273" s="23">
        <f t="shared" si="17"/>
        <v>1100</v>
      </c>
      <c r="M273" s="33">
        <v>0.25</v>
      </c>
      <c r="N273" s="30">
        <f t="shared" si="18"/>
        <v>0.55000000000000004</v>
      </c>
      <c r="O273" s="31">
        <v>4400</v>
      </c>
      <c r="P273" s="31">
        <v>1100</v>
      </c>
      <c r="Q273" s="30">
        <f t="shared" si="19"/>
        <v>2420</v>
      </c>
      <c r="R273" s="27">
        <f t="shared" si="20"/>
        <v>10</v>
      </c>
    </row>
    <row r="274" spans="1:18">
      <c r="A274" s="1"/>
      <c r="B274" s="6" t="s">
        <v>31</v>
      </c>
      <c r="C274" s="6">
        <v>1189833</v>
      </c>
      <c r="D274" s="7">
        <v>44484</v>
      </c>
      <c r="E274" s="6" t="s">
        <v>28</v>
      </c>
      <c r="F274" s="6" t="s">
        <v>29</v>
      </c>
      <c r="G274" s="6" t="s">
        <v>32</v>
      </c>
      <c r="H274" s="6" t="s">
        <v>19</v>
      </c>
      <c r="I274" s="25">
        <v>0.5</v>
      </c>
      <c r="J274" s="22">
        <v>6500</v>
      </c>
      <c r="K274" s="23">
        <f t="shared" si="16"/>
        <v>3250</v>
      </c>
      <c r="L274" s="23">
        <f t="shared" si="17"/>
        <v>1300</v>
      </c>
      <c r="M274" s="33">
        <v>0.4</v>
      </c>
      <c r="N274" s="30">
        <f t="shared" si="18"/>
        <v>0.5</v>
      </c>
      <c r="O274" s="31">
        <v>3250</v>
      </c>
      <c r="P274" s="31">
        <v>1300</v>
      </c>
      <c r="Q274" s="30">
        <f t="shared" si="19"/>
        <v>1625</v>
      </c>
      <c r="R274" s="27">
        <f t="shared" si="20"/>
        <v>10</v>
      </c>
    </row>
    <row r="275" spans="1:18">
      <c r="A275" s="1"/>
      <c r="B275" s="6" t="s">
        <v>31</v>
      </c>
      <c r="C275" s="6">
        <v>1189833</v>
      </c>
      <c r="D275" s="7">
        <v>44484</v>
      </c>
      <c r="E275" s="6" t="s">
        <v>28</v>
      </c>
      <c r="F275" s="6" t="s">
        <v>29</v>
      </c>
      <c r="G275" s="6" t="s">
        <v>32</v>
      </c>
      <c r="H275" s="6" t="s">
        <v>20</v>
      </c>
      <c r="I275" s="25">
        <v>0.5</v>
      </c>
      <c r="J275" s="22">
        <v>6250</v>
      </c>
      <c r="K275" s="23">
        <f t="shared" si="16"/>
        <v>3125</v>
      </c>
      <c r="L275" s="23">
        <f t="shared" si="17"/>
        <v>1093.75</v>
      </c>
      <c r="M275" s="33">
        <v>0.35</v>
      </c>
      <c r="N275" s="30">
        <f t="shared" si="18"/>
        <v>0.5</v>
      </c>
      <c r="O275" s="31">
        <v>3125</v>
      </c>
      <c r="P275" s="31">
        <v>1093.75</v>
      </c>
      <c r="Q275" s="30">
        <f t="shared" si="19"/>
        <v>1562.5</v>
      </c>
      <c r="R275" s="27">
        <f t="shared" si="20"/>
        <v>10</v>
      </c>
    </row>
    <row r="276" spans="1:18">
      <c r="A276" s="1"/>
      <c r="B276" s="6" t="s">
        <v>31</v>
      </c>
      <c r="C276" s="6">
        <v>1189833</v>
      </c>
      <c r="D276" s="7">
        <v>44484</v>
      </c>
      <c r="E276" s="6" t="s">
        <v>28</v>
      </c>
      <c r="F276" s="6" t="s">
        <v>29</v>
      </c>
      <c r="G276" s="6" t="s">
        <v>32</v>
      </c>
      <c r="H276" s="6" t="s">
        <v>21</v>
      </c>
      <c r="I276" s="25">
        <v>0.6</v>
      </c>
      <c r="J276" s="22">
        <v>6000</v>
      </c>
      <c r="K276" s="23">
        <f t="shared" si="16"/>
        <v>3600</v>
      </c>
      <c r="L276" s="23">
        <f t="shared" si="17"/>
        <v>1980.0000000000002</v>
      </c>
      <c r="M276" s="33">
        <v>0.55000000000000004</v>
      </c>
      <c r="N276" s="30">
        <f t="shared" si="18"/>
        <v>0.6</v>
      </c>
      <c r="O276" s="31">
        <v>3600</v>
      </c>
      <c r="P276" s="31">
        <v>1980</v>
      </c>
      <c r="Q276" s="30">
        <f t="shared" si="19"/>
        <v>2160</v>
      </c>
      <c r="R276" s="27">
        <f t="shared" si="20"/>
        <v>10</v>
      </c>
    </row>
    <row r="277" spans="1:18">
      <c r="A277" s="1"/>
      <c r="B277" s="6" t="s">
        <v>31</v>
      </c>
      <c r="C277" s="6">
        <v>1189833</v>
      </c>
      <c r="D277" s="7">
        <v>44484</v>
      </c>
      <c r="E277" s="6" t="s">
        <v>28</v>
      </c>
      <c r="F277" s="6" t="s">
        <v>29</v>
      </c>
      <c r="G277" s="6" t="s">
        <v>32</v>
      </c>
      <c r="H277" s="6" t="s">
        <v>22</v>
      </c>
      <c r="I277" s="25">
        <v>0.65</v>
      </c>
      <c r="J277" s="22">
        <v>6500</v>
      </c>
      <c r="K277" s="23">
        <f t="shared" si="16"/>
        <v>4225</v>
      </c>
      <c r="L277" s="23">
        <f t="shared" si="17"/>
        <v>845</v>
      </c>
      <c r="M277" s="33">
        <v>0.2</v>
      </c>
      <c r="N277" s="30">
        <f t="shared" si="18"/>
        <v>0.65</v>
      </c>
      <c r="O277" s="31">
        <v>4225</v>
      </c>
      <c r="P277" s="31">
        <v>845</v>
      </c>
      <c r="Q277" s="30">
        <f t="shared" si="19"/>
        <v>2746.25</v>
      </c>
      <c r="R277" s="27">
        <f t="shared" si="20"/>
        <v>10</v>
      </c>
    </row>
    <row r="278" spans="1:18">
      <c r="A278" s="1"/>
      <c r="B278" s="6" t="s">
        <v>31</v>
      </c>
      <c r="C278" s="6">
        <v>1189833</v>
      </c>
      <c r="D278" s="7">
        <v>44515</v>
      </c>
      <c r="E278" s="6" t="s">
        <v>28</v>
      </c>
      <c r="F278" s="6" t="s">
        <v>29</v>
      </c>
      <c r="G278" s="6" t="s">
        <v>32</v>
      </c>
      <c r="H278" s="6" t="s">
        <v>17</v>
      </c>
      <c r="I278" s="25">
        <v>0.5</v>
      </c>
      <c r="J278" s="22">
        <v>8250</v>
      </c>
      <c r="K278" s="23">
        <f t="shared" si="16"/>
        <v>4125</v>
      </c>
      <c r="L278" s="23">
        <f t="shared" si="17"/>
        <v>1650</v>
      </c>
      <c r="M278" s="33">
        <v>0.4</v>
      </c>
      <c r="N278" s="30">
        <f t="shared" si="18"/>
        <v>0.5</v>
      </c>
      <c r="O278" s="31">
        <v>4125</v>
      </c>
      <c r="P278" s="31">
        <v>1650</v>
      </c>
      <c r="Q278" s="30">
        <f t="shared" si="19"/>
        <v>2062.5</v>
      </c>
      <c r="R278" s="27">
        <f t="shared" si="20"/>
        <v>11</v>
      </c>
    </row>
    <row r="279" spans="1:18">
      <c r="A279" s="1"/>
      <c r="B279" s="6" t="s">
        <v>31</v>
      </c>
      <c r="C279" s="6">
        <v>1189833</v>
      </c>
      <c r="D279" s="7">
        <v>44515</v>
      </c>
      <c r="E279" s="6" t="s">
        <v>28</v>
      </c>
      <c r="F279" s="6" t="s">
        <v>29</v>
      </c>
      <c r="G279" s="6" t="s">
        <v>32</v>
      </c>
      <c r="H279" s="6" t="s">
        <v>18</v>
      </c>
      <c r="I279" s="25">
        <v>0.55000000000000004</v>
      </c>
      <c r="J279" s="22">
        <v>8250</v>
      </c>
      <c r="K279" s="23">
        <f t="shared" si="16"/>
        <v>4537.5</v>
      </c>
      <c r="L279" s="23">
        <f t="shared" si="17"/>
        <v>1134.375</v>
      </c>
      <c r="M279" s="33">
        <v>0.25</v>
      </c>
      <c r="N279" s="30">
        <f t="shared" si="18"/>
        <v>0.55000000000000004</v>
      </c>
      <c r="O279" s="31">
        <v>4537.5</v>
      </c>
      <c r="P279" s="31">
        <v>1134.375</v>
      </c>
      <c r="Q279" s="30">
        <f t="shared" si="19"/>
        <v>2495.625</v>
      </c>
      <c r="R279" s="27">
        <f t="shared" si="20"/>
        <v>11</v>
      </c>
    </row>
    <row r="280" spans="1:18">
      <c r="A280" s="1"/>
      <c r="B280" s="6" t="s">
        <v>31</v>
      </c>
      <c r="C280" s="6">
        <v>1189833</v>
      </c>
      <c r="D280" s="7">
        <v>44515</v>
      </c>
      <c r="E280" s="6" t="s">
        <v>28</v>
      </c>
      <c r="F280" s="6" t="s">
        <v>29</v>
      </c>
      <c r="G280" s="6" t="s">
        <v>32</v>
      </c>
      <c r="H280" s="6" t="s">
        <v>19</v>
      </c>
      <c r="I280" s="25">
        <v>0.5</v>
      </c>
      <c r="J280" s="22">
        <v>6750</v>
      </c>
      <c r="K280" s="23">
        <f t="shared" si="16"/>
        <v>3375</v>
      </c>
      <c r="L280" s="23">
        <f t="shared" si="17"/>
        <v>1350</v>
      </c>
      <c r="M280" s="33">
        <v>0.4</v>
      </c>
      <c r="N280" s="30">
        <f t="shared" si="18"/>
        <v>0.5</v>
      </c>
      <c r="O280" s="31">
        <v>3375</v>
      </c>
      <c r="P280" s="31">
        <v>1350</v>
      </c>
      <c r="Q280" s="30">
        <f t="shared" si="19"/>
        <v>1687.5</v>
      </c>
      <c r="R280" s="27">
        <f t="shared" si="20"/>
        <v>11</v>
      </c>
    </row>
    <row r="281" spans="1:18">
      <c r="A281" s="1"/>
      <c r="B281" s="6" t="s">
        <v>31</v>
      </c>
      <c r="C281" s="6">
        <v>1189833</v>
      </c>
      <c r="D281" s="7">
        <v>44515</v>
      </c>
      <c r="E281" s="6" t="s">
        <v>28</v>
      </c>
      <c r="F281" s="6" t="s">
        <v>29</v>
      </c>
      <c r="G281" s="6" t="s">
        <v>32</v>
      </c>
      <c r="H281" s="6" t="s">
        <v>20</v>
      </c>
      <c r="I281" s="25">
        <v>0.5</v>
      </c>
      <c r="J281" s="22">
        <v>6500</v>
      </c>
      <c r="K281" s="23">
        <f t="shared" si="16"/>
        <v>3250</v>
      </c>
      <c r="L281" s="23">
        <f t="shared" si="17"/>
        <v>1137.5</v>
      </c>
      <c r="M281" s="33">
        <v>0.35</v>
      </c>
      <c r="N281" s="30">
        <f t="shared" si="18"/>
        <v>0.5</v>
      </c>
      <c r="O281" s="31">
        <v>3250</v>
      </c>
      <c r="P281" s="31">
        <v>1137.5</v>
      </c>
      <c r="Q281" s="30">
        <f t="shared" si="19"/>
        <v>1625</v>
      </c>
      <c r="R281" s="27">
        <f t="shared" si="20"/>
        <v>11</v>
      </c>
    </row>
    <row r="282" spans="1:18">
      <c r="A282" s="1"/>
      <c r="B282" s="6" t="s">
        <v>31</v>
      </c>
      <c r="C282" s="6">
        <v>1189833</v>
      </c>
      <c r="D282" s="7">
        <v>44515</v>
      </c>
      <c r="E282" s="6" t="s">
        <v>28</v>
      </c>
      <c r="F282" s="6" t="s">
        <v>29</v>
      </c>
      <c r="G282" s="6" t="s">
        <v>32</v>
      </c>
      <c r="H282" s="6" t="s">
        <v>21</v>
      </c>
      <c r="I282" s="25">
        <v>0.6</v>
      </c>
      <c r="J282" s="22">
        <v>6000</v>
      </c>
      <c r="K282" s="23">
        <f t="shared" si="16"/>
        <v>3600</v>
      </c>
      <c r="L282" s="23">
        <f t="shared" si="17"/>
        <v>1980.0000000000002</v>
      </c>
      <c r="M282" s="33">
        <v>0.55000000000000004</v>
      </c>
      <c r="N282" s="30">
        <f t="shared" si="18"/>
        <v>0.6</v>
      </c>
      <c r="O282" s="31">
        <v>3600</v>
      </c>
      <c r="P282" s="31">
        <v>1980</v>
      </c>
      <c r="Q282" s="30">
        <f t="shared" si="19"/>
        <v>2160</v>
      </c>
      <c r="R282" s="27">
        <f t="shared" si="20"/>
        <v>11</v>
      </c>
    </row>
    <row r="283" spans="1:18">
      <c r="A283" s="1"/>
      <c r="B283" s="6" t="s">
        <v>31</v>
      </c>
      <c r="C283" s="6">
        <v>1189833</v>
      </c>
      <c r="D283" s="7">
        <v>44515</v>
      </c>
      <c r="E283" s="6" t="s">
        <v>28</v>
      </c>
      <c r="F283" s="6" t="s">
        <v>29</v>
      </c>
      <c r="G283" s="6" t="s">
        <v>32</v>
      </c>
      <c r="H283" s="6" t="s">
        <v>22</v>
      </c>
      <c r="I283" s="25">
        <v>0.65</v>
      </c>
      <c r="J283" s="22">
        <v>7000</v>
      </c>
      <c r="K283" s="23">
        <f t="shared" si="16"/>
        <v>4550</v>
      </c>
      <c r="L283" s="23">
        <f t="shared" si="17"/>
        <v>910</v>
      </c>
      <c r="M283" s="33">
        <v>0.2</v>
      </c>
      <c r="N283" s="30">
        <f t="shared" si="18"/>
        <v>0.65</v>
      </c>
      <c r="O283" s="31">
        <v>4550</v>
      </c>
      <c r="P283" s="31">
        <v>910</v>
      </c>
      <c r="Q283" s="30">
        <f t="shared" si="19"/>
        <v>2957.5</v>
      </c>
      <c r="R283" s="27">
        <f t="shared" si="20"/>
        <v>11</v>
      </c>
    </row>
    <row r="284" spans="1:18">
      <c r="A284" s="1"/>
      <c r="B284" s="6" t="s">
        <v>31</v>
      </c>
      <c r="C284" s="6">
        <v>1189833</v>
      </c>
      <c r="D284" s="7">
        <v>44544</v>
      </c>
      <c r="E284" s="6" t="s">
        <v>28</v>
      </c>
      <c r="F284" s="6" t="s">
        <v>29</v>
      </c>
      <c r="G284" s="6" t="s">
        <v>32</v>
      </c>
      <c r="H284" s="6" t="s">
        <v>17</v>
      </c>
      <c r="I284" s="25">
        <v>0.5</v>
      </c>
      <c r="J284" s="22">
        <v>9000</v>
      </c>
      <c r="K284" s="23">
        <f t="shared" si="16"/>
        <v>4500</v>
      </c>
      <c r="L284" s="23">
        <f t="shared" si="17"/>
        <v>1800</v>
      </c>
      <c r="M284" s="33">
        <v>0.4</v>
      </c>
      <c r="N284" s="30">
        <f t="shared" si="18"/>
        <v>0.5</v>
      </c>
      <c r="O284" s="31">
        <v>4500</v>
      </c>
      <c r="P284" s="31">
        <v>1800</v>
      </c>
      <c r="Q284" s="30">
        <f t="shared" si="19"/>
        <v>2250</v>
      </c>
      <c r="R284" s="27">
        <f t="shared" si="20"/>
        <v>12</v>
      </c>
    </row>
    <row r="285" spans="1:18">
      <c r="A285" s="1"/>
      <c r="B285" s="6" t="s">
        <v>31</v>
      </c>
      <c r="C285" s="6">
        <v>1189833</v>
      </c>
      <c r="D285" s="7">
        <v>44544</v>
      </c>
      <c r="E285" s="6" t="s">
        <v>28</v>
      </c>
      <c r="F285" s="6" t="s">
        <v>29</v>
      </c>
      <c r="G285" s="6" t="s">
        <v>32</v>
      </c>
      <c r="H285" s="6" t="s">
        <v>18</v>
      </c>
      <c r="I285" s="25">
        <v>0.55000000000000004</v>
      </c>
      <c r="J285" s="22">
        <v>9000</v>
      </c>
      <c r="K285" s="23">
        <f t="shared" si="16"/>
        <v>4950</v>
      </c>
      <c r="L285" s="23">
        <f t="shared" si="17"/>
        <v>1237.5</v>
      </c>
      <c r="M285" s="33">
        <v>0.25</v>
      </c>
      <c r="N285" s="30">
        <f t="shared" si="18"/>
        <v>0.55000000000000004</v>
      </c>
      <c r="O285" s="31">
        <v>4950</v>
      </c>
      <c r="P285" s="31">
        <v>1237.5</v>
      </c>
      <c r="Q285" s="30">
        <f t="shared" si="19"/>
        <v>2722.5</v>
      </c>
      <c r="R285" s="27">
        <f t="shared" si="20"/>
        <v>12</v>
      </c>
    </row>
    <row r="286" spans="1:18">
      <c r="A286" s="1"/>
      <c r="B286" s="6" t="s">
        <v>31</v>
      </c>
      <c r="C286" s="6">
        <v>1189833</v>
      </c>
      <c r="D286" s="7">
        <v>44544</v>
      </c>
      <c r="E286" s="6" t="s">
        <v>28</v>
      </c>
      <c r="F286" s="6" t="s">
        <v>29</v>
      </c>
      <c r="G286" s="6" t="s">
        <v>32</v>
      </c>
      <c r="H286" s="6" t="s">
        <v>19</v>
      </c>
      <c r="I286" s="25">
        <v>0.5</v>
      </c>
      <c r="J286" s="22">
        <v>7000</v>
      </c>
      <c r="K286" s="23">
        <f t="shared" si="16"/>
        <v>3500</v>
      </c>
      <c r="L286" s="23">
        <f t="shared" si="17"/>
        <v>1400</v>
      </c>
      <c r="M286" s="33">
        <v>0.4</v>
      </c>
      <c r="N286" s="30">
        <f t="shared" si="18"/>
        <v>0.5</v>
      </c>
      <c r="O286" s="31">
        <v>3500</v>
      </c>
      <c r="P286" s="31">
        <v>1400</v>
      </c>
      <c r="Q286" s="30">
        <f t="shared" si="19"/>
        <v>1750</v>
      </c>
      <c r="R286" s="27">
        <f t="shared" si="20"/>
        <v>12</v>
      </c>
    </row>
    <row r="287" spans="1:18">
      <c r="A287" s="1"/>
      <c r="B287" s="6" t="s">
        <v>31</v>
      </c>
      <c r="C287" s="6">
        <v>1189833</v>
      </c>
      <c r="D287" s="7">
        <v>44544</v>
      </c>
      <c r="E287" s="6" t="s">
        <v>28</v>
      </c>
      <c r="F287" s="6" t="s">
        <v>29</v>
      </c>
      <c r="G287" s="6" t="s">
        <v>32</v>
      </c>
      <c r="H287" s="6" t="s">
        <v>20</v>
      </c>
      <c r="I287" s="25">
        <v>0.5</v>
      </c>
      <c r="J287" s="22">
        <v>7000</v>
      </c>
      <c r="K287" s="23">
        <f t="shared" si="16"/>
        <v>3500</v>
      </c>
      <c r="L287" s="23">
        <f t="shared" si="17"/>
        <v>1225</v>
      </c>
      <c r="M287" s="33">
        <v>0.35</v>
      </c>
      <c r="N287" s="30">
        <f t="shared" si="18"/>
        <v>0.5</v>
      </c>
      <c r="O287" s="31">
        <v>3500</v>
      </c>
      <c r="P287" s="31">
        <v>1225</v>
      </c>
      <c r="Q287" s="30">
        <f t="shared" si="19"/>
        <v>1750</v>
      </c>
      <c r="R287" s="27">
        <f t="shared" si="20"/>
        <v>12</v>
      </c>
    </row>
    <row r="288" spans="1:18">
      <c r="A288" s="1"/>
      <c r="B288" s="6" t="s">
        <v>31</v>
      </c>
      <c r="C288" s="6">
        <v>1189833</v>
      </c>
      <c r="D288" s="7">
        <v>44544</v>
      </c>
      <c r="E288" s="6" t="s">
        <v>28</v>
      </c>
      <c r="F288" s="6" t="s">
        <v>29</v>
      </c>
      <c r="G288" s="6" t="s">
        <v>32</v>
      </c>
      <c r="H288" s="6" t="s">
        <v>21</v>
      </c>
      <c r="I288" s="25">
        <v>0.6</v>
      </c>
      <c r="J288" s="22">
        <v>6250</v>
      </c>
      <c r="K288" s="23">
        <f t="shared" si="16"/>
        <v>3750</v>
      </c>
      <c r="L288" s="23">
        <f t="shared" si="17"/>
        <v>2062.5</v>
      </c>
      <c r="M288" s="33">
        <v>0.55000000000000004</v>
      </c>
      <c r="N288" s="30">
        <f t="shared" si="18"/>
        <v>0.6</v>
      </c>
      <c r="O288" s="31">
        <v>3750</v>
      </c>
      <c r="P288" s="31">
        <v>2062.5</v>
      </c>
      <c r="Q288" s="30">
        <f t="shared" si="19"/>
        <v>2250</v>
      </c>
      <c r="R288" s="27">
        <f t="shared" si="20"/>
        <v>12</v>
      </c>
    </row>
    <row r="289" spans="1:18">
      <c r="A289" s="1"/>
      <c r="B289" s="6" t="s">
        <v>31</v>
      </c>
      <c r="C289" s="6">
        <v>1189833</v>
      </c>
      <c r="D289" s="7">
        <v>44544</v>
      </c>
      <c r="E289" s="6" t="s">
        <v>28</v>
      </c>
      <c r="F289" s="6" t="s">
        <v>29</v>
      </c>
      <c r="G289" s="6" t="s">
        <v>32</v>
      </c>
      <c r="H289" s="6" t="s">
        <v>22</v>
      </c>
      <c r="I289" s="25">
        <v>0.65</v>
      </c>
      <c r="J289" s="22">
        <v>7250</v>
      </c>
      <c r="K289" s="23">
        <f t="shared" si="16"/>
        <v>4712.5</v>
      </c>
      <c r="L289" s="23">
        <f t="shared" si="17"/>
        <v>942.5</v>
      </c>
      <c r="M289" s="33">
        <v>0.2</v>
      </c>
      <c r="N289" s="30">
        <f t="shared" si="18"/>
        <v>0.65</v>
      </c>
      <c r="O289" s="31">
        <v>4712.5</v>
      </c>
      <c r="P289" s="31">
        <v>942.5</v>
      </c>
      <c r="Q289" s="30">
        <f t="shared" si="19"/>
        <v>3063.125</v>
      </c>
      <c r="R289" s="27">
        <f t="shared" si="20"/>
        <v>12</v>
      </c>
    </row>
    <row r="290" spans="1:18">
      <c r="A290" s="1"/>
      <c r="B290" s="6" t="s">
        <v>14</v>
      </c>
      <c r="C290" s="6">
        <v>1185732</v>
      </c>
      <c r="D290" s="7">
        <v>44211</v>
      </c>
      <c r="E290" s="6" t="s">
        <v>33</v>
      </c>
      <c r="F290" s="6" t="s">
        <v>34</v>
      </c>
      <c r="G290" s="6" t="s">
        <v>35</v>
      </c>
      <c r="H290" s="6" t="s">
        <v>17</v>
      </c>
      <c r="I290" s="25">
        <v>0.45</v>
      </c>
      <c r="J290" s="22">
        <v>4750</v>
      </c>
      <c r="K290" s="23">
        <f t="shared" si="16"/>
        <v>2137.5</v>
      </c>
      <c r="L290" s="23">
        <f t="shared" si="17"/>
        <v>855</v>
      </c>
      <c r="M290" s="33">
        <v>0.4</v>
      </c>
      <c r="N290" s="30">
        <f t="shared" si="18"/>
        <v>0.45</v>
      </c>
      <c r="O290" s="31">
        <v>2137.5</v>
      </c>
      <c r="P290" s="31">
        <v>855</v>
      </c>
      <c r="Q290" s="30">
        <f t="shared" si="19"/>
        <v>961.875</v>
      </c>
      <c r="R290" s="27">
        <f t="shared" si="20"/>
        <v>1</v>
      </c>
    </row>
    <row r="291" spans="1:18">
      <c r="A291" s="1"/>
      <c r="B291" s="6" t="s">
        <v>14</v>
      </c>
      <c r="C291" s="6">
        <v>1185732</v>
      </c>
      <c r="D291" s="7">
        <v>44211</v>
      </c>
      <c r="E291" s="6" t="s">
        <v>33</v>
      </c>
      <c r="F291" s="6" t="s">
        <v>34</v>
      </c>
      <c r="G291" s="6" t="s">
        <v>35</v>
      </c>
      <c r="H291" s="6" t="s">
        <v>18</v>
      </c>
      <c r="I291" s="25">
        <v>0.45</v>
      </c>
      <c r="J291" s="22">
        <v>2750</v>
      </c>
      <c r="K291" s="23">
        <f t="shared" si="16"/>
        <v>1237.5</v>
      </c>
      <c r="L291" s="23">
        <f t="shared" si="17"/>
        <v>433.125</v>
      </c>
      <c r="M291" s="33">
        <v>0.35</v>
      </c>
      <c r="N291" s="30">
        <f t="shared" si="18"/>
        <v>0.45</v>
      </c>
      <c r="O291" s="31">
        <v>1237.5</v>
      </c>
      <c r="P291" s="31">
        <v>433.125</v>
      </c>
      <c r="Q291" s="30">
        <f t="shared" si="19"/>
        <v>556.875</v>
      </c>
      <c r="R291" s="27">
        <f t="shared" si="20"/>
        <v>1</v>
      </c>
    </row>
    <row r="292" spans="1:18">
      <c r="A292" s="1"/>
      <c r="B292" s="6" t="s">
        <v>14</v>
      </c>
      <c r="C292" s="6">
        <v>1185732</v>
      </c>
      <c r="D292" s="7">
        <v>44211</v>
      </c>
      <c r="E292" s="6" t="s">
        <v>33</v>
      </c>
      <c r="F292" s="6" t="s">
        <v>34</v>
      </c>
      <c r="G292" s="6" t="s">
        <v>35</v>
      </c>
      <c r="H292" s="6" t="s">
        <v>19</v>
      </c>
      <c r="I292" s="25">
        <v>0.35000000000000003</v>
      </c>
      <c r="J292" s="22">
        <v>2750</v>
      </c>
      <c r="K292" s="23">
        <f t="shared" si="16"/>
        <v>962.50000000000011</v>
      </c>
      <c r="L292" s="23">
        <f t="shared" si="17"/>
        <v>336.875</v>
      </c>
      <c r="M292" s="33">
        <v>0.35</v>
      </c>
      <c r="N292" s="30">
        <f t="shared" si="18"/>
        <v>0.35</v>
      </c>
      <c r="O292" s="31">
        <v>962.5</v>
      </c>
      <c r="P292" s="31">
        <v>336.875</v>
      </c>
      <c r="Q292" s="30">
        <f t="shared" si="19"/>
        <v>336.875</v>
      </c>
      <c r="R292" s="27">
        <f t="shared" si="20"/>
        <v>1</v>
      </c>
    </row>
    <row r="293" spans="1:18">
      <c r="A293" s="1"/>
      <c r="B293" s="6" t="s">
        <v>14</v>
      </c>
      <c r="C293" s="6">
        <v>1185732</v>
      </c>
      <c r="D293" s="7">
        <v>44211</v>
      </c>
      <c r="E293" s="6" t="s">
        <v>33</v>
      </c>
      <c r="F293" s="6" t="s">
        <v>34</v>
      </c>
      <c r="G293" s="6" t="s">
        <v>35</v>
      </c>
      <c r="H293" s="6" t="s">
        <v>20</v>
      </c>
      <c r="I293" s="25">
        <v>0.4</v>
      </c>
      <c r="J293" s="22">
        <v>1250</v>
      </c>
      <c r="K293" s="23">
        <f t="shared" si="16"/>
        <v>500</v>
      </c>
      <c r="L293" s="23">
        <f t="shared" si="17"/>
        <v>200</v>
      </c>
      <c r="M293" s="33">
        <v>0.4</v>
      </c>
      <c r="N293" s="30">
        <f t="shared" si="18"/>
        <v>0.4</v>
      </c>
      <c r="O293" s="31">
        <v>500</v>
      </c>
      <c r="P293" s="31">
        <v>200</v>
      </c>
      <c r="Q293" s="30">
        <f t="shared" si="19"/>
        <v>200</v>
      </c>
      <c r="R293" s="27">
        <f t="shared" si="20"/>
        <v>1</v>
      </c>
    </row>
    <row r="294" spans="1:18">
      <c r="A294" s="1"/>
      <c r="B294" s="6" t="s">
        <v>14</v>
      </c>
      <c r="C294" s="6">
        <v>1185732</v>
      </c>
      <c r="D294" s="7">
        <v>44211</v>
      </c>
      <c r="E294" s="6" t="s">
        <v>33</v>
      </c>
      <c r="F294" s="6" t="s">
        <v>34</v>
      </c>
      <c r="G294" s="6" t="s">
        <v>35</v>
      </c>
      <c r="H294" s="6" t="s">
        <v>21</v>
      </c>
      <c r="I294" s="25">
        <v>0.54999999999999993</v>
      </c>
      <c r="J294" s="22">
        <v>1750</v>
      </c>
      <c r="K294" s="23">
        <f t="shared" si="16"/>
        <v>962.49999999999989</v>
      </c>
      <c r="L294" s="23">
        <f t="shared" si="17"/>
        <v>336.87499999999994</v>
      </c>
      <c r="M294" s="33">
        <v>0.35</v>
      </c>
      <c r="N294" s="30">
        <f t="shared" si="18"/>
        <v>0.55000000000000004</v>
      </c>
      <c r="O294" s="31">
        <v>962.5</v>
      </c>
      <c r="P294" s="31">
        <v>336.875</v>
      </c>
      <c r="Q294" s="30">
        <f t="shared" si="19"/>
        <v>529.375</v>
      </c>
      <c r="R294" s="27">
        <f t="shared" si="20"/>
        <v>1</v>
      </c>
    </row>
    <row r="295" spans="1:18">
      <c r="A295" s="1"/>
      <c r="B295" s="6" t="s">
        <v>14</v>
      </c>
      <c r="C295" s="6">
        <v>1185732</v>
      </c>
      <c r="D295" s="7">
        <v>44211</v>
      </c>
      <c r="E295" s="6" t="s">
        <v>33</v>
      </c>
      <c r="F295" s="6" t="s">
        <v>34</v>
      </c>
      <c r="G295" s="6" t="s">
        <v>35</v>
      </c>
      <c r="H295" s="6" t="s">
        <v>22</v>
      </c>
      <c r="I295" s="25">
        <v>0.45</v>
      </c>
      <c r="J295" s="22">
        <v>2750</v>
      </c>
      <c r="K295" s="23">
        <f t="shared" si="16"/>
        <v>1237.5</v>
      </c>
      <c r="L295" s="23">
        <f t="shared" si="17"/>
        <v>618.75</v>
      </c>
      <c r="M295" s="33">
        <v>0.5</v>
      </c>
      <c r="N295" s="30">
        <f t="shared" si="18"/>
        <v>0.45</v>
      </c>
      <c r="O295" s="31">
        <v>1237.5</v>
      </c>
      <c r="P295" s="31">
        <v>618.75</v>
      </c>
      <c r="Q295" s="30">
        <f t="shared" si="19"/>
        <v>556.875</v>
      </c>
      <c r="R295" s="27">
        <f t="shared" si="20"/>
        <v>1</v>
      </c>
    </row>
    <row r="296" spans="1:18">
      <c r="A296" s="1"/>
      <c r="B296" s="6" t="s">
        <v>14</v>
      </c>
      <c r="C296" s="6">
        <v>1185732</v>
      </c>
      <c r="D296" s="7">
        <v>44242</v>
      </c>
      <c r="E296" s="6" t="s">
        <v>33</v>
      </c>
      <c r="F296" s="6" t="s">
        <v>34</v>
      </c>
      <c r="G296" s="6" t="s">
        <v>35</v>
      </c>
      <c r="H296" s="6" t="s">
        <v>17</v>
      </c>
      <c r="I296" s="25">
        <v>0.45</v>
      </c>
      <c r="J296" s="22">
        <v>5250</v>
      </c>
      <c r="K296" s="23">
        <f t="shared" si="16"/>
        <v>2362.5</v>
      </c>
      <c r="L296" s="23">
        <f t="shared" si="17"/>
        <v>945</v>
      </c>
      <c r="M296" s="33">
        <v>0.4</v>
      </c>
      <c r="N296" s="30">
        <f t="shared" si="18"/>
        <v>0.45</v>
      </c>
      <c r="O296" s="31">
        <v>2362.5</v>
      </c>
      <c r="P296" s="31">
        <v>945</v>
      </c>
      <c r="Q296" s="30">
        <f t="shared" si="19"/>
        <v>1063.125</v>
      </c>
      <c r="R296" s="27">
        <f t="shared" si="20"/>
        <v>2</v>
      </c>
    </row>
    <row r="297" spans="1:18">
      <c r="A297" s="1"/>
      <c r="B297" s="6" t="s">
        <v>14</v>
      </c>
      <c r="C297" s="6">
        <v>1185732</v>
      </c>
      <c r="D297" s="7">
        <v>44242</v>
      </c>
      <c r="E297" s="6" t="s">
        <v>33</v>
      </c>
      <c r="F297" s="6" t="s">
        <v>34</v>
      </c>
      <c r="G297" s="6" t="s">
        <v>35</v>
      </c>
      <c r="H297" s="6" t="s">
        <v>18</v>
      </c>
      <c r="I297" s="25">
        <v>0.45</v>
      </c>
      <c r="J297" s="22">
        <v>1750</v>
      </c>
      <c r="K297" s="23">
        <f t="shared" si="16"/>
        <v>787.5</v>
      </c>
      <c r="L297" s="23">
        <f t="shared" si="17"/>
        <v>275.625</v>
      </c>
      <c r="M297" s="33">
        <v>0.35</v>
      </c>
      <c r="N297" s="30">
        <f t="shared" si="18"/>
        <v>0.45</v>
      </c>
      <c r="O297" s="31">
        <v>787.5</v>
      </c>
      <c r="P297" s="31">
        <v>275.625</v>
      </c>
      <c r="Q297" s="30">
        <f t="shared" si="19"/>
        <v>354.375</v>
      </c>
      <c r="R297" s="27">
        <f t="shared" si="20"/>
        <v>2</v>
      </c>
    </row>
    <row r="298" spans="1:18">
      <c r="A298" s="1"/>
      <c r="B298" s="6" t="s">
        <v>14</v>
      </c>
      <c r="C298" s="6">
        <v>1185732</v>
      </c>
      <c r="D298" s="7">
        <v>44242</v>
      </c>
      <c r="E298" s="6" t="s">
        <v>33</v>
      </c>
      <c r="F298" s="6" t="s">
        <v>34</v>
      </c>
      <c r="G298" s="6" t="s">
        <v>35</v>
      </c>
      <c r="H298" s="6" t="s">
        <v>19</v>
      </c>
      <c r="I298" s="25">
        <v>0.35000000000000003</v>
      </c>
      <c r="J298" s="22">
        <v>2250</v>
      </c>
      <c r="K298" s="23">
        <f t="shared" si="16"/>
        <v>787.50000000000011</v>
      </c>
      <c r="L298" s="23">
        <f t="shared" si="17"/>
        <v>275.625</v>
      </c>
      <c r="M298" s="33">
        <v>0.35</v>
      </c>
      <c r="N298" s="30">
        <f t="shared" si="18"/>
        <v>0.35</v>
      </c>
      <c r="O298" s="31">
        <v>787.5</v>
      </c>
      <c r="P298" s="31">
        <v>275.625</v>
      </c>
      <c r="Q298" s="30">
        <f t="shared" si="19"/>
        <v>275.625</v>
      </c>
      <c r="R298" s="27">
        <f t="shared" si="20"/>
        <v>2</v>
      </c>
    </row>
    <row r="299" spans="1:18">
      <c r="A299" s="1"/>
      <c r="B299" s="6" t="s">
        <v>14</v>
      </c>
      <c r="C299" s="6">
        <v>1185732</v>
      </c>
      <c r="D299" s="7">
        <v>44242</v>
      </c>
      <c r="E299" s="6" t="s">
        <v>33</v>
      </c>
      <c r="F299" s="6" t="s">
        <v>34</v>
      </c>
      <c r="G299" s="6" t="s">
        <v>35</v>
      </c>
      <c r="H299" s="6" t="s">
        <v>20</v>
      </c>
      <c r="I299" s="25">
        <v>0.4</v>
      </c>
      <c r="J299" s="22">
        <v>1000</v>
      </c>
      <c r="K299" s="23">
        <f t="shared" si="16"/>
        <v>400</v>
      </c>
      <c r="L299" s="23">
        <f t="shared" si="17"/>
        <v>160</v>
      </c>
      <c r="M299" s="33">
        <v>0.4</v>
      </c>
      <c r="N299" s="30">
        <f t="shared" si="18"/>
        <v>0.4</v>
      </c>
      <c r="O299" s="31">
        <v>400</v>
      </c>
      <c r="P299" s="31">
        <v>160</v>
      </c>
      <c r="Q299" s="30">
        <f t="shared" si="19"/>
        <v>160</v>
      </c>
      <c r="R299" s="27">
        <f t="shared" si="20"/>
        <v>2</v>
      </c>
    </row>
    <row r="300" spans="1:18">
      <c r="A300" s="1"/>
      <c r="B300" s="6" t="s">
        <v>14</v>
      </c>
      <c r="C300" s="6">
        <v>1185732</v>
      </c>
      <c r="D300" s="7">
        <v>44242</v>
      </c>
      <c r="E300" s="6" t="s">
        <v>33</v>
      </c>
      <c r="F300" s="6" t="s">
        <v>34</v>
      </c>
      <c r="G300" s="6" t="s">
        <v>35</v>
      </c>
      <c r="H300" s="6" t="s">
        <v>21</v>
      </c>
      <c r="I300" s="25">
        <v>0.54999999999999993</v>
      </c>
      <c r="J300" s="22">
        <v>1750</v>
      </c>
      <c r="K300" s="23">
        <f t="shared" si="16"/>
        <v>962.49999999999989</v>
      </c>
      <c r="L300" s="23">
        <f t="shared" si="17"/>
        <v>336.87499999999994</v>
      </c>
      <c r="M300" s="33">
        <v>0.35</v>
      </c>
      <c r="N300" s="30">
        <f t="shared" si="18"/>
        <v>0.55000000000000004</v>
      </c>
      <c r="O300" s="31">
        <v>962.5</v>
      </c>
      <c r="P300" s="31">
        <v>336.875</v>
      </c>
      <c r="Q300" s="30">
        <f t="shared" si="19"/>
        <v>529.375</v>
      </c>
      <c r="R300" s="27">
        <f t="shared" si="20"/>
        <v>2</v>
      </c>
    </row>
    <row r="301" spans="1:18">
      <c r="A301" s="1"/>
      <c r="B301" s="6" t="s">
        <v>14</v>
      </c>
      <c r="C301" s="6">
        <v>1185732</v>
      </c>
      <c r="D301" s="7">
        <v>44242</v>
      </c>
      <c r="E301" s="6" t="s">
        <v>33</v>
      </c>
      <c r="F301" s="6" t="s">
        <v>34</v>
      </c>
      <c r="G301" s="6" t="s">
        <v>35</v>
      </c>
      <c r="H301" s="6" t="s">
        <v>22</v>
      </c>
      <c r="I301" s="25">
        <v>0.45</v>
      </c>
      <c r="J301" s="22">
        <v>2750</v>
      </c>
      <c r="K301" s="23">
        <f t="shared" si="16"/>
        <v>1237.5</v>
      </c>
      <c r="L301" s="23">
        <f t="shared" si="17"/>
        <v>618.75</v>
      </c>
      <c r="M301" s="33">
        <v>0.5</v>
      </c>
      <c r="N301" s="30">
        <f t="shared" si="18"/>
        <v>0.45</v>
      </c>
      <c r="O301" s="31">
        <v>1237.5</v>
      </c>
      <c r="P301" s="31">
        <v>618.75</v>
      </c>
      <c r="Q301" s="30">
        <f t="shared" si="19"/>
        <v>556.875</v>
      </c>
      <c r="R301" s="27">
        <f t="shared" si="20"/>
        <v>2</v>
      </c>
    </row>
    <row r="302" spans="1:18">
      <c r="A302" s="1"/>
      <c r="B302" s="6" t="s">
        <v>14</v>
      </c>
      <c r="C302" s="6">
        <v>1185732</v>
      </c>
      <c r="D302" s="7">
        <v>44269</v>
      </c>
      <c r="E302" s="6" t="s">
        <v>33</v>
      </c>
      <c r="F302" s="6" t="s">
        <v>34</v>
      </c>
      <c r="G302" s="6" t="s">
        <v>35</v>
      </c>
      <c r="H302" s="6" t="s">
        <v>17</v>
      </c>
      <c r="I302" s="25">
        <v>0.5</v>
      </c>
      <c r="J302" s="22">
        <v>4950</v>
      </c>
      <c r="K302" s="23">
        <f t="shared" si="16"/>
        <v>2475</v>
      </c>
      <c r="L302" s="23">
        <f t="shared" si="17"/>
        <v>990</v>
      </c>
      <c r="M302" s="33">
        <v>0.4</v>
      </c>
      <c r="N302" s="30">
        <f t="shared" si="18"/>
        <v>0.5</v>
      </c>
      <c r="O302" s="31">
        <v>2475</v>
      </c>
      <c r="P302" s="31">
        <v>990</v>
      </c>
      <c r="Q302" s="30">
        <f t="shared" si="19"/>
        <v>1237.5</v>
      </c>
      <c r="R302" s="27">
        <f t="shared" si="20"/>
        <v>3</v>
      </c>
    </row>
    <row r="303" spans="1:18">
      <c r="A303" s="1"/>
      <c r="B303" s="6" t="s">
        <v>14</v>
      </c>
      <c r="C303" s="6">
        <v>1185732</v>
      </c>
      <c r="D303" s="7">
        <v>44269</v>
      </c>
      <c r="E303" s="6" t="s">
        <v>33</v>
      </c>
      <c r="F303" s="6" t="s">
        <v>34</v>
      </c>
      <c r="G303" s="6" t="s">
        <v>35</v>
      </c>
      <c r="H303" s="6" t="s">
        <v>18</v>
      </c>
      <c r="I303" s="25">
        <v>0.5</v>
      </c>
      <c r="J303" s="22">
        <v>2000</v>
      </c>
      <c r="K303" s="23">
        <f t="shared" si="16"/>
        <v>1000</v>
      </c>
      <c r="L303" s="23">
        <f t="shared" si="17"/>
        <v>350</v>
      </c>
      <c r="M303" s="33">
        <v>0.35</v>
      </c>
      <c r="N303" s="30">
        <f t="shared" si="18"/>
        <v>0.5</v>
      </c>
      <c r="O303" s="31">
        <v>1000</v>
      </c>
      <c r="P303" s="31">
        <v>350</v>
      </c>
      <c r="Q303" s="30">
        <f t="shared" si="19"/>
        <v>500</v>
      </c>
      <c r="R303" s="27">
        <f t="shared" si="20"/>
        <v>3</v>
      </c>
    </row>
    <row r="304" spans="1:18">
      <c r="A304" s="1"/>
      <c r="B304" s="6" t="s">
        <v>14</v>
      </c>
      <c r="C304" s="6">
        <v>1185732</v>
      </c>
      <c r="D304" s="7">
        <v>44269</v>
      </c>
      <c r="E304" s="6" t="s">
        <v>33</v>
      </c>
      <c r="F304" s="6" t="s">
        <v>34</v>
      </c>
      <c r="G304" s="6" t="s">
        <v>35</v>
      </c>
      <c r="H304" s="6" t="s">
        <v>19</v>
      </c>
      <c r="I304" s="25">
        <v>0.4</v>
      </c>
      <c r="J304" s="22">
        <v>2250</v>
      </c>
      <c r="K304" s="23">
        <f t="shared" si="16"/>
        <v>900</v>
      </c>
      <c r="L304" s="23">
        <f t="shared" si="17"/>
        <v>315</v>
      </c>
      <c r="M304" s="33">
        <v>0.35</v>
      </c>
      <c r="N304" s="30">
        <f t="shared" si="18"/>
        <v>0.4</v>
      </c>
      <c r="O304" s="31">
        <v>900</v>
      </c>
      <c r="P304" s="31">
        <v>315</v>
      </c>
      <c r="Q304" s="30">
        <f t="shared" si="19"/>
        <v>360</v>
      </c>
      <c r="R304" s="27">
        <f t="shared" si="20"/>
        <v>3</v>
      </c>
    </row>
    <row r="305" spans="1:18">
      <c r="A305" s="1"/>
      <c r="B305" s="6" t="s">
        <v>14</v>
      </c>
      <c r="C305" s="6">
        <v>1185732</v>
      </c>
      <c r="D305" s="7">
        <v>44269</v>
      </c>
      <c r="E305" s="6" t="s">
        <v>33</v>
      </c>
      <c r="F305" s="6" t="s">
        <v>34</v>
      </c>
      <c r="G305" s="6" t="s">
        <v>35</v>
      </c>
      <c r="H305" s="6" t="s">
        <v>20</v>
      </c>
      <c r="I305" s="25">
        <v>0.45</v>
      </c>
      <c r="J305" s="22">
        <v>750</v>
      </c>
      <c r="K305" s="23">
        <f t="shared" si="16"/>
        <v>337.5</v>
      </c>
      <c r="L305" s="23">
        <f t="shared" si="17"/>
        <v>135</v>
      </c>
      <c r="M305" s="33">
        <v>0.4</v>
      </c>
      <c r="N305" s="30">
        <f t="shared" si="18"/>
        <v>0.45</v>
      </c>
      <c r="O305" s="31">
        <v>337.5</v>
      </c>
      <c r="P305" s="31">
        <v>135</v>
      </c>
      <c r="Q305" s="30">
        <f t="shared" si="19"/>
        <v>151.875</v>
      </c>
      <c r="R305" s="27">
        <f t="shared" si="20"/>
        <v>3</v>
      </c>
    </row>
    <row r="306" spans="1:18">
      <c r="A306" s="1"/>
      <c r="B306" s="6" t="s">
        <v>14</v>
      </c>
      <c r="C306" s="6">
        <v>1185732</v>
      </c>
      <c r="D306" s="7">
        <v>44269</v>
      </c>
      <c r="E306" s="6" t="s">
        <v>33</v>
      </c>
      <c r="F306" s="6" t="s">
        <v>34</v>
      </c>
      <c r="G306" s="6" t="s">
        <v>35</v>
      </c>
      <c r="H306" s="6" t="s">
        <v>21</v>
      </c>
      <c r="I306" s="25">
        <v>0.6</v>
      </c>
      <c r="J306" s="22">
        <v>1250</v>
      </c>
      <c r="K306" s="23">
        <f t="shared" si="16"/>
        <v>750</v>
      </c>
      <c r="L306" s="23">
        <f t="shared" si="17"/>
        <v>262.5</v>
      </c>
      <c r="M306" s="33">
        <v>0.35</v>
      </c>
      <c r="N306" s="30">
        <f t="shared" si="18"/>
        <v>0.6</v>
      </c>
      <c r="O306" s="31">
        <v>750</v>
      </c>
      <c r="P306" s="31">
        <v>262.5</v>
      </c>
      <c r="Q306" s="30">
        <f t="shared" si="19"/>
        <v>450</v>
      </c>
      <c r="R306" s="27">
        <f t="shared" si="20"/>
        <v>3</v>
      </c>
    </row>
    <row r="307" spans="1:18">
      <c r="A307" s="1"/>
      <c r="B307" s="6" t="s">
        <v>14</v>
      </c>
      <c r="C307" s="6">
        <v>1185732</v>
      </c>
      <c r="D307" s="7">
        <v>44269</v>
      </c>
      <c r="E307" s="6" t="s">
        <v>33</v>
      </c>
      <c r="F307" s="6" t="s">
        <v>34</v>
      </c>
      <c r="G307" s="6" t="s">
        <v>35</v>
      </c>
      <c r="H307" s="6" t="s">
        <v>22</v>
      </c>
      <c r="I307" s="25">
        <v>0.5</v>
      </c>
      <c r="J307" s="22">
        <v>2250</v>
      </c>
      <c r="K307" s="23">
        <f t="shared" si="16"/>
        <v>1125</v>
      </c>
      <c r="L307" s="23">
        <f t="shared" si="17"/>
        <v>562.5</v>
      </c>
      <c r="M307" s="33">
        <v>0.5</v>
      </c>
      <c r="N307" s="30">
        <f t="shared" si="18"/>
        <v>0.5</v>
      </c>
      <c r="O307" s="31">
        <v>1125</v>
      </c>
      <c r="P307" s="31">
        <v>562.5</v>
      </c>
      <c r="Q307" s="30">
        <f t="shared" si="19"/>
        <v>562.5</v>
      </c>
      <c r="R307" s="27">
        <f t="shared" si="20"/>
        <v>3</v>
      </c>
    </row>
    <row r="308" spans="1:18">
      <c r="A308" s="1"/>
      <c r="B308" s="6" t="s">
        <v>14</v>
      </c>
      <c r="C308" s="6">
        <v>1185732</v>
      </c>
      <c r="D308" s="7">
        <v>44301</v>
      </c>
      <c r="E308" s="6" t="s">
        <v>33</v>
      </c>
      <c r="F308" s="6" t="s">
        <v>34</v>
      </c>
      <c r="G308" s="6" t="s">
        <v>35</v>
      </c>
      <c r="H308" s="6" t="s">
        <v>17</v>
      </c>
      <c r="I308" s="25">
        <v>0.5</v>
      </c>
      <c r="J308" s="22">
        <v>4500</v>
      </c>
      <c r="K308" s="23">
        <f t="shared" si="16"/>
        <v>2250</v>
      </c>
      <c r="L308" s="23">
        <f t="shared" si="17"/>
        <v>900</v>
      </c>
      <c r="M308" s="33">
        <v>0.4</v>
      </c>
      <c r="N308" s="30">
        <f t="shared" si="18"/>
        <v>0.5</v>
      </c>
      <c r="O308" s="31">
        <v>2250</v>
      </c>
      <c r="P308" s="31">
        <v>900</v>
      </c>
      <c r="Q308" s="30">
        <f t="shared" si="19"/>
        <v>1125</v>
      </c>
      <c r="R308" s="27">
        <f t="shared" si="20"/>
        <v>4</v>
      </c>
    </row>
    <row r="309" spans="1:18">
      <c r="A309" s="1"/>
      <c r="B309" s="6" t="s">
        <v>14</v>
      </c>
      <c r="C309" s="6">
        <v>1185732</v>
      </c>
      <c r="D309" s="7">
        <v>44301</v>
      </c>
      <c r="E309" s="6" t="s">
        <v>33</v>
      </c>
      <c r="F309" s="6" t="s">
        <v>34</v>
      </c>
      <c r="G309" s="6" t="s">
        <v>35</v>
      </c>
      <c r="H309" s="6" t="s">
        <v>18</v>
      </c>
      <c r="I309" s="25">
        <v>0.5</v>
      </c>
      <c r="J309" s="22">
        <v>1500</v>
      </c>
      <c r="K309" s="23">
        <f t="shared" si="16"/>
        <v>750</v>
      </c>
      <c r="L309" s="23">
        <f t="shared" si="17"/>
        <v>262.5</v>
      </c>
      <c r="M309" s="33">
        <v>0.35</v>
      </c>
      <c r="N309" s="30">
        <f t="shared" si="18"/>
        <v>0.5</v>
      </c>
      <c r="O309" s="31">
        <v>750</v>
      </c>
      <c r="P309" s="31">
        <v>262.5</v>
      </c>
      <c r="Q309" s="30">
        <f t="shared" si="19"/>
        <v>375</v>
      </c>
      <c r="R309" s="27">
        <f t="shared" si="20"/>
        <v>4</v>
      </c>
    </row>
    <row r="310" spans="1:18">
      <c r="A310" s="1"/>
      <c r="B310" s="6" t="s">
        <v>14</v>
      </c>
      <c r="C310" s="6">
        <v>1185732</v>
      </c>
      <c r="D310" s="7">
        <v>44301</v>
      </c>
      <c r="E310" s="6" t="s">
        <v>33</v>
      </c>
      <c r="F310" s="6" t="s">
        <v>34</v>
      </c>
      <c r="G310" s="6" t="s">
        <v>35</v>
      </c>
      <c r="H310" s="6" t="s">
        <v>19</v>
      </c>
      <c r="I310" s="25">
        <v>0.4</v>
      </c>
      <c r="J310" s="22">
        <v>1500</v>
      </c>
      <c r="K310" s="23">
        <f t="shared" si="16"/>
        <v>600</v>
      </c>
      <c r="L310" s="23">
        <f t="shared" si="17"/>
        <v>210</v>
      </c>
      <c r="M310" s="33">
        <v>0.35</v>
      </c>
      <c r="N310" s="30">
        <f t="shared" si="18"/>
        <v>0.4</v>
      </c>
      <c r="O310" s="31">
        <v>600</v>
      </c>
      <c r="P310" s="31">
        <v>210</v>
      </c>
      <c r="Q310" s="30">
        <f t="shared" si="19"/>
        <v>240</v>
      </c>
      <c r="R310" s="27">
        <f t="shared" si="20"/>
        <v>4</v>
      </c>
    </row>
    <row r="311" spans="1:18">
      <c r="A311" s="1"/>
      <c r="B311" s="6" t="s">
        <v>14</v>
      </c>
      <c r="C311" s="6">
        <v>1185732</v>
      </c>
      <c r="D311" s="7">
        <v>44301</v>
      </c>
      <c r="E311" s="6" t="s">
        <v>33</v>
      </c>
      <c r="F311" s="6" t="s">
        <v>34</v>
      </c>
      <c r="G311" s="6" t="s">
        <v>35</v>
      </c>
      <c r="H311" s="6" t="s">
        <v>20</v>
      </c>
      <c r="I311" s="25">
        <v>0.45</v>
      </c>
      <c r="J311" s="22">
        <v>750</v>
      </c>
      <c r="K311" s="23">
        <f t="shared" si="16"/>
        <v>337.5</v>
      </c>
      <c r="L311" s="23">
        <f t="shared" si="17"/>
        <v>135</v>
      </c>
      <c r="M311" s="33">
        <v>0.4</v>
      </c>
      <c r="N311" s="30">
        <f t="shared" si="18"/>
        <v>0.45</v>
      </c>
      <c r="O311" s="31">
        <v>337.5</v>
      </c>
      <c r="P311" s="31">
        <v>135</v>
      </c>
      <c r="Q311" s="30">
        <f t="shared" si="19"/>
        <v>151.875</v>
      </c>
      <c r="R311" s="27">
        <f t="shared" si="20"/>
        <v>4</v>
      </c>
    </row>
    <row r="312" spans="1:18">
      <c r="A312" s="1"/>
      <c r="B312" s="6" t="s">
        <v>14</v>
      </c>
      <c r="C312" s="6">
        <v>1185732</v>
      </c>
      <c r="D312" s="7">
        <v>44301</v>
      </c>
      <c r="E312" s="6" t="s">
        <v>33</v>
      </c>
      <c r="F312" s="6" t="s">
        <v>34</v>
      </c>
      <c r="G312" s="6" t="s">
        <v>35</v>
      </c>
      <c r="H312" s="6" t="s">
        <v>21</v>
      </c>
      <c r="I312" s="25">
        <v>0.6</v>
      </c>
      <c r="J312" s="22">
        <v>1000</v>
      </c>
      <c r="K312" s="23">
        <f t="shared" si="16"/>
        <v>600</v>
      </c>
      <c r="L312" s="23">
        <f t="shared" si="17"/>
        <v>210</v>
      </c>
      <c r="M312" s="33">
        <v>0.35</v>
      </c>
      <c r="N312" s="30">
        <f t="shared" si="18"/>
        <v>0.6</v>
      </c>
      <c r="O312" s="31">
        <v>600</v>
      </c>
      <c r="P312" s="31">
        <v>210</v>
      </c>
      <c r="Q312" s="30">
        <f t="shared" si="19"/>
        <v>360</v>
      </c>
      <c r="R312" s="27">
        <f t="shared" si="20"/>
        <v>4</v>
      </c>
    </row>
    <row r="313" spans="1:18">
      <c r="A313" s="1"/>
      <c r="B313" s="6" t="s">
        <v>14</v>
      </c>
      <c r="C313" s="6">
        <v>1185732</v>
      </c>
      <c r="D313" s="7">
        <v>44301</v>
      </c>
      <c r="E313" s="6" t="s">
        <v>33</v>
      </c>
      <c r="F313" s="6" t="s">
        <v>34</v>
      </c>
      <c r="G313" s="6" t="s">
        <v>35</v>
      </c>
      <c r="H313" s="6" t="s">
        <v>22</v>
      </c>
      <c r="I313" s="25">
        <v>0.5</v>
      </c>
      <c r="J313" s="22">
        <v>2250</v>
      </c>
      <c r="K313" s="23">
        <f t="shared" si="16"/>
        <v>1125</v>
      </c>
      <c r="L313" s="23">
        <f t="shared" si="17"/>
        <v>562.5</v>
      </c>
      <c r="M313" s="33">
        <v>0.5</v>
      </c>
      <c r="N313" s="30">
        <f t="shared" si="18"/>
        <v>0.5</v>
      </c>
      <c r="O313" s="31">
        <v>1125</v>
      </c>
      <c r="P313" s="31">
        <v>562.5</v>
      </c>
      <c r="Q313" s="30">
        <f t="shared" si="19"/>
        <v>562.5</v>
      </c>
      <c r="R313" s="27">
        <f t="shared" si="20"/>
        <v>4</v>
      </c>
    </row>
    <row r="314" spans="1:18">
      <c r="A314" s="1"/>
      <c r="B314" s="6" t="s">
        <v>14</v>
      </c>
      <c r="C314" s="6">
        <v>1185732</v>
      </c>
      <c r="D314" s="7">
        <v>44332</v>
      </c>
      <c r="E314" s="6" t="s">
        <v>33</v>
      </c>
      <c r="F314" s="6" t="s">
        <v>34</v>
      </c>
      <c r="G314" s="6" t="s">
        <v>35</v>
      </c>
      <c r="H314" s="6" t="s">
        <v>17</v>
      </c>
      <c r="I314" s="25">
        <v>0.6</v>
      </c>
      <c r="J314" s="22">
        <v>4950</v>
      </c>
      <c r="K314" s="23">
        <f t="shared" si="16"/>
        <v>2970</v>
      </c>
      <c r="L314" s="23">
        <f t="shared" si="17"/>
        <v>1188</v>
      </c>
      <c r="M314" s="33">
        <v>0.4</v>
      </c>
      <c r="N314" s="30">
        <f t="shared" si="18"/>
        <v>0.6</v>
      </c>
      <c r="O314" s="31">
        <v>2970</v>
      </c>
      <c r="P314" s="31">
        <v>1188</v>
      </c>
      <c r="Q314" s="30">
        <f t="shared" si="19"/>
        <v>1782</v>
      </c>
      <c r="R314" s="27">
        <f t="shared" si="20"/>
        <v>5</v>
      </c>
    </row>
    <row r="315" spans="1:18">
      <c r="A315" s="1"/>
      <c r="B315" s="6" t="s">
        <v>14</v>
      </c>
      <c r="C315" s="6">
        <v>1185732</v>
      </c>
      <c r="D315" s="7">
        <v>44332</v>
      </c>
      <c r="E315" s="6" t="s">
        <v>33</v>
      </c>
      <c r="F315" s="6" t="s">
        <v>34</v>
      </c>
      <c r="G315" s="6" t="s">
        <v>35</v>
      </c>
      <c r="H315" s="6" t="s">
        <v>18</v>
      </c>
      <c r="I315" s="25">
        <v>0.55000000000000004</v>
      </c>
      <c r="J315" s="22">
        <v>2000</v>
      </c>
      <c r="K315" s="23">
        <f t="shared" si="16"/>
        <v>1100</v>
      </c>
      <c r="L315" s="23">
        <f t="shared" si="17"/>
        <v>385</v>
      </c>
      <c r="M315" s="33">
        <v>0.35</v>
      </c>
      <c r="N315" s="30">
        <f t="shared" si="18"/>
        <v>0.55000000000000004</v>
      </c>
      <c r="O315" s="31">
        <v>1100</v>
      </c>
      <c r="P315" s="31">
        <v>385</v>
      </c>
      <c r="Q315" s="30">
        <f t="shared" si="19"/>
        <v>605</v>
      </c>
      <c r="R315" s="27">
        <f t="shared" si="20"/>
        <v>5</v>
      </c>
    </row>
    <row r="316" spans="1:18">
      <c r="A316" s="1"/>
      <c r="B316" s="6" t="s">
        <v>14</v>
      </c>
      <c r="C316" s="6">
        <v>1185732</v>
      </c>
      <c r="D316" s="7">
        <v>44332</v>
      </c>
      <c r="E316" s="6" t="s">
        <v>33</v>
      </c>
      <c r="F316" s="6" t="s">
        <v>34</v>
      </c>
      <c r="G316" s="6" t="s">
        <v>35</v>
      </c>
      <c r="H316" s="6" t="s">
        <v>19</v>
      </c>
      <c r="I316" s="25">
        <v>0.5</v>
      </c>
      <c r="J316" s="22">
        <v>1750</v>
      </c>
      <c r="K316" s="23">
        <f t="shared" si="16"/>
        <v>875</v>
      </c>
      <c r="L316" s="23">
        <f t="shared" si="17"/>
        <v>306.25</v>
      </c>
      <c r="M316" s="33">
        <v>0.35</v>
      </c>
      <c r="N316" s="30">
        <f t="shared" si="18"/>
        <v>0.5</v>
      </c>
      <c r="O316" s="31">
        <v>875</v>
      </c>
      <c r="P316" s="31">
        <v>306.25</v>
      </c>
      <c r="Q316" s="30">
        <f t="shared" si="19"/>
        <v>437.5</v>
      </c>
      <c r="R316" s="27">
        <f t="shared" si="20"/>
        <v>5</v>
      </c>
    </row>
    <row r="317" spans="1:18">
      <c r="A317" s="1"/>
      <c r="B317" s="6" t="s">
        <v>14</v>
      </c>
      <c r="C317" s="6">
        <v>1185732</v>
      </c>
      <c r="D317" s="7">
        <v>44332</v>
      </c>
      <c r="E317" s="6" t="s">
        <v>33</v>
      </c>
      <c r="F317" s="6" t="s">
        <v>34</v>
      </c>
      <c r="G317" s="6" t="s">
        <v>35</v>
      </c>
      <c r="H317" s="6" t="s">
        <v>20</v>
      </c>
      <c r="I317" s="25">
        <v>0.5</v>
      </c>
      <c r="J317" s="22">
        <v>1000</v>
      </c>
      <c r="K317" s="23">
        <f t="shared" si="16"/>
        <v>500</v>
      </c>
      <c r="L317" s="23">
        <f t="shared" si="17"/>
        <v>200</v>
      </c>
      <c r="M317" s="33">
        <v>0.4</v>
      </c>
      <c r="N317" s="30">
        <f t="shared" si="18"/>
        <v>0.5</v>
      </c>
      <c r="O317" s="31">
        <v>500</v>
      </c>
      <c r="P317" s="31">
        <v>200</v>
      </c>
      <c r="Q317" s="30">
        <f t="shared" si="19"/>
        <v>250</v>
      </c>
      <c r="R317" s="27">
        <f t="shared" si="20"/>
        <v>5</v>
      </c>
    </row>
    <row r="318" spans="1:18">
      <c r="A318" s="1"/>
      <c r="B318" s="6" t="s">
        <v>14</v>
      </c>
      <c r="C318" s="6">
        <v>1185732</v>
      </c>
      <c r="D318" s="7">
        <v>44332</v>
      </c>
      <c r="E318" s="6" t="s">
        <v>33</v>
      </c>
      <c r="F318" s="6" t="s">
        <v>34</v>
      </c>
      <c r="G318" s="6" t="s">
        <v>35</v>
      </c>
      <c r="H318" s="6" t="s">
        <v>21</v>
      </c>
      <c r="I318" s="25">
        <v>0.6</v>
      </c>
      <c r="J318" s="22">
        <v>1250</v>
      </c>
      <c r="K318" s="23">
        <f t="shared" si="16"/>
        <v>750</v>
      </c>
      <c r="L318" s="23">
        <f t="shared" si="17"/>
        <v>262.5</v>
      </c>
      <c r="M318" s="33">
        <v>0.35</v>
      </c>
      <c r="N318" s="30">
        <f t="shared" si="18"/>
        <v>0.6</v>
      </c>
      <c r="O318" s="31">
        <v>750</v>
      </c>
      <c r="P318" s="31">
        <v>262.5</v>
      </c>
      <c r="Q318" s="30">
        <f t="shared" si="19"/>
        <v>450</v>
      </c>
      <c r="R318" s="27">
        <f t="shared" si="20"/>
        <v>5</v>
      </c>
    </row>
    <row r="319" spans="1:18">
      <c r="A319" s="1"/>
      <c r="B319" s="6" t="s">
        <v>14</v>
      </c>
      <c r="C319" s="6">
        <v>1185732</v>
      </c>
      <c r="D319" s="7">
        <v>44332</v>
      </c>
      <c r="E319" s="6" t="s">
        <v>33</v>
      </c>
      <c r="F319" s="6" t="s">
        <v>34</v>
      </c>
      <c r="G319" s="6" t="s">
        <v>35</v>
      </c>
      <c r="H319" s="6" t="s">
        <v>22</v>
      </c>
      <c r="I319" s="25">
        <v>0.65</v>
      </c>
      <c r="J319" s="22">
        <v>2500</v>
      </c>
      <c r="K319" s="23">
        <f t="shared" si="16"/>
        <v>1625</v>
      </c>
      <c r="L319" s="23">
        <f t="shared" si="17"/>
        <v>812.5</v>
      </c>
      <c r="M319" s="33">
        <v>0.5</v>
      </c>
      <c r="N319" s="30">
        <f t="shared" si="18"/>
        <v>0.65</v>
      </c>
      <c r="O319" s="31">
        <v>1625</v>
      </c>
      <c r="P319" s="31">
        <v>812.5</v>
      </c>
      <c r="Q319" s="30">
        <f t="shared" si="19"/>
        <v>1056.25</v>
      </c>
      <c r="R319" s="27">
        <f t="shared" si="20"/>
        <v>5</v>
      </c>
    </row>
    <row r="320" spans="1:18">
      <c r="A320" s="1"/>
      <c r="B320" s="6" t="s">
        <v>14</v>
      </c>
      <c r="C320" s="6">
        <v>1185732</v>
      </c>
      <c r="D320" s="7">
        <v>44362</v>
      </c>
      <c r="E320" s="6" t="s">
        <v>33</v>
      </c>
      <c r="F320" s="6" t="s">
        <v>34</v>
      </c>
      <c r="G320" s="6" t="s">
        <v>35</v>
      </c>
      <c r="H320" s="6" t="s">
        <v>17</v>
      </c>
      <c r="I320" s="25">
        <v>0.5</v>
      </c>
      <c r="J320" s="22">
        <v>5000</v>
      </c>
      <c r="K320" s="23">
        <f t="shared" si="16"/>
        <v>2500</v>
      </c>
      <c r="L320" s="23">
        <f t="shared" si="17"/>
        <v>1000</v>
      </c>
      <c r="M320" s="33">
        <v>0.4</v>
      </c>
      <c r="N320" s="30">
        <f t="shared" si="18"/>
        <v>0.5</v>
      </c>
      <c r="O320" s="31">
        <v>2500</v>
      </c>
      <c r="P320" s="31">
        <v>1000</v>
      </c>
      <c r="Q320" s="30">
        <f t="shared" si="19"/>
        <v>1250</v>
      </c>
      <c r="R320" s="27">
        <f t="shared" si="20"/>
        <v>6</v>
      </c>
    </row>
    <row r="321" spans="1:18">
      <c r="A321" s="1"/>
      <c r="B321" s="6" t="s">
        <v>14</v>
      </c>
      <c r="C321" s="6">
        <v>1185732</v>
      </c>
      <c r="D321" s="7">
        <v>44362</v>
      </c>
      <c r="E321" s="6" t="s">
        <v>33</v>
      </c>
      <c r="F321" s="6" t="s">
        <v>34</v>
      </c>
      <c r="G321" s="6" t="s">
        <v>35</v>
      </c>
      <c r="H321" s="6" t="s">
        <v>18</v>
      </c>
      <c r="I321" s="25">
        <v>0.45000000000000007</v>
      </c>
      <c r="J321" s="22">
        <v>2500</v>
      </c>
      <c r="K321" s="23">
        <f t="shared" si="16"/>
        <v>1125.0000000000002</v>
      </c>
      <c r="L321" s="23">
        <f t="shared" si="17"/>
        <v>393.75000000000006</v>
      </c>
      <c r="M321" s="33">
        <v>0.35</v>
      </c>
      <c r="N321" s="30">
        <f t="shared" si="18"/>
        <v>0.45</v>
      </c>
      <c r="O321" s="31">
        <v>1125</v>
      </c>
      <c r="P321" s="31">
        <v>393.75</v>
      </c>
      <c r="Q321" s="30">
        <f t="shared" si="19"/>
        <v>506.25000000000011</v>
      </c>
      <c r="R321" s="27">
        <f t="shared" si="20"/>
        <v>6</v>
      </c>
    </row>
    <row r="322" spans="1:18">
      <c r="A322" s="1"/>
      <c r="B322" s="6" t="s">
        <v>14</v>
      </c>
      <c r="C322" s="6">
        <v>1185732</v>
      </c>
      <c r="D322" s="7">
        <v>44362</v>
      </c>
      <c r="E322" s="6" t="s">
        <v>33</v>
      </c>
      <c r="F322" s="6" t="s">
        <v>34</v>
      </c>
      <c r="G322" s="6" t="s">
        <v>35</v>
      </c>
      <c r="H322" s="6" t="s">
        <v>19</v>
      </c>
      <c r="I322" s="25">
        <v>0.4</v>
      </c>
      <c r="J322" s="22">
        <v>2000</v>
      </c>
      <c r="K322" s="23">
        <f t="shared" si="16"/>
        <v>800</v>
      </c>
      <c r="L322" s="23">
        <f t="shared" si="17"/>
        <v>280</v>
      </c>
      <c r="M322" s="33">
        <v>0.35</v>
      </c>
      <c r="N322" s="30">
        <f t="shared" si="18"/>
        <v>0.4</v>
      </c>
      <c r="O322" s="31">
        <v>800</v>
      </c>
      <c r="P322" s="31">
        <v>280</v>
      </c>
      <c r="Q322" s="30">
        <f t="shared" si="19"/>
        <v>320</v>
      </c>
      <c r="R322" s="27">
        <f t="shared" si="20"/>
        <v>6</v>
      </c>
    </row>
    <row r="323" spans="1:18">
      <c r="A323" s="1"/>
      <c r="B323" s="6" t="s">
        <v>14</v>
      </c>
      <c r="C323" s="6">
        <v>1185732</v>
      </c>
      <c r="D323" s="7">
        <v>44362</v>
      </c>
      <c r="E323" s="6" t="s">
        <v>33</v>
      </c>
      <c r="F323" s="6" t="s">
        <v>34</v>
      </c>
      <c r="G323" s="6" t="s">
        <v>35</v>
      </c>
      <c r="H323" s="6" t="s">
        <v>20</v>
      </c>
      <c r="I323" s="25">
        <v>0.4</v>
      </c>
      <c r="J323" s="22">
        <v>1750</v>
      </c>
      <c r="K323" s="23">
        <f t="shared" si="16"/>
        <v>700</v>
      </c>
      <c r="L323" s="23">
        <f t="shared" si="17"/>
        <v>280</v>
      </c>
      <c r="M323" s="33">
        <v>0.4</v>
      </c>
      <c r="N323" s="30">
        <f t="shared" ref="N323:N386" si="21">_xlfn.NUMBERVALUE(SUBSTITUTE(I323,"$",""))</f>
        <v>0.4</v>
      </c>
      <c r="O323" s="31">
        <v>700</v>
      </c>
      <c r="P323" s="31">
        <v>280</v>
      </c>
      <c r="Q323" s="30">
        <f t="shared" ref="Q323:Q386" si="22">N323*K323</f>
        <v>280</v>
      </c>
      <c r="R323" s="27">
        <f t="shared" ref="R323:R386" si="23">MONTH(D323)</f>
        <v>6</v>
      </c>
    </row>
    <row r="324" spans="1:18">
      <c r="A324" s="1"/>
      <c r="B324" s="6" t="s">
        <v>14</v>
      </c>
      <c r="C324" s="6">
        <v>1185732</v>
      </c>
      <c r="D324" s="7">
        <v>44362</v>
      </c>
      <c r="E324" s="6" t="s">
        <v>33</v>
      </c>
      <c r="F324" s="6" t="s">
        <v>34</v>
      </c>
      <c r="G324" s="6" t="s">
        <v>35</v>
      </c>
      <c r="H324" s="6" t="s">
        <v>21</v>
      </c>
      <c r="I324" s="25">
        <v>0.5</v>
      </c>
      <c r="J324" s="22">
        <v>1750</v>
      </c>
      <c r="K324" s="23">
        <f t="shared" si="16"/>
        <v>875</v>
      </c>
      <c r="L324" s="23">
        <f t="shared" si="17"/>
        <v>306.25</v>
      </c>
      <c r="M324" s="33">
        <v>0.35</v>
      </c>
      <c r="N324" s="30">
        <f t="shared" si="21"/>
        <v>0.5</v>
      </c>
      <c r="O324" s="31">
        <v>875</v>
      </c>
      <c r="P324" s="31">
        <v>306.25</v>
      </c>
      <c r="Q324" s="30">
        <f t="shared" si="22"/>
        <v>437.5</v>
      </c>
      <c r="R324" s="27">
        <f t="shared" si="23"/>
        <v>6</v>
      </c>
    </row>
    <row r="325" spans="1:18">
      <c r="A325" s="1"/>
      <c r="B325" s="6" t="s">
        <v>14</v>
      </c>
      <c r="C325" s="6">
        <v>1185732</v>
      </c>
      <c r="D325" s="7">
        <v>44362</v>
      </c>
      <c r="E325" s="6" t="s">
        <v>33</v>
      </c>
      <c r="F325" s="6" t="s">
        <v>34</v>
      </c>
      <c r="G325" s="6" t="s">
        <v>35</v>
      </c>
      <c r="H325" s="6" t="s">
        <v>22</v>
      </c>
      <c r="I325" s="25">
        <v>0.55000000000000004</v>
      </c>
      <c r="J325" s="22">
        <v>3500</v>
      </c>
      <c r="K325" s="23">
        <f t="shared" si="16"/>
        <v>1925.0000000000002</v>
      </c>
      <c r="L325" s="23">
        <f t="shared" si="17"/>
        <v>962.50000000000011</v>
      </c>
      <c r="M325" s="33">
        <v>0.5</v>
      </c>
      <c r="N325" s="30">
        <f t="shared" si="21"/>
        <v>0.55000000000000004</v>
      </c>
      <c r="O325" s="31">
        <v>1925</v>
      </c>
      <c r="P325" s="31">
        <v>962.5</v>
      </c>
      <c r="Q325" s="30">
        <f t="shared" si="22"/>
        <v>1058.7500000000002</v>
      </c>
      <c r="R325" s="27">
        <f t="shared" si="23"/>
        <v>6</v>
      </c>
    </row>
    <row r="326" spans="1:18">
      <c r="A326" s="1"/>
      <c r="B326" s="6" t="s">
        <v>14</v>
      </c>
      <c r="C326" s="6">
        <v>1185732</v>
      </c>
      <c r="D326" s="7">
        <v>44391</v>
      </c>
      <c r="E326" s="6" t="s">
        <v>33</v>
      </c>
      <c r="F326" s="6" t="s">
        <v>34</v>
      </c>
      <c r="G326" s="6" t="s">
        <v>35</v>
      </c>
      <c r="H326" s="6" t="s">
        <v>17</v>
      </c>
      <c r="I326" s="25">
        <v>0.5</v>
      </c>
      <c r="J326" s="22">
        <v>5750</v>
      </c>
      <c r="K326" s="23">
        <f t="shared" si="16"/>
        <v>2875</v>
      </c>
      <c r="L326" s="23">
        <f t="shared" si="17"/>
        <v>1150</v>
      </c>
      <c r="M326" s="33">
        <v>0.4</v>
      </c>
      <c r="N326" s="30">
        <f t="shared" si="21"/>
        <v>0.5</v>
      </c>
      <c r="O326" s="31">
        <v>2875</v>
      </c>
      <c r="P326" s="31">
        <v>1150</v>
      </c>
      <c r="Q326" s="30">
        <f t="shared" si="22"/>
        <v>1437.5</v>
      </c>
      <c r="R326" s="27">
        <f t="shared" si="23"/>
        <v>7</v>
      </c>
    </row>
    <row r="327" spans="1:18">
      <c r="A327" s="1"/>
      <c r="B327" s="6" t="s">
        <v>14</v>
      </c>
      <c r="C327" s="6">
        <v>1185732</v>
      </c>
      <c r="D327" s="7">
        <v>44391</v>
      </c>
      <c r="E327" s="6" t="s">
        <v>33</v>
      </c>
      <c r="F327" s="6" t="s">
        <v>34</v>
      </c>
      <c r="G327" s="6" t="s">
        <v>35</v>
      </c>
      <c r="H327" s="6" t="s">
        <v>18</v>
      </c>
      <c r="I327" s="25">
        <v>0.45000000000000007</v>
      </c>
      <c r="J327" s="22">
        <v>3250</v>
      </c>
      <c r="K327" s="23">
        <f t="shared" si="16"/>
        <v>1462.5000000000002</v>
      </c>
      <c r="L327" s="23">
        <f t="shared" si="17"/>
        <v>511.87500000000006</v>
      </c>
      <c r="M327" s="33">
        <v>0.35</v>
      </c>
      <c r="N327" s="30">
        <f t="shared" si="21"/>
        <v>0.45</v>
      </c>
      <c r="O327" s="31">
        <v>1462.5</v>
      </c>
      <c r="P327" s="31">
        <v>511.875</v>
      </c>
      <c r="Q327" s="30">
        <f t="shared" si="22"/>
        <v>658.12500000000011</v>
      </c>
      <c r="R327" s="27">
        <f t="shared" si="23"/>
        <v>7</v>
      </c>
    </row>
    <row r="328" spans="1:18">
      <c r="A328" s="1"/>
      <c r="B328" s="6" t="s">
        <v>14</v>
      </c>
      <c r="C328" s="6">
        <v>1185732</v>
      </c>
      <c r="D328" s="7">
        <v>44391</v>
      </c>
      <c r="E328" s="6" t="s">
        <v>33</v>
      </c>
      <c r="F328" s="6" t="s">
        <v>34</v>
      </c>
      <c r="G328" s="6" t="s">
        <v>35</v>
      </c>
      <c r="H328" s="6" t="s">
        <v>19</v>
      </c>
      <c r="I328" s="25">
        <v>0.4</v>
      </c>
      <c r="J328" s="22">
        <v>2500</v>
      </c>
      <c r="K328" s="23">
        <f t="shared" si="16"/>
        <v>1000</v>
      </c>
      <c r="L328" s="23">
        <f t="shared" si="17"/>
        <v>350</v>
      </c>
      <c r="M328" s="33">
        <v>0.35</v>
      </c>
      <c r="N328" s="30">
        <f t="shared" si="21"/>
        <v>0.4</v>
      </c>
      <c r="O328" s="31">
        <v>1000</v>
      </c>
      <c r="P328" s="31">
        <v>350</v>
      </c>
      <c r="Q328" s="30">
        <f t="shared" si="22"/>
        <v>400</v>
      </c>
      <c r="R328" s="27">
        <f t="shared" si="23"/>
        <v>7</v>
      </c>
    </row>
    <row r="329" spans="1:18">
      <c r="A329" s="1"/>
      <c r="B329" s="6" t="s">
        <v>14</v>
      </c>
      <c r="C329" s="6">
        <v>1185732</v>
      </c>
      <c r="D329" s="7">
        <v>44391</v>
      </c>
      <c r="E329" s="6" t="s">
        <v>33</v>
      </c>
      <c r="F329" s="6" t="s">
        <v>34</v>
      </c>
      <c r="G329" s="6" t="s">
        <v>35</v>
      </c>
      <c r="H329" s="6" t="s">
        <v>20</v>
      </c>
      <c r="I329" s="25">
        <v>0.4</v>
      </c>
      <c r="J329" s="22">
        <v>2000</v>
      </c>
      <c r="K329" s="23">
        <f t="shared" si="16"/>
        <v>800</v>
      </c>
      <c r="L329" s="23">
        <f t="shared" si="17"/>
        <v>320</v>
      </c>
      <c r="M329" s="33">
        <v>0.4</v>
      </c>
      <c r="N329" s="30">
        <f t="shared" si="21"/>
        <v>0.4</v>
      </c>
      <c r="O329" s="31">
        <v>800</v>
      </c>
      <c r="P329" s="31">
        <v>320</v>
      </c>
      <c r="Q329" s="30">
        <f t="shared" si="22"/>
        <v>320</v>
      </c>
      <c r="R329" s="27">
        <f t="shared" si="23"/>
        <v>7</v>
      </c>
    </row>
    <row r="330" spans="1:18">
      <c r="A330" s="1"/>
      <c r="B330" s="6" t="s">
        <v>14</v>
      </c>
      <c r="C330" s="6">
        <v>1185732</v>
      </c>
      <c r="D330" s="7">
        <v>44391</v>
      </c>
      <c r="E330" s="6" t="s">
        <v>33</v>
      </c>
      <c r="F330" s="6" t="s">
        <v>34</v>
      </c>
      <c r="G330" s="6" t="s">
        <v>35</v>
      </c>
      <c r="H330" s="6" t="s">
        <v>21</v>
      </c>
      <c r="I330" s="25">
        <v>0.5</v>
      </c>
      <c r="J330" s="22">
        <v>2250</v>
      </c>
      <c r="K330" s="23">
        <f t="shared" si="16"/>
        <v>1125</v>
      </c>
      <c r="L330" s="23">
        <f t="shared" si="17"/>
        <v>393.75</v>
      </c>
      <c r="M330" s="33">
        <v>0.35</v>
      </c>
      <c r="N330" s="30">
        <f t="shared" si="21"/>
        <v>0.5</v>
      </c>
      <c r="O330" s="31">
        <v>1125</v>
      </c>
      <c r="P330" s="31">
        <v>393.75</v>
      </c>
      <c r="Q330" s="30">
        <f t="shared" si="22"/>
        <v>562.5</v>
      </c>
      <c r="R330" s="27">
        <f t="shared" si="23"/>
        <v>7</v>
      </c>
    </row>
    <row r="331" spans="1:18">
      <c r="A331" s="1"/>
      <c r="B331" s="6" t="s">
        <v>14</v>
      </c>
      <c r="C331" s="6">
        <v>1185732</v>
      </c>
      <c r="D331" s="7">
        <v>44391</v>
      </c>
      <c r="E331" s="6" t="s">
        <v>33</v>
      </c>
      <c r="F331" s="6" t="s">
        <v>34</v>
      </c>
      <c r="G331" s="6" t="s">
        <v>35</v>
      </c>
      <c r="H331" s="6" t="s">
        <v>22</v>
      </c>
      <c r="I331" s="25">
        <v>0.55000000000000004</v>
      </c>
      <c r="J331" s="22">
        <v>4000</v>
      </c>
      <c r="K331" s="23">
        <f t="shared" si="16"/>
        <v>2200</v>
      </c>
      <c r="L331" s="23">
        <f t="shared" si="17"/>
        <v>1100</v>
      </c>
      <c r="M331" s="33">
        <v>0.5</v>
      </c>
      <c r="N331" s="30">
        <f t="shared" si="21"/>
        <v>0.55000000000000004</v>
      </c>
      <c r="O331" s="31">
        <v>2200</v>
      </c>
      <c r="P331" s="31">
        <v>1100</v>
      </c>
      <c r="Q331" s="30">
        <f t="shared" si="22"/>
        <v>1210</v>
      </c>
      <c r="R331" s="27">
        <f t="shared" si="23"/>
        <v>7</v>
      </c>
    </row>
    <row r="332" spans="1:18">
      <c r="A332" s="1"/>
      <c r="B332" s="6" t="s">
        <v>14</v>
      </c>
      <c r="C332" s="6">
        <v>1185732</v>
      </c>
      <c r="D332" s="7">
        <v>44423</v>
      </c>
      <c r="E332" s="6" t="s">
        <v>33</v>
      </c>
      <c r="F332" s="6" t="s">
        <v>34</v>
      </c>
      <c r="G332" s="6" t="s">
        <v>35</v>
      </c>
      <c r="H332" s="6" t="s">
        <v>17</v>
      </c>
      <c r="I332" s="25">
        <v>0.5</v>
      </c>
      <c r="J332" s="22">
        <v>5500</v>
      </c>
      <c r="K332" s="23">
        <f t="shared" si="16"/>
        <v>2750</v>
      </c>
      <c r="L332" s="23">
        <f t="shared" si="17"/>
        <v>1100</v>
      </c>
      <c r="M332" s="33">
        <v>0.4</v>
      </c>
      <c r="N332" s="30">
        <f t="shared" si="21"/>
        <v>0.5</v>
      </c>
      <c r="O332" s="31">
        <v>2750</v>
      </c>
      <c r="P332" s="31">
        <v>1100</v>
      </c>
      <c r="Q332" s="30">
        <f t="shared" si="22"/>
        <v>1375</v>
      </c>
      <c r="R332" s="27">
        <f t="shared" si="23"/>
        <v>8</v>
      </c>
    </row>
    <row r="333" spans="1:18">
      <c r="A333" s="1"/>
      <c r="B333" s="6" t="s">
        <v>14</v>
      </c>
      <c r="C333" s="6">
        <v>1185732</v>
      </c>
      <c r="D333" s="7">
        <v>44423</v>
      </c>
      <c r="E333" s="6" t="s">
        <v>33</v>
      </c>
      <c r="F333" s="6" t="s">
        <v>34</v>
      </c>
      <c r="G333" s="6" t="s">
        <v>35</v>
      </c>
      <c r="H333" s="6" t="s">
        <v>18</v>
      </c>
      <c r="I333" s="25">
        <v>0.45000000000000007</v>
      </c>
      <c r="J333" s="22">
        <v>3250</v>
      </c>
      <c r="K333" s="23">
        <f t="shared" si="16"/>
        <v>1462.5000000000002</v>
      </c>
      <c r="L333" s="23">
        <f t="shared" si="17"/>
        <v>511.87500000000006</v>
      </c>
      <c r="M333" s="33">
        <v>0.35</v>
      </c>
      <c r="N333" s="30">
        <f t="shared" si="21"/>
        <v>0.45</v>
      </c>
      <c r="O333" s="31">
        <v>1462.5</v>
      </c>
      <c r="P333" s="31">
        <v>511.875</v>
      </c>
      <c r="Q333" s="30">
        <f t="shared" si="22"/>
        <v>658.12500000000011</v>
      </c>
      <c r="R333" s="27">
        <f t="shared" si="23"/>
        <v>8</v>
      </c>
    </row>
    <row r="334" spans="1:18">
      <c r="A334" s="1"/>
      <c r="B334" s="6" t="s">
        <v>14</v>
      </c>
      <c r="C334" s="6">
        <v>1185732</v>
      </c>
      <c r="D334" s="7">
        <v>44423</v>
      </c>
      <c r="E334" s="6" t="s">
        <v>33</v>
      </c>
      <c r="F334" s="6" t="s">
        <v>34</v>
      </c>
      <c r="G334" s="6" t="s">
        <v>35</v>
      </c>
      <c r="H334" s="6" t="s">
        <v>19</v>
      </c>
      <c r="I334" s="25">
        <v>0.4</v>
      </c>
      <c r="J334" s="22">
        <v>2500</v>
      </c>
      <c r="K334" s="23">
        <f t="shared" si="16"/>
        <v>1000</v>
      </c>
      <c r="L334" s="23">
        <f t="shared" si="17"/>
        <v>350</v>
      </c>
      <c r="M334" s="33">
        <v>0.35</v>
      </c>
      <c r="N334" s="30">
        <f t="shared" si="21"/>
        <v>0.4</v>
      </c>
      <c r="O334" s="31">
        <v>1000</v>
      </c>
      <c r="P334" s="31">
        <v>350</v>
      </c>
      <c r="Q334" s="30">
        <f t="shared" si="22"/>
        <v>400</v>
      </c>
      <c r="R334" s="27">
        <f t="shared" si="23"/>
        <v>8</v>
      </c>
    </row>
    <row r="335" spans="1:18">
      <c r="A335" s="1"/>
      <c r="B335" s="6" t="s">
        <v>14</v>
      </c>
      <c r="C335" s="6">
        <v>1185732</v>
      </c>
      <c r="D335" s="7">
        <v>44423</v>
      </c>
      <c r="E335" s="6" t="s">
        <v>33</v>
      </c>
      <c r="F335" s="6" t="s">
        <v>34</v>
      </c>
      <c r="G335" s="6" t="s">
        <v>35</v>
      </c>
      <c r="H335" s="6" t="s">
        <v>20</v>
      </c>
      <c r="I335" s="25">
        <v>0.4</v>
      </c>
      <c r="J335" s="22">
        <v>2250</v>
      </c>
      <c r="K335" s="23">
        <f t="shared" si="16"/>
        <v>900</v>
      </c>
      <c r="L335" s="23">
        <f t="shared" si="17"/>
        <v>360</v>
      </c>
      <c r="M335" s="33">
        <v>0.4</v>
      </c>
      <c r="N335" s="30">
        <f t="shared" si="21"/>
        <v>0.4</v>
      </c>
      <c r="O335" s="31">
        <v>900</v>
      </c>
      <c r="P335" s="31">
        <v>360</v>
      </c>
      <c r="Q335" s="30">
        <f t="shared" si="22"/>
        <v>360</v>
      </c>
      <c r="R335" s="27">
        <f t="shared" si="23"/>
        <v>8</v>
      </c>
    </row>
    <row r="336" spans="1:18">
      <c r="A336" s="1"/>
      <c r="B336" s="6" t="s">
        <v>14</v>
      </c>
      <c r="C336" s="6">
        <v>1185732</v>
      </c>
      <c r="D336" s="7">
        <v>44423</v>
      </c>
      <c r="E336" s="6" t="s">
        <v>33</v>
      </c>
      <c r="F336" s="6" t="s">
        <v>34</v>
      </c>
      <c r="G336" s="6" t="s">
        <v>35</v>
      </c>
      <c r="H336" s="6" t="s">
        <v>21</v>
      </c>
      <c r="I336" s="25">
        <v>0.5</v>
      </c>
      <c r="J336" s="22">
        <v>2000</v>
      </c>
      <c r="K336" s="23">
        <f t="shared" si="16"/>
        <v>1000</v>
      </c>
      <c r="L336" s="23">
        <f t="shared" si="17"/>
        <v>350</v>
      </c>
      <c r="M336" s="33">
        <v>0.35</v>
      </c>
      <c r="N336" s="30">
        <f t="shared" si="21"/>
        <v>0.5</v>
      </c>
      <c r="O336" s="31">
        <v>1000</v>
      </c>
      <c r="P336" s="31">
        <v>350</v>
      </c>
      <c r="Q336" s="30">
        <f t="shared" si="22"/>
        <v>500</v>
      </c>
      <c r="R336" s="27">
        <f t="shared" si="23"/>
        <v>8</v>
      </c>
    </row>
    <row r="337" spans="1:18">
      <c r="A337" s="1"/>
      <c r="B337" s="6" t="s">
        <v>14</v>
      </c>
      <c r="C337" s="6">
        <v>1185732</v>
      </c>
      <c r="D337" s="7">
        <v>44423</v>
      </c>
      <c r="E337" s="6" t="s">
        <v>33</v>
      </c>
      <c r="F337" s="6" t="s">
        <v>34</v>
      </c>
      <c r="G337" s="6" t="s">
        <v>35</v>
      </c>
      <c r="H337" s="6" t="s">
        <v>22</v>
      </c>
      <c r="I337" s="25">
        <v>0.55000000000000004</v>
      </c>
      <c r="J337" s="22">
        <v>3750</v>
      </c>
      <c r="K337" s="23">
        <f t="shared" si="16"/>
        <v>2062.5</v>
      </c>
      <c r="L337" s="23">
        <f t="shared" si="17"/>
        <v>1031.25</v>
      </c>
      <c r="M337" s="33">
        <v>0.5</v>
      </c>
      <c r="N337" s="30">
        <f t="shared" si="21"/>
        <v>0.55000000000000004</v>
      </c>
      <c r="O337" s="31">
        <v>2062.5</v>
      </c>
      <c r="P337" s="31">
        <v>1031.25</v>
      </c>
      <c r="Q337" s="30">
        <f t="shared" si="22"/>
        <v>1134.375</v>
      </c>
      <c r="R337" s="27">
        <f t="shared" si="23"/>
        <v>8</v>
      </c>
    </row>
    <row r="338" spans="1:18">
      <c r="A338" s="1"/>
      <c r="B338" s="6" t="s">
        <v>14</v>
      </c>
      <c r="C338" s="6">
        <v>1185732</v>
      </c>
      <c r="D338" s="7">
        <v>44455</v>
      </c>
      <c r="E338" s="6" t="s">
        <v>33</v>
      </c>
      <c r="F338" s="6" t="s">
        <v>34</v>
      </c>
      <c r="G338" s="6" t="s">
        <v>35</v>
      </c>
      <c r="H338" s="6" t="s">
        <v>17</v>
      </c>
      <c r="I338" s="25">
        <v>0.5</v>
      </c>
      <c r="J338" s="22">
        <v>5000</v>
      </c>
      <c r="K338" s="23">
        <f t="shared" si="16"/>
        <v>2500</v>
      </c>
      <c r="L338" s="23">
        <f t="shared" si="17"/>
        <v>1000</v>
      </c>
      <c r="M338" s="33">
        <v>0.4</v>
      </c>
      <c r="N338" s="30">
        <f t="shared" si="21"/>
        <v>0.5</v>
      </c>
      <c r="O338" s="31">
        <v>2500</v>
      </c>
      <c r="P338" s="31">
        <v>1000</v>
      </c>
      <c r="Q338" s="30">
        <f t="shared" si="22"/>
        <v>1250</v>
      </c>
      <c r="R338" s="27">
        <f t="shared" si="23"/>
        <v>9</v>
      </c>
    </row>
    <row r="339" spans="1:18">
      <c r="A339" s="1"/>
      <c r="B339" s="6" t="s">
        <v>14</v>
      </c>
      <c r="C339" s="6">
        <v>1185732</v>
      </c>
      <c r="D339" s="7">
        <v>44455</v>
      </c>
      <c r="E339" s="6" t="s">
        <v>33</v>
      </c>
      <c r="F339" s="6" t="s">
        <v>34</v>
      </c>
      <c r="G339" s="6" t="s">
        <v>35</v>
      </c>
      <c r="H339" s="6" t="s">
        <v>18</v>
      </c>
      <c r="I339" s="25">
        <v>0.45000000000000007</v>
      </c>
      <c r="J339" s="22">
        <v>3000</v>
      </c>
      <c r="K339" s="23">
        <f t="shared" si="16"/>
        <v>1350.0000000000002</v>
      </c>
      <c r="L339" s="23">
        <f t="shared" si="17"/>
        <v>472.50000000000006</v>
      </c>
      <c r="M339" s="33">
        <v>0.35</v>
      </c>
      <c r="N339" s="30">
        <f t="shared" si="21"/>
        <v>0.45</v>
      </c>
      <c r="O339" s="31">
        <v>1350</v>
      </c>
      <c r="P339" s="31">
        <v>472.5</v>
      </c>
      <c r="Q339" s="30">
        <f t="shared" si="22"/>
        <v>607.50000000000011</v>
      </c>
      <c r="R339" s="27">
        <f t="shared" si="23"/>
        <v>9</v>
      </c>
    </row>
    <row r="340" spans="1:18">
      <c r="A340" s="1"/>
      <c r="B340" s="6" t="s">
        <v>14</v>
      </c>
      <c r="C340" s="6">
        <v>1185732</v>
      </c>
      <c r="D340" s="7">
        <v>44455</v>
      </c>
      <c r="E340" s="6" t="s">
        <v>33</v>
      </c>
      <c r="F340" s="6" t="s">
        <v>34</v>
      </c>
      <c r="G340" s="6" t="s">
        <v>35</v>
      </c>
      <c r="H340" s="6" t="s">
        <v>19</v>
      </c>
      <c r="I340" s="25">
        <v>0.4</v>
      </c>
      <c r="J340" s="22">
        <v>2000</v>
      </c>
      <c r="K340" s="23">
        <f t="shared" si="16"/>
        <v>800</v>
      </c>
      <c r="L340" s="23">
        <f t="shared" si="17"/>
        <v>280</v>
      </c>
      <c r="M340" s="33">
        <v>0.35</v>
      </c>
      <c r="N340" s="30">
        <f t="shared" si="21"/>
        <v>0.4</v>
      </c>
      <c r="O340" s="31">
        <v>800</v>
      </c>
      <c r="P340" s="31">
        <v>280</v>
      </c>
      <c r="Q340" s="30">
        <f t="shared" si="22"/>
        <v>320</v>
      </c>
      <c r="R340" s="27">
        <f t="shared" si="23"/>
        <v>9</v>
      </c>
    </row>
    <row r="341" spans="1:18">
      <c r="A341" s="1"/>
      <c r="B341" s="6" t="s">
        <v>14</v>
      </c>
      <c r="C341" s="6">
        <v>1185732</v>
      </c>
      <c r="D341" s="7">
        <v>44455</v>
      </c>
      <c r="E341" s="6" t="s">
        <v>33</v>
      </c>
      <c r="F341" s="6" t="s">
        <v>34</v>
      </c>
      <c r="G341" s="6" t="s">
        <v>35</v>
      </c>
      <c r="H341" s="6" t="s">
        <v>20</v>
      </c>
      <c r="I341" s="25">
        <v>0.4</v>
      </c>
      <c r="J341" s="22">
        <v>1750</v>
      </c>
      <c r="K341" s="23">
        <f t="shared" si="16"/>
        <v>700</v>
      </c>
      <c r="L341" s="23">
        <f t="shared" si="17"/>
        <v>280</v>
      </c>
      <c r="M341" s="33">
        <v>0.4</v>
      </c>
      <c r="N341" s="30">
        <f t="shared" si="21"/>
        <v>0.4</v>
      </c>
      <c r="O341" s="31">
        <v>700</v>
      </c>
      <c r="P341" s="31">
        <v>280</v>
      </c>
      <c r="Q341" s="30">
        <f t="shared" si="22"/>
        <v>280</v>
      </c>
      <c r="R341" s="27">
        <f t="shared" si="23"/>
        <v>9</v>
      </c>
    </row>
    <row r="342" spans="1:18">
      <c r="A342" s="1"/>
      <c r="B342" s="6" t="s">
        <v>14</v>
      </c>
      <c r="C342" s="6">
        <v>1185732</v>
      </c>
      <c r="D342" s="7">
        <v>44455</v>
      </c>
      <c r="E342" s="6" t="s">
        <v>33</v>
      </c>
      <c r="F342" s="6" t="s">
        <v>34</v>
      </c>
      <c r="G342" s="6" t="s">
        <v>35</v>
      </c>
      <c r="H342" s="6" t="s">
        <v>21</v>
      </c>
      <c r="I342" s="25">
        <v>0.5</v>
      </c>
      <c r="J342" s="22">
        <v>1750</v>
      </c>
      <c r="K342" s="23">
        <f t="shared" si="16"/>
        <v>875</v>
      </c>
      <c r="L342" s="23">
        <f t="shared" si="17"/>
        <v>306.25</v>
      </c>
      <c r="M342" s="33">
        <v>0.35</v>
      </c>
      <c r="N342" s="30">
        <f t="shared" si="21"/>
        <v>0.5</v>
      </c>
      <c r="O342" s="31">
        <v>875</v>
      </c>
      <c r="P342" s="31">
        <v>306.25</v>
      </c>
      <c r="Q342" s="30">
        <f t="shared" si="22"/>
        <v>437.5</v>
      </c>
      <c r="R342" s="27">
        <f t="shared" si="23"/>
        <v>9</v>
      </c>
    </row>
    <row r="343" spans="1:18">
      <c r="A343" s="1"/>
      <c r="B343" s="6" t="s">
        <v>14</v>
      </c>
      <c r="C343" s="6">
        <v>1185732</v>
      </c>
      <c r="D343" s="7">
        <v>44455</v>
      </c>
      <c r="E343" s="6" t="s">
        <v>33</v>
      </c>
      <c r="F343" s="6" t="s">
        <v>34</v>
      </c>
      <c r="G343" s="6" t="s">
        <v>35</v>
      </c>
      <c r="H343" s="6" t="s">
        <v>22</v>
      </c>
      <c r="I343" s="25">
        <v>0.55000000000000004</v>
      </c>
      <c r="J343" s="22">
        <v>2500</v>
      </c>
      <c r="K343" s="23">
        <f t="shared" si="16"/>
        <v>1375</v>
      </c>
      <c r="L343" s="23">
        <f t="shared" si="17"/>
        <v>687.5</v>
      </c>
      <c r="M343" s="33">
        <v>0.5</v>
      </c>
      <c r="N343" s="30">
        <f t="shared" si="21"/>
        <v>0.55000000000000004</v>
      </c>
      <c r="O343" s="31">
        <v>1375</v>
      </c>
      <c r="P343" s="31">
        <v>687.5</v>
      </c>
      <c r="Q343" s="30">
        <f t="shared" si="22"/>
        <v>756.25000000000011</v>
      </c>
      <c r="R343" s="27">
        <f t="shared" si="23"/>
        <v>9</v>
      </c>
    </row>
    <row r="344" spans="1:18">
      <c r="A344" s="1"/>
      <c r="B344" s="6" t="s">
        <v>14</v>
      </c>
      <c r="C344" s="6">
        <v>1185732</v>
      </c>
      <c r="D344" s="7">
        <v>44484</v>
      </c>
      <c r="E344" s="6" t="s">
        <v>33</v>
      </c>
      <c r="F344" s="6" t="s">
        <v>34</v>
      </c>
      <c r="G344" s="6" t="s">
        <v>35</v>
      </c>
      <c r="H344" s="6" t="s">
        <v>17</v>
      </c>
      <c r="I344" s="25">
        <v>0.6</v>
      </c>
      <c r="J344" s="22">
        <v>4250</v>
      </c>
      <c r="K344" s="23">
        <f t="shared" si="16"/>
        <v>2550</v>
      </c>
      <c r="L344" s="23">
        <f t="shared" si="17"/>
        <v>1020</v>
      </c>
      <c r="M344" s="33">
        <v>0.4</v>
      </c>
      <c r="N344" s="30">
        <f t="shared" si="21"/>
        <v>0.6</v>
      </c>
      <c r="O344" s="31">
        <v>2550</v>
      </c>
      <c r="P344" s="31">
        <v>1020</v>
      </c>
      <c r="Q344" s="30">
        <f t="shared" si="22"/>
        <v>1530</v>
      </c>
      <c r="R344" s="27">
        <f t="shared" si="23"/>
        <v>10</v>
      </c>
    </row>
    <row r="345" spans="1:18">
      <c r="A345" s="1"/>
      <c r="B345" s="6" t="s">
        <v>14</v>
      </c>
      <c r="C345" s="6">
        <v>1185732</v>
      </c>
      <c r="D345" s="7">
        <v>44484</v>
      </c>
      <c r="E345" s="6" t="s">
        <v>33</v>
      </c>
      <c r="F345" s="6" t="s">
        <v>34</v>
      </c>
      <c r="G345" s="6" t="s">
        <v>35</v>
      </c>
      <c r="H345" s="6" t="s">
        <v>18</v>
      </c>
      <c r="I345" s="25">
        <v>0.5</v>
      </c>
      <c r="J345" s="22">
        <v>2500</v>
      </c>
      <c r="K345" s="23">
        <f t="shared" si="16"/>
        <v>1250</v>
      </c>
      <c r="L345" s="23">
        <f t="shared" si="17"/>
        <v>437.5</v>
      </c>
      <c r="M345" s="33">
        <v>0.35</v>
      </c>
      <c r="N345" s="30">
        <f t="shared" si="21"/>
        <v>0.5</v>
      </c>
      <c r="O345" s="31">
        <v>1250</v>
      </c>
      <c r="P345" s="31">
        <v>437.5</v>
      </c>
      <c r="Q345" s="30">
        <f t="shared" si="22"/>
        <v>625</v>
      </c>
      <c r="R345" s="27">
        <f t="shared" si="23"/>
        <v>10</v>
      </c>
    </row>
    <row r="346" spans="1:18">
      <c r="A346" s="1"/>
      <c r="B346" s="6" t="s">
        <v>14</v>
      </c>
      <c r="C346" s="6">
        <v>1185732</v>
      </c>
      <c r="D346" s="7">
        <v>44484</v>
      </c>
      <c r="E346" s="6" t="s">
        <v>33</v>
      </c>
      <c r="F346" s="6" t="s">
        <v>34</v>
      </c>
      <c r="G346" s="6" t="s">
        <v>35</v>
      </c>
      <c r="H346" s="6" t="s">
        <v>19</v>
      </c>
      <c r="I346" s="25">
        <v>0.5</v>
      </c>
      <c r="J346" s="22">
        <v>1500</v>
      </c>
      <c r="K346" s="23">
        <f t="shared" si="16"/>
        <v>750</v>
      </c>
      <c r="L346" s="23">
        <f t="shared" si="17"/>
        <v>262.5</v>
      </c>
      <c r="M346" s="33">
        <v>0.35</v>
      </c>
      <c r="N346" s="30">
        <f t="shared" si="21"/>
        <v>0.5</v>
      </c>
      <c r="O346" s="31">
        <v>750</v>
      </c>
      <c r="P346" s="31">
        <v>262.5</v>
      </c>
      <c r="Q346" s="30">
        <f t="shared" si="22"/>
        <v>375</v>
      </c>
      <c r="R346" s="27">
        <f t="shared" si="23"/>
        <v>10</v>
      </c>
    </row>
    <row r="347" spans="1:18">
      <c r="A347" s="1"/>
      <c r="B347" s="6" t="s">
        <v>14</v>
      </c>
      <c r="C347" s="6">
        <v>1185732</v>
      </c>
      <c r="D347" s="7">
        <v>44484</v>
      </c>
      <c r="E347" s="6" t="s">
        <v>33</v>
      </c>
      <c r="F347" s="6" t="s">
        <v>34</v>
      </c>
      <c r="G347" s="6" t="s">
        <v>35</v>
      </c>
      <c r="H347" s="6" t="s">
        <v>20</v>
      </c>
      <c r="I347" s="25">
        <v>0.5</v>
      </c>
      <c r="J347" s="22">
        <v>1250</v>
      </c>
      <c r="K347" s="23">
        <f t="shared" si="16"/>
        <v>625</v>
      </c>
      <c r="L347" s="23">
        <f t="shared" si="17"/>
        <v>250</v>
      </c>
      <c r="M347" s="33">
        <v>0.4</v>
      </c>
      <c r="N347" s="30">
        <f t="shared" si="21"/>
        <v>0.5</v>
      </c>
      <c r="O347" s="31">
        <v>625</v>
      </c>
      <c r="P347" s="31">
        <v>250</v>
      </c>
      <c r="Q347" s="30">
        <f t="shared" si="22"/>
        <v>312.5</v>
      </c>
      <c r="R347" s="27">
        <f t="shared" si="23"/>
        <v>10</v>
      </c>
    </row>
    <row r="348" spans="1:18">
      <c r="A348" s="1"/>
      <c r="B348" s="6" t="s">
        <v>14</v>
      </c>
      <c r="C348" s="6">
        <v>1185732</v>
      </c>
      <c r="D348" s="7">
        <v>44484</v>
      </c>
      <c r="E348" s="6" t="s">
        <v>33</v>
      </c>
      <c r="F348" s="6" t="s">
        <v>34</v>
      </c>
      <c r="G348" s="6" t="s">
        <v>35</v>
      </c>
      <c r="H348" s="6" t="s">
        <v>21</v>
      </c>
      <c r="I348" s="25">
        <v>0.6</v>
      </c>
      <c r="J348" s="22">
        <v>1250</v>
      </c>
      <c r="K348" s="23">
        <f t="shared" si="16"/>
        <v>750</v>
      </c>
      <c r="L348" s="23">
        <f t="shared" si="17"/>
        <v>262.5</v>
      </c>
      <c r="M348" s="33">
        <v>0.35</v>
      </c>
      <c r="N348" s="30">
        <f t="shared" si="21"/>
        <v>0.6</v>
      </c>
      <c r="O348" s="31">
        <v>750</v>
      </c>
      <c r="P348" s="31">
        <v>262.5</v>
      </c>
      <c r="Q348" s="30">
        <f t="shared" si="22"/>
        <v>450</v>
      </c>
      <c r="R348" s="27">
        <f t="shared" si="23"/>
        <v>10</v>
      </c>
    </row>
    <row r="349" spans="1:18">
      <c r="A349" s="1"/>
      <c r="B349" s="6" t="s">
        <v>14</v>
      </c>
      <c r="C349" s="6">
        <v>1185732</v>
      </c>
      <c r="D349" s="7">
        <v>44484</v>
      </c>
      <c r="E349" s="6" t="s">
        <v>33</v>
      </c>
      <c r="F349" s="6" t="s">
        <v>34</v>
      </c>
      <c r="G349" s="6" t="s">
        <v>35</v>
      </c>
      <c r="H349" s="6" t="s">
        <v>22</v>
      </c>
      <c r="I349" s="25">
        <v>0.64999999999999991</v>
      </c>
      <c r="J349" s="22">
        <v>2500</v>
      </c>
      <c r="K349" s="23">
        <f t="shared" si="16"/>
        <v>1624.9999999999998</v>
      </c>
      <c r="L349" s="23">
        <f t="shared" si="17"/>
        <v>812.49999999999989</v>
      </c>
      <c r="M349" s="33">
        <v>0.5</v>
      </c>
      <c r="N349" s="30">
        <f t="shared" si="21"/>
        <v>0.65</v>
      </c>
      <c r="O349" s="31">
        <v>1625</v>
      </c>
      <c r="P349" s="31">
        <v>812.5</v>
      </c>
      <c r="Q349" s="30">
        <f t="shared" si="22"/>
        <v>1056.25</v>
      </c>
      <c r="R349" s="27">
        <f t="shared" si="23"/>
        <v>10</v>
      </c>
    </row>
    <row r="350" spans="1:18">
      <c r="A350" s="1"/>
      <c r="B350" s="6" t="s">
        <v>14</v>
      </c>
      <c r="C350" s="6">
        <v>1185732</v>
      </c>
      <c r="D350" s="7">
        <v>44515</v>
      </c>
      <c r="E350" s="6" t="s">
        <v>33</v>
      </c>
      <c r="F350" s="6" t="s">
        <v>34</v>
      </c>
      <c r="G350" s="6" t="s">
        <v>35</v>
      </c>
      <c r="H350" s="6" t="s">
        <v>17</v>
      </c>
      <c r="I350" s="25">
        <v>0.6</v>
      </c>
      <c r="J350" s="22">
        <v>4000</v>
      </c>
      <c r="K350" s="23">
        <f t="shared" si="16"/>
        <v>2400</v>
      </c>
      <c r="L350" s="23">
        <f t="shared" si="17"/>
        <v>960</v>
      </c>
      <c r="M350" s="33">
        <v>0.4</v>
      </c>
      <c r="N350" s="30">
        <f t="shared" si="21"/>
        <v>0.6</v>
      </c>
      <c r="O350" s="31">
        <v>2400</v>
      </c>
      <c r="P350" s="31">
        <v>960</v>
      </c>
      <c r="Q350" s="30">
        <f t="shared" si="22"/>
        <v>1440</v>
      </c>
      <c r="R350" s="27">
        <f t="shared" si="23"/>
        <v>11</v>
      </c>
    </row>
    <row r="351" spans="1:18">
      <c r="A351" s="1"/>
      <c r="B351" s="6" t="s">
        <v>14</v>
      </c>
      <c r="C351" s="6">
        <v>1185732</v>
      </c>
      <c r="D351" s="7">
        <v>44515</v>
      </c>
      <c r="E351" s="6" t="s">
        <v>33</v>
      </c>
      <c r="F351" s="6" t="s">
        <v>34</v>
      </c>
      <c r="G351" s="6" t="s">
        <v>35</v>
      </c>
      <c r="H351" s="6" t="s">
        <v>18</v>
      </c>
      <c r="I351" s="25">
        <v>0.5</v>
      </c>
      <c r="J351" s="22">
        <v>2500</v>
      </c>
      <c r="K351" s="23">
        <f t="shared" si="16"/>
        <v>1250</v>
      </c>
      <c r="L351" s="23">
        <f t="shared" si="17"/>
        <v>437.5</v>
      </c>
      <c r="M351" s="33">
        <v>0.35</v>
      </c>
      <c r="N351" s="30">
        <f t="shared" si="21"/>
        <v>0.5</v>
      </c>
      <c r="O351" s="31">
        <v>1250</v>
      </c>
      <c r="P351" s="31">
        <v>437.5</v>
      </c>
      <c r="Q351" s="30">
        <f t="shared" si="22"/>
        <v>625</v>
      </c>
      <c r="R351" s="27">
        <f t="shared" si="23"/>
        <v>11</v>
      </c>
    </row>
    <row r="352" spans="1:18">
      <c r="A352" s="1"/>
      <c r="B352" s="6" t="s">
        <v>14</v>
      </c>
      <c r="C352" s="6">
        <v>1185732</v>
      </c>
      <c r="D352" s="7">
        <v>44515</v>
      </c>
      <c r="E352" s="6" t="s">
        <v>33</v>
      </c>
      <c r="F352" s="6" t="s">
        <v>34</v>
      </c>
      <c r="G352" s="6" t="s">
        <v>35</v>
      </c>
      <c r="H352" s="6" t="s">
        <v>19</v>
      </c>
      <c r="I352" s="25">
        <v>0.5</v>
      </c>
      <c r="J352" s="22">
        <v>1950</v>
      </c>
      <c r="K352" s="23">
        <f t="shared" si="16"/>
        <v>975</v>
      </c>
      <c r="L352" s="23">
        <f t="shared" si="17"/>
        <v>341.25</v>
      </c>
      <c r="M352" s="33">
        <v>0.35</v>
      </c>
      <c r="N352" s="30">
        <f t="shared" si="21"/>
        <v>0.5</v>
      </c>
      <c r="O352" s="31">
        <v>975</v>
      </c>
      <c r="P352" s="31">
        <v>341.25</v>
      </c>
      <c r="Q352" s="30">
        <f t="shared" si="22"/>
        <v>487.5</v>
      </c>
      <c r="R352" s="27">
        <f t="shared" si="23"/>
        <v>11</v>
      </c>
    </row>
    <row r="353" spans="1:18">
      <c r="A353" s="1"/>
      <c r="B353" s="6" t="s">
        <v>14</v>
      </c>
      <c r="C353" s="6">
        <v>1185732</v>
      </c>
      <c r="D353" s="7">
        <v>44515</v>
      </c>
      <c r="E353" s="6" t="s">
        <v>33</v>
      </c>
      <c r="F353" s="6" t="s">
        <v>34</v>
      </c>
      <c r="G353" s="6" t="s">
        <v>35</v>
      </c>
      <c r="H353" s="6" t="s">
        <v>20</v>
      </c>
      <c r="I353" s="25">
        <v>0.5</v>
      </c>
      <c r="J353" s="22">
        <v>1750</v>
      </c>
      <c r="K353" s="23">
        <f t="shared" si="16"/>
        <v>875</v>
      </c>
      <c r="L353" s="23">
        <f t="shared" si="17"/>
        <v>350</v>
      </c>
      <c r="M353" s="33">
        <v>0.4</v>
      </c>
      <c r="N353" s="30">
        <f t="shared" si="21"/>
        <v>0.5</v>
      </c>
      <c r="O353" s="31">
        <v>875</v>
      </c>
      <c r="P353" s="31">
        <v>350</v>
      </c>
      <c r="Q353" s="30">
        <f t="shared" si="22"/>
        <v>437.5</v>
      </c>
      <c r="R353" s="27">
        <f t="shared" si="23"/>
        <v>11</v>
      </c>
    </row>
    <row r="354" spans="1:18">
      <c r="A354" s="1"/>
      <c r="B354" s="6" t="s">
        <v>14</v>
      </c>
      <c r="C354" s="6">
        <v>1185732</v>
      </c>
      <c r="D354" s="7">
        <v>44515</v>
      </c>
      <c r="E354" s="6" t="s">
        <v>33</v>
      </c>
      <c r="F354" s="6" t="s">
        <v>34</v>
      </c>
      <c r="G354" s="6" t="s">
        <v>35</v>
      </c>
      <c r="H354" s="6" t="s">
        <v>21</v>
      </c>
      <c r="I354" s="25">
        <v>0.6</v>
      </c>
      <c r="J354" s="22">
        <v>1500</v>
      </c>
      <c r="K354" s="23">
        <f t="shared" si="16"/>
        <v>900</v>
      </c>
      <c r="L354" s="23">
        <f t="shared" si="17"/>
        <v>315</v>
      </c>
      <c r="M354" s="33">
        <v>0.35</v>
      </c>
      <c r="N354" s="30">
        <f t="shared" si="21"/>
        <v>0.6</v>
      </c>
      <c r="O354" s="31">
        <v>900</v>
      </c>
      <c r="P354" s="31">
        <v>315</v>
      </c>
      <c r="Q354" s="30">
        <f t="shared" si="22"/>
        <v>540</v>
      </c>
      <c r="R354" s="27">
        <f t="shared" si="23"/>
        <v>11</v>
      </c>
    </row>
    <row r="355" spans="1:18">
      <c r="A355" s="1"/>
      <c r="B355" s="6" t="s">
        <v>14</v>
      </c>
      <c r="C355" s="6">
        <v>1185732</v>
      </c>
      <c r="D355" s="7">
        <v>44515</v>
      </c>
      <c r="E355" s="6" t="s">
        <v>33</v>
      </c>
      <c r="F355" s="6" t="s">
        <v>34</v>
      </c>
      <c r="G355" s="6" t="s">
        <v>35</v>
      </c>
      <c r="H355" s="6" t="s">
        <v>22</v>
      </c>
      <c r="I355" s="25">
        <v>0.64999999999999991</v>
      </c>
      <c r="J355" s="22">
        <v>2500</v>
      </c>
      <c r="K355" s="23">
        <f t="shared" si="16"/>
        <v>1624.9999999999998</v>
      </c>
      <c r="L355" s="23">
        <f t="shared" si="17"/>
        <v>812.49999999999989</v>
      </c>
      <c r="M355" s="33">
        <v>0.5</v>
      </c>
      <c r="N355" s="30">
        <f t="shared" si="21"/>
        <v>0.65</v>
      </c>
      <c r="O355" s="31">
        <v>1625</v>
      </c>
      <c r="P355" s="31">
        <v>812.5</v>
      </c>
      <c r="Q355" s="30">
        <f t="shared" si="22"/>
        <v>1056.25</v>
      </c>
      <c r="R355" s="27">
        <f t="shared" si="23"/>
        <v>11</v>
      </c>
    </row>
    <row r="356" spans="1:18">
      <c r="A356" s="1"/>
      <c r="B356" s="6" t="s">
        <v>14</v>
      </c>
      <c r="C356" s="6">
        <v>1185732</v>
      </c>
      <c r="D356" s="7">
        <v>44544</v>
      </c>
      <c r="E356" s="6" t="s">
        <v>33</v>
      </c>
      <c r="F356" s="6" t="s">
        <v>34</v>
      </c>
      <c r="G356" s="6" t="s">
        <v>35</v>
      </c>
      <c r="H356" s="6" t="s">
        <v>17</v>
      </c>
      <c r="I356" s="25">
        <v>0.6</v>
      </c>
      <c r="J356" s="22">
        <v>5000</v>
      </c>
      <c r="K356" s="23">
        <f t="shared" si="16"/>
        <v>3000</v>
      </c>
      <c r="L356" s="23">
        <f t="shared" si="17"/>
        <v>1200</v>
      </c>
      <c r="M356" s="33">
        <v>0.4</v>
      </c>
      <c r="N356" s="30">
        <f t="shared" si="21"/>
        <v>0.6</v>
      </c>
      <c r="O356" s="31">
        <v>3000</v>
      </c>
      <c r="P356" s="31">
        <v>1200</v>
      </c>
      <c r="Q356" s="30">
        <f t="shared" si="22"/>
        <v>1800</v>
      </c>
      <c r="R356" s="27">
        <f t="shared" si="23"/>
        <v>12</v>
      </c>
    </row>
    <row r="357" spans="1:18">
      <c r="A357" s="1"/>
      <c r="B357" s="6" t="s">
        <v>14</v>
      </c>
      <c r="C357" s="6">
        <v>1185732</v>
      </c>
      <c r="D357" s="7">
        <v>44544</v>
      </c>
      <c r="E357" s="6" t="s">
        <v>33</v>
      </c>
      <c r="F357" s="6" t="s">
        <v>34</v>
      </c>
      <c r="G357" s="6" t="s">
        <v>35</v>
      </c>
      <c r="H357" s="6" t="s">
        <v>18</v>
      </c>
      <c r="I357" s="25">
        <v>0.5</v>
      </c>
      <c r="J357" s="22">
        <v>3000</v>
      </c>
      <c r="K357" s="23">
        <f t="shared" si="16"/>
        <v>1500</v>
      </c>
      <c r="L357" s="23">
        <f t="shared" si="17"/>
        <v>525</v>
      </c>
      <c r="M357" s="33">
        <v>0.35</v>
      </c>
      <c r="N357" s="30">
        <f t="shared" si="21"/>
        <v>0.5</v>
      </c>
      <c r="O357" s="31">
        <v>1500</v>
      </c>
      <c r="P357" s="31">
        <v>525</v>
      </c>
      <c r="Q357" s="30">
        <f t="shared" si="22"/>
        <v>750</v>
      </c>
      <c r="R357" s="27">
        <f t="shared" si="23"/>
        <v>12</v>
      </c>
    </row>
    <row r="358" spans="1:18">
      <c r="A358" s="1"/>
      <c r="B358" s="6" t="s">
        <v>14</v>
      </c>
      <c r="C358" s="6">
        <v>1185732</v>
      </c>
      <c r="D358" s="7">
        <v>44544</v>
      </c>
      <c r="E358" s="6" t="s">
        <v>33</v>
      </c>
      <c r="F358" s="6" t="s">
        <v>34</v>
      </c>
      <c r="G358" s="6" t="s">
        <v>35</v>
      </c>
      <c r="H358" s="6" t="s">
        <v>19</v>
      </c>
      <c r="I358" s="25">
        <v>0.5</v>
      </c>
      <c r="J358" s="22">
        <v>2500</v>
      </c>
      <c r="K358" s="23">
        <f t="shared" si="16"/>
        <v>1250</v>
      </c>
      <c r="L358" s="23">
        <f t="shared" si="17"/>
        <v>437.5</v>
      </c>
      <c r="M358" s="33">
        <v>0.35</v>
      </c>
      <c r="N358" s="30">
        <f t="shared" si="21"/>
        <v>0.5</v>
      </c>
      <c r="O358" s="31">
        <v>1250</v>
      </c>
      <c r="P358" s="31">
        <v>437.5</v>
      </c>
      <c r="Q358" s="30">
        <f t="shared" si="22"/>
        <v>625</v>
      </c>
      <c r="R358" s="27">
        <f t="shared" si="23"/>
        <v>12</v>
      </c>
    </row>
    <row r="359" spans="1:18">
      <c r="A359" s="1"/>
      <c r="B359" s="6" t="s">
        <v>14</v>
      </c>
      <c r="C359" s="6">
        <v>1185732</v>
      </c>
      <c r="D359" s="7">
        <v>44544</v>
      </c>
      <c r="E359" s="6" t="s">
        <v>33</v>
      </c>
      <c r="F359" s="6" t="s">
        <v>34</v>
      </c>
      <c r="G359" s="6" t="s">
        <v>35</v>
      </c>
      <c r="H359" s="6" t="s">
        <v>20</v>
      </c>
      <c r="I359" s="25">
        <v>0.5</v>
      </c>
      <c r="J359" s="22">
        <v>2000</v>
      </c>
      <c r="K359" s="23">
        <f t="shared" si="16"/>
        <v>1000</v>
      </c>
      <c r="L359" s="23">
        <f t="shared" si="17"/>
        <v>400</v>
      </c>
      <c r="M359" s="33">
        <v>0.4</v>
      </c>
      <c r="N359" s="30">
        <f t="shared" si="21"/>
        <v>0.5</v>
      </c>
      <c r="O359" s="31">
        <v>1000</v>
      </c>
      <c r="P359" s="31">
        <v>400</v>
      </c>
      <c r="Q359" s="30">
        <f t="shared" si="22"/>
        <v>500</v>
      </c>
      <c r="R359" s="27">
        <f t="shared" si="23"/>
        <v>12</v>
      </c>
    </row>
    <row r="360" spans="1:18">
      <c r="A360" s="1"/>
      <c r="B360" s="6" t="s">
        <v>14</v>
      </c>
      <c r="C360" s="6">
        <v>1185732</v>
      </c>
      <c r="D360" s="7">
        <v>44544</v>
      </c>
      <c r="E360" s="6" t="s">
        <v>33</v>
      </c>
      <c r="F360" s="6" t="s">
        <v>34</v>
      </c>
      <c r="G360" s="6" t="s">
        <v>35</v>
      </c>
      <c r="H360" s="6" t="s">
        <v>21</v>
      </c>
      <c r="I360" s="25">
        <v>0.6</v>
      </c>
      <c r="J360" s="22">
        <v>2000</v>
      </c>
      <c r="K360" s="23">
        <f t="shared" si="16"/>
        <v>1200</v>
      </c>
      <c r="L360" s="23">
        <f t="shared" si="17"/>
        <v>420</v>
      </c>
      <c r="M360" s="33">
        <v>0.35</v>
      </c>
      <c r="N360" s="30">
        <f t="shared" si="21"/>
        <v>0.6</v>
      </c>
      <c r="O360" s="31">
        <v>1200</v>
      </c>
      <c r="P360" s="31">
        <v>420</v>
      </c>
      <c r="Q360" s="30">
        <f t="shared" si="22"/>
        <v>720</v>
      </c>
      <c r="R360" s="27">
        <f t="shared" si="23"/>
        <v>12</v>
      </c>
    </row>
    <row r="361" spans="1:18">
      <c r="A361" s="1"/>
      <c r="B361" s="6" t="s">
        <v>14</v>
      </c>
      <c r="C361" s="6">
        <v>1185732</v>
      </c>
      <c r="D361" s="7">
        <v>44544</v>
      </c>
      <c r="E361" s="6" t="s">
        <v>33</v>
      </c>
      <c r="F361" s="6" t="s">
        <v>34</v>
      </c>
      <c r="G361" s="6" t="s">
        <v>35</v>
      </c>
      <c r="H361" s="6" t="s">
        <v>22</v>
      </c>
      <c r="I361" s="25">
        <v>0.64999999999999991</v>
      </c>
      <c r="J361" s="22">
        <v>3000</v>
      </c>
      <c r="K361" s="23">
        <f t="shared" si="16"/>
        <v>1949.9999999999998</v>
      </c>
      <c r="L361" s="23">
        <f t="shared" si="17"/>
        <v>974.99999999999989</v>
      </c>
      <c r="M361" s="33">
        <v>0.5</v>
      </c>
      <c r="N361" s="30">
        <f t="shared" si="21"/>
        <v>0.65</v>
      </c>
      <c r="O361" s="31">
        <v>1950</v>
      </c>
      <c r="P361" s="31">
        <v>975</v>
      </c>
      <c r="Q361" s="30">
        <f t="shared" si="22"/>
        <v>1267.5</v>
      </c>
      <c r="R361" s="27">
        <f t="shared" si="23"/>
        <v>12</v>
      </c>
    </row>
    <row r="362" spans="1:18">
      <c r="A362" s="1"/>
      <c r="B362" s="6" t="s">
        <v>23</v>
      </c>
      <c r="C362" s="6">
        <v>1197831</v>
      </c>
      <c r="D362" s="7">
        <v>44198</v>
      </c>
      <c r="E362" s="6" t="s">
        <v>24</v>
      </c>
      <c r="F362" s="6" t="s">
        <v>25</v>
      </c>
      <c r="G362" s="6" t="s">
        <v>36</v>
      </c>
      <c r="H362" s="6" t="s">
        <v>17</v>
      </c>
      <c r="I362" s="25">
        <v>0.2</v>
      </c>
      <c r="J362" s="22">
        <v>7250</v>
      </c>
      <c r="K362" s="23">
        <f t="shared" si="16"/>
        <v>1450</v>
      </c>
      <c r="L362" s="23">
        <f t="shared" si="17"/>
        <v>435</v>
      </c>
      <c r="M362" s="33">
        <v>0.3</v>
      </c>
      <c r="N362" s="30">
        <f t="shared" si="21"/>
        <v>0.2</v>
      </c>
      <c r="O362" s="31">
        <v>1450</v>
      </c>
      <c r="P362" s="31">
        <v>435</v>
      </c>
      <c r="Q362" s="30">
        <f t="shared" si="22"/>
        <v>290</v>
      </c>
      <c r="R362" s="27">
        <f t="shared" si="23"/>
        <v>1</v>
      </c>
    </row>
    <row r="363" spans="1:18">
      <c r="A363" s="1"/>
      <c r="B363" s="6" t="s">
        <v>23</v>
      </c>
      <c r="C363" s="6">
        <v>1197831</v>
      </c>
      <c r="D363" s="7">
        <v>44198</v>
      </c>
      <c r="E363" s="6" t="s">
        <v>24</v>
      </c>
      <c r="F363" s="6" t="s">
        <v>25</v>
      </c>
      <c r="G363" s="6" t="s">
        <v>36</v>
      </c>
      <c r="H363" s="6" t="s">
        <v>18</v>
      </c>
      <c r="I363" s="25">
        <v>0.3</v>
      </c>
      <c r="J363" s="22">
        <v>7250</v>
      </c>
      <c r="K363" s="23">
        <f t="shared" si="16"/>
        <v>2175</v>
      </c>
      <c r="L363" s="23">
        <f t="shared" si="17"/>
        <v>652.5</v>
      </c>
      <c r="M363" s="33">
        <v>0.3</v>
      </c>
      <c r="N363" s="30">
        <f t="shared" si="21"/>
        <v>0.3</v>
      </c>
      <c r="O363" s="31">
        <v>2175</v>
      </c>
      <c r="P363" s="31">
        <v>652.5</v>
      </c>
      <c r="Q363" s="30">
        <f t="shared" si="22"/>
        <v>652.5</v>
      </c>
      <c r="R363" s="27">
        <f t="shared" si="23"/>
        <v>1</v>
      </c>
    </row>
    <row r="364" spans="1:18">
      <c r="A364" s="1"/>
      <c r="B364" s="6" t="s">
        <v>23</v>
      </c>
      <c r="C364" s="6">
        <v>1197831</v>
      </c>
      <c r="D364" s="7">
        <v>44198</v>
      </c>
      <c r="E364" s="6" t="s">
        <v>24</v>
      </c>
      <c r="F364" s="6" t="s">
        <v>25</v>
      </c>
      <c r="G364" s="6" t="s">
        <v>36</v>
      </c>
      <c r="H364" s="6" t="s">
        <v>19</v>
      </c>
      <c r="I364" s="25">
        <v>0.3</v>
      </c>
      <c r="J364" s="22">
        <v>5250</v>
      </c>
      <c r="K364" s="23">
        <f t="shared" si="16"/>
        <v>1575</v>
      </c>
      <c r="L364" s="23">
        <f t="shared" si="17"/>
        <v>472.5</v>
      </c>
      <c r="M364" s="33">
        <v>0.3</v>
      </c>
      <c r="N364" s="30">
        <f t="shared" si="21"/>
        <v>0.3</v>
      </c>
      <c r="O364" s="31">
        <v>1575</v>
      </c>
      <c r="P364" s="31">
        <v>472.5</v>
      </c>
      <c r="Q364" s="30">
        <f t="shared" si="22"/>
        <v>472.5</v>
      </c>
      <c r="R364" s="27">
        <f t="shared" si="23"/>
        <v>1</v>
      </c>
    </row>
    <row r="365" spans="1:18">
      <c r="A365" s="1"/>
      <c r="B365" s="6" t="s">
        <v>23</v>
      </c>
      <c r="C365" s="6">
        <v>1197831</v>
      </c>
      <c r="D365" s="7">
        <v>44198</v>
      </c>
      <c r="E365" s="6" t="s">
        <v>24</v>
      </c>
      <c r="F365" s="6" t="s">
        <v>25</v>
      </c>
      <c r="G365" s="6" t="s">
        <v>36</v>
      </c>
      <c r="H365" s="6" t="s">
        <v>20</v>
      </c>
      <c r="I365" s="25">
        <v>0.35</v>
      </c>
      <c r="J365" s="22">
        <v>5250</v>
      </c>
      <c r="K365" s="23">
        <f t="shared" si="16"/>
        <v>1837.4999999999998</v>
      </c>
      <c r="L365" s="23">
        <f t="shared" si="17"/>
        <v>735</v>
      </c>
      <c r="M365" s="33">
        <v>0.4</v>
      </c>
      <c r="N365" s="30">
        <f t="shared" si="21"/>
        <v>0.35</v>
      </c>
      <c r="O365" s="31">
        <v>1837.5</v>
      </c>
      <c r="P365" s="31">
        <v>735</v>
      </c>
      <c r="Q365" s="30">
        <f t="shared" si="22"/>
        <v>643.12499999999989</v>
      </c>
      <c r="R365" s="27">
        <f t="shared" si="23"/>
        <v>1</v>
      </c>
    </row>
    <row r="366" spans="1:18">
      <c r="A366" s="1"/>
      <c r="B366" s="6" t="s">
        <v>23</v>
      </c>
      <c r="C366" s="6">
        <v>1197831</v>
      </c>
      <c r="D366" s="7">
        <v>44198</v>
      </c>
      <c r="E366" s="6" t="s">
        <v>24</v>
      </c>
      <c r="F366" s="6" t="s">
        <v>25</v>
      </c>
      <c r="G366" s="6" t="s">
        <v>36</v>
      </c>
      <c r="H366" s="6" t="s">
        <v>21</v>
      </c>
      <c r="I366" s="25">
        <v>0.4</v>
      </c>
      <c r="J366" s="22">
        <v>3750</v>
      </c>
      <c r="K366" s="23">
        <f t="shared" si="16"/>
        <v>1500</v>
      </c>
      <c r="L366" s="23">
        <f t="shared" si="17"/>
        <v>375</v>
      </c>
      <c r="M366" s="33">
        <v>0.25</v>
      </c>
      <c r="N366" s="30">
        <f t="shared" si="21"/>
        <v>0.4</v>
      </c>
      <c r="O366" s="31">
        <v>1500</v>
      </c>
      <c r="P366" s="31">
        <v>375</v>
      </c>
      <c r="Q366" s="30">
        <f t="shared" si="22"/>
        <v>600</v>
      </c>
      <c r="R366" s="27">
        <f t="shared" si="23"/>
        <v>1</v>
      </c>
    </row>
    <row r="367" spans="1:18">
      <c r="A367" s="1"/>
      <c r="B367" s="6" t="s">
        <v>23</v>
      </c>
      <c r="C367" s="6">
        <v>1197831</v>
      </c>
      <c r="D367" s="7">
        <v>44198</v>
      </c>
      <c r="E367" s="6" t="s">
        <v>24</v>
      </c>
      <c r="F367" s="6" t="s">
        <v>25</v>
      </c>
      <c r="G367" s="6" t="s">
        <v>36</v>
      </c>
      <c r="H367" s="6" t="s">
        <v>22</v>
      </c>
      <c r="I367" s="25">
        <v>0.35</v>
      </c>
      <c r="J367" s="22">
        <v>5250</v>
      </c>
      <c r="K367" s="23">
        <f t="shared" si="16"/>
        <v>1837.4999999999998</v>
      </c>
      <c r="L367" s="23">
        <f t="shared" si="17"/>
        <v>826.87499999999989</v>
      </c>
      <c r="M367" s="33">
        <v>0.45</v>
      </c>
      <c r="N367" s="30">
        <f t="shared" si="21"/>
        <v>0.35</v>
      </c>
      <c r="O367" s="31">
        <v>1837.5</v>
      </c>
      <c r="P367" s="31">
        <v>826.875</v>
      </c>
      <c r="Q367" s="30">
        <f t="shared" si="22"/>
        <v>643.12499999999989</v>
      </c>
      <c r="R367" s="27">
        <f t="shared" si="23"/>
        <v>1</v>
      </c>
    </row>
    <row r="368" spans="1:18">
      <c r="A368" s="1"/>
      <c r="B368" s="6" t="s">
        <v>23</v>
      </c>
      <c r="C368" s="6">
        <v>1197831</v>
      </c>
      <c r="D368" s="7">
        <v>44228</v>
      </c>
      <c r="E368" s="6" t="s">
        <v>24</v>
      </c>
      <c r="F368" s="6" t="s">
        <v>25</v>
      </c>
      <c r="G368" s="6" t="s">
        <v>36</v>
      </c>
      <c r="H368" s="6" t="s">
        <v>17</v>
      </c>
      <c r="I368" s="25">
        <v>0.25</v>
      </c>
      <c r="J368" s="22">
        <v>6750</v>
      </c>
      <c r="K368" s="23">
        <f t="shared" si="16"/>
        <v>1687.5</v>
      </c>
      <c r="L368" s="23">
        <f t="shared" si="17"/>
        <v>506.25</v>
      </c>
      <c r="M368" s="33">
        <v>0.3</v>
      </c>
      <c r="N368" s="30">
        <f t="shared" si="21"/>
        <v>0.25</v>
      </c>
      <c r="O368" s="31">
        <v>1687.5</v>
      </c>
      <c r="P368" s="31">
        <v>506.25</v>
      </c>
      <c r="Q368" s="30">
        <f t="shared" si="22"/>
        <v>421.875</v>
      </c>
      <c r="R368" s="27">
        <f t="shared" si="23"/>
        <v>2</v>
      </c>
    </row>
    <row r="369" spans="1:18">
      <c r="A369" s="1"/>
      <c r="B369" s="6" t="s">
        <v>23</v>
      </c>
      <c r="C369" s="6">
        <v>1197831</v>
      </c>
      <c r="D369" s="7">
        <v>44228</v>
      </c>
      <c r="E369" s="6" t="s">
        <v>24</v>
      </c>
      <c r="F369" s="6" t="s">
        <v>25</v>
      </c>
      <c r="G369" s="6" t="s">
        <v>36</v>
      </c>
      <c r="H369" s="6" t="s">
        <v>18</v>
      </c>
      <c r="I369" s="25">
        <v>0.35</v>
      </c>
      <c r="J369" s="22">
        <v>6500</v>
      </c>
      <c r="K369" s="23">
        <f t="shared" si="16"/>
        <v>2275</v>
      </c>
      <c r="L369" s="23">
        <f t="shared" si="17"/>
        <v>682.5</v>
      </c>
      <c r="M369" s="33">
        <v>0.3</v>
      </c>
      <c r="N369" s="30">
        <f t="shared" si="21"/>
        <v>0.35</v>
      </c>
      <c r="O369" s="31">
        <v>2275</v>
      </c>
      <c r="P369" s="31">
        <v>682.5</v>
      </c>
      <c r="Q369" s="30">
        <f t="shared" si="22"/>
        <v>796.25</v>
      </c>
      <c r="R369" s="27">
        <f t="shared" si="23"/>
        <v>2</v>
      </c>
    </row>
    <row r="370" spans="1:18">
      <c r="A370" s="1"/>
      <c r="B370" s="6" t="s">
        <v>23</v>
      </c>
      <c r="C370" s="6">
        <v>1197831</v>
      </c>
      <c r="D370" s="7">
        <v>44228</v>
      </c>
      <c r="E370" s="6" t="s">
        <v>24</v>
      </c>
      <c r="F370" s="6" t="s">
        <v>25</v>
      </c>
      <c r="G370" s="6" t="s">
        <v>36</v>
      </c>
      <c r="H370" s="6" t="s">
        <v>19</v>
      </c>
      <c r="I370" s="25">
        <v>0.35</v>
      </c>
      <c r="J370" s="22">
        <v>4750</v>
      </c>
      <c r="K370" s="23">
        <f t="shared" si="16"/>
        <v>1662.5</v>
      </c>
      <c r="L370" s="23">
        <f t="shared" si="17"/>
        <v>498.75</v>
      </c>
      <c r="M370" s="33">
        <v>0.3</v>
      </c>
      <c r="N370" s="30">
        <f t="shared" si="21"/>
        <v>0.35</v>
      </c>
      <c r="O370" s="31">
        <v>1662.5</v>
      </c>
      <c r="P370" s="31">
        <v>498.75</v>
      </c>
      <c r="Q370" s="30">
        <f t="shared" si="22"/>
        <v>581.875</v>
      </c>
      <c r="R370" s="27">
        <f t="shared" si="23"/>
        <v>2</v>
      </c>
    </row>
    <row r="371" spans="1:18">
      <c r="A371" s="1"/>
      <c r="B371" s="6" t="s">
        <v>23</v>
      </c>
      <c r="C371" s="6">
        <v>1197831</v>
      </c>
      <c r="D371" s="7">
        <v>44228</v>
      </c>
      <c r="E371" s="6" t="s">
        <v>24</v>
      </c>
      <c r="F371" s="6" t="s">
        <v>25</v>
      </c>
      <c r="G371" s="6" t="s">
        <v>36</v>
      </c>
      <c r="H371" s="6" t="s">
        <v>20</v>
      </c>
      <c r="I371" s="25">
        <v>0.35</v>
      </c>
      <c r="J371" s="22">
        <v>4250</v>
      </c>
      <c r="K371" s="23">
        <f t="shared" si="16"/>
        <v>1487.5</v>
      </c>
      <c r="L371" s="23">
        <f t="shared" si="17"/>
        <v>595</v>
      </c>
      <c r="M371" s="33">
        <v>0.4</v>
      </c>
      <c r="N371" s="30">
        <f t="shared" si="21"/>
        <v>0.35</v>
      </c>
      <c r="O371" s="31">
        <v>1487.5</v>
      </c>
      <c r="P371" s="31">
        <v>595</v>
      </c>
      <c r="Q371" s="30">
        <f t="shared" si="22"/>
        <v>520.625</v>
      </c>
      <c r="R371" s="27">
        <f t="shared" si="23"/>
        <v>2</v>
      </c>
    </row>
    <row r="372" spans="1:18">
      <c r="A372" s="1"/>
      <c r="B372" s="6" t="s">
        <v>23</v>
      </c>
      <c r="C372" s="6">
        <v>1197831</v>
      </c>
      <c r="D372" s="7">
        <v>44228</v>
      </c>
      <c r="E372" s="6" t="s">
        <v>24</v>
      </c>
      <c r="F372" s="6" t="s">
        <v>25</v>
      </c>
      <c r="G372" s="6" t="s">
        <v>36</v>
      </c>
      <c r="H372" s="6" t="s">
        <v>21</v>
      </c>
      <c r="I372" s="25">
        <v>0.4</v>
      </c>
      <c r="J372" s="22">
        <v>3000</v>
      </c>
      <c r="K372" s="23">
        <f t="shared" si="16"/>
        <v>1200</v>
      </c>
      <c r="L372" s="23">
        <f t="shared" si="17"/>
        <v>300</v>
      </c>
      <c r="M372" s="33">
        <v>0.25</v>
      </c>
      <c r="N372" s="30">
        <f t="shared" si="21"/>
        <v>0.4</v>
      </c>
      <c r="O372" s="31">
        <v>1200</v>
      </c>
      <c r="P372" s="31">
        <v>300</v>
      </c>
      <c r="Q372" s="30">
        <f t="shared" si="22"/>
        <v>480</v>
      </c>
      <c r="R372" s="27">
        <f t="shared" si="23"/>
        <v>2</v>
      </c>
    </row>
    <row r="373" spans="1:18">
      <c r="A373" s="1"/>
      <c r="B373" s="6" t="s">
        <v>23</v>
      </c>
      <c r="C373" s="6">
        <v>1197831</v>
      </c>
      <c r="D373" s="7">
        <v>44228</v>
      </c>
      <c r="E373" s="6" t="s">
        <v>24</v>
      </c>
      <c r="F373" s="6" t="s">
        <v>25</v>
      </c>
      <c r="G373" s="6" t="s">
        <v>36</v>
      </c>
      <c r="H373" s="6" t="s">
        <v>22</v>
      </c>
      <c r="I373" s="25">
        <v>0.35</v>
      </c>
      <c r="J373" s="22">
        <v>5000</v>
      </c>
      <c r="K373" s="23">
        <f t="shared" si="16"/>
        <v>1750</v>
      </c>
      <c r="L373" s="23">
        <f t="shared" si="17"/>
        <v>787.5</v>
      </c>
      <c r="M373" s="33">
        <v>0.45</v>
      </c>
      <c r="N373" s="30">
        <f t="shared" si="21"/>
        <v>0.35</v>
      </c>
      <c r="O373" s="31">
        <v>1750</v>
      </c>
      <c r="P373" s="31">
        <v>787.5</v>
      </c>
      <c r="Q373" s="30">
        <f t="shared" si="22"/>
        <v>612.5</v>
      </c>
      <c r="R373" s="27">
        <f t="shared" si="23"/>
        <v>2</v>
      </c>
    </row>
    <row r="374" spans="1:18">
      <c r="A374" s="1"/>
      <c r="B374" s="6" t="s">
        <v>23</v>
      </c>
      <c r="C374" s="6">
        <v>1197831</v>
      </c>
      <c r="D374" s="7">
        <v>44258</v>
      </c>
      <c r="E374" s="6" t="s">
        <v>24</v>
      </c>
      <c r="F374" s="6" t="s">
        <v>25</v>
      </c>
      <c r="G374" s="6" t="s">
        <v>36</v>
      </c>
      <c r="H374" s="6" t="s">
        <v>17</v>
      </c>
      <c r="I374" s="25">
        <v>0.3</v>
      </c>
      <c r="J374" s="22">
        <v>6750</v>
      </c>
      <c r="K374" s="23">
        <f t="shared" si="16"/>
        <v>2025</v>
      </c>
      <c r="L374" s="23">
        <f t="shared" si="17"/>
        <v>708.75</v>
      </c>
      <c r="M374" s="33">
        <v>0.35</v>
      </c>
      <c r="N374" s="30">
        <f t="shared" si="21"/>
        <v>0.3</v>
      </c>
      <c r="O374" s="31">
        <v>2025</v>
      </c>
      <c r="P374" s="31">
        <v>708.75</v>
      </c>
      <c r="Q374" s="30">
        <f t="shared" si="22"/>
        <v>607.5</v>
      </c>
      <c r="R374" s="27">
        <f t="shared" si="23"/>
        <v>3</v>
      </c>
    </row>
    <row r="375" spans="1:18">
      <c r="A375" s="1"/>
      <c r="B375" s="6" t="s">
        <v>23</v>
      </c>
      <c r="C375" s="6">
        <v>1197831</v>
      </c>
      <c r="D375" s="7">
        <v>44258</v>
      </c>
      <c r="E375" s="6" t="s">
        <v>24</v>
      </c>
      <c r="F375" s="6" t="s">
        <v>25</v>
      </c>
      <c r="G375" s="6" t="s">
        <v>36</v>
      </c>
      <c r="H375" s="6" t="s">
        <v>18</v>
      </c>
      <c r="I375" s="25">
        <v>0.4</v>
      </c>
      <c r="J375" s="22">
        <v>6750</v>
      </c>
      <c r="K375" s="23">
        <f t="shared" si="16"/>
        <v>2700</v>
      </c>
      <c r="L375" s="23">
        <f t="shared" si="17"/>
        <v>944.99999999999989</v>
      </c>
      <c r="M375" s="33">
        <v>0.35</v>
      </c>
      <c r="N375" s="30">
        <f t="shared" si="21"/>
        <v>0.4</v>
      </c>
      <c r="O375" s="31">
        <v>2700</v>
      </c>
      <c r="P375" s="31">
        <v>945</v>
      </c>
      <c r="Q375" s="30">
        <f t="shared" si="22"/>
        <v>1080</v>
      </c>
      <c r="R375" s="27">
        <f t="shared" si="23"/>
        <v>3</v>
      </c>
    </row>
    <row r="376" spans="1:18">
      <c r="A376" s="1"/>
      <c r="B376" s="6" t="s">
        <v>23</v>
      </c>
      <c r="C376" s="6">
        <v>1197831</v>
      </c>
      <c r="D376" s="7">
        <v>44258</v>
      </c>
      <c r="E376" s="6" t="s">
        <v>24</v>
      </c>
      <c r="F376" s="6" t="s">
        <v>25</v>
      </c>
      <c r="G376" s="6" t="s">
        <v>36</v>
      </c>
      <c r="H376" s="6" t="s">
        <v>19</v>
      </c>
      <c r="I376" s="25">
        <v>0.3</v>
      </c>
      <c r="J376" s="22">
        <v>5000</v>
      </c>
      <c r="K376" s="23">
        <f t="shared" si="16"/>
        <v>1500</v>
      </c>
      <c r="L376" s="23">
        <f t="shared" si="17"/>
        <v>525</v>
      </c>
      <c r="M376" s="33">
        <v>0.35</v>
      </c>
      <c r="N376" s="30">
        <f t="shared" si="21"/>
        <v>0.3</v>
      </c>
      <c r="O376" s="31">
        <v>1500</v>
      </c>
      <c r="P376" s="31">
        <v>525</v>
      </c>
      <c r="Q376" s="30">
        <f t="shared" si="22"/>
        <v>450</v>
      </c>
      <c r="R376" s="27">
        <f t="shared" si="23"/>
        <v>3</v>
      </c>
    </row>
    <row r="377" spans="1:18">
      <c r="A377" s="1"/>
      <c r="B377" s="6" t="s">
        <v>23</v>
      </c>
      <c r="C377" s="6">
        <v>1197831</v>
      </c>
      <c r="D377" s="7">
        <v>44258</v>
      </c>
      <c r="E377" s="6" t="s">
        <v>24</v>
      </c>
      <c r="F377" s="6" t="s">
        <v>25</v>
      </c>
      <c r="G377" s="6" t="s">
        <v>36</v>
      </c>
      <c r="H377" s="6" t="s">
        <v>20</v>
      </c>
      <c r="I377" s="25">
        <v>0.35000000000000003</v>
      </c>
      <c r="J377" s="22">
        <v>4000</v>
      </c>
      <c r="K377" s="23">
        <f t="shared" si="16"/>
        <v>1400.0000000000002</v>
      </c>
      <c r="L377" s="23">
        <f t="shared" si="17"/>
        <v>630.00000000000011</v>
      </c>
      <c r="M377" s="33">
        <v>0.45</v>
      </c>
      <c r="N377" s="30">
        <f t="shared" si="21"/>
        <v>0.35</v>
      </c>
      <c r="O377" s="31">
        <v>1400</v>
      </c>
      <c r="P377" s="31">
        <v>630</v>
      </c>
      <c r="Q377" s="30">
        <f t="shared" si="22"/>
        <v>490.00000000000006</v>
      </c>
      <c r="R377" s="27">
        <f t="shared" si="23"/>
        <v>3</v>
      </c>
    </row>
    <row r="378" spans="1:18">
      <c r="A378" s="1"/>
      <c r="B378" s="6" t="s">
        <v>23</v>
      </c>
      <c r="C378" s="6">
        <v>1197831</v>
      </c>
      <c r="D378" s="7">
        <v>44258</v>
      </c>
      <c r="E378" s="6" t="s">
        <v>24</v>
      </c>
      <c r="F378" s="6" t="s">
        <v>25</v>
      </c>
      <c r="G378" s="6" t="s">
        <v>36</v>
      </c>
      <c r="H378" s="6" t="s">
        <v>21</v>
      </c>
      <c r="I378" s="25">
        <v>0.4</v>
      </c>
      <c r="J378" s="22">
        <v>3000</v>
      </c>
      <c r="K378" s="23">
        <f t="shared" si="16"/>
        <v>1200</v>
      </c>
      <c r="L378" s="23">
        <f t="shared" si="17"/>
        <v>360</v>
      </c>
      <c r="M378" s="33">
        <v>0.3</v>
      </c>
      <c r="N378" s="30">
        <f t="shared" si="21"/>
        <v>0.4</v>
      </c>
      <c r="O378" s="31">
        <v>1200</v>
      </c>
      <c r="P378" s="31">
        <v>360</v>
      </c>
      <c r="Q378" s="30">
        <f t="shared" si="22"/>
        <v>480</v>
      </c>
      <c r="R378" s="27">
        <f t="shared" si="23"/>
        <v>3</v>
      </c>
    </row>
    <row r="379" spans="1:18">
      <c r="A379" s="1"/>
      <c r="B379" s="6" t="s">
        <v>23</v>
      </c>
      <c r="C379" s="6">
        <v>1197831</v>
      </c>
      <c r="D379" s="7">
        <v>44258</v>
      </c>
      <c r="E379" s="6" t="s">
        <v>24</v>
      </c>
      <c r="F379" s="6" t="s">
        <v>25</v>
      </c>
      <c r="G379" s="6" t="s">
        <v>36</v>
      </c>
      <c r="H379" s="6" t="s">
        <v>22</v>
      </c>
      <c r="I379" s="25">
        <v>0.35000000000000003</v>
      </c>
      <c r="J379" s="22">
        <v>4500</v>
      </c>
      <c r="K379" s="23">
        <f t="shared" si="16"/>
        <v>1575.0000000000002</v>
      </c>
      <c r="L379" s="23">
        <f t="shared" si="17"/>
        <v>787.50000000000011</v>
      </c>
      <c r="M379" s="33">
        <v>0.5</v>
      </c>
      <c r="N379" s="30">
        <f t="shared" si="21"/>
        <v>0.35</v>
      </c>
      <c r="O379" s="31">
        <v>1575</v>
      </c>
      <c r="P379" s="31">
        <v>787.5</v>
      </c>
      <c r="Q379" s="30">
        <f t="shared" si="22"/>
        <v>551.25</v>
      </c>
      <c r="R379" s="27">
        <f t="shared" si="23"/>
        <v>3</v>
      </c>
    </row>
    <row r="380" spans="1:18">
      <c r="A380" s="1"/>
      <c r="B380" s="6" t="s">
        <v>23</v>
      </c>
      <c r="C380" s="6">
        <v>1197831</v>
      </c>
      <c r="D380" s="7">
        <v>44288</v>
      </c>
      <c r="E380" s="6" t="s">
        <v>24</v>
      </c>
      <c r="F380" s="6" t="s">
        <v>25</v>
      </c>
      <c r="G380" s="6" t="s">
        <v>36</v>
      </c>
      <c r="H380" s="6" t="s">
        <v>17</v>
      </c>
      <c r="I380" s="25">
        <v>0.19999999999999998</v>
      </c>
      <c r="J380" s="22">
        <v>7000</v>
      </c>
      <c r="K380" s="23">
        <f t="shared" si="16"/>
        <v>1399.9999999999998</v>
      </c>
      <c r="L380" s="23">
        <f t="shared" si="17"/>
        <v>489.99999999999989</v>
      </c>
      <c r="M380" s="33">
        <v>0.35</v>
      </c>
      <c r="N380" s="30">
        <f t="shared" si="21"/>
        <v>0.2</v>
      </c>
      <c r="O380" s="31">
        <v>1400</v>
      </c>
      <c r="P380" s="31">
        <v>490</v>
      </c>
      <c r="Q380" s="30">
        <f t="shared" si="22"/>
        <v>279.99999999999994</v>
      </c>
      <c r="R380" s="27">
        <f t="shared" si="23"/>
        <v>4</v>
      </c>
    </row>
    <row r="381" spans="1:18">
      <c r="A381" s="1"/>
      <c r="B381" s="6" t="s">
        <v>23</v>
      </c>
      <c r="C381" s="6">
        <v>1197831</v>
      </c>
      <c r="D381" s="7">
        <v>44288</v>
      </c>
      <c r="E381" s="6" t="s">
        <v>24</v>
      </c>
      <c r="F381" s="6" t="s">
        <v>25</v>
      </c>
      <c r="G381" s="6" t="s">
        <v>36</v>
      </c>
      <c r="H381" s="6" t="s">
        <v>18</v>
      </c>
      <c r="I381" s="25">
        <v>0.30000000000000004</v>
      </c>
      <c r="J381" s="22">
        <v>7000</v>
      </c>
      <c r="K381" s="23">
        <f t="shared" si="16"/>
        <v>2100.0000000000005</v>
      </c>
      <c r="L381" s="23">
        <f t="shared" si="17"/>
        <v>735.00000000000011</v>
      </c>
      <c r="M381" s="33">
        <v>0.35</v>
      </c>
      <c r="N381" s="30">
        <f t="shared" si="21"/>
        <v>0.3</v>
      </c>
      <c r="O381" s="31">
        <v>2100</v>
      </c>
      <c r="P381" s="31">
        <v>735</v>
      </c>
      <c r="Q381" s="30">
        <f t="shared" si="22"/>
        <v>630.00000000000011</v>
      </c>
      <c r="R381" s="27">
        <f t="shared" si="23"/>
        <v>4</v>
      </c>
    </row>
    <row r="382" spans="1:18">
      <c r="A382" s="1"/>
      <c r="B382" s="6" t="s">
        <v>23</v>
      </c>
      <c r="C382" s="6">
        <v>1197831</v>
      </c>
      <c r="D382" s="7">
        <v>44288</v>
      </c>
      <c r="E382" s="6" t="s">
        <v>24</v>
      </c>
      <c r="F382" s="6" t="s">
        <v>25</v>
      </c>
      <c r="G382" s="6" t="s">
        <v>36</v>
      </c>
      <c r="H382" s="6" t="s">
        <v>19</v>
      </c>
      <c r="I382" s="25">
        <v>0.24999999999999997</v>
      </c>
      <c r="J382" s="22">
        <v>5250</v>
      </c>
      <c r="K382" s="23">
        <f t="shared" si="16"/>
        <v>1312.4999999999998</v>
      </c>
      <c r="L382" s="23">
        <f t="shared" si="17"/>
        <v>459.37499999999989</v>
      </c>
      <c r="M382" s="33">
        <v>0.35</v>
      </c>
      <c r="N382" s="30">
        <f t="shared" si="21"/>
        <v>0.25</v>
      </c>
      <c r="O382" s="31">
        <v>1312.5</v>
      </c>
      <c r="P382" s="31">
        <v>459.375</v>
      </c>
      <c r="Q382" s="30">
        <f t="shared" si="22"/>
        <v>328.12499999999994</v>
      </c>
      <c r="R382" s="27">
        <f t="shared" si="23"/>
        <v>4</v>
      </c>
    </row>
    <row r="383" spans="1:18">
      <c r="A383" s="1"/>
      <c r="B383" s="6" t="s">
        <v>23</v>
      </c>
      <c r="C383" s="6">
        <v>1197831</v>
      </c>
      <c r="D383" s="7">
        <v>44288</v>
      </c>
      <c r="E383" s="6" t="s">
        <v>24</v>
      </c>
      <c r="F383" s="6" t="s">
        <v>25</v>
      </c>
      <c r="G383" s="6" t="s">
        <v>36</v>
      </c>
      <c r="H383" s="6" t="s">
        <v>20</v>
      </c>
      <c r="I383" s="25">
        <v>0.30000000000000004</v>
      </c>
      <c r="J383" s="22">
        <v>4250</v>
      </c>
      <c r="K383" s="23">
        <f t="shared" si="16"/>
        <v>1275.0000000000002</v>
      </c>
      <c r="L383" s="23">
        <f t="shared" si="17"/>
        <v>573.75000000000011</v>
      </c>
      <c r="M383" s="33">
        <v>0.45</v>
      </c>
      <c r="N383" s="30">
        <f t="shared" si="21"/>
        <v>0.3</v>
      </c>
      <c r="O383" s="31">
        <v>1275</v>
      </c>
      <c r="P383" s="31">
        <v>573.75</v>
      </c>
      <c r="Q383" s="30">
        <f t="shared" si="22"/>
        <v>382.50000000000006</v>
      </c>
      <c r="R383" s="27">
        <f t="shared" si="23"/>
        <v>4</v>
      </c>
    </row>
    <row r="384" spans="1:18">
      <c r="A384" s="1"/>
      <c r="B384" s="6" t="s">
        <v>23</v>
      </c>
      <c r="C384" s="6">
        <v>1197831</v>
      </c>
      <c r="D384" s="7">
        <v>44288</v>
      </c>
      <c r="E384" s="6" t="s">
        <v>24</v>
      </c>
      <c r="F384" s="6" t="s">
        <v>25</v>
      </c>
      <c r="G384" s="6" t="s">
        <v>36</v>
      </c>
      <c r="H384" s="6" t="s">
        <v>21</v>
      </c>
      <c r="I384" s="25">
        <v>0.35</v>
      </c>
      <c r="J384" s="22">
        <v>3250</v>
      </c>
      <c r="K384" s="23">
        <f t="shared" si="16"/>
        <v>1137.5</v>
      </c>
      <c r="L384" s="23">
        <f t="shared" si="17"/>
        <v>341.25</v>
      </c>
      <c r="M384" s="33">
        <v>0.3</v>
      </c>
      <c r="N384" s="30">
        <f t="shared" si="21"/>
        <v>0.35</v>
      </c>
      <c r="O384" s="31">
        <v>1137.5</v>
      </c>
      <c r="P384" s="31">
        <v>341.25</v>
      </c>
      <c r="Q384" s="30">
        <f t="shared" si="22"/>
        <v>398.125</v>
      </c>
      <c r="R384" s="27">
        <f t="shared" si="23"/>
        <v>4</v>
      </c>
    </row>
    <row r="385" spans="1:18">
      <c r="A385" s="1"/>
      <c r="B385" s="6" t="s">
        <v>23</v>
      </c>
      <c r="C385" s="6">
        <v>1197831</v>
      </c>
      <c r="D385" s="7">
        <v>44288</v>
      </c>
      <c r="E385" s="6" t="s">
        <v>24</v>
      </c>
      <c r="F385" s="6" t="s">
        <v>25</v>
      </c>
      <c r="G385" s="6" t="s">
        <v>36</v>
      </c>
      <c r="H385" s="6" t="s">
        <v>22</v>
      </c>
      <c r="I385" s="25">
        <v>0.30000000000000004</v>
      </c>
      <c r="J385" s="22">
        <v>6000</v>
      </c>
      <c r="K385" s="23">
        <f t="shared" si="16"/>
        <v>1800.0000000000002</v>
      </c>
      <c r="L385" s="23">
        <f t="shared" si="17"/>
        <v>900.00000000000011</v>
      </c>
      <c r="M385" s="33">
        <v>0.5</v>
      </c>
      <c r="N385" s="30">
        <f t="shared" si="21"/>
        <v>0.3</v>
      </c>
      <c r="O385" s="31">
        <v>1800</v>
      </c>
      <c r="P385" s="31">
        <v>900</v>
      </c>
      <c r="Q385" s="30">
        <f t="shared" si="22"/>
        <v>540</v>
      </c>
      <c r="R385" s="27">
        <f t="shared" si="23"/>
        <v>4</v>
      </c>
    </row>
    <row r="386" spans="1:18">
      <c r="A386" s="1"/>
      <c r="B386" s="6" t="s">
        <v>23</v>
      </c>
      <c r="C386" s="6">
        <v>1197831</v>
      </c>
      <c r="D386" s="7">
        <v>44318</v>
      </c>
      <c r="E386" s="6" t="s">
        <v>24</v>
      </c>
      <c r="F386" s="6" t="s">
        <v>25</v>
      </c>
      <c r="G386" s="6" t="s">
        <v>36</v>
      </c>
      <c r="H386" s="6" t="s">
        <v>17</v>
      </c>
      <c r="I386" s="25">
        <v>0.19999999999999998</v>
      </c>
      <c r="J386" s="22">
        <v>7500</v>
      </c>
      <c r="K386" s="23">
        <f t="shared" si="16"/>
        <v>1499.9999999999998</v>
      </c>
      <c r="L386" s="23">
        <f t="shared" si="17"/>
        <v>524.99999999999989</v>
      </c>
      <c r="M386" s="33">
        <v>0.35</v>
      </c>
      <c r="N386" s="30">
        <f t="shared" si="21"/>
        <v>0.2</v>
      </c>
      <c r="O386" s="31">
        <v>1500</v>
      </c>
      <c r="P386" s="31">
        <v>525</v>
      </c>
      <c r="Q386" s="30">
        <f t="shared" si="22"/>
        <v>299.99999999999994</v>
      </c>
      <c r="R386" s="27">
        <f t="shared" si="23"/>
        <v>5</v>
      </c>
    </row>
    <row r="387" spans="1:18">
      <c r="A387" s="1"/>
      <c r="B387" s="6" t="s">
        <v>23</v>
      </c>
      <c r="C387" s="6">
        <v>1197831</v>
      </c>
      <c r="D387" s="7">
        <v>44318</v>
      </c>
      <c r="E387" s="6" t="s">
        <v>24</v>
      </c>
      <c r="F387" s="6" t="s">
        <v>25</v>
      </c>
      <c r="G387" s="6" t="s">
        <v>36</v>
      </c>
      <c r="H387" s="6" t="s">
        <v>18</v>
      </c>
      <c r="I387" s="25">
        <v>0.30000000000000004</v>
      </c>
      <c r="J387" s="22">
        <v>7750</v>
      </c>
      <c r="K387" s="23">
        <f t="shared" si="16"/>
        <v>2325.0000000000005</v>
      </c>
      <c r="L387" s="23">
        <f t="shared" si="17"/>
        <v>813.75000000000011</v>
      </c>
      <c r="M387" s="33">
        <v>0.35</v>
      </c>
      <c r="N387" s="30">
        <f t="shared" ref="N387:N450" si="24">_xlfn.NUMBERVALUE(SUBSTITUTE(I387,"$",""))</f>
        <v>0.3</v>
      </c>
      <c r="O387" s="31">
        <v>2325</v>
      </c>
      <c r="P387" s="31">
        <v>813.75</v>
      </c>
      <c r="Q387" s="30">
        <f t="shared" ref="Q387:Q450" si="25">N387*K387</f>
        <v>697.50000000000011</v>
      </c>
      <c r="R387" s="27">
        <f t="shared" ref="R387:R450" si="26">MONTH(D387)</f>
        <v>5</v>
      </c>
    </row>
    <row r="388" spans="1:18">
      <c r="A388" s="1"/>
      <c r="B388" s="6" t="s">
        <v>23</v>
      </c>
      <c r="C388" s="6">
        <v>1197831</v>
      </c>
      <c r="D388" s="7">
        <v>44318</v>
      </c>
      <c r="E388" s="6" t="s">
        <v>24</v>
      </c>
      <c r="F388" s="6" t="s">
        <v>25</v>
      </c>
      <c r="G388" s="6" t="s">
        <v>36</v>
      </c>
      <c r="H388" s="6" t="s">
        <v>19</v>
      </c>
      <c r="I388" s="25">
        <v>0.24999999999999997</v>
      </c>
      <c r="J388" s="22">
        <v>6250</v>
      </c>
      <c r="K388" s="23">
        <f t="shared" si="16"/>
        <v>1562.4999999999998</v>
      </c>
      <c r="L388" s="23">
        <f t="shared" si="17"/>
        <v>546.87499999999989</v>
      </c>
      <c r="M388" s="33">
        <v>0.35</v>
      </c>
      <c r="N388" s="30">
        <f t="shared" si="24"/>
        <v>0.25</v>
      </c>
      <c r="O388" s="31">
        <v>1562.5</v>
      </c>
      <c r="P388" s="31">
        <v>546.875</v>
      </c>
      <c r="Q388" s="30">
        <f t="shared" si="25"/>
        <v>390.62499999999994</v>
      </c>
      <c r="R388" s="27">
        <f t="shared" si="26"/>
        <v>5</v>
      </c>
    </row>
    <row r="389" spans="1:18">
      <c r="A389" s="1"/>
      <c r="B389" s="6" t="s">
        <v>23</v>
      </c>
      <c r="C389" s="6">
        <v>1197831</v>
      </c>
      <c r="D389" s="7">
        <v>44318</v>
      </c>
      <c r="E389" s="6" t="s">
        <v>24</v>
      </c>
      <c r="F389" s="6" t="s">
        <v>25</v>
      </c>
      <c r="G389" s="6" t="s">
        <v>36</v>
      </c>
      <c r="H389" s="6" t="s">
        <v>20</v>
      </c>
      <c r="I389" s="25">
        <v>0.35000000000000003</v>
      </c>
      <c r="J389" s="22">
        <v>5500</v>
      </c>
      <c r="K389" s="23">
        <f t="shared" si="16"/>
        <v>1925.0000000000002</v>
      </c>
      <c r="L389" s="23">
        <f t="shared" si="17"/>
        <v>866.25000000000011</v>
      </c>
      <c r="M389" s="33">
        <v>0.45</v>
      </c>
      <c r="N389" s="30">
        <f t="shared" si="24"/>
        <v>0.35</v>
      </c>
      <c r="O389" s="31">
        <v>1925</v>
      </c>
      <c r="P389" s="31">
        <v>866.25</v>
      </c>
      <c r="Q389" s="30">
        <f t="shared" si="25"/>
        <v>673.75</v>
      </c>
      <c r="R389" s="27">
        <f t="shared" si="26"/>
        <v>5</v>
      </c>
    </row>
    <row r="390" spans="1:18">
      <c r="A390" s="1"/>
      <c r="B390" s="6" t="s">
        <v>23</v>
      </c>
      <c r="C390" s="6">
        <v>1197831</v>
      </c>
      <c r="D390" s="7">
        <v>44318</v>
      </c>
      <c r="E390" s="6" t="s">
        <v>24</v>
      </c>
      <c r="F390" s="6" t="s">
        <v>25</v>
      </c>
      <c r="G390" s="6" t="s">
        <v>36</v>
      </c>
      <c r="H390" s="6" t="s">
        <v>21</v>
      </c>
      <c r="I390" s="25">
        <v>0.5</v>
      </c>
      <c r="J390" s="22">
        <v>4500</v>
      </c>
      <c r="K390" s="23">
        <f t="shared" si="16"/>
        <v>2250</v>
      </c>
      <c r="L390" s="23">
        <f t="shared" si="17"/>
        <v>675</v>
      </c>
      <c r="M390" s="33">
        <v>0.3</v>
      </c>
      <c r="N390" s="30">
        <f t="shared" si="24"/>
        <v>0.5</v>
      </c>
      <c r="O390" s="31">
        <v>2250</v>
      </c>
      <c r="P390" s="31">
        <v>675</v>
      </c>
      <c r="Q390" s="30">
        <f t="shared" si="25"/>
        <v>1125</v>
      </c>
      <c r="R390" s="27">
        <f t="shared" si="26"/>
        <v>5</v>
      </c>
    </row>
    <row r="391" spans="1:18">
      <c r="A391" s="1"/>
      <c r="B391" s="6" t="s">
        <v>23</v>
      </c>
      <c r="C391" s="6">
        <v>1197831</v>
      </c>
      <c r="D391" s="7">
        <v>44318</v>
      </c>
      <c r="E391" s="6" t="s">
        <v>24</v>
      </c>
      <c r="F391" s="6" t="s">
        <v>25</v>
      </c>
      <c r="G391" s="6" t="s">
        <v>36</v>
      </c>
      <c r="H391" s="6" t="s">
        <v>22</v>
      </c>
      <c r="I391" s="25">
        <v>0.45</v>
      </c>
      <c r="J391" s="22">
        <v>8000</v>
      </c>
      <c r="K391" s="23">
        <f t="shared" si="16"/>
        <v>3600</v>
      </c>
      <c r="L391" s="23">
        <f t="shared" si="17"/>
        <v>1800</v>
      </c>
      <c r="M391" s="33">
        <v>0.5</v>
      </c>
      <c r="N391" s="30">
        <f t="shared" si="24"/>
        <v>0.45</v>
      </c>
      <c r="O391" s="31">
        <v>3600</v>
      </c>
      <c r="P391" s="31">
        <v>1800</v>
      </c>
      <c r="Q391" s="30">
        <f t="shared" si="25"/>
        <v>1620</v>
      </c>
      <c r="R391" s="27">
        <f t="shared" si="26"/>
        <v>5</v>
      </c>
    </row>
    <row r="392" spans="1:18">
      <c r="A392" s="1"/>
      <c r="B392" s="6" t="s">
        <v>23</v>
      </c>
      <c r="C392" s="6">
        <v>1197831</v>
      </c>
      <c r="D392" s="7">
        <v>44348</v>
      </c>
      <c r="E392" s="6" t="s">
        <v>24</v>
      </c>
      <c r="F392" s="6" t="s">
        <v>25</v>
      </c>
      <c r="G392" s="6" t="s">
        <v>36</v>
      </c>
      <c r="H392" s="6" t="s">
        <v>17</v>
      </c>
      <c r="I392" s="25">
        <v>0.45</v>
      </c>
      <c r="J392" s="22">
        <v>8000</v>
      </c>
      <c r="K392" s="23">
        <f t="shared" si="16"/>
        <v>3600</v>
      </c>
      <c r="L392" s="23">
        <f t="shared" si="17"/>
        <v>1260</v>
      </c>
      <c r="M392" s="33">
        <v>0.35</v>
      </c>
      <c r="N392" s="30">
        <f t="shared" si="24"/>
        <v>0.45</v>
      </c>
      <c r="O392" s="31">
        <v>3600</v>
      </c>
      <c r="P392" s="31">
        <v>1260</v>
      </c>
      <c r="Q392" s="30">
        <f t="shared" si="25"/>
        <v>1620</v>
      </c>
      <c r="R392" s="27">
        <f t="shared" si="26"/>
        <v>6</v>
      </c>
    </row>
    <row r="393" spans="1:18">
      <c r="A393" s="1"/>
      <c r="B393" s="6" t="s">
        <v>23</v>
      </c>
      <c r="C393" s="6">
        <v>1197831</v>
      </c>
      <c r="D393" s="7">
        <v>44348</v>
      </c>
      <c r="E393" s="6" t="s">
        <v>24</v>
      </c>
      <c r="F393" s="6" t="s">
        <v>25</v>
      </c>
      <c r="G393" s="6" t="s">
        <v>36</v>
      </c>
      <c r="H393" s="6" t="s">
        <v>18</v>
      </c>
      <c r="I393" s="25">
        <v>0.5</v>
      </c>
      <c r="J393" s="22">
        <v>8000</v>
      </c>
      <c r="K393" s="23">
        <f t="shared" si="16"/>
        <v>4000</v>
      </c>
      <c r="L393" s="23">
        <f t="shared" si="17"/>
        <v>1400</v>
      </c>
      <c r="M393" s="33">
        <v>0.35</v>
      </c>
      <c r="N393" s="30">
        <f t="shared" si="24"/>
        <v>0.5</v>
      </c>
      <c r="O393" s="31">
        <v>4000</v>
      </c>
      <c r="P393" s="31">
        <v>1400</v>
      </c>
      <c r="Q393" s="30">
        <f t="shared" si="25"/>
        <v>2000</v>
      </c>
      <c r="R393" s="27">
        <f t="shared" si="26"/>
        <v>6</v>
      </c>
    </row>
    <row r="394" spans="1:18">
      <c r="A394" s="1"/>
      <c r="B394" s="6" t="s">
        <v>23</v>
      </c>
      <c r="C394" s="6">
        <v>1197831</v>
      </c>
      <c r="D394" s="7">
        <v>44348</v>
      </c>
      <c r="E394" s="6" t="s">
        <v>24</v>
      </c>
      <c r="F394" s="6" t="s">
        <v>25</v>
      </c>
      <c r="G394" s="6" t="s">
        <v>36</v>
      </c>
      <c r="H394" s="6" t="s">
        <v>19</v>
      </c>
      <c r="I394" s="25">
        <v>0.45</v>
      </c>
      <c r="J394" s="22">
        <v>6500</v>
      </c>
      <c r="K394" s="23">
        <f t="shared" si="16"/>
        <v>2925</v>
      </c>
      <c r="L394" s="23">
        <f t="shared" si="17"/>
        <v>1023.7499999999999</v>
      </c>
      <c r="M394" s="33">
        <v>0.35</v>
      </c>
      <c r="N394" s="30">
        <f t="shared" si="24"/>
        <v>0.45</v>
      </c>
      <c r="O394" s="31">
        <v>2925</v>
      </c>
      <c r="P394" s="31">
        <v>1023.75</v>
      </c>
      <c r="Q394" s="30">
        <f t="shared" si="25"/>
        <v>1316.25</v>
      </c>
      <c r="R394" s="27">
        <f t="shared" si="26"/>
        <v>6</v>
      </c>
    </row>
    <row r="395" spans="1:18">
      <c r="A395" s="1"/>
      <c r="B395" s="6" t="s">
        <v>23</v>
      </c>
      <c r="C395" s="6">
        <v>1197831</v>
      </c>
      <c r="D395" s="7">
        <v>44348</v>
      </c>
      <c r="E395" s="6" t="s">
        <v>24</v>
      </c>
      <c r="F395" s="6" t="s">
        <v>25</v>
      </c>
      <c r="G395" s="6" t="s">
        <v>36</v>
      </c>
      <c r="H395" s="6" t="s">
        <v>20</v>
      </c>
      <c r="I395" s="25">
        <v>0.45</v>
      </c>
      <c r="J395" s="22">
        <v>6000</v>
      </c>
      <c r="K395" s="23">
        <f t="shared" si="16"/>
        <v>2700</v>
      </c>
      <c r="L395" s="23">
        <f t="shared" si="17"/>
        <v>1215</v>
      </c>
      <c r="M395" s="33">
        <v>0.45</v>
      </c>
      <c r="N395" s="30">
        <f t="shared" si="24"/>
        <v>0.45</v>
      </c>
      <c r="O395" s="31">
        <v>2700</v>
      </c>
      <c r="P395" s="31">
        <v>1215</v>
      </c>
      <c r="Q395" s="30">
        <f t="shared" si="25"/>
        <v>1215</v>
      </c>
      <c r="R395" s="27">
        <f t="shared" si="26"/>
        <v>6</v>
      </c>
    </row>
    <row r="396" spans="1:18">
      <c r="A396" s="1"/>
      <c r="B396" s="6" t="s">
        <v>23</v>
      </c>
      <c r="C396" s="6">
        <v>1197831</v>
      </c>
      <c r="D396" s="7">
        <v>44348</v>
      </c>
      <c r="E396" s="6" t="s">
        <v>24</v>
      </c>
      <c r="F396" s="6" t="s">
        <v>25</v>
      </c>
      <c r="G396" s="6" t="s">
        <v>36</v>
      </c>
      <c r="H396" s="6" t="s">
        <v>21</v>
      </c>
      <c r="I396" s="25">
        <v>0.5</v>
      </c>
      <c r="J396" s="22">
        <v>5000</v>
      </c>
      <c r="K396" s="23">
        <f t="shared" si="16"/>
        <v>2500</v>
      </c>
      <c r="L396" s="23">
        <f t="shared" si="17"/>
        <v>750</v>
      </c>
      <c r="M396" s="33">
        <v>0.3</v>
      </c>
      <c r="N396" s="30">
        <f t="shared" si="24"/>
        <v>0.5</v>
      </c>
      <c r="O396" s="31">
        <v>2500</v>
      </c>
      <c r="P396" s="31">
        <v>750</v>
      </c>
      <c r="Q396" s="30">
        <f t="shared" si="25"/>
        <v>1250</v>
      </c>
      <c r="R396" s="27">
        <f t="shared" si="26"/>
        <v>6</v>
      </c>
    </row>
    <row r="397" spans="1:18">
      <c r="A397" s="1"/>
      <c r="B397" s="6" t="s">
        <v>23</v>
      </c>
      <c r="C397" s="6">
        <v>1197831</v>
      </c>
      <c r="D397" s="7">
        <v>44348</v>
      </c>
      <c r="E397" s="6" t="s">
        <v>24</v>
      </c>
      <c r="F397" s="6" t="s">
        <v>25</v>
      </c>
      <c r="G397" s="6" t="s">
        <v>36</v>
      </c>
      <c r="H397" s="6" t="s">
        <v>22</v>
      </c>
      <c r="I397" s="25">
        <v>0.55000000000000004</v>
      </c>
      <c r="J397" s="22">
        <v>8750</v>
      </c>
      <c r="K397" s="23">
        <f t="shared" si="16"/>
        <v>4812.5</v>
      </c>
      <c r="L397" s="23">
        <f t="shared" si="17"/>
        <v>2406.25</v>
      </c>
      <c r="M397" s="33">
        <v>0.5</v>
      </c>
      <c r="N397" s="30">
        <f t="shared" si="24"/>
        <v>0.55000000000000004</v>
      </c>
      <c r="O397" s="31">
        <v>4812.5</v>
      </c>
      <c r="P397" s="31">
        <v>2406.25</v>
      </c>
      <c r="Q397" s="30">
        <f t="shared" si="25"/>
        <v>2646.875</v>
      </c>
      <c r="R397" s="27">
        <f t="shared" si="26"/>
        <v>6</v>
      </c>
    </row>
    <row r="398" spans="1:18">
      <c r="A398" s="1"/>
      <c r="B398" s="6" t="s">
        <v>23</v>
      </c>
      <c r="C398" s="6">
        <v>1197831</v>
      </c>
      <c r="D398" s="7">
        <v>44380</v>
      </c>
      <c r="E398" s="6" t="s">
        <v>24</v>
      </c>
      <c r="F398" s="6" t="s">
        <v>25</v>
      </c>
      <c r="G398" s="6" t="s">
        <v>36</v>
      </c>
      <c r="H398" s="6" t="s">
        <v>17</v>
      </c>
      <c r="I398" s="25">
        <v>0.45</v>
      </c>
      <c r="J398" s="22">
        <v>8250</v>
      </c>
      <c r="K398" s="23">
        <f t="shared" si="16"/>
        <v>3712.5</v>
      </c>
      <c r="L398" s="23">
        <f t="shared" si="17"/>
        <v>1484.9999999999998</v>
      </c>
      <c r="M398" s="33">
        <v>0.39999999999999997</v>
      </c>
      <c r="N398" s="30">
        <f t="shared" si="24"/>
        <v>0.45</v>
      </c>
      <c r="O398" s="31">
        <v>3712.5</v>
      </c>
      <c r="P398" s="31">
        <v>1485</v>
      </c>
      <c r="Q398" s="30">
        <f t="shared" si="25"/>
        <v>1670.625</v>
      </c>
      <c r="R398" s="27">
        <f t="shared" si="26"/>
        <v>7</v>
      </c>
    </row>
    <row r="399" spans="1:18">
      <c r="A399" s="1"/>
      <c r="B399" s="6" t="s">
        <v>23</v>
      </c>
      <c r="C399" s="6">
        <v>1197831</v>
      </c>
      <c r="D399" s="7">
        <v>44380</v>
      </c>
      <c r="E399" s="6" t="s">
        <v>24</v>
      </c>
      <c r="F399" s="6" t="s">
        <v>25</v>
      </c>
      <c r="G399" s="6" t="s">
        <v>36</v>
      </c>
      <c r="H399" s="6" t="s">
        <v>18</v>
      </c>
      <c r="I399" s="25">
        <v>0.5</v>
      </c>
      <c r="J399" s="22">
        <v>8250</v>
      </c>
      <c r="K399" s="23">
        <f t="shared" si="16"/>
        <v>4125</v>
      </c>
      <c r="L399" s="23">
        <f t="shared" si="17"/>
        <v>1649.9999999999998</v>
      </c>
      <c r="M399" s="33">
        <v>0.39999999999999997</v>
      </c>
      <c r="N399" s="30">
        <f t="shared" si="24"/>
        <v>0.5</v>
      </c>
      <c r="O399" s="31">
        <v>4125</v>
      </c>
      <c r="P399" s="31">
        <v>1650</v>
      </c>
      <c r="Q399" s="30">
        <f t="shared" si="25"/>
        <v>2062.5</v>
      </c>
      <c r="R399" s="27">
        <f t="shared" si="26"/>
        <v>7</v>
      </c>
    </row>
    <row r="400" spans="1:18">
      <c r="A400" s="1"/>
      <c r="B400" s="6" t="s">
        <v>23</v>
      </c>
      <c r="C400" s="6">
        <v>1197831</v>
      </c>
      <c r="D400" s="7">
        <v>44380</v>
      </c>
      <c r="E400" s="6" t="s">
        <v>24</v>
      </c>
      <c r="F400" s="6" t="s">
        <v>25</v>
      </c>
      <c r="G400" s="6" t="s">
        <v>36</v>
      </c>
      <c r="H400" s="6" t="s">
        <v>19</v>
      </c>
      <c r="I400" s="25">
        <v>0.45</v>
      </c>
      <c r="J400" s="22">
        <v>9750</v>
      </c>
      <c r="K400" s="23">
        <f t="shared" si="16"/>
        <v>4387.5</v>
      </c>
      <c r="L400" s="23">
        <f t="shared" si="17"/>
        <v>1754.9999999999998</v>
      </c>
      <c r="M400" s="33">
        <v>0.39999999999999997</v>
      </c>
      <c r="N400" s="30">
        <f t="shared" si="24"/>
        <v>0.45</v>
      </c>
      <c r="O400" s="31">
        <v>4387.5</v>
      </c>
      <c r="P400" s="31">
        <v>1755</v>
      </c>
      <c r="Q400" s="30">
        <f t="shared" si="25"/>
        <v>1974.375</v>
      </c>
      <c r="R400" s="27">
        <f t="shared" si="26"/>
        <v>7</v>
      </c>
    </row>
    <row r="401" spans="1:18">
      <c r="A401" s="1"/>
      <c r="B401" s="6" t="s">
        <v>23</v>
      </c>
      <c r="C401" s="6">
        <v>1197831</v>
      </c>
      <c r="D401" s="7">
        <v>44380</v>
      </c>
      <c r="E401" s="6" t="s">
        <v>24</v>
      </c>
      <c r="F401" s="6" t="s">
        <v>25</v>
      </c>
      <c r="G401" s="6" t="s">
        <v>36</v>
      </c>
      <c r="H401" s="6" t="s">
        <v>20</v>
      </c>
      <c r="I401" s="25">
        <v>0.45</v>
      </c>
      <c r="J401" s="22">
        <v>5750</v>
      </c>
      <c r="K401" s="23">
        <f t="shared" si="16"/>
        <v>2587.5</v>
      </c>
      <c r="L401" s="23">
        <f t="shared" si="17"/>
        <v>1293.75</v>
      </c>
      <c r="M401" s="33">
        <v>0.5</v>
      </c>
      <c r="N401" s="30">
        <f t="shared" si="24"/>
        <v>0.45</v>
      </c>
      <c r="O401" s="31">
        <v>2587.5</v>
      </c>
      <c r="P401" s="31">
        <v>1293.75</v>
      </c>
      <c r="Q401" s="30">
        <f t="shared" si="25"/>
        <v>1164.375</v>
      </c>
      <c r="R401" s="27">
        <f t="shared" si="26"/>
        <v>7</v>
      </c>
    </row>
    <row r="402" spans="1:18">
      <c r="A402" s="1"/>
      <c r="B402" s="6" t="s">
        <v>23</v>
      </c>
      <c r="C402" s="6">
        <v>1197831</v>
      </c>
      <c r="D402" s="7">
        <v>44380</v>
      </c>
      <c r="E402" s="6" t="s">
        <v>24</v>
      </c>
      <c r="F402" s="6" t="s">
        <v>25</v>
      </c>
      <c r="G402" s="6" t="s">
        <v>36</v>
      </c>
      <c r="H402" s="6" t="s">
        <v>21</v>
      </c>
      <c r="I402" s="25">
        <v>0.5</v>
      </c>
      <c r="J402" s="22">
        <v>5750</v>
      </c>
      <c r="K402" s="23">
        <f t="shared" si="16"/>
        <v>2875</v>
      </c>
      <c r="L402" s="23">
        <f t="shared" si="17"/>
        <v>1006.2499999999999</v>
      </c>
      <c r="M402" s="33">
        <v>0.35</v>
      </c>
      <c r="N402" s="30">
        <f t="shared" si="24"/>
        <v>0.5</v>
      </c>
      <c r="O402" s="31">
        <v>2875</v>
      </c>
      <c r="P402" s="31">
        <v>1006.25</v>
      </c>
      <c r="Q402" s="30">
        <f t="shared" si="25"/>
        <v>1437.5</v>
      </c>
      <c r="R402" s="27">
        <f t="shared" si="26"/>
        <v>7</v>
      </c>
    </row>
    <row r="403" spans="1:18">
      <c r="A403" s="1"/>
      <c r="B403" s="6" t="s">
        <v>23</v>
      </c>
      <c r="C403" s="6">
        <v>1197831</v>
      </c>
      <c r="D403" s="7">
        <v>44380</v>
      </c>
      <c r="E403" s="6" t="s">
        <v>24</v>
      </c>
      <c r="F403" s="6" t="s">
        <v>25</v>
      </c>
      <c r="G403" s="6" t="s">
        <v>36</v>
      </c>
      <c r="H403" s="6" t="s">
        <v>22</v>
      </c>
      <c r="I403" s="25">
        <v>0.6</v>
      </c>
      <c r="J403" s="22">
        <v>8500</v>
      </c>
      <c r="K403" s="23">
        <f t="shared" si="16"/>
        <v>5100</v>
      </c>
      <c r="L403" s="23">
        <f t="shared" si="17"/>
        <v>2805</v>
      </c>
      <c r="M403" s="33">
        <v>0.55000000000000004</v>
      </c>
      <c r="N403" s="30">
        <f t="shared" si="24"/>
        <v>0.6</v>
      </c>
      <c r="O403" s="31">
        <v>5100</v>
      </c>
      <c r="P403" s="31">
        <v>2805</v>
      </c>
      <c r="Q403" s="30">
        <f t="shared" si="25"/>
        <v>3060</v>
      </c>
      <c r="R403" s="27">
        <f t="shared" si="26"/>
        <v>7</v>
      </c>
    </row>
    <row r="404" spans="1:18">
      <c r="A404" s="1"/>
      <c r="B404" s="6" t="s">
        <v>23</v>
      </c>
      <c r="C404" s="6">
        <v>1197831</v>
      </c>
      <c r="D404" s="7">
        <v>44413</v>
      </c>
      <c r="E404" s="6" t="s">
        <v>24</v>
      </c>
      <c r="F404" s="6" t="s">
        <v>25</v>
      </c>
      <c r="G404" s="6" t="s">
        <v>36</v>
      </c>
      <c r="H404" s="6" t="s">
        <v>17</v>
      </c>
      <c r="I404" s="25">
        <v>0.5</v>
      </c>
      <c r="J404" s="22">
        <v>8000</v>
      </c>
      <c r="K404" s="23">
        <f t="shared" si="16"/>
        <v>4000</v>
      </c>
      <c r="L404" s="23">
        <f t="shared" si="17"/>
        <v>1599.9999999999998</v>
      </c>
      <c r="M404" s="33">
        <v>0.39999999999999997</v>
      </c>
      <c r="N404" s="30">
        <f t="shared" si="24"/>
        <v>0.5</v>
      </c>
      <c r="O404" s="31">
        <v>4000</v>
      </c>
      <c r="P404" s="31">
        <v>1600</v>
      </c>
      <c r="Q404" s="30">
        <f t="shared" si="25"/>
        <v>2000</v>
      </c>
      <c r="R404" s="27">
        <f t="shared" si="26"/>
        <v>8</v>
      </c>
    </row>
    <row r="405" spans="1:18">
      <c r="A405" s="1"/>
      <c r="B405" s="6" t="s">
        <v>23</v>
      </c>
      <c r="C405" s="6">
        <v>1197831</v>
      </c>
      <c r="D405" s="7">
        <v>44413</v>
      </c>
      <c r="E405" s="6" t="s">
        <v>24</v>
      </c>
      <c r="F405" s="6" t="s">
        <v>25</v>
      </c>
      <c r="G405" s="6" t="s">
        <v>36</v>
      </c>
      <c r="H405" s="6" t="s">
        <v>18</v>
      </c>
      <c r="I405" s="25">
        <v>0.55000000000000004</v>
      </c>
      <c r="J405" s="22">
        <v>8000</v>
      </c>
      <c r="K405" s="23">
        <f t="shared" si="16"/>
        <v>4400</v>
      </c>
      <c r="L405" s="23">
        <f t="shared" si="17"/>
        <v>1759.9999999999998</v>
      </c>
      <c r="M405" s="33">
        <v>0.39999999999999997</v>
      </c>
      <c r="N405" s="30">
        <f t="shared" si="24"/>
        <v>0.55000000000000004</v>
      </c>
      <c r="O405" s="31">
        <v>4400</v>
      </c>
      <c r="P405" s="31">
        <v>1760</v>
      </c>
      <c r="Q405" s="30">
        <f t="shared" si="25"/>
        <v>2420</v>
      </c>
      <c r="R405" s="27">
        <f t="shared" si="26"/>
        <v>8</v>
      </c>
    </row>
    <row r="406" spans="1:18">
      <c r="A406" s="1"/>
      <c r="B406" s="6" t="s">
        <v>23</v>
      </c>
      <c r="C406" s="6">
        <v>1197831</v>
      </c>
      <c r="D406" s="7">
        <v>44413</v>
      </c>
      <c r="E406" s="6" t="s">
        <v>24</v>
      </c>
      <c r="F406" s="6" t="s">
        <v>25</v>
      </c>
      <c r="G406" s="6" t="s">
        <v>36</v>
      </c>
      <c r="H406" s="6" t="s">
        <v>19</v>
      </c>
      <c r="I406" s="25">
        <v>0.5</v>
      </c>
      <c r="J406" s="22">
        <v>9750</v>
      </c>
      <c r="K406" s="23">
        <f t="shared" si="16"/>
        <v>4875</v>
      </c>
      <c r="L406" s="23">
        <f t="shared" si="17"/>
        <v>1949.9999999999998</v>
      </c>
      <c r="M406" s="33">
        <v>0.39999999999999997</v>
      </c>
      <c r="N406" s="30">
        <f t="shared" si="24"/>
        <v>0.5</v>
      </c>
      <c r="O406" s="31">
        <v>4875</v>
      </c>
      <c r="P406" s="31">
        <v>1950</v>
      </c>
      <c r="Q406" s="30">
        <f t="shared" si="25"/>
        <v>2437.5</v>
      </c>
      <c r="R406" s="27">
        <f t="shared" si="26"/>
        <v>8</v>
      </c>
    </row>
    <row r="407" spans="1:18">
      <c r="A407" s="1"/>
      <c r="B407" s="6" t="s">
        <v>23</v>
      </c>
      <c r="C407" s="6">
        <v>1197831</v>
      </c>
      <c r="D407" s="7">
        <v>44413</v>
      </c>
      <c r="E407" s="6" t="s">
        <v>24</v>
      </c>
      <c r="F407" s="6" t="s">
        <v>25</v>
      </c>
      <c r="G407" s="6" t="s">
        <v>36</v>
      </c>
      <c r="H407" s="6" t="s">
        <v>20</v>
      </c>
      <c r="I407" s="25">
        <v>0.5</v>
      </c>
      <c r="J407" s="22">
        <v>5250</v>
      </c>
      <c r="K407" s="23">
        <f t="shared" si="16"/>
        <v>2625</v>
      </c>
      <c r="L407" s="23">
        <f t="shared" si="17"/>
        <v>1312.5</v>
      </c>
      <c r="M407" s="33">
        <v>0.5</v>
      </c>
      <c r="N407" s="30">
        <f t="shared" si="24"/>
        <v>0.5</v>
      </c>
      <c r="O407" s="31">
        <v>2625</v>
      </c>
      <c r="P407" s="31">
        <v>1312.5</v>
      </c>
      <c r="Q407" s="30">
        <f t="shared" si="25"/>
        <v>1312.5</v>
      </c>
      <c r="R407" s="27">
        <f t="shared" si="26"/>
        <v>8</v>
      </c>
    </row>
    <row r="408" spans="1:18">
      <c r="A408" s="1"/>
      <c r="B408" s="6" t="s">
        <v>23</v>
      </c>
      <c r="C408" s="6">
        <v>1197831</v>
      </c>
      <c r="D408" s="7">
        <v>44413</v>
      </c>
      <c r="E408" s="6" t="s">
        <v>24</v>
      </c>
      <c r="F408" s="6" t="s">
        <v>25</v>
      </c>
      <c r="G408" s="6" t="s">
        <v>36</v>
      </c>
      <c r="H408" s="6" t="s">
        <v>21</v>
      </c>
      <c r="I408" s="25">
        <v>0.55000000000000004</v>
      </c>
      <c r="J408" s="22">
        <v>5250</v>
      </c>
      <c r="K408" s="23">
        <f t="shared" si="16"/>
        <v>2887.5000000000005</v>
      </c>
      <c r="L408" s="23">
        <f t="shared" si="17"/>
        <v>1010.6250000000001</v>
      </c>
      <c r="M408" s="33">
        <v>0.35</v>
      </c>
      <c r="N408" s="30">
        <f t="shared" si="24"/>
        <v>0.55000000000000004</v>
      </c>
      <c r="O408" s="31">
        <v>2887.5</v>
      </c>
      <c r="P408" s="31">
        <v>1010.625</v>
      </c>
      <c r="Q408" s="30">
        <f t="shared" si="25"/>
        <v>1588.1250000000005</v>
      </c>
      <c r="R408" s="27">
        <f t="shared" si="26"/>
        <v>8</v>
      </c>
    </row>
    <row r="409" spans="1:18">
      <c r="A409" s="1"/>
      <c r="B409" s="6" t="s">
        <v>23</v>
      </c>
      <c r="C409" s="6">
        <v>1197831</v>
      </c>
      <c r="D409" s="7">
        <v>44413</v>
      </c>
      <c r="E409" s="6" t="s">
        <v>24</v>
      </c>
      <c r="F409" s="6" t="s">
        <v>25</v>
      </c>
      <c r="G409" s="6" t="s">
        <v>36</v>
      </c>
      <c r="H409" s="6" t="s">
        <v>22</v>
      </c>
      <c r="I409" s="25">
        <v>0.6</v>
      </c>
      <c r="J409" s="22">
        <v>7750</v>
      </c>
      <c r="K409" s="23">
        <f t="shared" si="16"/>
        <v>4650</v>
      </c>
      <c r="L409" s="23">
        <f t="shared" si="17"/>
        <v>2557.5</v>
      </c>
      <c r="M409" s="33">
        <v>0.55000000000000004</v>
      </c>
      <c r="N409" s="30">
        <f t="shared" si="24"/>
        <v>0.6</v>
      </c>
      <c r="O409" s="31">
        <v>4650</v>
      </c>
      <c r="P409" s="31">
        <v>2557.5</v>
      </c>
      <c r="Q409" s="30">
        <f t="shared" si="25"/>
        <v>2790</v>
      </c>
      <c r="R409" s="27">
        <f t="shared" si="26"/>
        <v>8</v>
      </c>
    </row>
    <row r="410" spans="1:18">
      <c r="A410" s="1"/>
      <c r="B410" s="6" t="s">
        <v>23</v>
      </c>
      <c r="C410" s="6">
        <v>1197831</v>
      </c>
      <c r="D410" s="7">
        <v>44441</v>
      </c>
      <c r="E410" s="6" t="s">
        <v>24</v>
      </c>
      <c r="F410" s="6" t="s">
        <v>25</v>
      </c>
      <c r="G410" s="6" t="s">
        <v>36</v>
      </c>
      <c r="H410" s="6" t="s">
        <v>17</v>
      </c>
      <c r="I410" s="25">
        <v>0.55000000000000004</v>
      </c>
      <c r="J410" s="22">
        <v>7250</v>
      </c>
      <c r="K410" s="23">
        <f t="shared" si="16"/>
        <v>3987.5000000000005</v>
      </c>
      <c r="L410" s="23">
        <f t="shared" si="17"/>
        <v>1595</v>
      </c>
      <c r="M410" s="33">
        <v>0.39999999999999997</v>
      </c>
      <c r="N410" s="30">
        <f t="shared" si="24"/>
        <v>0.55000000000000004</v>
      </c>
      <c r="O410" s="31">
        <v>3987.5</v>
      </c>
      <c r="P410" s="31">
        <v>1595</v>
      </c>
      <c r="Q410" s="30">
        <f t="shared" si="25"/>
        <v>2193.1250000000005</v>
      </c>
      <c r="R410" s="27">
        <f t="shared" si="26"/>
        <v>9</v>
      </c>
    </row>
    <row r="411" spans="1:18">
      <c r="A411" s="1"/>
      <c r="B411" s="6" t="s">
        <v>23</v>
      </c>
      <c r="C411" s="6">
        <v>1197831</v>
      </c>
      <c r="D411" s="7">
        <v>44441</v>
      </c>
      <c r="E411" s="6" t="s">
        <v>24</v>
      </c>
      <c r="F411" s="6" t="s">
        <v>25</v>
      </c>
      <c r="G411" s="6" t="s">
        <v>36</v>
      </c>
      <c r="H411" s="6" t="s">
        <v>18</v>
      </c>
      <c r="I411" s="25">
        <v>0.55000000000000004</v>
      </c>
      <c r="J411" s="22">
        <v>6750</v>
      </c>
      <c r="K411" s="23">
        <f t="shared" si="16"/>
        <v>3712.5000000000005</v>
      </c>
      <c r="L411" s="23">
        <f t="shared" si="17"/>
        <v>1485</v>
      </c>
      <c r="M411" s="33">
        <v>0.39999999999999997</v>
      </c>
      <c r="N411" s="30">
        <f t="shared" si="24"/>
        <v>0.55000000000000004</v>
      </c>
      <c r="O411" s="31">
        <v>3712.5</v>
      </c>
      <c r="P411" s="31">
        <v>1485</v>
      </c>
      <c r="Q411" s="30">
        <f t="shared" si="25"/>
        <v>2041.8750000000005</v>
      </c>
      <c r="R411" s="27">
        <f t="shared" si="26"/>
        <v>9</v>
      </c>
    </row>
    <row r="412" spans="1:18">
      <c r="A412" s="1"/>
      <c r="B412" s="6" t="s">
        <v>23</v>
      </c>
      <c r="C412" s="6">
        <v>1197831</v>
      </c>
      <c r="D412" s="7">
        <v>44441</v>
      </c>
      <c r="E412" s="6" t="s">
        <v>24</v>
      </c>
      <c r="F412" s="6" t="s">
        <v>25</v>
      </c>
      <c r="G412" s="6" t="s">
        <v>36</v>
      </c>
      <c r="H412" s="6" t="s">
        <v>19</v>
      </c>
      <c r="I412" s="25">
        <v>0.6</v>
      </c>
      <c r="J412" s="22">
        <v>7250</v>
      </c>
      <c r="K412" s="23">
        <f t="shared" si="16"/>
        <v>4350</v>
      </c>
      <c r="L412" s="23">
        <f t="shared" si="17"/>
        <v>1739.9999999999998</v>
      </c>
      <c r="M412" s="33">
        <v>0.39999999999999997</v>
      </c>
      <c r="N412" s="30">
        <f t="shared" si="24"/>
        <v>0.6</v>
      </c>
      <c r="O412" s="31">
        <v>4350</v>
      </c>
      <c r="P412" s="31">
        <v>1740</v>
      </c>
      <c r="Q412" s="30">
        <f t="shared" si="25"/>
        <v>2610</v>
      </c>
      <c r="R412" s="27">
        <f t="shared" si="26"/>
        <v>9</v>
      </c>
    </row>
    <row r="413" spans="1:18">
      <c r="A413" s="1"/>
      <c r="B413" s="6" t="s">
        <v>23</v>
      </c>
      <c r="C413" s="6">
        <v>1197831</v>
      </c>
      <c r="D413" s="7">
        <v>44441</v>
      </c>
      <c r="E413" s="6" t="s">
        <v>24</v>
      </c>
      <c r="F413" s="6" t="s">
        <v>25</v>
      </c>
      <c r="G413" s="6" t="s">
        <v>36</v>
      </c>
      <c r="H413" s="6" t="s">
        <v>20</v>
      </c>
      <c r="I413" s="25">
        <v>0.6</v>
      </c>
      <c r="J413" s="22">
        <v>4500</v>
      </c>
      <c r="K413" s="23">
        <f t="shared" si="16"/>
        <v>2700</v>
      </c>
      <c r="L413" s="23">
        <f t="shared" si="17"/>
        <v>1350</v>
      </c>
      <c r="M413" s="33">
        <v>0.5</v>
      </c>
      <c r="N413" s="30">
        <f t="shared" si="24"/>
        <v>0.6</v>
      </c>
      <c r="O413" s="31">
        <v>2700</v>
      </c>
      <c r="P413" s="31">
        <v>1350</v>
      </c>
      <c r="Q413" s="30">
        <f t="shared" si="25"/>
        <v>1620</v>
      </c>
      <c r="R413" s="27">
        <f t="shared" si="26"/>
        <v>9</v>
      </c>
    </row>
    <row r="414" spans="1:18">
      <c r="A414" s="1"/>
      <c r="B414" s="6" t="s">
        <v>23</v>
      </c>
      <c r="C414" s="6">
        <v>1197831</v>
      </c>
      <c r="D414" s="7">
        <v>44441</v>
      </c>
      <c r="E414" s="6" t="s">
        <v>24</v>
      </c>
      <c r="F414" s="6" t="s">
        <v>25</v>
      </c>
      <c r="G414" s="6" t="s">
        <v>36</v>
      </c>
      <c r="H414" s="6" t="s">
        <v>21</v>
      </c>
      <c r="I414" s="25">
        <v>0.55000000000000004</v>
      </c>
      <c r="J414" s="22">
        <v>4500</v>
      </c>
      <c r="K414" s="23">
        <f t="shared" si="16"/>
        <v>2475</v>
      </c>
      <c r="L414" s="23">
        <f t="shared" si="17"/>
        <v>866.25</v>
      </c>
      <c r="M414" s="33">
        <v>0.35</v>
      </c>
      <c r="N414" s="30">
        <f t="shared" si="24"/>
        <v>0.55000000000000004</v>
      </c>
      <c r="O414" s="31">
        <v>2475</v>
      </c>
      <c r="P414" s="31">
        <v>866.25</v>
      </c>
      <c r="Q414" s="30">
        <f t="shared" si="25"/>
        <v>1361.25</v>
      </c>
      <c r="R414" s="27">
        <f t="shared" si="26"/>
        <v>9</v>
      </c>
    </row>
    <row r="415" spans="1:18">
      <c r="A415" s="1"/>
      <c r="B415" s="6" t="s">
        <v>23</v>
      </c>
      <c r="C415" s="6">
        <v>1197831</v>
      </c>
      <c r="D415" s="7">
        <v>44441</v>
      </c>
      <c r="E415" s="6" t="s">
        <v>24</v>
      </c>
      <c r="F415" s="6" t="s">
        <v>25</v>
      </c>
      <c r="G415" s="6" t="s">
        <v>36</v>
      </c>
      <c r="H415" s="6" t="s">
        <v>22</v>
      </c>
      <c r="I415" s="25">
        <v>0.5</v>
      </c>
      <c r="J415" s="22">
        <v>6750</v>
      </c>
      <c r="K415" s="23">
        <f t="shared" si="16"/>
        <v>3375</v>
      </c>
      <c r="L415" s="23">
        <f t="shared" si="17"/>
        <v>1856.2500000000002</v>
      </c>
      <c r="M415" s="33">
        <v>0.55000000000000004</v>
      </c>
      <c r="N415" s="30">
        <f t="shared" si="24"/>
        <v>0.5</v>
      </c>
      <c r="O415" s="31">
        <v>3375</v>
      </c>
      <c r="P415" s="31">
        <v>1856.25</v>
      </c>
      <c r="Q415" s="30">
        <f t="shared" si="25"/>
        <v>1687.5</v>
      </c>
      <c r="R415" s="27">
        <f t="shared" si="26"/>
        <v>9</v>
      </c>
    </row>
    <row r="416" spans="1:18">
      <c r="A416" s="1"/>
      <c r="B416" s="6" t="s">
        <v>23</v>
      </c>
      <c r="C416" s="6">
        <v>1197831</v>
      </c>
      <c r="D416" s="7">
        <v>44470</v>
      </c>
      <c r="E416" s="6" t="s">
        <v>24</v>
      </c>
      <c r="F416" s="6" t="s">
        <v>25</v>
      </c>
      <c r="G416" s="6" t="s">
        <v>36</v>
      </c>
      <c r="H416" s="6" t="s">
        <v>17</v>
      </c>
      <c r="I416" s="25">
        <v>0.4</v>
      </c>
      <c r="J416" s="22">
        <v>6250</v>
      </c>
      <c r="K416" s="23">
        <f t="shared" si="16"/>
        <v>2500</v>
      </c>
      <c r="L416" s="23">
        <f t="shared" si="17"/>
        <v>999.99999999999989</v>
      </c>
      <c r="M416" s="33">
        <v>0.39999999999999997</v>
      </c>
      <c r="N416" s="30">
        <f t="shared" si="24"/>
        <v>0.4</v>
      </c>
      <c r="O416" s="31">
        <v>2500</v>
      </c>
      <c r="P416" s="31">
        <v>1000</v>
      </c>
      <c r="Q416" s="30">
        <f t="shared" si="25"/>
        <v>1000</v>
      </c>
      <c r="R416" s="27">
        <f t="shared" si="26"/>
        <v>10</v>
      </c>
    </row>
    <row r="417" spans="1:18">
      <c r="A417" s="1"/>
      <c r="B417" s="6" t="s">
        <v>23</v>
      </c>
      <c r="C417" s="6">
        <v>1197831</v>
      </c>
      <c r="D417" s="7">
        <v>44470</v>
      </c>
      <c r="E417" s="6" t="s">
        <v>24</v>
      </c>
      <c r="F417" s="6" t="s">
        <v>25</v>
      </c>
      <c r="G417" s="6" t="s">
        <v>36</v>
      </c>
      <c r="H417" s="6" t="s">
        <v>18</v>
      </c>
      <c r="I417" s="25">
        <v>0.4</v>
      </c>
      <c r="J417" s="22">
        <v>6250</v>
      </c>
      <c r="K417" s="23">
        <f t="shared" si="16"/>
        <v>2500</v>
      </c>
      <c r="L417" s="23">
        <f t="shared" si="17"/>
        <v>999.99999999999989</v>
      </c>
      <c r="M417" s="33">
        <v>0.39999999999999997</v>
      </c>
      <c r="N417" s="30">
        <f t="shared" si="24"/>
        <v>0.4</v>
      </c>
      <c r="O417" s="31">
        <v>2500</v>
      </c>
      <c r="P417" s="31">
        <v>1000</v>
      </c>
      <c r="Q417" s="30">
        <f t="shared" si="25"/>
        <v>1000</v>
      </c>
      <c r="R417" s="27">
        <f t="shared" si="26"/>
        <v>10</v>
      </c>
    </row>
    <row r="418" spans="1:18">
      <c r="A418" s="1"/>
      <c r="B418" s="6" t="s">
        <v>23</v>
      </c>
      <c r="C418" s="6">
        <v>1197831</v>
      </c>
      <c r="D418" s="7">
        <v>44470</v>
      </c>
      <c r="E418" s="6" t="s">
        <v>24</v>
      </c>
      <c r="F418" s="6" t="s">
        <v>25</v>
      </c>
      <c r="G418" s="6" t="s">
        <v>36</v>
      </c>
      <c r="H418" s="6" t="s">
        <v>19</v>
      </c>
      <c r="I418" s="25">
        <v>0.45</v>
      </c>
      <c r="J418" s="22">
        <v>5750</v>
      </c>
      <c r="K418" s="23">
        <f t="shared" si="16"/>
        <v>2587.5</v>
      </c>
      <c r="L418" s="23">
        <f t="shared" si="17"/>
        <v>1035</v>
      </c>
      <c r="M418" s="33">
        <v>0.39999999999999997</v>
      </c>
      <c r="N418" s="30">
        <f t="shared" si="24"/>
        <v>0.45</v>
      </c>
      <c r="O418" s="31">
        <v>2587.5</v>
      </c>
      <c r="P418" s="31">
        <v>1035</v>
      </c>
      <c r="Q418" s="30">
        <f t="shared" si="25"/>
        <v>1164.375</v>
      </c>
      <c r="R418" s="27">
        <f t="shared" si="26"/>
        <v>10</v>
      </c>
    </row>
    <row r="419" spans="1:18">
      <c r="A419" s="1"/>
      <c r="B419" s="6" t="s">
        <v>23</v>
      </c>
      <c r="C419" s="6">
        <v>1197831</v>
      </c>
      <c r="D419" s="7">
        <v>44470</v>
      </c>
      <c r="E419" s="6" t="s">
        <v>24</v>
      </c>
      <c r="F419" s="6" t="s">
        <v>25</v>
      </c>
      <c r="G419" s="6" t="s">
        <v>36</v>
      </c>
      <c r="H419" s="6" t="s">
        <v>20</v>
      </c>
      <c r="I419" s="25">
        <v>0.45</v>
      </c>
      <c r="J419" s="22">
        <v>4250</v>
      </c>
      <c r="K419" s="23">
        <f t="shared" si="16"/>
        <v>1912.5</v>
      </c>
      <c r="L419" s="23">
        <f t="shared" si="17"/>
        <v>956.25</v>
      </c>
      <c r="M419" s="33">
        <v>0.5</v>
      </c>
      <c r="N419" s="30">
        <f t="shared" si="24"/>
        <v>0.45</v>
      </c>
      <c r="O419" s="31">
        <v>1912.5</v>
      </c>
      <c r="P419" s="31">
        <v>956.25</v>
      </c>
      <c r="Q419" s="30">
        <f t="shared" si="25"/>
        <v>860.625</v>
      </c>
      <c r="R419" s="27">
        <f t="shared" si="26"/>
        <v>10</v>
      </c>
    </row>
    <row r="420" spans="1:18">
      <c r="A420" s="1"/>
      <c r="B420" s="6" t="s">
        <v>23</v>
      </c>
      <c r="C420" s="6">
        <v>1197831</v>
      </c>
      <c r="D420" s="7">
        <v>44470</v>
      </c>
      <c r="E420" s="6" t="s">
        <v>24</v>
      </c>
      <c r="F420" s="6" t="s">
        <v>25</v>
      </c>
      <c r="G420" s="6" t="s">
        <v>36</v>
      </c>
      <c r="H420" s="6" t="s">
        <v>21</v>
      </c>
      <c r="I420" s="25">
        <v>0.4</v>
      </c>
      <c r="J420" s="22">
        <v>4000</v>
      </c>
      <c r="K420" s="23">
        <f t="shared" si="16"/>
        <v>1600</v>
      </c>
      <c r="L420" s="23">
        <f t="shared" si="17"/>
        <v>560</v>
      </c>
      <c r="M420" s="33">
        <v>0.35</v>
      </c>
      <c r="N420" s="30">
        <f t="shared" si="24"/>
        <v>0.4</v>
      </c>
      <c r="O420" s="31">
        <v>1600</v>
      </c>
      <c r="P420" s="31">
        <v>560</v>
      </c>
      <c r="Q420" s="30">
        <f t="shared" si="25"/>
        <v>640</v>
      </c>
      <c r="R420" s="27">
        <f t="shared" si="26"/>
        <v>10</v>
      </c>
    </row>
    <row r="421" spans="1:18">
      <c r="A421" s="1"/>
      <c r="B421" s="6" t="s">
        <v>23</v>
      </c>
      <c r="C421" s="6">
        <v>1197831</v>
      </c>
      <c r="D421" s="7">
        <v>44470</v>
      </c>
      <c r="E421" s="6" t="s">
        <v>24</v>
      </c>
      <c r="F421" s="6" t="s">
        <v>25</v>
      </c>
      <c r="G421" s="6" t="s">
        <v>36</v>
      </c>
      <c r="H421" s="6" t="s">
        <v>22</v>
      </c>
      <c r="I421" s="25">
        <v>0.5</v>
      </c>
      <c r="J421" s="22">
        <v>5750</v>
      </c>
      <c r="K421" s="23">
        <f t="shared" si="16"/>
        <v>2875</v>
      </c>
      <c r="L421" s="23">
        <f t="shared" si="17"/>
        <v>1581.2500000000002</v>
      </c>
      <c r="M421" s="33">
        <v>0.55000000000000004</v>
      </c>
      <c r="N421" s="30">
        <f t="shared" si="24"/>
        <v>0.5</v>
      </c>
      <c r="O421" s="31">
        <v>2875</v>
      </c>
      <c r="P421" s="31">
        <v>1581.25</v>
      </c>
      <c r="Q421" s="30">
        <f t="shared" si="25"/>
        <v>1437.5</v>
      </c>
      <c r="R421" s="27">
        <f t="shared" si="26"/>
        <v>10</v>
      </c>
    </row>
    <row r="422" spans="1:18">
      <c r="A422" s="1"/>
      <c r="B422" s="6" t="s">
        <v>23</v>
      </c>
      <c r="C422" s="6">
        <v>1197831</v>
      </c>
      <c r="D422" s="7">
        <v>44502</v>
      </c>
      <c r="E422" s="6" t="s">
        <v>24</v>
      </c>
      <c r="F422" s="6" t="s">
        <v>25</v>
      </c>
      <c r="G422" s="6" t="s">
        <v>36</v>
      </c>
      <c r="H422" s="6" t="s">
        <v>17</v>
      </c>
      <c r="I422" s="25">
        <v>0.4</v>
      </c>
      <c r="J422" s="22">
        <v>7250</v>
      </c>
      <c r="K422" s="23">
        <f t="shared" si="16"/>
        <v>2900</v>
      </c>
      <c r="L422" s="23">
        <f t="shared" si="17"/>
        <v>1160</v>
      </c>
      <c r="M422" s="33">
        <v>0.39999999999999997</v>
      </c>
      <c r="N422" s="30">
        <f t="shared" si="24"/>
        <v>0.4</v>
      </c>
      <c r="O422" s="31">
        <v>2900</v>
      </c>
      <c r="P422" s="31">
        <v>1160</v>
      </c>
      <c r="Q422" s="30">
        <f t="shared" si="25"/>
        <v>1160</v>
      </c>
      <c r="R422" s="27">
        <f t="shared" si="26"/>
        <v>11</v>
      </c>
    </row>
    <row r="423" spans="1:18">
      <c r="A423" s="1"/>
      <c r="B423" s="6" t="s">
        <v>23</v>
      </c>
      <c r="C423" s="6">
        <v>1197831</v>
      </c>
      <c r="D423" s="7">
        <v>44502</v>
      </c>
      <c r="E423" s="6" t="s">
        <v>24</v>
      </c>
      <c r="F423" s="6" t="s">
        <v>25</v>
      </c>
      <c r="G423" s="6" t="s">
        <v>36</v>
      </c>
      <c r="H423" s="6" t="s">
        <v>18</v>
      </c>
      <c r="I423" s="25">
        <v>0.4</v>
      </c>
      <c r="J423" s="22">
        <v>7250</v>
      </c>
      <c r="K423" s="23">
        <f t="shared" si="16"/>
        <v>2900</v>
      </c>
      <c r="L423" s="23">
        <f t="shared" si="17"/>
        <v>1160</v>
      </c>
      <c r="M423" s="33">
        <v>0.39999999999999997</v>
      </c>
      <c r="N423" s="30">
        <f t="shared" si="24"/>
        <v>0.4</v>
      </c>
      <c r="O423" s="31">
        <v>2900</v>
      </c>
      <c r="P423" s="31">
        <v>1160</v>
      </c>
      <c r="Q423" s="30">
        <f t="shared" si="25"/>
        <v>1160</v>
      </c>
      <c r="R423" s="27">
        <f t="shared" si="26"/>
        <v>11</v>
      </c>
    </row>
    <row r="424" spans="1:18">
      <c r="A424" s="1"/>
      <c r="B424" s="6" t="s">
        <v>23</v>
      </c>
      <c r="C424" s="6">
        <v>1197831</v>
      </c>
      <c r="D424" s="7">
        <v>44502</v>
      </c>
      <c r="E424" s="6" t="s">
        <v>24</v>
      </c>
      <c r="F424" s="6" t="s">
        <v>25</v>
      </c>
      <c r="G424" s="6" t="s">
        <v>36</v>
      </c>
      <c r="H424" s="6" t="s">
        <v>19</v>
      </c>
      <c r="I424" s="25">
        <v>0.65</v>
      </c>
      <c r="J424" s="22">
        <v>6500</v>
      </c>
      <c r="K424" s="23">
        <f t="shared" si="16"/>
        <v>4225</v>
      </c>
      <c r="L424" s="23">
        <f t="shared" si="17"/>
        <v>1689.9999999999998</v>
      </c>
      <c r="M424" s="33">
        <v>0.39999999999999997</v>
      </c>
      <c r="N424" s="30">
        <f t="shared" si="24"/>
        <v>0.65</v>
      </c>
      <c r="O424" s="31">
        <v>4225</v>
      </c>
      <c r="P424" s="31">
        <v>1690</v>
      </c>
      <c r="Q424" s="30">
        <f t="shared" si="25"/>
        <v>2746.25</v>
      </c>
      <c r="R424" s="27">
        <f t="shared" si="26"/>
        <v>11</v>
      </c>
    </row>
    <row r="425" spans="1:18">
      <c r="A425" s="1"/>
      <c r="B425" s="6" t="s">
        <v>23</v>
      </c>
      <c r="C425" s="6">
        <v>1197831</v>
      </c>
      <c r="D425" s="7">
        <v>44502</v>
      </c>
      <c r="E425" s="6" t="s">
        <v>24</v>
      </c>
      <c r="F425" s="6" t="s">
        <v>25</v>
      </c>
      <c r="G425" s="6" t="s">
        <v>36</v>
      </c>
      <c r="H425" s="6" t="s">
        <v>20</v>
      </c>
      <c r="I425" s="25">
        <v>0.65</v>
      </c>
      <c r="J425" s="22">
        <v>5000</v>
      </c>
      <c r="K425" s="23">
        <f t="shared" si="16"/>
        <v>3250</v>
      </c>
      <c r="L425" s="23">
        <f t="shared" si="17"/>
        <v>1625</v>
      </c>
      <c r="M425" s="33">
        <v>0.5</v>
      </c>
      <c r="N425" s="30">
        <f t="shared" si="24"/>
        <v>0.65</v>
      </c>
      <c r="O425" s="31">
        <v>3250</v>
      </c>
      <c r="P425" s="31">
        <v>1625</v>
      </c>
      <c r="Q425" s="30">
        <f t="shared" si="25"/>
        <v>2112.5</v>
      </c>
      <c r="R425" s="27">
        <f t="shared" si="26"/>
        <v>11</v>
      </c>
    </row>
    <row r="426" spans="1:18">
      <c r="A426" s="1"/>
      <c r="B426" s="6" t="s">
        <v>23</v>
      </c>
      <c r="C426" s="6">
        <v>1197831</v>
      </c>
      <c r="D426" s="7">
        <v>44502</v>
      </c>
      <c r="E426" s="6" t="s">
        <v>24</v>
      </c>
      <c r="F426" s="6" t="s">
        <v>25</v>
      </c>
      <c r="G426" s="6" t="s">
        <v>36</v>
      </c>
      <c r="H426" s="6" t="s">
        <v>21</v>
      </c>
      <c r="I426" s="25">
        <v>0.6</v>
      </c>
      <c r="J426" s="22">
        <v>4750</v>
      </c>
      <c r="K426" s="23">
        <f t="shared" si="16"/>
        <v>2850</v>
      </c>
      <c r="L426" s="23">
        <f t="shared" si="17"/>
        <v>997.49999999999989</v>
      </c>
      <c r="M426" s="33">
        <v>0.35</v>
      </c>
      <c r="N426" s="30">
        <f t="shared" si="24"/>
        <v>0.6</v>
      </c>
      <c r="O426" s="31">
        <v>2850</v>
      </c>
      <c r="P426" s="31">
        <v>997.5</v>
      </c>
      <c r="Q426" s="30">
        <f t="shared" si="25"/>
        <v>1710</v>
      </c>
      <c r="R426" s="27">
        <f t="shared" si="26"/>
        <v>11</v>
      </c>
    </row>
    <row r="427" spans="1:18">
      <c r="A427" s="1"/>
      <c r="B427" s="6" t="s">
        <v>23</v>
      </c>
      <c r="C427" s="6">
        <v>1197831</v>
      </c>
      <c r="D427" s="7">
        <v>44502</v>
      </c>
      <c r="E427" s="6" t="s">
        <v>24</v>
      </c>
      <c r="F427" s="6" t="s">
        <v>25</v>
      </c>
      <c r="G427" s="6" t="s">
        <v>36</v>
      </c>
      <c r="H427" s="6" t="s">
        <v>22</v>
      </c>
      <c r="I427" s="25">
        <v>0.70000000000000007</v>
      </c>
      <c r="J427" s="22">
        <v>6750</v>
      </c>
      <c r="K427" s="23">
        <f t="shared" si="16"/>
        <v>4725</v>
      </c>
      <c r="L427" s="23">
        <f t="shared" si="17"/>
        <v>2598.75</v>
      </c>
      <c r="M427" s="33">
        <v>0.55000000000000004</v>
      </c>
      <c r="N427" s="30">
        <f t="shared" si="24"/>
        <v>0.7</v>
      </c>
      <c r="O427" s="31">
        <v>4725</v>
      </c>
      <c r="P427" s="31">
        <v>2598.75</v>
      </c>
      <c r="Q427" s="30">
        <f t="shared" si="25"/>
        <v>3307.5</v>
      </c>
      <c r="R427" s="27">
        <f t="shared" si="26"/>
        <v>11</v>
      </c>
    </row>
    <row r="428" spans="1:18">
      <c r="A428" s="1"/>
      <c r="B428" s="6" t="s">
        <v>23</v>
      </c>
      <c r="C428" s="6">
        <v>1197831</v>
      </c>
      <c r="D428" s="7">
        <v>44531</v>
      </c>
      <c r="E428" s="6" t="s">
        <v>24</v>
      </c>
      <c r="F428" s="6" t="s">
        <v>25</v>
      </c>
      <c r="G428" s="6" t="s">
        <v>36</v>
      </c>
      <c r="H428" s="6" t="s">
        <v>17</v>
      </c>
      <c r="I428" s="25">
        <v>0.6</v>
      </c>
      <c r="J428" s="22">
        <v>8250</v>
      </c>
      <c r="K428" s="23">
        <f t="shared" si="16"/>
        <v>4950</v>
      </c>
      <c r="L428" s="23">
        <f t="shared" si="17"/>
        <v>1979.9999999999998</v>
      </c>
      <c r="M428" s="33">
        <v>0.39999999999999997</v>
      </c>
      <c r="N428" s="30">
        <f t="shared" si="24"/>
        <v>0.6</v>
      </c>
      <c r="O428" s="31">
        <v>4950</v>
      </c>
      <c r="P428" s="31">
        <v>1980</v>
      </c>
      <c r="Q428" s="30">
        <f t="shared" si="25"/>
        <v>2970</v>
      </c>
      <c r="R428" s="27">
        <f t="shared" si="26"/>
        <v>12</v>
      </c>
    </row>
    <row r="429" spans="1:18">
      <c r="A429" s="1"/>
      <c r="B429" s="6" t="s">
        <v>23</v>
      </c>
      <c r="C429" s="6">
        <v>1197831</v>
      </c>
      <c r="D429" s="7">
        <v>44531</v>
      </c>
      <c r="E429" s="6" t="s">
        <v>24</v>
      </c>
      <c r="F429" s="6" t="s">
        <v>25</v>
      </c>
      <c r="G429" s="6" t="s">
        <v>36</v>
      </c>
      <c r="H429" s="6" t="s">
        <v>18</v>
      </c>
      <c r="I429" s="25">
        <v>0.6</v>
      </c>
      <c r="J429" s="22">
        <v>8250</v>
      </c>
      <c r="K429" s="23">
        <f t="shared" si="16"/>
        <v>4950</v>
      </c>
      <c r="L429" s="23">
        <f t="shared" si="17"/>
        <v>1979.9999999999998</v>
      </c>
      <c r="M429" s="33">
        <v>0.39999999999999997</v>
      </c>
      <c r="N429" s="30">
        <f t="shared" si="24"/>
        <v>0.6</v>
      </c>
      <c r="O429" s="31">
        <v>4950</v>
      </c>
      <c r="P429" s="31">
        <v>1980</v>
      </c>
      <c r="Q429" s="30">
        <f t="shared" si="25"/>
        <v>2970</v>
      </c>
      <c r="R429" s="27">
        <f t="shared" si="26"/>
        <v>12</v>
      </c>
    </row>
    <row r="430" spans="1:18">
      <c r="A430" s="1"/>
      <c r="B430" s="6" t="s">
        <v>23</v>
      </c>
      <c r="C430" s="6">
        <v>1197831</v>
      </c>
      <c r="D430" s="7">
        <v>44531</v>
      </c>
      <c r="E430" s="6" t="s">
        <v>24</v>
      </c>
      <c r="F430" s="6" t="s">
        <v>25</v>
      </c>
      <c r="G430" s="6" t="s">
        <v>36</v>
      </c>
      <c r="H430" s="6" t="s">
        <v>19</v>
      </c>
      <c r="I430" s="25">
        <v>0.65</v>
      </c>
      <c r="J430" s="22">
        <v>7250</v>
      </c>
      <c r="K430" s="23">
        <f t="shared" si="16"/>
        <v>4712.5</v>
      </c>
      <c r="L430" s="23">
        <f t="shared" si="17"/>
        <v>1884.9999999999998</v>
      </c>
      <c r="M430" s="33">
        <v>0.39999999999999997</v>
      </c>
      <c r="N430" s="30">
        <f t="shared" si="24"/>
        <v>0.65</v>
      </c>
      <c r="O430" s="31">
        <v>4712.5</v>
      </c>
      <c r="P430" s="31">
        <v>1885</v>
      </c>
      <c r="Q430" s="30">
        <f t="shared" si="25"/>
        <v>3063.125</v>
      </c>
      <c r="R430" s="27">
        <f t="shared" si="26"/>
        <v>12</v>
      </c>
    </row>
    <row r="431" spans="1:18">
      <c r="A431" s="1"/>
      <c r="B431" s="6" t="s">
        <v>23</v>
      </c>
      <c r="C431" s="6">
        <v>1197831</v>
      </c>
      <c r="D431" s="7">
        <v>44531</v>
      </c>
      <c r="E431" s="6" t="s">
        <v>24</v>
      </c>
      <c r="F431" s="6" t="s">
        <v>25</v>
      </c>
      <c r="G431" s="6" t="s">
        <v>36</v>
      </c>
      <c r="H431" s="6" t="s">
        <v>20</v>
      </c>
      <c r="I431" s="25">
        <v>0.65</v>
      </c>
      <c r="J431" s="22">
        <v>5750</v>
      </c>
      <c r="K431" s="23">
        <f t="shared" si="16"/>
        <v>3737.5</v>
      </c>
      <c r="L431" s="23">
        <f t="shared" si="17"/>
        <v>1868.75</v>
      </c>
      <c r="M431" s="33">
        <v>0.5</v>
      </c>
      <c r="N431" s="30">
        <f t="shared" si="24"/>
        <v>0.65</v>
      </c>
      <c r="O431" s="31">
        <v>3737.5</v>
      </c>
      <c r="P431" s="31">
        <v>1868.75</v>
      </c>
      <c r="Q431" s="30">
        <f t="shared" si="25"/>
        <v>2429.375</v>
      </c>
      <c r="R431" s="27">
        <f t="shared" si="26"/>
        <v>12</v>
      </c>
    </row>
    <row r="432" spans="1:18">
      <c r="A432" s="1"/>
      <c r="B432" s="6" t="s">
        <v>23</v>
      </c>
      <c r="C432" s="6">
        <v>1197831</v>
      </c>
      <c r="D432" s="7">
        <v>44531</v>
      </c>
      <c r="E432" s="6" t="s">
        <v>24</v>
      </c>
      <c r="F432" s="6" t="s">
        <v>25</v>
      </c>
      <c r="G432" s="6" t="s">
        <v>36</v>
      </c>
      <c r="H432" s="6" t="s">
        <v>21</v>
      </c>
      <c r="I432" s="25">
        <v>0.6</v>
      </c>
      <c r="J432" s="22">
        <v>5250</v>
      </c>
      <c r="K432" s="23">
        <f t="shared" si="16"/>
        <v>3150</v>
      </c>
      <c r="L432" s="23">
        <f t="shared" si="17"/>
        <v>1102.5</v>
      </c>
      <c r="M432" s="33">
        <v>0.35</v>
      </c>
      <c r="N432" s="30">
        <f t="shared" si="24"/>
        <v>0.6</v>
      </c>
      <c r="O432" s="31">
        <v>3150</v>
      </c>
      <c r="P432" s="31">
        <v>1102.5</v>
      </c>
      <c r="Q432" s="30">
        <f t="shared" si="25"/>
        <v>1890</v>
      </c>
      <c r="R432" s="27">
        <f t="shared" si="26"/>
        <v>12</v>
      </c>
    </row>
    <row r="433" spans="1:18">
      <c r="A433" s="1"/>
      <c r="B433" s="6" t="s">
        <v>23</v>
      </c>
      <c r="C433" s="6">
        <v>1197831</v>
      </c>
      <c r="D433" s="7">
        <v>44531</v>
      </c>
      <c r="E433" s="6" t="s">
        <v>24</v>
      </c>
      <c r="F433" s="6" t="s">
        <v>25</v>
      </c>
      <c r="G433" s="6" t="s">
        <v>36</v>
      </c>
      <c r="H433" s="6" t="s">
        <v>22</v>
      </c>
      <c r="I433" s="25">
        <v>0.70000000000000007</v>
      </c>
      <c r="J433" s="22">
        <v>7750</v>
      </c>
      <c r="K433" s="23">
        <f t="shared" si="16"/>
        <v>5425.0000000000009</v>
      </c>
      <c r="L433" s="23">
        <f t="shared" si="17"/>
        <v>2983.7500000000009</v>
      </c>
      <c r="M433" s="33">
        <v>0.55000000000000004</v>
      </c>
      <c r="N433" s="30">
        <f t="shared" si="24"/>
        <v>0.7</v>
      </c>
      <c r="O433" s="31">
        <v>5425</v>
      </c>
      <c r="P433" s="31">
        <v>2983.75</v>
      </c>
      <c r="Q433" s="30">
        <f t="shared" si="25"/>
        <v>3797.5000000000005</v>
      </c>
      <c r="R433" s="27">
        <f t="shared" si="26"/>
        <v>12</v>
      </c>
    </row>
    <row r="434" spans="1:18">
      <c r="A434" s="1"/>
      <c r="B434" s="6" t="s">
        <v>14</v>
      </c>
      <c r="C434" s="6">
        <v>1185732</v>
      </c>
      <c r="D434" s="7">
        <v>44203</v>
      </c>
      <c r="E434" s="6" t="s">
        <v>15</v>
      </c>
      <c r="F434" s="6" t="s">
        <v>37</v>
      </c>
      <c r="G434" s="6" t="s">
        <v>38</v>
      </c>
      <c r="H434" s="6" t="s">
        <v>17</v>
      </c>
      <c r="I434" s="25">
        <v>0.45</v>
      </c>
      <c r="J434" s="22">
        <v>4250</v>
      </c>
      <c r="K434" s="23">
        <f t="shared" si="16"/>
        <v>1912.5</v>
      </c>
      <c r="L434" s="23">
        <f t="shared" si="17"/>
        <v>1051.875</v>
      </c>
      <c r="M434" s="33">
        <v>0.55000000000000004</v>
      </c>
      <c r="N434" s="30">
        <f t="shared" si="24"/>
        <v>0.45</v>
      </c>
      <c r="O434" s="31">
        <v>1912.5</v>
      </c>
      <c r="P434" s="31">
        <v>1051.875</v>
      </c>
      <c r="Q434" s="30">
        <f t="shared" si="25"/>
        <v>860.625</v>
      </c>
      <c r="R434" s="27">
        <f t="shared" si="26"/>
        <v>1</v>
      </c>
    </row>
    <row r="435" spans="1:18">
      <c r="A435" s="1"/>
      <c r="B435" s="6" t="s">
        <v>14</v>
      </c>
      <c r="C435" s="6">
        <v>1185732</v>
      </c>
      <c r="D435" s="7">
        <v>44203</v>
      </c>
      <c r="E435" s="6" t="s">
        <v>15</v>
      </c>
      <c r="F435" s="6" t="s">
        <v>37</v>
      </c>
      <c r="G435" s="6" t="s">
        <v>38</v>
      </c>
      <c r="H435" s="6" t="s">
        <v>18</v>
      </c>
      <c r="I435" s="25">
        <v>0.45</v>
      </c>
      <c r="J435" s="22">
        <v>2250</v>
      </c>
      <c r="K435" s="23">
        <f t="shared" si="16"/>
        <v>1012.5</v>
      </c>
      <c r="L435" s="23">
        <f t="shared" si="17"/>
        <v>354.375</v>
      </c>
      <c r="M435" s="33">
        <v>0.35</v>
      </c>
      <c r="N435" s="30">
        <f t="shared" si="24"/>
        <v>0.45</v>
      </c>
      <c r="O435" s="31">
        <v>1012.5</v>
      </c>
      <c r="P435" s="31">
        <v>354.375</v>
      </c>
      <c r="Q435" s="30">
        <f t="shared" si="25"/>
        <v>455.625</v>
      </c>
      <c r="R435" s="27">
        <f t="shared" si="26"/>
        <v>1</v>
      </c>
    </row>
    <row r="436" spans="1:18">
      <c r="A436" s="1"/>
      <c r="B436" s="6" t="s">
        <v>14</v>
      </c>
      <c r="C436" s="6">
        <v>1185732</v>
      </c>
      <c r="D436" s="7">
        <v>44203</v>
      </c>
      <c r="E436" s="6" t="s">
        <v>15</v>
      </c>
      <c r="F436" s="6" t="s">
        <v>37</v>
      </c>
      <c r="G436" s="6" t="s">
        <v>38</v>
      </c>
      <c r="H436" s="6" t="s">
        <v>19</v>
      </c>
      <c r="I436" s="25">
        <v>0.35000000000000003</v>
      </c>
      <c r="J436" s="22">
        <v>2250</v>
      </c>
      <c r="K436" s="23">
        <f t="shared" si="16"/>
        <v>787.50000000000011</v>
      </c>
      <c r="L436" s="23">
        <f t="shared" si="17"/>
        <v>315</v>
      </c>
      <c r="M436" s="33">
        <v>0.39999999999999997</v>
      </c>
      <c r="N436" s="30">
        <f t="shared" si="24"/>
        <v>0.35</v>
      </c>
      <c r="O436" s="31">
        <v>787.5</v>
      </c>
      <c r="P436" s="31">
        <v>315</v>
      </c>
      <c r="Q436" s="30">
        <f t="shared" si="25"/>
        <v>275.625</v>
      </c>
      <c r="R436" s="27">
        <f t="shared" si="26"/>
        <v>1</v>
      </c>
    </row>
    <row r="437" spans="1:18">
      <c r="A437" s="1"/>
      <c r="B437" s="6" t="s">
        <v>14</v>
      </c>
      <c r="C437" s="6">
        <v>1185732</v>
      </c>
      <c r="D437" s="7">
        <v>44203</v>
      </c>
      <c r="E437" s="6" t="s">
        <v>15</v>
      </c>
      <c r="F437" s="6" t="s">
        <v>37</v>
      </c>
      <c r="G437" s="6" t="s">
        <v>38</v>
      </c>
      <c r="H437" s="6" t="s">
        <v>20</v>
      </c>
      <c r="I437" s="25">
        <v>0.4</v>
      </c>
      <c r="J437" s="22">
        <v>750</v>
      </c>
      <c r="K437" s="23">
        <f t="shared" si="16"/>
        <v>300</v>
      </c>
      <c r="L437" s="23">
        <f t="shared" si="17"/>
        <v>119.99999999999999</v>
      </c>
      <c r="M437" s="33">
        <v>0.39999999999999997</v>
      </c>
      <c r="N437" s="30">
        <f t="shared" si="24"/>
        <v>0.4</v>
      </c>
      <c r="O437" s="31">
        <v>300</v>
      </c>
      <c r="P437" s="31">
        <v>120</v>
      </c>
      <c r="Q437" s="30">
        <f t="shared" si="25"/>
        <v>120</v>
      </c>
      <c r="R437" s="27">
        <f t="shared" si="26"/>
        <v>1</v>
      </c>
    </row>
    <row r="438" spans="1:18">
      <c r="A438" s="1"/>
      <c r="B438" s="6" t="s">
        <v>14</v>
      </c>
      <c r="C438" s="6">
        <v>1185732</v>
      </c>
      <c r="D438" s="7">
        <v>44203</v>
      </c>
      <c r="E438" s="6" t="s">
        <v>15</v>
      </c>
      <c r="F438" s="6" t="s">
        <v>37</v>
      </c>
      <c r="G438" s="6" t="s">
        <v>38</v>
      </c>
      <c r="H438" s="6" t="s">
        <v>21</v>
      </c>
      <c r="I438" s="25">
        <v>0.54999999999999993</v>
      </c>
      <c r="J438" s="22">
        <v>1250</v>
      </c>
      <c r="K438" s="23">
        <f t="shared" si="16"/>
        <v>687.49999999999989</v>
      </c>
      <c r="L438" s="23">
        <f t="shared" si="17"/>
        <v>240.62499999999994</v>
      </c>
      <c r="M438" s="33">
        <v>0.35</v>
      </c>
      <c r="N438" s="30">
        <f t="shared" si="24"/>
        <v>0.55000000000000004</v>
      </c>
      <c r="O438" s="31">
        <v>687.5</v>
      </c>
      <c r="P438" s="31">
        <v>240.625</v>
      </c>
      <c r="Q438" s="30">
        <f t="shared" si="25"/>
        <v>378.12499999999994</v>
      </c>
      <c r="R438" s="27">
        <f t="shared" si="26"/>
        <v>1</v>
      </c>
    </row>
    <row r="439" spans="1:18">
      <c r="A439" s="1"/>
      <c r="B439" s="6" t="s">
        <v>14</v>
      </c>
      <c r="C439" s="6">
        <v>1185732</v>
      </c>
      <c r="D439" s="7">
        <v>44203</v>
      </c>
      <c r="E439" s="6" t="s">
        <v>15</v>
      </c>
      <c r="F439" s="6" t="s">
        <v>37</v>
      </c>
      <c r="G439" s="6" t="s">
        <v>38</v>
      </c>
      <c r="H439" s="6" t="s">
        <v>22</v>
      </c>
      <c r="I439" s="25">
        <v>0.45</v>
      </c>
      <c r="J439" s="22">
        <v>2250</v>
      </c>
      <c r="K439" s="23">
        <f t="shared" si="16"/>
        <v>1012.5</v>
      </c>
      <c r="L439" s="23">
        <f t="shared" si="17"/>
        <v>303.75</v>
      </c>
      <c r="M439" s="33">
        <v>0.3</v>
      </c>
      <c r="N439" s="30">
        <f t="shared" si="24"/>
        <v>0.45</v>
      </c>
      <c r="O439" s="31">
        <v>1012.5</v>
      </c>
      <c r="P439" s="31">
        <v>303.75</v>
      </c>
      <c r="Q439" s="30">
        <f t="shared" si="25"/>
        <v>455.625</v>
      </c>
      <c r="R439" s="27">
        <f t="shared" si="26"/>
        <v>1</v>
      </c>
    </row>
    <row r="440" spans="1:18">
      <c r="A440" s="1"/>
      <c r="B440" s="6" t="s">
        <v>14</v>
      </c>
      <c r="C440" s="6">
        <v>1185732</v>
      </c>
      <c r="D440" s="7">
        <v>44232</v>
      </c>
      <c r="E440" s="6" t="s">
        <v>15</v>
      </c>
      <c r="F440" s="6" t="s">
        <v>37</v>
      </c>
      <c r="G440" s="6" t="s">
        <v>38</v>
      </c>
      <c r="H440" s="6" t="s">
        <v>17</v>
      </c>
      <c r="I440" s="25">
        <v>0.45</v>
      </c>
      <c r="J440" s="22">
        <v>4750</v>
      </c>
      <c r="K440" s="23">
        <f t="shared" si="16"/>
        <v>2137.5</v>
      </c>
      <c r="L440" s="23">
        <f t="shared" si="17"/>
        <v>1175.625</v>
      </c>
      <c r="M440" s="33">
        <v>0.55000000000000004</v>
      </c>
      <c r="N440" s="30">
        <f t="shared" si="24"/>
        <v>0.45</v>
      </c>
      <c r="O440" s="31">
        <v>2137.5</v>
      </c>
      <c r="P440" s="31">
        <v>1175.625</v>
      </c>
      <c r="Q440" s="30">
        <f t="shared" si="25"/>
        <v>961.875</v>
      </c>
      <c r="R440" s="27">
        <f t="shared" si="26"/>
        <v>2</v>
      </c>
    </row>
    <row r="441" spans="1:18">
      <c r="A441" s="1"/>
      <c r="B441" s="6" t="s">
        <v>14</v>
      </c>
      <c r="C441" s="6">
        <v>1185732</v>
      </c>
      <c r="D441" s="7">
        <v>44232</v>
      </c>
      <c r="E441" s="6" t="s">
        <v>15</v>
      </c>
      <c r="F441" s="6" t="s">
        <v>37</v>
      </c>
      <c r="G441" s="6" t="s">
        <v>38</v>
      </c>
      <c r="H441" s="6" t="s">
        <v>18</v>
      </c>
      <c r="I441" s="25">
        <v>0.45</v>
      </c>
      <c r="J441" s="22">
        <v>1250</v>
      </c>
      <c r="K441" s="23">
        <f t="shared" si="16"/>
        <v>562.5</v>
      </c>
      <c r="L441" s="23">
        <f t="shared" si="17"/>
        <v>196.875</v>
      </c>
      <c r="M441" s="33">
        <v>0.35</v>
      </c>
      <c r="N441" s="30">
        <f t="shared" si="24"/>
        <v>0.45</v>
      </c>
      <c r="O441" s="31">
        <v>562.5</v>
      </c>
      <c r="P441" s="31">
        <v>196.875</v>
      </c>
      <c r="Q441" s="30">
        <f t="shared" si="25"/>
        <v>253.125</v>
      </c>
      <c r="R441" s="27">
        <f t="shared" si="26"/>
        <v>2</v>
      </c>
    </row>
    <row r="442" spans="1:18">
      <c r="A442" s="1"/>
      <c r="B442" s="6" t="s">
        <v>14</v>
      </c>
      <c r="C442" s="6">
        <v>1185732</v>
      </c>
      <c r="D442" s="7">
        <v>44232</v>
      </c>
      <c r="E442" s="6" t="s">
        <v>15</v>
      </c>
      <c r="F442" s="6" t="s">
        <v>37</v>
      </c>
      <c r="G442" s="6" t="s">
        <v>38</v>
      </c>
      <c r="H442" s="6" t="s">
        <v>19</v>
      </c>
      <c r="I442" s="25">
        <v>0.35000000000000003</v>
      </c>
      <c r="J442" s="22">
        <v>1750</v>
      </c>
      <c r="K442" s="23">
        <f t="shared" si="16"/>
        <v>612.50000000000011</v>
      </c>
      <c r="L442" s="23">
        <f t="shared" si="17"/>
        <v>245.00000000000003</v>
      </c>
      <c r="M442" s="33">
        <v>0.39999999999999997</v>
      </c>
      <c r="N442" s="30">
        <f t="shared" si="24"/>
        <v>0.35</v>
      </c>
      <c r="O442" s="31">
        <v>612.5</v>
      </c>
      <c r="P442" s="31">
        <v>245</v>
      </c>
      <c r="Q442" s="30">
        <f t="shared" si="25"/>
        <v>214.37500000000003</v>
      </c>
      <c r="R442" s="27">
        <f t="shared" si="26"/>
        <v>2</v>
      </c>
    </row>
    <row r="443" spans="1:18">
      <c r="A443" s="1"/>
      <c r="B443" s="6" t="s">
        <v>14</v>
      </c>
      <c r="C443" s="6">
        <v>1185732</v>
      </c>
      <c r="D443" s="7">
        <v>44232</v>
      </c>
      <c r="E443" s="6" t="s">
        <v>15</v>
      </c>
      <c r="F443" s="6" t="s">
        <v>37</v>
      </c>
      <c r="G443" s="6" t="s">
        <v>38</v>
      </c>
      <c r="H443" s="6" t="s">
        <v>20</v>
      </c>
      <c r="I443" s="25">
        <v>0.4</v>
      </c>
      <c r="J443" s="22">
        <v>500</v>
      </c>
      <c r="K443" s="23">
        <f t="shared" si="16"/>
        <v>200</v>
      </c>
      <c r="L443" s="23">
        <f t="shared" si="17"/>
        <v>80</v>
      </c>
      <c r="M443" s="33">
        <v>0.39999999999999997</v>
      </c>
      <c r="N443" s="30">
        <f t="shared" si="24"/>
        <v>0.4</v>
      </c>
      <c r="O443" s="31">
        <v>200</v>
      </c>
      <c r="P443" s="31">
        <v>80</v>
      </c>
      <c r="Q443" s="30">
        <f t="shared" si="25"/>
        <v>80</v>
      </c>
      <c r="R443" s="27">
        <f t="shared" si="26"/>
        <v>2</v>
      </c>
    </row>
    <row r="444" spans="1:18">
      <c r="A444" s="1"/>
      <c r="B444" s="6" t="s">
        <v>14</v>
      </c>
      <c r="C444" s="6">
        <v>1185732</v>
      </c>
      <c r="D444" s="7">
        <v>44232</v>
      </c>
      <c r="E444" s="6" t="s">
        <v>15</v>
      </c>
      <c r="F444" s="6" t="s">
        <v>37</v>
      </c>
      <c r="G444" s="6" t="s">
        <v>38</v>
      </c>
      <c r="H444" s="6" t="s">
        <v>21</v>
      </c>
      <c r="I444" s="25">
        <v>0.54999999999999993</v>
      </c>
      <c r="J444" s="22">
        <v>1250</v>
      </c>
      <c r="K444" s="23">
        <f t="shared" si="16"/>
        <v>687.49999999999989</v>
      </c>
      <c r="L444" s="23">
        <f t="shared" si="17"/>
        <v>240.62499999999994</v>
      </c>
      <c r="M444" s="33">
        <v>0.35</v>
      </c>
      <c r="N444" s="30">
        <f t="shared" si="24"/>
        <v>0.55000000000000004</v>
      </c>
      <c r="O444" s="31">
        <v>687.5</v>
      </c>
      <c r="P444" s="31">
        <v>240.625</v>
      </c>
      <c r="Q444" s="30">
        <f t="shared" si="25"/>
        <v>378.12499999999994</v>
      </c>
      <c r="R444" s="27">
        <f t="shared" si="26"/>
        <v>2</v>
      </c>
    </row>
    <row r="445" spans="1:18">
      <c r="A445" s="1"/>
      <c r="B445" s="6" t="s">
        <v>14</v>
      </c>
      <c r="C445" s="6">
        <v>1185732</v>
      </c>
      <c r="D445" s="7">
        <v>44232</v>
      </c>
      <c r="E445" s="6" t="s">
        <v>15</v>
      </c>
      <c r="F445" s="6" t="s">
        <v>37</v>
      </c>
      <c r="G445" s="6" t="s">
        <v>38</v>
      </c>
      <c r="H445" s="6" t="s">
        <v>22</v>
      </c>
      <c r="I445" s="25">
        <v>0.45</v>
      </c>
      <c r="J445" s="22">
        <v>2250</v>
      </c>
      <c r="K445" s="23">
        <f t="shared" si="16"/>
        <v>1012.5</v>
      </c>
      <c r="L445" s="23">
        <f t="shared" si="17"/>
        <v>303.75</v>
      </c>
      <c r="M445" s="33">
        <v>0.3</v>
      </c>
      <c r="N445" s="30">
        <f t="shared" si="24"/>
        <v>0.45</v>
      </c>
      <c r="O445" s="31">
        <v>1012.5</v>
      </c>
      <c r="P445" s="31">
        <v>303.75</v>
      </c>
      <c r="Q445" s="30">
        <f t="shared" si="25"/>
        <v>455.625</v>
      </c>
      <c r="R445" s="27">
        <f t="shared" si="26"/>
        <v>2</v>
      </c>
    </row>
    <row r="446" spans="1:18">
      <c r="A446" s="1"/>
      <c r="B446" s="6" t="s">
        <v>14</v>
      </c>
      <c r="C446" s="6">
        <v>1185732</v>
      </c>
      <c r="D446" s="7">
        <v>44258</v>
      </c>
      <c r="E446" s="6" t="s">
        <v>15</v>
      </c>
      <c r="F446" s="6" t="s">
        <v>37</v>
      </c>
      <c r="G446" s="6" t="s">
        <v>38</v>
      </c>
      <c r="H446" s="6" t="s">
        <v>17</v>
      </c>
      <c r="I446" s="25">
        <v>0.5</v>
      </c>
      <c r="J446" s="22">
        <v>4450</v>
      </c>
      <c r="K446" s="23">
        <f t="shared" si="16"/>
        <v>2225</v>
      </c>
      <c r="L446" s="23">
        <f t="shared" si="17"/>
        <v>1223.75</v>
      </c>
      <c r="M446" s="33">
        <v>0.55000000000000004</v>
      </c>
      <c r="N446" s="30">
        <f t="shared" si="24"/>
        <v>0.5</v>
      </c>
      <c r="O446" s="31">
        <v>2225</v>
      </c>
      <c r="P446" s="31">
        <v>1223.75</v>
      </c>
      <c r="Q446" s="30">
        <f t="shared" si="25"/>
        <v>1112.5</v>
      </c>
      <c r="R446" s="27">
        <f t="shared" si="26"/>
        <v>3</v>
      </c>
    </row>
    <row r="447" spans="1:18">
      <c r="A447" s="1"/>
      <c r="B447" s="6" t="s">
        <v>14</v>
      </c>
      <c r="C447" s="6">
        <v>1185732</v>
      </c>
      <c r="D447" s="7">
        <v>44258</v>
      </c>
      <c r="E447" s="6" t="s">
        <v>15</v>
      </c>
      <c r="F447" s="6" t="s">
        <v>37</v>
      </c>
      <c r="G447" s="6" t="s">
        <v>38</v>
      </c>
      <c r="H447" s="6" t="s">
        <v>18</v>
      </c>
      <c r="I447" s="25">
        <v>0.5</v>
      </c>
      <c r="J447" s="22">
        <v>1500</v>
      </c>
      <c r="K447" s="23">
        <f t="shared" si="16"/>
        <v>750</v>
      </c>
      <c r="L447" s="23">
        <f t="shared" si="17"/>
        <v>262.5</v>
      </c>
      <c r="M447" s="33">
        <v>0.35</v>
      </c>
      <c r="N447" s="30">
        <f t="shared" si="24"/>
        <v>0.5</v>
      </c>
      <c r="O447" s="31">
        <v>750</v>
      </c>
      <c r="P447" s="31">
        <v>262.5</v>
      </c>
      <c r="Q447" s="30">
        <f t="shared" si="25"/>
        <v>375</v>
      </c>
      <c r="R447" s="27">
        <f t="shared" si="26"/>
        <v>3</v>
      </c>
    </row>
    <row r="448" spans="1:18">
      <c r="A448" s="1"/>
      <c r="B448" s="6" t="s">
        <v>14</v>
      </c>
      <c r="C448" s="6">
        <v>1185732</v>
      </c>
      <c r="D448" s="7">
        <v>44258</v>
      </c>
      <c r="E448" s="6" t="s">
        <v>15</v>
      </c>
      <c r="F448" s="6" t="s">
        <v>37</v>
      </c>
      <c r="G448" s="6" t="s">
        <v>38</v>
      </c>
      <c r="H448" s="6" t="s">
        <v>19</v>
      </c>
      <c r="I448" s="25">
        <v>0.4</v>
      </c>
      <c r="J448" s="22">
        <v>1750</v>
      </c>
      <c r="K448" s="23">
        <f t="shared" si="16"/>
        <v>700</v>
      </c>
      <c r="L448" s="23">
        <f t="shared" si="17"/>
        <v>280</v>
      </c>
      <c r="M448" s="33">
        <v>0.39999999999999997</v>
      </c>
      <c r="N448" s="30">
        <f t="shared" si="24"/>
        <v>0.4</v>
      </c>
      <c r="O448" s="31">
        <v>700</v>
      </c>
      <c r="P448" s="31">
        <v>280</v>
      </c>
      <c r="Q448" s="30">
        <f t="shared" si="25"/>
        <v>280</v>
      </c>
      <c r="R448" s="27">
        <f t="shared" si="26"/>
        <v>3</v>
      </c>
    </row>
    <row r="449" spans="1:18">
      <c r="A449" s="1"/>
      <c r="B449" s="6" t="s">
        <v>14</v>
      </c>
      <c r="C449" s="6">
        <v>1185732</v>
      </c>
      <c r="D449" s="7">
        <v>44258</v>
      </c>
      <c r="E449" s="6" t="s">
        <v>15</v>
      </c>
      <c r="F449" s="6" t="s">
        <v>37</v>
      </c>
      <c r="G449" s="6" t="s">
        <v>38</v>
      </c>
      <c r="H449" s="6" t="s">
        <v>20</v>
      </c>
      <c r="I449" s="25">
        <v>0.45</v>
      </c>
      <c r="J449" s="22">
        <v>250</v>
      </c>
      <c r="K449" s="23">
        <f t="shared" si="16"/>
        <v>112.5</v>
      </c>
      <c r="L449" s="23">
        <f t="shared" si="17"/>
        <v>44.999999999999993</v>
      </c>
      <c r="M449" s="33">
        <v>0.39999999999999997</v>
      </c>
      <c r="N449" s="30">
        <f t="shared" si="24"/>
        <v>0.45</v>
      </c>
      <c r="O449" s="31">
        <v>112.5</v>
      </c>
      <c r="P449" s="31">
        <v>45</v>
      </c>
      <c r="Q449" s="30">
        <f t="shared" si="25"/>
        <v>50.625</v>
      </c>
      <c r="R449" s="27">
        <f t="shared" si="26"/>
        <v>3</v>
      </c>
    </row>
    <row r="450" spans="1:18">
      <c r="A450" s="1"/>
      <c r="B450" s="6" t="s">
        <v>14</v>
      </c>
      <c r="C450" s="6">
        <v>1185732</v>
      </c>
      <c r="D450" s="7">
        <v>44258</v>
      </c>
      <c r="E450" s="6" t="s">
        <v>15</v>
      </c>
      <c r="F450" s="6" t="s">
        <v>37</v>
      </c>
      <c r="G450" s="6" t="s">
        <v>38</v>
      </c>
      <c r="H450" s="6" t="s">
        <v>21</v>
      </c>
      <c r="I450" s="25">
        <v>0.6</v>
      </c>
      <c r="J450" s="22">
        <v>750</v>
      </c>
      <c r="K450" s="23">
        <f t="shared" si="16"/>
        <v>450</v>
      </c>
      <c r="L450" s="23">
        <f t="shared" si="17"/>
        <v>135</v>
      </c>
      <c r="M450" s="33">
        <v>0.3</v>
      </c>
      <c r="N450" s="30">
        <f t="shared" si="24"/>
        <v>0.6</v>
      </c>
      <c r="O450" s="31">
        <v>450</v>
      </c>
      <c r="P450" s="31">
        <v>135</v>
      </c>
      <c r="Q450" s="30">
        <f t="shared" si="25"/>
        <v>270</v>
      </c>
      <c r="R450" s="27">
        <f t="shared" si="26"/>
        <v>3</v>
      </c>
    </row>
    <row r="451" spans="1:18">
      <c r="A451" s="1"/>
      <c r="B451" s="6" t="s">
        <v>14</v>
      </c>
      <c r="C451" s="6">
        <v>1185732</v>
      </c>
      <c r="D451" s="7">
        <v>44258</v>
      </c>
      <c r="E451" s="6" t="s">
        <v>15</v>
      </c>
      <c r="F451" s="6" t="s">
        <v>37</v>
      </c>
      <c r="G451" s="6" t="s">
        <v>38</v>
      </c>
      <c r="H451" s="6" t="s">
        <v>22</v>
      </c>
      <c r="I451" s="25">
        <v>0.5</v>
      </c>
      <c r="J451" s="22">
        <v>1750</v>
      </c>
      <c r="K451" s="23">
        <f t="shared" si="16"/>
        <v>875</v>
      </c>
      <c r="L451" s="23">
        <f t="shared" si="17"/>
        <v>218.75</v>
      </c>
      <c r="M451" s="33">
        <v>0.25</v>
      </c>
      <c r="N451" s="30">
        <f t="shared" ref="N451:N514" si="27">_xlfn.NUMBERVALUE(SUBSTITUTE(I451,"$",""))</f>
        <v>0.5</v>
      </c>
      <c r="O451" s="31">
        <v>875</v>
      </c>
      <c r="P451" s="31">
        <v>218.75</v>
      </c>
      <c r="Q451" s="30">
        <f t="shared" ref="Q451:Q514" si="28">N451*K451</f>
        <v>437.5</v>
      </c>
      <c r="R451" s="27">
        <f t="shared" ref="R451:R514" si="29">MONTH(D451)</f>
        <v>3</v>
      </c>
    </row>
    <row r="452" spans="1:18">
      <c r="A452" s="1"/>
      <c r="B452" s="6" t="s">
        <v>14</v>
      </c>
      <c r="C452" s="6">
        <v>1185732</v>
      </c>
      <c r="D452" s="7">
        <v>44290</v>
      </c>
      <c r="E452" s="6" t="s">
        <v>15</v>
      </c>
      <c r="F452" s="6" t="s">
        <v>37</v>
      </c>
      <c r="G452" s="6" t="s">
        <v>38</v>
      </c>
      <c r="H452" s="6" t="s">
        <v>17</v>
      </c>
      <c r="I452" s="25">
        <v>0.5</v>
      </c>
      <c r="J452" s="22">
        <v>4500</v>
      </c>
      <c r="K452" s="23">
        <f t="shared" si="16"/>
        <v>2250</v>
      </c>
      <c r="L452" s="23">
        <f t="shared" si="17"/>
        <v>1125</v>
      </c>
      <c r="M452" s="33">
        <v>0.5</v>
      </c>
      <c r="N452" s="30">
        <f t="shared" si="27"/>
        <v>0.5</v>
      </c>
      <c r="O452" s="31">
        <v>2250</v>
      </c>
      <c r="P452" s="31">
        <v>1125</v>
      </c>
      <c r="Q452" s="30">
        <f t="shared" si="28"/>
        <v>1125</v>
      </c>
      <c r="R452" s="27">
        <f t="shared" si="29"/>
        <v>4</v>
      </c>
    </row>
    <row r="453" spans="1:18">
      <c r="A453" s="1"/>
      <c r="B453" s="6" t="s">
        <v>14</v>
      </c>
      <c r="C453" s="6">
        <v>1185732</v>
      </c>
      <c r="D453" s="7">
        <v>44290</v>
      </c>
      <c r="E453" s="6" t="s">
        <v>15</v>
      </c>
      <c r="F453" s="6" t="s">
        <v>37</v>
      </c>
      <c r="G453" s="6" t="s">
        <v>38</v>
      </c>
      <c r="H453" s="6" t="s">
        <v>18</v>
      </c>
      <c r="I453" s="25">
        <v>0.5</v>
      </c>
      <c r="J453" s="22">
        <v>1500</v>
      </c>
      <c r="K453" s="23">
        <f t="shared" si="16"/>
        <v>750</v>
      </c>
      <c r="L453" s="23">
        <f t="shared" si="17"/>
        <v>225</v>
      </c>
      <c r="M453" s="33">
        <v>0.3</v>
      </c>
      <c r="N453" s="30">
        <f t="shared" si="27"/>
        <v>0.5</v>
      </c>
      <c r="O453" s="31">
        <v>750</v>
      </c>
      <c r="P453" s="31">
        <v>225</v>
      </c>
      <c r="Q453" s="30">
        <f t="shared" si="28"/>
        <v>375</v>
      </c>
      <c r="R453" s="27">
        <f t="shared" si="29"/>
        <v>4</v>
      </c>
    </row>
    <row r="454" spans="1:18">
      <c r="A454" s="1"/>
      <c r="B454" s="6" t="s">
        <v>14</v>
      </c>
      <c r="C454" s="6">
        <v>1185732</v>
      </c>
      <c r="D454" s="7">
        <v>44290</v>
      </c>
      <c r="E454" s="6" t="s">
        <v>15</v>
      </c>
      <c r="F454" s="6" t="s">
        <v>37</v>
      </c>
      <c r="G454" s="6" t="s">
        <v>38</v>
      </c>
      <c r="H454" s="6" t="s">
        <v>19</v>
      </c>
      <c r="I454" s="25">
        <v>0.4</v>
      </c>
      <c r="J454" s="22">
        <v>1500</v>
      </c>
      <c r="K454" s="23">
        <f t="shared" si="16"/>
        <v>600</v>
      </c>
      <c r="L454" s="23">
        <f t="shared" si="17"/>
        <v>210</v>
      </c>
      <c r="M454" s="33">
        <v>0.35</v>
      </c>
      <c r="N454" s="30">
        <f t="shared" si="27"/>
        <v>0.4</v>
      </c>
      <c r="O454" s="31">
        <v>600</v>
      </c>
      <c r="P454" s="31">
        <v>210</v>
      </c>
      <c r="Q454" s="30">
        <f t="shared" si="28"/>
        <v>240</v>
      </c>
      <c r="R454" s="27">
        <f t="shared" si="29"/>
        <v>4</v>
      </c>
    </row>
    <row r="455" spans="1:18">
      <c r="A455" s="1"/>
      <c r="B455" s="6" t="s">
        <v>14</v>
      </c>
      <c r="C455" s="6">
        <v>1185732</v>
      </c>
      <c r="D455" s="7">
        <v>44290</v>
      </c>
      <c r="E455" s="6" t="s">
        <v>15</v>
      </c>
      <c r="F455" s="6" t="s">
        <v>37</v>
      </c>
      <c r="G455" s="6" t="s">
        <v>38</v>
      </c>
      <c r="H455" s="6" t="s">
        <v>20</v>
      </c>
      <c r="I455" s="25">
        <v>0.45</v>
      </c>
      <c r="J455" s="22">
        <v>750</v>
      </c>
      <c r="K455" s="23">
        <f t="shared" si="16"/>
        <v>337.5</v>
      </c>
      <c r="L455" s="23">
        <f t="shared" si="17"/>
        <v>118.12499999999999</v>
      </c>
      <c r="M455" s="33">
        <v>0.35</v>
      </c>
      <c r="N455" s="30">
        <f t="shared" si="27"/>
        <v>0.45</v>
      </c>
      <c r="O455" s="31">
        <v>337.5</v>
      </c>
      <c r="P455" s="31">
        <v>118.125</v>
      </c>
      <c r="Q455" s="30">
        <f t="shared" si="28"/>
        <v>151.875</v>
      </c>
      <c r="R455" s="27">
        <f t="shared" si="29"/>
        <v>4</v>
      </c>
    </row>
    <row r="456" spans="1:18">
      <c r="A456" s="1"/>
      <c r="B456" s="6" t="s">
        <v>14</v>
      </c>
      <c r="C456" s="6">
        <v>1185732</v>
      </c>
      <c r="D456" s="7">
        <v>44290</v>
      </c>
      <c r="E456" s="6" t="s">
        <v>15</v>
      </c>
      <c r="F456" s="6" t="s">
        <v>37</v>
      </c>
      <c r="G456" s="6" t="s">
        <v>38</v>
      </c>
      <c r="H456" s="6" t="s">
        <v>21</v>
      </c>
      <c r="I456" s="25">
        <v>0.6</v>
      </c>
      <c r="J456" s="22">
        <v>750</v>
      </c>
      <c r="K456" s="23">
        <f t="shared" si="16"/>
        <v>450</v>
      </c>
      <c r="L456" s="23">
        <f t="shared" si="17"/>
        <v>135</v>
      </c>
      <c r="M456" s="33">
        <v>0.3</v>
      </c>
      <c r="N456" s="30">
        <f t="shared" si="27"/>
        <v>0.6</v>
      </c>
      <c r="O456" s="31">
        <v>450</v>
      </c>
      <c r="P456" s="31">
        <v>135</v>
      </c>
      <c r="Q456" s="30">
        <f t="shared" si="28"/>
        <v>270</v>
      </c>
      <c r="R456" s="27">
        <f t="shared" si="29"/>
        <v>4</v>
      </c>
    </row>
    <row r="457" spans="1:18">
      <c r="A457" s="1"/>
      <c r="B457" s="6" t="s">
        <v>14</v>
      </c>
      <c r="C457" s="6">
        <v>1185732</v>
      </c>
      <c r="D457" s="7">
        <v>44290</v>
      </c>
      <c r="E457" s="6" t="s">
        <v>15</v>
      </c>
      <c r="F457" s="6" t="s">
        <v>37</v>
      </c>
      <c r="G457" s="6" t="s">
        <v>38</v>
      </c>
      <c r="H457" s="6" t="s">
        <v>22</v>
      </c>
      <c r="I457" s="25">
        <v>0.5</v>
      </c>
      <c r="J457" s="22">
        <v>2000</v>
      </c>
      <c r="K457" s="23">
        <f t="shared" si="16"/>
        <v>1000</v>
      </c>
      <c r="L457" s="23">
        <f t="shared" si="17"/>
        <v>250</v>
      </c>
      <c r="M457" s="33">
        <v>0.25</v>
      </c>
      <c r="N457" s="30">
        <f t="shared" si="27"/>
        <v>0.5</v>
      </c>
      <c r="O457" s="31">
        <v>1000</v>
      </c>
      <c r="P457" s="31">
        <v>250</v>
      </c>
      <c r="Q457" s="30">
        <f t="shared" si="28"/>
        <v>500</v>
      </c>
      <c r="R457" s="27">
        <f t="shared" si="29"/>
        <v>4</v>
      </c>
    </row>
    <row r="458" spans="1:18">
      <c r="A458" s="1"/>
      <c r="B458" s="6" t="s">
        <v>14</v>
      </c>
      <c r="C458" s="6">
        <v>1185732</v>
      </c>
      <c r="D458" s="7">
        <v>44319</v>
      </c>
      <c r="E458" s="6" t="s">
        <v>15</v>
      </c>
      <c r="F458" s="6" t="s">
        <v>37</v>
      </c>
      <c r="G458" s="6" t="s">
        <v>38</v>
      </c>
      <c r="H458" s="6" t="s">
        <v>17</v>
      </c>
      <c r="I458" s="25">
        <v>0.6</v>
      </c>
      <c r="J458" s="22">
        <v>4700</v>
      </c>
      <c r="K458" s="23">
        <f t="shared" si="16"/>
        <v>2820</v>
      </c>
      <c r="L458" s="23">
        <f t="shared" si="17"/>
        <v>1410</v>
      </c>
      <c r="M458" s="33">
        <v>0.5</v>
      </c>
      <c r="N458" s="30">
        <f t="shared" si="27"/>
        <v>0.6</v>
      </c>
      <c r="O458" s="31">
        <v>2820</v>
      </c>
      <c r="P458" s="31">
        <v>1410</v>
      </c>
      <c r="Q458" s="30">
        <f t="shared" si="28"/>
        <v>1692</v>
      </c>
      <c r="R458" s="27">
        <f t="shared" si="29"/>
        <v>5</v>
      </c>
    </row>
    <row r="459" spans="1:18">
      <c r="A459" s="1"/>
      <c r="B459" s="6" t="s">
        <v>14</v>
      </c>
      <c r="C459" s="6">
        <v>1185732</v>
      </c>
      <c r="D459" s="7">
        <v>44319</v>
      </c>
      <c r="E459" s="6" t="s">
        <v>15</v>
      </c>
      <c r="F459" s="6" t="s">
        <v>37</v>
      </c>
      <c r="G459" s="6" t="s">
        <v>38</v>
      </c>
      <c r="H459" s="6" t="s">
        <v>18</v>
      </c>
      <c r="I459" s="25">
        <v>0.60000000000000009</v>
      </c>
      <c r="J459" s="22">
        <v>1750</v>
      </c>
      <c r="K459" s="23">
        <f t="shared" si="16"/>
        <v>1050.0000000000002</v>
      </c>
      <c r="L459" s="23">
        <f t="shared" si="17"/>
        <v>315.00000000000006</v>
      </c>
      <c r="M459" s="33">
        <v>0.3</v>
      </c>
      <c r="N459" s="30">
        <f t="shared" si="27"/>
        <v>0.6</v>
      </c>
      <c r="O459" s="31">
        <v>1050</v>
      </c>
      <c r="P459" s="31">
        <v>315</v>
      </c>
      <c r="Q459" s="30">
        <f t="shared" si="28"/>
        <v>630.00000000000011</v>
      </c>
      <c r="R459" s="27">
        <f t="shared" si="29"/>
        <v>5</v>
      </c>
    </row>
    <row r="460" spans="1:18">
      <c r="A460" s="1"/>
      <c r="B460" s="6" t="s">
        <v>14</v>
      </c>
      <c r="C460" s="6">
        <v>1185732</v>
      </c>
      <c r="D460" s="7">
        <v>44319</v>
      </c>
      <c r="E460" s="6" t="s">
        <v>15</v>
      </c>
      <c r="F460" s="6" t="s">
        <v>37</v>
      </c>
      <c r="G460" s="6" t="s">
        <v>38</v>
      </c>
      <c r="H460" s="6" t="s">
        <v>19</v>
      </c>
      <c r="I460" s="25">
        <v>0.55000000000000004</v>
      </c>
      <c r="J460" s="22">
        <v>1500</v>
      </c>
      <c r="K460" s="23">
        <f t="shared" si="16"/>
        <v>825.00000000000011</v>
      </c>
      <c r="L460" s="23">
        <f t="shared" si="17"/>
        <v>288.75</v>
      </c>
      <c r="M460" s="33">
        <v>0.35</v>
      </c>
      <c r="N460" s="30">
        <f t="shared" si="27"/>
        <v>0.55000000000000004</v>
      </c>
      <c r="O460" s="31">
        <v>825</v>
      </c>
      <c r="P460" s="31">
        <v>288.75</v>
      </c>
      <c r="Q460" s="30">
        <f t="shared" si="28"/>
        <v>453.75000000000011</v>
      </c>
      <c r="R460" s="27">
        <f t="shared" si="29"/>
        <v>5</v>
      </c>
    </row>
    <row r="461" spans="1:18">
      <c r="A461" s="1"/>
      <c r="B461" s="6" t="s">
        <v>14</v>
      </c>
      <c r="C461" s="6">
        <v>1185732</v>
      </c>
      <c r="D461" s="7">
        <v>44319</v>
      </c>
      <c r="E461" s="6" t="s">
        <v>15</v>
      </c>
      <c r="F461" s="6" t="s">
        <v>37</v>
      </c>
      <c r="G461" s="6" t="s">
        <v>38</v>
      </c>
      <c r="H461" s="6" t="s">
        <v>20</v>
      </c>
      <c r="I461" s="25">
        <v>0.55000000000000004</v>
      </c>
      <c r="J461" s="22">
        <v>1000</v>
      </c>
      <c r="K461" s="23">
        <f t="shared" si="16"/>
        <v>550</v>
      </c>
      <c r="L461" s="23">
        <f t="shared" si="17"/>
        <v>192.5</v>
      </c>
      <c r="M461" s="33">
        <v>0.35</v>
      </c>
      <c r="N461" s="30">
        <f t="shared" si="27"/>
        <v>0.55000000000000004</v>
      </c>
      <c r="O461" s="31">
        <v>550</v>
      </c>
      <c r="P461" s="31">
        <v>192.5</v>
      </c>
      <c r="Q461" s="30">
        <f t="shared" si="28"/>
        <v>302.5</v>
      </c>
      <c r="R461" s="27">
        <f t="shared" si="29"/>
        <v>5</v>
      </c>
    </row>
    <row r="462" spans="1:18">
      <c r="A462" s="1"/>
      <c r="B462" s="6" t="s">
        <v>14</v>
      </c>
      <c r="C462" s="6">
        <v>1185732</v>
      </c>
      <c r="D462" s="7">
        <v>44319</v>
      </c>
      <c r="E462" s="6" t="s">
        <v>15</v>
      </c>
      <c r="F462" s="6" t="s">
        <v>37</v>
      </c>
      <c r="G462" s="6" t="s">
        <v>38</v>
      </c>
      <c r="H462" s="6" t="s">
        <v>21</v>
      </c>
      <c r="I462" s="25">
        <v>0.65</v>
      </c>
      <c r="J462" s="22">
        <v>1250</v>
      </c>
      <c r="K462" s="23">
        <f t="shared" si="16"/>
        <v>812.5</v>
      </c>
      <c r="L462" s="23">
        <f t="shared" si="17"/>
        <v>243.75</v>
      </c>
      <c r="M462" s="33">
        <v>0.3</v>
      </c>
      <c r="N462" s="30">
        <f t="shared" si="27"/>
        <v>0.65</v>
      </c>
      <c r="O462" s="31">
        <v>812.5</v>
      </c>
      <c r="P462" s="31">
        <v>243.75</v>
      </c>
      <c r="Q462" s="30">
        <f t="shared" si="28"/>
        <v>528.125</v>
      </c>
      <c r="R462" s="27">
        <f t="shared" si="29"/>
        <v>5</v>
      </c>
    </row>
    <row r="463" spans="1:18">
      <c r="A463" s="1"/>
      <c r="B463" s="6" t="s">
        <v>14</v>
      </c>
      <c r="C463" s="6">
        <v>1185732</v>
      </c>
      <c r="D463" s="7">
        <v>44319</v>
      </c>
      <c r="E463" s="6" t="s">
        <v>15</v>
      </c>
      <c r="F463" s="6" t="s">
        <v>37</v>
      </c>
      <c r="G463" s="6" t="s">
        <v>38</v>
      </c>
      <c r="H463" s="6" t="s">
        <v>22</v>
      </c>
      <c r="I463" s="25">
        <v>0.70000000000000007</v>
      </c>
      <c r="J463" s="22">
        <v>2500</v>
      </c>
      <c r="K463" s="23">
        <f t="shared" si="16"/>
        <v>1750.0000000000002</v>
      </c>
      <c r="L463" s="23">
        <f t="shared" si="17"/>
        <v>525</v>
      </c>
      <c r="M463" s="33">
        <v>0.3</v>
      </c>
      <c r="N463" s="30">
        <f t="shared" si="27"/>
        <v>0.7</v>
      </c>
      <c r="O463" s="31">
        <v>1750</v>
      </c>
      <c r="P463" s="31">
        <v>525</v>
      </c>
      <c r="Q463" s="30">
        <f t="shared" si="28"/>
        <v>1225</v>
      </c>
      <c r="R463" s="27">
        <f t="shared" si="29"/>
        <v>5</v>
      </c>
    </row>
    <row r="464" spans="1:18">
      <c r="A464" s="1"/>
      <c r="B464" s="6" t="s">
        <v>14</v>
      </c>
      <c r="C464" s="6">
        <v>1185732</v>
      </c>
      <c r="D464" s="7">
        <v>44352</v>
      </c>
      <c r="E464" s="6" t="s">
        <v>15</v>
      </c>
      <c r="F464" s="6" t="s">
        <v>37</v>
      </c>
      <c r="G464" s="6" t="s">
        <v>38</v>
      </c>
      <c r="H464" s="6" t="s">
        <v>17</v>
      </c>
      <c r="I464" s="25">
        <v>0.65</v>
      </c>
      <c r="J464" s="22">
        <v>5000</v>
      </c>
      <c r="K464" s="23">
        <f t="shared" si="16"/>
        <v>3250</v>
      </c>
      <c r="L464" s="23">
        <f t="shared" si="17"/>
        <v>1787.5000000000002</v>
      </c>
      <c r="M464" s="33">
        <v>0.55000000000000004</v>
      </c>
      <c r="N464" s="30">
        <f t="shared" si="27"/>
        <v>0.65</v>
      </c>
      <c r="O464" s="31">
        <v>3250</v>
      </c>
      <c r="P464" s="31">
        <v>1787.5</v>
      </c>
      <c r="Q464" s="30">
        <f t="shared" si="28"/>
        <v>2112.5</v>
      </c>
      <c r="R464" s="27">
        <f t="shared" si="29"/>
        <v>6</v>
      </c>
    </row>
    <row r="465" spans="1:18">
      <c r="A465" s="1"/>
      <c r="B465" s="6" t="s">
        <v>14</v>
      </c>
      <c r="C465" s="6">
        <v>1185732</v>
      </c>
      <c r="D465" s="7">
        <v>44352</v>
      </c>
      <c r="E465" s="6" t="s">
        <v>15</v>
      </c>
      <c r="F465" s="6" t="s">
        <v>37</v>
      </c>
      <c r="G465" s="6" t="s">
        <v>38</v>
      </c>
      <c r="H465" s="6" t="s">
        <v>18</v>
      </c>
      <c r="I465" s="25">
        <v>0.60000000000000009</v>
      </c>
      <c r="J465" s="22">
        <v>2500</v>
      </c>
      <c r="K465" s="23">
        <f t="shared" si="16"/>
        <v>1500.0000000000002</v>
      </c>
      <c r="L465" s="23">
        <f t="shared" si="17"/>
        <v>525</v>
      </c>
      <c r="M465" s="33">
        <v>0.35</v>
      </c>
      <c r="N465" s="30">
        <f t="shared" si="27"/>
        <v>0.6</v>
      </c>
      <c r="O465" s="31">
        <v>1500</v>
      </c>
      <c r="P465" s="31">
        <v>525</v>
      </c>
      <c r="Q465" s="30">
        <f t="shared" si="28"/>
        <v>900.00000000000011</v>
      </c>
      <c r="R465" s="27">
        <f t="shared" si="29"/>
        <v>6</v>
      </c>
    </row>
    <row r="466" spans="1:18">
      <c r="A466" s="1"/>
      <c r="B466" s="6" t="s">
        <v>14</v>
      </c>
      <c r="C466" s="6">
        <v>1185732</v>
      </c>
      <c r="D466" s="7">
        <v>44352</v>
      </c>
      <c r="E466" s="6" t="s">
        <v>15</v>
      </c>
      <c r="F466" s="6" t="s">
        <v>37</v>
      </c>
      <c r="G466" s="6" t="s">
        <v>38</v>
      </c>
      <c r="H466" s="6" t="s">
        <v>19</v>
      </c>
      <c r="I466" s="25">
        <v>0.55000000000000004</v>
      </c>
      <c r="J466" s="22">
        <v>1750</v>
      </c>
      <c r="K466" s="23">
        <f t="shared" si="16"/>
        <v>962.50000000000011</v>
      </c>
      <c r="L466" s="23">
        <f t="shared" si="17"/>
        <v>385</v>
      </c>
      <c r="M466" s="33">
        <v>0.39999999999999997</v>
      </c>
      <c r="N466" s="30">
        <f t="shared" si="27"/>
        <v>0.55000000000000004</v>
      </c>
      <c r="O466" s="31">
        <v>962.5</v>
      </c>
      <c r="P466" s="31">
        <v>385</v>
      </c>
      <c r="Q466" s="30">
        <f t="shared" si="28"/>
        <v>529.37500000000011</v>
      </c>
      <c r="R466" s="27">
        <f t="shared" si="29"/>
        <v>6</v>
      </c>
    </row>
    <row r="467" spans="1:18">
      <c r="A467" s="1"/>
      <c r="B467" s="6" t="s">
        <v>14</v>
      </c>
      <c r="C467" s="6">
        <v>1185732</v>
      </c>
      <c r="D467" s="7">
        <v>44352</v>
      </c>
      <c r="E467" s="6" t="s">
        <v>15</v>
      </c>
      <c r="F467" s="6" t="s">
        <v>37</v>
      </c>
      <c r="G467" s="6" t="s">
        <v>38</v>
      </c>
      <c r="H467" s="6" t="s">
        <v>20</v>
      </c>
      <c r="I467" s="25">
        <v>0.55000000000000004</v>
      </c>
      <c r="J467" s="22">
        <v>1500</v>
      </c>
      <c r="K467" s="23">
        <f t="shared" si="16"/>
        <v>825.00000000000011</v>
      </c>
      <c r="L467" s="23">
        <f t="shared" si="17"/>
        <v>330</v>
      </c>
      <c r="M467" s="33">
        <v>0.39999999999999997</v>
      </c>
      <c r="N467" s="30">
        <f t="shared" si="27"/>
        <v>0.55000000000000004</v>
      </c>
      <c r="O467" s="31">
        <v>825</v>
      </c>
      <c r="P467" s="31">
        <v>330</v>
      </c>
      <c r="Q467" s="30">
        <f t="shared" si="28"/>
        <v>453.75000000000011</v>
      </c>
      <c r="R467" s="27">
        <f t="shared" si="29"/>
        <v>6</v>
      </c>
    </row>
    <row r="468" spans="1:18">
      <c r="A468" s="1"/>
      <c r="B468" s="6" t="s">
        <v>14</v>
      </c>
      <c r="C468" s="6">
        <v>1185732</v>
      </c>
      <c r="D468" s="7">
        <v>44352</v>
      </c>
      <c r="E468" s="6" t="s">
        <v>15</v>
      </c>
      <c r="F468" s="6" t="s">
        <v>37</v>
      </c>
      <c r="G468" s="6" t="s">
        <v>38</v>
      </c>
      <c r="H468" s="6" t="s">
        <v>21</v>
      </c>
      <c r="I468" s="25">
        <v>0.65</v>
      </c>
      <c r="J468" s="22">
        <v>1500</v>
      </c>
      <c r="K468" s="23">
        <f t="shared" si="16"/>
        <v>975</v>
      </c>
      <c r="L468" s="23">
        <f t="shared" si="17"/>
        <v>341.25</v>
      </c>
      <c r="M468" s="33">
        <v>0.35</v>
      </c>
      <c r="N468" s="30">
        <f t="shared" si="27"/>
        <v>0.65</v>
      </c>
      <c r="O468" s="31">
        <v>975</v>
      </c>
      <c r="P468" s="31">
        <v>341.25</v>
      </c>
      <c r="Q468" s="30">
        <f t="shared" si="28"/>
        <v>633.75</v>
      </c>
      <c r="R468" s="27">
        <f t="shared" si="29"/>
        <v>6</v>
      </c>
    </row>
    <row r="469" spans="1:18">
      <c r="A469" s="1"/>
      <c r="B469" s="6" t="s">
        <v>14</v>
      </c>
      <c r="C469" s="6">
        <v>1185732</v>
      </c>
      <c r="D469" s="7">
        <v>44352</v>
      </c>
      <c r="E469" s="6" t="s">
        <v>15</v>
      </c>
      <c r="F469" s="6" t="s">
        <v>37</v>
      </c>
      <c r="G469" s="6" t="s">
        <v>38</v>
      </c>
      <c r="H469" s="6" t="s">
        <v>22</v>
      </c>
      <c r="I469" s="25">
        <v>0.70000000000000007</v>
      </c>
      <c r="J469" s="22">
        <v>3000</v>
      </c>
      <c r="K469" s="23">
        <f t="shared" si="16"/>
        <v>2100</v>
      </c>
      <c r="L469" s="23">
        <f t="shared" si="17"/>
        <v>630</v>
      </c>
      <c r="M469" s="33">
        <v>0.3</v>
      </c>
      <c r="N469" s="30">
        <f t="shared" si="27"/>
        <v>0.7</v>
      </c>
      <c r="O469" s="31">
        <v>2100</v>
      </c>
      <c r="P469" s="31">
        <v>630</v>
      </c>
      <c r="Q469" s="30">
        <f t="shared" si="28"/>
        <v>1470</v>
      </c>
      <c r="R469" s="27">
        <f t="shared" si="29"/>
        <v>6</v>
      </c>
    </row>
    <row r="470" spans="1:18">
      <c r="A470" s="1"/>
      <c r="B470" s="6" t="s">
        <v>14</v>
      </c>
      <c r="C470" s="6">
        <v>1185732</v>
      </c>
      <c r="D470" s="7">
        <v>44380</v>
      </c>
      <c r="E470" s="6" t="s">
        <v>15</v>
      </c>
      <c r="F470" s="6" t="s">
        <v>37</v>
      </c>
      <c r="G470" s="6" t="s">
        <v>38</v>
      </c>
      <c r="H470" s="6" t="s">
        <v>17</v>
      </c>
      <c r="I470" s="25">
        <v>0.65</v>
      </c>
      <c r="J470" s="22">
        <v>5000</v>
      </c>
      <c r="K470" s="23">
        <f t="shared" si="16"/>
        <v>3250</v>
      </c>
      <c r="L470" s="23">
        <f t="shared" si="17"/>
        <v>1787.5000000000002</v>
      </c>
      <c r="M470" s="33">
        <v>0.55000000000000004</v>
      </c>
      <c r="N470" s="30">
        <f t="shared" si="27"/>
        <v>0.65</v>
      </c>
      <c r="O470" s="31">
        <v>3250</v>
      </c>
      <c r="P470" s="31">
        <v>1787.5</v>
      </c>
      <c r="Q470" s="30">
        <f t="shared" si="28"/>
        <v>2112.5</v>
      </c>
      <c r="R470" s="27">
        <f t="shared" si="29"/>
        <v>7</v>
      </c>
    </row>
    <row r="471" spans="1:18">
      <c r="A471" s="1"/>
      <c r="B471" s="6" t="s">
        <v>14</v>
      </c>
      <c r="C471" s="6">
        <v>1185732</v>
      </c>
      <c r="D471" s="7">
        <v>44380</v>
      </c>
      <c r="E471" s="6" t="s">
        <v>15</v>
      </c>
      <c r="F471" s="6" t="s">
        <v>37</v>
      </c>
      <c r="G471" s="6" t="s">
        <v>38</v>
      </c>
      <c r="H471" s="6" t="s">
        <v>18</v>
      </c>
      <c r="I471" s="25">
        <v>0.60000000000000009</v>
      </c>
      <c r="J471" s="22">
        <v>3000</v>
      </c>
      <c r="K471" s="23">
        <f t="shared" si="16"/>
        <v>1800.0000000000002</v>
      </c>
      <c r="L471" s="23">
        <f t="shared" si="17"/>
        <v>630</v>
      </c>
      <c r="M471" s="33">
        <v>0.35</v>
      </c>
      <c r="N471" s="30">
        <f t="shared" si="27"/>
        <v>0.6</v>
      </c>
      <c r="O471" s="31">
        <v>1800</v>
      </c>
      <c r="P471" s="31">
        <v>630</v>
      </c>
      <c r="Q471" s="30">
        <f t="shared" si="28"/>
        <v>1080</v>
      </c>
      <c r="R471" s="27">
        <f t="shared" si="29"/>
        <v>7</v>
      </c>
    </row>
    <row r="472" spans="1:18">
      <c r="A472" s="1"/>
      <c r="B472" s="6" t="s">
        <v>14</v>
      </c>
      <c r="C472" s="6">
        <v>1185732</v>
      </c>
      <c r="D472" s="7">
        <v>44380</v>
      </c>
      <c r="E472" s="6" t="s">
        <v>15</v>
      </c>
      <c r="F472" s="6" t="s">
        <v>37</v>
      </c>
      <c r="G472" s="6" t="s">
        <v>38</v>
      </c>
      <c r="H472" s="6" t="s">
        <v>19</v>
      </c>
      <c r="I472" s="25">
        <v>0.55000000000000004</v>
      </c>
      <c r="J472" s="22">
        <v>2250</v>
      </c>
      <c r="K472" s="23">
        <f t="shared" si="16"/>
        <v>1237.5</v>
      </c>
      <c r="L472" s="23">
        <f t="shared" si="17"/>
        <v>494.99999999999994</v>
      </c>
      <c r="M472" s="33">
        <v>0.39999999999999997</v>
      </c>
      <c r="N472" s="30">
        <f t="shared" si="27"/>
        <v>0.55000000000000004</v>
      </c>
      <c r="O472" s="31">
        <v>1237.5</v>
      </c>
      <c r="P472" s="31">
        <v>495</v>
      </c>
      <c r="Q472" s="30">
        <f t="shared" si="28"/>
        <v>680.625</v>
      </c>
      <c r="R472" s="27">
        <f t="shared" si="29"/>
        <v>7</v>
      </c>
    </row>
    <row r="473" spans="1:18">
      <c r="A473" s="1"/>
      <c r="B473" s="6" t="s">
        <v>14</v>
      </c>
      <c r="C473" s="6">
        <v>1185732</v>
      </c>
      <c r="D473" s="7">
        <v>44380</v>
      </c>
      <c r="E473" s="6" t="s">
        <v>15</v>
      </c>
      <c r="F473" s="6" t="s">
        <v>37</v>
      </c>
      <c r="G473" s="6" t="s">
        <v>38</v>
      </c>
      <c r="H473" s="6" t="s">
        <v>20</v>
      </c>
      <c r="I473" s="25">
        <v>0.55000000000000004</v>
      </c>
      <c r="J473" s="22">
        <v>1750</v>
      </c>
      <c r="K473" s="23">
        <f t="shared" si="16"/>
        <v>962.50000000000011</v>
      </c>
      <c r="L473" s="23">
        <f t="shared" si="17"/>
        <v>385</v>
      </c>
      <c r="M473" s="33">
        <v>0.39999999999999997</v>
      </c>
      <c r="N473" s="30">
        <f t="shared" si="27"/>
        <v>0.55000000000000004</v>
      </c>
      <c r="O473" s="31">
        <v>962.5</v>
      </c>
      <c r="P473" s="31">
        <v>385</v>
      </c>
      <c r="Q473" s="30">
        <f t="shared" si="28"/>
        <v>529.37500000000011</v>
      </c>
      <c r="R473" s="27">
        <f t="shared" si="29"/>
        <v>7</v>
      </c>
    </row>
    <row r="474" spans="1:18">
      <c r="A474" s="1"/>
      <c r="B474" s="6" t="s">
        <v>14</v>
      </c>
      <c r="C474" s="6">
        <v>1185732</v>
      </c>
      <c r="D474" s="7">
        <v>44380</v>
      </c>
      <c r="E474" s="6" t="s">
        <v>15</v>
      </c>
      <c r="F474" s="6" t="s">
        <v>37</v>
      </c>
      <c r="G474" s="6" t="s">
        <v>38</v>
      </c>
      <c r="H474" s="6" t="s">
        <v>21</v>
      </c>
      <c r="I474" s="25">
        <v>0.65</v>
      </c>
      <c r="J474" s="22">
        <v>2000</v>
      </c>
      <c r="K474" s="23">
        <f t="shared" si="16"/>
        <v>1300</v>
      </c>
      <c r="L474" s="23">
        <f t="shared" si="17"/>
        <v>454.99999999999994</v>
      </c>
      <c r="M474" s="33">
        <v>0.35</v>
      </c>
      <c r="N474" s="30">
        <f t="shared" si="27"/>
        <v>0.65</v>
      </c>
      <c r="O474" s="31">
        <v>1300</v>
      </c>
      <c r="P474" s="31">
        <v>455</v>
      </c>
      <c r="Q474" s="30">
        <f t="shared" si="28"/>
        <v>845</v>
      </c>
      <c r="R474" s="27">
        <f t="shared" si="29"/>
        <v>7</v>
      </c>
    </row>
    <row r="475" spans="1:18">
      <c r="A475" s="1"/>
      <c r="B475" s="6" t="s">
        <v>14</v>
      </c>
      <c r="C475" s="6">
        <v>1185732</v>
      </c>
      <c r="D475" s="7">
        <v>44380</v>
      </c>
      <c r="E475" s="6" t="s">
        <v>15</v>
      </c>
      <c r="F475" s="6" t="s">
        <v>37</v>
      </c>
      <c r="G475" s="6" t="s">
        <v>38</v>
      </c>
      <c r="H475" s="6" t="s">
        <v>22</v>
      </c>
      <c r="I475" s="25">
        <v>0.70000000000000007</v>
      </c>
      <c r="J475" s="22">
        <v>3750</v>
      </c>
      <c r="K475" s="23">
        <f t="shared" si="16"/>
        <v>2625.0000000000005</v>
      </c>
      <c r="L475" s="23">
        <f t="shared" si="17"/>
        <v>787.50000000000011</v>
      </c>
      <c r="M475" s="33">
        <v>0.3</v>
      </c>
      <c r="N475" s="30">
        <f t="shared" si="27"/>
        <v>0.7</v>
      </c>
      <c r="O475" s="31">
        <v>2625</v>
      </c>
      <c r="P475" s="31">
        <v>787.5</v>
      </c>
      <c r="Q475" s="30">
        <f t="shared" si="28"/>
        <v>1837.5000000000002</v>
      </c>
      <c r="R475" s="27">
        <f t="shared" si="29"/>
        <v>7</v>
      </c>
    </row>
    <row r="476" spans="1:18">
      <c r="A476" s="1"/>
      <c r="B476" s="6" t="s">
        <v>14</v>
      </c>
      <c r="C476" s="6">
        <v>1185732</v>
      </c>
      <c r="D476" s="7">
        <v>44412</v>
      </c>
      <c r="E476" s="6" t="s">
        <v>15</v>
      </c>
      <c r="F476" s="6" t="s">
        <v>37</v>
      </c>
      <c r="G476" s="6" t="s">
        <v>38</v>
      </c>
      <c r="H476" s="6" t="s">
        <v>17</v>
      </c>
      <c r="I476" s="25">
        <v>0.65</v>
      </c>
      <c r="J476" s="22">
        <v>5250</v>
      </c>
      <c r="K476" s="23">
        <f t="shared" si="16"/>
        <v>3412.5</v>
      </c>
      <c r="L476" s="23">
        <f t="shared" si="17"/>
        <v>1876.8750000000002</v>
      </c>
      <c r="M476" s="33">
        <v>0.55000000000000004</v>
      </c>
      <c r="N476" s="30">
        <f t="shared" si="27"/>
        <v>0.65</v>
      </c>
      <c r="O476" s="31">
        <v>3412.5</v>
      </c>
      <c r="P476" s="31">
        <v>1876.875</v>
      </c>
      <c r="Q476" s="30">
        <f t="shared" si="28"/>
        <v>2218.125</v>
      </c>
      <c r="R476" s="27">
        <f t="shared" si="29"/>
        <v>8</v>
      </c>
    </row>
    <row r="477" spans="1:18">
      <c r="A477" s="1"/>
      <c r="B477" s="6" t="s">
        <v>14</v>
      </c>
      <c r="C477" s="6">
        <v>1185732</v>
      </c>
      <c r="D477" s="7">
        <v>44412</v>
      </c>
      <c r="E477" s="6" t="s">
        <v>15</v>
      </c>
      <c r="F477" s="6" t="s">
        <v>37</v>
      </c>
      <c r="G477" s="6" t="s">
        <v>38</v>
      </c>
      <c r="H477" s="6" t="s">
        <v>18</v>
      </c>
      <c r="I477" s="25">
        <v>0.60000000000000009</v>
      </c>
      <c r="J477" s="22">
        <v>3000</v>
      </c>
      <c r="K477" s="23">
        <f t="shared" si="16"/>
        <v>1800.0000000000002</v>
      </c>
      <c r="L477" s="23">
        <f t="shared" si="17"/>
        <v>630</v>
      </c>
      <c r="M477" s="33">
        <v>0.35</v>
      </c>
      <c r="N477" s="30">
        <f t="shared" si="27"/>
        <v>0.6</v>
      </c>
      <c r="O477" s="31">
        <v>1800</v>
      </c>
      <c r="P477" s="31">
        <v>630</v>
      </c>
      <c r="Q477" s="30">
        <f t="shared" si="28"/>
        <v>1080</v>
      </c>
      <c r="R477" s="27">
        <f t="shared" si="29"/>
        <v>8</v>
      </c>
    </row>
    <row r="478" spans="1:18">
      <c r="A478" s="1"/>
      <c r="B478" s="6" t="s">
        <v>14</v>
      </c>
      <c r="C478" s="6">
        <v>1185732</v>
      </c>
      <c r="D478" s="7">
        <v>44412</v>
      </c>
      <c r="E478" s="6" t="s">
        <v>15</v>
      </c>
      <c r="F478" s="6" t="s">
        <v>37</v>
      </c>
      <c r="G478" s="6" t="s">
        <v>38</v>
      </c>
      <c r="H478" s="6" t="s">
        <v>19</v>
      </c>
      <c r="I478" s="25">
        <v>0.55000000000000004</v>
      </c>
      <c r="J478" s="22">
        <v>2250</v>
      </c>
      <c r="K478" s="23">
        <f t="shared" si="16"/>
        <v>1237.5</v>
      </c>
      <c r="L478" s="23">
        <f t="shared" si="17"/>
        <v>494.99999999999994</v>
      </c>
      <c r="M478" s="33">
        <v>0.39999999999999997</v>
      </c>
      <c r="N478" s="30">
        <f t="shared" si="27"/>
        <v>0.55000000000000004</v>
      </c>
      <c r="O478" s="31">
        <v>1237.5</v>
      </c>
      <c r="P478" s="31">
        <v>495</v>
      </c>
      <c r="Q478" s="30">
        <f t="shared" si="28"/>
        <v>680.625</v>
      </c>
      <c r="R478" s="27">
        <f t="shared" si="29"/>
        <v>8</v>
      </c>
    </row>
    <row r="479" spans="1:18">
      <c r="A479" s="1"/>
      <c r="B479" s="6" t="s">
        <v>14</v>
      </c>
      <c r="C479" s="6">
        <v>1185732</v>
      </c>
      <c r="D479" s="7">
        <v>44412</v>
      </c>
      <c r="E479" s="6" t="s">
        <v>15</v>
      </c>
      <c r="F479" s="6" t="s">
        <v>37</v>
      </c>
      <c r="G479" s="6" t="s">
        <v>38</v>
      </c>
      <c r="H479" s="6" t="s">
        <v>20</v>
      </c>
      <c r="I479" s="25">
        <v>0.55000000000000004</v>
      </c>
      <c r="J479" s="22">
        <v>2000</v>
      </c>
      <c r="K479" s="23">
        <f t="shared" si="16"/>
        <v>1100</v>
      </c>
      <c r="L479" s="23">
        <f t="shared" si="17"/>
        <v>439.99999999999994</v>
      </c>
      <c r="M479" s="33">
        <v>0.39999999999999997</v>
      </c>
      <c r="N479" s="30">
        <f t="shared" si="27"/>
        <v>0.55000000000000004</v>
      </c>
      <c r="O479" s="31">
        <v>1100</v>
      </c>
      <c r="P479" s="31">
        <v>440</v>
      </c>
      <c r="Q479" s="30">
        <f t="shared" si="28"/>
        <v>605</v>
      </c>
      <c r="R479" s="27">
        <f t="shared" si="29"/>
        <v>8</v>
      </c>
    </row>
    <row r="480" spans="1:18">
      <c r="A480" s="1"/>
      <c r="B480" s="6" t="s">
        <v>14</v>
      </c>
      <c r="C480" s="6">
        <v>1185732</v>
      </c>
      <c r="D480" s="7">
        <v>44412</v>
      </c>
      <c r="E480" s="6" t="s">
        <v>15</v>
      </c>
      <c r="F480" s="6" t="s">
        <v>37</v>
      </c>
      <c r="G480" s="6" t="s">
        <v>38</v>
      </c>
      <c r="H480" s="6" t="s">
        <v>21</v>
      </c>
      <c r="I480" s="25">
        <v>0.65</v>
      </c>
      <c r="J480" s="22">
        <v>1750</v>
      </c>
      <c r="K480" s="23">
        <f t="shared" si="16"/>
        <v>1137.5</v>
      </c>
      <c r="L480" s="23">
        <f t="shared" si="17"/>
        <v>398.125</v>
      </c>
      <c r="M480" s="33">
        <v>0.35</v>
      </c>
      <c r="N480" s="30">
        <f t="shared" si="27"/>
        <v>0.65</v>
      </c>
      <c r="O480" s="31">
        <v>1137.5</v>
      </c>
      <c r="P480" s="31">
        <v>398.125</v>
      </c>
      <c r="Q480" s="30">
        <f t="shared" si="28"/>
        <v>739.375</v>
      </c>
      <c r="R480" s="27">
        <f t="shared" si="29"/>
        <v>8</v>
      </c>
    </row>
    <row r="481" spans="1:18">
      <c r="A481" s="1"/>
      <c r="B481" s="6" t="s">
        <v>14</v>
      </c>
      <c r="C481" s="6">
        <v>1185732</v>
      </c>
      <c r="D481" s="7">
        <v>44412</v>
      </c>
      <c r="E481" s="6" t="s">
        <v>15</v>
      </c>
      <c r="F481" s="6" t="s">
        <v>37</v>
      </c>
      <c r="G481" s="6" t="s">
        <v>38</v>
      </c>
      <c r="H481" s="6" t="s">
        <v>22</v>
      </c>
      <c r="I481" s="25">
        <v>0.70000000000000007</v>
      </c>
      <c r="J481" s="22">
        <v>3500</v>
      </c>
      <c r="K481" s="23">
        <f t="shared" si="16"/>
        <v>2450.0000000000005</v>
      </c>
      <c r="L481" s="23">
        <f t="shared" si="17"/>
        <v>735.00000000000011</v>
      </c>
      <c r="M481" s="33">
        <v>0.3</v>
      </c>
      <c r="N481" s="30">
        <f t="shared" si="27"/>
        <v>0.7</v>
      </c>
      <c r="O481" s="31">
        <v>2450</v>
      </c>
      <c r="P481" s="31">
        <v>735</v>
      </c>
      <c r="Q481" s="30">
        <f t="shared" si="28"/>
        <v>1715.0000000000002</v>
      </c>
      <c r="R481" s="27">
        <f t="shared" si="29"/>
        <v>8</v>
      </c>
    </row>
    <row r="482" spans="1:18">
      <c r="A482" s="1"/>
      <c r="B482" s="6" t="s">
        <v>14</v>
      </c>
      <c r="C482" s="6">
        <v>1185732</v>
      </c>
      <c r="D482" s="7">
        <v>44442</v>
      </c>
      <c r="E482" s="6" t="s">
        <v>15</v>
      </c>
      <c r="F482" s="6" t="s">
        <v>37</v>
      </c>
      <c r="G482" s="6" t="s">
        <v>38</v>
      </c>
      <c r="H482" s="6" t="s">
        <v>17</v>
      </c>
      <c r="I482" s="25">
        <v>0.65</v>
      </c>
      <c r="J482" s="22">
        <v>4750</v>
      </c>
      <c r="K482" s="23">
        <f t="shared" si="16"/>
        <v>3087.5</v>
      </c>
      <c r="L482" s="23">
        <f t="shared" si="17"/>
        <v>1543.75</v>
      </c>
      <c r="M482" s="33">
        <v>0.5</v>
      </c>
      <c r="N482" s="30">
        <f t="shared" si="27"/>
        <v>0.65</v>
      </c>
      <c r="O482" s="31">
        <v>3087.5</v>
      </c>
      <c r="P482" s="31">
        <v>1543.75</v>
      </c>
      <c r="Q482" s="30">
        <f t="shared" si="28"/>
        <v>2006.875</v>
      </c>
      <c r="R482" s="27">
        <f t="shared" si="29"/>
        <v>9</v>
      </c>
    </row>
    <row r="483" spans="1:18">
      <c r="A483" s="1"/>
      <c r="B483" s="6" t="s">
        <v>14</v>
      </c>
      <c r="C483" s="6">
        <v>1185732</v>
      </c>
      <c r="D483" s="7">
        <v>44442</v>
      </c>
      <c r="E483" s="6" t="s">
        <v>15</v>
      </c>
      <c r="F483" s="6" t="s">
        <v>37</v>
      </c>
      <c r="G483" s="6" t="s">
        <v>38</v>
      </c>
      <c r="H483" s="6" t="s">
        <v>18</v>
      </c>
      <c r="I483" s="25">
        <v>0.5</v>
      </c>
      <c r="J483" s="22">
        <v>2750</v>
      </c>
      <c r="K483" s="23">
        <f t="shared" si="16"/>
        <v>1375</v>
      </c>
      <c r="L483" s="23">
        <f t="shared" si="17"/>
        <v>412.5</v>
      </c>
      <c r="M483" s="33">
        <v>0.3</v>
      </c>
      <c r="N483" s="30">
        <f t="shared" si="27"/>
        <v>0.5</v>
      </c>
      <c r="O483" s="31">
        <v>1375</v>
      </c>
      <c r="P483" s="31">
        <v>412.5</v>
      </c>
      <c r="Q483" s="30">
        <f t="shared" si="28"/>
        <v>687.5</v>
      </c>
      <c r="R483" s="27">
        <f t="shared" si="29"/>
        <v>9</v>
      </c>
    </row>
    <row r="484" spans="1:18">
      <c r="A484" s="1"/>
      <c r="B484" s="6" t="s">
        <v>14</v>
      </c>
      <c r="C484" s="6">
        <v>1185732</v>
      </c>
      <c r="D484" s="7">
        <v>44442</v>
      </c>
      <c r="E484" s="6" t="s">
        <v>15</v>
      </c>
      <c r="F484" s="6" t="s">
        <v>37</v>
      </c>
      <c r="G484" s="6" t="s">
        <v>38</v>
      </c>
      <c r="H484" s="6" t="s">
        <v>19</v>
      </c>
      <c r="I484" s="25">
        <v>0.45</v>
      </c>
      <c r="J484" s="22">
        <v>2000</v>
      </c>
      <c r="K484" s="23">
        <f t="shared" si="16"/>
        <v>900</v>
      </c>
      <c r="L484" s="23">
        <f t="shared" si="17"/>
        <v>315</v>
      </c>
      <c r="M484" s="33">
        <v>0.35</v>
      </c>
      <c r="N484" s="30">
        <f t="shared" si="27"/>
        <v>0.45</v>
      </c>
      <c r="O484" s="31">
        <v>900</v>
      </c>
      <c r="P484" s="31">
        <v>315</v>
      </c>
      <c r="Q484" s="30">
        <f t="shared" si="28"/>
        <v>405</v>
      </c>
      <c r="R484" s="27">
        <f t="shared" si="29"/>
        <v>9</v>
      </c>
    </row>
    <row r="485" spans="1:18">
      <c r="A485" s="1"/>
      <c r="B485" s="6" t="s">
        <v>14</v>
      </c>
      <c r="C485" s="6">
        <v>1185732</v>
      </c>
      <c r="D485" s="7">
        <v>44442</v>
      </c>
      <c r="E485" s="6" t="s">
        <v>15</v>
      </c>
      <c r="F485" s="6" t="s">
        <v>37</v>
      </c>
      <c r="G485" s="6" t="s">
        <v>38</v>
      </c>
      <c r="H485" s="6" t="s">
        <v>20</v>
      </c>
      <c r="I485" s="25">
        <v>0.45</v>
      </c>
      <c r="J485" s="22">
        <v>1750</v>
      </c>
      <c r="K485" s="23">
        <f t="shared" si="16"/>
        <v>787.5</v>
      </c>
      <c r="L485" s="23">
        <f t="shared" si="17"/>
        <v>275.625</v>
      </c>
      <c r="M485" s="33">
        <v>0.35</v>
      </c>
      <c r="N485" s="30">
        <f t="shared" si="27"/>
        <v>0.45</v>
      </c>
      <c r="O485" s="31">
        <v>787.5</v>
      </c>
      <c r="P485" s="31">
        <v>275.625</v>
      </c>
      <c r="Q485" s="30">
        <f t="shared" si="28"/>
        <v>354.375</v>
      </c>
      <c r="R485" s="27">
        <f t="shared" si="29"/>
        <v>9</v>
      </c>
    </row>
    <row r="486" spans="1:18">
      <c r="A486" s="1"/>
      <c r="B486" s="6" t="s">
        <v>14</v>
      </c>
      <c r="C486" s="6">
        <v>1185732</v>
      </c>
      <c r="D486" s="7">
        <v>44442</v>
      </c>
      <c r="E486" s="6" t="s">
        <v>15</v>
      </c>
      <c r="F486" s="6" t="s">
        <v>37</v>
      </c>
      <c r="G486" s="6" t="s">
        <v>38</v>
      </c>
      <c r="H486" s="6" t="s">
        <v>21</v>
      </c>
      <c r="I486" s="25">
        <v>0.54999999999999993</v>
      </c>
      <c r="J486" s="22">
        <v>1250</v>
      </c>
      <c r="K486" s="23">
        <f t="shared" si="16"/>
        <v>687.49999999999989</v>
      </c>
      <c r="L486" s="23">
        <f t="shared" si="17"/>
        <v>206.24999999999997</v>
      </c>
      <c r="M486" s="33">
        <v>0.3</v>
      </c>
      <c r="N486" s="30">
        <f t="shared" si="27"/>
        <v>0.55000000000000004</v>
      </c>
      <c r="O486" s="31">
        <v>687.5</v>
      </c>
      <c r="P486" s="31">
        <v>206.25</v>
      </c>
      <c r="Q486" s="30">
        <f t="shared" si="28"/>
        <v>378.12499999999994</v>
      </c>
      <c r="R486" s="27">
        <f t="shared" si="29"/>
        <v>9</v>
      </c>
    </row>
    <row r="487" spans="1:18">
      <c r="A487" s="1"/>
      <c r="B487" s="6" t="s">
        <v>14</v>
      </c>
      <c r="C487" s="6">
        <v>1185732</v>
      </c>
      <c r="D487" s="7">
        <v>44442</v>
      </c>
      <c r="E487" s="6" t="s">
        <v>15</v>
      </c>
      <c r="F487" s="6" t="s">
        <v>37</v>
      </c>
      <c r="G487" s="6" t="s">
        <v>38</v>
      </c>
      <c r="H487" s="6" t="s">
        <v>22</v>
      </c>
      <c r="I487" s="25">
        <v>0.6</v>
      </c>
      <c r="J487" s="22">
        <v>2250</v>
      </c>
      <c r="K487" s="23">
        <f t="shared" si="16"/>
        <v>1350</v>
      </c>
      <c r="L487" s="23">
        <f t="shared" si="17"/>
        <v>337.5</v>
      </c>
      <c r="M487" s="33">
        <v>0.25</v>
      </c>
      <c r="N487" s="30">
        <f t="shared" si="27"/>
        <v>0.6</v>
      </c>
      <c r="O487" s="31">
        <v>1350</v>
      </c>
      <c r="P487" s="31">
        <v>337.5</v>
      </c>
      <c r="Q487" s="30">
        <f t="shared" si="28"/>
        <v>810</v>
      </c>
      <c r="R487" s="27">
        <f t="shared" si="29"/>
        <v>9</v>
      </c>
    </row>
    <row r="488" spans="1:18">
      <c r="A488" s="1"/>
      <c r="B488" s="6" t="s">
        <v>14</v>
      </c>
      <c r="C488" s="6">
        <v>1185732</v>
      </c>
      <c r="D488" s="7">
        <v>44474</v>
      </c>
      <c r="E488" s="6" t="s">
        <v>15</v>
      </c>
      <c r="F488" s="6" t="s">
        <v>37</v>
      </c>
      <c r="G488" s="6" t="s">
        <v>38</v>
      </c>
      <c r="H488" s="6" t="s">
        <v>17</v>
      </c>
      <c r="I488" s="25">
        <v>0.6</v>
      </c>
      <c r="J488" s="22">
        <v>4000</v>
      </c>
      <c r="K488" s="23">
        <f t="shared" si="16"/>
        <v>2400</v>
      </c>
      <c r="L488" s="23">
        <f t="shared" si="17"/>
        <v>1200</v>
      </c>
      <c r="M488" s="33">
        <v>0.5</v>
      </c>
      <c r="N488" s="30">
        <f t="shared" si="27"/>
        <v>0.6</v>
      </c>
      <c r="O488" s="31">
        <v>2400</v>
      </c>
      <c r="P488" s="31">
        <v>1200</v>
      </c>
      <c r="Q488" s="30">
        <f t="shared" si="28"/>
        <v>1440</v>
      </c>
      <c r="R488" s="27">
        <f t="shared" si="29"/>
        <v>10</v>
      </c>
    </row>
    <row r="489" spans="1:18">
      <c r="A489" s="1"/>
      <c r="B489" s="6" t="s">
        <v>14</v>
      </c>
      <c r="C489" s="6">
        <v>1185732</v>
      </c>
      <c r="D489" s="7">
        <v>44474</v>
      </c>
      <c r="E489" s="6" t="s">
        <v>15</v>
      </c>
      <c r="F489" s="6" t="s">
        <v>37</v>
      </c>
      <c r="G489" s="6" t="s">
        <v>38</v>
      </c>
      <c r="H489" s="6" t="s">
        <v>18</v>
      </c>
      <c r="I489" s="25">
        <v>0.5</v>
      </c>
      <c r="J489" s="22">
        <v>2250</v>
      </c>
      <c r="K489" s="23">
        <f t="shared" si="16"/>
        <v>1125</v>
      </c>
      <c r="L489" s="23">
        <f t="shared" si="17"/>
        <v>337.5</v>
      </c>
      <c r="M489" s="33">
        <v>0.3</v>
      </c>
      <c r="N489" s="30">
        <f t="shared" si="27"/>
        <v>0.5</v>
      </c>
      <c r="O489" s="31">
        <v>1125</v>
      </c>
      <c r="P489" s="31">
        <v>337.5</v>
      </c>
      <c r="Q489" s="30">
        <f t="shared" si="28"/>
        <v>562.5</v>
      </c>
      <c r="R489" s="27">
        <f t="shared" si="29"/>
        <v>10</v>
      </c>
    </row>
    <row r="490" spans="1:18">
      <c r="A490" s="1"/>
      <c r="B490" s="6" t="s">
        <v>14</v>
      </c>
      <c r="C490" s="6">
        <v>1185732</v>
      </c>
      <c r="D490" s="7">
        <v>44474</v>
      </c>
      <c r="E490" s="6" t="s">
        <v>15</v>
      </c>
      <c r="F490" s="6" t="s">
        <v>37</v>
      </c>
      <c r="G490" s="6" t="s">
        <v>38</v>
      </c>
      <c r="H490" s="6" t="s">
        <v>19</v>
      </c>
      <c r="I490" s="25">
        <v>0.5</v>
      </c>
      <c r="J490" s="22">
        <v>1250</v>
      </c>
      <c r="K490" s="23">
        <f t="shared" si="16"/>
        <v>625</v>
      </c>
      <c r="L490" s="23">
        <f t="shared" si="17"/>
        <v>218.75</v>
      </c>
      <c r="M490" s="33">
        <v>0.35</v>
      </c>
      <c r="N490" s="30">
        <f t="shared" si="27"/>
        <v>0.5</v>
      </c>
      <c r="O490" s="31">
        <v>625</v>
      </c>
      <c r="P490" s="31">
        <v>218.75</v>
      </c>
      <c r="Q490" s="30">
        <f t="shared" si="28"/>
        <v>312.5</v>
      </c>
      <c r="R490" s="27">
        <f t="shared" si="29"/>
        <v>10</v>
      </c>
    </row>
    <row r="491" spans="1:18">
      <c r="A491" s="1"/>
      <c r="B491" s="6" t="s">
        <v>14</v>
      </c>
      <c r="C491" s="6">
        <v>1185732</v>
      </c>
      <c r="D491" s="7">
        <v>44474</v>
      </c>
      <c r="E491" s="6" t="s">
        <v>15</v>
      </c>
      <c r="F491" s="6" t="s">
        <v>37</v>
      </c>
      <c r="G491" s="6" t="s">
        <v>38</v>
      </c>
      <c r="H491" s="6" t="s">
        <v>20</v>
      </c>
      <c r="I491" s="25">
        <v>0.5</v>
      </c>
      <c r="J491" s="22">
        <v>1000</v>
      </c>
      <c r="K491" s="23">
        <f t="shared" si="16"/>
        <v>500</v>
      </c>
      <c r="L491" s="23">
        <f t="shared" si="17"/>
        <v>175</v>
      </c>
      <c r="M491" s="33">
        <v>0.35</v>
      </c>
      <c r="N491" s="30">
        <f t="shared" si="27"/>
        <v>0.5</v>
      </c>
      <c r="O491" s="31">
        <v>500</v>
      </c>
      <c r="P491" s="31">
        <v>175</v>
      </c>
      <c r="Q491" s="30">
        <f t="shared" si="28"/>
        <v>250</v>
      </c>
      <c r="R491" s="27">
        <f t="shared" si="29"/>
        <v>10</v>
      </c>
    </row>
    <row r="492" spans="1:18">
      <c r="A492" s="1"/>
      <c r="B492" s="6" t="s">
        <v>14</v>
      </c>
      <c r="C492" s="6">
        <v>1185732</v>
      </c>
      <c r="D492" s="7">
        <v>44474</v>
      </c>
      <c r="E492" s="6" t="s">
        <v>15</v>
      </c>
      <c r="F492" s="6" t="s">
        <v>37</v>
      </c>
      <c r="G492" s="6" t="s">
        <v>38</v>
      </c>
      <c r="H492" s="6" t="s">
        <v>21</v>
      </c>
      <c r="I492" s="25">
        <v>0.6</v>
      </c>
      <c r="J492" s="22">
        <v>1000</v>
      </c>
      <c r="K492" s="23">
        <f t="shared" si="16"/>
        <v>600</v>
      </c>
      <c r="L492" s="23">
        <f t="shared" si="17"/>
        <v>180</v>
      </c>
      <c r="M492" s="33">
        <v>0.3</v>
      </c>
      <c r="N492" s="30">
        <f t="shared" si="27"/>
        <v>0.6</v>
      </c>
      <c r="O492" s="31">
        <v>600</v>
      </c>
      <c r="P492" s="31">
        <v>180</v>
      </c>
      <c r="Q492" s="30">
        <f t="shared" si="28"/>
        <v>360</v>
      </c>
      <c r="R492" s="27">
        <f t="shared" si="29"/>
        <v>10</v>
      </c>
    </row>
    <row r="493" spans="1:18">
      <c r="A493" s="1"/>
      <c r="B493" s="6" t="s">
        <v>14</v>
      </c>
      <c r="C493" s="6">
        <v>1185732</v>
      </c>
      <c r="D493" s="7">
        <v>44474</v>
      </c>
      <c r="E493" s="6" t="s">
        <v>15</v>
      </c>
      <c r="F493" s="6" t="s">
        <v>37</v>
      </c>
      <c r="G493" s="6" t="s">
        <v>38</v>
      </c>
      <c r="H493" s="6" t="s">
        <v>22</v>
      </c>
      <c r="I493" s="25">
        <v>0.64999999999999991</v>
      </c>
      <c r="J493" s="22">
        <v>2250</v>
      </c>
      <c r="K493" s="23">
        <f t="shared" si="16"/>
        <v>1462.4999999999998</v>
      </c>
      <c r="L493" s="23">
        <f t="shared" si="17"/>
        <v>365.62499999999994</v>
      </c>
      <c r="M493" s="33">
        <v>0.25</v>
      </c>
      <c r="N493" s="30">
        <f t="shared" si="27"/>
        <v>0.65</v>
      </c>
      <c r="O493" s="31">
        <v>1462.5</v>
      </c>
      <c r="P493" s="31">
        <v>365.625</v>
      </c>
      <c r="Q493" s="30">
        <f t="shared" si="28"/>
        <v>950.62499999999989</v>
      </c>
      <c r="R493" s="27">
        <f t="shared" si="29"/>
        <v>10</v>
      </c>
    </row>
    <row r="494" spans="1:18">
      <c r="A494" s="1"/>
      <c r="B494" s="6" t="s">
        <v>14</v>
      </c>
      <c r="C494" s="6">
        <v>1185732</v>
      </c>
      <c r="D494" s="7">
        <v>44504</v>
      </c>
      <c r="E494" s="6" t="s">
        <v>15</v>
      </c>
      <c r="F494" s="6" t="s">
        <v>37</v>
      </c>
      <c r="G494" s="6" t="s">
        <v>38</v>
      </c>
      <c r="H494" s="6" t="s">
        <v>17</v>
      </c>
      <c r="I494" s="25">
        <v>0.70000000000000007</v>
      </c>
      <c r="J494" s="22">
        <v>3750</v>
      </c>
      <c r="K494" s="23">
        <f t="shared" si="16"/>
        <v>2625.0000000000005</v>
      </c>
      <c r="L494" s="23">
        <f t="shared" si="17"/>
        <v>1443.7500000000005</v>
      </c>
      <c r="M494" s="33">
        <v>0.55000000000000004</v>
      </c>
      <c r="N494" s="30">
        <f t="shared" si="27"/>
        <v>0.7</v>
      </c>
      <c r="O494" s="31">
        <v>2625</v>
      </c>
      <c r="P494" s="31">
        <v>1443.75</v>
      </c>
      <c r="Q494" s="30">
        <f t="shared" si="28"/>
        <v>1837.5000000000002</v>
      </c>
      <c r="R494" s="27">
        <f t="shared" si="29"/>
        <v>11</v>
      </c>
    </row>
    <row r="495" spans="1:18">
      <c r="A495" s="1"/>
      <c r="B495" s="6" t="s">
        <v>14</v>
      </c>
      <c r="C495" s="6">
        <v>1185732</v>
      </c>
      <c r="D495" s="7">
        <v>44504</v>
      </c>
      <c r="E495" s="6" t="s">
        <v>15</v>
      </c>
      <c r="F495" s="6" t="s">
        <v>37</v>
      </c>
      <c r="G495" s="6" t="s">
        <v>38</v>
      </c>
      <c r="H495" s="6" t="s">
        <v>18</v>
      </c>
      <c r="I495" s="25">
        <v>0.60000000000000009</v>
      </c>
      <c r="J495" s="22">
        <v>2000</v>
      </c>
      <c r="K495" s="23">
        <f t="shared" si="16"/>
        <v>1200.0000000000002</v>
      </c>
      <c r="L495" s="23">
        <f t="shared" si="17"/>
        <v>420.00000000000006</v>
      </c>
      <c r="M495" s="33">
        <v>0.35</v>
      </c>
      <c r="N495" s="30">
        <f t="shared" si="27"/>
        <v>0.6</v>
      </c>
      <c r="O495" s="31">
        <v>1200</v>
      </c>
      <c r="P495" s="31">
        <v>420</v>
      </c>
      <c r="Q495" s="30">
        <f t="shared" si="28"/>
        <v>720.00000000000011</v>
      </c>
      <c r="R495" s="27">
        <f t="shared" si="29"/>
        <v>11</v>
      </c>
    </row>
    <row r="496" spans="1:18">
      <c r="A496" s="1"/>
      <c r="B496" s="6" t="s">
        <v>14</v>
      </c>
      <c r="C496" s="6">
        <v>1185732</v>
      </c>
      <c r="D496" s="7">
        <v>44504</v>
      </c>
      <c r="E496" s="6" t="s">
        <v>15</v>
      </c>
      <c r="F496" s="6" t="s">
        <v>37</v>
      </c>
      <c r="G496" s="6" t="s">
        <v>38</v>
      </c>
      <c r="H496" s="6" t="s">
        <v>19</v>
      </c>
      <c r="I496" s="25">
        <v>0.60000000000000009</v>
      </c>
      <c r="J496" s="22">
        <v>1950</v>
      </c>
      <c r="K496" s="23">
        <f t="shared" si="16"/>
        <v>1170.0000000000002</v>
      </c>
      <c r="L496" s="23">
        <f t="shared" si="17"/>
        <v>468.00000000000006</v>
      </c>
      <c r="M496" s="33">
        <v>0.39999999999999997</v>
      </c>
      <c r="N496" s="30">
        <f t="shared" si="27"/>
        <v>0.6</v>
      </c>
      <c r="O496" s="31">
        <v>1170</v>
      </c>
      <c r="P496" s="31">
        <v>468</v>
      </c>
      <c r="Q496" s="30">
        <f t="shared" si="28"/>
        <v>702.00000000000011</v>
      </c>
      <c r="R496" s="27">
        <f t="shared" si="29"/>
        <v>11</v>
      </c>
    </row>
    <row r="497" spans="1:18">
      <c r="A497" s="1"/>
      <c r="B497" s="6" t="s">
        <v>14</v>
      </c>
      <c r="C497" s="6">
        <v>1185732</v>
      </c>
      <c r="D497" s="7">
        <v>44504</v>
      </c>
      <c r="E497" s="6" t="s">
        <v>15</v>
      </c>
      <c r="F497" s="6" t="s">
        <v>37</v>
      </c>
      <c r="G497" s="6" t="s">
        <v>38</v>
      </c>
      <c r="H497" s="6" t="s">
        <v>20</v>
      </c>
      <c r="I497" s="25">
        <v>0.60000000000000009</v>
      </c>
      <c r="J497" s="22">
        <v>1750</v>
      </c>
      <c r="K497" s="23">
        <f t="shared" si="16"/>
        <v>1050.0000000000002</v>
      </c>
      <c r="L497" s="23">
        <f t="shared" si="17"/>
        <v>420.00000000000006</v>
      </c>
      <c r="M497" s="33">
        <v>0.39999999999999997</v>
      </c>
      <c r="N497" s="30">
        <f t="shared" si="27"/>
        <v>0.6</v>
      </c>
      <c r="O497" s="31">
        <v>1050</v>
      </c>
      <c r="P497" s="31">
        <v>420</v>
      </c>
      <c r="Q497" s="30">
        <f t="shared" si="28"/>
        <v>630.00000000000011</v>
      </c>
      <c r="R497" s="27">
        <f t="shared" si="29"/>
        <v>11</v>
      </c>
    </row>
    <row r="498" spans="1:18">
      <c r="A498" s="1"/>
      <c r="B498" s="6" t="s">
        <v>14</v>
      </c>
      <c r="C498" s="6">
        <v>1185732</v>
      </c>
      <c r="D498" s="7">
        <v>44504</v>
      </c>
      <c r="E498" s="6" t="s">
        <v>15</v>
      </c>
      <c r="F498" s="6" t="s">
        <v>37</v>
      </c>
      <c r="G498" s="6" t="s">
        <v>38</v>
      </c>
      <c r="H498" s="6" t="s">
        <v>21</v>
      </c>
      <c r="I498" s="25">
        <v>0.70000000000000007</v>
      </c>
      <c r="J498" s="22">
        <v>1500</v>
      </c>
      <c r="K498" s="23">
        <f t="shared" si="16"/>
        <v>1050</v>
      </c>
      <c r="L498" s="23">
        <f t="shared" si="17"/>
        <v>367.5</v>
      </c>
      <c r="M498" s="33">
        <v>0.35</v>
      </c>
      <c r="N498" s="30">
        <f t="shared" si="27"/>
        <v>0.7</v>
      </c>
      <c r="O498" s="31">
        <v>1050</v>
      </c>
      <c r="P498" s="31">
        <v>367.5</v>
      </c>
      <c r="Q498" s="30">
        <f t="shared" si="28"/>
        <v>735</v>
      </c>
      <c r="R498" s="27">
        <f t="shared" si="29"/>
        <v>11</v>
      </c>
    </row>
    <row r="499" spans="1:18">
      <c r="A499" s="1"/>
      <c r="B499" s="6" t="s">
        <v>14</v>
      </c>
      <c r="C499" s="6">
        <v>1185732</v>
      </c>
      <c r="D499" s="7">
        <v>44504</v>
      </c>
      <c r="E499" s="6" t="s">
        <v>15</v>
      </c>
      <c r="F499" s="6" t="s">
        <v>37</v>
      </c>
      <c r="G499" s="6" t="s">
        <v>38</v>
      </c>
      <c r="H499" s="6" t="s">
        <v>22</v>
      </c>
      <c r="I499" s="25">
        <v>0.75</v>
      </c>
      <c r="J499" s="22">
        <v>2500</v>
      </c>
      <c r="K499" s="23">
        <f t="shared" si="16"/>
        <v>1875</v>
      </c>
      <c r="L499" s="23">
        <f t="shared" si="17"/>
        <v>562.5</v>
      </c>
      <c r="M499" s="33">
        <v>0.3</v>
      </c>
      <c r="N499" s="30">
        <f t="shared" si="27"/>
        <v>0.75</v>
      </c>
      <c r="O499" s="31">
        <v>1875</v>
      </c>
      <c r="P499" s="31">
        <v>562.5</v>
      </c>
      <c r="Q499" s="30">
        <f t="shared" si="28"/>
        <v>1406.25</v>
      </c>
      <c r="R499" s="27">
        <f t="shared" si="29"/>
        <v>11</v>
      </c>
    </row>
    <row r="500" spans="1:18">
      <c r="A500" s="1"/>
      <c r="B500" s="6" t="s">
        <v>14</v>
      </c>
      <c r="C500" s="6">
        <v>1185732</v>
      </c>
      <c r="D500" s="7">
        <v>44533</v>
      </c>
      <c r="E500" s="6" t="s">
        <v>15</v>
      </c>
      <c r="F500" s="6" t="s">
        <v>37</v>
      </c>
      <c r="G500" s="6" t="s">
        <v>38</v>
      </c>
      <c r="H500" s="6" t="s">
        <v>17</v>
      </c>
      <c r="I500" s="25">
        <v>0.70000000000000007</v>
      </c>
      <c r="J500" s="22">
        <v>4750</v>
      </c>
      <c r="K500" s="23">
        <f t="shared" si="16"/>
        <v>3325.0000000000005</v>
      </c>
      <c r="L500" s="23">
        <f t="shared" si="17"/>
        <v>1828.7500000000005</v>
      </c>
      <c r="M500" s="33">
        <v>0.55000000000000004</v>
      </c>
      <c r="N500" s="30">
        <f t="shared" si="27"/>
        <v>0.7</v>
      </c>
      <c r="O500" s="31">
        <v>3325</v>
      </c>
      <c r="P500" s="31">
        <v>1828.75</v>
      </c>
      <c r="Q500" s="30">
        <f t="shared" si="28"/>
        <v>2327.5</v>
      </c>
      <c r="R500" s="27">
        <f t="shared" si="29"/>
        <v>12</v>
      </c>
    </row>
    <row r="501" spans="1:18">
      <c r="A501" s="1"/>
      <c r="B501" s="6" t="s">
        <v>14</v>
      </c>
      <c r="C501" s="6">
        <v>1185732</v>
      </c>
      <c r="D501" s="7">
        <v>44533</v>
      </c>
      <c r="E501" s="6" t="s">
        <v>15</v>
      </c>
      <c r="F501" s="6" t="s">
        <v>37</v>
      </c>
      <c r="G501" s="6" t="s">
        <v>38</v>
      </c>
      <c r="H501" s="6" t="s">
        <v>18</v>
      </c>
      <c r="I501" s="25">
        <v>0.60000000000000009</v>
      </c>
      <c r="J501" s="22">
        <v>2750</v>
      </c>
      <c r="K501" s="23">
        <f t="shared" si="16"/>
        <v>1650.0000000000002</v>
      </c>
      <c r="L501" s="23">
        <f t="shared" si="17"/>
        <v>577.5</v>
      </c>
      <c r="M501" s="33">
        <v>0.35</v>
      </c>
      <c r="N501" s="30">
        <f t="shared" si="27"/>
        <v>0.6</v>
      </c>
      <c r="O501" s="31">
        <v>1650</v>
      </c>
      <c r="P501" s="31">
        <v>577.5</v>
      </c>
      <c r="Q501" s="30">
        <f t="shared" si="28"/>
        <v>990.00000000000011</v>
      </c>
      <c r="R501" s="27">
        <f t="shared" si="29"/>
        <v>12</v>
      </c>
    </row>
    <row r="502" spans="1:18">
      <c r="A502" s="1"/>
      <c r="B502" s="6" t="s">
        <v>14</v>
      </c>
      <c r="C502" s="6">
        <v>1185732</v>
      </c>
      <c r="D502" s="7">
        <v>44533</v>
      </c>
      <c r="E502" s="6" t="s">
        <v>15</v>
      </c>
      <c r="F502" s="6" t="s">
        <v>37</v>
      </c>
      <c r="G502" s="6" t="s">
        <v>38</v>
      </c>
      <c r="H502" s="6" t="s">
        <v>19</v>
      </c>
      <c r="I502" s="25">
        <v>0.60000000000000009</v>
      </c>
      <c r="J502" s="22">
        <v>2250</v>
      </c>
      <c r="K502" s="23">
        <f t="shared" si="16"/>
        <v>1350.0000000000002</v>
      </c>
      <c r="L502" s="23">
        <f t="shared" si="17"/>
        <v>540</v>
      </c>
      <c r="M502" s="33">
        <v>0.39999999999999997</v>
      </c>
      <c r="N502" s="30">
        <f t="shared" si="27"/>
        <v>0.6</v>
      </c>
      <c r="O502" s="31">
        <v>1350</v>
      </c>
      <c r="P502" s="31">
        <v>540</v>
      </c>
      <c r="Q502" s="30">
        <f t="shared" si="28"/>
        <v>810.00000000000011</v>
      </c>
      <c r="R502" s="27">
        <f t="shared" si="29"/>
        <v>12</v>
      </c>
    </row>
    <row r="503" spans="1:18">
      <c r="A503" s="1"/>
      <c r="B503" s="6" t="s">
        <v>14</v>
      </c>
      <c r="C503" s="6">
        <v>1185732</v>
      </c>
      <c r="D503" s="7">
        <v>44533</v>
      </c>
      <c r="E503" s="6" t="s">
        <v>15</v>
      </c>
      <c r="F503" s="6" t="s">
        <v>37</v>
      </c>
      <c r="G503" s="6" t="s">
        <v>38</v>
      </c>
      <c r="H503" s="6" t="s">
        <v>20</v>
      </c>
      <c r="I503" s="25">
        <v>0.60000000000000009</v>
      </c>
      <c r="J503" s="22">
        <v>1750</v>
      </c>
      <c r="K503" s="23">
        <f t="shared" si="16"/>
        <v>1050.0000000000002</v>
      </c>
      <c r="L503" s="23">
        <f t="shared" si="17"/>
        <v>420.00000000000006</v>
      </c>
      <c r="M503" s="33">
        <v>0.39999999999999997</v>
      </c>
      <c r="N503" s="30">
        <f t="shared" si="27"/>
        <v>0.6</v>
      </c>
      <c r="O503" s="31">
        <v>1050</v>
      </c>
      <c r="P503" s="31">
        <v>420</v>
      </c>
      <c r="Q503" s="30">
        <f t="shared" si="28"/>
        <v>630.00000000000011</v>
      </c>
      <c r="R503" s="27">
        <f t="shared" si="29"/>
        <v>12</v>
      </c>
    </row>
    <row r="504" spans="1:18">
      <c r="A504" s="1"/>
      <c r="B504" s="6" t="s">
        <v>14</v>
      </c>
      <c r="C504" s="6">
        <v>1185732</v>
      </c>
      <c r="D504" s="7">
        <v>44533</v>
      </c>
      <c r="E504" s="6" t="s">
        <v>15</v>
      </c>
      <c r="F504" s="6" t="s">
        <v>37</v>
      </c>
      <c r="G504" s="6" t="s">
        <v>38</v>
      </c>
      <c r="H504" s="6" t="s">
        <v>21</v>
      </c>
      <c r="I504" s="25">
        <v>0.70000000000000007</v>
      </c>
      <c r="J504" s="22">
        <v>1750</v>
      </c>
      <c r="K504" s="23">
        <f t="shared" si="16"/>
        <v>1225.0000000000002</v>
      </c>
      <c r="L504" s="23">
        <f t="shared" si="17"/>
        <v>428.75000000000006</v>
      </c>
      <c r="M504" s="33">
        <v>0.35</v>
      </c>
      <c r="N504" s="30">
        <f t="shared" si="27"/>
        <v>0.7</v>
      </c>
      <c r="O504" s="31">
        <v>1225</v>
      </c>
      <c r="P504" s="31">
        <v>428.75</v>
      </c>
      <c r="Q504" s="30">
        <f t="shared" si="28"/>
        <v>857.50000000000011</v>
      </c>
      <c r="R504" s="27">
        <f t="shared" si="29"/>
        <v>12</v>
      </c>
    </row>
    <row r="505" spans="1:18">
      <c r="A505" s="1"/>
      <c r="B505" s="6" t="s">
        <v>14</v>
      </c>
      <c r="C505" s="6">
        <v>1185732</v>
      </c>
      <c r="D505" s="7">
        <v>44533</v>
      </c>
      <c r="E505" s="6" t="s">
        <v>15</v>
      </c>
      <c r="F505" s="6" t="s">
        <v>37</v>
      </c>
      <c r="G505" s="6" t="s">
        <v>38</v>
      </c>
      <c r="H505" s="6" t="s">
        <v>22</v>
      </c>
      <c r="I505" s="25">
        <v>0.75</v>
      </c>
      <c r="J505" s="22">
        <v>2750</v>
      </c>
      <c r="K505" s="23">
        <f t="shared" si="16"/>
        <v>2062.5</v>
      </c>
      <c r="L505" s="23">
        <f t="shared" si="17"/>
        <v>618.75</v>
      </c>
      <c r="M505" s="33">
        <v>0.3</v>
      </c>
      <c r="N505" s="30">
        <f t="shared" si="27"/>
        <v>0.75</v>
      </c>
      <c r="O505" s="31">
        <v>2062.5</v>
      </c>
      <c r="P505" s="31">
        <v>618.75</v>
      </c>
      <c r="Q505" s="30">
        <f t="shared" si="28"/>
        <v>1546.875</v>
      </c>
      <c r="R505" s="27">
        <f t="shared" si="29"/>
        <v>12</v>
      </c>
    </row>
    <row r="506" spans="1:18">
      <c r="A506" s="1" t="s">
        <v>39</v>
      </c>
      <c r="B506" s="6" t="s">
        <v>27</v>
      </c>
      <c r="C506" s="6">
        <v>1128299</v>
      </c>
      <c r="D506" s="7">
        <v>44211</v>
      </c>
      <c r="E506" s="6" t="s">
        <v>28</v>
      </c>
      <c r="F506" s="6" t="s">
        <v>40</v>
      </c>
      <c r="G506" s="6" t="s">
        <v>41</v>
      </c>
      <c r="H506" s="6" t="s">
        <v>17</v>
      </c>
      <c r="I506" s="25">
        <v>0.35</v>
      </c>
      <c r="J506" s="22">
        <v>4500</v>
      </c>
      <c r="K506" s="23">
        <f t="shared" si="16"/>
        <v>1575</v>
      </c>
      <c r="L506" s="23">
        <f t="shared" si="17"/>
        <v>630</v>
      </c>
      <c r="M506" s="33">
        <v>0.4</v>
      </c>
      <c r="N506" s="30">
        <f t="shared" si="27"/>
        <v>0.35</v>
      </c>
      <c r="O506" s="31">
        <v>1575</v>
      </c>
      <c r="P506" s="31">
        <v>630</v>
      </c>
      <c r="Q506" s="30">
        <f t="shared" si="28"/>
        <v>551.25</v>
      </c>
      <c r="R506" s="27">
        <f t="shared" si="29"/>
        <v>1</v>
      </c>
    </row>
    <row r="507" spans="1:18">
      <c r="A507" s="1"/>
      <c r="B507" s="6" t="s">
        <v>27</v>
      </c>
      <c r="C507" s="6">
        <v>1128299</v>
      </c>
      <c r="D507" s="7">
        <v>44211</v>
      </c>
      <c r="E507" s="6" t="s">
        <v>28</v>
      </c>
      <c r="F507" s="6" t="s">
        <v>40</v>
      </c>
      <c r="G507" s="6" t="s">
        <v>41</v>
      </c>
      <c r="H507" s="6" t="s">
        <v>18</v>
      </c>
      <c r="I507" s="25">
        <v>0.45</v>
      </c>
      <c r="J507" s="22">
        <v>4500</v>
      </c>
      <c r="K507" s="23">
        <f t="shared" si="16"/>
        <v>2025</v>
      </c>
      <c r="L507" s="23">
        <f t="shared" si="17"/>
        <v>506.25</v>
      </c>
      <c r="M507" s="33">
        <v>0.25</v>
      </c>
      <c r="N507" s="30">
        <f t="shared" si="27"/>
        <v>0.45</v>
      </c>
      <c r="O507" s="31">
        <v>2025</v>
      </c>
      <c r="P507" s="31">
        <v>506.25</v>
      </c>
      <c r="Q507" s="30">
        <f t="shared" si="28"/>
        <v>911.25</v>
      </c>
      <c r="R507" s="27">
        <f t="shared" si="29"/>
        <v>1</v>
      </c>
    </row>
    <row r="508" spans="1:18">
      <c r="A508" s="1"/>
      <c r="B508" s="6" t="s">
        <v>27</v>
      </c>
      <c r="C508" s="6">
        <v>1128299</v>
      </c>
      <c r="D508" s="7">
        <v>44211</v>
      </c>
      <c r="E508" s="6" t="s">
        <v>28</v>
      </c>
      <c r="F508" s="6" t="s">
        <v>40</v>
      </c>
      <c r="G508" s="6" t="s">
        <v>41</v>
      </c>
      <c r="H508" s="6" t="s">
        <v>19</v>
      </c>
      <c r="I508" s="25">
        <v>0.45</v>
      </c>
      <c r="J508" s="22">
        <v>4500</v>
      </c>
      <c r="K508" s="23">
        <f t="shared" si="16"/>
        <v>2025</v>
      </c>
      <c r="L508" s="23">
        <f t="shared" si="17"/>
        <v>810</v>
      </c>
      <c r="M508" s="33">
        <v>0.4</v>
      </c>
      <c r="N508" s="30">
        <f t="shared" si="27"/>
        <v>0.45</v>
      </c>
      <c r="O508" s="31">
        <v>2025</v>
      </c>
      <c r="P508" s="31">
        <v>810</v>
      </c>
      <c r="Q508" s="30">
        <f t="shared" si="28"/>
        <v>911.25</v>
      </c>
      <c r="R508" s="27">
        <f t="shared" si="29"/>
        <v>1</v>
      </c>
    </row>
    <row r="509" spans="1:18">
      <c r="A509" s="1"/>
      <c r="B509" s="6" t="s">
        <v>27</v>
      </c>
      <c r="C509" s="6">
        <v>1128299</v>
      </c>
      <c r="D509" s="7">
        <v>44211</v>
      </c>
      <c r="E509" s="6" t="s">
        <v>28</v>
      </c>
      <c r="F509" s="6" t="s">
        <v>40</v>
      </c>
      <c r="G509" s="6" t="s">
        <v>41</v>
      </c>
      <c r="H509" s="6" t="s">
        <v>20</v>
      </c>
      <c r="I509" s="25">
        <v>0.45</v>
      </c>
      <c r="J509" s="22">
        <v>3000</v>
      </c>
      <c r="K509" s="23">
        <f t="shared" si="16"/>
        <v>1350</v>
      </c>
      <c r="L509" s="23">
        <f t="shared" si="17"/>
        <v>472.49999999999994</v>
      </c>
      <c r="M509" s="33">
        <v>0.35</v>
      </c>
      <c r="N509" s="30">
        <f t="shared" si="27"/>
        <v>0.45</v>
      </c>
      <c r="O509" s="31">
        <v>1350</v>
      </c>
      <c r="P509" s="31">
        <v>472.5</v>
      </c>
      <c r="Q509" s="30">
        <f t="shared" si="28"/>
        <v>607.5</v>
      </c>
      <c r="R509" s="27">
        <f t="shared" si="29"/>
        <v>1</v>
      </c>
    </row>
    <row r="510" spans="1:18">
      <c r="A510" s="1"/>
      <c r="B510" s="6" t="s">
        <v>27</v>
      </c>
      <c r="C510" s="6">
        <v>1128299</v>
      </c>
      <c r="D510" s="7">
        <v>44211</v>
      </c>
      <c r="E510" s="6" t="s">
        <v>28</v>
      </c>
      <c r="F510" s="6" t="s">
        <v>40</v>
      </c>
      <c r="G510" s="6" t="s">
        <v>41</v>
      </c>
      <c r="H510" s="6" t="s">
        <v>21</v>
      </c>
      <c r="I510" s="25">
        <v>0.5</v>
      </c>
      <c r="J510" s="22">
        <v>2500</v>
      </c>
      <c r="K510" s="23">
        <f t="shared" si="16"/>
        <v>1250</v>
      </c>
      <c r="L510" s="23">
        <f t="shared" si="17"/>
        <v>687.5</v>
      </c>
      <c r="M510" s="33">
        <v>0.55000000000000004</v>
      </c>
      <c r="N510" s="30">
        <f t="shared" si="27"/>
        <v>0.5</v>
      </c>
      <c r="O510" s="31">
        <v>1250</v>
      </c>
      <c r="P510" s="31">
        <v>687.5</v>
      </c>
      <c r="Q510" s="30">
        <f t="shared" si="28"/>
        <v>625</v>
      </c>
      <c r="R510" s="27">
        <f t="shared" si="29"/>
        <v>1</v>
      </c>
    </row>
    <row r="511" spans="1:18">
      <c r="A511" s="1"/>
      <c r="B511" s="6" t="s">
        <v>27</v>
      </c>
      <c r="C511" s="6">
        <v>1128299</v>
      </c>
      <c r="D511" s="7">
        <v>44211</v>
      </c>
      <c r="E511" s="6" t="s">
        <v>28</v>
      </c>
      <c r="F511" s="6" t="s">
        <v>40</v>
      </c>
      <c r="G511" s="6" t="s">
        <v>41</v>
      </c>
      <c r="H511" s="6" t="s">
        <v>22</v>
      </c>
      <c r="I511" s="25">
        <v>0.45</v>
      </c>
      <c r="J511" s="22">
        <v>4750</v>
      </c>
      <c r="K511" s="23">
        <f t="shared" si="16"/>
        <v>2137.5</v>
      </c>
      <c r="L511" s="23">
        <f t="shared" si="17"/>
        <v>427.5</v>
      </c>
      <c r="M511" s="33">
        <v>0.2</v>
      </c>
      <c r="N511" s="30">
        <f t="shared" si="27"/>
        <v>0.45</v>
      </c>
      <c r="O511" s="31">
        <v>2137.5</v>
      </c>
      <c r="P511" s="31">
        <v>427.5</v>
      </c>
      <c r="Q511" s="30">
        <f t="shared" si="28"/>
        <v>961.875</v>
      </c>
      <c r="R511" s="27">
        <f t="shared" si="29"/>
        <v>1</v>
      </c>
    </row>
    <row r="512" spans="1:18">
      <c r="A512" s="1"/>
      <c r="B512" s="6" t="s">
        <v>27</v>
      </c>
      <c r="C512" s="6">
        <v>1128299</v>
      </c>
      <c r="D512" s="7">
        <v>44242</v>
      </c>
      <c r="E512" s="6" t="s">
        <v>28</v>
      </c>
      <c r="F512" s="6" t="s">
        <v>40</v>
      </c>
      <c r="G512" s="6" t="s">
        <v>41</v>
      </c>
      <c r="H512" s="6" t="s">
        <v>17</v>
      </c>
      <c r="I512" s="25">
        <v>0.35</v>
      </c>
      <c r="J512" s="22">
        <v>5250</v>
      </c>
      <c r="K512" s="23">
        <f t="shared" ref="K512:K766" si="30">I512*J512</f>
        <v>1837.4999999999998</v>
      </c>
      <c r="L512" s="23">
        <f t="shared" ref="L512:L766" si="31">K512*M512</f>
        <v>735</v>
      </c>
      <c r="M512" s="33">
        <v>0.4</v>
      </c>
      <c r="N512" s="30">
        <f t="shared" si="27"/>
        <v>0.35</v>
      </c>
      <c r="O512" s="31">
        <v>1837.5</v>
      </c>
      <c r="P512" s="31">
        <v>735</v>
      </c>
      <c r="Q512" s="30">
        <f t="shared" si="28"/>
        <v>643.12499999999989</v>
      </c>
      <c r="R512" s="27">
        <f t="shared" si="29"/>
        <v>2</v>
      </c>
    </row>
    <row r="513" spans="1:18">
      <c r="A513" s="1"/>
      <c r="B513" s="6" t="s">
        <v>27</v>
      </c>
      <c r="C513" s="6">
        <v>1128299</v>
      </c>
      <c r="D513" s="7">
        <v>44242</v>
      </c>
      <c r="E513" s="6" t="s">
        <v>28</v>
      </c>
      <c r="F513" s="6" t="s">
        <v>40</v>
      </c>
      <c r="G513" s="6" t="s">
        <v>41</v>
      </c>
      <c r="H513" s="6" t="s">
        <v>18</v>
      </c>
      <c r="I513" s="25">
        <v>0.45</v>
      </c>
      <c r="J513" s="22">
        <v>4250</v>
      </c>
      <c r="K513" s="23">
        <f t="shared" si="30"/>
        <v>1912.5</v>
      </c>
      <c r="L513" s="23">
        <f t="shared" si="31"/>
        <v>478.125</v>
      </c>
      <c r="M513" s="33">
        <v>0.25</v>
      </c>
      <c r="N513" s="30">
        <f t="shared" si="27"/>
        <v>0.45</v>
      </c>
      <c r="O513" s="31">
        <v>1912.5</v>
      </c>
      <c r="P513" s="31">
        <v>478.125</v>
      </c>
      <c r="Q513" s="30">
        <f t="shared" si="28"/>
        <v>860.625</v>
      </c>
      <c r="R513" s="27">
        <f t="shared" si="29"/>
        <v>2</v>
      </c>
    </row>
    <row r="514" spans="1:18">
      <c r="A514" s="1"/>
      <c r="B514" s="6" t="s">
        <v>27</v>
      </c>
      <c r="C514" s="6">
        <v>1128299</v>
      </c>
      <c r="D514" s="7">
        <v>44242</v>
      </c>
      <c r="E514" s="6" t="s">
        <v>28</v>
      </c>
      <c r="F514" s="6" t="s">
        <v>40</v>
      </c>
      <c r="G514" s="6" t="s">
        <v>41</v>
      </c>
      <c r="H514" s="6" t="s">
        <v>19</v>
      </c>
      <c r="I514" s="25">
        <v>0.45</v>
      </c>
      <c r="J514" s="22">
        <v>4250</v>
      </c>
      <c r="K514" s="23">
        <f t="shared" si="30"/>
        <v>1912.5</v>
      </c>
      <c r="L514" s="23">
        <f t="shared" si="31"/>
        <v>765</v>
      </c>
      <c r="M514" s="33">
        <v>0.4</v>
      </c>
      <c r="N514" s="30">
        <f t="shared" si="27"/>
        <v>0.45</v>
      </c>
      <c r="O514" s="31">
        <v>1912.5</v>
      </c>
      <c r="P514" s="31">
        <v>765</v>
      </c>
      <c r="Q514" s="30">
        <f t="shared" si="28"/>
        <v>860.625</v>
      </c>
      <c r="R514" s="27">
        <f t="shared" si="29"/>
        <v>2</v>
      </c>
    </row>
    <row r="515" spans="1:18">
      <c r="A515" s="1"/>
      <c r="B515" s="6" t="s">
        <v>27</v>
      </c>
      <c r="C515" s="6">
        <v>1128299</v>
      </c>
      <c r="D515" s="7">
        <v>44242</v>
      </c>
      <c r="E515" s="6" t="s">
        <v>28</v>
      </c>
      <c r="F515" s="6" t="s">
        <v>40</v>
      </c>
      <c r="G515" s="6" t="s">
        <v>41</v>
      </c>
      <c r="H515" s="6" t="s">
        <v>20</v>
      </c>
      <c r="I515" s="25">
        <v>0.45</v>
      </c>
      <c r="J515" s="22">
        <v>2750</v>
      </c>
      <c r="K515" s="23">
        <f t="shared" si="30"/>
        <v>1237.5</v>
      </c>
      <c r="L515" s="23">
        <f t="shared" si="31"/>
        <v>433.125</v>
      </c>
      <c r="M515" s="33">
        <v>0.35</v>
      </c>
      <c r="N515" s="30">
        <f t="shared" ref="N515:N578" si="32">_xlfn.NUMBERVALUE(SUBSTITUTE(I515,"$",""))</f>
        <v>0.45</v>
      </c>
      <c r="O515" s="31">
        <v>1237.5</v>
      </c>
      <c r="P515" s="31">
        <v>433.125</v>
      </c>
      <c r="Q515" s="30">
        <f t="shared" ref="Q515:Q578" si="33">N515*K515</f>
        <v>556.875</v>
      </c>
      <c r="R515" s="27">
        <f t="shared" ref="R515:R566" si="34">MONTH(D515)</f>
        <v>2</v>
      </c>
    </row>
    <row r="516" spans="1:18">
      <c r="A516" s="1"/>
      <c r="B516" s="6" t="s">
        <v>27</v>
      </c>
      <c r="C516" s="6">
        <v>1128299</v>
      </c>
      <c r="D516" s="7">
        <v>44242</v>
      </c>
      <c r="E516" s="6" t="s">
        <v>28</v>
      </c>
      <c r="F516" s="6" t="s">
        <v>40</v>
      </c>
      <c r="G516" s="6" t="s">
        <v>41</v>
      </c>
      <c r="H516" s="6" t="s">
        <v>21</v>
      </c>
      <c r="I516" s="25">
        <v>0.5</v>
      </c>
      <c r="J516" s="22">
        <v>2000</v>
      </c>
      <c r="K516" s="23">
        <f t="shared" si="30"/>
        <v>1000</v>
      </c>
      <c r="L516" s="23">
        <f t="shared" si="31"/>
        <v>550</v>
      </c>
      <c r="M516" s="33">
        <v>0.55000000000000004</v>
      </c>
      <c r="N516" s="30">
        <f t="shared" si="32"/>
        <v>0.5</v>
      </c>
      <c r="O516" s="31">
        <v>1000</v>
      </c>
      <c r="P516" s="31">
        <v>550</v>
      </c>
      <c r="Q516" s="30">
        <f t="shared" si="33"/>
        <v>500</v>
      </c>
      <c r="R516" s="27">
        <f t="shared" si="34"/>
        <v>2</v>
      </c>
    </row>
    <row r="517" spans="1:18">
      <c r="A517" s="1"/>
      <c r="B517" s="6" t="s">
        <v>27</v>
      </c>
      <c r="C517" s="6">
        <v>1128299</v>
      </c>
      <c r="D517" s="7">
        <v>44242</v>
      </c>
      <c r="E517" s="6" t="s">
        <v>28</v>
      </c>
      <c r="F517" s="6" t="s">
        <v>40</v>
      </c>
      <c r="G517" s="6" t="s">
        <v>41</v>
      </c>
      <c r="H517" s="6" t="s">
        <v>22</v>
      </c>
      <c r="I517" s="25">
        <v>0.45</v>
      </c>
      <c r="J517" s="22">
        <v>4000</v>
      </c>
      <c r="K517" s="23">
        <f t="shared" si="30"/>
        <v>1800</v>
      </c>
      <c r="L517" s="23">
        <f t="shared" si="31"/>
        <v>360</v>
      </c>
      <c r="M517" s="33">
        <v>0.2</v>
      </c>
      <c r="N517" s="30">
        <f t="shared" si="32"/>
        <v>0.45</v>
      </c>
      <c r="O517" s="31">
        <v>1800</v>
      </c>
      <c r="P517" s="31">
        <v>360</v>
      </c>
      <c r="Q517" s="30">
        <f t="shared" si="33"/>
        <v>810</v>
      </c>
      <c r="R517" s="27">
        <f t="shared" si="34"/>
        <v>2</v>
      </c>
    </row>
    <row r="518" spans="1:18">
      <c r="A518" s="1"/>
      <c r="B518" s="6" t="s">
        <v>27</v>
      </c>
      <c r="C518" s="6">
        <v>1128299</v>
      </c>
      <c r="D518" s="7">
        <v>44269</v>
      </c>
      <c r="E518" s="6" t="s">
        <v>28</v>
      </c>
      <c r="F518" s="6" t="s">
        <v>40</v>
      </c>
      <c r="G518" s="6" t="s">
        <v>41</v>
      </c>
      <c r="H518" s="6" t="s">
        <v>17</v>
      </c>
      <c r="I518" s="25">
        <v>0.45</v>
      </c>
      <c r="J518" s="22">
        <v>5500</v>
      </c>
      <c r="K518" s="23">
        <f t="shared" si="30"/>
        <v>2475</v>
      </c>
      <c r="L518" s="23">
        <f t="shared" si="31"/>
        <v>990</v>
      </c>
      <c r="M518" s="33">
        <v>0.4</v>
      </c>
      <c r="N518" s="30">
        <f t="shared" si="32"/>
        <v>0.45</v>
      </c>
      <c r="O518" s="31">
        <v>2475</v>
      </c>
      <c r="P518" s="31">
        <v>990</v>
      </c>
      <c r="Q518" s="30">
        <f t="shared" si="33"/>
        <v>1113.75</v>
      </c>
      <c r="R518" s="27">
        <f t="shared" si="34"/>
        <v>3</v>
      </c>
    </row>
    <row r="519" spans="1:18">
      <c r="A519" s="1"/>
      <c r="B519" s="6" t="s">
        <v>27</v>
      </c>
      <c r="C519" s="6">
        <v>1128299</v>
      </c>
      <c r="D519" s="7">
        <v>44269</v>
      </c>
      <c r="E519" s="6" t="s">
        <v>28</v>
      </c>
      <c r="F519" s="6" t="s">
        <v>40</v>
      </c>
      <c r="G519" s="6" t="s">
        <v>41</v>
      </c>
      <c r="H519" s="6" t="s">
        <v>18</v>
      </c>
      <c r="I519" s="25">
        <v>0.54999999999999993</v>
      </c>
      <c r="J519" s="22">
        <v>4000</v>
      </c>
      <c r="K519" s="23">
        <f t="shared" si="30"/>
        <v>2199.9999999999995</v>
      </c>
      <c r="L519" s="23">
        <f t="shared" si="31"/>
        <v>549.99999999999989</v>
      </c>
      <c r="M519" s="33">
        <v>0.25</v>
      </c>
      <c r="N519" s="30">
        <f t="shared" si="32"/>
        <v>0.55000000000000004</v>
      </c>
      <c r="O519" s="31">
        <v>2200</v>
      </c>
      <c r="P519" s="31">
        <v>550</v>
      </c>
      <c r="Q519" s="30">
        <f t="shared" si="33"/>
        <v>1209.9999999999998</v>
      </c>
      <c r="R519" s="27">
        <f t="shared" si="34"/>
        <v>3</v>
      </c>
    </row>
    <row r="520" spans="1:18">
      <c r="A520" s="1"/>
      <c r="B520" s="6" t="s">
        <v>27</v>
      </c>
      <c r="C520" s="6">
        <v>1128299</v>
      </c>
      <c r="D520" s="7">
        <v>44269</v>
      </c>
      <c r="E520" s="6" t="s">
        <v>28</v>
      </c>
      <c r="F520" s="6" t="s">
        <v>40</v>
      </c>
      <c r="G520" s="6" t="s">
        <v>41</v>
      </c>
      <c r="H520" s="6" t="s">
        <v>19</v>
      </c>
      <c r="I520" s="25">
        <v>0.54999999999999993</v>
      </c>
      <c r="J520" s="22">
        <v>4000</v>
      </c>
      <c r="K520" s="23">
        <f t="shared" si="30"/>
        <v>2199.9999999999995</v>
      </c>
      <c r="L520" s="23">
        <f t="shared" si="31"/>
        <v>879.99999999999989</v>
      </c>
      <c r="M520" s="33">
        <v>0.4</v>
      </c>
      <c r="N520" s="30">
        <f t="shared" si="32"/>
        <v>0.55000000000000004</v>
      </c>
      <c r="O520" s="31">
        <v>2200</v>
      </c>
      <c r="P520" s="31">
        <v>880</v>
      </c>
      <c r="Q520" s="30">
        <f t="shared" si="33"/>
        <v>1209.9999999999998</v>
      </c>
      <c r="R520" s="27">
        <f t="shared" si="34"/>
        <v>3</v>
      </c>
    </row>
    <row r="521" spans="1:18">
      <c r="A521" s="1"/>
      <c r="B521" s="6" t="s">
        <v>27</v>
      </c>
      <c r="C521" s="6">
        <v>1128299</v>
      </c>
      <c r="D521" s="7">
        <v>44269</v>
      </c>
      <c r="E521" s="6" t="s">
        <v>28</v>
      </c>
      <c r="F521" s="6" t="s">
        <v>40</v>
      </c>
      <c r="G521" s="6" t="s">
        <v>41</v>
      </c>
      <c r="H521" s="6" t="s">
        <v>20</v>
      </c>
      <c r="I521" s="25">
        <v>0.54999999999999993</v>
      </c>
      <c r="J521" s="22">
        <v>3000</v>
      </c>
      <c r="K521" s="23">
        <f t="shared" si="30"/>
        <v>1649.9999999999998</v>
      </c>
      <c r="L521" s="23">
        <f t="shared" si="31"/>
        <v>577.49999999999989</v>
      </c>
      <c r="M521" s="33">
        <v>0.35</v>
      </c>
      <c r="N521" s="30">
        <f t="shared" si="32"/>
        <v>0.55000000000000004</v>
      </c>
      <c r="O521" s="31">
        <v>1650</v>
      </c>
      <c r="P521" s="31">
        <v>577.5</v>
      </c>
      <c r="Q521" s="30">
        <f t="shared" si="33"/>
        <v>907.5</v>
      </c>
      <c r="R521" s="27">
        <f t="shared" si="34"/>
        <v>3</v>
      </c>
    </row>
    <row r="522" spans="1:18">
      <c r="A522" s="1"/>
      <c r="B522" s="6" t="s">
        <v>27</v>
      </c>
      <c r="C522" s="6">
        <v>1128299</v>
      </c>
      <c r="D522" s="7">
        <v>44269</v>
      </c>
      <c r="E522" s="6" t="s">
        <v>28</v>
      </c>
      <c r="F522" s="6" t="s">
        <v>40</v>
      </c>
      <c r="G522" s="6" t="s">
        <v>41</v>
      </c>
      <c r="H522" s="6" t="s">
        <v>21</v>
      </c>
      <c r="I522" s="25">
        <v>0.6</v>
      </c>
      <c r="J522" s="22">
        <v>1750</v>
      </c>
      <c r="K522" s="23">
        <f t="shared" si="30"/>
        <v>1050</v>
      </c>
      <c r="L522" s="23">
        <f t="shared" si="31"/>
        <v>577.5</v>
      </c>
      <c r="M522" s="33">
        <v>0.55000000000000004</v>
      </c>
      <c r="N522" s="30">
        <f t="shared" si="32"/>
        <v>0.6</v>
      </c>
      <c r="O522" s="31">
        <v>1050</v>
      </c>
      <c r="P522" s="31">
        <v>577.5</v>
      </c>
      <c r="Q522" s="30">
        <f t="shared" si="33"/>
        <v>630</v>
      </c>
      <c r="R522" s="27">
        <f t="shared" si="34"/>
        <v>3</v>
      </c>
    </row>
    <row r="523" spans="1:18">
      <c r="A523" s="1"/>
      <c r="B523" s="6" t="s">
        <v>27</v>
      </c>
      <c r="C523" s="6">
        <v>1128299</v>
      </c>
      <c r="D523" s="7">
        <v>44269</v>
      </c>
      <c r="E523" s="6" t="s">
        <v>28</v>
      </c>
      <c r="F523" s="6" t="s">
        <v>40</v>
      </c>
      <c r="G523" s="6" t="s">
        <v>41</v>
      </c>
      <c r="H523" s="6" t="s">
        <v>22</v>
      </c>
      <c r="I523" s="25">
        <v>0.54999999999999993</v>
      </c>
      <c r="J523" s="22">
        <v>3750</v>
      </c>
      <c r="K523" s="23">
        <f t="shared" si="30"/>
        <v>2062.4999999999995</v>
      </c>
      <c r="L523" s="23">
        <f t="shared" si="31"/>
        <v>412.49999999999994</v>
      </c>
      <c r="M523" s="33">
        <v>0.2</v>
      </c>
      <c r="N523" s="30">
        <f t="shared" si="32"/>
        <v>0.55000000000000004</v>
      </c>
      <c r="O523" s="31">
        <v>2062.5</v>
      </c>
      <c r="P523" s="31">
        <v>412.5</v>
      </c>
      <c r="Q523" s="30">
        <f t="shared" si="33"/>
        <v>1134.3749999999998</v>
      </c>
      <c r="R523" s="27">
        <f t="shared" si="34"/>
        <v>3</v>
      </c>
    </row>
    <row r="524" spans="1:18">
      <c r="A524" s="1"/>
      <c r="B524" s="6" t="s">
        <v>27</v>
      </c>
      <c r="C524" s="6">
        <v>1128299</v>
      </c>
      <c r="D524" s="7">
        <v>44301</v>
      </c>
      <c r="E524" s="6" t="s">
        <v>28</v>
      </c>
      <c r="F524" s="6" t="s">
        <v>40</v>
      </c>
      <c r="G524" s="6" t="s">
        <v>41</v>
      </c>
      <c r="H524" s="6" t="s">
        <v>17</v>
      </c>
      <c r="I524" s="25">
        <v>0.6</v>
      </c>
      <c r="J524" s="22">
        <v>5500</v>
      </c>
      <c r="K524" s="23">
        <f t="shared" si="30"/>
        <v>3300</v>
      </c>
      <c r="L524" s="23">
        <f t="shared" si="31"/>
        <v>1320</v>
      </c>
      <c r="M524" s="33">
        <v>0.4</v>
      </c>
      <c r="N524" s="30">
        <f t="shared" si="32"/>
        <v>0.6</v>
      </c>
      <c r="O524" s="31">
        <v>3300</v>
      </c>
      <c r="P524" s="31">
        <v>1320</v>
      </c>
      <c r="Q524" s="30">
        <f t="shared" si="33"/>
        <v>1980</v>
      </c>
      <c r="R524" s="27">
        <f t="shared" si="34"/>
        <v>4</v>
      </c>
    </row>
    <row r="525" spans="1:18">
      <c r="A525" s="1"/>
      <c r="B525" s="6" t="s">
        <v>27</v>
      </c>
      <c r="C525" s="6">
        <v>1128299</v>
      </c>
      <c r="D525" s="7">
        <v>44301</v>
      </c>
      <c r="E525" s="6" t="s">
        <v>28</v>
      </c>
      <c r="F525" s="6" t="s">
        <v>40</v>
      </c>
      <c r="G525" s="6" t="s">
        <v>41</v>
      </c>
      <c r="H525" s="6" t="s">
        <v>18</v>
      </c>
      <c r="I525" s="25">
        <v>0.65</v>
      </c>
      <c r="J525" s="22">
        <v>3500</v>
      </c>
      <c r="K525" s="23">
        <f t="shared" si="30"/>
        <v>2275</v>
      </c>
      <c r="L525" s="23">
        <f t="shared" si="31"/>
        <v>568.75</v>
      </c>
      <c r="M525" s="33">
        <v>0.25</v>
      </c>
      <c r="N525" s="30">
        <f t="shared" si="32"/>
        <v>0.65</v>
      </c>
      <c r="O525" s="31">
        <v>2275</v>
      </c>
      <c r="P525" s="31">
        <v>568.75</v>
      </c>
      <c r="Q525" s="30">
        <f t="shared" si="33"/>
        <v>1478.75</v>
      </c>
      <c r="R525" s="27">
        <f t="shared" si="34"/>
        <v>4</v>
      </c>
    </row>
    <row r="526" spans="1:18">
      <c r="A526" s="1"/>
      <c r="B526" s="6" t="s">
        <v>27</v>
      </c>
      <c r="C526" s="6">
        <v>1128299</v>
      </c>
      <c r="D526" s="7">
        <v>44301</v>
      </c>
      <c r="E526" s="6" t="s">
        <v>28</v>
      </c>
      <c r="F526" s="6" t="s">
        <v>40</v>
      </c>
      <c r="G526" s="6" t="s">
        <v>41</v>
      </c>
      <c r="H526" s="6" t="s">
        <v>19</v>
      </c>
      <c r="I526" s="25">
        <v>0.65</v>
      </c>
      <c r="J526" s="22">
        <v>4000</v>
      </c>
      <c r="K526" s="23">
        <f t="shared" si="30"/>
        <v>2600</v>
      </c>
      <c r="L526" s="23">
        <f t="shared" si="31"/>
        <v>1040</v>
      </c>
      <c r="M526" s="33">
        <v>0.4</v>
      </c>
      <c r="N526" s="30">
        <f t="shared" si="32"/>
        <v>0.65</v>
      </c>
      <c r="O526" s="31">
        <v>2600</v>
      </c>
      <c r="P526" s="31">
        <v>1040</v>
      </c>
      <c r="Q526" s="30">
        <f t="shared" si="33"/>
        <v>1690</v>
      </c>
      <c r="R526" s="27">
        <f t="shared" si="34"/>
        <v>4</v>
      </c>
    </row>
    <row r="527" spans="1:18">
      <c r="A527" s="1"/>
      <c r="B527" s="6" t="s">
        <v>27</v>
      </c>
      <c r="C527" s="6">
        <v>1128299</v>
      </c>
      <c r="D527" s="7">
        <v>44301</v>
      </c>
      <c r="E527" s="6" t="s">
        <v>28</v>
      </c>
      <c r="F527" s="6" t="s">
        <v>40</v>
      </c>
      <c r="G527" s="6" t="s">
        <v>41</v>
      </c>
      <c r="H527" s="6" t="s">
        <v>20</v>
      </c>
      <c r="I527" s="25">
        <v>0.6</v>
      </c>
      <c r="J527" s="22">
        <v>3000</v>
      </c>
      <c r="K527" s="23">
        <f t="shared" si="30"/>
        <v>1800</v>
      </c>
      <c r="L527" s="23">
        <f t="shared" si="31"/>
        <v>630</v>
      </c>
      <c r="M527" s="33">
        <v>0.35</v>
      </c>
      <c r="N527" s="30">
        <f t="shared" si="32"/>
        <v>0.6</v>
      </c>
      <c r="O527" s="31">
        <v>1800</v>
      </c>
      <c r="P527" s="31">
        <v>630</v>
      </c>
      <c r="Q527" s="30">
        <f t="shared" si="33"/>
        <v>1080</v>
      </c>
      <c r="R527" s="27">
        <f t="shared" si="34"/>
        <v>4</v>
      </c>
    </row>
    <row r="528" spans="1:18">
      <c r="A528" s="1"/>
      <c r="B528" s="6" t="s">
        <v>27</v>
      </c>
      <c r="C528" s="6">
        <v>1128299</v>
      </c>
      <c r="D528" s="7">
        <v>44301</v>
      </c>
      <c r="E528" s="6" t="s">
        <v>28</v>
      </c>
      <c r="F528" s="6" t="s">
        <v>40</v>
      </c>
      <c r="G528" s="6" t="s">
        <v>41</v>
      </c>
      <c r="H528" s="6" t="s">
        <v>21</v>
      </c>
      <c r="I528" s="25">
        <v>0.65</v>
      </c>
      <c r="J528" s="22">
        <v>2000</v>
      </c>
      <c r="K528" s="23">
        <f t="shared" si="30"/>
        <v>1300</v>
      </c>
      <c r="L528" s="23">
        <f t="shared" si="31"/>
        <v>715.00000000000011</v>
      </c>
      <c r="M528" s="33">
        <v>0.55000000000000004</v>
      </c>
      <c r="N528" s="30">
        <f t="shared" si="32"/>
        <v>0.65</v>
      </c>
      <c r="O528" s="31">
        <v>1300</v>
      </c>
      <c r="P528" s="31">
        <v>715</v>
      </c>
      <c r="Q528" s="30">
        <f t="shared" si="33"/>
        <v>845</v>
      </c>
      <c r="R528" s="27">
        <f t="shared" si="34"/>
        <v>4</v>
      </c>
    </row>
    <row r="529" spans="1:18">
      <c r="A529" s="1"/>
      <c r="B529" s="6" t="s">
        <v>27</v>
      </c>
      <c r="C529" s="6">
        <v>1128299</v>
      </c>
      <c r="D529" s="7">
        <v>44301</v>
      </c>
      <c r="E529" s="6" t="s">
        <v>28</v>
      </c>
      <c r="F529" s="6" t="s">
        <v>40</v>
      </c>
      <c r="G529" s="6" t="s">
        <v>41</v>
      </c>
      <c r="H529" s="6" t="s">
        <v>22</v>
      </c>
      <c r="I529" s="25">
        <v>0.8</v>
      </c>
      <c r="J529" s="22">
        <v>3500</v>
      </c>
      <c r="K529" s="23">
        <f t="shared" si="30"/>
        <v>2800</v>
      </c>
      <c r="L529" s="23">
        <f t="shared" si="31"/>
        <v>560</v>
      </c>
      <c r="M529" s="33">
        <v>0.2</v>
      </c>
      <c r="N529" s="30">
        <f t="shared" si="32"/>
        <v>0.8</v>
      </c>
      <c r="O529" s="31">
        <v>2800</v>
      </c>
      <c r="P529" s="31">
        <v>560</v>
      </c>
      <c r="Q529" s="30">
        <f t="shared" si="33"/>
        <v>2240</v>
      </c>
      <c r="R529" s="27">
        <f t="shared" si="34"/>
        <v>4</v>
      </c>
    </row>
    <row r="530" spans="1:18">
      <c r="A530" s="1"/>
      <c r="B530" s="6" t="s">
        <v>27</v>
      </c>
      <c r="C530" s="6">
        <v>1128299</v>
      </c>
      <c r="D530" s="7">
        <v>44332</v>
      </c>
      <c r="E530" s="6" t="s">
        <v>28</v>
      </c>
      <c r="F530" s="6" t="s">
        <v>40</v>
      </c>
      <c r="G530" s="6" t="s">
        <v>41</v>
      </c>
      <c r="H530" s="6" t="s">
        <v>17</v>
      </c>
      <c r="I530" s="25">
        <v>0.6</v>
      </c>
      <c r="J530" s="22">
        <v>5500</v>
      </c>
      <c r="K530" s="23">
        <f t="shared" si="30"/>
        <v>3300</v>
      </c>
      <c r="L530" s="23">
        <f t="shared" si="31"/>
        <v>1485</v>
      </c>
      <c r="M530" s="33">
        <v>0.45</v>
      </c>
      <c r="N530" s="30">
        <f t="shared" si="32"/>
        <v>0.6</v>
      </c>
      <c r="O530" s="31">
        <v>3300</v>
      </c>
      <c r="P530" s="31">
        <v>1485</v>
      </c>
      <c r="Q530" s="30">
        <f t="shared" si="33"/>
        <v>1980</v>
      </c>
      <c r="R530" s="27">
        <f t="shared" si="34"/>
        <v>5</v>
      </c>
    </row>
    <row r="531" spans="1:18">
      <c r="A531" s="1"/>
      <c r="B531" s="6" t="s">
        <v>27</v>
      </c>
      <c r="C531" s="6">
        <v>1128299</v>
      </c>
      <c r="D531" s="7">
        <v>44332</v>
      </c>
      <c r="E531" s="6" t="s">
        <v>28</v>
      </c>
      <c r="F531" s="6" t="s">
        <v>40</v>
      </c>
      <c r="G531" s="6" t="s">
        <v>41</v>
      </c>
      <c r="H531" s="6" t="s">
        <v>18</v>
      </c>
      <c r="I531" s="25">
        <v>0.65</v>
      </c>
      <c r="J531" s="22">
        <v>4000</v>
      </c>
      <c r="K531" s="23">
        <f t="shared" si="30"/>
        <v>2600</v>
      </c>
      <c r="L531" s="23">
        <f t="shared" si="31"/>
        <v>780</v>
      </c>
      <c r="M531" s="33">
        <v>0.3</v>
      </c>
      <c r="N531" s="30">
        <f t="shared" si="32"/>
        <v>0.65</v>
      </c>
      <c r="O531" s="31">
        <v>2600</v>
      </c>
      <c r="P531" s="31">
        <v>780</v>
      </c>
      <c r="Q531" s="30">
        <f t="shared" si="33"/>
        <v>1690</v>
      </c>
      <c r="R531" s="27">
        <f t="shared" si="34"/>
        <v>5</v>
      </c>
    </row>
    <row r="532" spans="1:18">
      <c r="A532" s="1"/>
      <c r="B532" s="6" t="s">
        <v>27</v>
      </c>
      <c r="C532" s="6">
        <v>1128299</v>
      </c>
      <c r="D532" s="7">
        <v>44332</v>
      </c>
      <c r="E532" s="6" t="s">
        <v>28</v>
      </c>
      <c r="F532" s="6" t="s">
        <v>40</v>
      </c>
      <c r="G532" s="6" t="s">
        <v>41</v>
      </c>
      <c r="H532" s="6" t="s">
        <v>19</v>
      </c>
      <c r="I532" s="25">
        <v>0.65</v>
      </c>
      <c r="J532" s="22">
        <v>4000</v>
      </c>
      <c r="K532" s="23">
        <f t="shared" si="30"/>
        <v>2600</v>
      </c>
      <c r="L532" s="23">
        <f t="shared" si="31"/>
        <v>1170</v>
      </c>
      <c r="M532" s="33">
        <v>0.45</v>
      </c>
      <c r="N532" s="30">
        <f t="shared" si="32"/>
        <v>0.65</v>
      </c>
      <c r="O532" s="31">
        <v>2600</v>
      </c>
      <c r="P532" s="31">
        <v>1170</v>
      </c>
      <c r="Q532" s="30">
        <f t="shared" si="33"/>
        <v>1690</v>
      </c>
      <c r="R532" s="27">
        <f t="shared" si="34"/>
        <v>5</v>
      </c>
    </row>
    <row r="533" spans="1:18">
      <c r="A533" s="1"/>
      <c r="B533" s="6" t="s">
        <v>27</v>
      </c>
      <c r="C533" s="6">
        <v>1128299</v>
      </c>
      <c r="D533" s="7">
        <v>44332</v>
      </c>
      <c r="E533" s="6" t="s">
        <v>28</v>
      </c>
      <c r="F533" s="6" t="s">
        <v>40</v>
      </c>
      <c r="G533" s="6" t="s">
        <v>41</v>
      </c>
      <c r="H533" s="6" t="s">
        <v>20</v>
      </c>
      <c r="I533" s="25">
        <v>0.6</v>
      </c>
      <c r="J533" s="22">
        <v>3000</v>
      </c>
      <c r="K533" s="23">
        <f t="shared" si="30"/>
        <v>1800</v>
      </c>
      <c r="L533" s="23">
        <f t="shared" si="31"/>
        <v>719.99999999999989</v>
      </c>
      <c r="M533" s="33">
        <v>0.39999999999999997</v>
      </c>
      <c r="N533" s="30">
        <f t="shared" si="32"/>
        <v>0.6</v>
      </c>
      <c r="O533" s="31">
        <v>1800</v>
      </c>
      <c r="P533" s="31">
        <v>720</v>
      </c>
      <c r="Q533" s="30">
        <f t="shared" si="33"/>
        <v>1080</v>
      </c>
      <c r="R533" s="27">
        <f t="shared" si="34"/>
        <v>5</v>
      </c>
    </row>
    <row r="534" spans="1:18">
      <c r="A534" s="1"/>
      <c r="B534" s="6" t="s">
        <v>27</v>
      </c>
      <c r="C534" s="6">
        <v>1128299</v>
      </c>
      <c r="D534" s="7">
        <v>44332</v>
      </c>
      <c r="E534" s="6" t="s">
        <v>28</v>
      </c>
      <c r="F534" s="6" t="s">
        <v>40</v>
      </c>
      <c r="G534" s="6" t="s">
        <v>41</v>
      </c>
      <c r="H534" s="6" t="s">
        <v>21</v>
      </c>
      <c r="I534" s="25">
        <v>0.65</v>
      </c>
      <c r="J534" s="22">
        <v>2000</v>
      </c>
      <c r="K534" s="23">
        <f t="shared" si="30"/>
        <v>1300</v>
      </c>
      <c r="L534" s="23">
        <f t="shared" si="31"/>
        <v>780.00000000000011</v>
      </c>
      <c r="M534" s="33">
        <v>0.60000000000000009</v>
      </c>
      <c r="N534" s="30">
        <f t="shared" si="32"/>
        <v>0.65</v>
      </c>
      <c r="O534" s="31">
        <v>1300</v>
      </c>
      <c r="P534" s="31">
        <v>780</v>
      </c>
      <c r="Q534" s="30">
        <f t="shared" si="33"/>
        <v>845</v>
      </c>
      <c r="R534" s="27">
        <f t="shared" si="34"/>
        <v>5</v>
      </c>
    </row>
    <row r="535" spans="1:18">
      <c r="A535" s="1"/>
      <c r="B535" s="6" t="s">
        <v>27</v>
      </c>
      <c r="C535" s="6">
        <v>1128299</v>
      </c>
      <c r="D535" s="7">
        <v>44332</v>
      </c>
      <c r="E535" s="6" t="s">
        <v>28</v>
      </c>
      <c r="F535" s="6" t="s">
        <v>40</v>
      </c>
      <c r="G535" s="6" t="s">
        <v>41</v>
      </c>
      <c r="H535" s="6" t="s">
        <v>22</v>
      </c>
      <c r="I535" s="25">
        <v>0.8</v>
      </c>
      <c r="J535" s="22">
        <v>4500</v>
      </c>
      <c r="K535" s="23">
        <f t="shared" si="30"/>
        <v>3600</v>
      </c>
      <c r="L535" s="23">
        <f t="shared" si="31"/>
        <v>900</v>
      </c>
      <c r="M535" s="33">
        <v>0.25</v>
      </c>
      <c r="N535" s="30">
        <f t="shared" si="32"/>
        <v>0.8</v>
      </c>
      <c r="O535" s="31">
        <v>3600</v>
      </c>
      <c r="P535" s="31">
        <v>900</v>
      </c>
      <c r="Q535" s="30">
        <f t="shared" si="33"/>
        <v>2880</v>
      </c>
      <c r="R535" s="27">
        <f t="shared" si="34"/>
        <v>5</v>
      </c>
    </row>
    <row r="536" spans="1:18">
      <c r="A536" s="1"/>
      <c r="B536" s="6" t="s">
        <v>27</v>
      </c>
      <c r="C536" s="6">
        <v>1128299</v>
      </c>
      <c r="D536" s="7">
        <v>44362</v>
      </c>
      <c r="E536" s="6" t="s">
        <v>28</v>
      </c>
      <c r="F536" s="6" t="s">
        <v>40</v>
      </c>
      <c r="G536" s="6" t="s">
        <v>41</v>
      </c>
      <c r="H536" s="6" t="s">
        <v>17</v>
      </c>
      <c r="I536" s="25">
        <v>0.6</v>
      </c>
      <c r="J536" s="22">
        <v>7000</v>
      </c>
      <c r="K536" s="23">
        <f t="shared" si="30"/>
        <v>4200</v>
      </c>
      <c r="L536" s="23">
        <f t="shared" si="31"/>
        <v>1890</v>
      </c>
      <c r="M536" s="33">
        <v>0.45</v>
      </c>
      <c r="N536" s="30">
        <f t="shared" si="32"/>
        <v>0.6</v>
      </c>
      <c r="O536" s="31">
        <v>4200</v>
      </c>
      <c r="P536" s="31">
        <v>1890</v>
      </c>
      <c r="Q536" s="30">
        <f t="shared" si="33"/>
        <v>2520</v>
      </c>
      <c r="R536" s="27">
        <f t="shared" si="34"/>
        <v>6</v>
      </c>
    </row>
    <row r="537" spans="1:18">
      <c r="A537" s="1"/>
      <c r="B537" s="6" t="s">
        <v>27</v>
      </c>
      <c r="C537" s="6">
        <v>1128299</v>
      </c>
      <c r="D537" s="7">
        <v>44362</v>
      </c>
      <c r="E537" s="6" t="s">
        <v>28</v>
      </c>
      <c r="F537" s="6" t="s">
        <v>40</v>
      </c>
      <c r="G537" s="6" t="s">
        <v>41</v>
      </c>
      <c r="H537" s="6" t="s">
        <v>18</v>
      </c>
      <c r="I537" s="25">
        <v>0.65</v>
      </c>
      <c r="J537" s="22">
        <v>5500</v>
      </c>
      <c r="K537" s="23">
        <f t="shared" si="30"/>
        <v>3575</v>
      </c>
      <c r="L537" s="23">
        <f t="shared" si="31"/>
        <v>1072.5</v>
      </c>
      <c r="M537" s="33">
        <v>0.3</v>
      </c>
      <c r="N537" s="30">
        <f t="shared" si="32"/>
        <v>0.65</v>
      </c>
      <c r="O537" s="31">
        <v>3575</v>
      </c>
      <c r="P537" s="31">
        <v>1072.5</v>
      </c>
      <c r="Q537" s="30">
        <f t="shared" si="33"/>
        <v>2323.75</v>
      </c>
      <c r="R537" s="27">
        <f t="shared" si="34"/>
        <v>6</v>
      </c>
    </row>
    <row r="538" spans="1:18">
      <c r="A538" s="1"/>
      <c r="B538" s="6" t="s">
        <v>27</v>
      </c>
      <c r="C538" s="6">
        <v>1128299</v>
      </c>
      <c r="D538" s="7">
        <v>44362</v>
      </c>
      <c r="E538" s="6" t="s">
        <v>28</v>
      </c>
      <c r="F538" s="6" t="s">
        <v>40</v>
      </c>
      <c r="G538" s="6" t="s">
        <v>41</v>
      </c>
      <c r="H538" s="6" t="s">
        <v>19</v>
      </c>
      <c r="I538" s="25">
        <v>0.65</v>
      </c>
      <c r="J538" s="22">
        <v>5500</v>
      </c>
      <c r="K538" s="23">
        <f t="shared" si="30"/>
        <v>3575</v>
      </c>
      <c r="L538" s="23">
        <f t="shared" si="31"/>
        <v>1608.75</v>
      </c>
      <c r="M538" s="33">
        <v>0.45</v>
      </c>
      <c r="N538" s="30">
        <f t="shared" si="32"/>
        <v>0.65</v>
      </c>
      <c r="O538" s="31">
        <v>3575</v>
      </c>
      <c r="P538" s="31">
        <v>1608.75</v>
      </c>
      <c r="Q538" s="30">
        <f t="shared" si="33"/>
        <v>2323.75</v>
      </c>
      <c r="R538" s="27">
        <f t="shared" si="34"/>
        <v>6</v>
      </c>
    </row>
    <row r="539" spans="1:18">
      <c r="A539" s="1"/>
      <c r="B539" s="6" t="s">
        <v>27</v>
      </c>
      <c r="C539" s="6">
        <v>1128299</v>
      </c>
      <c r="D539" s="7">
        <v>44362</v>
      </c>
      <c r="E539" s="6" t="s">
        <v>28</v>
      </c>
      <c r="F539" s="6" t="s">
        <v>40</v>
      </c>
      <c r="G539" s="6" t="s">
        <v>41</v>
      </c>
      <c r="H539" s="6" t="s">
        <v>20</v>
      </c>
      <c r="I539" s="25">
        <v>0.6</v>
      </c>
      <c r="J539" s="22">
        <v>4250</v>
      </c>
      <c r="K539" s="23">
        <f t="shared" si="30"/>
        <v>2550</v>
      </c>
      <c r="L539" s="23">
        <f t="shared" si="31"/>
        <v>1019.9999999999999</v>
      </c>
      <c r="M539" s="33">
        <v>0.39999999999999997</v>
      </c>
      <c r="N539" s="30">
        <f t="shared" si="32"/>
        <v>0.6</v>
      </c>
      <c r="O539" s="31">
        <v>2550</v>
      </c>
      <c r="P539" s="31">
        <v>1020</v>
      </c>
      <c r="Q539" s="30">
        <f t="shared" si="33"/>
        <v>1530</v>
      </c>
      <c r="R539" s="27">
        <f t="shared" si="34"/>
        <v>6</v>
      </c>
    </row>
    <row r="540" spans="1:18">
      <c r="A540" s="1"/>
      <c r="B540" s="6" t="s">
        <v>27</v>
      </c>
      <c r="C540" s="6">
        <v>1128299</v>
      </c>
      <c r="D540" s="7">
        <v>44362</v>
      </c>
      <c r="E540" s="6" t="s">
        <v>28</v>
      </c>
      <c r="F540" s="6" t="s">
        <v>40</v>
      </c>
      <c r="G540" s="6" t="s">
        <v>41</v>
      </c>
      <c r="H540" s="6" t="s">
        <v>21</v>
      </c>
      <c r="I540" s="25">
        <v>0.65</v>
      </c>
      <c r="J540" s="22">
        <v>3000</v>
      </c>
      <c r="K540" s="23">
        <f t="shared" si="30"/>
        <v>1950</v>
      </c>
      <c r="L540" s="23">
        <f t="shared" si="31"/>
        <v>1170.0000000000002</v>
      </c>
      <c r="M540" s="33">
        <v>0.60000000000000009</v>
      </c>
      <c r="N540" s="30">
        <f t="shared" si="32"/>
        <v>0.65</v>
      </c>
      <c r="O540" s="31">
        <v>1950</v>
      </c>
      <c r="P540" s="31">
        <v>1170</v>
      </c>
      <c r="Q540" s="30">
        <f t="shared" si="33"/>
        <v>1267.5</v>
      </c>
      <c r="R540" s="27">
        <f t="shared" si="34"/>
        <v>6</v>
      </c>
    </row>
    <row r="541" spans="1:18">
      <c r="A541" s="1"/>
      <c r="B541" s="6" t="s">
        <v>27</v>
      </c>
      <c r="C541" s="6">
        <v>1128299</v>
      </c>
      <c r="D541" s="7">
        <v>44362</v>
      </c>
      <c r="E541" s="6" t="s">
        <v>28</v>
      </c>
      <c r="F541" s="6" t="s">
        <v>40</v>
      </c>
      <c r="G541" s="6" t="s">
        <v>41</v>
      </c>
      <c r="H541" s="6" t="s">
        <v>22</v>
      </c>
      <c r="I541" s="25">
        <v>0.8</v>
      </c>
      <c r="J541" s="22">
        <v>6000</v>
      </c>
      <c r="K541" s="23">
        <f t="shared" si="30"/>
        <v>4800</v>
      </c>
      <c r="L541" s="23">
        <f t="shared" si="31"/>
        <v>1200</v>
      </c>
      <c r="M541" s="33">
        <v>0.25</v>
      </c>
      <c r="N541" s="30">
        <f t="shared" si="32"/>
        <v>0.8</v>
      </c>
      <c r="O541" s="31">
        <v>4800</v>
      </c>
      <c r="P541" s="31">
        <v>1200</v>
      </c>
      <c r="Q541" s="30">
        <f t="shared" si="33"/>
        <v>3840</v>
      </c>
      <c r="R541" s="27">
        <f t="shared" si="34"/>
        <v>6</v>
      </c>
    </row>
    <row r="542" spans="1:18">
      <c r="A542" s="1"/>
      <c r="B542" s="6" t="s">
        <v>27</v>
      </c>
      <c r="C542" s="6">
        <v>1128299</v>
      </c>
      <c r="D542" s="7">
        <v>44391</v>
      </c>
      <c r="E542" s="6" t="s">
        <v>28</v>
      </c>
      <c r="F542" s="6" t="s">
        <v>40</v>
      </c>
      <c r="G542" s="6" t="s">
        <v>41</v>
      </c>
      <c r="H542" s="6" t="s">
        <v>17</v>
      </c>
      <c r="I542" s="25">
        <v>0.6</v>
      </c>
      <c r="J542" s="22">
        <v>7500</v>
      </c>
      <c r="K542" s="23">
        <f t="shared" si="30"/>
        <v>4500</v>
      </c>
      <c r="L542" s="23">
        <f t="shared" si="31"/>
        <v>1800</v>
      </c>
      <c r="M542" s="33">
        <v>0.4</v>
      </c>
      <c r="N542" s="30">
        <f t="shared" si="32"/>
        <v>0.6</v>
      </c>
      <c r="O542" s="31">
        <v>4500</v>
      </c>
      <c r="P542" s="31">
        <v>1800</v>
      </c>
      <c r="Q542" s="30">
        <f t="shared" si="33"/>
        <v>2700</v>
      </c>
      <c r="R542" s="27">
        <f t="shared" si="34"/>
        <v>7</v>
      </c>
    </row>
    <row r="543" spans="1:18">
      <c r="A543" s="1"/>
      <c r="B543" s="6" t="s">
        <v>27</v>
      </c>
      <c r="C543" s="6">
        <v>1128299</v>
      </c>
      <c r="D543" s="7">
        <v>44391</v>
      </c>
      <c r="E543" s="6" t="s">
        <v>28</v>
      </c>
      <c r="F543" s="6" t="s">
        <v>40</v>
      </c>
      <c r="G543" s="6" t="s">
        <v>41</v>
      </c>
      <c r="H543" s="6" t="s">
        <v>18</v>
      </c>
      <c r="I543" s="25">
        <v>0.65</v>
      </c>
      <c r="J543" s="22">
        <v>6000</v>
      </c>
      <c r="K543" s="23">
        <f t="shared" si="30"/>
        <v>3900</v>
      </c>
      <c r="L543" s="23">
        <f t="shared" si="31"/>
        <v>975</v>
      </c>
      <c r="M543" s="33">
        <v>0.25</v>
      </c>
      <c r="N543" s="30">
        <f t="shared" si="32"/>
        <v>0.65</v>
      </c>
      <c r="O543" s="31">
        <v>3900</v>
      </c>
      <c r="P543" s="31">
        <v>975</v>
      </c>
      <c r="Q543" s="30">
        <f t="shared" si="33"/>
        <v>2535</v>
      </c>
      <c r="R543" s="27">
        <f t="shared" si="34"/>
        <v>7</v>
      </c>
    </row>
    <row r="544" spans="1:18">
      <c r="A544" s="1"/>
      <c r="B544" s="6" t="s">
        <v>27</v>
      </c>
      <c r="C544" s="6">
        <v>1128299</v>
      </c>
      <c r="D544" s="7">
        <v>44391</v>
      </c>
      <c r="E544" s="6" t="s">
        <v>28</v>
      </c>
      <c r="F544" s="6" t="s">
        <v>40</v>
      </c>
      <c r="G544" s="6" t="s">
        <v>41</v>
      </c>
      <c r="H544" s="6" t="s">
        <v>19</v>
      </c>
      <c r="I544" s="25">
        <v>0.65</v>
      </c>
      <c r="J544" s="22">
        <v>5500</v>
      </c>
      <c r="K544" s="23">
        <f t="shared" si="30"/>
        <v>3575</v>
      </c>
      <c r="L544" s="23">
        <f t="shared" si="31"/>
        <v>1430</v>
      </c>
      <c r="M544" s="33">
        <v>0.4</v>
      </c>
      <c r="N544" s="30">
        <f t="shared" si="32"/>
        <v>0.65</v>
      </c>
      <c r="O544" s="31">
        <v>3575</v>
      </c>
      <c r="P544" s="31">
        <v>1430</v>
      </c>
      <c r="Q544" s="30">
        <f t="shared" si="33"/>
        <v>2323.75</v>
      </c>
      <c r="R544" s="27">
        <f t="shared" si="34"/>
        <v>7</v>
      </c>
    </row>
    <row r="545" spans="1:18">
      <c r="A545" s="1"/>
      <c r="B545" s="6" t="s">
        <v>27</v>
      </c>
      <c r="C545" s="6">
        <v>1128299</v>
      </c>
      <c r="D545" s="7">
        <v>44391</v>
      </c>
      <c r="E545" s="6" t="s">
        <v>28</v>
      </c>
      <c r="F545" s="6" t="s">
        <v>40</v>
      </c>
      <c r="G545" s="6" t="s">
        <v>41</v>
      </c>
      <c r="H545" s="6" t="s">
        <v>20</v>
      </c>
      <c r="I545" s="25">
        <v>0.6</v>
      </c>
      <c r="J545" s="22">
        <v>4500</v>
      </c>
      <c r="K545" s="23">
        <f t="shared" si="30"/>
        <v>2700</v>
      </c>
      <c r="L545" s="23">
        <f t="shared" si="31"/>
        <v>944.99999999999989</v>
      </c>
      <c r="M545" s="33">
        <v>0.35</v>
      </c>
      <c r="N545" s="30">
        <f t="shared" si="32"/>
        <v>0.6</v>
      </c>
      <c r="O545" s="31">
        <v>2700</v>
      </c>
      <c r="P545" s="31">
        <v>945</v>
      </c>
      <c r="Q545" s="30">
        <f t="shared" si="33"/>
        <v>1620</v>
      </c>
      <c r="R545" s="27">
        <f t="shared" si="34"/>
        <v>7</v>
      </c>
    </row>
    <row r="546" spans="1:18">
      <c r="A546" s="1"/>
      <c r="B546" s="6" t="s">
        <v>27</v>
      </c>
      <c r="C546" s="6">
        <v>1128299</v>
      </c>
      <c r="D546" s="7">
        <v>44391</v>
      </c>
      <c r="E546" s="6" t="s">
        <v>28</v>
      </c>
      <c r="F546" s="6" t="s">
        <v>40</v>
      </c>
      <c r="G546" s="6" t="s">
        <v>41</v>
      </c>
      <c r="H546" s="6" t="s">
        <v>21</v>
      </c>
      <c r="I546" s="25">
        <v>0.65</v>
      </c>
      <c r="J546" s="22">
        <v>5000</v>
      </c>
      <c r="K546" s="23">
        <f t="shared" si="30"/>
        <v>3250</v>
      </c>
      <c r="L546" s="23">
        <f t="shared" si="31"/>
        <v>1787.5000000000002</v>
      </c>
      <c r="M546" s="33">
        <v>0.55000000000000004</v>
      </c>
      <c r="N546" s="30">
        <f t="shared" si="32"/>
        <v>0.65</v>
      </c>
      <c r="O546" s="31">
        <v>3250</v>
      </c>
      <c r="P546" s="31">
        <v>1787.5</v>
      </c>
      <c r="Q546" s="30">
        <f t="shared" si="33"/>
        <v>2112.5</v>
      </c>
      <c r="R546" s="27">
        <f t="shared" si="34"/>
        <v>7</v>
      </c>
    </row>
    <row r="547" spans="1:18">
      <c r="A547" s="1"/>
      <c r="B547" s="6" t="s">
        <v>27</v>
      </c>
      <c r="C547" s="6">
        <v>1128299</v>
      </c>
      <c r="D547" s="7">
        <v>44391</v>
      </c>
      <c r="E547" s="6" t="s">
        <v>28</v>
      </c>
      <c r="F547" s="6" t="s">
        <v>40</v>
      </c>
      <c r="G547" s="6" t="s">
        <v>41</v>
      </c>
      <c r="H547" s="6" t="s">
        <v>22</v>
      </c>
      <c r="I547" s="25">
        <v>0.8</v>
      </c>
      <c r="J547" s="22">
        <v>5000</v>
      </c>
      <c r="K547" s="23">
        <f t="shared" si="30"/>
        <v>4000</v>
      </c>
      <c r="L547" s="23">
        <f t="shared" si="31"/>
        <v>800</v>
      </c>
      <c r="M547" s="33">
        <v>0.2</v>
      </c>
      <c r="N547" s="30">
        <f t="shared" si="32"/>
        <v>0.8</v>
      </c>
      <c r="O547" s="31">
        <v>4000</v>
      </c>
      <c r="P547" s="31">
        <v>800</v>
      </c>
      <c r="Q547" s="30">
        <f t="shared" si="33"/>
        <v>3200</v>
      </c>
      <c r="R547" s="27">
        <f t="shared" si="34"/>
        <v>7</v>
      </c>
    </row>
    <row r="548" spans="1:18">
      <c r="A548" s="1"/>
      <c r="B548" s="6" t="s">
        <v>27</v>
      </c>
      <c r="C548" s="6">
        <v>1128299</v>
      </c>
      <c r="D548" s="7">
        <v>44423</v>
      </c>
      <c r="E548" s="6" t="s">
        <v>28</v>
      </c>
      <c r="F548" s="6" t="s">
        <v>40</v>
      </c>
      <c r="G548" s="6" t="s">
        <v>41</v>
      </c>
      <c r="H548" s="6" t="s">
        <v>17</v>
      </c>
      <c r="I548" s="25">
        <v>0.65</v>
      </c>
      <c r="J548" s="22">
        <v>7000</v>
      </c>
      <c r="K548" s="23">
        <f t="shared" si="30"/>
        <v>4550</v>
      </c>
      <c r="L548" s="23">
        <f t="shared" si="31"/>
        <v>1820</v>
      </c>
      <c r="M548" s="33">
        <v>0.4</v>
      </c>
      <c r="N548" s="30">
        <f t="shared" si="32"/>
        <v>0.65</v>
      </c>
      <c r="O548" s="31">
        <v>4550</v>
      </c>
      <c r="P548" s="31">
        <v>1820</v>
      </c>
      <c r="Q548" s="30">
        <f t="shared" si="33"/>
        <v>2957.5</v>
      </c>
      <c r="R548" s="27">
        <f t="shared" si="34"/>
        <v>8</v>
      </c>
    </row>
    <row r="549" spans="1:18">
      <c r="A549" s="1"/>
      <c r="B549" s="6" t="s">
        <v>27</v>
      </c>
      <c r="C549" s="6">
        <v>1128299</v>
      </c>
      <c r="D549" s="7">
        <v>44423</v>
      </c>
      <c r="E549" s="6" t="s">
        <v>28</v>
      </c>
      <c r="F549" s="6" t="s">
        <v>40</v>
      </c>
      <c r="G549" s="6" t="s">
        <v>41</v>
      </c>
      <c r="H549" s="6" t="s">
        <v>18</v>
      </c>
      <c r="I549" s="25">
        <v>0.70000000000000007</v>
      </c>
      <c r="J549" s="22">
        <v>6500</v>
      </c>
      <c r="K549" s="23">
        <f t="shared" si="30"/>
        <v>4550</v>
      </c>
      <c r="L549" s="23">
        <f t="shared" si="31"/>
        <v>1137.5</v>
      </c>
      <c r="M549" s="33">
        <v>0.25</v>
      </c>
      <c r="N549" s="30">
        <f t="shared" si="32"/>
        <v>0.7</v>
      </c>
      <c r="O549" s="31">
        <v>4550</v>
      </c>
      <c r="P549" s="31">
        <v>1137.5</v>
      </c>
      <c r="Q549" s="30">
        <f t="shared" si="33"/>
        <v>3185</v>
      </c>
      <c r="R549" s="27">
        <f t="shared" si="34"/>
        <v>8</v>
      </c>
    </row>
    <row r="550" spans="1:18">
      <c r="A550" s="1"/>
      <c r="B550" s="6" t="s">
        <v>27</v>
      </c>
      <c r="C550" s="6">
        <v>1128299</v>
      </c>
      <c r="D550" s="7">
        <v>44423</v>
      </c>
      <c r="E550" s="6" t="s">
        <v>28</v>
      </c>
      <c r="F550" s="6" t="s">
        <v>40</v>
      </c>
      <c r="G550" s="6" t="s">
        <v>41</v>
      </c>
      <c r="H550" s="6" t="s">
        <v>19</v>
      </c>
      <c r="I550" s="25">
        <v>0.65</v>
      </c>
      <c r="J550" s="22">
        <v>5250</v>
      </c>
      <c r="K550" s="23">
        <f t="shared" si="30"/>
        <v>3412.5</v>
      </c>
      <c r="L550" s="23">
        <f t="shared" si="31"/>
        <v>1365</v>
      </c>
      <c r="M550" s="33">
        <v>0.4</v>
      </c>
      <c r="N550" s="30">
        <f t="shared" si="32"/>
        <v>0.65</v>
      </c>
      <c r="O550" s="31">
        <v>3412.5</v>
      </c>
      <c r="P550" s="31">
        <v>1365</v>
      </c>
      <c r="Q550" s="30">
        <f t="shared" si="33"/>
        <v>2218.125</v>
      </c>
      <c r="R550" s="27">
        <f t="shared" si="34"/>
        <v>8</v>
      </c>
    </row>
    <row r="551" spans="1:18">
      <c r="A551" s="1"/>
      <c r="B551" s="6" t="s">
        <v>27</v>
      </c>
      <c r="C551" s="6">
        <v>1128299</v>
      </c>
      <c r="D551" s="7">
        <v>44423</v>
      </c>
      <c r="E551" s="6" t="s">
        <v>28</v>
      </c>
      <c r="F551" s="6" t="s">
        <v>40</v>
      </c>
      <c r="G551" s="6" t="s">
        <v>41</v>
      </c>
      <c r="H551" s="6" t="s">
        <v>20</v>
      </c>
      <c r="I551" s="25">
        <v>0.65</v>
      </c>
      <c r="J551" s="22">
        <v>4750</v>
      </c>
      <c r="K551" s="23">
        <f t="shared" si="30"/>
        <v>3087.5</v>
      </c>
      <c r="L551" s="23">
        <f t="shared" si="31"/>
        <v>1080.625</v>
      </c>
      <c r="M551" s="33">
        <v>0.35</v>
      </c>
      <c r="N551" s="30">
        <f t="shared" si="32"/>
        <v>0.65</v>
      </c>
      <c r="O551" s="31">
        <v>3087.5</v>
      </c>
      <c r="P551" s="31">
        <v>1080.625</v>
      </c>
      <c r="Q551" s="30">
        <f t="shared" si="33"/>
        <v>2006.875</v>
      </c>
      <c r="R551" s="27">
        <f t="shared" si="34"/>
        <v>8</v>
      </c>
    </row>
    <row r="552" spans="1:18">
      <c r="A552" s="1"/>
      <c r="B552" s="6" t="s">
        <v>27</v>
      </c>
      <c r="C552" s="6">
        <v>1128299</v>
      </c>
      <c r="D552" s="7">
        <v>44423</v>
      </c>
      <c r="E552" s="6" t="s">
        <v>28</v>
      </c>
      <c r="F552" s="6" t="s">
        <v>40</v>
      </c>
      <c r="G552" s="6" t="s">
        <v>41</v>
      </c>
      <c r="H552" s="6" t="s">
        <v>21</v>
      </c>
      <c r="I552" s="25">
        <v>0.75</v>
      </c>
      <c r="J552" s="22">
        <v>4750</v>
      </c>
      <c r="K552" s="23">
        <f t="shared" si="30"/>
        <v>3562.5</v>
      </c>
      <c r="L552" s="23">
        <f t="shared" si="31"/>
        <v>1959.3750000000002</v>
      </c>
      <c r="M552" s="33">
        <v>0.55000000000000004</v>
      </c>
      <c r="N552" s="30">
        <f t="shared" si="32"/>
        <v>0.75</v>
      </c>
      <c r="O552" s="31">
        <v>3562.5</v>
      </c>
      <c r="P552" s="31">
        <v>1959.375</v>
      </c>
      <c r="Q552" s="30">
        <f t="shared" si="33"/>
        <v>2671.875</v>
      </c>
      <c r="R552" s="27">
        <f t="shared" si="34"/>
        <v>8</v>
      </c>
    </row>
    <row r="553" spans="1:18">
      <c r="A553" s="1"/>
      <c r="B553" s="6" t="s">
        <v>27</v>
      </c>
      <c r="C553" s="6">
        <v>1128299</v>
      </c>
      <c r="D553" s="7">
        <v>44423</v>
      </c>
      <c r="E553" s="6" t="s">
        <v>28</v>
      </c>
      <c r="F553" s="6" t="s">
        <v>40</v>
      </c>
      <c r="G553" s="6" t="s">
        <v>41</v>
      </c>
      <c r="H553" s="6" t="s">
        <v>22</v>
      </c>
      <c r="I553" s="25">
        <v>0.8</v>
      </c>
      <c r="J553" s="22">
        <v>4000</v>
      </c>
      <c r="K553" s="23">
        <f t="shared" si="30"/>
        <v>3200</v>
      </c>
      <c r="L553" s="23">
        <f t="shared" si="31"/>
        <v>640</v>
      </c>
      <c r="M553" s="33">
        <v>0.2</v>
      </c>
      <c r="N553" s="30">
        <f t="shared" si="32"/>
        <v>0.8</v>
      </c>
      <c r="O553" s="31">
        <v>3200</v>
      </c>
      <c r="P553" s="31">
        <v>640</v>
      </c>
      <c r="Q553" s="30">
        <f t="shared" si="33"/>
        <v>2560</v>
      </c>
      <c r="R553" s="27">
        <f t="shared" si="34"/>
        <v>8</v>
      </c>
    </row>
    <row r="554" spans="1:18">
      <c r="A554" s="1"/>
      <c r="B554" s="6" t="s">
        <v>27</v>
      </c>
      <c r="C554" s="6">
        <v>1128299</v>
      </c>
      <c r="D554" s="7">
        <v>44455</v>
      </c>
      <c r="E554" s="6" t="s">
        <v>28</v>
      </c>
      <c r="F554" s="6" t="s">
        <v>40</v>
      </c>
      <c r="G554" s="6" t="s">
        <v>41</v>
      </c>
      <c r="H554" s="6" t="s">
        <v>17</v>
      </c>
      <c r="I554" s="25">
        <v>0.60000000000000009</v>
      </c>
      <c r="J554" s="22">
        <v>6000</v>
      </c>
      <c r="K554" s="23">
        <f t="shared" si="30"/>
        <v>3600.0000000000005</v>
      </c>
      <c r="L554" s="23">
        <f t="shared" si="31"/>
        <v>1260.0000000000002</v>
      </c>
      <c r="M554" s="33">
        <v>0.35000000000000003</v>
      </c>
      <c r="N554" s="30">
        <f t="shared" si="32"/>
        <v>0.6</v>
      </c>
      <c r="O554" s="31">
        <v>3600</v>
      </c>
      <c r="P554" s="31">
        <v>1260</v>
      </c>
      <c r="Q554" s="30">
        <f t="shared" si="33"/>
        <v>2160</v>
      </c>
      <c r="R554" s="27">
        <f t="shared" si="34"/>
        <v>9</v>
      </c>
    </row>
    <row r="555" spans="1:18">
      <c r="A555" s="1"/>
      <c r="B555" s="6" t="s">
        <v>27</v>
      </c>
      <c r="C555" s="6">
        <v>1128299</v>
      </c>
      <c r="D555" s="7">
        <v>44455</v>
      </c>
      <c r="E555" s="6" t="s">
        <v>28</v>
      </c>
      <c r="F555" s="6" t="s">
        <v>40</v>
      </c>
      <c r="G555" s="6" t="s">
        <v>41</v>
      </c>
      <c r="H555" s="6" t="s">
        <v>18</v>
      </c>
      <c r="I555" s="25">
        <v>0.65000000000000013</v>
      </c>
      <c r="J555" s="22">
        <v>6000</v>
      </c>
      <c r="K555" s="23">
        <f t="shared" si="30"/>
        <v>3900.0000000000009</v>
      </c>
      <c r="L555" s="23">
        <f t="shared" si="31"/>
        <v>780.00000000000023</v>
      </c>
      <c r="M555" s="33">
        <v>0.2</v>
      </c>
      <c r="N555" s="30">
        <f t="shared" si="32"/>
        <v>0.65</v>
      </c>
      <c r="O555" s="31">
        <v>3900</v>
      </c>
      <c r="P555" s="31">
        <v>780</v>
      </c>
      <c r="Q555" s="30">
        <f t="shared" si="33"/>
        <v>2535.0000000000005</v>
      </c>
      <c r="R555" s="27">
        <f t="shared" si="34"/>
        <v>9</v>
      </c>
    </row>
    <row r="556" spans="1:18">
      <c r="A556" s="1"/>
      <c r="B556" s="6" t="s">
        <v>27</v>
      </c>
      <c r="C556" s="6">
        <v>1128299</v>
      </c>
      <c r="D556" s="7">
        <v>44455</v>
      </c>
      <c r="E556" s="6" t="s">
        <v>28</v>
      </c>
      <c r="F556" s="6" t="s">
        <v>40</v>
      </c>
      <c r="G556" s="6" t="s">
        <v>41</v>
      </c>
      <c r="H556" s="6" t="s">
        <v>19</v>
      </c>
      <c r="I556" s="25">
        <v>0.60000000000000009</v>
      </c>
      <c r="J556" s="22">
        <v>4500</v>
      </c>
      <c r="K556" s="23">
        <f t="shared" si="30"/>
        <v>2700.0000000000005</v>
      </c>
      <c r="L556" s="23">
        <f t="shared" si="31"/>
        <v>945.00000000000023</v>
      </c>
      <c r="M556" s="33">
        <v>0.35000000000000003</v>
      </c>
      <c r="N556" s="30">
        <f t="shared" si="32"/>
        <v>0.6</v>
      </c>
      <c r="O556" s="31">
        <v>2700</v>
      </c>
      <c r="P556" s="31">
        <v>945</v>
      </c>
      <c r="Q556" s="30">
        <f t="shared" si="33"/>
        <v>1620.0000000000002</v>
      </c>
      <c r="R556" s="27">
        <f t="shared" si="34"/>
        <v>9</v>
      </c>
    </row>
    <row r="557" spans="1:18">
      <c r="A557" s="1"/>
      <c r="B557" s="6" t="s">
        <v>27</v>
      </c>
      <c r="C557" s="6">
        <v>1128299</v>
      </c>
      <c r="D557" s="7">
        <v>44455</v>
      </c>
      <c r="E557" s="6" t="s">
        <v>28</v>
      </c>
      <c r="F557" s="6" t="s">
        <v>40</v>
      </c>
      <c r="G557" s="6" t="s">
        <v>41</v>
      </c>
      <c r="H557" s="6" t="s">
        <v>20</v>
      </c>
      <c r="I557" s="25">
        <v>0.60000000000000009</v>
      </c>
      <c r="J557" s="22">
        <v>4000</v>
      </c>
      <c r="K557" s="23">
        <f t="shared" si="30"/>
        <v>2400.0000000000005</v>
      </c>
      <c r="L557" s="23">
        <f t="shared" si="31"/>
        <v>720.00000000000011</v>
      </c>
      <c r="M557" s="33">
        <v>0.3</v>
      </c>
      <c r="N557" s="30">
        <f t="shared" si="32"/>
        <v>0.6</v>
      </c>
      <c r="O557" s="31">
        <v>2400</v>
      </c>
      <c r="P557" s="31">
        <v>720</v>
      </c>
      <c r="Q557" s="30">
        <f t="shared" si="33"/>
        <v>1440.0000000000002</v>
      </c>
      <c r="R557" s="27">
        <f t="shared" si="34"/>
        <v>9</v>
      </c>
    </row>
    <row r="558" spans="1:18">
      <c r="A558" s="1"/>
      <c r="B558" s="6" t="s">
        <v>27</v>
      </c>
      <c r="C558" s="6">
        <v>1128299</v>
      </c>
      <c r="D558" s="7">
        <v>44455</v>
      </c>
      <c r="E558" s="6" t="s">
        <v>28</v>
      </c>
      <c r="F558" s="6" t="s">
        <v>40</v>
      </c>
      <c r="G558" s="6" t="s">
        <v>41</v>
      </c>
      <c r="H558" s="6" t="s">
        <v>21</v>
      </c>
      <c r="I558" s="25">
        <v>0.70000000000000007</v>
      </c>
      <c r="J558" s="22">
        <v>4000</v>
      </c>
      <c r="K558" s="23">
        <f t="shared" si="30"/>
        <v>2800.0000000000005</v>
      </c>
      <c r="L558" s="23">
        <f t="shared" si="31"/>
        <v>1400.0000000000005</v>
      </c>
      <c r="M558" s="33">
        <v>0.50000000000000011</v>
      </c>
      <c r="N558" s="30">
        <f t="shared" si="32"/>
        <v>0.7</v>
      </c>
      <c r="O558" s="31">
        <v>2800</v>
      </c>
      <c r="P558" s="31">
        <v>1400</v>
      </c>
      <c r="Q558" s="30">
        <f t="shared" si="33"/>
        <v>1960.0000000000002</v>
      </c>
      <c r="R558" s="27">
        <f t="shared" si="34"/>
        <v>9</v>
      </c>
    </row>
    <row r="559" spans="1:18">
      <c r="A559" s="1"/>
      <c r="B559" s="6" t="s">
        <v>27</v>
      </c>
      <c r="C559" s="6">
        <v>1128299</v>
      </c>
      <c r="D559" s="7">
        <v>44455</v>
      </c>
      <c r="E559" s="6" t="s">
        <v>28</v>
      </c>
      <c r="F559" s="6" t="s">
        <v>40</v>
      </c>
      <c r="G559" s="6" t="s">
        <v>41</v>
      </c>
      <c r="H559" s="6" t="s">
        <v>22</v>
      </c>
      <c r="I559" s="25">
        <v>0.75000000000000011</v>
      </c>
      <c r="J559" s="22">
        <v>4500</v>
      </c>
      <c r="K559" s="23">
        <f t="shared" si="30"/>
        <v>3375.0000000000005</v>
      </c>
      <c r="L559" s="23">
        <f t="shared" si="31"/>
        <v>506.25000000000017</v>
      </c>
      <c r="M559" s="33">
        <v>0.15000000000000002</v>
      </c>
      <c r="N559" s="30">
        <f t="shared" si="32"/>
        <v>0.75</v>
      </c>
      <c r="O559" s="31">
        <v>3375</v>
      </c>
      <c r="P559" s="31">
        <v>506.25</v>
      </c>
      <c r="Q559" s="30">
        <f t="shared" si="33"/>
        <v>2531.2500000000005</v>
      </c>
      <c r="R559" s="27">
        <f t="shared" si="34"/>
        <v>9</v>
      </c>
    </row>
    <row r="560" spans="1:18">
      <c r="A560" s="1"/>
      <c r="B560" s="6" t="s">
        <v>27</v>
      </c>
      <c r="C560" s="6">
        <v>1128299</v>
      </c>
      <c r="D560" s="7">
        <v>44484</v>
      </c>
      <c r="E560" s="6" t="s">
        <v>28</v>
      </c>
      <c r="F560" s="6" t="s">
        <v>40</v>
      </c>
      <c r="G560" s="6" t="s">
        <v>41</v>
      </c>
      <c r="H560" s="6" t="s">
        <v>17</v>
      </c>
      <c r="I560" s="25">
        <v>0.60000000000000009</v>
      </c>
      <c r="J560" s="22">
        <v>5500</v>
      </c>
      <c r="K560" s="23">
        <f t="shared" si="30"/>
        <v>3300.0000000000005</v>
      </c>
      <c r="L560" s="23">
        <f t="shared" si="31"/>
        <v>1155.0000000000002</v>
      </c>
      <c r="M560" s="33">
        <v>0.35000000000000003</v>
      </c>
      <c r="N560" s="30">
        <f t="shared" si="32"/>
        <v>0.6</v>
      </c>
      <c r="O560" s="31">
        <v>3300</v>
      </c>
      <c r="P560" s="31">
        <v>1155</v>
      </c>
      <c r="Q560" s="30">
        <f t="shared" si="33"/>
        <v>1980.0000000000002</v>
      </c>
      <c r="R560" s="27">
        <f t="shared" si="34"/>
        <v>10</v>
      </c>
    </row>
    <row r="561" spans="1:18">
      <c r="A561" s="1"/>
      <c r="B561" s="6" t="s">
        <v>27</v>
      </c>
      <c r="C561" s="6">
        <v>1128299</v>
      </c>
      <c r="D561" s="7">
        <v>44484</v>
      </c>
      <c r="E561" s="6" t="s">
        <v>28</v>
      </c>
      <c r="F561" s="6" t="s">
        <v>40</v>
      </c>
      <c r="G561" s="6" t="s">
        <v>41</v>
      </c>
      <c r="H561" s="6" t="s">
        <v>18</v>
      </c>
      <c r="I561" s="25">
        <v>0.65000000000000013</v>
      </c>
      <c r="J561" s="22">
        <v>5500</v>
      </c>
      <c r="K561" s="23">
        <f t="shared" si="30"/>
        <v>3575.0000000000009</v>
      </c>
      <c r="L561" s="23">
        <f t="shared" si="31"/>
        <v>715.00000000000023</v>
      </c>
      <c r="M561" s="33">
        <v>0.2</v>
      </c>
      <c r="N561" s="30">
        <f t="shared" si="32"/>
        <v>0.65</v>
      </c>
      <c r="O561" s="31">
        <v>3575</v>
      </c>
      <c r="P561" s="31">
        <v>715</v>
      </c>
      <c r="Q561" s="30">
        <f t="shared" si="33"/>
        <v>2323.7500000000005</v>
      </c>
      <c r="R561" s="27">
        <f t="shared" si="34"/>
        <v>10</v>
      </c>
    </row>
    <row r="562" spans="1:18">
      <c r="A562" s="1"/>
      <c r="B562" s="6" t="s">
        <v>27</v>
      </c>
      <c r="C562" s="6">
        <v>1128299</v>
      </c>
      <c r="D562" s="7">
        <v>44484</v>
      </c>
      <c r="E562" s="6" t="s">
        <v>28</v>
      </c>
      <c r="F562" s="6" t="s">
        <v>40</v>
      </c>
      <c r="G562" s="6" t="s">
        <v>41</v>
      </c>
      <c r="H562" s="6" t="s">
        <v>19</v>
      </c>
      <c r="I562" s="25">
        <v>0.60000000000000009</v>
      </c>
      <c r="J562" s="22">
        <v>3750</v>
      </c>
      <c r="K562" s="23">
        <f t="shared" si="30"/>
        <v>2250.0000000000005</v>
      </c>
      <c r="L562" s="23">
        <f t="shared" si="31"/>
        <v>787.50000000000023</v>
      </c>
      <c r="M562" s="33">
        <v>0.35000000000000003</v>
      </c>
      <c r="N562" s="30">
        <f t="shared" si="32"/>
        <v>0.6</v>
      </c>
      <c r="O562" s="31">
        <v>2250</v>
      </c>
      <c r="P562" s="31">
        <v>787.5</v>
      </c>
      <c r="Q562" s="30">
        <f t="shared" si="33"/>
        <v>1350.0000000000002</v>
      </c>
      <c r="R562" s="27">
        <f t="shared" si="34"/>
        <v>10</v>
      </c>
    </row>
    <row r="563" spans="1:18">
      <c r="A563" s="1"/>
      <c r="B563" s="6" t="s">
        <v>27</v>
      </c>
      <c r="C563" s="6">
        <v>1128299</v>
      </c>
      <c r="D563" s="7">
        <v>44484</v>
      </c>
      <c r="E563" s="6" t="s">
        <v>28</v>
      </c>
      <c r="F563" s="6" t="s">
        <v>40</v>
      </c>
      <c r="G563" s="6" t="s">
        <v>41</v>
      </c>
      <c r="H563" s="6" t="s">
        <v>20</v>
      </c>
      <c r="I563" s="25">
        <v>0.60000000000000009</v>
      </c>
      <c r="J563" s="22">
        <v>3500</v>
      </c>
      <c r="K563" s="23">
        <f t="shared" si="30"/>
        <v>2100.0000000000005</v>
      </c>
      <c r="L563" s="23">
        <f t="shared" si="31"/>
        <v>630.00000000000011</v>
      </c>
      <c r="M563" s="33">
        <v>0.3</v>
      </c>
      <c r="N563" s="30">
        <f t="shared" si="32"/>
        <v>0.6</v>
      </c>
      <c r="O563" s="31">
        <v>2100</v>
      </c>
      <c r="P563" s="31">
        <v>630</v>
      </c>
      <c r="Q563" s="30">
        <f t="shared" si="33"/>
        <v>1260.0000000000002</v>
      </c>
      <c r="R563" s="27">
        <f t="shared" si="34"/>
        <v>10</v>
      </c>
    </row>
    <row r="564" spans="1:18">
      <c r="A564" s="1"/>
      <c r="B564" s="6" t="s">
        <v>27</v>
      </c>
      <c r="C564" s="6">
        <v>1128299</v>
      </c>
      <c r="D564" s="7">
        <v>44484</v>
      </c>
      <c r="E564" s="6" t="s">
        <v>28</v>
      </c>
      <c r="F564" s="6" t="s">
        <v>40</v>
      </c>
      <c r="G564" s="6" t="s">
        <v>41</v>
      </c>
      <c r="H564" s="6" t="s">
        <v>21</v>
      </c>
      <c r="I564" s="25">
        <v>0.70000000000000007</v>
      </c>
      <c r="J564" s="22">
        <v>3250</v>
      </c>
      <c r="K564" s="23">
        <f t="shared" si="30"/>
        <v>2275</v>
      </c>
      <c r="L564" s="23">
        <f t="shared" si="31"/>
        <v>1137.5000000000002</v>
      </c>
      <c r="M564" s="33">
        <v>0.50000000000000011</v>
      </c>
      <c r="N564" s="30">
        <f t="shared" si="32"/>
        <v>0.7</v>
      </c>
      <c r="O564" s="31">
        <v>2275</v>
      </c>
      <c r="P564" s="31">
        <v>1137.5</v>
      </c>
      <c r="Q564" s="30">
        <f t="shared" si="33"/>
        <v>1592.5</v>
      </c>
      <c r="R564" s="27">
        <f t="shared" si="34"/>
        <v>10</v>
      </c>
    </row>
    <row r="565" spans="1:18">
      <c r="A565" s="1"/>
      <c r="B565" s="6" t="s">
        <v>27</v>
      </c>
      <c r="C565" s="6">
        <v>1128299</v>
      </c>
      <c r="D565" s="7">
        <v>44484</v>
      </c>
      <c r="E565" s="6" t="s">
        <v>28</v>
      </c>
      <c r="F565" s="6" t="s">
        <v>40</v>
      </c>
      <c r="G565" s="6" t="s">
        <v>41</v>
      </c>
      <c r="H565" s="6" t="s">
        <v>22</v>
      </c>
      <c r="I565" s="25">
        <v>0.75000000000000011</v>
      </c>
      <c r="J565" s="22">
        <v>3750</v>
      </c>
      <c r="K565" s="23">
        <f t="shared" si="30"/>
        <v>2812.5000000000005</v>
      </c>
      <c r="L565" s="23">
        <f t="shared" si="31"/>
        <v>421.87500000000011</v>
      </c>
      <c r="M565" s="33">
        <v>0.15000000000000002</v>
      </c>
      <c r="N565" s="30">
        <f t="shared" si="32"/>
        <v>0.75</v>
      </c>
      <c r="O565" s="31">
        <v>2812.5</v>
      </c>
      <c r="P565" s="31">
        <v>421.875</v>
      </c>
      <c r="Q565" s="30">
        <f t="shared" si="33"/>
        <v>2109.3750000000005</v>
      </c>
      <c r="R565" s="27">
        <f t="shared" si="34"/>
        <v>10</v>
      </c>
    </row>
    <row r="566" spans="1:18">
      <c r="A566" s="1"/>
      <c r="B566" s="6" t="s">
        <v>27</v>
      </c>
      <c r="C566" s="6">
        <v>1128299</v>
      </c>
      <c r="D566" s="7">
        <v>44515</v>
      </c>
      <c r="E566" s="6" t="s">
        <v>28</v>
      </c>
      <c r="F566" s="6" t="s">
        <v>40</v>
      </c>
      <c r="G566" s="6" t="s">
        <v>41</v>
      </c>
      <c r="H566" s="6" t="s">
        <v>17</v>
      </c>
      <c r="I566" s="25">
        <v>0.60000000000000009</v>
      </c>
      <c r="J566" s="22">
        <v>5750</v>
      </c>
      <c r="K566" s="23">
        <f t="shared" si="30"/>
        <v>3450.0000000000005</v>
      </c>
      <c r="L566" s="23">
        <f t="shared" si="31"/>
        <v>1207.5000000000002</v>
      </c>
      <c r="M566" s="33">
        <v>0.35000000000000003</v>
      </c>
      <c r="N566" s="30">
        <f t="shared" si="32"/>
        <v>0.6</v>
      </c>
      <c r="O566" s="31">
        <v>3450</v>
      </c>
      <c r="P566" s="31">
        <v>1207.5</v>
      </c>
      <c r="Q566" s="30">
        <f t="shared" si="33"/>
        <v>2070</v>
      </c>
      <c r="R566" s="27">
        <f t="shared" si="34"/>
        <v>11</v>
      </c>
    </row>
    <row r="567" spans="1:18">
      <c r="A567" s="1"/>
      <c r="B567" s="6" t="s">
        <v>27</v>
      </c>
      <c r="C567" s="6">
        <v>1128299</v>
      </c>
      <c r="D567" s="7">
        <v>44515</v>
      </c>
      <c r="E567" s="6" t="s">
        <v>28</v>
      </c>
      <c r="F567" s="6" t="s">
        <v>40</v>
      </c>
      <c r="G567" s="6" t="s">
        <v>41</v>
      </c>
      <c r="H567" s="6" t="s">
        <v>18</v>
      </c>
      <c r="I567" s="25">
        <v>0.65000000000000013</v>
      </c>
      <c r="J567" s="22">
        <v>5750</v>
      </c>
      <c r="K567" s="23">
        <f t="shared" si="30"/>
        <v>3737.5000000000009</v>
      </c>
      <c r="L567" s="23">
        <f t="shared" si="31"/>
        <v>747.50000000000023</v>
      </c>
      <c r="M567" s="33">
        <v>0.2</v>
      </c>
      <c r="N567" s="30">
        <f t="shared" si="32"/>
        <v>0.65</v>
      </c>
      <c r="O567" s="31">
        <v>3737.5</v>
      </c>
      <c r="P567" s="31">
        <v>747.5</v>
      </c>
      <c r="Q567" s="30">
        <f t="shared" si="33"/>
        <v>2429.3750000000005</v>
      </c>
      <c r="R567" s="27">
        <f>MONTH(D567)</f>
        <v>11</v>
      </c>
    </row>
    <row r="568" spans="1:18">
      <c r="A568" s="1"/>
      <c r="B568" s="6" t="s">
        <v>27</v>
      </c>
      <c r="C568" s="6">
        <v>1128299</v>
      </c>
      <c r="D568" s="7">
        <v>44515</v>
      </c>
      <c r="E568" s="6" t="s">
        <v>28</v>
      </c>
      <c r="F568" s="6" t="s">
        <v>40</v>
      </c>
      <c r="G568" s="6" t="s">
        <v>41</v>
      </c>
      <c r="H568" s="6" t="s">
        <v>19</v>
      </c>
      <c r="I568" s="25">
        <v>0.60000000000000009</v>
      </c>
      <c r="J568" s="22">
        <v>4250</v>
      </c>
      <c r="K568" s="23">
        <f t="shared" si="30"/>
        <v>2550.0000000000005</v>
      </c>
      <c r="L568" s="23">
        <f t="shared" si="31"/>
        <v>892.50000000000023</v>
      </c>
      <c r="M568" s="33">
        <v>0.35000000000000003</v>
      </c>
      <c r="N568" s="30">
        <f t="shared" si="32"/>
        <v>0.6</v>
      </c>
      <c r="O568" s="31">
        <v>2550</v>
      </c>
      <c r="P568" s="31">
        <v>892.5</v>
      </c>
      <c r="Q568" s="30">
        <f t="shared" si="33"/>
        <v>1530.0000000000002</v>
      </c>
      <c r="R568" s="27">
        <f t="shared" ref="R568:R631" si="35">MONTH(D568)</f>
        <v>11</v>
      </c>
    </row>
    <row r="569" spans="1:18">
      <c r="A569" s="1"/>
      <c r="B569" s="6" t="s">
        <v>27</v>
      </c>
      <c r="C569" s="6">
        <v>1128299</v>
      </c>
      <c r="D569" s="7">
        <v>44515</v>
      </c>
      <c r="E569" s="6" t="s">
        <v>28</v>
      </c>
      <c r="F569" s="6" t="s">
        <v>40</v>
      </c>
      <c r="G569" s="6" t="s">
        <v>41</v>
      </c>
      <c r="H569" s="6" t="s">
        <v>20</v>
      </c>
      <c r="I569" s="25">
        <v>0.60000000000000009</v>
      </c>
      <c r="J569" s="22">
        <v>4000</v>
      </c>
      <c r="K569" s="23">
        <f t="shared" si="30"/>
        <v>2400.0000000000005</v>
      </c>
      <c r="L569" s="23">
        <f t="shared" si="31"/>
        <v>720.00000000000011</v>
      </c>
      <c r="M569" s="33">
        <v>0.3</v>
      </c>
      <c r="N569" s="30">
        <f t="shared" si="32"/>
        <v>0.6</v>
      </c>
      <c r="O569" s="31">
        <v>2400</v>
      </c>
      <c r="P569" s="31">
        <v>720</v>
      </c>
      <c r="Q569" s="30">
        <f t="shared" si="33"/>
        <v>1440.0000000000002</v>
      </c>
      <c r="R569" s="27">
        <f t="shared" si="35"/>
        <v>11</v>
      </c>
    </row>
    <row r="570" spans="1:18">
      <c r="A570" s="1"/>
      <c r="B570" s="6" t="s">
        <v>27</v>
      </c>
      <c r="C570" s="6">
        <v>1128299</v>
      </c>
      <c r="D570" s="7">
        <v>44515</v>
      </c>
      <c r="E570" s="6" t="s">
        <v>28</v>
      </c>
      <c r="F570" s="6" t="s">
        <v>40</v>
      </c>
      <c r="G570" s="6" t="s">
        <v>41</v>
      </c>
      <c r="H570" s="6" t="s">
        <v>21</v>
      </c>
      <c r="I570" s="25">
        <v>0.70000000000000007</v>
      </c>
      <c r="J570" s="22">
        <v>3500</v>
      </c>
      <c r="K570" s="23">
        <f t="shared" si="30"/>
        <v>2450.0000000000005</v>
      </c>
      <c r="L570" s="23">
        <f t="shared" si="31"/>
        <v>1225.0000000000005</v>
      </c>
      <c r="M570" s="33">
        <v>0.50000000000000011</v>
      </c>
      <c r="N570" s="30">
        <f t="shared" si="32"/>
        <v>0.7</v>
      </c>
      <c r="O570" s="31">
        <v>2450</v>
      </c>
      <c r="P570" s="31">
        <v>1225</v>
      </c>
      <c r="Q570" s="30">
        <f t="shared" si="33"/>
        <v>1715.0000000000002</v>
      </c>
      <c r="R570" s="27">
        <f t="shared" si="35"/>
        <v>11</v>
      </c>
    </row>
    <row r="571" spans="1:18">
      <c r="A571" s="1"/>
      <c r="B571" s="6" t="s">
        <v>27</v>
      </c>
      <c r="C571" s="6">
        <v>1128299</v>
      </c>
      <c r="D571" s="7">
        <v>44515</v>
      </c>
      <c r="E571" s="6" t="s">
        <v>28</v>
      </c>
      <c r="F571" s="6" t="s">
        <v>40</v>
      </c>
      <c r="G571" s="6" t="s">
        <v>41</v>
      </c>
      <c r="H571" s="6" t="s">
        <v>22</v>
      </c>
      <c r="I571" s="25">
        <v>0.75000000000000011</v>
      </c>
      <c r="J571" s="22">
        <v>4750</v>
      </c>
      <c r="K571" s="23">
        <f t="shared" si="30"/>
        <v>3562.5000000000005</v>
      </c>
      <c r="L571" s="23">
        <f t="shared" si="31"/>
        <v>534.37500000000011</v>
      </c>
      <c r="M571" s="33">
        <v>0.15000000000000002</v>
      </c>
      <c r="N571" s="30">
        <f t="shared" si="32"/>
        <v>0.75</v>
      </c>
      <c r="O571" s="31">
        <v>3562.5</v>
      </c>
      <c r="P571" s="31">
        <v>534.375</v>
      </c>
      <c r="Q571" s="30">
        <f t="shared" si="33"/>
        <v>2671.8750000000005</v>
      </c>
      <c r="R571" s="27">
        <f t="shared" si="35"/>
        <v>11</v>
      </c>
    </row>
    <row r="572" spans="1:18">
      <c r="A572" s="1"/>
      <c r="B572" s="6" t="s">
        <v>27</v>
      </c>
      <c r="C572" s="6">
        <v>1128299</v>
      </c>
      <c r="D572" s="7">
        <v>44544</v>
      </c>
      <c r="E572" s="6" t="s">
        <v>28</v>
      </c>
      <c r="F572" s="6" t="s">
        <v>40</v>
      </c>
      <c r="G572" s="6" t="s">
        <v>41</v>
      </c>
      <c r="H572" s="6" t="s">
        <v>17</v>
      </c>
      <c r="I572" s="25">
        <v>0.60000000000000009</v>
      </c>
      <c r="J572" s="22">
        <v>6750</v>
      </c>
      <c r="K572" s="23">
        <f t="shared" si="30"/>
        <v>4050.0000000000005</v>
      </c>
      <c r="L572" s="23">
        <f t="shared" si="31"/>
        <v>1417.5000000000002</v>
      </c>
      <c r="M572" s="33">
        <v>0.35000000000000003</v>
      </c>
      <c r="N572" s="30">
        <f t="shared" si="32"/>
        <v>0.6</v>
      </c>
      <c r="O572" s="31">
        <v>4050</v>
      </c>
      <c r="P572" s="31">
        <v>1417.5</v>
      </c>
      <c r="Q572" s="30">
        <f t="shared" si="33"/>
        <v>2430</v>
      </c>
      <c r="R572" s="27">
        <f t="shared" si="35"/>
        <v>12</v>
      </c>
    </row>
    <row r="573" spans="1:18">
      <c r="A573" s="1"/>
      <c r="B573" s="6" t="s">
        <v>27</v>
      </c>
      <c r="C573" s="6">
        <v>1128299</v>
      </c>
      <c r="D573" s="7">
        <v>44544</v>
      </c>
      <c r="E573" s="6" t="s">
        <v>28</v>
      </c>
      <c r="F573" s="6" t="s">
        <v>40</v>
      </c>
      <c r="G573" s="6" t="s">
        <v>41</v>
      </c>
      <c r="H573" s="6" t="s">
        <v>18</v>
      </c>
      <c r="I573" s="25">
        <v>0.65000000000000013</v>
      </c>
      <c r="J573" s="22">
        <v>6750</v>
      </c>
      <c r="K573" s="23">
        <f t="shared" si="30"/>
        <v>4387.5000000000009</v>
      </c>
      <c r="L573" s="23">
        <f t="shared" si="31"/>
        <v>877.50000000000023</v>
      </c>
      <c r="M573" s="33">
        <v>0.2</v>
      </c>
      <c r="N573" s="30">
        <f t="shared" si="32"/>
        <v>0.65</v>
      </c>
      <c r="O573" s="31">
        <v>4387.5</v>
      </c>
      <c r="P573" s="31">
        <v>877.5</v>
      </c>
      <c r="Q573" s="30">
        <f t="shared" si="33"/>
        <v>2851.8750000000009</v>
      </c>
      <c r="R573" s="27">
        <f t="shared" si="35"/>
        <v>12</v>
      </c>
    </row>
    <row r="574" spans="1:18">
      <c r="A574" s="1"/>
      <c r="B574" s="6" t="s">
        <v>27</v>
      </c>
      <c r="C574" s="6">
        <v>1128299</v>
      </c>
      <c r="D574" s="7">
        <v>44544</v>
      </c>
      <c r="E574" s="6" t="s">
        <v>28</v>
      </c>
      <c r="F574" s="6" t="s">
        <v>40</v>
      </c>
      <c r="G574" s="6" t="s">
        <v>41</v>
      </c>
      <c r="H574" s="6" t="s">
        <v>19</v>
      </c>
      <c r="I574" s="25">
        <v>0.60000000000000009</v>
      </c>
      <c r="J574" s="22">
        <v>4750</v>
      </c>
      <c r="K574" s="23">
        <f t="shared" si="30"/>
        <v>2850.0000000000005</v>
      </c>
      <c r="L574" s="23">
        <f t="shared" si="31"/>
        <v>997.50000000000023</v>
      </c>
      <c r="M574" s="33">
        <v>0.35000000000000003</v>
      </c>
      <c r="N574" s="30">
        <f t="shared" si="32"/>
        <v>0.6</v>
      </c>
      <c r="O574" s="31">
        <v>2850</v>
      </c>
      <c r="P574" s="31">
        <v>997.5</v>
      </c>
      <c r="Q574" s="30">
        <f t="shared" si="33"/>
        <v>1710.0000000000002</v>
      </c>
      <c r="R574" s="27">
        <f t="shared" si="35"/>
        <v>12</v>
      </c>
    </row>
    <row r="575" spans="1:18">
      <c r="A575" s="1"/>
      <c r="B575" s="6" t="s">
        <v>27</v>
      </c>
      <c r="C575" s="6">
        <v>1128299</v>
      </c>
      <c r="D575" s="7">
        <v>44544</v>
      </c>
      <c r="E575" s="6" t="s">
        <v>28</v>
      </c>
      <c r="F575" s="6" t="s">
        <v>40</v>
      </c>
      <c r="G575" s="6" t="s">
        <v>41</v>
      </c>
      <c r="H575" s="6" t="s">
        <v>20</v>
      </c>
      <c r="I575" s="25">
        <v>0.60000000000000009</v>
      </c>
      <c r="J575" s="22">
        <v>4750</v>
      </c>
      <c r="K575" s="23">
        <f t="shared" si="30"/>
        <v>2850.0000000000005</v>
      </c>
      <c r="L575" s="23">
        <f t="shared" si="31"/>
        <v>855.00000000000011</v>
      </c>
      <c r="M575" s="33">
        <v>0.3</v>
      </c>
      <c r="N575" s="30">
        <f t="shared" si="32"/>
        <v>0.6</v>
      </c>
      <c r="O575" s="31">
        <v>2850</v>
      </c>
      <c r="P575" s="31">
        <v>855</v>
      </c>
      <c r="Q575" s="30">
        <f t="shared" si="33"/>
        <v>1710.0000000000002</v>
      </c>
      <c r="R575" s="27">
        <f t="shared" si="35"/>
        <v>12</v>
      </c>
    </row>
    <row r="576" spans="1:18">
      <c r="A576" s="1"/>
      <c r="B576" s="6" t="s">
        <v>27</v>
      </c>
      <c r="C576" s="6">
        <v>1128299</v>
      </c>
      <c r="D576" s="7">
        <v>44544</v>
      </c>
      <c r="E576" s="6" t="s">
        <v>28</v>
      </c>
      <c r="F576" s="6" t="s">
        <v>40</v>
      </c>
      <c r="G576" s="6" t="s">
        <v>41</v>
      </c>
      <c r="H576" s="6" t="s">
        <v>21</v>
      </c>
      <c r="I576" s="25">
        <v>0.70000000000000007</v>
      </c>
      <c r="J576" s="22">
        <v>4000</v>
      </c>
      <c r="K576" s="23">
        <f t="shared" si="30"/>
        <v>2800.0000000000005</v>
      </c>
      <c r="L576" s="23">
        <f t="shared" si="31"/>
        <v>1400.0000000000005</v>
      </c>
      <c r="M576" s="33">
        <v>0.50000000000000011</v>
      </c>
      <c r="N576" s="30">
        <f t="shared" si="32"/>
        <v>0.7</v>
      </c>
      <c r="O576" s="31">
        <v>2800</v>
      </c>
      <c r="P576" s="31">
        <v>1400</v>
      </c>
      <c r="Q576" s="30">
        <f t="shared" si="33"/>
        <v>1960.0000000000002</v>
      </c>
      <c r="R576" s="27">
        <f t="shared" si="35"/>
        <v>12</v>
      </c>
    </row>
    <row r="577" spans="1:18">
      <c r="A577" s="1"/>
      <c r="B577" s="6" t="s">
        <v>27</v>
      </c>
      <c r="C577" s="6">
        <v>1128299</v>
      </c>
      <c r="D577" s="7">
        <v>44544</v>
      </c>
      <c r="E577" s="6" t="s">
        <v>28</v>
      </c>
      <c r="F577" s="6" t="s">
        <v>40</v>
      </c>
      <c r="G577" s="6" t="s">
        <v>41</v>
      </c>
      <c r="H577" s="6" t="s">
        <v>22</v>
      </c>
      <c r="I577" s="25">
        <v>0.75000000000000011</v>
      </c>
      <c r="J577" s="22">
        <v>5000</v>
      </c>
      <c r="K577" s="23">
        <f t="shared" si="30"/>
        <v>3750.0000000000005</v>
      </c>
      <c r="L577" s="23">
        <f t="shared" si="31"/>
        <v>562.50000000000011</v>
      </c>
      <c r="M577" s="33">
        <v>0.15000000000000002</v>
      </c>
      <c r="N577" s="30">
        <f t="shared" si="32"/>
        <v>0.75</v>
      </c>
      <c r="O577" s="31">
        <v>3750</v>
      </c>
      <c r="P577" s="31">
        <v>562.5</v>
      </c>
      <c r="Q577" s="30">
        <f t="shared" si="33"/>
        <v>2812.5000000000005</v>
      </c>
      <c r="R577" s="27">
        <f t="shared" si="35"/>
        <v>12</v>
      </c>
    </row>
    <row r="578" spans="1:18">
      <c r="A578" s="1" t="s">
        <v>39</v>
      </c>
      <c r="B578" s="6" t="s">
        <v>27</v>
      </c>
      <c r="C578" s="6">
        <v>1128299</v>
      </c>
      <c r="D578" s="7">
        <v>44201</v>
      </c>
      <c r="E578" s="6" t="s">
        <v>28</v>
      </c>
      <c r="F578" s="6" t="s">
        <v>42</v>
      </c>
      <c r="G578" s="6" t="s">
        <v>43</v>
      </c>
      <c r="H578" s="6" t="s">
        <v>17</v>
      </c>
      <c r="I578" s="25">
        <v>0.3</v>
      </c>
      <c r="J578" s="22">
        <v>4250</v>
      </c>
      <c r="K578" s="23">
        <f t="shared" si="30"/>
        <v>1275</v>
      </c>
      <c r="L578" s="23">
        <f t="shared" si="31"/>
        <v>446.25000000000006</v>
      </c>
      <c r="M578" s="33">
        <v>0.35000000000000003</v>
      </c>
      <c r="N578" s="30">
        <f t="shared" si="32"/>
        <v>0.3</v>
      </c>
      <c r="O578" s="31">
        <v>1275</v>
      </c>
      <c r="P578" s="31">
        <v>446.25</v>
      </c>
      <c r="Q578" s="30">
        <f t="shared" si="33"/>
        <v>382.5</v>
      </c>
      <c r="R578" s="27">
        <f t="shared" si="35"/>
        <v>1</v>
      </c>
    </row>
    <row r="579" spans="1:18">
      <c r="A579" s="1"/>
      <c r="B579" s="6" t="s">
        <v>27</v>
      </c>
      <c r="C579" s="6">
        <v>1128299</v>
      </c>
      <c r="D579" s="7">
        <v>44201</v>
      </c>
      <c r="E579" s="6" t="s">
        <v>28</v>
      </c>
      <c r="F579" s="6" t="s">
        <v>42</v>
      </c>
      <c r="G579" s="6" t="s">
        <v>43</v>
      </c>
      <c r="H579" s="6" t="s">
        <v>18</v>
      </c>
      <c r="I579" s="25">
        <v>0.4</v>
      </c>
      <c r="J579" s="22">
        <v>4250</v>
      </c>
      <c r="K579" s="23">
        <f t="shared" si="30"/>
        <v>1700</v>
      </c>
      <c r="L579" s="23">
        <f t="shared" si="31"/>
        <v>340</v>
      </c>
      <c r="M579" s="33">
        <v>0.2</v>
      </c>
      <c r="N579" s="30">
        <f t="shared" ref="N579:N642" si="36">_xlfn.NUMBERVALUE(SUBSTITUTE(I579,"$",""))</f>
        <v>0.4</v>
      </c>
      <c r="O579" s="31">
        <v>1700</v>
      </c>
      <c r="P579" s="31">
        <v>340</v>
      </c>
      <c r="Q579" s="30">
        <f t="shared" ref="Q579:Q642" si="37">N579*K579</f>
        <v>680</v>
      </c>
      <c r="R579" s="27">
        <f t="shared" si="35"/>
        <v>1</v>
      </c>
    </row>
    <row r="580" spans="1:18">
      <c r="A580" s="1"/>
      <c r="B580" s="6" t="s">
        <v>27</v>
      </c>
      <c r="C580" s="6">
        <v>1128299</v>
      </c>
      <c r="D580" s="7">
        <v>44201</v>
      </c>
      <c r="E580" s="6" t="s">
        <v>28</v>
      </c>
      <c r="F580" s="6" t="s">
        <v>42</v>
      </c>
      <c r="G580" s="6" t="s">
        <v>43</v>
      </c>
      <c r="H580" s="6" t="s">
        <v>19</v>
      </c>
      <c r="I580" s="25">
        <v>0.4</v>
      </c>
      <c r="J580" s="22">
        <v>4250</v>
      </c>
      <c r="K580" s="23">
        <f t="shared" si="30"/>
        <v>1700</v>
      </c>
      <c r="L580" s="23">
        <f t="shared" si="31"/>
        <v>595</v>
      </c>
      <c r="M580" s="33">
        <v>0.35000000000000003</v>
      </c>
      <c r="N580" s="30">
        <f t="shared" si="36"/>
        <v>0.4</v>
      </c>
      <c r="O580" s="31">
        <v>1700</v>
      </c>
      <c r="P580" s="31">
        <v>595</v>
      </c>
      <c r="Q580" s="30">
        <f t="shared" si="37"/>
        <v>680</v>
      </c>
      <c r="R580" s="27">
        <f t="shared" si="35"/>
        <v>1</v>
      </c>
    </row>
    <row r="581" spans="1:18">
      <c r="A581" s="1"/>
      <c r="B581" s="6" t="s">
        <v>27</v>
      </c>
      <c r="C581" s="6">
        <v>1128299</v>
      </c>
      <c r="D581" s="7">
        <v>44201</v>
      </c>
      <c r="E581" s="6" t="s">
        <v>28</v>
      </c>
      <c r="F581" s="6" t="s">
        <v>42</v>
      </c>
      <c r="G581" s="6" t="s">
        <v>43</v>
      </c>
      <c r="H581" s="6" t="s">
        <v>20</v>
      </c>
      <c r="I581" s="25">
        <v>0.4</v>
      </c>
      <c r="J581" s="22">
        <v>2750</v>
      </c>
      <c r="K581" s="23">
        <f t="shared" si="30"/>
        <v>1100</v>
      </c>
      <c r="L581" s="23">
        <f t="shared" si="31"/>
        <v>330</v>
      </c>
      <c r="M581" s="33">
        <v>0.3</v>
      </c>
      <c r="N581" s="30">
        <f t="shared" si="36"/>
        <v>0.4</v>
      </c>
      <c r="O581" s="31">
        <v>1100</v>
      </c>
      <c r="P581" s="31">
        <v>330</v>
      </c>
      <c r="Q581" s="30">
        <f t="shared" si="37"/>
        <v>440</v>
      </c>
      <c r="R581" s="27">
        <f t="shared" si="35"/>
        <v>1</v>
      </c>
    </row>
    <row r="582" spans="1:18">
      <c r="A582" s="1"/>
      <c r="B582" s="6" t="s">
        <v>27</v>
      </c>
      <c r="C582" s="6">
        <v>1128299</v>
      </c>
      <c r="D582" s="7">
        <v>44201</v>
      </c>
      <c r="E582" s="6" t="s">
        <v>28</v>
      </c>
      <c r="F582" s="6" t="s">
        <v>42</v>
      </c>
      <c r="G582" s="6" t="s">
        <v>43</v>
      </c>
      <c r="H582" s="6" t="s">
        <v>21</v>
      </c>
      <c r="I582" s="25">
        <v>0.45</v>
      </c>
      <c r="J582" s="22">
        <v>2250</v>
      </c>
      <c r="K582" s="23">
        <f t="shared" si="30"/>
        <v>1012.5</v>
      </c>
      <c r="L582" s="23">
        <f t="shared" si="31"/>
        <v>506.25</v>
      </c>
      <c r="M582" s="33">
        <v>0.5</v>
      </c>
      <c r="N582" s="30">
        <f t="shared" si="36"/>
        <v>0.45</v>
      </c>
      <c r="O582" s="31">
        <v>1012.5</v>
      </c>
      <c r="P582" s="31">
        <v>506.25</v>
      </c>
      <c r="Q582" s="30">
        <f t="shared" si="37"/>
        <v>455.625</v>
      </c>
      <c r="R582" s="27">
        <f t="shared" si="35"/>
        <v>1</v>
      </c>
    </row>
    <row r="583" spans="1:18">
      <c r="A583" s="1"/>
      <c r="B583" s="6" t="s">
        <v>27</v>
      </c>
      <c r="C583" s="6">
        <v>1128299</v>
      </c>
      <c r="D583" s="7">
        <v>44201</v>
      </c>
      <c r="E583" s="6" t="s">
        <v>28</v>
      </c>
      <c r="F583" s="6" t="s">
        <v>42</v>
      </c>
      <c r="G583" s="6" t="s">
        <v>43</v>
      </c>
      <c r="H583" s="6" t="s">
        <v>22</v>
      </c>
      <c r="I583" s="25">
        <v>0.4</v>
      </c>
      <c r="J583" s="22">
        <v>4750</v>
      </c>
      <c r="K583" s="23">
        <f t="shared" si="30"/>
        <v>1900</v>
      </c>
      <c r="L583" s="23">
        <f t="shared" si="31"/>
        <v>285.00000000000006</v>
      </c>
      <c r="M583" s="33">
        <v>0.15000000000000002</v>
      </c>
      <c r="N583" s="30">
        <f t="shared" si="36"/>
        <v>0.4</v>
      </c>
      <c r="O583" s="31">
        <v>1900</v>
      </c>
      <c r="P583" s="31">
        <v>285</v>
      </c>
      <c r="Q583" s="30">
        <f t="shared" si="37"/>
        <v>760</v>
      </c>
      <c r="R583" s="27">
        <f t="shared" si="35"/>
        <v>1</v>
      </c>
    </row>
    <row r="584" spans="1:18">
      <c r="A584" s="1"/>
      <c r="B584" s="6" t="s">
        <v>27</v>
      </c>
      <c r="C584" s="6">
        <v>1128299</v>
      </c>
      <c r="D584" s="7">
        <v>44232</v>
      </c>
      <c r="E584" s="6" t="s">
        <v>28</v>
      </c>
      <c r="F584" s="6" t="s">
        <v>42</v>
      </c>
      <c r="G584" s="6" t="s">
        <v>43</v>
      </c>
      <c r="H584" s="6" t="s">
        <v>17</v>
      </c>
      <c r="I584" s="25">
        <v>0.3</v>
      </c>
      <c r="J584" s="22">
        <v>5250</v>
      </c>
      <c r="K584" s="23">
        <f t="shared" si="30"/>
        <v>1575</v>
      </c>
      <c r="L584" s="23">
        <f t="shared" si="31"/>
        <v>551.25</v>
      </c>
      <c r="M584" s="33">
        <v>0.35000000000000003</v>
      </c>
      <c r="N584" s="30">
        <f t="shared" si="36"/>
        <v>0.3</v>
      </c>
      <c r="O584" s="31">
        <v>1575</v>
      </c>
      <c r="P584" s="31">
        <v>551.25</v>
      </c>
      <c r="Q584" s="30">
        <f t="shared" si="37"/>
        <v>472.5</v>
      </c>
      <c r="R584" s="27">
        <f t="shared" si="35"/>
        <v>2</v>
      </c>
    </row>
    <row r="585" spans="1:18">
      <c r="A585" s="1"/>
      <c r="B585" s="6" t="s">
        <v>27</v>
      </c>
      <c r="C585" s="6">
        <v>1128299</v>
      </c>
      <c r="D585" s="7">
        <v>44232</v>
      </c>
      <c r="E585" s="6" t="s">
        <v>28</v>
      </c>
      <c r="F585" s="6" t="s">
        <v>42</v>
      </c>
      <c r="G585" s="6" t="s">
        <v>43</v>
      </c>
      <c r="H585" s="6" t="s">
        <v>18</v>
      </c>
      <c r="I585" s="25">
        <v>0.4</v>
      </c>
      <c r="J585" s="22">
        <v>4250</v>
      </c>
      <c r="K585" s="23">
        <f t="shared" si="30"/>
        <v>1700</v>
      </c>
      <c r="L585" s="23">
        <f t="shared" si="31"/>
        <v>340</v>
      </c>
      <c r="M585" s="33">
        <v>0.2</v>
      </c>
      <c r="N585" s="30">
        <f t="shared" si="36"/>
        <v>0.4</v>
      </c>
      <c r="O585" s="31">
        <v>1700</v>
      </c>
      <c r="P585" s="31">
        <v>340</v>
      </c>
      <c r="Q585" s="30">
        <f t="shared" si="37"/>
        <v>680</v>
      </c>
      <c r="R585" s="27">
        <f t="shared" si="35"/>
        <v>2</v>
      </c>
    </row>
    <row r="586" spans="1:18">
      <c r="A586" s="1"/>
      <c r="B586" s="6" t="s">
        <v>27</v>
      </c>
      <c r="C586" s="6">
        <v>1128299</v>
      </c>
      <c r="D586" s="7">
        <v>44232</v>
      </c>
      <c r="E586" s="6" t="s">
        <v>28</v>
      </c>
      <c r="F586" s="6" t="s">
        <v>42</v>
      </c>
      <c r="G586" s="6" t="s">
        <v>43</v>
      </c>
      <c r="H586" s="6" t="s">
        <v>19</v>
      </c>
      <c r="I586" s="25">
        <v>0.4</v>
      </c>
      <c r="J586" s="22">
        <v>4250</v>
      </c>
      <c r="K586" s="23">
        <f t="shared" si="30"/>
        <v>1700</v>
      </c>
      <c r="L586" s="23">
        <f t="shared" si="31"/>
        <v>595</v>
      </c>
      <c r="M586" s="33">
        <v>0.35000000000000003</v>
      </c>
      <c r="N586" s="30">
        <f t="shared" si="36"/>
        <v>0.4</v>
      </c>
      <c r="O586" s="31">
        <v>1700</v>
      </c>
      <c r="P586" s="31">
        <v>595</v>
      </c>
      <c r="Q586" s="30">
        <f t="shared" si="37"/>
        <v>680</v>
      </c>
      <c r="R586" s="27">
        <f t="shared" si="35"/>
        <v>2</v>
      </c>
    </row>
    <row r="587" spans="1:18">
      <c r="A587" s="1"/>
      <c r="B587" s="6" t="s">
        <v>27</v>
      </c>
      <c r="C587" s="6">
        <v>1128299</v>
      </c>
      <c r="D587" s="7">
        <v>44232</v>
      </c>
      <c r="E587" s="6" t="s">
        <v>28</v>
      </c>
      <c r="F587" s="6" t="s">
        <v>42</v>
      </c>
      <c r="G587" s="6" t="s">
        <v>43</v>
      </c>
      <c r="H587" s="6" t="s">
        <v>20</v>
      </c>
      <c r="I587" s="25">
        <v>0.4</v>
      </c>
      <c r="J587" s="22">
        <v>2750</v>
      </c>
      <c r="K587" s="23">
        <f t="shared" si="30"/>
        <v>1100</v>
      </c>
      <c r="L587" s="23">
        <f t="shared" si="31"/>
        <v>330</v>
      </c>
      <c r="M587" s="33">
        <v>0.3</v>
      </c>
      <c r="N587" s="30">
        <f t="shared" si="36"/>
        <v>0.4</v>
      </c>
      <c r="O587" s="31">
        <v>1100</v>
      </c>
      <c r="P587" s="31">
        <v>330</v>
      </c>
      <c r="Q587" s="30">
        <f t="shared" si="37"/>
        <v>440</v>
      </c>
      <c r="R587" s="27">
        <f t="shared" si="35"/>
        <v>2</v>
      </c>
    </row>
    <row r="588" spans="1:18">
      <c r="A588" s="1"/>
      <c r="B588" s="6" t="s">
        <v>27</v>
      </c>
      <c r="C588" s="6">
        <v>1128299</v>
      </c>
      <c r="D588" s="7">
        <v>44232</v>
      </c>
      <c r="E588" s="6" t="s">
        <v>28</v>
      </c>
      <c r="F588" s="6" t="s">
        <v>42</v>
      </c>
      <c r="G588" s="6" t="s">
        <v>43</v>
      </c>
      <c r="H588" s="6" t="s">
        <v>21</v>
      </c>
      <c r="I588" s="25">
        <v>0.45</v>
      </c>
      <c r="J588" s="22">
        <v>2000</v>
      </c>
      <c r="K588" s="23">
        <f t="shared" si="30"/>
        <v>900</v>
      </c>
      <c r="L588" s="23">
        <f t="shared" si="31"/>
        <v>450</v>
      </c>
      <c r="M588" s="33">
        <v>0.5</v>
      </c>
      <c r="N588" s="30">
        <f t="shared" si="36"/>
        <v>0.45</v>
      </c>
      <c r="O588" s="31">
        <v>900</v>
      </c>
      <c r="P588" s="31">
        <v>450</v>
      </c>
      <c r="Q588" s="30">
        <f t="shared" si="37"/>
        <v>405</v>
      </c>
      <c r="R588" s="27">
        <f t="shared" si="35"/>
        <v>2</v>
      </c>
    </row>
    <row r="589" spans="1:18">
      <c r="A589" s="1"/>
      <c r="B589" s="6" t="s">
        <v>27</v>
      </c>
      <c r="C589" s="6">
        <v>1128299</v>
      </c>
      <c r="D589" s="7">
        <v>44232</v>
      </c>
      <c r="E589" s="6" t="s">
        <v>28</v>
      </c>
      <c r="F589" s="6" t="s">
        <v>42</v>
      </c>
      <c r="G589" s="6" t="s">
        <v>43</v>
      </c>
      <c r="H589" s="6" t="s">
        <v>22</v>
      </c>
      <c r="I589" s="25">
        <v>0.4</v>
      </c>
      <c r="J589" s="22">
        <v>4000</v>
      </c>
      <c r="K589" s="23">
        <f t="shared" si="30"/>
        <v>1600</v>
      </c>
      <c r="L589" s="23">
        <f t="shared" si="31"/>
        <v>240.00000000000003</v>
      </c>
      <c r="M589" s="33">
        <v>0.15000000000000002</v>
      </c>
      <c r="N589" s="30">
        <f t="shared" si="36"/>
        <v>0.4</v>
      </c>
      <c r="O589" s="31">
        <v>1600</v>
      </c>
      <c r="P589" s="31">
        <v>240</v>
      </c>
      <c r="Q589" s="30">
        <f t="shared" si="37"/>
        <v>640</v>
      </c>
      <c r="R589" s="27">
        <f t="shared" si="35"/>
        <v>2</v>
      </c>
    </row>
    <row r="590" spans="1:18">
      <c r="A590" s="1"/>
      <c r="B590" s="6" t="s">
        <v>27</v>
      </c>
      <c r="C590" s="6">
        <v>1128299</v>
      </c>
      <c r="D590" s="7">
        <v>44259</v>
      </c>
      <c r="E590" s="6" t="s">
        <v>28</v>
      </c>
      <c r="F590" s="6" t="s">
        <v>42</v>
      </c>
      <c r="G590" s="6" t="s">
        <v>43</v>
      </c>
      <c r="H590" s="6" t="s">
        <v>17</v>
      </c>
      <c r="I590" s="25">
        <v>0.4</v>
      </c>
      <c r="J590" s="22">
        <v>5500</v>
      </c>
      <c r="K590" s="23">
        <f t="shared" si="30"/>
        <v>2200</v>
      </c>
      <c r="L590" s="23">
        <f t="shared" si="31"/>
        <v>770.00000000000011</v>
      </c>
      <c r="M590" s="33">
        <v>0.35000000000000003</v>
      </c>
      <c r="N590" s="30">
        <f t="shared" si="36"/>
        <v>0.4</v>
      </c>
      <c r="O590" s="31">
        <v>2200</v>
      </c>
      <c r="P590" s="31">
        <v>770</v>
      </c>
      <c r="Q590" s="30">
        <f t="shared" si="37"/>
        <v>880</v>
      </c>
      <c r="R590" s="27">
        <f t="shared" si="35"/>
        <v>3</v>
      </c>
    </row>
    <row r="591" spans="1:18">
      <c r="A591" s="1"/>
      <c r="B591" s="6" t="s">
        <v>27</v>
      </c>
      <c r="C591" s="6">
        <v>1128299</v>
      </c>
      <c r="D591" s="7">
        <v>44259</v>
      </c>
      <c r="E591" s="6" t="s">
        <v>28</v>
      </c>
      <c r="F591" s="6" t="s">
        <v>42</v>
      </c>
      <c r="G591" s="6" t="s">
        <v>43</v>
      </c>
      <c r="H591" s="6" t="s">
        <v>18</v>
      </c>
      <c r="I591" s="25">
        <v>0.49999999999999994</v>
      </c>
      <c r="J591" s="22">
        <v>4000</v>
      </c>
      <c r="K591" s="23">
        <f t="shared" si="30"/>
        <v>1999.9999999999998</v>
      </c>
      <c r="L591" s="23">
        <f t="shared" si="31"/>
        <v>400</v>
      </c>
      <c r="M591" s="33">
        <v>0.2</v>
      </c>
      <c r="N591" s="30">
        <f t="shared" si="36"/>
        <v>0.5</v>
      </c>
      <c r="O591" s="31">
        <v>2000</v>
      </c>
      <c r="P591" s="31">
        <v>400</v>
      </c>
      <c r="Q591" s="30">
        <f t="shared" si="37"/>
        <v>999.99999999999989</v>
      </c>
      <c r="R591" s="27">
        <f t="shared" si="35"/>
        <v>3</v>
      </c>
    </row>
    <row r="592" spans="1:18">
      <c r="A592" s="1"/>
      <c r="B592" s="6" t="s">
        <v>27</v>
      </c>
      <c r="C592" s="6">
        <v>1128299</v>
      </c>
      <c r="D592" s="7">
        <v>44259</v>
      </c>
      <c r="E592" s="6" t="s">
        <v>28</v>
      </c>
      <c r="F592" s="6" t="s">
        <v>42</v>
      </c>
      <c r="G592" s="6" t="s">
        <v>43</v>
      </c>
      <c r="H592" s="6" t="s">
        <v>19</v>
      </c>
      <c r="I592" s="25">
        <v>0.54999999999999993</v>
      </c>
      <c r="J592" s="22">
        <v>4000</v>
      </c>
      <c r="K592" s="23">
        <f t="shared" si="30"/>
        <v>2199.9999999999995</v>
      </c>
      <c r="L592" s="23">
        <f t="shared" si="31"/>
        <v>769.99999999999989</v>
      </c>
      <c r="M592" s="33">
        <v>0.35000000000000003</v>
      </c>
      <c r="N592" s="30">
        <f t="shared" si="36"/>
        <v>0.55000000000000004</v>
      </c>
      <c r="O592" s="31">
        <v>2200</v>
      </c>
      <c r="P592" s="31">
        <v>770</v>
      </c>
      <c r="Q592" s="30">
        <f t="shared" si="37"/>
        <v>1209.9999999999998</v>
      </c>
      <c r="R592" s="27">
        <f t="shared" si="35"/>
        <v>3</v>
      </c>
    </row>
    <row r="593" spans="1:18">
      <c r="A593" s="1"/>
      <c r="B593" s="6" t="s">
        <v>27</v>
      </c>
      <c r="C593" s="6">
        <v>1128299</v>
      </c>
      <c r="D593" s="7">
        <v>44259</v>
      </c>
      <c r="E593" s="6" t="s">
        <v>28</v>
      </c>
      <c r="F593" s="6" t="s">
        <v>42</v>
      </c>
      <c r="G593" s="6" t="s">
        <v>43</v>
      </c>
      <c r="H593" s="6" t="s">
        <v>20</v>
      </c>
      <c r="I593" s="25">
        <v>0.54999999999999993</v>
      </c>
      <c r="J593" s="22">
        <v>3000</v>
      </c>
      <c r="K593" s="23">
        <f t="shared" si="30"/>
        <v>1649.9999999999998</v>
      </c>
      <c r="L593" s="23">
        <f t="shared" si="31"/>
        <v>494.99999999999989</v>
      </c>
      <c r="M593" s="33">
        <v>0.3</v>
      </c>
      <c r="N593" s="30">
        <f t="shared" si="36"/>
        <v>0.55000000000000004</v>
      </c>
      <c r="O593" s="31">
        <v>1650</v>
      </c>
      <c r="P593" s="31">
        <v>495</v>
      </c>
      <c r="Q593" s="30">
        <f t="shared" si="37"/>
        <v>907.5</v>
      </c>
      <c r="R593" s="27">
        <f t="shared" si="35"/>
        <v>3</v>
      </c>
    </row>
    <row r="594" spans="1:18">
      <c r="A594" s="1"/>
      <c r="B594" s="6" t="s">
        <v>27</v>
      </c>
      <c r="C594" s="6">
        <v>1128299</v>
      </c>
      <c r="D594" s="7">
        <v>44259</v>
      </c>
      <c r="E594" s="6" t="s">
        <v>28</v>
      </c>
      <c r="F594" s="6" t="s">
        <v>42</v>
      </c>
      <c r="G594" s="6" t="s">
        <v>43</v>
      </c>
      <c r="H594" s="6" t="s">
        <v>21</v>
      </c>
      <c r="I594" s="25">
        <v>0.6</v>
      </c>
      <c r="J594" s="22">
        <v>1500</v>
      </c>
      <c r="K594" s="23">
        <f t="shared" si="30"/>
        <v>900</v>
      </c>
      <c r="L594" s="23">
        <f t="shared" si="31"/>
        <v>450</v>
      </c>
      <c r="M594" s="33">
        <v>0.5</v>
      </c>
      <c r="N594" s="30">
        <f t="shared" si="36"/>
        <v>0.6</v>
      </c>
      <c r="O594" s="31">
        <v>900</v>
      </c>
      <c r="P594" s="31">
        <v>450</v>
      </c>
      <c r="Q594" s="30">
        <f t="shared" si="37"/>
        <v>540</v>
      </c>
      <c r="R594" s="27">
        <f t="shared" si="35"/>
        <v>3</v>
      </c>
    </row>
    <row r="595" spans="1:18">
      <c r="A595" s="1"/>
      <c r="B595" s="6" t="s">
        <v>27</v>
      </c>
      <c r="C595" s="6">
        <v>1128299</v>
      </c>
      <c r="D595" s="7">
        <v>44259</v>
      </c>
      <c r="E595" s="6" t="s">
        <v>28</v>
      </c>
      <c r="F595" s="6" t="s">
        <v>42</v>
      </c>
      <c r="G595" s="6" t="s">
        <v>43</v>
      </c>
      <c r="H595" s="6" t="s">
        <v>22</v>
      </c>
      <c r="I595" s="25">
        <v>0.54999999999999993</v>
      </c>
      <c r="J595" s="22">
        <v>3500</v>
      </c>
      <c r="K595" s="23">
        <f t="shared" si="30"/>
        <v>1924.9999999999998</v>
      </c>
      <c r="L595" s="23">
        <f t="shared" si="31"/>
        <v>288.75</v>
      </c>
      <c r="M595" s="33">
        <v>0.15000000000000002</v>
      </c>
      <c r="N595" s="30">
        <f t="shared" si="36"/>
        <v>0.55000000000000004</v>
      </c>
      <c r="O595" s="31">
        <v>1925</v>
      </c>
      <c r="P595" s="31">
        <v>288.75</v>
      </c>
      <c r="Q595" s="30">
        <f t="shared" si="37"/>
        <v>1058.75</v>
      </c>
      <c r="R595" s="27">
        <f t="shared" si="35"/>
        <v>3</v>
      </c>
    </row>
    <row r="596" spans="1:18">
      <c r="A596" s="1"/>
      <c r="B596" s="6" t="s">
        <v>27</v>
      </c>
      <c r="C596" s="6">
        <v>1128299</v>
      </c>
      <c r="D596" s="7">
        <v>44291</v>
      </c>
      <c r="E596" s="6" t="s">
        <v>28</v>
      </c>
      <c r="F596" s="6" t="s">
        <v>42</v>
      </c>
      <c r="G596" s="6" t="s">
        <v>43</v>
      </c>
      <c r="H596" s="6" t="s">
        <v>17</v>
      </c>
      <c r="I596" s="25">
        <v>0.6</v>
      </c>
      <c r="J596" s="22">
        <v>5250</v>
      </c>
      <c r="K596" s="23">
        <f t="shared" si="30"/>
        <v>3150</v>
      </c>
      <c r="L596" s="23">
        <f t="shared" si="31"/>
        <v>1102.5</v>
      </c>
      <c r="M596" s="33">
        <v>0.35000000000000003</v>
      </c>
      <c r="N596" s="30">
        <f t="shared" si="36"/>
        <v>0.6</v>
      </c>
      <c r="O596" s="31">
        <v>3150</v>
      </c>
      <c r="P596" s="31">
        <v>1102.5</v>
      </c>
      <c r="Q596" s="30">
        <f t="shared" si="37"/>
        <v>1890</v>
      </c>
      <c r="R596" s="27">
        <f t="shared" si="35"/>
        <v>4</v>
      </c>
    </row>
    <row r="597" spans="1:18">
      <c r="A597" s="1"/>
      <c r="B597" s="6" t="s">
        <v>27</v>
      </c>
      <c r="C597" s="6">
        <v>1128299</v>
      </c>
      <c r="D597" s="7">
        <v>44291</v>
      </c>
      <c r="E597" s="6" t="s">
        <v>28</v>
      </c>
      <c r="F597" s="6" t="s">
        <v>42</v>
      </c>
      <c r="G597" s="6" t="s">
        <v>43</v>
      </c>
      <c r="H597" s="6" t="s">
        <v>18</v>
      </c>
      <c r="I597" s="25">
        <v>0.65</v>
      </c>
      <c r="J597" s="22">
        <v>3250</v>
      </c>
      <c r="K597" s="23">
        <f t="shared" si="30"/>
        <v>2112.5</v>
      </c>
      <c r="L597" s="23">
        <f t="shared" si="31"/>
        <v>422.5</v>
      </c>
      <c r="M597" s="33">
        <v>0.2</v>
      </c>
      <c r="N597" s="30">
        <f t="shared" si="36"/>
        <v>0.65</v>
      </c>
      <c r="O597" s="31">
        <v>2112.5</v>
      </c>
      <c r="P597" s="31">
        <v>422.5</v>
      </c>
      <c r="Q597" s="30">
        <f t="shared" si="37"/>
        <v>1373.125</v>
      </c>
      <c r="R597" s="27">
        <f t="shared" si="35"/>
        <v>4</v>
      </c>
    </row>
    <row r="598" spans="1:18">
      <c r="A598" s="1"/>
      <c r="B598" s="6" t="s">
        <v>27</v>
      </c>
      <c r="C598" s="6">
        <v>1128299</v>
      </c>
      <c r="D598" s="7">
        <v>44291</v>
      </c>
      <c r="E598" s="6" t="s">
        <v>28</v>
      </c>
      <c r="F598" s="6" t="s">
        <v>42</v>
      </c>
      <c r="G598" s="6" t="s">
        <v>43</v>
      </c>
      <c r="H598" s="6" t="s">
        <v>19</v>
      </c>
      <c r="I598" s="25">
        <v>0.65</v>
      </c>
      <c r="J598" s="22">
        <v>3750</v>
      </c>
      <c r="K598" s="23">
        <f t="shared" si="30"/>
        <v>2437.5</v>
      </c>
      <c r="L598" s="23">
        <f t="shared" si="31"/>
        <v>853.12500000000011</v>
      </c>
      <c r="M598" s="33">
        <v>0.35000000000000003</v>
      </c>
      <c r="N598" s="30">
        <f t="shared" si="36"/>
        <v>0.65</v>
      </c>
      <c r="O598" s="31">
        <v>2437.5</v>
      </c>
      <c r="P598" s="31">
        <v>853.125</v>
      </c>
      <c r="Q598" s="30">
        <f t="shared" si="37"/>
        <v>1584.375</v>
      </c>
      <c r="R598" s="27">
        <f t="shared" si="35"/>
        <v>4</v>
      </c>
    </row>
    <row r="599" spans="1:18">
      <c r="A599" s="1"/>
      <c r="B599" s="6" t="s">
        <v>27</v>
      </c>
      <c r="C599" s="6">
        <v>1128299</v>
      </c>
      <c r="D599" s="7">
        <v>44291</v>
      </c>
      <c r="E599" s="6" t="s">
        <v>28</v>
      </c>
      <c r="F599" s="6" t="s">
        <v>42</v>
      </c>
      <c r="G599" s="6" t="s">
        <v>43</v>
      </c>
      <c r="H599" s="6" t="s">
        <v>20</v>
      </c>
      <c r="I599" s="25">
        <v>0.6</v>
      </c>
      <c r="J599" s="22">
        <v>2750</v>
      </c>
      <c r="K599" s="23">
        <f t="shared" si="30"/>
        <v>1650</v>
      </c>
      <c r="L599" s="23">
        <f t="shared" si="31"/>
        <v>495</v>
      </c>
      <c r="M599" s="33">
        <v>0.3</v>
      </c>
      <c r="N599" s="30">
        <f t="shared" si="36"/>
        <v>0.6</v>
      </c>
      <c r="O599" s="31">
        <v>1650</v>
      </c>
      <c r="P599" s="31">
        <v>495</v>
      </c>
      <c r="Q599" s="30">
        <f t="shared" si="37"/>
        <v>990</v>
      </c>
      <c r="R599" s="27">
        <f t="shared" si="35"/>
        <v>4</v>
      </c>
    </row>
    <row r="600" spans="1:18">
      <c r="A600" s="1"/>
      <c r="B600" s="6" t="s">
        <v>27</v>
      </c>
      <c r="C600" s="6">
        <v>1128299</v>
      </c>
      <c r="D600" s="7">
        <v>44291</v>
      </c>
      <c r="E600" s="6" t="s">
        <v>28</v>
      </c>
      <c r="F600" s="6" t="s">
        <v>42</v>
      </c>
      <c r="G600" s="6" t="s">
        <v>43</v>
      </c>
      <c r="H600" s="6" t="s">
        <v>21</v>
      </c>
      <c r="I600" s="25">
        <v>0.65</v>
      </c>
      <c r="J600" s="22">
        <v>1750</v>
      </c>
      <c r="K600" s="23">
        <f t="shared" si="30"/>
        <v>1137.5</v>
      </c>
      <c r="L600" s="23">
        <f t="shared" si="31"/>
        <v>568.75</v>
      </c>
      <c r="M600" s="33">
        <v>0.5</v>
      </c>
      <c r="N600" s="30">
        <f t="shared" si="36"/>
        <v>0.65</v>
      </c>
      <c r="O600" s="31">
        <v>1137.5</v>
      </c>
      <c r="P600" s="31">
        <v>568.75</v>
      </c>
      <c r="Q600" s="30">
        <f t="shared" si="37"/>
        <v>739.375</v>
      </c>
      <c r="R600" s="27">
        <f t="shared" si="35"/>
        <v>4</v>
      </c>
    </row>
    <row r="601" spans="1:18">
      <c r="A601" s="1"/>
      <c r="B601" s="6" t="s">
        <v>27</v>
      </c>
      <c r="C601" s="6">
        <v>1128299</v>
      </c>
      <c r="D601" s="7">
        <v>44291</v>
      </c>
      <c r="E601" s="6" t="s">
        <v>28</v>
      </c>
      <c r="F601" s="6" t="s">
        <v>42</v>
      </c>
      <c r="G601" s="6" t="s">
        <v>43</v>
      </c>
      <c r="H601" s="6" t="s">
        <v>22</v>
      </c>
      <c r="I601" s="25">
        <v>0.8</v>
      </c>
      <c r="J601" s="22">
        <v>3250</v>
      </c>
      <c r="K601" s="23">
        <f t="shared" si="30"/>
        <v>2600</v>
      </c>
      <c r="L601" s="23">
        <f t="shared" si="31"/>
        <v>390.00000000000006</v>
      </c>
      <c r="M601" s="33">
        <v>0.15000000000000002</v>
      </c>
      <c r="N601" s="30">
        <f t="shared" si="36"/>
        <v>0.8</v>
      </c>
      <c r="O601" s="31">
        <v>2600</v>
      </c>
      <c r="P601" s="31">
        <v>390</v>
      </c>
      <c r="Q601" s="30">
        <f t="shared" si="37"/>
        <v>2080</v>
      </c>
      <c r="R601" s="27">
        <f t="shared" si="35"/>
        <v>4</v>
      </c>
    </row>
    <row r="602" spans="1:18">
      <c r="A602" s="1"/>
      <c r="B602" s="6" t="s">
        <v>27</v>
      </c>
      <c r="C602" s="6">
        <v>1128299</v>
      </c>
      <c r="D602" s="7">
        <v>44322</v>
      </c>
      <c r="E602" s="6" t="s">
        <v>28</v>
      </c>
      <c r="F602" s="6" t="s">
        <v>42</v>
      </c>
      <c r="G602" s="6" t="s">
        <v>43</v>
      </c>
      <c r="H602" s="6" t="s">
        <v>17</v>
      </c>
      <c r="I602" s="25">
        <v>0.6</v>
      </c>
      <c r="J602" s="22">
        <v>5250</v>
      </c>
      <c r="K602" s="23">
        <f t="shared" si="30"/>
        <v>3150</v>
      </c>
      <c r="L602" s="23">
        <f t="shared" si="31"/>
        <v>1575</v>
      </c>
      <c r="M602" s="33">
        <v>0.5</v>
      </c>
      <c r="N602" s="30">
        <f t="shared" si="36"/>
        <v>0.6</v>
      </c>
      <c r="O602" s="31">
        <v>3150</v>
      </c>
      <c r="P602" s="31">
        <v>1575</v>
      </c>
      <c r="Q602" s="30">
        <f t="shared" si="37"/>
        <v>1890</v>
      </c>
      <c r="R602" s="27">
        <f t="shared" si="35"/>
        <v>5</v>
      </c>
    </row>
    <row r="603" spans="1:18">
      <c r="A603" s="1"/>
      <c r="B603" s="6" t="s">
        <v>27</v>
      </c>
      <c r="C603" s="6">
        <v>1128299</v>
      </c>
      <c r="D603" s="7">
        <v>44322</v>
      </c>
      <c r="E603" s="6" t="s">
        <v>28</v>
      </c>
      <c r="F603" s="6" t="s">
        <v>42</v>
      </c>
      <c r="G603" s="6" t="s">
        <v>43</v>
      </c>
      <c r="H603" s="6" t="s">
        <v>18</v>
      </c>
      <c r="I603" s="25">
        <v>0.65</v>
      </c>
      <c r="J603" s="22">
        <v>3750</v>
      </c>
      <c r="K603" s="23">
        <f t="shared" si="30"/>
        <v>2437.5</v>
      </c>
      <c r="L603" s="23">
        <f t="shared" si="31"/>
        <v>853.125</v>
      </c>
      <c r="M603" s="33">
        <v>0.35</v>
      </c>
      <c r="N603" s="30">
        <f t="shared" si="36"/>
        <v>0.65</v>
      </c>
      <c r="O603" s="31">
        <v>2437.5</v>
      </c>
      <c r="P603" s="31">
        <v>853.125</v>
      </c>
      <c r="Q603" s="30">
        <f t="shared" si="37"/>
        <v>1584.375</v>
      </c>
      <c r="R603" s="27">
        <f t="shared" si="35"/>
        <v>5</v>
      </c>
    </row>
    <row r="604" spans="1:18">
      <c r="A604" s="1"/>
      <c r="B604" s="6" t="s">
        <v>27</v>
      </c>
      <c r="C604" s="6">
        <v>1128299</v>
      </c>
      <c r="D604" s="7">
        <v>44322</v>
      </c>
      <c r="E604" s="6" t="s">
        <v>28</v>
      </c>
      <c r="F604" s="6" t="s">
        <v>42</v>
      </c>
      <c r="G604" s="6" t="s">
        <v>43</v>
      </c>
      <c r="H604" s="6" t="s">
        <v>19</v>
      </c>
      <c r="I604" s="25">
        <v>0.65</v>
      </c>
      <c r="J604" s="22">
        <v>3750</v>
      </c>
      <c r="K604" s="23">
        <f t="shared" si="30"/>
        <v>2437.5</v>
      </c>
      <c r="L604" s="23">
        <f t="shared" si="31"/>
        <v>1218.75</v>
      </c>
      <c r="M604" s="33">
        <v>0.5</v>
      </c>
      <c r="N604" s="30">
        <f t="shared" si="36"/>
        <v>0.65</v>
      </c>
      <c r="O604" s="31">
        <v>2437.5</v>
      </c>
      <c r="P604" s="31">
        <v>1218.75</v>
      </c>
      <c r="Q604" s="30">
        <f t="shared" si="37"/>
        <v>1584.375</v>
      </c>
      <c r="R604" s="27">
        <f t="shared" si="35"/>
        <v>5</v>
      </c>
    </row>
    <row r="605" spans="1:18">
      <c r="A605" s="1"/>
      <c r="B605" s="6" t="s">
        <v>27</v>
      </c>
      <c r="C605" s="6">
        <v>1128299</v>
      </c>
      <c r="D605" s="7">
        <v>44322</v>
      </c>
      <c r="E605" s="6" t="s">
        <v>28</v>
      </c>
      <c r="F605" s="6" t="s">
        <v>42</v>
      </c>
      <c r="G605" s="6" t="s">
        <v>43</v>
      </c>
      <c r="H605" s="6" t="s">
        <v>20</v>
      </c>
      <c r="I605" s="25">
        <v>0.6</v>
      </c>
      <c r="J605" s="22">
        <v>2750</v>
      </c>
      <c r="K605" s="23">
        <f t="shared" si="30"/>
        <v>1650</v>
      </c>
      <c r="L605" s="23">
        <f t="shared" si="31"/>
        <v>742.49999999999989</v>
      </c>
      <c r="M605" s="33">
        <v>0.44999999999999996</v>
      </c>
      <c r="N605" s="30">
        <f t="shared" si="36"/>
        <v>0.6</v>
      </c>
      <c r="O605" s="31">
        <v>1650</v>
      </c>
      <c r="P605" s="31">
        <v>742.5</v>
      </c>
      <c r="Q605" s="30">
        <f t="shared" si="37"/>
        <v>990</v>
      </c>
      <c r="R605" s="27">
        <f t="shared" si="35"/>
        <v>5</v>
      </c>
    </row>
    <row r="606" spans="1:18">
      <c r="A606" s="1"/>
      <c r="B606" s="6" t="s">
        <v>27</v>
      </c>
      <c r="C606" s="6">
        <v>1128299</v>
      </c>
      <c r="D606" s="7">
        <v>44322</v>
      </c>
      <c r="E606" s="6" t="s">
        <v>28</v>
      </c>
      <c r="F606" s="6" t="s">
        <v>42</v>
      </c>
      <c r="G606" s="6" t="s">
        <v>43</v>
      </c>
      <c r="H606" s="6" t="s">
        <v>21</v>
      </c>
      <c r="I606" s="25">
        <v>0.65</v>
      </c>
      <c r="J606" s="22">
        <v>1750</v>
      </c>
      <c r="K606" s="23">
        <f t="shared" si="30"/>
        <v>1137.5</v>
      </c>
      <c r="L606" s="23">
        <f t="shared" si="31"/>
        <v>739.37500000000011</v>
      </c>
      <c r="M606" s="33">
        <v>0.65000000000000013</v>
      </c>
      <c r="N606" s="30">
        <f t="shared" si="36"/>
        <v>0.65</v>
      </c>
      <c r="O606" s="31">
        <v>1137.5</v>
      </c>
      <c r="P606" s="31">
        <v>739.375</v>
      </c>
      <c r="Q606" s="30">
        <f t="shared" si="37"/>
        <v>739.375</v>
      </c>
      <c r="R606" s="27">
        <f t="shared" si="35"/>
        <v>5</v>
      </c>
    </row>
    <row r="607" spans="1:18">
      <c r="A607" s="1"/>
      <c r="B607" s="6" t="s">
        <v>27</v>
      </c>
      <c r="C607" s="6">
        <v>1128299</v>
      </c>
      <c r="D607" s="7">
        <v>44322</v>
      </c>
      <c r="E607" s="6" t="s">
        <v>28</v>
      </c>
      <c r="F607" s="6" t="s">
        <v>42</v>
      </c>
      <c r="G607" s="6" t="s">
        <v>43</v>
      </c>
      <c r="H607" s="6" t="s">
        <v>22</v>
      </c>
      <c r="I607" s="25">
        <v>0.8</v>
      </c>
      <c r="J607" s="22">
        <v>4750</v>
      </c>
      <c r="K607" s="23">
        <f t="shared" si="30"/>
        <v>3800</v>
      </c>
      <c r="L607" s="23">
        <f t="shared" si="31"/>
        <v>1140</v>
      </c>
      <c r="M607" s="33">
        <v>0.3</v>
      </c>
      <c r="N607" s="30">
        <f t="shared" si="36"/>
        <v>0.8</v>
      </c>
      <c r="O607" s="31">
        <v>3800</v>
      </c>
      <c r="P607" s="31">
        <v>1140</v>
      </c>
      <c r="Q607" s="30">
        <f t="shared" si="37"/>
        <v>3040</v>
      </c>
      <c r="R607" s="27">
        <f t="shared" si="35"/>
        <v>5</v>
      </c>
    </row>
    <row r="608" spans="1:18">
      <c r="A608" s="1"/>
      <c r="B608" s="6" t="s">
        <v>27</v>
      </c>
      <c r="C608" s="6">
        <v>1128299</v>
      </c>
      <c r="D608" s="7">
        <v>44352</v>
      </c>
      <c r="E608" s="6" t="s">
        <v>28</v>
      </c>
      <c r="F608" s="6" t="s">
        <v>42</v>
      </c>
      <c r="G608" s="6" t="s">
        <v>43</v>
      </c>
      <c r="H608" s="6" t="s">
        <v>17</v>
      </c>
      <c r="I608" s="25">
        <v>0.6</v>
      </c>
      <c r="J608" s="22">
        <v>7250</v>
      </c>
      <c r="K608" s="23">
        <f t="shared" si="30"/>
        <v>4350</v>
      </c>
      <c r="L608" s="23">
        <f t="shared" si="31"/>
        <v>2175</v>
      </c>
      <c r="M608" s="33">
        <v>0.5</v>
      </c>
      <c r="N608" s="30">
        <f t="shared" si="36"/>
        <v>0.6</v>
      </c>
      <c r="O608" s="31">
        <v>4350</v>
      </c>
      <c r="P608" s="31">
        <v>2175</v>
      </c>
      <c r="Q608" s="30">
        <f t="shared" si="37"/>
        <v>2610</v>
      </c>
      <c r="R608" s="27">
        <f t="shared" si="35"/>
        <v>6</v>
      </c>
    </row>
    <row r="609" spans="1:18">
      <c r="A609" s="1"/>
      <c r="B609" s="6" t="s">
        <v>27</v>
      </c>
      <c r="C609" s="6">
        <v>1128299</v>
      </c>
      <c r="D609" s="7">
        <v>44352</v>
      </c>
      <c r="E609" s="6" t="s">
        <v>28</v>
      </c>
      <c r="F609" s="6" t="s">
        <v>42</v>
      </c>
      <c r="G609" s="6" t="s">
        <v>43</v>
      </c>
      <c r="H609" s="6" t="s">
        <v>18</v>
      </c>
      <c r="I609" s="25">
        <v>0.65</v>
      </c>
      <c r="J609" s="22">
        <v>5750</v>
      </c>
      <c r="K609" s="23">
        <f t="shared" si="30"/>
        <v>3737.5</v>
      </c>
      <c r="L609" s="23">
        <f t="shared" si="31"/>
        <v>1308.125</v>
      </c>
      <c r="M609" s="33">
        <v>0.35</v>
      </c>
      <c r="N609" s="30">
        <f t="shared" si="36"/>
        <v>0.65</v>
      </c>
      <c r="O609" s="31">
        <v>3737.5</v>
      </c>
      <c r="P609" s="31">
        <v>1308.125</v>
      </c>
      <c r="Q609" s="30">
        <f t="shared" si="37"/>
        <v>2429.375</v>
      </c>
      <c r="R609" s="27">
        <f t="shared" si="35"/>
        <v>6</v>
      </c>
    </row>
    <row r="610" spans="1:18">
      <c r="A610" s="1"/>
      <c r="B610" s="6" t="s">
        <v>27</v>
      </c>
      <c r="C610" s="6">
        <v>1128299</v>
      </c>
      <c r="D610" s="7">
        <v>44352</v>
      </c>
      <c r="E610" s="6" t="s">
        <v>28</v>
      </c>
      <c r="F610" s="6" t="s">
        <v>42</v>
      </c>
      <c r="G610" s="6" t="s">
        <v>43</v>
      </c>
      <c r="H610" s="6" t="s">
        <v>19</v>
      </c>
      <c r="I610" s="25">
        <v>0.65</v>
      </c>
      <c r="J610" s="22">
        <v>5750</v>
      </c>
      <c r="K610" s="23">
        <f t="shared" si="30"/>
        <v>3737.5</v>
      </c>
      <c r="L610" s="23">
        <f t="shared" si="31"/>
        <v>1868.75</v>
      </c>
      <c r="M610" s="33">
        <v>0.5</v>
      </c>
      <c r="N610" s="30">
        <f t="shared" si="36"/>
        <v>0.65</v>
      </c>
      <c r="O610" s="31">
        <v>3737.5</v>
      </c>
      <c r="P610" s="31">
        <v>1868.75</v>
      </c>
      <c r="Q610" s="30">
        <f t="shared" si="37"/>
        <v>2429.375</v>
      </c>
      <c r="R610" s="27">
        <f t="shared" si="35"/>
        <v>6</v>
      </c>
    </row>
    <row r="611" spans="1:18">
      <c r="A611" s="1"/>
      <c r="B611" s="6" t="s">
        <v>27</v>
      </c>
      <c r="C611" s="6">
        <v>1128299</v>
      </c>
      <c r="D611" s="7">
        <v>44352</v>
      </c>
      <c r="E611" s="6" t="s">
        <v>28</v>
      </c>
      <c r="F611" s="6" t="s">
        <v>42</v>
      </c>
      <c r="G611" s="6" t="s">
        <v>43</v>
      </c>
      <c r="H611" s="6" t="s">
        <v>20</v>
      </c>
      <c r="I611" s="25">
        <v>0.65</v>
      </c>
      <c r="J611" s="22">
        <v>4500</v>
      </c>
      <c r="K611" s="23">
        <f t="shared" si="30"/>
        <v>2925</v>
      </c>
      <c r="L611" s="23">
        <f t="shared" si="31"/>
        <v>1316.2499999999998</v>
      </c>
      <c r="M611" s="33">
        <v>0.44999999999999996</v>
      </c>
      <c r="N611" s="30">
        <f t="shared" si="36"/>
        <v>0.65</v>
      </c>
      <c r="O611" s="31">
        <v>2925</v>
      </c>
      <c r="P611" s="31">
        <v>1316.25</v>
      </c>
      <c r="Q611" s="30">
        <f t="shared" si="37"/>
        <v>1901.25</v>
      </c>
      <c r="R611" s="27">
        <f t="shared" si="35"/>
        <v>6</v>
      </c>
    </row>
    <row r="612" spans="1:18">
      <c r="A612" s="1"/>
      <c r="B612" s="6" t="s">
        <v>27</v>
      </c>
      <c r="C612" s="6">
        <v>1128299</v>
      </c>
      <c r="D612" s="7">
        <v>44352</v>
      </c>
      <c r="E612" s="6" t="s">
        <v>28</v>
      </c>
      <c r="F612" s="6" t="s">
        <v>42</v>
      </c>
      <c r="G612" s="6" t="s">
        <v>43</v>
      </c>
      <c r="H612" s="6" t="s">
        <v>21</v>
      </c>
      <c r="I612" s="25">
        <v>0.70000000000000007</v>
      </c>
      <c r="J612" s="22">
        <v>3250</v>
      </c>
      <c r="K612" s="23">
        <f t="shared" si="30"/>
        <v>2275</v>
      </c>
      <c r="L612" s="23">
        <f t="shared" si="31"/>
        <v>1478.7500000000002</v>
      </c>
      <c r="M612" s="33">
        <v>0.65000000000000013</v>
      </c>
      <c r="N612" s="30">
        <f t="shared" si="36"/>
        <v>0.7</v>
      </c>
      <c r="O612" s="31">
        <v>2275</v>
      </c>
      <c r="P612" s="31">
        <v>1478.75</v>
      </c>
      <c r="Q612" s="30">
        <f t="shared" si="37"/>
        <v>1592.5</v>
      </c>
      <c r="R612" s="27">
        <f t="shared" si="35"/>
        <v>6</v>
      </c>
    </row>
    <row r="613" spans="1:18">
      <c r="A613" s="1"/>
      <c r="B613" s="6" t="s">
        <v>27</v>
      </c>
      <c r="C613" s="6">
        <v>1128299</v>
      </c>
      <c r="D613" s="7">
        <v>44352</v>
      </c>
      <c r="E613" s="6" t="s">
        <v>28</v>
      </c>
      <c r="F613" s="6" t="s">
        <v>42</v>
      </c>
      <c r="G613" s="6" t="s">
        <v>43</v>
      </c>
      <c r="H613" s="6" t="s">
        <v>22</v>
      </c>
      <c r="I613" s="25">
        <v>0.85000000000000009</v>
      </c>
      <c r="J613" s="22">
        <v>6250</v>
      </c>
      <c r="K613" s="23">
        <f t="shared" si="30"/>
        <v>5312.5000000000009</v>
      </c>
      <c r="L613" s="23">
        <f t="shared" si="31"/>
        <v>1593.7500000000002</v>
      </c>
      <c r="M613" s="33">
        <v>0.3</v>
      </c>
      <c r="N613" s="30">
        <f t="shared" si="36"/>
        <v>0.85</v>
      </c>
      <c r="O613" s="31">
        <v>5312.5</v>
      </c>
      <c r="P613" s="31">
        <v>1593.75</v>
      </c>
      <c r="Q613" s="30">
        <f t="shared" si="37"/>
        <v>4515.6250000000009</v>
      </c>
      <c r="R613" s="27">
        <f t="shared" si="35"/>
        <v>6</v>
      </c>
    </row>
    <row r="614" spans="1:18">
      <c r="A614" s="1"/>
      <c r="B614" s="6" t="s">
        <v>27</v>
      </c>
      <c r="C614" s="6">
        <v>1128299</v>
      </c>
      <c r="D614" s="7">
        <v>44381</v>
      </c>
      <c r="E614" s="6" t="s">
        <v>28</v>
      </c>
      <c r="F614" s="6" t="s">
        <v>42</v>
      </c>
      <c r="G614" s="6" t="s">
        <v>43</v>
      </c>
      <c r="H614" s="6" t="s">
        <v>17</v>
      </c>
      <c r="I614" s="25">
        <v>0.65</v>
      </c>
      <c r="J614" s="22">
        <v>7750</v>
      </c>
      <c r="K614" s="23">
        <f t="shared" si="30"/>
        <v>5037.5</v>
      </c>
      <c r="L614" s="23">
        <f t="shared" si="31"/>
        <v>2266.875</v>
      </c>
      <c r="M614" s="33">
        <v>0.45</v>
      </c>
      <c r="N614" s="30">
        <f t="shared" si="36"/>
        <v>0.65</v>
      </c>
      <c r="O614" s="31">
        <v>5037.5</v>
      </c>
      <c r="P614" s="31">
        <v>2266.875</v>
      </c>
      <c r="Q614" s="30">
        <f t="shared" si="37"/>
        <v>3274.375</v>
      </c>
      <c r="R614" s="27">
        <f t="shared" si="35"/>
        <v>7</v>
      </c>
    </row>
    <row r="615" spans="1:18">
      <c r="A615" s="1"/>
      <c r="B615" s="6" t="s">
        <v>27</v>
      </c>
      <c r="C615" s="6">
        <v>1128299</v>
      </c>
      <c r="D615" s="7">
        <v>44381</v>
      </c>
      <c r="E615" s="6" t="s">
        <v>28</v>
      </c>
      <c r="F615" s="6" t="s">
        <v>42</v>
      </c>
      <c r="G615" s="6" t="s">
        <v>43</v>
      </c>
      <c r="H615" s="6" t="s">
        <v>18</v>
      </c>
      <c r="I615" s="25">
        <v>0.70000000000000007</v>
      </c>
      <c r="J615" s="22">
        <v>6250</v>
      </c>
      <c r="K615" s="23">
        <f t="shared" si="30"/>
        <v>4375</v>
      </c>
      <c r="L615" s="23">
        <f t="shared" si="31"/>
        <v>1312.5</v>
      </c>
      <c r="M615" s="33">
        <v>0.3</v>
      </c>
      <c r="N615" s="30">
        <f t="shared" si="36"/>
        <v>0.7</v>
      </c>
      <c r="O615" s="31">
        <v>4375</v>
      </c>
      <c r="P615" s="31">
        <v>1312.5</v>
      </c>
      <c r="Q615" s="30">
        <f t="shared" si="37"/>
        <v>3062.5</v>
      </c>
      <c r="R615" s="27">
        <f t="shared" si="35"/>
        <v>7</v>
      </c>
    </row>
    <row r="616" spans="1:18">
      <c r="A616" s="1"/>
      <c r="B616" s="6" t="s">
        <v>27</v>
      </c>
      <c r="C616" s="6">
        <v>1128299</v>
      </c>
      <c r="D616" s="7">
        <v>44381</v>
      </c>
      <c r="E616" s="6" t="s">
        <v>28</v>
      </c>
      <c r="F616" s="6" t="s">
        <v>42</v>
      </c>
      <c r="G616" s="6" t="s">
        <v>43</v>
      </c>
      <c r="H616" s="6" t="s">
        <v>19</v>
      </c>
      <c r="I616" s="25">
        <v>0.70000000000000007</v>
      </c>
      <c r="J616" s="22">
        <v>5750</v>
      </c>
      <c r="K616" s="23">
        <f t="shared" si="30"/>
        <v>4025.0000000000005</v>
      </c>
      <c r="L616" s="23">
        <f t="shared" si="31"/>
        <v>1811.2500000000002</v>
      </c>
      <c r="M616" s="33">
        <v>0.45</v>
      </c>
      <c r="N616" s="30">
        <f t="shared" si="36"/>
        <v>0.7</v>
      </c>
      <c r="O616" s="31">
        <v>4025</v>
      </c>
      <c r="P616" s="31">
        <v>1811.25</v>
      </c>
      <c r="Q616" s="30">
        <f t="shared" si="37"/>
        <v>2817.5</v>
      </c>
      <c r="R616" s="27">
        <f t="shared" si="35"/>
        <v>7</v>
      </c>
    </row>
    <row r="617" spans="1:18">
      <c r="A617" s="1"/>
      <c r="B617" s="6" t="s">
        <v>27</v>
      </c>
      <c r="C617" s="6">
        <v>1128299</v>
      </c>
      <c r="D617" s="7">
        <v>44381</v>
      </c>
      <c r="E617" s="6" t="s">
        <v>28</v>
      </c>
      <c r="F617" s="6" t="s">
        <v>42</v>
      </c>
      <c r="G617" s="6" t="s">
        <v>43</v>
      </c>
      <c r="H617" s="6" t="s">
        <v>20</v>
      </c>
      <c r="I617" s="25">
        <v>0.65</v>
      </c>
      <c r="J617" s="22">
        <v>4750</v>
      </c>
      <c r="K617" s="23">
        <f t="shared" si="30"/>
        <v>3087.5</v>
      </c>
      <c r="L617" s="23">
        <f t="shared" si="31"/>
        <v>1235</v>
      </c>
      <c r="M617" s="33">
        <v>0.39999999999999997</v>
      </c>
      <c r="N617" s="30">
        <f t="shared" si="36"/>
        <v>0.65</v>
      </c>
      <c r="O617" s="31">
        <v>3087.5</v>
      </c>
      <c r="P617" s="31">
        <v>1235</v>
      </c>
      <c r="Q617" s="30">
        <f t="shared" si="37"/>
        <v>2006.875</v>
      </c>
      <c r="R617" s="27">
        <f t="shared" si="35"/>
        <v>7</v>
      </c>
    </row>
    <row r="618" spans="1:18">
      <c r="A618" s="1"/>
      <c r="B618" s="6" t="s">
        <v>27</v>
      </c>
      <c r="C618" s="6">
        <v>1128299</v>
      </c>
      <c r="D618" s="7">
        <v>44381</v>
      </c>
      <c r="E618" s="6" t="s">
        <v>28</v>
      </c>
      <c r="F618" s="6" t="s">
        <v>42</v>
      </c>
      <c r="G618" s="6" t="s">
        <v>43</v>
      </c>
      <c r="H618" s="6" t="s">
        <v>21</v>
      </c>
      <c r="I618" s="25">
        <v>0.70000000000000007</v>
      </c>
      <c r="J618" s="22">
        <v>5250</v>
      </c>
      <c r="K618" s="23">
        <f t="shared" si="30"/>
        <v>3675.0000000000005</v>
      </c>
      <c r="L618" s="23">
        <f t="shared" si="31"/>
        <v>2205.0000000000005</v>
      </c>
      <c r="M618" s="33">
        <v>0.60000000000000009</v>
      </c>
      <c r="N618" s="30">
        <f t="shared" si="36"/>
        <v>0.7</v>
      </c>
      <c r="O618" s="31">
        <v>3675</v>
      </c>
      <c r="P618" s="31">
        <v>2205</v>
      </c>
      <c r="Q618" s="30">
        <f t="shared" si="37"/>
        <v>2572.5</v>
      </c>
      <c r="R618" s="27">
        <f t="shared" si="35"/>
        <v>7</v>
      </c>
    </row>
    <row r="619" spans="1:18">
      <c r="A619" s="1"/>
      <c r="B619" s="6" t="s">
        <v>27</v>
      </c>
      <c r="C619" s="6">
        <v>1128299</v>
      </c>
      <c r="D619" s="7">
        <v>44381</v>
      </c>
      <c r="E619" s="6" t="s">
        <v>28</v>
      </c>
      <c r="F619" s="6" t="s">
        <v>42</v>
      </c>
      <c r="G619" s="6" t="s">
        <v>43</v>
      </c>
      <c r="H619" s="6" t="s">
        <v>22</v>
      </c>
      <c r="I619" s="25">
        <v>0.85000000000000009</v>
      </c>
      <c r="J619" s="22">
        <v>5250</v>
      </c>
      <c r="K619" s="23">
        <f t="shared" si="30"/>
        <v>4462.5000000000009</v>
      </c>
      <c r="L619" s="23">
        <f t="shared" si="31"/>
        <v>1115.6250000000002</v>
      </c>
      <c r="M619" s="33">
        <v>0.25</v>
      </c>
      <c r="N619" s="30">
        <f t="shared" si="36"/>
        <v>0.85</v>
      </c>
      <c r="O619" s="31">
        <v>4462.5</v>
      </c>
      <c r="P619" s="31">
        <v>1115.625</v>
      </c>
      <c r="Q619" s="30">
        <f t="shared" si="37"/>
        <v>3793.1250000000005</v>
      </c>
      <c r="R619" s="27">
        <f t="shared" si="35"/>
        <v>7</v>
      </c>
    </row>
    <row r="620" spans="1:18">
      <c r="A620" s="1"/>
      <c r="B620" s="6" t="s">
        <v>27</v>
      </c>
      <c r="C620" s="6">
        <v>1128299</v>
      </c>
      <c r="D620" s="7">
        <v>44413</v>
      </c>
      <c r="E620" s="6" t="s">
        <v>28</v>
      </c>
      <c r="F620" s="6" t="s">
        <v>42</v>
      </c>
      <c r="G620" s="6" t="s">
        <v>43</v>
      </c>
      <c r="H620" s="6" t="s">
        <v>17</v>
      </c>
      <c r="I620" s="25">
        <v>0.70000000000000007</v>
      </c>
      <c r="J620" s="22">
        <v>7250</v>
      </c>
      <c r="K620" s="23">
        <f t="shared" si="30"/>
        <v>5075.0000000000009</v>
      </c>
      <c r="L620" s="23">
        <f t="shared" si="31"/>
        <v>2283.7500000000005</v>
      </c>
      <c r="M620" s="33">
        <v>0.45</v>
      </c>
      <c r="N620" s="30">
        <f t="shared" si="36"/>
        <v>0.7</v>
      </c>
      <c r="O620" s="31">
        <v>5075</v>
      </c>
      <c r="P620" s="31">
        <v>2283.75</v>
      </c>
      <c r="Q620" s="30">
        <f t="shared" si="37"/>
        <v>3552.5000000000005</v>
      </c>
      <c r="R620" s="27">
        <f t="shared" si="35"/>
        <v>8</v>
      </c>
    </row>
    <row r="621" spans="1:18">
      <c r="A621" s="1"/>
      <c r="B621" s="6" t="s">
        <v>27</v>
      </c>
      <c r="C621" s="6">
        <v>1128299</v>
      </c>
      <c r="D621" s="7">
        <v>44413</v>
      </c>
      <c r="E621" s="6" t="s">
        <v>28</v>
      </c>
      <c r="F621" s="6" t="s">
        <v>42</v>
      </c>
      <c r="G621" s="6" t="s">
        <v>43</v>
      </c>
      <c r="H621" s="6" t="s">
        <v>18</v>
      </c>
      <c r="I621" s="25">
        <v>0.75000000000000011</v>
      </c>
      <c r="J621" s="22">
        <v>6750</v>
      </c>
      <c r="K621" s="23">
        <f t="shared" si="30"/>
        <v>5062.5000000000009</v>
      </c>
      <c r="L621" s="23">
        <f t="shared" si="31"/>
        <v>1518.7500000000002</v>
      </c>
      <c r="M621" s="33">
        <v>0.3</v>
      </c>
      <c r="N621" s="30">
        <f t="shared" si="36"/>
        <v>0.75</v>
      </c>
      <c r="O621" s="31">
        <v>5062.5</v>
      </c>
      <c r="P621" s="31">
        <v>1518.75</v>
      </c>
      <c r="Q621" s="30">
        <f t="shared" si="37"/>
        <v>3796.8750000000009</v>
      </c>
      <c r="R621" s="27">
        <f t="shared" si="35"/>
        <v>8</v>
      </c>
    </row>
    <row r="622" spans="1:18">
      <c r="A622" s="1"/>
      <c r="B622" s="6" t="s">
        <v>27</v>
      </c>
      <c r="C622" s="6">
        <v>1128299</v>
      </c>
      <c r="D622" s="7">
        <v>44413</v>
      </c>
      <c r="E622" s="6" t="s">
        <v>28</v>
      </c>
      <c r="F622" s="6" t="s">
        <v>42</v>
      </c>
      <c r="G622" s="6" t="s">
        <v>43</v>
      </c>
      <c r="H622" s="6" t="s">
        <v>19</v>
      </c>
      <c r="I622" s="25">
        <v>0.70000000000000007</v>
      </c>
      <c r="J622" s="22">
        <v>5500</v>
      </c>
      <c r="K622" s="23">
        <f t="shared" si="30"/>
        <v>3850.0000000000005</v>
      </c>
      <c r="L622" s="23">
        <f t="shared" si="31"/>
        <v>1732.5000000000002</v>
      </c>
      <c r="M622" s="33">
        <v>0.45</v>
      </c>
      <c r="N622" s="30">
        <f t="shared" si="36"/>
        <v>0.7</v>
      </c>
      <c r="O622" s="31">
        <v>3850</v>
      </c>
      <c r="P622" s="31">
        <v>1732.5</v>
      </c>
      <c r="Q622" s="30">
        <f t="shared" si="37"/>
        <v>2695</v>
      </c>
      <c r="R622" s="27">
        <f t="shared" si="35"/>
        <v>8</v>
      </c>
    </row>
    <row r="623" spans="1:18">
      <c r="A623" s="1"/>
      <c r="B623" s="6" t="s">
        <v>27</v>
      </c>
      <c r="C623" s="6">
        <v>1128299</v>
      </c>
      <c r="D623" s="7">
        <v>44413</v>
      </c>
      <c r="E623" s="6" t="s">
        <v>28</v>
      </c>
      <c r="F623" s="6" t="s">
        <v>42</v>
      </c>
      <c r="G623" s="6" t="s">
        <v>43</v>
      </c>
      <c r="H623" s="6" t="s">
        <v>20</v>
      </c>
      <c r="I623" s="25">
        <v>0.70000000000000007</v>
      </c>
      <c r="J623" s="22">
        <v>5000</v>
      </c>
      <c r="K623" s="23">
        <f t="shared" si="30"/>
        <v>3500.0000000000005</v>
      </c>
      <c r="L623" s="23">
        <f t="shared" si="31"/>
        <v>1400</v>
      </c>
      <c r="M623" s="33">
        <v>0.39999999999999997</v>
      </c>
      <c r="N623" s="30">
        <f t="shared" si="36"/>
        <v>0.7</v>
      </c>
      <c r="O623" s="31">
        <v>3500</v>
      </c>
      <c r="P623" s="31">
        <v>1400</v>
      </c>
      <c r="Q623" s="30">
        <f t="shared" si="37"/>
        <v>2450</v>
      </c>
      <c r="R623" s="27">
        <f t="shared" si="35"/>
        <v>8</v>
      </c>
    </row>
    <row r="624" spans="1:18">
      <c r="A624" s="1"/>
      <c r="B624" s="6" t="s">
        <v>27</v>
      </c>
      <c r="C624" s="6">
        <v>1128299</v>
      </c>
      <c r="D624" s="7">
        <v>44413</v>
      </c>
      <c r="E624" s="6" t="s">
        <v>28</v>
      </c>
      <c r="F624" s="6" t="s">
        <v>42</v>
      </c>
      <c r="G624" s="6" t="s">
        <v>43</v>
      </c>
      <c r="H624" s="6" t="s">
        <v>21</v>
      </c>
      <c r="I624" s="25">
        <v>0.75</v>
      </c>
      <c r="J624" s="22">
        <v>5000</v>
      </c>
      <c r="K624" s="23">
        <f t="shared" si="30"/>
        <v>3750</v>
      </c>
      <c r="L624" s="23">
        <f t="shared" si="31"/>
        <v>2250.0000000000005</v>
      </c>
      <c r="M624" s="33">
        <v>0.60000000000000009</v>
      </c>
      <c r="N624" s="30">
        <f t="shared" si="36"/>
        <v>0.75</v>
      </c>
      <c r="O624" s="31">
        <v>3750</v>
      </c>
      <c r="P624" s="31">
        <v>2250</v>
      </c>
      <c r="Q624" s="30">
        <f t="shared" si="37"/>
        <v>2812.5</v>
      </c>
      <c r="R624" s="27">
        <f t="shared" si="35"/>
        <v>8</v>
      </c>
    </row>
    <row r="625" spans="1:18">
      <c r="A625" s="1"/>
      <c r="B625" s="6" t="s">
        <v>27</v>
      </c>
      <c r="C625" s="6">
        <v>1128299</v>
      </c>
      <c r="D625" s="7">
        <v>44413</v>
      </c>
      <c r="E625" s="6" t="s">
        <v>28</v>
      </c>
      <c r="F625" s="6" t="s">
        <v>42</v>
      </c>
      <c r="G625" s="6" t="s">
        <v>43</v>
      </c>
      <c r="H625" s="6" t="s">
        <v>22</v>
      </c>
      <c r="I625" s="25">
        <v>0.8</v>
      </c>
      <c r="J625" s="22">
        <v>4000</v>
      </c>
      <c r="K625" s="23">
        <f t="shared" si="30"/>
        <v>3200</v>
      </c>
      <c r="L625" s="23">
        <f t="shared" si="31"/>
        <v>800</v>
      </c>
      <c r="M625" s="33">
        <v>0.25</v>
      </c>
      <c r="N625" s="30">
        <f t="shared" si="36"/>
        <v>0.8</v>
      </c>
      <c r="O625" s="31">
        <v>3200</v>
      </c>
      <c r="P625" s="31">
        <v>800</v>
      </c>
      <c r="Q625" s="30">
        <f t="shared" si="37"/>
        <v>2560</v>
      </c>
      <c r="R625" s="27">
        <f t="shared" si="35"/>
        <v>8</v>
      </c>
    </row>
    <row r="626" spans="1:18">
      <c r="A626" s="1"/>
      <c r="B626" s="6" t="s">
        <v>27</v>
      </c>
      <c r="C626" s="6">
        <v>1128299</v>
      </c>
      <c r="D626" s="7">
        <v>44445</v>
      </c>
      <c r="E626" s="6" t="s">
        <v>28</v>
      </c>
      <c r="F626" s="6" t="s">
        <v>42</v>
      </c>
      <c r="G626" s="6" t="s">
        <v>43</v>
      </c>
      <c r="H626" s="6" t="s">
        <v>17</v>
      </c>
      <c r="I626" s="25">
        <v>0.65000000000000013</v>
      </c>
      <c r="J626" s="22">
        <v>6000</v>
      </c>
      <c r="K626" s="23">
        <f t="shared" si="30"/>
        <v>3900.0000000000009</v>
      </c>
      <c r="L626" s="23">
        <f t="shared" si="31"/>
        <v>1560.0000000000005</v>
      </c>
      <c r="M626" s="33">
        <v>0.4</v>
      </c>
      <c r="N626" s="30">
        <f t="shared" si="36"/>
        <v>0.65</v>
      </c>
      <c r="O626" s="31">
        <v>3900</v>
      </c>
      <c r="P626" s="31">
        <v>1560</v>
      </c>
      <c r="Q626" s="30">
        <f t="shared" si="37"/>
        <v>2535.0000000000005</v>
      </c>
      <c r="R626" s="27">
        <f t="shared" si="35"/>
        <v>9</v>
      </c>
    </row>
    <row r="627" spans="1:18">
      <c r="A627" s="1"/>
      <c r="B627" s="6" t="s">
        <v>27</v>
      </c>
      <c r="C627" s="6">
        <v>1128299</v>
      </c>
      <c r="D627" s="7">
        <v>44445</v>
      </c>
      <c r="E627" s="6" t="s">
        <v>28</v>
      </c>
      <c r="F627" s="6" t="s">
        <v>42</v>
      </c>
      <c r="G627" s="6" t="s">
        <v>43</v>
      </c>
      <c r="H627" s="6" t="s">
        <v>18</v>
      </c>
      <c r="I627" s="25">
        <v>0.70000000000000018</v>
      </c>
      <c r="J627" s="22">
        <v>6000</v>
      </c>
      <c r="K627" s="23">
        <f t="shared" si="30"/>
        <v>4200.0000000000009</v>
      </c>
      <c r="L627" s="23">
        <f t="shared" si="31"/>
        <v>1050.0000000000002</v>
      </c>
      <c r="M627" s="33">
        <v>0.25</v>
      </c>
      <c r="N627" s="30">
        <f t="shared" si="36"/>
        <v>0.7</v>
      </c>
      <c r="O627" s="31">
        <v>4200</v>
      </c>
      <c r="P627" s="31">
        <v>1050</v>
      </c>
      <c r="Q627" s="30">
        <f t="shared" si="37"/>
        <v>2940.0000000000005</v>
      </c>
      <c r="R627" s="27">
        <f t="shared" si="35"/>
        <v>9</v>
      </c>
    </row>
    <row r="628" spans="1:18">
      <c r="A628" s="1"/>
      <c r="B628" s="6" t="s">
        <v>27</v>
      </c>
      <c r="C628" s="6">
        <v>1128299</v>
      </c>
      <c r="D628" s="7">
        <v>44445</v>
      </c>
      <c r="E628" s="6" t="s">
        <v>28</v>
      </c>
      <c r="F628" s="6" t="s">
        <v>42</v>
      </c>
      <c r="G628" s="6" t="s">
        <v>43</v>
      </c>
      <c r="H628" s="6" t="s">
        <v>19</v>
      </c>
      <c r="I628" s="25">
        <v>0.65000000000000013</v>
      </c>
      <c r="J628" s="22">
        <v>4500</v>
      </c>
      <c r="K628" s="23">
        <f t="shared" si="30"/>
        <v>2925.0000000000005</v>
      </c>
      <c r="L628" s="23">
        <f t="shared" si="31"/>
        <v>1170.0000000000002</v>
      </c>
      <c r="M628" s="33">
        <v>0.4</v>
      </c>
      <c r="N628" s="30">
        <f t="shared" si="36"/>
        <v>0.65</v>
      </c>
      <c r="O628" s="31">
        <v>2925</v>
      </c>
      <c r="P628" s="31">
        <v>1170</v>
      </c>
      <c r="Q628" s="30">
        <f t="shared" si="37"/>
        <v>1901.2500000000005</v>
      </c>
      <c r="R628" s="27">
        <f t="shared" si="35"/>
        <v>9</v>
      </c>
    </row>
    <row r="629" spans="1:18">
      <c r="A629" s="1"/>
      <c r="B629" s="6" t="s">
        <v>27</v>
      </c>
      <c r="C629" s="6">
        <v>1128299</v>
      </c>
      <c r="D629" s="7">
        <v>44445</v>
      </c>
      <c r="E629" s="6" t="s">
        <v>28</v>
      </c>
      <c r="F629" s="6" t="s">
        <v>42</v>
      </c>
      <c r="G629" s="6" t="s">
        <v>43</v>
      </c>
      <c r="H629" s="6" t="s">
        <v>20</v>
      </c>
      <c r="I629" s="25">
        <v>0.65000000000000013</v>
      </c>
      <c r="J629" s="22">
        <v>4000</v>
      </c>
      <c r="K629" s="23">
        <f t="shared" si="30"/>
        <v>2600.0000000000005</v>
      </c>
      <c r="L629" s="23">
        <f t="shared" si="31"/>
        <v>910.00000000000011</v>
      </c>
      <c r="M629" s="33">
        <v>0.35</v>
      </c>
      <c r="N629" s="30">
        <f t="shared" si="36"/>
        <v>0.65</v>
      </c>
      <c r="O629" s="31">
        <v>2600</v>
      </c>
      <c r="P629" s="31">
        <v>910</v>
      </c>
      <c r="Q629" s="30">
        <f t="shared" si="37"/>
        <v>1690.0000000000005</v>
      </c>
      <c r="R629" s="27">
        <f t="shared" si="35"/>
        <v>9</v>
      </c>
    </row>
    <row r="630" spans="1:18">
      <c r="A630" s="1"/>
      <c r="B630" s="6" t="s">
        <v>27</v>
      </c>
      <c r="C630" s="6">
        <v>1128299</v>
      </c>
      <c r="D630" s="7">
        <v>44445</v>
      </c>
      <c r="E630" s="6" t="s">
        <v>28</v>
      </c>
      <c r="F630" s="6" t="s">
        <v>42</v>
      </c>
      <c r="G630" s="6" t="s">
        <v>43</v>
      </c>
      <c r="H630" s="6" t="s">
        <v>21</v>
      </c>
      <c r="I630" s="25">
        <v>0.75000000000000011</v>
      </c>
      <c r="J630" s="22">
        <v>4000</v>
      </c>
      <c r="K630" s="23">
        <f t="shared" si="30"/>
        <v>3000.0000000000005</v>
      </c>
      <c r="L630" s="23">
        <f t="shared" si="31"/>
        <v>1650.0000000000007</v>
      </c>
      <c r="M630" s="33">
        <v>0.55000000000000016</v>
      </c>
      <c r="N630" s="30">
        <f t="shared" si="36"/>
        <v>0.75</v>
      </c>
      <c r="O630" s="31">
        <v>3000</v>
      </c>
      <c r="P630" s="31">
        <v>1650</v>
      </c>
      <c r="Q630" s="30">
        <f t="shared" si="37"/>
        <v>2250.0000000000005</v>
      </c>
      <c r="R630" s="27">
        <f t="shared" si="35"/>
        <v>9</v>
      </c>
    </row>
    <row r="631" spans="1:18">
      <c r="A631" s="1"/>
      <c r="B631" s="6" t="s">
        <v>27</v>
      </c>
      <c r="C631" s="6">
        <v>1128299</v>
      </c>
      <c r="D631" s="7">
        <v>44445</v>
      </c>
      <c r="E631" s="6" t="s">
        <v>28</v>
      </c>
      <c r="F631" s="6" t="s">
        <v>42</v>
      </c>
      <c r="G631" s="6" t="s">
        <v>43</v>
      </c>
      <c r="H631" s="6" t="s">
        <v>22</v>
      </c>
      <c r="I631" s="25">
        <v>0.70000000000000007</v>
      </c>
      <c r="J631" s="22">
        <v>4250</v>
      </c>
      <c r="K631" s="23">
        <f t="shared" si="30"/>
        <v>2975.0000000000005</v>
      </c>
      <c r="L631" s="23">
        <f t="shared" si="31"/>
        <v>595.00000000000011</v>
      </c>
      <c r="M631" s="33">
        <v>0.2</v>
      </c>
      <c r="N631" s="30">
        <f t="shared" si="36"/>
        <v>0.7</v>
      </c>
      <c r="O631" s="31">
        <v>2975</v>
      </c>
      <c r="P631" s="31">
        <v>595</v>
      </c>
      <c r="Q631" s="30">
        <f t="shared" si="37"/>
        <v>2082.5</v>
      </c>
      <c r="R631" s="27">
        <f t="shared" si="35"/>
        <v>9</v>
      </c>
    </row>
    <row r="632" spans="1:18">
      <c r="A632" s="1"/>
      <c r="B632" s="6" t="s">
        <v>27</v>
      </c>
      <c r="C632" s="6">
        <v>1128299</v>
      </c>
      <c r="D632" s="7">
        <v>44474</v>
      </c>
      <c r="E632" s="6" t="s">
        <v>28</v>
      </c>
      <c r="F632" s="6" t="s">
        <v>42</v>
      </c>
      <c r="G632" s="6" t="s">
        <v>43</v>
      </c>
      <c r="H632" s="6" t="s">
        <v>17</v>
      </c>
      <c r="I632" s="25">
        <v>0.55000000000000004</v>
      </c>
      <c r="J632" s="22">
        <v>5250</v>
      </c>
      <c r="K632" s="23">
        <f t="shared" si="30"/>
        <v>2887.5000000000005</v>
      </c>
      <c r="L632" s="23">
        <f t="shared" si="31"/>
        <v>1155.0000000000002</v>
      </c>
      <c r="M632" s="33">
        <v>0.4</v>
      </c>
      <c r="N632" s="30">
        <f t="shared" si="36"/>
        <v>0.55000000000000004</v>
      </c>
      <c r="O632" s="31">
        <v>2887.5</v>
      </c>
      <c r="P632" s="31">
        <v>1155</v>
      </c>
      <c r="Q632" s="30">
        <f t="shared" si="37"/>
        <v>1588.1250000000005</v>
      </c>
      <c r="R632" s="27">
        <f t="shared" ref="R632:R695" si="38">MONTH(D632)</f>
        <v>10</v>
      </c>
    </row>
    <row r="633" spans="1:18">
      <c r="A633" s="1"/>
      <c r="B633" s="6" t="s">
        <v>27</v>
      </c>
      <c r="C633" s="6">
        <v>1128299</v>
      </c>
      <c r="D633" s="7">
        <v>44474</v>
      </c>
      <c r="E633" s="6" t="s">
        <v>28</v>
      </c>
      <c r="F633" s="6" t="s">
        <v>42</v>
      </c>
      <c r="G633" s="6" t="s">
        <v>43</v>
      </c>
      <c r="H633" s="6" t="s">
        <v>18</v>
      </c>
      <c r="I633" s="25">
        <v>0.60000000000000009</v>
      </c>
      <c r="J633" s="22">
        <v>5250</v>
      </c>
      <c r="K633" s="23">
        <f t="shared" si="30"/>
        <v>3150.0000000000005</v>
      </c>
      <c r="L633" s="23">
        <f t="shared" si="31"/>
        <v>787.50000000000011</v>
      </c>
      <c r="M633" s="33">
        <v>0.25</v>
      </c>
      <c r="N633" s="30">
        <f t="shared" si="36"/>
        <v>0.6</v>
      </c>
      <c r="O633" s="31">
        <v>3150</v>
      </c>
      <c r="P633" s="31">
        <v>787.5</v>
      </c>
      <c r="Q633" s="30">
        <f t="shared" si="37"/>
        <v>1890.0000000000002</v>
      </c>
      <c r="R633" s="27">
        <f t="shared" si="38"/>
        <v>10</v>
      </c>
    </row>
    <row r="634" spans="1:18">
      <c r="A634" s="1"/>
      <c r="B634" s="6" t="s">
        <v>27</v>
      </c>
      <c r="C634" s="6">
        <v>1128299</v>
      </c>
      <c r="D634" s="7">
        <v>44474</v>
      </c>
      <c r="E634" s="6" t="s">
        <v>28</v>
      </c>
      <c r="F634" s="6" t="s">
        <v>42</v>
      </c>
      <c r="G634" s="6" t="s">
        <v>43</v>
      </c>
      <c r="H634" s="6" t="s">
        <v>19</v>
      </c>
      <c r="I634" s="25">
        <v>0.55000000000000004</v>
      </c>
      <c r="J634" s="22">
        <v>3500</v>
      </c>
      <c r="K634" s="23">
        <f t="shared" si="30"/>
        <v>1925.0000000000002</v>
      </c>
      <c r="L634" s="23">
        <f t="shared" si="31"/>
        <v>770.00000000000011</v>
      </c>
      <c r="M634" s="33">
        <v>0.4</v>
      </c>
      <c r="N634" s="30">
        <f t="shared" si="36"/>
        <v>0.55000000000000004</v>
      </c>
      <c r="O634" s="31">
        <v>1925</v>
      </c>
      <c r="P634" s="31">
        <v>770</v>
      </c>
      <c r="Q634" s="30">
        <f t="shared" si="37"/>
        <v>1058.7500000000002</v>
      </c>
      <c r="R634" s="27">
        <f t="shared" si="38"/>
        <v>10</v>
      </c>
    </row>
    <row r="635" spans="1:18">
      <c r="A635" s="1"/>
      <c r="B635" s="6" t="s">
        <v>27</v>
      </c>
      <c r="C635" s="6">
        <v>1128299</v>
      </c>
      <c r="D635" s="7">
        <v>44474</v>
      </c>
      <c r="E635" s="6" t="s">
        <v>28</v>
      </c>
      <c r="F635" s="6" t="s">
        <v>42</v>
      </c>
      <c r="G635" s="6" t="s">
        <v>43</v>
      </c>
      <c r="H635" s="6" t="s">
        <v>20</v>
      </c>
      <c r="I635" s="25">
        <v>0.55000000000000004</v>
      </c>
      <c r="J635" s="22">
        <v>3250</v>
      </c>
      <c r="K635" s="23">
        <f t="shared" si="30"/>
        <v>1787.5000000000002</v>
      </c>
      <c r="L635" s="23">
        <f t="shared" si="31"/>
        <v>625.625</v>
      </c>
      <c r="M635" s="33">
        <v>0.35</v>
      </c>
      <c r="N635" s="30">
        <f t="shared" si="36"/>
        <v>0.55000000000000004</v>
      </c>
      <c r="O635" s="31">
        <v>1787.5</v>
      </c>
      <c r="P635" s="31">
        <v>625.625</v>
      </c>
      <c r="Q635" s="30">
        <f t="shared" si="37"/>
        <v>983.12500000000023</v>
      </c>
      <c r="R635" s="27">
        <f t="shared" si="38"/>
        <v>10</v>
      </c>
    </row>
    <row r="636" spans="1:18">
      <c r="A636" s="1"/>
      <c r="B636" s="6" t="s">
        <v>27</v>
      </c>
      <c r="C636" s="6">
        <v>1128299</v>
      </c>
      <c r="D636" s="7">
        <v>44474</v>
      </c>
      <c r="E636" s="6" t="s">
        <v>28</v>
      </c>
      <c r="F636" s="6" t="s">
        <v>42</v>
      </c>
      <c r="G636" s="6" t="s">
        <v>43</v>
      </c>
      <c r="H636" s="6" t="s">
        <v>21</v>
      </c>
      <c r="I636" s="25">
        <v>0.65</v>
      </c>
      <c r="J636" s="22">
        <v>3000</v>
      </c>
      <c r="K636" s="23">
        <f t="shared" si="30"/>
        <v>1950</v>
      </c>
      <c r="L636" s="23">
        <f t="shared" si="31"/>
        <v>1072.5000000000002</v>
      </c>
      <c r="M636" s="33">
        <v>0.55000000000000016</v>
      </c>
      <c r="N636" s="30">
        <f t="shared" si="36"/>
        <v>0.65</v>
      </c>
      <c r="O636" s="31">
        <v>1950</v>
      </c>
      <c r="P636" s="31">
        <v>1072.5</v>
      </c>
      <c r="Q636" s="30">
        <f t="shared" si="37"/>
        <v>1267.5</v>
      </c>
      <c r="R636" s="27">
        <f t="shared" si="38"/>
        <v>10</v>
      </c>
    </row>
    <row r="637" spans="1:18">
      <c r="A637" s="1"/>
      <c r="B637" s="6" t="s">
        <v>27</v>
      </c>
      <c r="C637" s="6">
        <v>1128299</v>
      </c>
      <c r="D637" s="7">
        <v>44474</v>
      </c>
      <c r="E637" s="6" t="s">
        <v>28</v>
      </c>
      <c r="F637" s="6" t="s">
        <v>42</v>
      </c>
      <c r="G637" s="6" t="s">
        <v>43</v>
      </c>
      <c r="H637" s="6" t="s">
        <v>22</v>
      </c>
      <c r="I637" s="25">
        <v>0.70000000000000007</v>
      </c>
      <c r="J637" s="22">
        <v>3500</v>
      </c>
      <c r="K637" s="23">
        <f t="shared" si="30"/>
        <v>2450.0000000000005</v>
      </c>
      <c r="L637" s="23">
        <f t="shared" si="31"/>
        <v>490.00000000000011</v>
      </c>
      <c r="M637" s="33">
        <v>0.2</v>
      </c>
      <c r="N637" s="30">
        <f t="shared" si="36"/>
        <v>0.7</v>
      </c>
      <c r="O637" s="31">
        <v>2450</v>
      </c>
      <c r="P637" s="31">
        <v>490</v>
      </c>
      <c r="Q637" s="30">
        <f t="shared" si="37"/>
        <v>1715.0000000000002</v>
      </c>
      <c r="R637" s="27">
        <f t="shared" si="38"/>
        <v>10</v>
      </c>
    </row>
    <row r="638" spans="1:18">
      <c r="A638" s="1"/>
      <c r="B638" s="6" t="s">
        <v>27</v>
      </c>
      <c r="C638" s="6">
        <v>1128299</v>
      </c>
      <c r="D638" s="7">
        <v>44505</v>
      </c>
      <c r="E638" s="6" t="s">
        <v>28</v>
      </c>
      <c r="F638" s="6" t="s">
        <v>42</v>
      </c>
      <c r="G638" s="6" t="s">
        <v>43</v>
      </c>
      <c r="H638" s="6" t="s">
        <v>17</v>
      </c>
      <c r="I638" s="25">
        <v>0.55000000000000004</v>
      </c>
      <c r="J638" s="22">
        <v>5750</v>
      </c>
      <c r="K638" s="23">
        <f t="shared" si="30"/>
        <v>3162.5000000000005</v>
      </c>
      <c r="L638" s="23">
        <f t="shared" si="31"/>
        <v>1265.0000000000002</v>
      </c>
      <c r="M638" s="33">
        <v>0.4</v>
      </c>
      <c r="N638" s="30">
        <f t="shared" si="36"/>
        <v>0.55000000000000004</v>
      </c>
      <c r="O638" s="31">
        <v>3162.5</v>
      </c>
      <c r="P638" s="31">
        <v>1265</v>
      </c>
      <c r="Q638" s="30">
        <f t="shared" si="37"/>
        <v>1739.3750000000005</v>
      </c>
      <c r="R638" s="27">
        <f t="shared" si="38"/>
        <v>11</v>
      </c>
    </row>
    <row r="639" spans="1:18">
      <c r="A639" s="1"/>
      <c r="B639" s="6" t="s">
        <v>27</v>
      </c>
      <c r="C639" s="6">
        <v>1128299</v>
      </c>
      <c r="D639" s="7">
        <v>44505</v>
      </c>
      <c r="E639" s="6" t="s">
        <v>28</v>
      </c>
      <c r="F639" s="6" t="s">
        <v>42</v>
      </c>
      <c r="G639" s="6" t="s">
        <v>43</v>
      </c>
      <c r="H639" s="6" t="s">
        <v>18</v>
      </c>
      <c r="I639" s="25">
        <v>0.60000000000000009</v>
      </c>
      <c r="J639" s="22">
        <v>5750</v>
      </c>
      <c r="K639" s="23">
        <f t="shared" si="30"/>
        <v>3450.0000000000005</v>
      </c>
      <c r="L639" s="23">
        <f t="shared" si="31"/>
        <v>862.50000000000011</v>
      </c>
      <c r="M639" s="33">
        <v>0.25</v>
      </c>
      <c r="N639" s="30">
        <f t="shared" si="36"/>
        <v>0.6</v>
      </c>
      <c r="O639" s="31">
        <v>3450</v>
      </c>
      <c r="P639" s="31">
        <v>862.5</v>
      </c>
      <c r="Q639" s="30">
        <f t="shared" si="37"/>
        <v>2070</v>
      </c>
      <c r="R639" s="27">
        <f t="shared" si="38"/>
        <v>11</v>
      </c>
    </row>
    <row r="640" spans="1:18">
      <c r="A640" s="1"/>
      <c r="B640" s="6" t="s">
        <v>27</v>
      </c>
      <c r="C640" s="6">
        <v>1128299</v>
      </c>
      <c r="D640" s="7">
        <v>44505</v>
      </c>
      <c r="E640" s="6" t="s">
        <v>28</v>
      </c>
      <c r="F640" s="6" t="s">
        <v>42</v>
      </c>
      <c r="G640" s="6" t="s">
        <v>43</v>
      </c>
      <c r="H640" s="6" t="s">
        <v>19</v>
      </c>
      <c r="I640" s="25">
        <v>0.55000000000000004</v>
      </c>
      <c r="J640" s="22">
        <v>4250</v>
      </c>
      <c r="K640" s="23">
        <f t="shared" si="30"/>
        <v>2337.5</v>
      </c>
      <c r="L640" s="23">
        <f t="shared" si="31"/>
        <v>935</v>
      </c>
      <c r="M640" s="33">
        <v>0.4</v>
      </c>
      <c r="N640" s="30">
        <f t="shared" si="36"/>
        <v>0.55000000000000004</v>
      </c>
      <c r="O640" s="31">
        <v>2337.5</v>
      </c>
      <c r="P640" s="31">
        <v>935</v>
      </c>
      <c r="Q640" s="30">
        <f t="shared" si="37"/>
        <v>1285.625</v>
      </c>
      <c r="R640" s="27">
        <f t="shared" si="38"/>
        <v>11</v>
      </c>
    </row>
    <row r="641" spans="1:18">
      <c r="A641" s="1"/>
      <c r="B641" s="6" t="s">
        <v>27</v>
      </c>
      <c r="C641" s="6">
        <v>1128299</v>
      </c>
      <c r="D641" s="7">
        <v>44505</v>
      </c>
      <c r="E641" s="6" t="s">
        <v>28</v>
      </c>
      <c r="F641" s="6" t="s">
        <v>42</v>
      </c>
      <c r="G641" s="6" t="s">
        <v>43</v>
      </c>
      <c r="H641" s="6" t="s">
        <v>20</v>
      </c>
      <c r="I641" s="25">
        <v>0.65000000000000013</v>
      </c>
      <c r="J641" s="22">
        <v>4000</v>
      </c>
      <c r="K641" s="23">
        <f t="shared" si="30"/>
        <v>2600.0000000000005</v>
      </c>
      <c r="L641" s="23">
        <f t="shared" si="31"/>
        <v>910.00000000000011</v>
      </c>
      <c r="M641" s="33">
        <v>0.35</v>
      </c>
      <c r="N641" s="30">
        <f t="shared" si="36"/>
        <v>0.65</v>
      </c>
      <c r="O641" s="31">
        <v>2600</v>
      </c>
      <c r="P641" s="31">
        <v>910</v>
      </c>
      <c r="Q641" s="30">
        <f t="shared" si="37"/>
        <v>1690.0000000000005</v>
      </c>
      <c r="R641" s="27">
        <f t="shared" si="38"/>
        <v>11</v>
      </c>
    </row>
    <row r="642" spans="1:18">
      <c r="A642" s="1"/>
      <c r="B642" s="6" t="s">
        <v>27</v>
      </c>
      <c r="C642" s="6">
        <v>1128299</v>
      </c>
      <c r="D642" s="7">
        <v>44505</v>
      </c>
      <c r="E642" s="6" t="s">
        <v>28</v>
      </c>
      <c r="F642" s="6" t="s">
        <v>42</v>
      </c>
      <c r="G642" s="6" t="s">
        <v>43</v>
      </c>
      <c r="H642" s="6" t="s">
        <v>21</v>
      </c>
      <c r="I642" s="25">
        <v>0.75000000000000011</v>
      </c>
      <c r="J642" s="22">
        <v>3750</v>
      </c>
      <c r="K642" s="23">
        <f t="shared" si="30"/>
        <v>2812.5000000000005</v>
      </c>
      <c r="L642" s="23">
        <f t="shared" si="31"/>
        <v>1546.8750000000007</v>
      </c>
      <c r="M642" s="33">
        <v>0.55000000000000016</v>
      </c>
      <c r="N642" s="30">
        <f t="shared" si="36"/>
        <v>0.75</v>
      </c>
      <c r="O642" s="31">
        <v>2812.5</v>
      </c>
      <c r="P642" s="31">
        <v>1546.875</v>
      </c>
      <c r="Q642" s="30">
        <f t="shared" si="37"/>
        <v>2109.3750000000005</v>
      </c>
      <c r="R642" s="27">
        <f t="shared" si="38"/>
        <v>11</v>
      </c>
    </row>
    <row r="643" spans="1:18">
      <c r="A643" s="1"/>
      <c r="B643" s="6" t="s">
        <v>27</v>
      </c>
      <c r="C643" s="6">
        <v>1128299</v>
      </c>
      <c r="D643" s="7">
        <v>44505</v>
      </c>
      <c r="E643" s="6" t="s">
        <v>28</v>
      </c>
      <c r="F643" s="6" t="s">
        <v>42</v>
      </c>
      <c r="G643" s="6" t="s">
        <v>43</v>
      </c>
      <c r="H643" s="6" t="s">
        <v>22</v>
      </c>
      <c r="I643" s="25">
        <v>0.80000000000000016</v>
      </c>
      <c r="J643" s="22">
        <v>5000</v>
      </c>
      <c r="K643" s="23">
        <f t="shared" si="30"/>
        <v>4000.0000000000009</v>
      </c>
      <c r="L643" s="23">
        <f t="shared" si="31"/>
        <v>800.00000000000023</v>
      </c>
      <c r="M643" s="33">
        <v>0.2</v>
      </c>
      <c r="N643" s="30">
        <f t="shared" ref="N643:N706" si="39">_xlfn.NUMBERVALUE(SUBSTITUTE(I643,"$",""))</f>
        <v>0.8</v>
      </c>
      <c r="O643" s="31">
        <v>4000</v>
      </c>
      <c r="P643" s="31">
        <v>800</v>
      </c>
      <c r="Q643" s="30">
        <f t="shared" ref="Q643:Q706" si="40">N643*K643</f>
        <v>3200.0000000000009</v>
      </c>
      <c r="R643" s="27">
        <f t="shared" si="38"/>
        <v>11</v>
      </c>
    </row>
    <row r="644" spans="1:18">
      <c r="A644" s="1"/>
      <c r="B644" s="6" t="s">
        <v>27</v>
      </c>
      <c r="C644" s="6">
        <v>1128299</v>
      </c>
      <c r="D644" s="7">
        <v>44534</v>
      </c>
      <c r="E644" s="6" t="s">
        <v>28</v>
      </c>
      <c r="F644" s="6" t="s">
        <v>42</v>
      </c>
      <c r="G644" s="6" t="s">
        <v>43</v>
      </c>
      <c r="H644" s="6" t="s">
        <v>17</v>
      </c>
      <c r="I644" s="25">
        <v>0.65000000000000013</v>
      </c>
      <c r="J644" s="22">
        <v>7000</v>
      </c>
      <c r="K644" s="23">
        <f t="shared" si="30"/>
        <v>4550.0000000000009</v>
      </c>
      <c r="L644" s="23">
        <f t="shared" si="31"/>
        <v>1820.0000000000005</v>
      </c>
      <c r="M644" s="33">
        <v>0.4</v>
      </c>
      <c r="N644" s="30">
        <f t="shared" si="39"/>
        <v>0.65</v>
      </c>
      <c r="O644" s="31">
        <v>4550</v>
      </c>
      <c r="P644" s="31">
        <v>1820</v>
      </c>
      <c r="Q644" s="30">
        <f t="shared" si="40"/>
        <v>2957.5000000000009</v>
      </c>
      <c r="R644" s="27">
        <f t="shared" si="38"/>
        <v>12</v>
      </c>
    </row>
    <row r="645" spans="1:18">
      <c r="A645" s="1"/>
      <c r="B645" s="6" t="s">
        <v>27</v>
      </c>
      <c r="C645" s="6">
        <v>1128299</v>
      </c>
      <c r="D645" s="7">
        <v>44534</v>
      </c>
      <c r="E645" s="6" t="s">
        <v>28</v>
      </c>
      <c r="F645" s="6" t="s">
        <v>42</v>
      </c>
      <c r="G645" s="6" t="s">
        <v>43</v>
      </c>
      <c r="H645" s="6" t="s">
        <v>18</v>
      </c>
      <c r="I645" s="25">
        <v>0.70000000000000018</v>
      </c>
      <c r="J645" s="22">
        <v>7000</v>
      </c>
      <c r="K645" s="23">
        <f t="shared" si="30"/>
        <v>4900.0000000000009</v>
      </c>
      <c r="L645" s="23">
        <f t="shared" si="31"/>
        <v>1225.0000000000002</v>
      </c>
      <c r="M645" s="33">
        <v>0.25</v>
      </c>
      <c r="N645" s="30">
        <f t="shared" si="39"/>
        <v>0.7</v>
      </c>
      <c r="O645" s="31">
        <v>4900</v>
      </c>
      <c r="P645" s="31">
        <v>1225</v>
      </c>
      <c r="Q645" s="30">
        <f t="shared" si="40"/>
        <v>3430.0000000000005</v>
      </c>
      <c r="R645" s="27">
        <f t="shared" si="38"/>
        <v>12</v>
      </c>
    </row>
    <row r="646" spans="1:18">
      <c r="A646" s="1"/>
      <c r="B646" s="6" t="s">
        <v>27</v>
      </c>
      <c r="C646" s="6">
        <v>1128299</v>
      </c>
      <c r="D646" s="7">
        <v>44534</v>
      </c>
      <c r="E646" s="6" t="s">
        <v>28</v>
      </c>
      <c r="F646" s="6" t="s">
        <v>42</v>
      </c>
      <c r="G646" s="6" t="s">
        <v>43</v>
      </c>
      <c r="H646" s="6" t="s">
        <v>19</v>
      </c>
      <c r="I646" s="25">
        <v>0.65000000000000013</v>
      </c>
      <c r="J646" s="22">
        <v>5000</v>
      </c>
      <c r="K646" s="23">
        <f t="shared" si="30"/>
        <v>3250.0000000000005</v>
      </c>
      <c r="L646" s="23">
        <f t="shared" si="31"/>
        <v>1300.0000000000002</v>
      </c>
      <c r="M646" s="33">
        <v>0.4</v>
      </c>
      <c r="N646" s="30">
        <f t="shared" si="39"/>
        <v>0.65</v>
      </c>
      <c r="O646" s="31">
        <v>3250</v>
      </c>
      <c r="P646" s="31">
        <v>1300</v>
      </c>
      <c r="Q646" s="30">
        <f t="shared" si="40"/>
        <v>2112.5000000000005</v>
      </c>
      <c r="R646" s="27">
        <f t="shared" si="38"/>
        <v>12</v>
      </c>
    </row>
    <row r="647" spans="1:18">
      <c r="A647" s="1"/>
      <c r="B647" s="6" t="s">
        <v>27</v>
      </c>
      <c r="C647" s="6">
        <v>1128299</v>
      </c>
      <c r="D647" s="7">
        <v>44534</v>
      </c>
      <c r="E647" s="6" t="s">
        <v>28</v>
      </c>
      <c r="F647" s="6" t="s">
        <v>42</v>
      </c>
      <c r="G647" s="6" t="s">
        <v>43</v>
      </c>
      <c r="H647" s="6" t="s">
        <v>20</v>
      </c>
      <c r="I647" s="25">
        <v>0.65000000000000013</v>
      </c>
      <c r="J647" s="22">
        <v>5000</v>
      </c>
      <c r="K647" s="23">
        <f t="shared" si="30"/>
        <v>3250.0000000000005</v>
      </c>
      <c r="L647" s="23">
        <f t="shared" si="31"/>
        <v>1137.5</v>
      </c>
      <c r="M647" s="33">
        <v>0.35</v>
      </c>
      <c r="N647" s="30">
        <f t="shared" si="39"/>
        <v>0.65</v>
      </c>
      <c r="O647" s="31">
        <v>3250</v>
      </c>
      <c r="P647" s="31">
        <v>1137.5</v>
      </c>
      <c r="Q647" s="30">
        <f t="shared" si="40"/>
        <v>2112.5000000000005</v>
      </c>
      <c r="R647" s="27">
        <f t="shared" si="38"/>
        <v>12</v>
      </c>
    </row>
    <row r="648" spans="1:18">
      <c r="A648" s="1"/>
      <c r="B648" s="6" t="s">
        <v>27</v>
      </c>
      <c r="C648" s="6">
        <v>1128299</v>
      </c>
      <c r="D648" s="7">
        <v>44534</v>
      </c>
      <c r="E648" s="6" t="s">
        <v>28</v>
      </c>
      <c r="F648" s="6" t="s">
        <v>42</v>
      </c>
      <c r="G648" s="6" t="s">
        <v>43</v>
      </c>
      <c r="H648" s="6" t="s">
        <v>21</v>
      </c>
      <c r="I648" s="25">
        <v>0.75000000000000011</v>
      </c>
      <c r="J648" s="22">
        <v>4250</v>
      </c>
      <c r="K648" s="23">
        <f t="shared" si="30"/>
        <v>3187.5000000000005</v>
      </c>
      <c r="L648" s="23">
        <f t="shared" si="31"/>
        <v>1753.1250000000007</v>
      </c>
      <c r="M648" s="33">
        <v>0.55000000000000016</v>
      </c>
      <c r="N648" s="30">
        <f t="shared" si="39"/>
        <v>0.75</v>
      </c>
      <c r="O648" s="31">
        <v>3187.5</v>
      </c>
      <c r="P648" s="31">
        <v>1753.125</v>
      </c>
      <c r="Q648" s="30">
        <f t="shared" si="40"/>
        <v>2390.6250000000005</v>
      </c>
      <c r="R648" s="27">
        <f t="shared" si="38"/>
        <v>12</v>
      </c>
    </row>
    <row r="649" spans="1:18">
      <c r="A649" s="1"/>
      <c r="B649" s="6" t="s">
        <v>27</v>
      </c>
      <c r="C649" s="6">
        <v>1128299</v>
      </c>
      <c r="D649" s="7">
        <v>44534</v>
      </c>
      <c r="E649" s="6" t="s">
        <v>28</v>
      </c>
      <c r="F649" s="6" t="s">
        <v>42</v>
      </c>
      <c r="G649" s="6" t="s">
        <v>43</v>
      </c>
      <c r="H649" s="6" t="s">
        <v>22</v>
      </c>
      <c r="I649" s="25">
        <v>0.80000000000000016</v>
      </c>
      <c r="J649" s="22">
        <v>5250</v>
      </c>
      <c r="K649" s="23">
        <f t="shared" si="30"/>
        <v>4200.0000000000009</v>
      </c>
      <c r="L649" s="23">
        <f t="shared" si="31"/>
        <v>840.00000000000023</v>
      </c>
      <c r="M649" s="33">
        <v>0.2</v>
      </c>
      <c r="N649" s="30">
        <f t="shared" si="39"/>
        <v>0.8</v>
      </c>
      <c r="O649" s="31">
        <v>4200</v>
      </c>
      <c r="P649" s="31">
        <v>840</v>
      </c>
      <c r="Q649" s="30">
        <f t="shared" si="40"/>
        <v>3360.0000000000009</v>
      </c>
      <c r="R649" s="27">
        <f t="shared" si="38"/>
        <v>12</v>
      </c>
    </row>
    <row r="650" spans="1:18">
      <c r="A650" s="1" t="s">
        <v>39</v>
      </c>
      <c r="B650" s="6" t="s">
        <v>27</v>
      </c>
      <c r="C650" s="6">
        <v>1128299</v>
      </c>
      <c r="D650" s="7">
        <v>44199</v>
      </c>
      <c r="E650" s="6" t="s">
        <v>28</v>
      </c>
      <c r="F650" s="6" t="s">
        <v>44</v>
      </c>
      <c r="G650" s="6" t="s">
        <v>45</v>
      </c>
      <c r="H650" s="6" t="s">
        <v>17</v>
      </c>
      <c r="I650" s="25">
        <v>0.4</v>
      </c>
      <c r="J650" s="22">
        <v>4500</v>
      </c>
      <c r="K650" s="23">
        <f t="shared" si="30"/>
        <v>1800</v>
      </c>
      <c r="L650" s="23">
        <f t="shared" si="31"/>
        <v>540</v>
      </c>
      <c r="M650" s="33">
        <v>0.3</v>
      </c>
      <c r="N650" s="30">
        <f t="shared" si="39"/>
        <v>0.4</v>
      </c>
      <c r="O650" s="31">
        <v>1800</v>
      </c>
      <c r="P650" s="31">
        <v>540</v>
      </c>
      <c r="Q650" s="30">
        <f t="shared" si="40"/>
        <v>720</v>
      </c>
      <c r="R650" s="27">
        <f t="shared" si="38"/>
        <v>1</v>
      </c>
    </row>
    <row r="651" spans="1:18">
      <c r="A651" s="1"/>
      <c r="B651" s="6" t="s">
        <v>27</v>
      </c>
      <c r="C651" s="6">
        <v>1128299</v>
      </c>
      <c r="D651" s="7">
        <v>44199</v>
      </c>
      <c r="E651" s="6" t="s">
        <v>28</v>
      </c>
      <c r="F651" s="6" t="s">
        <v>44</v>
      </c>
      <c r="G651" s="6" t="s">
        <v>45</v>
      </c>
      <c r="H651" s="6" t="s">
        <v>18</v>
      </c>
      <c r="I651" s="25">
        <v>0.5</v>
      </c>
      <c r="J651" s="22">
        <v>4500</v>
      </c>
      <c r="K651" s="23">
        <f t="shared" si="30"/>
        <v>2250</v>
      </c>
      <c r="L651" s="23">
        <f t="shared" si="31"/>
        <v>562.5</v>
      </c>
      <c r="M651" s="33">
        <v>0.25</v>
      </c>
      <c r="N651" s="30">
        <f t="shared" si="39"/>
        <v>0.5</v>
      </c>
      <c r="O651" s="31">
        <v>2250</v>
      </c>
      <c r="P651" s="31">
        <v>562.5</v>
      </c>
      <c r="Q651" s="30">
        <f t="shared" si="40"/>
        <v>1125</v>
      </c>
      <c r="R651" s="27">
        <f t="shared" si="38"/>
        <v>1</v>
      </c>
    </row>
    <row r="652" spans="1:18">
      <c r="A652" s="1"/>
      <c r="B652" s="6" t="s">
        <v>27</v>
      </c>
      <c r="C652" s="6">
        <v>1128299</v>
      </c>
      <c r="D652" s="7">
        <v>44199</v>
      </c>
      <c r="E652" s="6" t="s">
        <v>28</v>
      </c>
      <c r="F652" s="6" t="s">
        <v>44</v>
      </c>
      <c r="G652" s="6" t="s">
        <v>45</v>
      </c>
      <c r="H652" s="6" t="s">
        <v>19</v>
      </c>
      <c r="I652" s="25">
        <v>0.5</v>
      </c>
      <c r="J652" s="22">
        <v>4500</v>
      </c>
      <c r="K652" s="23">
        <f t="shared" si="30"/>
        <v>2250</v>
      </c>
      <c r="L652" s="23">
        <f t="shared" si="31"/>
        <v>562.5</v>
      </c>
      <c r="M652" s="33">
        <v>0.25</v>
      </c>
      <c r="N652" s="30">
        <f t="shared" si="39"/>
        <v>0.5</v>
      </c>
      <c r="O652" s="31">
        <v>2250</v>
      </c>
      <c r="P652" s="31">
        <v>562.5</v>
      </c>
      <c r="Q652" s="30">
        <f t="shared" si="40"/>
        <v>1125</v>
      </c>
      <c r="R652" s="27">
        <f t="shared" si="38"/>
        <v>1</v>
      </c>
    </row>
    <row r="653" spans="1:18">
      <c r="A653" s="1"/>
      <c r="B653" s="6" t="s">
        <v>27</v>
      </c>
      <c r="C653" s="6">
        <v>1128299</v>
      </c>
      <c r="D653" s="7">
        <v>44199</v>
      </c>
      <c r="E653" s="6" t="s">
        <v>28</v>
      </c>
      <c r="F653" s="6" t="s">
        <v>44</v>
      </c>
      <c r="G653" s="6" t="s">
        <v>45</v>
      </c>
      <c r="H653" s="6" t="s">
        <v>20</v>
      </c>
      <c r="I653" s="25">
        <v>0.5</v>
      </c>
      <c r="J653" s="22">
        <v>3000</v>
      </c>
      <c r="K653" s="23">
        <f t="shared" si="30"/>
        <v>1500</v>
      </c>
      <c r="L653" s="23">
        <f t="shared" si="31"/>
        <v>450</v>
      </c>
      <c r="M653" s="33">
        <v>0.3</v>
      </c>
      <c r="N653" s="30">
        <f t="shared" si="39"/>
        <v>0.5</v>
      </c>
      <c r="O653" s="31">
        <v>1500</v>
      </c>
      <c r="P653" s="31">
        <v>450</v>
      </c>
      <c r="Q653" s="30">
        <f t="shared" si="40"/>
        <v>750</v>
      </c>
      <c r="R653" s="27">
        <f t="shared" si="38"/>
        <v>1</v>
      </c>
    </row>
    <row r="654" spans="1:18">
      <c r="A654" s="1"/>
      <c r="B654" s="6" t="s">
        <v>27</v>
      </c>
      <c r="C654" s="6">
        <v>1128299</v>
      </c>
      <c r="D654" s="7">
        <v>44199</v>
      </c>
      <c r="E654" s="6" t="s">
        <v>28</v>
      </c>
      <c r="F654" s="6" t="s">
        <v>44</v>
      </c>
      <c r="G654" s="6" t="s">
        <v>45</v>
      </c>
      <c r="H654" s="6" t="s">
        <v>21</v>
      </c>
      <c r="I654" s="25">
        <v>0.55000000000000004</v>
      </c>
      <c r="J654" s="22">
        <v>2500</v>
      </c>
      <c r="K654" s="23">
        <f t="shared" si="30"/>
        <v>1375</v>
      </c>
      <c r="L654" s="23">
        <f t="shared" si="31"/>
        <v>343.75</v>
      </c>
      <c r="M654" s="33">
        <v>0.25</v>
      </c>
      <c r="N654" s="30">
        <f t="shared" si="39"/>
        <v>0.55000000000000004</v>
      </c>
      <c r="O654" s="31">
        <v>1375</v>
      </c>
      <c r="P654" s="31">
        <v>343.75</v>
      </c>
      <c r="Q654" s="30">
        <f t="shared" si="40"/>
        <v>756.25000000000011</v>
      </c>
      <c r="R654" s="27">
        <f t="shared" si="38"/>
        <v>1</v>
      </c>
    </row>
    <row r="655" spans="1:18">
      <c r="A655" s="1"/>
      <c r="B655" s="6" t="s">
        <v>27</v>
      </c>
      <c r="C655" s="6">
        <v>1128299</v>
      </c>
      <c r="D655" s="7">
        <v>44199</v>
      </c>
      <c r="E655" s="6" t="s">
        <v>28</v>
      </c>
      <c r="F655" s="6" t="s">
        <v>44</v>
      </c>
      <c r="G655" s="6" t="s">
        <v>45</v>
      </c>
      <c r="H655" s="6" t="s">
        <v>22</v>
      </c>
      <c r="I655" s="25">
        <v>0.5</v>
      </c>
      <c r="J655" s="22">
        <v>5000</v>
      </c>
      <c r="K655" s="23">
        <f t="shared" si="30"/>
        <v>2500</v>
      </c>
      <c r="L655" s="23">
        <f t="shared" si="31"/>
        <v>500</v>
      </c>
      <c r="M655" s="33">
        <v>0.2</v>
      </c>
      <c r="N655" s="30">
        <f t="shared" si="39"/>
        <v>0.5</v>
      </c>
      <c r="O655" s="31">
        <v>2500</v>
      </c>
      <c r="P655" s="31">
        <v>500</v>
      </c>
      <c r="Q655" s="30">
        <f t="shared" si="40"/>
        <v>1250</v>
      </c>
      <c r="R655" s="27">
        <f t="shared" si="38"/>
        <v>1</v>
      </c>
    </row>
    <row r="656" spans="1:18">
      <c r="A656" s="1"/>
      <c r="B656" s="6" t="s">
        <v>27</v>
      </c>
      <c r="C656" s="6">
        <v>1128299</v>
      </c>
      <c r="D656" s="7">
        <v>44230</v>
      </c>
      <c r="E656" s="6" t="s">
        <v>28</v>
      </c>
      <c r="F656" s="6" t="s">
        <v>44</v>
      </c>
      <c r="G656" s="6" t="s">
        <v>45</v>
      </c>
      <c r="H656" s="6" t="s">
        <v>17</v>
      </c>
      <c r="I656" s="25">
        <v>0.4</v>
      </c>
      <c r="J656" s="22">
        <v>5500</v>
      </c>
      <c r="K656" s="23">
        <f t="shared" si="30"/>
        <v>2200</v>
      </c>
      <c r="L656" s="23">
        <f t="shared" si="31"/>
        <v>660</v>
      </c>
      <c r="M656" s="33">
        <v>0.3</v>
      </c>
      <c r="N656" s="30">
        <f t="shared" si="39"/>
        <v>0.4</v>
      </c>
      <c r="O656" s="31">
        <v>2200</v>
      </c>
      <c r="P656" s="31">
        <v>660</v>
      </c>
      <c r="Q656" s="30">
        <f t="shared" si="40"/>
        <v>880</v>
      </c>
      <c r="R656" s="27">
        <f t="shared" si="38"/>
        <v>2</v>
      </c>
    </row>
    <row r="657" spans="1:18">
      <c r="A657" s="1"/>
      <c r="B657" s="6" t="s">
        <v>27</v>
      </c>
      <c r="C657" s="6">
        <v>1128299</v>
      </c>
      <c r="D657" s="7">
        <v>44230</v>
      </c>
      <c r="E657" s="6" t="s">
        <v>28</v>
      </c>
      <c r="F657" s="6" t="s">
        <v>44</v>
      </c>
      <c r="G657" s="6" t="s">
        <v>45</v>
      </c>
      <c r="H657" s="6" t="s">
        <v>18</v>
      </c>
      <c r="I657" s="25">
        <v>0.5</v>
      </c>
      <c r="J657" s="22">
        <v>4500</v>
      </c>
      <c r="K657" s="23">
        <f t="shared" si="30"/>
        <v>2250</v>
      </c>
      <c r="L657" s="23">
        <f t="shared" si="31"/>
        <v>562.5</v>
      </c>
      <c r="M657" s="33">
        <v>0.25</v>
      </c>
      <c r="N657" s="30">
        <f t="shared" si="39"/>
        <v>0.5</v>
      </c>
      <c r="O657" s="31">
        <v>2250</v>
      </c>
      <c r="P657" s="31">
        <v>562.5</v>
      </c>
      <c r="Q657" s="30">
        <f t="shared" si="40"/>
        <v>1125</v>
      </c>
      <c r="R657" s="27">
        <f t="shared" si="38"/>
        <v>2</v>
      </c>
    </row>
    <row r="658" spans="1:18">
      <c r="A658" s="1"/>
      <c r="B658" s="6" t="s">
        <v>27</v>
      </c>
      <c r="C658" s="6">
        <v>1128299</v>
      </c>
      <c r="D658" s="7">
        <v>44230</v>
      </c>
      <c r="E658" s="6" t="s">
        <v>28</v>
      </c>
      <c r="F658" s="6" t="s">
        <v>44</v>
      </c>
      <c r="G658" s="6" t="s">
        <v>45</v>
      </c>
      <c r="H658" s="6" t="s">
        <v>19</v>
      </c>
      <c r="I658" s="25">
        <v>0.5</v>
      </c>
      <c r="J658" s="22">
        <v>4500</v>
      </c>
      <c r="K658" s="23">
        <f t="shared" si="30"/>
        <v>2250</v>
      </c>
      <c r="L658" s="23">
        <f t="shared" si="31"/>
        <v>562.5</v>
      </c>
      <c r="M658" s="33">
        <v>0.25</v>
      </c>
      <c r="N658" s="30">
        <f t="shared" si="39"/>
        <v>0.5</v>
      </c>
      <c r="O658" s="31">
        <v>2250</v>
      </c>
      <c r="P658" s="31">
        <v>562.5</v>
      </c>
      <c r="Q658" s="30">
        <f t="shared" si="40"/>
        <v>1125</v>
      </c>
      <c r="R658" s="27">
        <f t="shared" si="38"/>
        <v>2</v>
      </c>
    </row>
    <row r="659" spans="1:18">
      <c r="A659" s="1"/>
      <c r="B659" s="6" t="s">
        <v>27</v>
      </c>
      <c r="C659" s="6">
        <v>1128299</v>
      </c>
      <c r="D659" s="7">
        <v>44230</v>
      </c>
      <c r="E659" s="6" t="s">
        <v>28</v>
      </c>
      <c r="F659" s="6" t="s">
        <v>44</v>
      </c>
      <c r="G659" s="6" t="s">
        <v>45</v>
      </c>
      <c r="H659" s="6" t="s">
        <v>20</v>
      </c>
      <c r="I659" s="25">
        <v>0.5</v>
      </c>
      <c r="J659" s="22">
        <v>3000</v>
      </c>
      <c r="K659" s="23">
        <f t="shared" si="30"/>
        <v>1500</v>
      </c>
      <c r="L659" s="23">
        <f t="shared" si="31"/>
        <v>450</v>
      </c>
      <c r="M659" s="33">
        <v>0.3</v>
      </c>
      <c r="N659" s="30">
        <f t="shared" si="39"/>
        <v>0.5</v>
      </c>
      <c r="O659" s="31">
        <v>1500</v>
      </c>
      <c r="P659" s="31">
        <v>450</v>
      </c>
      <c r="Q659" s="30">
        <f t="shared" si="40"/>
        <v>750</v>
      </c>
      <c r="R659" s="27">
        <f t="shared" si="38"/>
        <v>2</v>
      </c>
    </row>
    <row r="660" spans="1:18">
      <c r="A660" s="1"/>
      <c r="B660" s="6" t="s">
        <v>27</v>
      </c>
      <c r="C660" s="6">
        <v>1128299</v>
      </c>
      <c r="D660" s="7">
        <v>44230</v>
      </c>
      <c r="E660" s="6" t="s">
        <v>28</v>
      </c>
      <c r="F660" s="6" t="s">
        <v>44</v>
      </c>
      <c r="G660" s="6" t="s">
        <v>45</v>
      </c>
      <c r="H660" s="6" t="s">
        <v>21</v>
      </c>
      <c r="I660" s="25">
        <v>0.55000000000000004</v>
      </c>
      <c r="J660" s="22">
        <v>2250</v>
      </c>
      <c r="K660" s="23">
        <f t="shared" si="30"/>
        <v>1237.5</v>
      </c>
      <c r="L660" s="23">
        <f t="shared" si="31"/>
        <v>309.375</v>
      </c>
      <c r="M660" s="33">
        <v>0.25</v>
      </c>
      <c r="N660" s="30">
        <f t="shared" si="39"/>
        <v>0.55000000000000004</v>
      </c>
      <c r="O660" s="31">
        <v>1237.5</v>
      </c>
      <c r="P660" s="31">
        <v>309.375</v>
      </c>
      <c r="Q660" s="30">
        <f t="shared" si="40"/>
        <v>680.625</v>
      </c>
      <c r="R660" s="27">
        <f t="shared" si="38"/>
        <v>2</v>
      </c>
    </row>
    <row r="661" spans="1:18">
      <c r="A661" s="1"/>
      <c r="B661" s="6" t="s">
        <v>27</v>
      </c>
      <c r="C661" s="6">
        <v>1128299</v>
      </c>
      <c r="D661" s="7">
        <v>44230</v>
      </c>
      <c r="E661" s="6" t="s">
        <v>28</v>
      </c>
      <c r="F661" s="6" t="s">
        <v>44</v>
      </c>
      <c r="G661" s="6" t="s">
        <v>45</v>
      </c>
      <c r="H661" s="6" t="s">
        <v>22</v>
      </c>
      <c r="I661" s="25">
        <v>0.5</v>
      </c>
      <c r="J661" s="22">
        <v>4250</v>
      </c>
      <c r="K661" s="23">
        <f t="shared" si="30"/>
        <v>2125</v>
      </c>
      <c r="L661" s="23">
        <f t="shared" si="31"/>
        <v>425</v>
      </c>
      <c r="M661" s="33">
        <v>0.2</v>
      </c>
      <c r="N661" s="30">
        <f t="shared" si="39"/>
        <v>0.5</v>
      </c>
      <c r="O661" s="31">
        <v>2125</v>
      </c>
      <c r="P661" s="31">
        <v>425</v>
      </c>
      <c r="Q661" s="30">
        <f t="shared" si="40"/>
        <v>1062.5</v>
      </c>
      <c r="R661" s="27">
        <f t="shared" si="38"/>
        <v>2</v>
      </c>
    </row>
    <row r="662" spans="1:18">
      <c r="A662" s="1"/>
      <c r="B662" s="6" t="s">
        <v>27</v>
      </c>
      <c r="C662" s="6">
        <v>1128299</v>
      </c>
      <c r="D662" s="7">
        <v>44257</v>
      </c>
      <c r="E662" s="6" t="s">
        <v>28</v>
      </c>
      <c r="F662" s="6" t="s">
        <v>44</v>
      </c>
      <c r="G662" s="6" t="s">
        <v>45</v>
      </c>
      <c r="H662" s="6" t="s">
        <v>17</v>
      </c>
      <c r="I662" s="25">
        <v>0.5</v>
      </c>
      <c r="J662" s="22">
        <v>5750</v>
      </c>
      <c r="K662" s="23">
        <f t="shared" si="30"/>
        <v>2875</v>
      </c>
      <c r="L662" s="23">
        <f t="shared" si="31"/>
        <v>862.5</v>
      </c>
      <c r="M662" s="33">
        <v>0.3</v>
      </c>
      <c r="N662" s="30">
        <f t="shared" si="39"/>
        <v>0.5</v>
      </c>
      <c r="O662" s="31">
        <v>2875</v>
      </c>
      <c r="P662" s="31">
        <v>862.5</v>
      </c>
      <c r="Q662" s="30">
        <f t="shared" si="40"/>
        <v>1437.5</v>
      </c>
      <c r="R662" s="27">
        <f t="shared" si="38"/>
        <v>3</v>
      </c>
    </row>
    <row r="663" spans="1:18">
      <c r="A663" s="1"/>
      <c r="B663" s="6" t="s">
        <v>27</v>
      </c>
      <c r="C663" s="6">
        <v>1128299</v>
      </c>
      <c r="D663" s="7">
        <v>44257</v>
      </c>
      <c r="E663" s="6" t="s">
        <v>28</v>
      </c>
      <c r="F663" s="6" t="s">
        <v>44</v>
      </c>
      <c r="G663" s="6" t="s">
        <v>45</v>
      </c>
      <c r="H663" s="6" t="s">
        <v>18</v>
      </c>
      <c r="I663" s="25">
        <v>0.6</v>
      </c>
      <c r="J663" s="22">
        <v>4250</v>
      </c>
      <c r="K663" s="23">
        <f t="shared" si="30"/>
        <v>2550</v>
      </c>
      <c r="L663" s="23">
        <f t="shared" si="31"/>
        <v>637.5</v>
      </c>
      <c r="M663" s="33">
        <v>0.25</v>
      </c>
      <c r="N663" s="30">
        <f t="shared" si="39"/>
        <v>0.6</v>
      </c>
      <c r="O663" s="31">
        <v>2550</v>
      </c>
      <c r="P663" s="31">
        <v>637.5</v>
      </c>
      <c r="Q663" s="30">
        <f t="shared" si="40"/>
        <v>1530</v>
      </c>
      <c r="R663" s="27">
        <f t="shared" si="38"/>
        <v>3</v>
      </c>
    </row>
    <row r="664" spans="1:18">
      <c r="A664" s="1"/>
      <c r="B664" s="6" t="s">
        <v>27</v>
      </c>
      <c r="C664" s="6">
        <v>1128299</v>
      </c>
      <c r="D664" s="7">
        <v>44257</v>
      </c>
      <c r="E664" s="6" t="s">
        <v>28</v>
      </c>
      <c r="F664" s="6" t="s">
        <v>44</v>
      </c>
      <c r="G664" s="6" t="s">
        <v>45</v>
      </c>
      <c r="H664" s="6" t="s">
        <v>19</v>
      </c>
      <c r="I664" s="25">
        <v>0.64999999999999991</v>
      </c>
      <c r="J664" s="22">
        <v>4250</v>
      </c>
      <c r="K664" s="23">
        <f t="shared" si="30"/>
        <v>2762.4999999999995</v>
      </c>
      <c r="L664" s="23">
        <f t="shared" si="31"/>
        <v>690.62499999999989</v>
      </c>
      <c r="M664" s="33">
        <v>0.25</v>
      </c>
      <c r="N664" s="30">
        <f t="shared" si="39"/>
        <v>0.65</v>
      </c>
      <c r="O664" s="31">
        <v>2762.5</v>
      </c>
      <c r="P664" s="31">
        <v>690.625</v>
      </c>
      <c r="Q664" s="30">
        <f t="shared" si="40"/>
        <v>1795.6249999999998</v>
      </c>
      <c r="R664" s="27">
        <f t="shared" si="38"/>
        <v>3</v>
      </c>
    </row>
    <row r="665" spans="1:18">
      <c r="A665" s="1"/>
      <c r="B665" s="6" t="s">
        <v>27</v>
      </c>
      <c r="C665" s="6">
        <v>1128299</v>
      </c>
      <c r="D665" s="7">
        <v>44257</v>
      </c>
      <c r="E665" s="6" t="s">
        <v>28</v>
      </c>
      <c r="F665" s="6" t="s">
        <v>44</v>
      </c>
      <c r="G665" s="6" t="s">
        <v>45</v>
      </c>
      <c r="H665" s="6" t="s">
        <v>20</v>
      </c>
      <c r="I665" s="25">
        <v>0.64999999999999991</v>
      </c>
      <c r="J665" s="22">
        <v>3250</v>
      </c>
      <c r="K665" s="23">
        <f t="shared" si="30"/>
        <v>2112.4999999999995</v>
      </c>
      <c r="L665" s="23">
        <f t="shared" si="31"/>
        <v>633.74999999999989</v>
      </c>
      <c r="M665" s="33">
        <v>0.3</v>
      </c>
      <c r="N665" s="30">
        <f t="shared" si="39"/>
        <v>0.65</v>
      </c>
      <c r="O665" s="31">
        <v>2112.5</v>
      </c>
      <c r="P665" s="31">
        <v>633.75</v>
      </c>
      <c r="Q665" s="30">
        <f t="shared" si="40"/>
        <v>1373.1249999999998</v>
      </c>
      <c r="R665" s="27">
        <f t="shared" si="38"/>
        <v>3</v>
      </c>
    </row>
    <row r="666" spans="1:18">
      <c r="A666" s="1"/>
      <c r="B666" s="6" t="s">
        <v>27</v>
      </c>
      <c r="C666" s="6">
        <v>1128299</v>
      </c>
      <c r="D666" s="7">
        <v>44257</v>
      </c>
      <c r="E666" s="6" t="s">
        <v>28</v>
      </c>
      <c r="F666" s="6" t="s">
        <v>44</v>
      </c>
      <c r="G666" s="6" t="s">
        <v>45</v>
      </c>
      <c r="H666" s="6" t="s">
        <v>21</v>
      </c>
      <c r="I666" s="25">
        <v>0.7</v>
      </c>
      <c r="J666" s="22">
        <v>1750</v>
      </c>
      <c r="K666" s="23">
        <f t="shared" si="30"/>
        <v>1225</v>
      </c>
      <c r="L666" s="23">
        <f t="shared" si="31"/>
        <v>306.25</v>
      </c>
      <c r="M666" s="33">
        <v>0.25</v>
      </c>
      <c r="N666" s="30">
        <f t="shared" si="39"/>
        <v>0.7</v>
      </c>
      <c r="O666" s="31">
        <v>1225</v>
      </c>
      <c r="P666" s="31">
        <v>306.25</v>
      </c>
      <c r="Q666" s="30">
        <f t="shared" si="40"/>
        <v>857.5</v>
      </c>
      <c r="R666" s="27">
        <f t="shared" si="38"/>
        <v>3</v>
      </c>
    </row>
    <row r="667" spans="1:18">
      <c r="A667" s="1"/>
      <c r="B667" s="6" t="s">
        <v>27</v>
      </c>
      <c r="C667" s="6">
        <v>1128299</v>
      </c>
      <c r="D667" s="7">
        <v>44257</v>
      </c>
      <c r="E667" s="6" t="s">
        <v>28</v>
      </c>
      <c r="F667" s="6" t="s">
        <v>44</v>
      </c>
      <c r="G667" s="6" t="s">
        <v>45</v>
      </c>
      <c r="H667" s="6" t="s">
        <v>22</v>
      </c>
      <c r="I667" s="25">
        <v>0.64999999999999991</v>
      </c>
      <c r="J667" s="22">
        <v>3750</v>
      </c>
      <c r="K667" s="23">
        <f t="shared" si="30"/>
        <v>2437.4999999999995</v>
      </c>
      <c r="L667" s="23">
        <f t="shared" si="31"/>
        <v>487.49999999999994</v>
      </c>
      <c r="M667" s="33">
        <v>0.2</v>
      </c>
      <c r="N667" s="30">
        <f t="shared" si="39"/>
        <v>0.65</v>
      </c>
      <c r="O667" s="31">
        <v>2437.5</v>
      </c>
      <c r="P667" s="31">
        <v>487.5</v>
      </c>
      <c r="Q667" s="30">
        <f t="shared" si="40"/>
        <v>1584.3749999999998</v>
      </c>
      <c r="R667" s="27">
        <f t="shared" si="38"/>
        <v>3</v>
      </c>
    </row>
    <row r="668" spans="1:18">
      <c r="A668" s="1"/>
      <c r="B668" s="6" t="s">
        <v>27</v>
      </c>
      <c r="C668" s="6">
        <v>1128299</v>
      </c>
      <c r="D668" s="7">
        <v>44289</v>
      </c>
      <c r="E668" s="6" t="s">
        <v>28</v>
      </c>
      <c r="F668" s="6" t="s">
        <v>44</v>
      </c>
      <c r="G668" s="6" t="s">
        <v>45</v>
      </c>
      <c r="H668" s="6" t="s">
        <v>17</v>
      </c>
      <c r="I668" s="25">
        <v>0.7</v>
      </c>
      <c r="J668" s="22">
        <v>5500</v>
      </c>
      <c r="K668" s="23">
        <f t="shared" si="30"/>
        <v>3849.9999999999995</v>
      </c>
      <c r="L668" s="23">
        <f t="shared" si="31"/>
        <v>1154.9999999999998</v>
      </c>
      <c r="M668" s="33">
        <v>0.3</v>
      </c>
      <c r="N668" s="30">
        <f t="shared" si="39"/>
        <v>0.7</v>
      </c>
      <c r="O668" s="31">
        <v>3850</v>
      </c>
      <c r="P668" s="31">
        <v>1155</v>
      </c>
      <c r="Q668" s="30">
        <f t="shared" si="40"/>
        <v>2694.9999999999995</v>
      </c>
      <c r="R668" s="27">
        <f t="shared" si="38"/>
        <v>4</v>
      </c>
    </row>
    <row r="669" spans="1:18">
      <c r="A669" s="1"/>
      <c r="B669" s="6" t="s">
        <v>27</v>
      </c>
      <c r="C669" s="6">
        <v>1128299</v>
      </c>
      <c r="D669" s="7">
        <v>44289</v>
      </c>
      <c r="E669" s="6" t="s">
        <v>28</v>
      </c>
      <c r="F669" s="6" t="s">
        <v>44</v>
      </c>
      <c r="G669" s="6" t="s">
        <v>45</v>
      </c>
      <c r="H669" s="6" t="s">
        <v>18</v>
      </c>
      <c r="I669" s="25">
        <v>0.75</v>
      </c>
      <c r="J669" s="22">
        <v>3500</v>
      </c>
      <c r="K669" s="23">
        <f t="shared" si="30"/>
        <v>2625</v>
      </c>
      <c r="L669" s="23">
        <f t="shared" si="31"/>
        <v>656.25</v>
      </c>
      <c r="M669" s="33">
        <v>0.25</v>
      </c>
      <c r="N669" s="30">
        <f t="shared" si="39"/>
        <v>0.75</v>
      </c>
      <c r="O669" s="31">
        <v>2625</v>
      </c>
      <c r="P669" s="31">
        <v>656.25</v>
      </c>
      <c r="Q669" s="30">
        <f t="shared" si="40"/>
        <v>1968.75</v>
      </c>
      <c r="R669" s="27">
        <f t="shared" si="38"/>
        <v>4</v>
      </c>
    </row>
    <row r="670" spans="1:18">
      <c r="A670" s="1"/>
      <c r="B670" s="6" t="s">
        <v>27</v>
      </c>
      <c r="C670" s="6">
        <v>1128299</v>
      </c>
      <c r="D670" s="7">
        <v>44289</v>
      </c>
      <c r="E670" s="6" t="s">
        <v>28</v>
      </c>
      <c r="F670" s="6" t="s">
        <v>44</v>
      </c>
      <c r="G670" s="6" t="s">
        <v>45</v>
      </c>
      <c r="H670" s="6" t="s">
        <v>19</v>
      </c>
      <c r="I670" s="25">
        <v>0.75</v>
      </c>
      <c r="J670" s="22">
        <v>4000</v>
      </c>
      <c r="K670" s="23">
        <f t="shared" si="30"/>
        <v>3000</v>
      </c>
      <c r="L670" s="23">
        <f t="shared" si="31"/>
        <v>750</v>
      </c>
      <c r="M670" s="33">
        <v>0.25</v>
      </c>
      <c r="N670" s="30">
        <f t="shared" si="39"/>
        <v>0.75</v>
      </c>
      <c r="O670" s="31">
        <v>3000</v>
      </c>
      <c r="P670" s="31">
        <v>750</v>
      </c>
      <c r="Q670" s="30">
        <f t="shared" si="40"/>
        <v>2250</v>
      </c>
      <c r="R670" s="27">
        <f t="shared" si="38"/>
        <v>4</v>
      </c>
    </row>
    <row r="671" spans="1:18">
      <c r="A671" s="1"/>
      <c r="B671" s="6" t="s">
        <v>27</v>
      </c>
      <c r="C671" s="6">
        <v>1128299</v>
      </c>
      <c r="D671" s="7">
        <v>44289</v>
      </c>
      <c r="E671" s="6" t="s">
        <v>28</v>
      </c>
      <c r="F671" s="6" t="s">
        <v>44</v>
      </c>
      <c r="G671" s="6" t="s">
        <v>45</v>
      </c>
      <c r="H671" s="6" t="s">
        <v>20</v>
      </c>
      <c r="I671" s="25">
        <v>0.6</v>
      </c>
      <c r="J671" s="22">
        <v>3000</v>
      </c>
      <c r="K671" s="23">
        <f t="shared" si="30"/>
        <v>1800</v>
      </c>
      <c r="L671" s="23">
        <f t="shared" si="31"/>
        <v>540</v>
      </c>
      <c r="M671" s="33">
        <v>0.3</v>
      </c>
      <c r="N671" s="30">
        <f t="shared" si="39"/>
        <v>0.6</v>
      </c>
      <c r="O671" s="31">
        <v>1800</v>
      </c>
      <c r="P671" s="31">
        <v>540</v>
      </c>
      <c r="Q671" s="30">
        <f t="shared" si="40"/>
        <v>1080</v>
      </c>
      <c r="R671" s="27">
        <f t="shared" si="38"/>
        <v>4</v>
      </c>
    </row>
    <row r="672" spans="1:18">
      <c r="A672" s="1"/>
      <c r="B672" s="6" t="s">
        <v>27</v>
      </c>
      <c r="C672" s="6">
        <v>1128299</v>
      </c>
      <c r="D672" s="7">
        <v>44289</v>
      </c>
      <c r="E672" s="6" t="s">
        <v>28</v>
      </c>
      <c r="F672" s="6" t="s">
        <v>44</v>
      </c>
      <c r="G672" s="6" t="s">
        <v>45</v>
      </c>
      <c r="H672" s="6" t="s">
        <v>21</v>
      </c>
      <c r="I672" s="25">
        <v>0.65</v>
      </c>
      <c r="J672" s="22">
        <v>2000</v>
      </c>
      <c r="K672" s="23">
        <f t="shared" si="30"/>
        <v>1300</v>
      </c>
      <c r="L672" s="23">
        <f t="shared" si="31"/>
        <v>325</v>
      </c>
      <c r="M672" s="33">
        <v>0.25</v>
      </c>
      <c r="N672" s="30">
        <f t="shared" si="39"/>
        <v>0.65</v>
      </c>
      <c r="O672" s="31">
        <v>1300</v>
      </c>
      <c r="P672" s="31">
        <v>325</v>
      </c>
      <c r="Q672" s="30">
        <f t="shared" si="40"/>
        <v>845</v>
      </c>
      <c r="R672" s="27">
        <f t="shared" si="38"/>
        <v>4</v>
      </c>
    </row>
    <row r="673" spans="1:18">
      <c r="A673" s="1"/>
      <c r="B673" s="6" t="s">
        <v>27</v>
      </c>
      <c r="C673" s="6">
        <v>1128299</v>
      </c>
      <c r="D673" s="7">
        <v>44289</v>
      </c>
      <c r="E673" s="6" t="s">
        <v>28</v>
      </c>
      <c r="F673" s="6" t="s">
        <v>44</v>
      </c>
      <c r="G673" s="6" t="s">
        <v>45</v>
      </c>
      <c r="H673" s="6" t="s">
        <v>22</v>
      </c>
      <c r="I673" s="25">
        <v>0.8</v>
      </c>
      <c r="J673" s="22">
        <v>3500</v>
      </c>
      <c r="K673" s="23">
        <f t="shared" si="30"/>
        <v>2800</v>
      </c>
      <c r="L673" s="23">
        <f t="shared" si="31"/>
        <v>560</v>
      </c>
      <c r="M673" s="33">
        <v>0.2</v>
      </c>
      <c r="N673" s="30">
        <f t="shared" si="39"/>
        <v>0.8</v>
      </c>
      <c r="O673" s="31">
        <v>2800</v>
      </c>
      <c r="P673" s="31">
        <v>560</v>
      </c>
      <c r="Q673" s="30">
        <f t="shared" si="40"/>
        <v>2240</v>
      </c>
      <c r="R673" s="27">
        <f t="shared" si="38"/>
        <v>4</v>
      </c>
    </row>
    <row r="674" spans="1:18">
      <c r="A674" s="1"/>
      <c r="B674" s="6" t="s">
        <v>27</v>
      </c>
      <c r="C674" s="6">
        <v>1128299</v>
      </c>
      <c r="D674" s="7">
        <v>44320</v>
      </c>
      <c r="E674" s="6" t="s">
        <v>28</v>
      </c>
      <c r="F674" s="6" t="s">
        <v>44</v>
      </c>
      <c r="G674" s="6" t="s">
        <v>45</v>
      </c>
      <c r="H674" s="6" t="s">
        <v>17</v>
      </c>
      <c r="I674" s="25">
        <v>0.6</v>
      </c>
      <c r="J674" s="22">
        <v>5500</v>
      </c>
      <c r="K674" s="23">
        <f t="shared" si="30"/>
        <v>3300</v>
      </c>
      <c r="L674" s="23">
        <f t="shared" si="31"/>
        <v>990</v>
      </c>
      <c r="M674" s="33">
        <v>0.3</v>
      </c>
      <c r="N674" s="30">
        <f t="shared" si="39"/>
        <v>0.6</v>
      </c>
      <c r="O674" s="31">
        <v>3300</v>
      </c>
      <c r="P674" s="31">
        <v>990</v>
      </c>
      <c r="Q674" s="30">
        <f t="shared" si="40"/>
        <v>1980</v>
      </c>
      <c r="R674" s="27">
        <f t="shared" si="38"/>
        <v>5</v>
      </c>
    </row>
    <row r="675" spans="1:18">
      <c r="A675" s="1"/>
      <c r="B675" s="6" t="s">
        <v>27</v>
      </c>
      <c r="C675" s="6">
        <v>1128299</v>
      </c>
      <c r="D675" s="7">
        <v>44320</v>
      </c>
      <c r="E675" s="6" t="s">
        <v>28</v>
      </c>
      <c r="F675" s="6" t="s">
        <v>44</v>
      </c>
      <c r="G675" s="6" t="s">
        <v>45</v>
      </c>
      <c r="H675" s="6" t="s">
        <v>18</v>
      </c>
      <c r="I675" s="25">
        <v>0.65</v>
      </c>
      <c r="J675" s="22">
        <v>4000</v>
      </c>
      <c r="K675" s="23">
        <f t="shared" si="30"/>
        <v>2600</v>
      </c>
      <c r="L675" s="23">
        <f t="shared" si="31"/>
        <v>650</v>
      </c>
      <c r="M675" s="33">
        <v>0.25</v>
      </c>
      <c r="N675" s="30">
        <f t="shared" si="39"/>
        <v>0.65</v>
      </c>
      <c r="O675" s="31">
        <v>2600</v>
      </c>
      <c r="P675" s="31">
        <v>650</v>
      </c>
      <c r="Q675" s="30">
        <f t="shared" si="40"/>
        <v>1690</v>
      </c>
      <c r="R675" s="27">
        <f t="shared" si="38"/>
        <v>5</v>
      </c>
    </row>
    <row r="676" spans="1:18">
      <c r="A676" s="1"/>
      <c r="B676" s="6" t="s">
        <v>27</v>
      </c>
      <c r="C676" s="6">
        <v>1128299</v>
      </c>
      <c r="D676" s="7">
        <v>44320</v>
      </c>
      <c r="E676" s="6" t="s">
        <v>28</v>
      </c>
      <c r="F676" s="6" t="s">
        <v>44</v>
      </c>
      <c r="G676" s="6" t="s">
        <v>45</v>
      </c>
      <c r="H676" s="6" t="s">
        <v>19</v>
      </c>
      <c r="I676" s="25">
        <v>0.65</v>
      </c>
      <c r="J676" s="22">
        <v>4000</v>
      </c>
      <c r="K676" s="23">
        <f t="shared" si="30"/>
        <v>2600</v>
      </c>
      <c r="L676" s="23">
        <f t="shared" si="31"/>
        <v>650</v>
      </c>
      <c r="M676" s="33">
        <v>0.25</v>
      </c>
      <c r="N676" s="30">
        <f t="shared" si="39"/>
        <v>0.65</v>
      </c>
      <c r="O676" s="31">
        <v>2600</v>
      </c>
      <c r="P676" s="31">
        <v>650</v>
      </c>
      <c r="Q676" s="30">
        <f t="shared" si="40"/>
        <v>1690</v>
      </c>
      <c r="R676" s="27">
        <f t="shared" si="38"/>
        <v>5</v>
      </c>
    </row>
    <row r="677" spans="1:18">
      <c r="A677" s="1"/>
      <c r="B677" s="6" t="s">
        <v>27</v>
      </c>
      <c r="C677" s="6">
        <v>1128299</v>
      </c>
      <c r="D677" s="7">
        <v>44320</v>
      </c>
      <c r="E677" s="6" t="s">
        <v>28</v>
      </c>
      <c r="F677" s="6" t="s">
        <v>44</v>
      </c>
      <c r="G677" s="6" t="s">
        <v>45</v>
      </c>
      <c r="H677" s="6" t="s">
        <v>20</v>
      </c>
      <c r="I677" s="25">
        <v>0.6</v>
      </c>
      <c r="J677" s="22">
        <v>3000</v>
      </c>
      <c r="K677" s="23">
        <f t="shared" si="30"/>
        <v>1800</v>
      </c>
      <c r="L677" s="23">
        <f t="shared" si="31"/>
        <v>540</v>
      </c>
      <c r="M677" s="33">
        <v>0.3</v>
      </c>
      <c r="N677" s="30">
        <f t="shared" si="39"/>
        <v>0.6</v>
      </c>
      <c r="O677" s="31">
        <v>1800</v>
      </c>
      <c r="P677" s="31">
        <v>540</v>
      </c>
      <c r="Q677" s="30">
        <f t="shared" si="40"/>
        <v>1080</v>
      </c>
      <c r="R677" s="27">
        <f t="shared" si="38"/>
        <v>5</v>
      </c>
    </row>
    <row r="678" spans="1:18">
      <c r="A678" s="1"/>
      <c r="B678" s="6" t="s">
        <v>27</v>
      </c>
      <c r="C678" s="6">
        <v>1128299</v>
      </c>
      <c r="D678" s="7">
        <v>44320</v>
      </c>
      <c r="E678" s="6" t="s">
        <v>28</v>
      </c>
      <c r="F678" s="6" t="s">
        <v>44</v>
      </c>
      <c r="G678" s="6" t="s">
        <v>45</v>
      </c>
      <c r="H678" s="6" t="s">
        <v>21</v>
      </c>
      <c r="I678" s="25">
        <v>0.65</v>
      </c>
      <c r="J678" s="22">
        <v>2000</v>
      </c>
      <c r="K678" s="23">
        <f t="shared" si="30"/>
        <v>1300</v>
      </c>
      <c r="L678" s="23">
        <f t="shared" si="31"/>
        <v>325</v>
      </c>
      <c r="M678" s="33">
        <v>0.25</v>
      </c>
      <c r="N678" s="30">
        <f t="shared" si="39"/>
        <v>0.65</v>
      </c>
      <c r="O678" s="31">
        <v>1300</v>
      </c>
      <c r="P678" s="31">
        <v>325</v>
      </c>
      <c r="Q678" s="30">
        <f t="shared" si="40"/>
        <v>845</v>
      </c>
      <c r="R678" s="27">
        <f t="shared" si="38"/>
        <v>5</v>
      </c>
    </row>
    <row r="679" spans="1:18">
      <c r="A679" s="1"/>
      <c r="B679" s="6" t="s">
        <v>27</v>
      </c>
      <c r="C679" s="6">
        <v>1128299</v>
      </c>
      <c r="D679" s="7">
        <v>44320</v>
      </c>
      <c r="E679" s="6" t="s">
        <v>28</v>
      </c>
      <c r="F679" s="6" t="s">
        <v>44</v>
      </c>
      <c r="G679" s="6" t="s">
        <v>45</v>
      </c>
      <c r="H679" s="6" t="s">
        <v>22</v>
      </c>
      <c r="I679" s="25">
        <v>0.8</v>
      </c>
      <c r="J679" s="22">
        <v>5000</v>
      </c>
      <c r="K679" s="23">
        <f t="shared" si="30"/>
        <v>4000</v>
      </c>
      <c r="L679" s="23">
        <f t="shared" si="31"/>
        <v>800</v>
      </c>
      <c r="M679" s="33">
        <v>0.2</v>
      </c>
      <c r="N679" s="30">
        <f t="shared" si="39"/>
        <v>0.8</v>
      </c>
      <c r="O679" s="31">
        <v>4000</v>
      </c>
      <c r="P679" s="31">
        <v>800</v>
      </c>
      <c r="Q679" s="30">
        <f t="shared" si="40"/>
        <v>3200</v>
      </c>
      <c r="R679" s="27">
        <f t="shared" si="38"/>
        <v>5</v>
      </c>
    </row>
    <row r="680" spans="1:18">
      <c r="A680" s="1"/>
      <c r="B680" s="6" t="s">
        <v>27</v>
      </c>
      <c r="C680" s="6">
        <v>1128299</v>
      </c>
      <c r="D680" s="7">
        <v>44350</v>
      </c>
      <c r="E680" s="6" t="s">
        <v>28</v>
      </c>
      <c r="F680" s="6" t="s">
        <v>44</v>
      </c>
      <c r="G680" s="6" t="s">
        <v>45</v>
      </c>
      <c r="H680" s="6" t="s">
        <v>17</v>
      </c>
      <c r="I680" s="25">
        <v>0.75</v>
      </c>
      <c r="J680" s="22">
        <v>7500</v>
      </c>
      <c r="K680" s="23">
        <f t="shared" si="30"/>
        <v>5625</v>
      </c>
      <c r="L680" s="23">
        <f t="shared" si="31"/>
        <v>1687.5</v>
      </c>
      <c r="M680" s="33">
        <v>0.3</v>
      </c>
      <c r="N680" s="30">
        <f t="shared" si="39"/>
        <v>0.75</v>
      </c>
      <c r="O680" s="31">
        <v>5625</v>
      </c>
      <c r="P680" s="31">
        <v>1687.5</v>
      </c>
      <c r="Q680" s="30">
        <f t="shared" si="40"/>
        <v>4218.75</v>
      </c>
      <c r="R680" s="27">
        <f t="shared" si="38"/>
        <v>6</v>
      </c>
    </row>
    <row r="681" spans="1:18">
      <c r="A681" s="1"/>
      <c r="B681" s="6" t="s">
        <v>27</v>
      </c>
      <c r="C681" s="6">
        <v>1128299</v>
      </c>
      <c r="D681" s="7">
        <v>44350</v>
      </c>
      <c r="E681" s="6" t="s">
        <v>28</v>
      </c>
      <c r="F681" s="6" t="s">
        <v>44</v>
      </c>
      <c r="G681" s="6" t="s">
        <v>45</v>
      </c>
      <c r="H681" s="6" t="s">
        <v>18</v>
      </c>
      <c r="I681" s="25">
        <v>0.8</v>
      </c>
      <c r="J681" s="22">
        <v>6250</v>
      </c>
      <c r="K681" s="23">
        <f t="shared" si="30"/>
        <v>5000</v>
      </c>
      <c r="L681" s="23">
        <f t="shared" si="31"/>
        <v>1250</v>
      </c>
      <c r="M681" s="33">
        <v>0.25</v>
      </c>
      <c r="N681" s="30">
        <f t="shared" si="39"/>
        <v>0.8</v>
      </c>
      <c r="O681" s="31">
        <v>5000</v>
      </c>
      <c r="P681" s="31">
        <v>1250</v>
      </c>
      <c r="Q681" s="30">
        <f t="shared" si="40"/>
        <v>4000</v>
      </c>
      <c r="R681" s="27">
        <f t="shared" si="38"/>
        <v>6</v>
      </c>
    </row>
    <row r="682" spans="1:18">
      <c r="A682" s="1"/>
      <c r="B682" s="6" t="s">
        <v>27</v>
      </c>
      <c r="C682" s="6">
        <v>1128299</v>
      </c>
      <c r="D682" s="7">
        <v>44350</v>
      </c>
      <c r="E682" s="6" t="s">
        <v>28</v>
      </c>
      <c r="F682" s="6" t="s">
        <v>44</v>
      </c>
      <c r="G682" s="6" t="s">
        <v>45</v>
      </c>
      <c r="H682" s="6" t="s">
        <v>19</v>
      </c>
      <c r="I682" s="25">
        <v>0.8</v>
      </c>
      <c r="J682" s="22">
        <v>6250</v>
      </c>
      <c r="K682" s="23">
        <f t="shared" si="30"/>
        <v>5000</v>
      </c>
      <c r="L682" s="23">
        <f t="shared" si="31"/>
        <v>1250</v>
      </c>
      <c r="M682" s="33">
        <v>0.25</v>
      </c>
      <c r="N682" s="30">
        <f t="shared" si="39"/>
        <v>0.8</v>
      </c>
      <c r="O682" s="31">
        <v>5000</v>
      </c>
      <c r="P682" s="31">
        <v>1250</v>
      </c>
      <c r="Q682" s="30">
        <f t="shared" si="40"/>
        <v>4000</v>
      </c>
      <c r="R682" s="27">
        <f t="shared" si="38"/>
        <v>6</v>
      </c>
    </row>
    <row r="683" spans="1:18">
      <c r="A683" s="1"/>
      <c r="B683" s="6" t="s">
        <v>27</v>
      </c>
      <c r="C683" s="6">
        <v>1128299</v>
      </c>
      <c r="D683" s="7">
        <v>44350</v>
      </c>
      <c r="E683" s="6" t="s">
        <v>28</v>
      </c>
      <c r="F683" s="6" t="s">
        <v>44</v>
      </c>
      <c r="G683" s="6" t="s">
        <v>45</v>
      </c>
      <c r="H683" s="6" t="s">
        <v>20</v>
      </c>
      <c r="I683" s="25">
        <v>0.8</v>
      </c>
      <c r="J683" s="22">
        <v>5000</v>
      </c>
      <c r="K683" s="23">
        <f t="shared" si="30"/>
        <v>4000</v>
      </c>
      <c r="L683" s="23">
        <f t="shared" si="31"/>
        <v>1200</v>
      </c>
      <c r="M683" s="33">
        <v>0.3</v>
      </c>
      <c r="N683" s="30">
        <f t="shared" si="39"/>
        <v>0.8</v>
      </c>
      <c r="O683" s="31">
        <v>4000</v>
      </c>
      <c r="P683" s="31">
        <v>1200</v>
      </c>
      <c r="Q683" s="30">
        <f t="shared" si="40"/>
        <v>3200</v>
      </c>
      <c r="R683" s="27">
        <f t="shared" si="38"/>
        <v>6</v>
      </c>
    </row>
    <row r="684" spans="1:18">
      <c r="A684" s="1"/>
      <c r="B684" s="6" t="s">
        <v>27</v>
      </c>
      <c r="C684" s="6">
        <v>1128299</v>
      </c>
      <c r="D684" s="7">
        <v>44350</v>
      </c>
      <c r="E684" s="6" t="s">
        <v>28</v>
      </c>
      <c r="F684" s="6" t="s">
        <v>44</v>
      </c>
      <c r="G684" s="6" t="s">
        <v>45</v>
      </c>
      <c r="H684" s="6" t="s">
        <v>21</v>
      </c>
      <c r="I684" s="25">
        <v>0.85000000000000009</v>
      </c>
      <c r="J684" s="22">
        <v>3750</v>
      </c>
      <c r="K684" s="23">
        <f t="shared" si="30"/>
        <v>3187.5000000000005</v>
      </c>
      <c r="L684" s="23">
        <f t="shared" si="31"/>
        <v>796.87500000000011</v>
      </c>
      <c r="M684" s="33">
        <v>0.25</v>
      </c>
      <c r="N684" s="30">
        <f t="shared" si="39"/>
        <v>0.85</v>
      </c>
      <c r="O684" s="31">
        <v>3187.5</v>
      </c>
      <c r="P684" s="31">
        <v>796.875</v>
      </c>
      <c r="Q684" s="30">
        <f t="shared" si="40"/>
        <v>2709.3750000000005</v>
      </c>
      <c r="R684" s="27">
        <f t="shared" si="38"/>
        <v>6</v>
      </c>
    </row>
    <row r="685" spans="1:18">
      <c r="A685" s="1"/>
      <c r="B685" s="6" t="s">
        <v>27</v>
      </c>
      <c r="C685" s="6">
        <v>1128299</v>
      </c>
      <c r="D685" s="7">
        <v>44350</v>
      </c>
      <c r="E685" s="6" t="s">
        <v>28</v>
      </c>
      <c r="F685" s="6" t="s">
        <v>44</v>
      </c>
      <c r="G685" s="6" t="s">
        <v>45</v>
      </c>
      <c r="H685" s="6" t="s">
        <v>22</v>
      </c>
      <c r="I685" s="25">
        <v>1</v>
      </c>
      <c r="J685" s="22">
        <v>6750</v>
      </c>
      <c r="K685" s="23">
        <f t="shared" si="30"/>
        <v>6750</v>
      </c>
      <c r="L685" s="23">
        <f t="shared" si="31"/>
        <v>1350</v>
      </c>
      <c r="M685" s="33">
        <v>0.2</v>
      </c>
      <c r="N685" s="30">
        <f t="shared" si="39"/>
        <v>1</v>
      </c>
      <c r="O685" s="31">
        <v>6750</v>
      </c>
      <c r="P685" s="31">
        <v>1350</v>
      </c>
      <c r="Q685" s="30">
        <f t="shared" si="40"/>
        <v>6750</v>
      </c>
      <c r="R685" s="27">
        <f t="shared" si="38"/>
        <v>6</v>
      </c>
    </row>
    <row r="686" spans="1:18">
      <c r="A686" s="1"/>
      <c r="B686" s="6" t="s">
        <v>27</v>
      </c>
      <c r="C686" s="6">
        <v>1128299</v>
      </c>
      <c r="D686" s="7">
        <v>44379</v>
      </c>
      <c r="E686" s="6" t="s">
        <v>28</v>
      </c>
      <c r="F686" s="6" t="s">
        <v>44</v>
      </c>
      <c r="G686" s="6" t="s">
        <v>45</v>
      </c>
      <c r="H686" s="6" t="s">
        <v>17</v>
      </c>
      <c r="I686" s="25">
        <v>0.8</v>
      </c>
      <c r="J686" s="22">
        <v>8250</v>
      </c>
      <c r="K686" s="23">
        <f t="shared" si="30"/>
        <v>6600</v>
      </c>
      <c r="L686" s="23">
        <f t="shared" si="31"/>
        <v>1980</v>
      </c>
      <c r="M686" s="33">
        <v>0.3</v>
      </c>
      <c r="N686" s="30">
        <f t="shared" si="39"/>
        <v>0.8</v>
      </c>
      <c r="O686" s="31">
        <v>6600</v>
      </c>
      <c r="P686" s="31">
        <v>1980</v>
      </c>
      <c r="Q686" s="30">
        <f t="shared" si="40"/>
        <v>5280</v>
      </c>
      <c r="R686" s="27">
        <f t="shared" si="38"/>
        <v>7</v>
      </c>
    </row>
    <row r="687" spans="1:18">
      <c r="A687" s="1"/>
      <c r="B687" s="6" t="s">
        <v>27</v>
      </c>
      <c r="C687" s="6">
        <v>1128299</v>
      </c>
      <c r="D687" s="7">
        <v>44379</v>
      </c>
      <c r="E687" s="6" t="s">
        <v>28</v>
      </c>
      <c r="F687" s="6" t="s">
        <v>44</v>
      </c>
      <c r="G687" s="6" t="s">
        <v>45</v>
      </c>
      <c r="H687" s="6" t="s">
        <v>18</v>
      </c>
      <c r="I687" s="25">
        <v>0.85000000000000009</v>
      </c>
      <c r="J687" s="22">
        <v>6750</v>
      </c>
      <c r="K687" s="23">
        <f t="shared" si="30"/>
        <v>5737.5000000000009</v>
      </c>
      <c r="L687" s="23">
        <f t="shared" si="31"/>
        <v>1434.3750000000002</v>
      </c>
      <c r="M687" s="33">
        <v>0.25</v>
      </c>
      <c r="N687" s="30">
        <f t="shared" si="39"/>
        <v>0.85</v>
      </c>
      <c r="O687" s="31">
        <v>5737.5</v>
      </c>
      <c r="P687" s="31">
        <v>1434.375</v>
      </c>
      <c r="Q687" s="30">
        <f t="shared" si="40"/>
        <v>4876.8750000000009</v>
      </c>
      <c r="R687" s="27">
        <f t="shared" si="38"/>
        <v>7</v>
      </c>
    </row>
    <row r="688" spans="1:18">
      <c r="A688" s="1"/>
      <c r="B688" s="6" t="s">
        <v>27</v>
      </c>
      <c r="C688" s="6">
        <v>1128299</v>
      </c>
      <c r="D688" s="7">
        <v>44379</v>
      </c>
      <c r="E688" s="6" t="s">
        <v>28</v>
      </c>
      <c r="F688" s="6" t="s">
        <v>44</v>
      </c>
      <c r="G688" s="6" t="s">
        <v>45</v>
      </c>
      <c r="H688" s="6" t="s">
        <v>19</v>
      </c>
      <c r="I688" s="25">
        <v>0.85000000000000009</v>
      </c>
      <c r="J688" s="22">
        <v>6250</v>
      </c>
      <c r="K688" s="23">
        <f t="shared" si="30"/>
        <v>5312.5000000000009</v>
      </c>
      <c r="L688" s="23">
        <f t="shared" si="31"/>
        <v>1328.1250000000002</v>
      </c>
      <c r="M688" s="33">
        <v>0.25</v>
      </c>
      <c r="N688" s="30">
        <f t="shared" si="39"/>
        <v>0.85</v>
      </c>
      <c r="O688" s="31">
        <v>5312.5</v>
      </c>
      <c r="P688" s="31">
        <v>1328.125</v>
      </c>
      <c r="Q688" s="30">
        <f t="shared" si="40"/>
        <v>4515.6250000000009</v>
      </c>
      <c r="R688" s="27">
        <f t="shared" si="38"/>
        <v>7</v>
      </c>
    </row>
    <row r="689" spans="1:18">
      <c r="A689" s="1"/>
      <c r="B689" s="6" t="s">
        <v>27</v>
      </c>
      <c r="C689" s="6">
        <v>1128299</v>
      </c>
      <c r="D689" s="7">
        <v>44379</v>
      </c>
      <c r="E689" s="6" t="s">
        <v>28</v>
      </c>
      <c r="F689" s="6" t="s">
        <v>44</v>
      </c>
      <c r="G689" s="6" t="s">
        <v>45</v>
      </c>
      <c r="H689" s="6" t="s">
        <v>20</v>
      </c>
      <c r="I689" s="25">
        <v>0.8</v>
      </c>
      <c r="J689" s="22">
        <v>5250</v>
      </c>
      <c r="K689" s="23">
        <f t="shared" si="30"/>
        <v>4200</v>
      </c>
      <c r="L689" s="23">
        <f t="shared" si="31"/>
        <v>1260</v>
      </c>
      <c r="M689" s="33">
        <v>0.3</v>
      </c>
      <c r="N689" s="30">
        <f t="shared" si="39"/>
        <v>0.8</v>
      </c>
      <c r="O689" s="31">
        <v>4200</v>
      </c>
      <c r="P689" s="31">
        <v>1260</v>
      </c>
      <c r="Q689" s="30">
        <f t="shared" si="40"/>
        <v>3360</v>
      </c>
      <c r="R689" s="27">
        <f t="shared" si="38"/>
        <v>7</v>
      </c>
    </row>
    <row r="690" spans="1:18">
      <c r="A690" s="1"/>
      <c r="B690" s="6" t="s">
        <v>27</v>
      </c>
      <c r="C690" s="6">
        <v>1128299</v>
      </c>
      <c r="D690" s="7">
        <v>44379</v>
      </c>
      <c r="E690" s="6" t="s">
        <v>28</v>
      </c>
      <c r="F690" s="6" t="s">
        <v>44</v>
      </c>
      <c r="G690" s="6" t="s">
        <v>45</v>
      </c>
      <c r="H690" s="6" t="s">
        <v>21</v>
      </c>
      <c r="I690" s="25">
        <v>0.85000000000000009</v>
      </c>
      <c r="J690" s="22">
        <v>5750</v>
      </c>
      <c r="K690" s="23">
        <f t="shared" si="30"/>
        <v>4887.5000000000009</v>
      </c>
      <c r="L690" s="23">
        <f t="shared" si="31"/>
        <v>1221.8750000000002</v>
      </c>
      <c r="M690" s="33">
        <v>0.25</v>
      </c>
      <c r="N690" s="30">
        <f t="shared" si="39"/>
        <v>0.85</v>
      </c>
      <c r="O690" s="31">
        <v>4887.5</v>
      </c>
      <c r="P690" s="31">
        <v>1221.875</v>
      </c>
      <c r="Q690" s="30">
        <f t="shared" si="40"/>
        <v>4154.3750000000009</v>
      </c>
      <c r="R690" s="27">
        <f t="shared" si="38"/>
        <v>7</v>
      </c>
    </row>
    <row r="691" spans="1:18">
      <c r="A691" s="1"/>
      <c r="B691" s="6" t="s">
        <v>27</v>
      </c>
      <c r="C691" s="6">
        <v>1128299</v>
      </c>
      <c r="D691" s="7">
        <v>44379</v>
      </c>
      <c r="E691" s="6" t="s">
        <v>28</v>
      </c>
      <c r="F691" s="6" t="s">
        <v>44</v>
      </c>
      <c r="G691" s="6" t="s">
        <v>45</v>
      </c>
      <c r="H691" s="6" t="s">
        <v>22</v>
      </c>
      <c r="I691" s="25">
        <v>1</v>
      </c>
      <c r="J691" s="22">
        <v>5750</v>
      </c>
      <c r="K691" s="23">
        <f t="shared" si="30"/>
        <v>5750</v>
      </c>
      <c r="L691" s="23">
        <f t="shared" si="31"/>
        <v>1150</v>
      </c>
      <c r="M691" s="33">
        <v>0.2</v>
      </c>
      <c r="N691" s="30">
        <f t="shared" si="39"/>
        <v>1</v>
      </c>
      <c r="O691" s="31">
        <v>5750</v>
      </c>
      <c r="P691" s="31">
        <v>1150</v>
      </c>
      <c r="Q691" s="30">
        <f t="shared" si="40"/>
        <v>5750</v>
      </c>
      <c r="R691" s="27">
        <f t="shared" si="38"/>
        <v>7</v>
      </c>
    </row>
    <row r="692" spans="1:18">
      <c r="A692" s="1"/>
      <c r="B692" s="6" t="s">
        <v>27</v>
      </c>
      <c r="C692" s="6">
        <v>1128299</v>
      </c>
      <c r="D692" s="7">
        <v>44411</v>
      </c>
      <c r="E692" s="6" t="s">
        <v>28</v>
      </c>
      <c r="F692" s="6" t="s">
        <v>44</v>
      </c>
      <c r="G692" s="6" t="s">
        <v>45</v>
      </c>
      <c r="H692" s="6" t="s">
        <v>17</v>
      </c>
      <c r="I692" s="25">
        <v>0.85000000000000009</v>
      </c>
      <c r="J692" s="22">
        <v>7750</v>
      </c>
      <c r="K692" s="23">
        <f t="shared" si="30"/>
        <v>6587.5000000000009</v>
      </c>
      <c r="L692" s="23">
        <f t="shared" si="31"/>
        <v>1976.2500000000002</v>
      </c>
      <c r="M692" s="33">
        <v>0.3</v>
      </c>
      <c r="N692" s="30">
        <f t="shared" si="39"/>
        <v>0.85</v>
      </c>
      <c r="O692" s="31">
        <v>6587.5</v>
      </c>
      <c r="P692" s="31">
        <v>1976.25</v>
      </c>
      <c r="Q692" s="30">
        <f t="shared" si="40"/>
        <v>5599.3750000000009</v>
      </c>
      <c r="R692" s="27">
        <f t="shared" si="38"/>
        <v>8</v>
      </c>
    </row>
    <row r="693" spans="1:18">
      <c r="A693" s="1"/>
      <c r="B693" s="6" t="s">
        <v>27</v>
      </c>
      <c r="C693" s="6">
        <v>1128299</v>
      </c>
      <c r="D693" s="7">
        <v>44411</v>
      </c>
      <c r="E693" s="6" t="s">
        <v>28</v>
      </c>
      <c r="F693" s="6" t="s">
        <v>44</v>
      </c>
      <c r="G693" s="6" t="s">
        <v>45</v>
      </c>
      <c r="H693" s="6" t="s">
        <v>18</v>
      </c>
      <c r="I693" s="25">
        <v>0.80000000000000016</v>
      </c>
      <c r="J693" s="22">
        <v>7500</v>
      </c>
      <c r="K693" s="23">
        <f t="shared" si="30"/>
        <v>6000.0000000000009</v>
      </c>
      <c r="L693" s="23">
        <f t="shared" si="31"/>
        <v>1500.0000000000002</v>
      </c>
      <c r="M693" s="33">
        <v>0.25</v>
      </c>
      <c r="N693" s="30">
        <f t="shared" si="39"/>
        <v>0.8</v>
      </c>
      <c r="O693" s="31">
        <v>6000</v>
      </c>
      <c r="P693" s="31">
        <v>1500</v>
      </c>
      <c r="Q693" s="30">
        <f t="shared" si="40"/>
        <v>4800.0000000000009</v>
      </c>
      <c r="R693" s="27">
        <f t="shared" si="38"/>
        <v>8</v>
      </c>
    </row>
    <row r="694" spans="1:18">
      <c r="A694" s="1"/>
      <c r="B694" s="6" t="s">
        <v>27</v>
      </c>
      <c r="C694" s="6">
        <v>1128299</v>
      </c>
      <c r="D694" s="7">
        <v>44411</v>
      </c>
      <c r="E694" s="6" t="s">
        <v>28</v>
      </c>
      <c r="F694" s="6" t="s">
        <v>44</v>
      </c>
      <c r="G694" s="6" t="s">
        <v>45</v>
      </c>
      <c r="H694" s="6" t="s">
        <v>19</v>
      </c>
      <c r="I694" s="25">
        <v>0.75000000000000011</v>
      </c>
      <c r="J694" s="22">
        <v>6250</v>
      </c>
      <c r="K694" s="23">
        <f t="shared" si="30"/>
        <v>4687.5000000000009</v>
      </c>
      <c r="L694" s="23">
        <f t="shared" si="31"/>
        <v>1171.8750000000002</v>
      </c>
      <c r="M694" s="33">
        <v>0.25</v>
      </c>
      <c r="N694" s="30">
        <f t="shared" si="39"/>
        <v>0.75</v>
      </c>
      <c r="O694" s="31">
        <v>4687.5</v>
      </c>
      <c r="P694" s="31">
        <v>1171.875</v>
      </c>
      <c r="Q694" s="30">
        <f t="shared" si="40"/>
        <v>3515.6250000000009</v>
      </c>
      <c r="R694" s="27">
        <f t="shared" si="38"/>
        <v>8</v>
      </c>
    </row>
    <row r="695" spans="1:18">
      <c r="A695" s="1"/>
      <c r="B695" s="6" t="s">
        <v>27</v>
      </c>
      <c r="C695" s="6">
        <v>1128299</v>
      </c>
      <c r="D695" s="7">
        <v>44411</v>
      </c>
      <c r="E695" s="6" t="s">
        <v>28</v>
      </c>
      <c r="F695" s="6" t="s">
        <v>44</v>
      </c>
      <c r="G695" s="6" t="s">
        <v>45</v>
      </c>
      <c r="H695" s="6" t="s">
        <v>20</v>
      </c>
      <c r="I695" s="25">
        <v>0.75000000000000011</v>
      </c>
      <c r="J695" s="22">
        <v>5750</v>
      </c>
      <c r="K695" s="23">
        <f t="shared" si="30"/>
        <v>4312.5000000000009</v>
      </c>
      <c r="L695" s="23">
        <f t="shared" si="31"/>
        <v>1293.7500000000002</v>
      </c>
      <c r="M695" s="33">
        <v>0.3</v>
      </c>
      <c r="N695" s="30">
        <f t="shared" si="39"/>
        <v>0.75</v>
      </c>
      <c r="O695" s="31">
        <v>4312.5</v>
      </c>
      <c r="P695" s="31">
        <v>1293.75</v>
      </c>
      <c r="Q695" s="30">
        <f t="shared" si="40"/>
        <v>3234.3750000000009</v>
      </c>
      <c r="R695" s="27">
        <f t="shared" si="38"/>
        <v>8</v>
      </c>
    </row>
    <row r="696" spans="1:18">
      <c r="A696" s="1"/>
      <c r="B696" s="6" t="s">
        <v>27</v>
      </c>
      <c r="C696" s="6">
        <v>1128299</v>
      </c>
      <c r="D696" s="7">
        <v>44411</v>
      </c>
      <c r="E696" s="6" t="s">
        <v>28</v>
      </c>
      <c r="F696" s="6" t="s">
        <v>44</v>
      </c>
      <c r="G696" s="6" t="s">
        <v>45</v>
      </c>
      <c r="H696" s="6" t="s">
        <v>21</v>
      </c>
      <c r="I696" s="25">
        <v>0.75</v>
      </c>
      <c r="J696" s="22">
        <v>5750</v>
      </c>
      <c r="K696" s="23">
        <f t="shared" si="30"/>
        <v>4312.5</v>
      </c>
      <c r="L696" s="23">
        <f t="shared" si="31"/>
        <v>1078.125</v>
      </c>
      <c r="M696" s="33">
        <v>0.25</v>
      </c>
      <c r="N696" s="30">
        <f t="shared" si="39"/>
        <v>0.75</v>
      </c>
      <c r="O696" s="31">
        <v>4312.5</v>
      </c>
      <c r="P696" s="31">
        <v>1078.125</v>
      </c>
      <c r="Q696" s="30">
        <f t="shared" si="40"/>
        <v>3234.375</v>
      </c>
      <c r="R696" s="27">
        <f t="shared" ref="R696:R703" si="41">MONTH(D696)</f>
        <v>8</v>
      </c>
    </row>
    <row r="697" spans="1:18">
      <c r="A697" s="1"/>
      <c r="B697" s="6" t="s">
        <v>27</v>
      </c>
      <c r="C697" s="6">
        <v>1128299</v>
      </c>
      <c r="D697" s="7">
        <v>44411</v>
      </c>
      <c r="E697" s="6" t="s">
        <v>28</v>
      </c>
      <c r="F697" s="6" t="s">
        <v>44</v>
      </c>
      <c r="G697" s="6" t="s">
        <v>45</v>
      </c>
      <c r="H697" s="6" t="s">
        <v>22</v>
      </c>
      <c r="I697" s="25">
        <v>0.8</v>
      </c>
      <c r="J697" s="22">
        <v>4000</v>
      </c>
      <c r="K697" s="23">
        <f t="shared" si="30"/>
        <v>3200</v>
      </c>
      <c r="L697" s="23">
        <f t="shared" si="31"/>
        <v>640</v>
      </c>
      <c r="M697" s="33">
        <v>0.2</v>
      </c>
      <c r="N697" s="30">
        <f t="shared" si="39"/>
        <v>0.8</v>
      </c>
      <c r="O697" s="31">
        <v>3200</v>
      </c>
      <c r="P697" s="31">
        <v>640</v>
      </c>
      <c r="Q697" s="30">
        <f t="shared" si="40"/>
        <v>2560</v>
      </c>
      <c r="R697" s="27">
        <f t="shared" si="41"/>
        <v>8</v>
      </c>
    </row>
    <row r="698" spans="1:18">
      <c r="A698" s="1"/>
      <c r="B698" s="6" t="s">
        <v>27</v>
      </c>
      <c r="C698" s="6">
        <v>1128299</v>
      </c>
      <c r="D698" s="7">
        <v>44443</v>
      </c>
      <c r="E698" s="6" t="s">
        <v>28</v>
      </c>
      <c r="F698" s="6" t="s">
        <v>44</v>
      </c>
      <c r="G698" s="6" t="s">
        <v>45</v>
      </c>
      <c r="H698" s="6" t="s">
        <v>17</v>
      </c>
      <c r="I698" s="25">
        <v>0.70000000000000018</v>
      </c>
      <c r="J698" s="22">
        <v>6000</v>
      </c>
      <c r="K698" s="23">
        <f t="shared" si="30"/>
        <v>4200.0000000000009</v>
      </c>
      <c r="L698" s="23">
        <f t="shared" si="31"/>
        <v>1260.0000000000002</v>
      </c>
      <c r="M698" s="33">
        <v>0.3</v>
      </c>
      <c r="N698" s="30">
        <f t="shared" si="39"/>
        <v>0.7</v>
      </c>
      <c r="O698" s="31">
        <v>4200</v>
      </c>
      <c r="P698" s="31">
        <v>1260</v>
      </c>
      <c r="Q698" s="30">
        <f t="shared" si="40"/>
        <v>2940.0000000000005</v>
      </c>
      <c r="R698" s="27">
        <f t="shared" si="41"/>
        <v>9</v>
      </c>
    </row>
    <row r="699" spans="1:18">
      <c r="A699" s="1"/>
      <c r="B699" s="6" t="s">
        <v>27</v>
      </c>
      <c r="C699" s="6">
        <v>1128299</v>
      </c>
      <c r="D699" s="7">
        <v>44443</v>
      </c>
      <c r="E699" s="6" t="s">
        <v>28</v>
      </c>
      <c r="F699" s="6" t="s">
        <v>44</v>
      </c>
      <c r="G699" s="6" t="s">
        <v>45</v>
      </c>
      <c r="H699" s="6" t="s">
        <v>18</v>
      </c>
      <c r="I699" s="25">
        <v>0.75000000000000022</v>
      </c>
      <c r="J699" s="22">
        <v>6000</v>
      </c>
      <c r="K699" s="23">
        <f t="shared" si="30"/>
        <v>4500.0000000000009</v>
      </c>
      <c r="L699" s="23">
        <f t="shared" si="31"/>
        <v>1125.0000000000002</v>
      </c>
      <c r="M699" s="33">
        <v>0.25</v>
      </c>
      <c r="N699" s="30">
        <f t="shared" si="39"/>
        <v>0.75</v>
      </c>
      <c r="O699" s="31">
        <v>4500</v>
      </c>
      <c r="P699" s="31">
        <v>1125</v>
      </c>
      <c r="Q699" s="30">
        <f t="shared" si="40"/>
        <v>3375.0000000000009</v>
      </c>
      <c r="R699" s="27">
        <f t="shared" si="41"/>
        <v>9</v>
      </c>
    </row>
    <row r="700" spans="1:18">
      <c r="A700" s="1"/>
      <c r="B700" s="6" t="s">
        <v>27</v>
      </c>
      <c r="C700" s="6">
        <v>1128299</v>
      </c>
      <c r="D700" s="7">
        <v>44443</v>
      </c>
      <c r="E700" s="6" t="s">
        <v>28</v>
      </c>
      <c r="F700" s="6" t="s">
        <v>44</v>
      </c>
      <c r="G700" s="6" t="s">
        <v>45</v>
      </c>
      <c r="H700" s="6" t="s">
        <v>19</v>
      </c>
      <c r="I700" s="25">
        <v>0.70000000000000018</v>
      </c>
      <c r="J700" s="22">
        <v>4500</v>
      </c>
      <c r="K700" s="23">
        <f t="shared" si="30"/>
        <v>3150.0000000000009</v>
      </c>
      <c r="L700" s="23">
        <f t="shared" si="31"/>
        <v>787.50000000000023</v>
      </c>
      <c r="M700" s="33">
        <v>0.25</v>
      </c>
      <c r="N700" s="30">
        <f t="shared" si="39"/>
        <v>0.7</v>
      </c>
      <c r="O700" s="31">
        <v>3150</v>
      </c>
      <c r="P700" s="31">
        <v>787.5</v>
      </c>
      <c r="Q700" s="30">
        <f t="shared" si="40"/>
        <v>2205.0000000000005</v>
      </c>
      <c r="R700" s="27">
        <f t="shared" si="41"/>
        <v>9</v>
      </c>
    </row>
    <row r="701" spans="1:18">
      <c r="A701" s="1"/>
      <c r="B701" s="6" t="s">
        <v>27</v>
      </c>
      <c r="C701" s="6">
        <v>1128299</v>
      </c>
      <c r="D701" s="7">
        <v>44443</v>
      </c>
      <c r="E701" s="6" t="s">
        <v>28</v>
      </c>
      <c r="F701" s="6" t="s">
        <v>44</v>
      </c>
      <c r="G701" s="6" t="s">
        <v>45</v>
      </c>
      <c r="H701" s="6" t="s">
        <v>20</v>
      </c>
      <c r="I701" s="25">
        <v>0.70000000000000018</v>
      </c>
      <c r="J701" s="22">
        <v>4000</v>
      </c>
      <c r="K701" s="23">
        <f t="shared" si="30"/>
        <v>2800.0000000000009</v>
      </c>
      <c r="L701" s="23">
        <f t="shared" si="31"/>
        <v>840.00000000000023</v>
      </c>
      <c r="M701" s="33">
        <v>0.3</v>
      </c>
      <c r="N701" s="30">
        <f t="shared" si="39"/>
        <v>0.7</v>
      </c>
      <c r="O701" s="31">
        <v>2800</v>
      </c>
      <c r="P701" s="31">
        <v>840</v>
      </c>
      <c r="Q701" s="30">
        <f t="shared" si="40"/>
        <v>1960.0000000000005</v>
      </c>
      <c r="R701" s="27">
        <f t="shared" si="41"/>
        <v>9</v>
      </c>
    </row>
    <row r="702" spans="1:18">
      <c r="A702" s="1"/>
      <c r="B702" s="6" t="s">
        <v>27</v>
      </c>
      <c r="C702" s="6">
        <v>1128299</v>
      </c>
      <c r="D702" s="7">
        <v>44443</v>
      </c>
      <c r="E702" s="6" t="s">
        <v>28</v>
      </c>
      <c r="F702" s="6" t="s">
        <v>44</v>
      </c>
      <c r="G702" s="6" t="s">
        <v>45</v>
      </c>
      <c r="H702" s="6" t="s">
        <v>21</v>
      </c>
      <c r="I702" s="25">
        <v>0.80000000000000016</v>
      </c>
      <c r="J702" s="22">
        <v>4250</v>
      </c>
      <c r="K702" s="23">
        <f t="shared" si="30"/>
        <v>3400.0000000000005</v>
      </c>
      <c r="L702" s="23">
        <f t="shared" si="31"/>
        <v>850.00000000000011</v>
      </c>
      <c r="M702" s="33">
        <v>0.25</v>
      </c>
      <c r="N702" s="30">
        <f t="shared" si="39"/>
        <v>0.8</v>
      </c>
      <c r="O702" s="31">
        <v>3400</v>
      </c>
      <c r="P702" s="31">
        <v>850</v>
      </c>
      <c r="Q702" s="30">
        <f t="shared" si="40"/>
        <v>2720.0000000000005</v>
      </c>
      <c r="R702" s="27">
        <f t="shared" si="41"/>
        <v>9</v>
      </c>
    </row>
    <row r="703" spans="1:18">
      <c r="A703" s="1"/>
      <c r="B703" s="6" t="s">
        <v>27</v>
      </c>
      <c r="C703" s="6">
        <v>1128299</v>
      </c>
      <c r="D703" s="7">
        <v>44443</v>
      </c>
      <c r="E703" s="6" t="s">
        <v>28</v>
      </c>
      <c r="F703" s="6" t="s">
        <v>44</v>
      </c>
      <c r="G703" s="6" t="s">
        <v>45</v>
      </c>
      <c r="H703" s="6" t="s">
        <v>22</v>
      </c>
      <c r="I703" s="25">
        <v>0.65</v>
      </c>
      <c r="J703" s="22">
        <v>4500</v>
      </c>
      <c r="K703" s="23">
        <f t="shared" si="30"/>
        <v>2925</v>
      </c>
      <c r="L703" s="23">
        <f t="shared" si="31"/>
        <v>585</v>
      </c>
      <c r="M703" s="33">
        <v>0.2</v>
      </c>
      <c r="N703" s="30">
        <f t="shared" si="39"/>
        <v>0.65</v>
      </c>
      <c r="O703" s="31">
        <v>2925</v>
      </c>
      <c r="P703" s="31">
        <v>585</v>
      </c>
      <c r="Q703" s="30">
        <f t="shared" si="40"/>
        <v>1901.25</v>
      </c>
      <c r="R703" s="27">
        <f t="shared" si="41"/>
        <v>9</v>
      </c>
    </row>
    <row r="704" spans="1:18">
      <c r="A704" s="1"/>
      <c r="B704" s="6" t="s">
        <v>27</v>
      </c>
      <c r="C704" s="6">
        <v>1128299</v>
      </c>
      <c r="D704" s="7">
        <v>44472</v>
      </c>
      <c r="E704" s="6" t="s">
        <v>28</v>
      </c>
      <c r="F704" s="6" t="s">
        <v>44</v>
      </c>
      <c r="G704" s="6" t="s">
        <v>45</v>
      </c>
      <c r="H704" s="6" t="s">
        <v>17</v>
      </c>
      <c r="I704" s="25">
        <v>0.60000000000000009</v>
      </c>
      <c r="J704" s="22">
        <v>5500</v>
      </c>
      <c r="K704" s="23">
        <f t="shared" si="30"/>
        <v>3300.0000000000005</v>
      </c>
      <c r="L704" s="23">
        <f t="shared" si="31"/>
        <v>990.00000000000011</v>
      </c>
      <c r="M704" s="33">
        <v>0.3</v>
      </c>
      <c r="N704" s="30">
        <f t="shared" si="39"/>
        <v>0.6</v>
      </c>
      <c r="O704" s="31">
        <v>3300</v>
      </c>
      <c r="P704" s="31">
        <v>990</v>
      </c>
      <c r="Q704" s="30">
        <f t="shared" si="40"/>
        <v>1980.0000000000002</v>
      </c>
      <c r="R704" s="27">
        <f>MONTH(D704)</f>
        <v>10</v>
      </c>
    </row>
    <row r="705" spans="1:18">
      <c r="A705" s="1"/>
      <c r="B705" s="6" t="s">
        <v>27</v>
      </c>
      <c r="C705" s="6">
        <v>1128299</v>
      </c>
      <c r="D705" s="7">
        <v>44472</v>
      </c>
      <c r="E705" s="6" t="s">
        <v>28</v>
      </c>
      <c r="F705" s="6" t="s">
        <v>44</v>
      </c>
      <c r="G705" s="6" t="s">
        <v>45</v>
      </c>
      <c r="H705" s="6" t="s">
        <v>18</v>
      </c>
      <c r="I705" s="25">
        <v>0.65000000000000013</v>
      </c>
      <c r="J705" s="22">
        <v>5500</v>
      </c>
      <c r="K705" s="23">
        <f t="shared" si="30"/>
        <v>3575.0000000000009</v>
      </c>
      <c r="L705" s="23">
        <f t="shared" si="31"/>
        <v>893.75000000000023</v>
      </c>
      <c r="M705" s="33">
        <v>0.25</v>
      </c>
      <c r="N705" s="30">
        <f t="shared" si="39"/>
        <v>0.65</v>
      </c>
      <c r="O705" s="31">
        <v>3575</v>
      </c>
      <c r="P705" s="31">
        <v>893.75</v>
      </c>
      <c r="Q705" s="30">
        <f t="shared" si="40"/>
        <v>2323.7500000000005</v>
      </c>
      <c r="R705" s="27">
        <f t="shared" ref="R705:R768" si="42">MONTH(D705)</f>
        <v>10</v>
      </c>
    </row>
    <row r="706" spans="1:18">
      <c r="A706" s="1"/>
      <c r="B706" s="6" t="s">
        <v>27</v>
      </c>
      <c r="C706" s="6">
        <v>1128299</v>
      </c>
      <c r="D706" s="7">
        <v>44472</v>
      </c>
      <c r="E706" s="6" t="s">
        <v>28</v>
      </c>
      <c r="F706" s="6" t="s">
        <v>44</v>
      </c>
      <c r="G706" s="6" t="s">
        <v>45</v>
      </c>
      <c r="H706" s="6" t="s">
        <v>19</v>
      </c>
      <c r="I706" s="25">
        <v>0.60000000000000009</v>
      </c>
      <c r="J706" s="22">
        <v>3750</v>
      </c>
      <c r="K706" s="23">
        <f t="shared" si="30"/>
        <v>2250.0000000000005</v>
      </c>
      <c r="L706" s="23">
        <f t="shared" si="31"/>
        <v>562.50000000000011</v>
      </c>
      <c r="M706" s="33">
        <v>0.25</v>
      </c>
      <c r="N706" s="30">
        <f t="shared" si="39"/>
        <v>0.6</v>
      </c>
      <c r="O706" s="31">
        <v>2250</v>
      </c>
      <c r="P706" s="31">
        <v>562.5</v>
      </c>
      <c r="Q706" s="30">
        <f t="shared" si="40"/>
        <v>1350.0000000000002</v>
      </c>
      <c r="R706" s="27">
        <f t="shared" si="42"/>
        <v>10</v>
      </c>
    </row>
    <row r="707" spans="1:18">
      <c r="A707" s="1"/>
      <c r="B707" s="6" t="s">
        <v>27</v>
      </c>
      <c r="C707" s="6">
        <v>1128299</v>
      </c>
      <c r="D707" s="7">
        <v>44472</v>
      </c>
      <c r="E707" s="6" t="s">
        <v>28</v>
      </c>
      <c r="F707" s="6" t="s">
        <v>44</v>
      </c>
      <c r="G707" s="6" t="s">
        <v>45</v>
      </c>
      <c r="H707" s="6" t="s">
        <v>20</v>
      </c>
      <c r="I707" s="25">
        <v>0.60000000000000009</v>
      </c>
      <c r="J707" s="22">
        <v>3500</v>
      </c>
      <c r="K707" s="23">
        <f t="shared" si="30"/>
        <v>2100.0000000000005</v>
      </c>
      <c r="L707" s="23">
        <f t="shared" si="31"/>
        <v>630.00000000000011</v>
      </c>
      <c r="M707" s="33">
        <v>0.3</v>
      </c>
      <c r="N707" s="30">
        <f t="shared" ref="N707:N770" si="43">_xlfn.NUMBERVALUE(SUBSTITUTE(I707,"$",""))</f>
        <v>0.6</v>
      </c>
      <c r="O707" s="31">
        <v>2100</v>
      </c>
      <c r="P707" s="31">
        <v>630</v>
      </c>
      <c r="Q707" s="30">
        <f t="shared" ref="Q707:Q770" si="44">N707*K707</f>
        <v>1260.0000000000002</v>
      </c>
      <c r="R707" s="27">
        <f t="shared" si="42"/>
        <v>10</v>
      </c>
    </row>
    <row r="708" spans="1:18">
      <c r="A708" s="1"/>
      <c r="B708" s="6" t="s">
        <v>27</v>
      </c>
      <c r="C708" s="6">
        <v>1128299</v>
      </c>
      <c r="D708" s="7">
        <v>44472</v>
      </c>
      <c r="E708" s="6" t="s">
        <v>28</v>
      </c>
      <c r="F708" s="6" t="s">
        <v>44</v>
      </c>
      <c r="G708" s="6" t="s">
        <v>45</v>
      </c>
      <c r="H708" s="6" t="s">
        <v>21</v>
      </c>
      <c r="I708" s="25">
        <v>0.70000000000000007</v>
      </c>
      <c r="J708" s="22">
        <v>3250</v>
      </c>
      <c r="K708" s="23">
        <f t="shared" si="30"/>
        <v>2275</v>
      </c>
      <c r="L708" s="23">
        <f t="shared" si="31"/>
        <v>568.75</v>
      </c>
      <c r="M708" s="33">
        <v>0.25</v>
      </c>
      <c r="N708" s="30">
        <f t="shared" si="43"/>
        <v>0.7</v>
      </c>
      <c r="O708" s="31">
        <v>2275</v>
      </c>
      <c r="P708" s="31">
        <v>568.75</v>
      </c>
      <c r="Q708" s="30">
        <f t="shared" si="44"/>
        <v>1592.5</v>
      </c>
      <c r="R708" s="27">
        <f t="shared" si="42"/>
        <v>10</v>
      </c>
    </row>
    <row r="709" spans="1:18">
      <c r="A709" s="1"/>
      <c r="B709" s="6" t="s">
        <v>27</v>
      </c>
      <c r="C709" s="6">
        <v>1128299</v>
      </c>
      <c r="D709" s="7">
        <v>44472</v>
      </c>
      <c r="E709" s="6" t="s">
        <v>28</v>
      </c>
      <c r="F709" s="6" t="s">
        <v>44</v>
      </c>
      <c r="G709" s="6" t="s">
        <v>45</v>
      </c>
      <c r="H709" s="6" t="s">
        <v>22</v>
      </c>
      <c r="I709" s="25">
        <v>0.75000000000000011</v>
      </c>
      <c r="J709" s="22">
        <v>3750</v>
      </c>
      <c r="K709" s="23">
        <f t="shared" si="30"/>
        <v>2812.5000000000005</v>
      </c>
      <c r="L709" s="23">
        <f t="shared" si="31"/>
        <v>562.50000000000011</v>
      </c>
      <c r="M709" s="33">
        <v>0.2</v>
      </c>
      <c r="N709" s="30">
        <f t="shared" si="43"/>
        <v>0.75</v>
      </c>
      <c r="O709" s="31">
        <v>2812.5</v>
      </c>
      <c r="P709" s="31">
        <v>562.5</v>
      </c>
      <c r="Q709" s="30">
        <f t="shared" si="44"/>
        <v>2109.3750000000005</v>
      </c>
      <c r="R709" s="27">
        <f t="shared" si="42"/>
        <v>10</v>
      </c>
    </row>
    <row r="710" spans="1:18">
      <c r="A710" s="1"/>
      <c r="B710" s="6" t="s">
        <v>27</v>
      </c>
      <c r="C710" s="6">
        <v>1128299</v>
      </c>
      <c r="D710" s="7">
        <v>44503</v>
      </c>
      <c r="E710" s="6" t="s">
        <v>28</v>
      </c>
      <c r="F710" s="6" t="s">
        <v>44</v>
      </c>
      <c r="G710" s="6" t="s">
        <v>45</v>
      </c>
      <c r="H710" s="6" t="s">
        <v>17</v>
      </c>
      <c r="I710" s="25">
        <v>0.60000000000000009</v>
      </c>
      <c r="J710" s="22">
        <v>6000</v>
      </c>
      <c r="K710" s="23">
        <f t="shared" si="30"/>
        <v>3600.0000000000005</v>
      </c>
      <c r="L710" s="23">
        <f t="shared" si="31"/>
        <v>1080</v>
      </c>
      <c r="M710" s="33">
        <v>0.3</v>
      </c>
      <c r="N710" s="30">
        <f t="shared" si="43"/>
        <v>0.6</v>
      </c>
      <c r="O710" s="31">
        <v>3600</v>
      </c>
      <c r="P710" s="31">
        <v>1080</v>
      </c>
      <c r="Q710" s="30">
        <f t="shared" si="44"/>
        <v>2160</v>
      </c>
      <c r="R710" s="27">
        <f t="shared" si="42"/>
        <v>11</v>
      </c>
    </row>
    <row r="711" spans="1:18">
      <c r="A711" s="1"/>
      <c r="B711" s="6" t="s">
        <v>27</v>
      </c>
      <c r="C711" s="6">
        <v>1128299</v>
      </c>
      <c r="D711" s="7">
        <v>44503</v>
      </c>
      <c r="E711" s="6" t="s">
        <v>28</v>
      </c>
      <c r="F711" s="6" t="s">
        <v>44</v>
      </c>
      <c r="G711" s="6" t="s">
        <v>45</v>
      </c>
      <c r="H711" s="6" t="s">
        <v>18</v>
      </c>
      <c r="I711" s="25">
        <v>0.65000000000000013</v>
      </c>
      <c r="J711" s="22">
        <v>6250</v>
      </c>
      <c r="K711" s="23">
        <f t="shared" si="30"/>
        <v>4062.5000000000009</v>
      </c>
      <c r="L711" s="23">
        <f t="shared" si="31"/>
        <v>1015.6250000000002</v>
      </c>
      <c r="M711" s="33">
        <v>0.25</v>
      </c>
      <c r="N711" s="30">
        <f t="shared" si="43"/>
        <v>0.65</v>
      </c>
      <c r="O711" s="31">
        <v>4062.5</v>
      </c>
      <c r="P711" s="31">
        <v>1015.625</v>
      </c>
      <c r="Q711" s="30">
        <f t="shared" si="44"/>
        <v>2640.6250000000005</v>
      </c>
      <c r="R711" s="27">
        <f t="shared" si="42"/>
        <v>11</v>
      </c>
    </row>
    <row r="712" spans="1:18">
      <c r="A712" s="1"/>
      <c r="B712" s="6" t="s">
        <v>27</v>
      </c>
      <c r="C712" s="6">
        <v>1128299</v>
      </c>
      <c r="D712" s="7">
        <v>44503</v>
      </c>
      <c r="E712" s="6" t="s">
        <v>28</v>
      </c>
      <c r="F712" s="6" t="s">
        <v>44</v>
      </c>
      <c r="G712" s="6" t="s">
        <v>45</v>
      </c>
      <c r="H712" s="6" t="s">
        <v>19</v>
      </c>
      <c r="I712" s="25">
        <v>0.60000000000000009</v>
      </c>
      <c r="J712" s="22">
        <v>4750</v>
      </c>
      <c r="K712" s="23">
        <f t="shared" si="30"/>
        <v>2850.0000000000005</v>
      </c>
      <c r="L712" s="23">
        <f t="shared" si="31"/>
        <v>712.50000000000011</v>
      </c>
      <c r="M712" s="33">
        <v>0.25</v>
      </c>
      <c r="N712" s="30">
        <f t="shared" si="43"/>
        <v>0.6</v>
      </c>
      <c r="O712" s="31">
        <v>2850</v>
      </c>
      <c r="P712" s="31">
        <v>712.5</v>
      </c>
      <c r="Q712" s="30">
        <f t="shared" si="44"/>
        <v>1710.0000000000002</v>
      </c>
      <c r="R712" s="27">
        <f t="shared" si="42"/>
        <v>11</v>
      </c>
    </row>
    <row r="713" spans="1:18">
      <c r="A713" s="1"/>
      <c r="B713" s="6" t="s">
        <v>27</v>
      </c>
      <c r="C713" s="6">
        <v>1128299</v>
      </c>
      <c r="D713" s="7">
        <v>44503</v>
      </c>
      <c r="E713" s="6" t="s">
        <v>28</v>
      </c>
      <c r="F713" s="6" t="s">
        <v>44</v>
      </c>
      <c r="G713" s="6" t="s">
        <v>45</v>
      </c>
      <c r="H713" s="6" t="s">
        <v>20</v>
      </c>
      <c r="I713" s="25">
        <v>0.70000000000000018</v>
      </c>
      <c r="J713" s="22">
        <v>4500</v>
      </c>
      <c r="K713" s="23">
        <f t="shared" si="30"/>
        <v>3150.0000000000009</v>
      </c>
      <c r="L713" s="23">
        <f t="shared" si="31"/>
        <v>945.00000000000023</v>
      </c>
      <c r="M713" s="33">
        <v>0.3</v>
      </c>
      <c r="N713" s="30">
        <f t="shared" si="43"/>
        <v>0.7</v>
      </c>
      <c r="O713" s="31">
        <v>3150</v>
      </c>
      <c r="P713" s="31">
        <v>945</v>
      </c>
      <c r="Q713" s="30">
        <f t="shared" si="44"/>
        <v>2205.0000000000005</v>
      </c>
      <c r="R713" s="27">
        <f t="shared" si="42"/>
        <v>11</v>
      </c>
    </row>
    <row r="714" spans="1:18">
      <c r="A714" s="1"/>
      <c r="B714" s="6" t="s">
        <v>27</v>
      </c>
      <c r="C714" s="6">
        <v>1128299</v>
      </c>
      <c r="D714" s="7">
        <v>44503</v>
      </c>
      <c r="E714" s="6" t="s">
        <v>28</v>
      </c>
      <c r="F714" s="6" t="s">
        <v>44</v>
      </c>
      <c r="G714" s="6" t="s">
        <v>45</v>
      </c>
      <c r="H714" s="6" t="s">
        <v>21</v>
      </c>
      <c r="I714" s="25">
        <v>0.90000000000000013</v>
      </c>
      <c r="J714" s="22">
        <v>4250</v>
      </c>
      <c r="K714" s="23">
        <f t="shared" si="30"/>
        <v>3825.0000000000005</v>
      </c>
      <c r="L714" s="23">
        <f t="shared" si="31"/>
        <v>956.25000000000011</v>
      </c>
      <c r="M714" s="33">
        <v>0.25</v>
      </c>
      <c r="N714" s="30">
        <f t="shared" si="43"/>
        <v>0.9</v>
      </c>
      <c r="O714" s="31">
        <v>3825</v>
      </c>
      <c r="P714" s="31">
        <v>956.25</v>
      </c>
      <c r="Q714" s="30">
        <f t="shared" si="44"/>
        <v>3442.5000000000005</v>
      </c>
      <c r="R714" s="27">
        <f t="shared" si="42"/>
        <v>11</v>
      </c>
    </row>
    <row r="715" spans="1:18">
      <c r="A715" s="1"/>
      <c r="B715" s="6" t="s">
        <v>27</v>
      </c>
      <c r="C715" s="6">
        <v>1128299</v>
      </c>
      <c r="D715" s="7">
        <v>44503</v>
      </c>
      <c r="E715" s="6" t="s">
        <v>28</v>
      </c>
      <c r="F715" s="6" t="s">
        <v>44</v>
      </c>
      <c r="G715" s="6" t="s">
        <v>45</v>
      </c>
      <c r="H715" s="6" t="s">
        <v>22</v>
      </c>
      <c r="I715" s="25">
        <v>0.95000000000000018</v>
      </c>
      <c r="J715" s="22">
        <v>5500</v>
      </c>
      <c r="K715" s="23">
        <f t="shared" si="30"/>
        <v>5225.0000000000009</v>
      </c>
      <c r="L715" s="23">
        <f t="shared" si="31"/>
        <v>1045.0000000000002</v>
      </c>
      <c r="M715" s="33">
        <v>0.2</v>
      </c>
      <c r="N715" s="30">
        <f t="shared" si="43"/>
        <v>0.95</v>
      </c>
      <c r="O715" s="31">
        <v>5225</v>
      </c>
      <c r="P715" s="31">
        <v>1045</v>
      </c>
      <c r="Q715" s="30">
        <f t="shared" si="44"/>
        <v>4963.7500000000009</v>
      </c>
      <c r="R715" s="27">
        <f t="shared" si="42"/>
        <v>11</v>
      </c>
    </row>
    <row r="716" spans="1:18">
      <c r="A716" s="1"/>
      <c r="B716" s="6" t="s">
        <v>27</v>
      </c>
      <c r="C716" s="6">
        <v>1128299</v>
      </c>
      <c r="D716" s="7">
        <v>44532</v>
      </c>
      <c r="E716" s="6" t="s">
        <v>28</v>
      </c>
      <c r="F716" s="6" t="s">
        <v>44</v>
      </c>
      <c r="G716" s="6" t="s">
        <v>45</v>
      </c>
      <c r="H716" s="6" t="s">
        <v>17</v>
      </c>
      <c r="I716" s="25">
        <v>0.80000000000000016</v>
      </c>
      <c r="J716" s="22">
        <v>7500</v>
      </c>
      <c r="K716" s="23">
        <f t="shared" si="30"/>
        <v>6000.0000000000009</v>
      </c>
      <c r="L716" s="23">
        <f t="shared" si="31"/>
        <v>1800.0000000000002</v>
      </c>
      <c r="M716" s="33">
        <v>0.3</v>
      </c>
      <c r="N716" s="30">
        <f t="shared" si="43"/>
        <v>0.8</v>
      </c>
      <c r="O716" s="31">
        <v>6000</v>
      </c>
      <c r="P716" s="31">
        <v>1800</v>
      </c>
      <c r="Q716" s="30">
        <f t="shared" si="44"/>
        <v>4800.0000000000009</v>
      </c>
      <c r="R716" s="27">
        <f t="shared" si="42"/>
        <v>12</v>
      </c>
    </row>
    <row r="717" spans="1:18">
      <c r="A717" s="1"/>
      <c r="B717" s="6" t="s">
        <v>27</v>
      </c>
      <c r="C717" s="6">
        <v>1128299</v>
      </c>
      <c r="D717" s="7">
        <v>44532</v>
      </c>
      <c r="E717" s="6" t="s">
        <v>28</v>
      </c>
      <c r="F717" s="6" t="s">
        <v>44</v>
      </c>
      <c r="G717" s="6" t="s">
        <v>45</v>
      </c>
      <c r="H717" s="6" t="s">
        <v>18</v>
      </c>
      <c r="I717" s="25">
        <v>0.8500000000000002</v>
      </c>
      <c r="J717" s="22">
        <v>7500</v>
      </c>
      <c r="K717" s="23">
        <f t="shared" si="30"/>
        <v>6375.0000000000018</v>
      </c>
      <c r="L717" s="23">
        <f t="shared" si="31"/>
        <v>1593.7500000000005</v>
      </c>
      <c r="M717" s="33">
        <v>0.25</v>
      </c>
      <c r="N717" s="30">
        <f t="shared" si="43"/>
        <v>0.85</v>
      </c>
      <c r="O717" s="31">
        <v>6375</v>
      </c>
      <c r="P717" s="31">
        <v>1593.75</v>
      </c>
      <c r="Q717" s="30">
        <f t="shared" si="44"/>
        <v>5418.7500000000018</v>
      </c>
      <c r="R717" s="27">
        <f t="shared" si="42"/>
        <v>12</v>
      </c>
    </row>
    <row r="718" spans="1:18">
      <c r="A718" s="1"/>
      <c r="B718" s="6" t="s">
        <v>27</v>
      </c>
      <c r="C718" s="6">
        <v>1128299</v>
      </c>
      <c r="D718" s="7">
        <v>44532</v>
      </c>
      <c r="E718" s="6" t="s">
        <v>28</v>
      </c>
      <c r="F718" s="6" t="s">
        <v>44</v>
      </c>
      <c r="G718" s="6" t="s">
        <v>45</v>
      </c>
      <c r="H718" s="6" t="s">
        <v>19</v>
      </c>
      <c r="I718" s="25">
        <v>0.80000000000000016</v>
      </c>
      <c r="J718" s="22">
        <v>5500</v>
      </c>
      <c r="K718" s="23">
        <f t="shared" si="30"/>
        <v>4400.0000000000009</v>
      </c>
      <c r="L718" s="23">
        <f t="shared" si="31"/>
        <v>1100.0000000000002</v>
      </c>
      <c r="M718" s="33">
        <v>0.25</v>
      </c>
      <c r="N718" s="30">
        <f t="shared" si="43"/>
        <v>0.8</v>
      </c>
      <c r="O718" s="31">
        <v>4400</v>
      </c>
      <c r="P718" s="31">
        <v>1100</v>
      </c>
      <c r="Q718" s="30">
        <f t="shared" si="44"/>
        <v>3520.0000000000009</v>
      </c>
      <c r="R718" s="27">
        <f t="shared" si="42"/>
        <v>12</v>
      </c>
    </row>
    <row r="719" spans="1:18">
      <c r="A719" s="1"/>
      <c r="B719" s="6" t="s">
        <v>27</v>
      </c>
      <c r="C719" s="6">
        <v>1128299</v>
      </c>
      <c r="D719" s="7">
        <v>44532</v>
      </c>
      <c r="E719" s="6" t="s">
        <v>28</v>
      </c>
      <c r="F719" s="6" t="s">
        <v>44</v>
      </c>
      <c r="G719" s="6" t="s">
        <v>45</v>
      </c>
      <c r="H719" s="6" t="s">
        <v>20</v>
      </c>
      <c r="I719" s="25">
        <v>0.80000000000000016</v>
      </c>
      <c r="J719" s="22">
        <v>5500</v>
      </c>
      <c r="K719" s="23">
        <f t="shared" si="30"/>
        <v>4400.0000000000009</v>
      </c>
      <c r="L719" s="23">
        <f t="shared" si="31"/>
        <v>1320.0000000000002</v>
      </c>
      <c r="M719" s="33">
        <v>0.3</v>
      </c>
      <c r="N719" s="30">
        <f t="shared" si="43"/>
        <v>0.8</v>
      </c>
      <c r="O719" s="31">
        <v>4400</v>
      </c>
      <c r="P719" s="31">
        <v>1320</v>
      </c>
      <c r="Q719" s="30">
        <f t="shared" si="44"/>
        <v>3520.0000000000009</v>
      </c>
      <c r="R719" s="27">
        <f t="shared" si="42"/>
        <v>12</v>
      </c>
    </row>
    <row r="720" spans="1:18">
      <c r="A720" s="1"/>
      <c r="B720" s="6" t="s">
        <v>27</v>
      </c>
      <c r="C720" s="6">
        <v>1128299</v>
      </c>
      <c r="D720" s="7">
        <v>44532</v>
      </c>
      <c r="E720" s="6" t="s">
        <v>28</v>
      </c>
      <c r="F720" s="6" t="s">
        <v>44</v>
      </c>
      <c r="G720" s="6" t="s">
        <v>45</v>
      </c>
      <c r="H720" s="6" t="s">
        <v>21</v>
      </c>
      <c r="I720" s="25">
        <v>0.90000000000000013</v>
      </c>
      <c r="J720" s="22">
        <v>4750</v>
      </c>
      <c r="K720" s="23">
        <f t="shared" si="30"/>
        <v>4275.0000000000009</v>
      </c>
      <c r="L720" s="23">
        <f t="shared" si="31"/>
        <v>1068.7500000000002</v>
      </c>
      <c r="M720" s="33">
        <v>0.25</v>
      </c>
      <c r="N720" s="30">
        <f t="shared" si="43"/>
        <v>0.9</v>
      </c>
      <c r="O720" s="31">
        <v>4275</v>
      </c>
      <c r="P720" s="31">
        <v>1068.75</v>
      </c>
      <c r="Q720" s="30">
        <f t="shared" si="44"/>
        <v>3847.5000000000009</v>
      </c>
      <c r="R720" s="27">
        <f t="shared" si="42"/>
        <v>12</v>
      </c>
    </row>
    <row r="721" spans="1:18">
      <c r="A721" s="1"/>
      <c r="B721" s="6" t="s">
        <v>27</v>
      </c>
      <c r="C721" s="6">
        <v>1128299</v>
      </c>
      <c r="D721" s="7">
        <v>44532</v>
      </c>
      <c r="E721" s="6" t="s">
        <v>28</v>
      </c>
      <c r="F721" s="6" t="s">
        <v>44</v>
      </c>
      <c r="G721" s="6" t="s">
        <v>45</v>
      </c>
      <c r="H721" s="6" t="s">
        <v>22</v>
      </c>
      <c r="I721" s="25">
        <v>0.95000000000000018</v>
      </c>
      <c r="J721" s="22">
        <v>5750</v>
      </c>
      <c r="K721" s="23">
        <f t="shared" si="30"/>
        <v>5462.5000000000009</v>
      </c>
      <c r="L721" s="23">
        <f t="shared" si="31"/>
        <v>1092.5000000000002</v>
      </c>
      <c r="M721" s="33">
        <v>0.2</v>
      </c>
      <c r="N721" s="30">
        <f t="shared" si="43"/>
        <v>0.95</v>
      </c>
      <c r="O721" s="31">
        <v>5462.5</v>
      </c>
      <c r="P721" s="31">
        <v>1092.5</v>
      </c>
      <c r="Q721" s="30">
        <f t="shared" si="44"/>
        <v>5189.3750000000009</v>
      </c>
      <c r="R721" s="27">
        <f t="shared" si="42"/>
        <v>12</v>
      </c>
    </row>
    <row r="722" spans="1:18">
      <c r="A722" s="1" t="s">
        <v>39</v>
      </c>
      <c r="B722" s="6" t="s">
        <v>14</v>
      </c>
      <c r="C722" s="6">
        <v>1185732</v>
      </c>
      <c r="D722" s="7">
        <v>44208</v>
      </c>
      <c r="E722" s="6" t="s">
        <v>46</v>
      </c>
      <c r="F722" s="6" t="s">
        <v>47</v>
      </c>
      <c r="G722" s="6" t="s">
        <v>48</v>
      </c>
      <c r="H722" s="6" t="s">
        <v>17</v>
      </c>
      <c r="I722" s="25">
        <v>0.45</v>
      </c>
      <c r="J722" s="22">
        <v>10500</v>
      </c>
      <c r="K722" s="23">
        <f t="shared" si="30"/>
        <v>4725</v>
      </c>
      <c r="L722" s="23">
        <f t="shared" si="31"/>
        <v>2126.25</v>
      </c>
      <c r="M722" s="33">
        <v>0.45</v>
      </c>
      <c r="N722" s="30">
        <f t="shared" si="43"/>
        <v>0.45</v>
      </c>
      <c r="O722" s="31">
        <v>4725</v>
      </c>
      <c r="P722" s="31">
        <v>2126.25</v>
      </c>
      <c r="Q722" s="30">
        <f t="shared" si="44"/>
        <v>2126.25</v>
      </c>
      <c r="R722" s="27">
        <f t="shared" si="42"/>
        <v>1</v>
      </c>
    </row>
    <row r="723" spans="1:18">
      <c r="A723" s="1"/>
      <c r="B723" s="6" t="s">
        <v>14</v>
      </c>
      <c r="C723" s="6">
        <v>1185732</v>
      </c>
      <c r="D723" s="7">
        <v>44208</v>
      </c>
      <c r="E723" s="6" t="s">
        <v>46</v>
      </c>
      <c r="F723" s="6" t="s">
        <v>47</v>
      </c>
      <c r="G723" s="6" t="s">
        <v>48</v>
      </c>
      <c r="H723" s="6" t="s">
        <v>18</v>
      </c>
      <c r="I723" s="25">
        <v>0.45</v>
      </c>
      <c r="J723" s="22">
        <v>8500</v>
      </c>
      <c r="K723" s="23">
        <f t="shared" si="30"/>
        <v>3825</v>
      </c>
      <c r="L723" s="23">
        <f t="shared" si="31"/>
        <v>1338.75</v>
      </c>
      <c r="M723" s="33">
        <v>0.35</v>
      </c>
      <c r="N723" s="30">
        <f t="shared" si="43"/>
        <v>0.45</v>
      </c>
      <c r="O723" s="31">
        <v>3825</v>
      </c>
      <c r="P723" s="31">
        <v>1338.75</v>
      </c>
      <c r="Q723" s="30">
        <f t="shared" si="44"/>
        <v>1721.25</v>
      </c>
      <c r="R723" s="27">
        <f t="shared" si="42"/>
        <v>1</v>
      </c>
    </row>
    <row r="724" spans="1:18">
      <c r="A724" s="1"/>
      <c r="B724" s="6" t="s">
        <v>14</v>
      </c>
      <c r="C724" s="6">
        <v>1185732</v>
      </c>
      <c r="D724" s="7">
        <v>44208</v>
      </c>
      <c r="E724" s="6" t="s">
        <v>46</v>
      </c>
      <c r="F724" s="6" t="s">
        <v>47</v>
      </c>
      <c r="G724" s="6" t="s">
        <v>48</v>
      </c>
      <c r="H724" s="6" t="s">
        <v>19</v>
      </c>
      <c r="I724" s="25">
        <v>0.35000000000000003</v>
      </c>
      <c r="J724" s="22">
        <v>8500</v>
      </c>
      <c r="K724" s="23">
        <f t="shared" si="30"/>
        <v>2975.0000000000005</v>
      </c>
      <c r="L724" s="23">
        <f t="shared" si="31"/>
        <v>743.75000000000011</v>
      </c>
      <c r="M724" s="33">
        <v>0.25</v>
      </c>
      <c r="N724" s="30">
        <f t="shared" si="43"/>
        <v>0.35</v>
      </c>
      <c r="O724" s="31">
        <v>2975</v>
      </c>
      <c r="P724" s="31">
        <v>743.75</v>
      </c>
      <c r="Q724" s="30">
        <f t="shared" si="44"/>
        <v>1041.25</v>
      </c>
      <c r="R724" s="27">
        <f t="shared" si="42"/>
        <v>1</v>
      </c>
    </row>
    <row r="725" spans="1:18">
      <c r="A725" s="1"/>
      <c r="B725" s="6" t="s">
        <v>14</v>
      </c>
      <c r="C725" s="6">
        <v>1185732</v>
      </c>
      <c r="D725" s="7">
        <v>44208</v>
      </c>
      <c r="E725" s="6" t="s">
        <v>46</v>
      </c>
      <c r="F725" s="6" t="s">
        <v>47</v>
      </c>
      <c r="G725" s="6" t="s">
        <v>48</v>
      </c>
      <c r="H725" s="6" t="s">
        <v>20</v>
      </c>
      <c r="I725" s="25">
        <v>0.39999999999999997</v>
      </c>
      <c r="J725" s="22">
        <v>7000</v>
      </c>
      <c r="K725" s="23">
        <f t="shared" si="30"/>
        <v>2799.9999999999995</v>
      </c>
      <c r="L725" s="23">
        <f t="shared" si="31"/>
        <v>839.99999999999989</v>
      </c>
      <c r="M725" s="33">
        <v>0.3</v>
      </c>
      <c r="N725" s="30">
        <f t="shared" si="43"/>
        <v>0.4</v>
      </c>
      <c r="O725" s="31">
        <v>2800</v>
      </c>
      <c r="P725" s="31">
        <v>840</v>
      </c>
      <c r="Q725" s="30">
        <f t="shared" si="44"/>
        <v>1119.9999999999998</v>
      </c>
      <c r="R725" s="27">
        <f t="shared" si="42"/>
        <v>1</v>
      </c>
    </row>
    <row r="726" spans="1:18">
      <c r="A726" s="1"/>
      <c r="B726" s="6" t="s">
        <v>14</v>
      </c>
      <c r="C726" s="6">
        <v>1185732</v>
      </c>
      <c r="D726" s="7">
        <v>44208</v>
      </c>
      <c r="E726" s="6" t="s">
        <v>46</v>
      </c>
      <c r="F726" s="6" t="s">
        <v>47</v>
      </c>
      <c r="G726" s="6" t="s">
        <v>48</v>
      </c>
      <c r="H726" s="6" t="s">
        <v>21</v>
      </c>
      <c r="I726" s="25">
        <v>0.55000000000000004</v>
      </c>
      <c r="J726" s="22">
        <v>7500</v>
      </c>
      <c r="K726" s="23">
        <f t="shared" si="30"/>
        <v>4125</v>
      </c>
      <c r="L726" s="23">
        <f t="shared" si="31"/>
        <v>1443.75</v>
      </c>
      <c r="M726" s="33">
        <v>0.35</v>
      </c>
      <c r="N726" s="30">
        <f t="shared" si="43"/>
        <v>0.55000000000000004</v>
      </c>
      <c r="O726" s="31">
        <v>4125</v>
      </c>
      <c r="P726" s="31">
        <v>1443.75</v>
      </c>
      <c r="Q726" s="30">
        <f t="shared" si="44"/>
        <v>2268.75</v>
      </c>
      <c r="R726" s="27">
        <f t="shared" si="42"/>
        <v>1</v>
      </c>
    </row>
    <row r="727" spans="1:18">
      <c r="A727" s="1"/>
      <c r="B727" s="6" t="s">
        <v>14</v>
      </c>
      <c r="C727" s="6">
        <v>1185732</v>
      </c>
      <c r="D727" s="7">
        <v>44208</v>
      </c>
      <c r="E727" s="6" t="s">
        <v>46</v>
      </c>
      <c r="F727" s="6" t="s">
        <v>47</v>
      </c>
      <c r="G727" s="6" t="s">
        <v>48</v>
      </c>
      <c r="H727" s="6" t="s">
        <v>22</v>
      </c>
      <c r="I727" s="25">
        <v>0.45</v>
      </c>
      <c r="J727" s="22">
        <v>8500</v>
      </c>
      <c r="K727" s="23">
        <f t="shared" si="30"/>
        <v>3825</v>
      </c>
      <c r="L727" s="23">
        <f t="shared" si="31"/>
        <v>1912.5</v>
      </c>
      <c r="M727" s="33">
        <v>0.5</v>
      </c>
      <c r="N727" s="30">
        <f t="shared" si="43"/>
        <v>0.45</v>
      </c>
      <c r="O727" s="31">
        <v>3825</v>
      </c>
      <c r="P727" s="31">
        <v>1912.5</v>
      </c>
      <c r="Q727" s="30">
        <f t="shared" si="44"/>
        <v>1721.25</v>
      </c>
      <c r="R727" s="27">
        <f t="shared" si="42"/>
        <v>1</v>
      </c>
    </row>
    <row r="728" spans="1:18">
      <c r="A728" s="1"/>
      <c r="B728" s="6" t="s">
        <v>14</v>
      </c>
      <c r="C728" s="6">
        <v>1185732</v>
      </c>
      <c r="D728" s="7">
        <v>44237</v>
      </c>
      <c r="E728" s="6" t="s">
        <v>46</v>
      </c>
      <c r="F728" s="6" t="s">
        <v>47</v>
      </c>
      <c r="G728" s="6" t="s">
        <v>48</v>
      </c>
      <c r="H728" s="6" t="s">
        <v>17</v>
      </c>
      <c r="I728" s="25">
        <v>0.45</v>
      </c>
      <c r="J728" s="22">
        <v>11000</v>
      </c>
      <c r="K728" s="23">
        <f t="shared" si="30"/>
        <v>4950</v>
      </c>
      <c r="L728" s="23">
        <f t="shared" si="31"/>
        <v>2227.5</v>
      </c>
      <c r="M728" s="33">
        <v>0.45</v>
      </c>
      <c r="N728" s="30">
        <f t="shared" si="43"/>
        <v>0.45</v>
      </c>
      <c r="O728" s="31">
        <v>4950</v>
      </c>
      <c r="P728" s="31">
        <v>2227.5</v>
      </c>
      <c r="Q728" s="30">
        <f t="shared" si="44"/>
        <v>2227.5</v>
      </c>
      <c r="R728" s="27">
        <f t="shared" si="42"/>
        <v>2</v>
      </c>
    </row>
    <row r="729" spans="1:18">
      <c r="A729" s="1"/>
      <c r="B729" s="6" t="s">
        <v>14</v>
      </c>
      <c r="C729" s="6">
        <v>1185732</v>
      </c>
      <c r="D729" s="7">
        <v>44237</v>
      </c>
      <c r="E729" s="6" t="s">
        <v>46</v>
      </c>
      <c r="F729" s="6" t="s">
        <v>47</v>
      </c>
      <c r="G729" s="6" t="s">
        <v>48</v>
      </c>
      <c r="H729" s="6" t="s">
        <v>18</v>
      </c>
      <c r="I729" s="25">
        <v>0.45</v>
      </c>
      <c r="J729" s="22">
        <v>7500</v>
      </c>
      <c r="K729" s="23">
        <f t="shared" si="30"/>
        <v>3375</v>
      </c>
      <c r="L729" s="23">
        <f t="shared" si="31"/>
        <v>1181.25</v>
      </c>
      <c r="M729" s="33">
        <v>0.35</v>
      </c>
      <c r="N729" s="30">
        <f t="shared" si="43"/>
        <v>0.45</v>
      </c>
      <c r="O729" s="31">
        <v>3375</v>
      </c>
      <c r="P729" s="31">
        <v>1181.25</v>
      </c>
      <c r="Q729" s="30">
        <f t="shared" si="44"/>
        <v>1518.75</v>
      </c>
      <c r="R729" s="27">
        <f t="shared" si="42"/>
        <v>2</v>
      </c>
    </row>
    <row r="730" spans="1:18">
      <c r="A730" s="1"/>
      <c r="B730" s="6" t="s">
        <v>14</v>
      </c>
      <c r="C730" s="6">
        <v>1185732</v>
      </c>
      <c r="D730" s="7">
        <v>44237</v>
      </c>
      <c r="E730" s="6" t="s">
        <v>46</v>
      </c>
      <c r="F730" s="6" t="s">
        <v>47</v>
      </c>
      <c r="G730" s="6" t="s">
        <v>48</v>
      </c>
      <c r="H730" s="6" t="s">
        <v>19</v>
      </c>
      <c r="I730" s="25">
        <v>0.35000000000000003</v>
      </c>
      <c r="J730" s="22">
        <v>8000</v>
      </c>
      <c r="K730" s="23">
        <f t="shared" si="30"/>
        <v>2800.0000000000005</v>
      </c>
      <c r="L730" s="23">
        <f t="shared" si="31"/>
        <v>700.00000000000011</v>
      </c>
      <c r="M730" s="33">
        <v>0.25</v>
      </c>
      <c r="N730" s="30">
        <f t="shared" si="43"/>
        <v>0.35</v>
      </c>
      <c r="O730" s="31">
        <v>2800</v>
      </c>
      <c r="P730" s="31">
        <v>700</v>
      </c>
      <c r="Q730" s="30">
        <f t="shared" si="44"/>
        <v>980.00000000000011</v>
      </c>
      <c r="R730" s="27">
        <f t="shared" si="42"/>
        <v>2</v>
      </c>
    </row>
    <row r="731" spans="1:18">
      <c r="A731" s="1"/>
      <c r="B731" s="6" t="s">
        <v>14</v>
      </c>
      <c r="C731" s="6">
        <v>1185732</v>
      </c>
      <c r="D731" s="7">
        <v>44237</v>
      </c>
      <c r="E731" s="6" t="s">
        <v>46</v>
      </c>
      <c r="F731" s="6" t="s">
        <v>47</v>
      </c>
      <c r="G731" s="6" t="s">
        <v>48</v>
      </c>
      <c r="H731" s="6" t="s">
        <v>20</v>
      </c>
      <c r="I731" s="25">
        <v>0.39999999999999997</v>
      </c>
      <c r="J731" s="22">
        <v>6750</v>
      </c>
      <c r="K731" s="23">
        <f t="shared" si="30"/>
        <v>2700</v>
      </c>
      <c r="L731" s="23">
        <f t="shared" si="31"/>
        <v>810</v>
      </c>
      <c r="M731" s="33">
        <v>0.3</v>
      </c>
      <c r="N731" s="30">
        <f t="shared" si="43"/>
        <v>0.4</v>
      </c>
      <c r="O731" s="31">
        <v>2700</v>
      </c>
      <c r="P731" s="31">
        <v>810</v>
      </c>
      <c r="Q731" s="30">
        <f t="shared" si="44"/>
        <v>1080</v>
      </c>
      <c r="R731" s="27">
        <f t="shared" si="42"/>
        <v>2</v>
      </c>
    </row>
    <row r="732" spans="1:18">
      <c r="A732" s="1"/>
      <c r="B732" s="6" t="s">
        <v>14</v>
      </c>
      <c r="C732" s="6">
        <v>1185732</v>
      </c>
      <c r="D732" s="7">
        <v>44237</v>
      </c>
      <c r="E732" s="6" t="s">
        <v>46</v>
      </c>
      <c r="F732" s="6" t="s">
        <v>47</v>
      </c>
      <c r="G732" s="6" t="s">
        <v>48</v>
      </c>
      <c r="H732" s="6" t="s">
        <v>21</v>
      </c>
      <c r="I732" s="25">
        <v>0.55000000000000004</v>
      </c>
      <c r="J732" s="22">
        <v>7500</v>
      </c>
      <c r="K732" s="23">
        <f t="shared" si="30"/>
        <v>4125</v>
      </c>
      <c r="L732" s="23">
        <f t="shared" si="31"/>
        <v>1443.75</v>
      </c>
      <c r="M732" s="33">
        <v>0.35</v>
      </c>
      <c r="N732" s="30">
        <f t="shared" si="43"/>
        <v>0.55000000000000004</v>
      </c>
      <c r="O732" s="31">
        <v>4125</v>
      </c>
      <c r="P732" s="31">
        <v>1443.75</v>
      </c>
      <c r="Q732" s="30">
        <f t="shared" si="44"/>
        <v>2268.75</v>
      </c>
      <c r="R732" s="27">
        <f t="shared" si="42"/>
        <v>2</v>
      </c>
    </row>
    <row r="733" spans="1:18">
      <c r="A733" s="1"/>
      <c r="B733" s="6" t="s">
        <v>14</v>
      </c>
      <c r="C733" s="6">
        <v>1185732</v>
      </c>
      <c r="D733" s="7">
        <v>44237</v>
      </c>
      <c r="E733" s="6" t="s">
        <v>46</v>
      </c>
      <c r="F733" s="6" t="s">
        <v>47</v>
      </c>
      <c r="G733" s="6" t="s">
        <v>48</v>
      </c>
      <c r="H733" s="6" t="s">
        <v>22</v>
      </c>
      <c r="I733" s="25">
        <v>0.45</v>
      </c>
      <c r="J733" s="22">
        <v>8500</v>
      </c>
      <c r="K733" s="23">
        <f t="shared" si="30"/>
        <v>3825</v>
      </c>
      <c r="L733" s="23">
        <f t="shared" si="31"/>
        <v>1912.5</v>
      </c>
      <c r="M733" s="33">
        <v>0.5</v>
      </c>
      <c r="N733" s="30">
        <f t="shared" si="43"/>
        <v>0.45</v>
      </c>
      <c r="O733" s="31">
        <v>3825</v>
      </c>
      <c r="P733" s="31">
        <v>1912.5</v>
      </c>
      <c r="Q733" s="30">
        <f t="shared" si="44"/>
        <v>1721.25</v>
      </c>
      <c r="R733" s="27">
        <f t="shared" si="42"/>
        <v>2</v>
      </c>
    </row>
    <row r="734" spans="1:18">
      <c r="A734" s="1"/>
      <c r="B734" s="6" t="s">
        <v>14</v>
      </c>
      <c r="C734" s="6">
        <v>1185732</v>
      </c>
      <c r="D734" s="7">
        <v>44263</v>
      </c>
      <c r="E734" s="6" t="s">
        <v>46</v>
      </c>
      <c r="F734" s="6" t="s">
        <v>47</v>
      </c>
      <c r="G734" s="6" t="s">
        <v>48</v>
      </c>
      <c r="H734" s="6" t="s">
        <v>17</v>
      </c>
      <c r="I734" s="25">
        <v>0.45</v>
      </c>
      <c r="J734" s="22">
        <v>10700</v>
      </c>
      <c r="K734" s="23">
        <f t="shared" si="30"/>
        <v>4815</v>
      </c>
      <c r="L734" s="23">
        <f t="shared" si="31"/>
        <v>2166.75</v>
      </c>
      <c r="M734" s="33">
        <v>0.45</v>
      </c>
      <c r="N734" s="30">
        <f t="shared" si="43"/>
        <v>0.45</v>
      </c>
      <c r="O734" s="31">
        <v>4815</v>
      </c>
      <c r="P734" s="31">
        <v>2166.75</v>
      </c>
      <c r="Q734" s="30">
        <f t="shared" si="44"/>
        <v>2166.75</v>
      </c>
      <c r="R734" s="27">
        <f t="shared" si="42"/>
        <v>3</v>
      </c>
    </row>
    <row r="735" spans="1:18">
      <c r="A735" s="1"/>
      <c r="B735" s="6" t="s">
        <v>14</v>
      </c>
      <c r="C735" s="6">
        <v>1185732</v>
      </c>
      <c r="D735" s="7">
        <v>44263</v>
      </c>
      <c r="E735" s="6" t="s">
        <v>46</v>
      </c>
      <c r="F735" s="6" t="s">
        <v>47</v>
      </c>
      <c r="G735" s="6" t="s">
        <v>48</v>
      </c>
      <c r="H735" s="6" t="s">
        <v>18</v>
      </c>
      <c r="I735" s="25">
        <v>0.45</v>
      </c>
      <c r="J735" s="22">
        <v>7500</v>
      </c>
      <c r="K735" s="23">
        <f t="shared" si="30"/>
        <v>3375</v>
      </c>
      <c r="L735" s="23">
        <f t="shared" si="31"/>
        <v>1181.25</v>
      </c>
      <c r="M735" s="33">
        <v>0.35</v>
      </c>
      <c r="N735" s="30">
        <f t="shared" si="43"/>
        <v>0.45</v>
      </c>
      <c r="O735" s="31">
        <v>3375</v>
      </c>
      <c r="P735" s="31">
        <v>1181.25</v>
      </c>
      <c r="Q735" s="30">
        <f t="shared" si="44"/>
        <v>1518.75</v>
      </c>
      <c r="R735" s="27">
        <f t="shared" si="42"/>
        <v>3</v>
      </c>
    </row>
    <row r="736" spans="1:18">
      <c r="A736" s="1"/>
      <c r="B736" s="6" t="s">
        <v>14</v>
      </c>
      <c r="C736" s="6">
        <v>1185732</v>
      </c>
      <c r="D736" s="7">
        <v>44263</v>
      </c>
      <c r="E736" s="6" t="s">
        <v>46</v>
      </c>
      <c r="F736" s="6" t="s">
        <v>47</v>
      </c>
      <c r="G736" s="6" t="s">
        <v>48</v>
      </c>
      <c r="H736" s="6" t="s">
        <v>19</v>
      </c>
      <c r="I736" s="25">
        <v>0.35000000000000003</v>
      </c>
      <c r="J736" s="22">
        <v>7750</v>
      </c>
      <c r="K736" s="23">
        <f t="shared" si="30"/>
        <v>2712.5000000000005</v>
      </c>
      <c r="L736" s="23">
        <f t="shared" si="31"/>
        <v>678.12500000000011</v>
      </c>
      <c r="M736" s="33">
        <v>0.25</v>
      </c>
      <c r="N736" s="30">
        <f t="shared" si="43"/>
        <v>0.35</v>
      </c>
      <c r="O736" s="31">
        <v>2712.5</v>
      </c>
      <c r="P736" s="31">
        <v>678.125</v>
      </c>
      <c r="Q736" s="30">
        <f t="shared" si="44"/>
        <v>949.37500000000011</v>
      </c>
      <c r="R736" s="27">
        <f t="shared" si="42"/>
        <v>3</v>
      </c>
    </row>
    <row r="737" spans="1:18">
      <c r="A737" s="1"/>
      <c r="B737" s="6" t="s">
        <v>14</v>
      </c>
      <c r="C737" s="6">
        <v>1185732</v>
      </c>
      <c r="D737" s="7">
        <v>44263</v>
      </c>
      <c r="E737" s="6" t="s">
        <v>46</v>
      </c>
      <c r="F737" s="6" t="s">
        <v>47</v>
      </c>
      <c r="G737" s="6" t="s">
        <v>48</v>
      </c>
      <c r="H737" s="6" t="s">
        <v>20</v>
      </c>
      <c r="I737" s="25">
        <v>0.39999999999999997</v>
      </c>
      <c r="J737" s="22">
        <v>6250</v>
      </c>
      <c r="K737" s="23">
        <f t="shared" si="30"/>
        <v>2500</v>
      </c>
      <c r="L737" s="23">
        <f t="shared" si="31"/>
        <v>750</v>
      </c>
      <c r="M737" s="33">
        <v>0.3</v>
      </c>
      <c r="N737" s="30">
        <f t="shared" si="43"/>
        <v>0.4</v>
      </c>
      <c r="O737" s="31">
        <v>2500</v>
      </c>
      <c r="P737" s="31">
        <v>750</v>
      </c>
      <c r="Q737" s="30">
        <f t="shared" si="44"/>
        <v>1000</v>
      </c>
      <c r="R737" s="27">
        <f t="shared" si="42"/>
        <v>3</v>
      </c>
    </row>
    <row r="738" spans="1:18">
      <c r="A738" s="1"/>
      <c r="B738" s="6" t="s">
        <v>14</v>
      </c>
      <c r="C738" s="6">
        <v>1185732</v>
      </c>
      <c r="D738" s="7">
        <v>44263</v>
      </c>
      <c r="E738" s="6" t="s">
        <v>46</v>
      </c>
      <c r="F738" s="6" t="s">
        <v>47</v>
      </c>
      <c r="G738" s="6" t="s">
        <v>48</v>
      </c>
      <c r="H738" s="6" t="s">
        <v>21</v>
      </c>
      <c r="I738" s="25">
        <v>0.55000000000000004</v>
      </c>
      <c r="J738" s="22">
        <v>6750</v>
      </c>
      <c r="K738" s="23">
        <f t="shared" si="30"/>
        <v>3712.5000000000005</v>
      </c>
      <c r="L738" s="23">
        <f t="shared" si="31"/>
        <v>1299.375</v>
      </c>
      <c r="M738" s="33">
        <v>0.35</v>
      </c>
      <c r="N738" s="30">
        <f t="shared" si="43"/>
        <v>0.55000000000000004</v>
      </c>
      <c r="O738" s="31">
        <v>3712.5</v>
      </c>
      <c r="P738" s="31">
        <v>1299.375</v>
      </c>
      <c r="Q738" s="30">
        <f t="shared" si="44"/>
        <v>2041.8750000000005</v>
      </c>
      <c r="R738" s="27">
        <f t="shared" si="42"/>
        <v>3</v>
      </c>
    </row>
    <row r="739" spans="1:18">
      <c r="A739" s="1"/>
      <c r="B739" s="6" t="s">
        <v>14</v>
      </c>
      <c r="C739" s="6">
        <v>1185732</v>
      </c>
      <c r="D739" s="7">
        <v>44263</v>
      </c>
      <c r="E739" s="6" t="s">
        <v>46</v>
      </c>
      <c r="F739" s="6" t="s">
        <v>47</v>
      </c>
      <c r="G739" s="6" t="s">
        <v>48</v>
      </c>
      <c r="H739" s="6" t="s">
        <v>22</v>
      </c>
      <c r="I739" s="25">
        <v>0.45</v>
      </c>
      <c r="J739" s="22">
        <v>7750</v>
      </c>
      <c r="K739" s="23">
        <f t="shared" si="30"/>
        <v>3487.5</v>
      </c>
      <c r="L739" s="23">
        <f t="shared" si="31"/>
        <v>1743.75</v>
      </c>
      <c r="M739" s="33">
        <v>0.5</v>
      </c>
      <c r="N739" s="30">
        <f t="shared" si="43"/>
        <v>0.45</v>
      </c>
      <c r="O739" s="31">
        <v>3487.5</v>
      </c>
      <c r="P739" s="31">
        <v>1743.75</v>
      </c>
      <c r="Q739" s="30">
        <f t="shared" si="44"/>
        <v>1569.375</v>
      </c>
      <c r="R739" s="27">
        <f t="shared" si="42"/>
        <v>3</v>
      </c>
    </row>
    <row r="740" spans="1:18">
      <c r="A740" s="1"/>
      <c r="B740" s="6" t="s">
        <v>14</v>
      </c>
      <c r="C740" s="6">
        <v>1185732</v>
      </c>
      <c r="D740" s="7">
        <v>44295</v>
      </c>
      <c r="E740" s="6" t="s">
        <v>46</v>
      </c>
      <c r="F740" s="6" t="s">
        <v>47</v>
      </c>
      <c r="G740" s="6" t="s">
        <v>48</v>
      </c>
      <c r="H740" s="6" t="s">
        <v>17</v>
      </c>
      <c r="I740" s="25">
        <v>0.45</v>
      </c>
      <c r="J740" s="22">
        <v>10250</v>
      </c>
      <c r="K740" s="23">
        <f t="shared" si="30"/>
        <v>4612.5</v>
      </c>
      <c r="L740" s="23">
        <f t="shared" si="31"/>
        <v>2075.625</v>
      </c>
      <c r="M740" s="33">
        <v>0.45</v>
      </c>
      <c r="N740" s="30">
        <f t="shared" si="43"/>
        <v>0.45</v>
      </c>
      <c r="O740" s="31">
        <v>4612.5</v>
      </c>
      <c r="P740" s="31">
        <v>2075.625</v>
      </c>
      <c r="Q740" s="30">
        <f t="shared" si="44"/>
        <v>2075.625</v>
      </c>
      <c r="R740" s="27">
        <f t="shared" si="42"/>
        <v>4</v>
      </c>
    </row>
    <row r="741" spans="1:18">
      <c r="A741" s="1"/>
      <c r="B741" s="6" t="s">
        <v>14</v>
      </c>
      <c r="C741" s="6">
        <v>1185732</v>
      </c>
      <c r="D741" s="7">
        <v>44295</v>
      </c>
      <c r="E741" s="6" t="s">
        <v>46</v>
      </c>
      <c r="F741" s="6" t="s">
        <v>47</v>
      </c>
      <c r="G741" s="6" t="s">
        <v>48</v>
      </c>
      <c r="H741" s="6" t="s">
        <v>18</v>
      </c>
      <c r="I741" s="25">
        <v>0.45</v>
      </c>
      <c r="J741" s="22">
        <v>7250</v>
      </c>
      <c r="K741" s="23">
        <f t="shared" si="30"/>
        <v>3262.5</v>
      </c>
      <c r="L741" s="23">
        <f t="shared" si="31"/>
        <v>1141.875</v>
      </c>
      <c r="M741" s="33">
        <v>0.35</v>
      </c>
      <c r="N741" s="30">
        <f t="shared" si="43"/>
        <v>0.45</v>
      </c>
      <c r="O741" s="31">
        <v>3262.5</v>
      </c>
      <c r="P741" s="31">
        <v>1141.875</v>
      </c>
      <c r="Q741" s="30">
        <f t="shared" si="44"/>
        <v>1468.125</v>
      </c>
      <c r="R741" s="27">
        <f t="shared" si="42"/>
        <v>4</v>
      </c>
    </row>
    <row r="742" spans="1:18">
      <c r="A742" s="1"/>
      <c r="B742" s="6" t="s">
        <v>14</v>
      </c>
      <c r="C742" s="6">
        <v>1185732</v>
      </c>
      <c r="D742" s="7">
        <v>44295</v>
      </c>
      <c r="E742" s="6" t="s">
        <v>46</v>
      </c>
      <c r="F742" s="6" t="s">
        <v>47</v>
      </c>
      <c r="G742" s="6" t="s">
        <v>48</v>
      </c>
      <c r="H742" s="6" t="s">
        <v>19</v>
      </c>
      <c r="I742" s="25">
        <v>0.35000000000000003</v>
      </c>
      <c r="J742" s="22">
        <v>7250</v>
      </c>
      <c r="K742" s="23">
        <f t="shared" si="30"/>
        <v>2537.5000000000005</v>
      </c>
      <c r="L742" s="23">
        <f t="shared" si="31"/>
        <v>634.37500000000011</v>
      </c>
      <c r="M742" s="33">
        <v>0.25</v>
      </c>
      <c r="N742" s="30">
        <f t="shared" si="43"/>
        <v>0.35</v>
      </c>
      <c r="O742" s="31">
        <v>2537.5</v>
      </c>
      <c r="P742" s="31">
        <v>634.375</v>
      </c>
      <c r="Q742" s="30">
        <f t="shared" si="44"/>
        <v>888.12500000000011</v>
      </c>
      <c r="R742" s="27">
        <f t="shared" si="42"/>
        <v>4</v>
      </c>
    </row>
    <row r="743" spans="1:18">
      <c r="A743" s="1"/>
      <c r="B743" s="6" t="s">
        <v>14</v>
      </c>
      <c r="C743" s="6">
        <v>1185732</v>
      </c>
      <c r="D743" s="7">
        <v>44295</v>
      </c>
      <c r="E743" s="6" t="s">
        <v>46</v>
      </c>
      <c r="F743" s="6" t="s">
        <v>47</v>
      </c>
      <c r="G743" s="6" t="s">
        <v>48</v>
      </c>
      <c r="H743" s="6" t="s">
        <v>20</v>
      </c>
      <c r="I743" s="25">
        <v>0.39999999999999997</v>
      </c>
      <c r="J743" s="22">
        <v>6500</v>
      </c>
      <c r="K743" s="23">
        <f t="shared" si="30"/>
        <v>2600</v>
      </c>
      <c r="L743" s="23">
        <f t="shared" si="31"/>
        <v>780</v>
      </c>
      <c r="M743" s="33">
        <v>0.3</v>
      </c>
      <c r="N743" s="30">
        <f t="shared" si="43"/>
        <v>0.4</v>
      </c>
      <c r="O743" s="31">
        <v>2600</v>
      </c>
      <c r="P743" s="31">
        <v>780</v>
      </c>
      <c r="Q743" s="30">
        <f t="shared" si="44"/>
        <v>1040</v>
      </c>
      <c r="R743" s="27">
        <f t="shared" si="42"/>
        <v>4</v>
      </c>
    </row>
    <row r="744" spans="1:18">
      <c r="A744" s="1"/>
      <c r="B744" s="6" t="s">
        <v>14</v>
      </c>
      <c r="C744" s="6">
        <v>1185732</v>
      </c>
      <c r="D744" s="7">
        <v>44295</v>
      </c>
      <c r="E744" s="6" t="s">
        <v>46</v>
      </c>
      <c r="F744" s="6" t="s">
        <v>47</v>
      </c>
      <c r="G744" s="6" t="s">
        <v>48</v>
      </c>
      <c r="H744" s="6" t="s">
        <v>21</v>
      </c>
      <c r="I744" s="25">
        <v>0.55000000000000004</v>
      </c>
      <c r="J744" s="22">
        <v>6750</v>
      </c>
      <c r="K744" s="23">
        <f t="shared" si="30"/>
        <v>3712.5000000000005</v>
      </c>
      <c r="L744" s="23">
        <f t="shared" si="31"/>
        <v>1299.375</v>
      </c>
      <c r="M744" s="33">
        <v>0.35</v>
      </c>
      <c r="N744" s="30">
        <f t="shared" si="43"/>
        <v>0.55000000000000004</v>
      </c>
      <c r="O744" s="31">
        <v>3712.5</v>
      </c>
      <c r="P744" s="31">
        <v>1299.375</v>
      </c>
      <c r="Q744" s="30">
        <f t="shared" si="44"/>
        <v>2041.8750000000005</v>
      </c>
      <c r="R744" s="27">
        <f t="shared" si="42"/>
        <v>4</v>
      </c>
    </row>
    <row r="745" spans="1:18">
      <c r="A745" s="1"/>
      <c r="B745" s="6" t="s">
        <v>14</v>
      </c>
      <c r="C745" s="6">
        <v>1185732</v>
      </c>
      <c r="D745" s="7">
        <v>44295</v>
      </c>
      <c r="E745" s="6" t="s">
        <v>46</v>
      </c>
      <c r="F745" s="6" t="s">
        <v>47</v>
      </c>
      <c r="G745" s="6" t="s">
        <v>48</v>
      </c>
      <c r="H745" s="6" t="s">
        <v>22</v>
      </c>
      <c r="I745" s="25">
        <v>0.45</v>
      </c>
      <c r="J745" s="22">
        <v>8000</v>
      </c>
      <c r="K745" s="23">
        <f t="shared" si="30"/>
        <v>3600</v>
      </c>
      <c r="L745" s="23">
        <f t="shared" si="31"/>
        <v>1800</v>
      </c>
      <c r="M745" s="33">
        <v>0.5</v>
      </c>
      <c r="N745" s="30">
        <f t="shared" si="43"/>
        <v>0.45</v>
      </c>
      <c r="O745" s="31">
        <v>3600</v>
      </c>
      <c r="P745" s="31">
        <v>1800</v>
      </c>
      <c r="Q745" s="30">
        <f t="shared" si="44"/>
        <v>1620</v>
      </c>
      <c r="R745" s="27">
        <f t="shared" si="42"/>
        <v>4</v>
      </c>
    </row>
    <row r="746" spans="1:18">
      <c r="A746" s="1"/>
      <c r="B746" s="6" t="s">
        <v>14</v>
      </c>
      <c r="C746" s="6">
        <v>1185732</v>
      </c>
      <c r="D746" s="7">
        <v>44324</v>
      </c>
      <c r="E746" s="6" t="s">
        <v>46</v>
      </c>
      <c r="F746" s="6" t="s">
        <v>47</v>
      </c>
      <c r="G746" s="6" t="s">
        <v>48</v>
      </c>
      <c r="H746" s="6" t="s">
        <v>17</v>
      </c>
      <c r="I746" s="25">
        <v>0.55000000000000004</v>
      </c>
      <c r="J746" s="22">
        <v>10700</v>
      </c>
      <c r="K746" s="23">
        <f t="shared" si="30"/>
        <v>5885.0000000000009</v>
      </c>
      <c r="L746" s="23">
        <f t="shared" si="31"/>
        <v>2648.2500000000005</v>
      </c>
      <c r="M746" s="33">
        <v>0.45</v>
      </c>
      <c r="N746" s="30">
        <f t="shared" si="43"/>
        <v>0.55000000000000004</v>
      </c>
      <c r="O746" s="31">
        <v>5885</v>
      </c>
      <c r="P746" s="31">
        <v>2648.25</v>
      </c>
      <c r="Q746" s="30">
        <f t="shared" si="44"/>
        <v>3236.7500000000009</v>
      </c>
      <c r="R746" s="27">
        <f t="shared" si="42"/>
        <v>5</v>
      </c>
    </row>
    <row r="747" spans="1:18">
      <c r="A747" s="1"/>
      <c r="B747" s="6" t="s">
        <v>14</v>
      </c>
      <c r="C747" s="6">
        <v>1185732</v>
      </c>
      <c r="D747" s="7">
        <v>44324</v>
      </c>
      <c r="E747" s="6" t="s">
        <v>46</v>
      </c>
      <c r="F747" s="6" t="s">
        <v>47</v>
      </c>
      <c r="G747" s="6" t="s">
        <v>48</v>
      </c>
      <c r="H747" s="6" t="s">
        <v>18</v>
      </c>
      <c r="I747" s="25">
        <v>0.55000000000000004</v>
      </c>
      <c r="J747" s="22">
        <v>7750</v>
      </c>
      <c r="K747" s="23">
        <f t="shared" si="30"/>
        <v>4262.5</v>
      </c>
      <c r="L747" s="23">
        <f t="shared" si="31"/>
        <v>1491.875</v>
      </c>
      <c r="M747" s="33">
        <v>0.35</v>
      </c>
      <c r="N747" s="30">
        <f t="shared" si="43"/>
        <v>0.55000000000000004</v>
      </c>
      <c r="O747" s="31">
        <v>4262.5</v>
      </c>
      <c r="P747" s="31">
        <v>1491.875</v>
      </c>
      <c r="Q747" s="30">
        <f t="shared" si="44"/>
        <v>2344.375</v>
      </c>
      <c r="R747" s="27">
        <f t="shared" si="42"/>
        <v>5</v>
      </c>
    </row>
    <row r="748" spans="1:18">
      <c r="A748" s="1"/>
      <c r="B748" s="6" t="s">
        <v>14</v>
      </c>
      <c r="C748" s="6">
        <v>1185732</v>
      </c>
      <c r="D748" s="7">
        <v>44324</v>
      </c>
      <c r="E748" s="6" t="s">
        <v>46</v>
      </c>
      <c r="F748" s="6" t="s">
        <v>47</v>
      </c>
      <c r="G748" s="6" t="s">
        <v>48</v>
      </c>
      <c r="H748" s="6" t="s">
        <v>19</v>
      </c>
      <c r="I748" s="25">
        <v>0.5</v>
      </c>
      <c r="J748" s="22">
        <v>7500</v>
      </c>
      <c r="K748" s="23">
        <f t="shared" si="30"/>
        <v>3750</v>
      </c>
      <c r="L748" s="23">
        <f t="shared" si="31"/>
        <v>937.5</v>
      </c>
      <c r="M748" s="33">
        <v>0.25</v>
      </c>
      <c r="N748" s="30">
        <f t="shared" si="43"/>
        <v>0.5</v>
      </c>
      <c r="O748" s="31">
        <v>3750</v>
      </c>
      <c r="P748" s="31">
        <v>937.5</v>
      </c>
      <c r="Q748" s="30">
        <f t="shared" si="44"/>
        <v>1875</v>
      </c>
      <c r="R748" s="27">
        <f t="shared" si="42"/>
        <v>5</v>
      </c>
    </row>
    <row r="749" spans="1:18">
      <c r="A749" s="1"/>
      <c r="B749" s="6" t="s">
        <v>14</v>
      </c>
      <c r="C749" s="6">
        <v>1185732</v>
      </c>
      <c r="D749" s="7">
        <v>44324</v>
      </c>
      <c r="E749" s="6" t="s">
        <v>46</v>
      </c>
      <c r="F749" s="6" t="s">
        <v>47</v>
      </c>
      <c r="G749" s="6" t="s">
        <v>48</v>
      </c>
      <c r="H749" s="6" t="s">
        <v>20</v>
      </c>
      <c r="I749" s="25">
        <v>0.5</v>
      </c>
      <c r="J749" s="22">
        <v>7000</v>
      </c>
      <c r="K749" s="23">
        <f t="shared" si="30"/>
        <v>3500</v>
      </c>
      <c r="L749" s="23">
        <f t="shared" si="31"/>
        <v>1050</v>
      </c>
      <c r="M749" s="33">
        <v>0.3</v>
      </c>
      <c r="N749" s="30">
        <f t="shared" si="43"/>
        <v>0.5</v>
      </c>
      <c r="O749" s="31">
        <v>3500</v>
      </c>
      <c r="P749" s="31">
        <v>1050</v>
      </c>
      <c r="Q749" s="30">
        <f t="shared" si="44"/>
        <v>1750</v>
      </c>
      <c r="R749" s="27">
        <f t="shared" si="42"/>
        <v>5</v>
      </c>
    </row>
    <row r="750" spans="1:18">
      <c r="A750" s="1"/>
      <c r="B750" s="6" t="s">
        <v>14</v>
      </c>
      <c r="C750" s="6">
        <v>1185732</v>
      </c>
      <c r="D750" s="7">
        <v>44324</v>
      </c>
      <c r="E750" s="6" t="s">
        <v>46</v>
      </c>
      <c r="F750" s="6" t="s">
        <v>47</v>
      </c>
      <c r="G750" s="6" t="s">
        <v>48</v>
      </c>
      <c r="H750" s="6" t="s">
        <v>21</v>
      </c>
      <c r="I750" s="25">
        <v>0.6</v>
      </c>
      <c r="J750" s="22">
        <v>7250</v>
      </c>
      <c r="K750" s="23">
        <f t="shared" si="30"/>
        <v>4350</v>
      </c>
      <c r="L750" s="23">
        <f t="shared" si="31"/>
        <v>1522.5</v>
      </c>
      <c r="M750" s="33">
        <v>0.35</v>
      </c>
      <c r="N750" s="30">
        <f t="shared" si="43"/>
        <v>0.6</v>
      </c>
      <c r="O750" s="31">
        <v>4350</v>
      </c>
      <c r="P750" s="31">
        <v>1522.5</v>
      </c>
      <c r="Q750" s="30">
        <f t="shared" si="44"/>
        <v>2610</v>
      </c>
      <c r="R750" s="27">
        <f t="shared" si="42"/>
        <v>5</v>
      </c>
    </row>
    <row r="751" spans="1:18">
      <c r="A751" s="1"/>
      <c r="B751" s="6" t="s">
        <v>14</v>
      </c>
      <c r="C751" s="6">
        <v>1185732</v>
      </c>
      <c r="D751" s="7">
        <v>44324</v>
      </c>
      <c r="E751" s="6" t="s">
        <v>46</v>
      </c>
      <c r="F751" s="6" t="s">
        <v>47</v>
      </c>
      <c r="G751" s="6" t="s">
        <v>48</v>
      </c>
      <c r="H751" s="6" t="s">
        <v>22</v>
      </c>
      <c r="I751" s="25">
        <v>0.65</v>
      </c>
      <c r="J751" s="22">
        <v>8250</v>
      </c>
      <c r="K751" s="23">
        <f t="shared" si="30"/>
        <v>5362.5</v>
      </c>
      <c r="L751" s="23">
        <f t="shared" si="31"/>
        <v>2681.25</v>
      </c>
      <c r="M751" s="33">
        <v>0.5</v>
      </c>
      <c r="N751" s="30">
        <f t="shared" si="43"/>
        <v>0.65</v>
      </c>
      <c r="O751" s="31">
        <v>5362.5</v>
      </c>
      <c r="P751" s="31">
        <v>2681.25</v>
      </c>
      <c r="Q751" s="30">
        <f t="shared" si="44"/>
        <v>3485.625</v>
      </c>
      <c r="R751" s="27">
        <f t="shared" si="42"/>
        <v>5</v>
      </c>
    </row>
    <row r="752" spans="1:18">
      <c r="A752" s="1"/>
      <c r="B752" s="6" t="s">
        <v>14</v>
      </c>
      <c r="C752" s="6">
        <v>1185732</v>
      </c>
      <c r="D752" s="7">
        <v>44357</v>
      </c>
      <c r="E752" s="6" t="s">
        <v>46</v>
      </c>
      <c r="F752" s="6" t="s">
        <v>47</v>
      </c>
      <c r="G752" s="6" t="s">
        <v>48</v>
      </c>
      <c r="H752" s="6" t="s">
        <v>17</v>
      </c>
      <c r="I752" s="25">
        <v>0.6</v>
      </c>
      <c r="J752" s="22">
        <v>10750</v>
      </c>
      <c r="K752" s="23">
        <f t="shared" si="30"/>
        <v>6450</v>
      </c>
      <c r="L752" s="23">
        <f t="shared" si="31"/>
        <v>2902.5</v>
      </c>
      <c r="M752" s="33">
        <v>0.45</v>
      </c>
      <c r="N752" s="30">
        <f t="shared" si="43"/>
        <v>0.6</v>
      </c>
      <c r="O752" s="31">
        <v>6450</v>
      </c>
      <c r="P752" s="31">
        <v>2902.5</v>
      </c>
      <c r="Q752" s="30">
        <f t="shared" si="44"/>
        <v>3870</v>
      </c>
      <c r="R752" s="27">
        <f t="shared" si="42"/>
        <v>6</v>
      </c>
    </row>
    <row r="753" spans="1:18">
      <c r="A753" s="1"/>
      <c r="B753" s="6" t="s">
        <v>14</v>
      </c>
      <c r="C753" s="6">
        <v>1185732</v>
      </c>
      <c r="D753" s="7">
        <v>44357</v>
      </c>
      <c r="E753" s="6" t="s">
        <v>46</v>
      </c>
      <c r="F753" s="6" t="s">
        <v>47</v>
      </c>
      <c r="G753" s="6" t="s">
        <v>48</v>
      </c>
      <c r="H753" s="6" t="s">
        <v>18</v>
      </c>
      <c r="I753" s="25">
        <v>0.55000000000000004</v>
      </c>
      <c r="J753" s="22">
        <v>8250</v>
      </c>
      <c r="K753" s="23">
        <f t="shared" si="30"/>
        <v>4537.5</v>
      </c>
      <c r="L753" s="23">
        <f t="shared" si="31"/>
        <v>1588.125</v>
      </c>
      <c r="M753" s="33">
        <v>0.35</v>
      </c>
      <c r="N753" s="30">
        <f t="shared" si="43"/>
        <v>0.55000000000000004</v>
      </c>
      <c r="O753" s="31">
        <v>4537.5</v>
      </c>
      <c r="P753" s="31">
        <v>1588.125</v>
      </c>
      <c r="Q753" s="30">
        <f t="shared" si="44"/>
        <v>2495.625</v>
      </c>
      <c r="R753" s="27">
        <f t="shared" si="42"/>
        <v>6</v>
      </c>
    </row>
    <row r="754" spans="1:18">
      <c r="A754" s="1"/>
      <c r="B754" s="6" t="s">
        <v>14</v>
      </c>
      <c r="C754" s="6">
        <v>1185732</v>
      </c>
      <c r="D754" s="7">
        <v>44357</v>
      </c>
      <c r="E754" s="6" t="s">
        <v>46</v>
      </c>
      <c r="F754" s="6" t="s">
        <v>47</v>
      </c>
      <c r="G754" s="6" t="s">
        <v>48</v>
      </c>
      <c r="H754" s="6" t="s">
        <v>19</v>
      </c>
      <c r="I754" s="25">
        <v>0.5</v>
      </c>
      <c r="J754" s="22">
        <v>8000</v>
      </c>
      <c r="K754" s="23">
        <f t="shared" si="30"/>
        <v>4000</v>
      </c>
      <c r="L754" s="23">
        <f t="shared" si="31"/>
        <v>1000</v>
      </c>
      <c r="M754" s="33">
        <v>0.25</v>
      </c>
      <c r="N754" s="30">
        <f t="shared" si="43"/>
        <v>0.5</v>
      </c>
      <c r="O754" s="31">
        <v>4000</v>
      </c>
      <c r="P754" s="31">
        <v>1000</v>
      </c>
      <c r="Q754" s="30">
        <f t="shared" si="44"/>
        <v>2000</v>
      </c>
      <c r="R754" s="27">
        <f t="shared" si="42"/>
        <v>6</v>
      </c>
    </row>
    <row r="755" spans="1:18">
      <c r="A755" s="1"/>
      <c r="B755" s="6" t="s">
        <v>14</v>
      </c>
      <c r="C755" s="6">
        <v>1185732</v>
      </c>
      <c r="D755" s="7">
        <v>44357</v>
      </c>
      <c r="E755" s="6" t="s">
        <v>46</v>
      </c>
      <c r="F755" s="6" t="s">
        <v>47</v>
      </c>
      <c r="G755" s="6" t="s">
        <v>48</v>
      </c>
      <c r="H755" s="6" t="s">
        <v>20</v>
      </c>
      <c r="I755" s="25">
        <v>0.5</v>
      </c>
      <c r="J755" s="22">
        <v>7750</v>
      </c>
      <c r="K755" s="23">
        <f t="shared" si="30"/>
        <v>3875</v>
      </c>
      <c r="L755" s="23">
        <f t="shared" si="31"/>
        <v>1162.5</v>
      </c>
      <c r="M755" s="33">
        <v>0.3</v>
      </c>
      <c r="N755" s="30">
        <f t="shared" si="43"/>
        <v>0.5</v>
      </c>
      <c r="O755" s="31">
        <v>3875</v>
      </c>
      <c r="P755" s="31">
        <v>1162.5</v>
      </c>
      <c r="Q755" s="30">
        <f t="shared" si="44"/>
        <v>1937.5</v>
      </c>
      <c r="R755" s="27">
        <f t="shared" si="42"/>
        <v>6</v>
      </c>
    </row>
    <row r="756" spans="1:18">
      <c r="A756" s="1"/>
      <c r="B756" s="6" t="s">
        <v>14</v>
      </c>
      <c r="C756" s="6">
        <v>1185732</v>
      </c>
      <c r="D756" s="7">
        <v>44357</v>
      </c>
      <c r="E756" s="6" t="s">
        <v>46</v>
      </c>
      <c r="F756" s="6" t="s">
        <v>47</v>
      </c>
      <c r="G756" s="6" t="s">
        <v>48</v>
      </c>
      <c r="H756" s="6" t="s">
        <v>21</v>
      </c>
      <c r="I756" s="25">
        <v>0.65</v>
      </c>
      <c r="J756" s="22">
        <v>7750</v>
      </c>
      <c r="K756" s="23">
        <f t="shared" si="30"/>
        <v>5037.5</v>
      </c>
      <c r="L756" s="23">
        <f t="shared" si="31"/>
        <v>1763.125</v>
      </c>
      <c r="M756" s="33">
        <v>0.35</v>
      </c>
      <c r="N756" s="30">
        <f t="shared" si="43"/>
        <v>0.65</v>
      </c>
      <c r="O756" s="31">
        <v>5037.5</v>
      </c>
      <c r="P756" s="31">
        <v>1763.125</v>
      </c>
      <c r="Q756" s="30">
        <f t="shared" si="44"/>
        <v>3274.375</v>
      </c>
      <c r="R756" s="27">
        <f t="shared" si="42"/>
        <v>6</v>
      </c>
    </row>
    <row r="757" spans="1:18">
      <c r="A757" s="1"/>
      <c r="B757" s="6" t="s">
        <v>14</v>
      </c>
      <c r="C757" s="6">
        <v>1185732</v>
      </c>
      <c r="D757" s="7">
        <v>44357</v>
      </c>
      <c r="E757" s="6" t="s">
        <v>46</v>
      </c>
      <c r="F757" s="6" t="s">
        <v>47</v>
      </c>
      <c r="G757" s="6" t="s">
        <v>48</v>
      </c>
      <c r="H757" s="6" t="s">
        <v>22</v>
      </c>
      <c r="I757" s="25">
        <v>0.70000000000000007</v>
      </c>
      <c r="J757" s="22">
        <v>9250</v>
      </c>
      <c r="K757" s="23">
        <f t="shared" si="30"/>
        <v>6475.0000000000009</v>
      </c>
      <c r="L757" s="23">
        <f t="shared" si="31"/>
        <v>3237.5000000000005</v>
      </c>
      <c r="M757" s="33">
        <v>0.5</v>
      </c>
      <c r="N757" s="30">
        <f t="shared" si="43"/>
        <v>0.7</v>
      </c>
      <c r="O757" s="31">
        <v>6475</v>
      </c>
      <c r="P757" s="31">
        <v>3237.5</v>
      </c>
      <c r="Q757" s="30">
        <f t="shared" si="44"/>
        <v>4532.5</v>
      </c>
      <c r="R757" s="27">
        <f t="shared" si="42"/>
        <v>6</v>
      </c>
    </row>
    <row r="758" spans="1:18">
      <c r="A758" s="1"/>
      <c r="B758" s="6" t="s">
        <v>14</v>
      </c>
      <c r="C758" s="6">
        <v>1185732</v>
      </c>
      <c r="D758" s="7">
        <v>44385</v>
      </c>
      <c r="E758" s="6" t="s">
        <v>46</v>
      </c>
      <c r="F758" s="6" t="s">
        <v>47</v>
      </c>
      <c r="G758" s="6" t="s">
        <v>48</v>
      </c>
      <c r="H758" s="6" t="s">
        <v>17</v>
      </c>
      <c r="I758" s="25">
        <v>0.65</v>
      </c>
      <c r="J758" s="22">
        <v>11500</v>
      </c>
      <c r="K758" s="23">
        <f t="shared" si="30"/>
        <v>7475</v>
      </c>
      <c r="L758" s="23">
        <f t="shared" si="31"/>
        <v>3363.75</v>
      </c>
      <c r="M758" s="33">
        <v>0.45</v>
      </c>
      <c r="N758" s="30">
        <f t="shared" si="43"/>
        <v>0.65</v>
      </c>
      <c r="O758" s="31">
        <v>7475</v>
      </c>
      <c r="P758" s="31">
        <v>3363.75</v>
      </c>
      <c r="Q758" s="30">
        <f t="shared" si="44"/>
        <v>4858.75</v>
      </c>
      <c r="R758" s="27">
        <f t="shared" si="42"/>
        <v>7</v>
      </c>
    </row>
    <row r="759" spans="1:18">
      <c r="A759" s="1"/>
      <c r="B759" s="6" t="s">
        <v>14</v>
      </c>
      <c r="C759" s="6">
        <v>1185732</v>
      </c>
      <c r="D759" s="7">
        <v>44385</v>
      </c>
      <c r="E759" s="6" t="s">
        <v>46</v>
      </c>
      <c r="F759" s="6" t="s">
        <v>47</v>
      </c>
      <c r="G759" s="6" t="s">
        <v>48</v>
      </c>
      <c r="H759" s="6" t="s">
        <v>18</v>
      </c>
      <c r="I759" s="25">
        <v>0.60000000000000009</v>
      </c>
      <c r="J759" s="22">
        <v>9000</v>
      </c>
      <c r="K759" s="23">
        <f t="shared" si="30"/>
        <v>5400.0000000000009</v>
      </c>
      <c r="L759" s="23">
        <f t="shared" si="31"/>
        <v>1890.0000000000002</v>
      </c>
      <c r="M759" s="33">
        <v>0.35</v>
      </c>
      <c r="N759" s="30">
        <f t="shared" si="43"/>
        <v>0.6</v>
      </c>
      <c r="O759" s="31">
        <v>5400</v>
      </c>
      <c r="P759" s="31">
        <v>1890</v>
      </c>
      <c r="Q759" s="30">
        <f t="shared" si="44"/>
        <v>3240.0000000000005</v>
      </c>
      <c r="R759" s="27">
        <f t="shared" si="42"/>
        <v>7</v>
      </c>
    </row>
    <row r="760" spans="1:18">
      <c r="A760" s="1"/>
      <c r="B760" s="6" t="s">
        <v>14</v>
      </c>
      <c r="C760" s="6">
        <v>1185732</v>
      </c>
      <c r="D760" s="7">
        <v>44385</v>
      </c>
      <c r="E760" s="6" t="s">
        <v>46</v>
      </c>
      <c r="F760" s="6" t="s">
        <v>47</v>
      </c>
      <c r="G760" s="6" t="s">
        <v>48</v>
      </c>
      <c r="H760" s="6" t="s">
        <v>19</v>
      </c>
      <c r="I760" s="25">
        <v>0.55000000000000004</v>
      </c>
      <c r="J760" s="22">
        <v>8250</v>
      </c>
      <c r="K760" s="23">
        <f t="shared" si="30"/>
        <v>4537.5</v>
      </c>
      <c r="L760" s="23">
        <f t="shared" si="31"/>
        <v>1134.375</v>
      </c>
      <c r="M760" s="33">
        <v>0.25</v>
      </c>
      <c r="N760" s="30">
        <f t="shared" si="43"/>
        <v>0.55000000000000004</v>
      </c>
      <c r="O760" s="31">
        <v>4537.5</v>
      </c>
      <c r="P760" s="31">
        <v>1134.375</v>
      </c>
      <c r="Q760" s="30">
        <f t="shared" si="44"/>
        <v>2495.625</v>
      </c>
      <c r="R760" s="27">
        <f t="shared" si="42"/>
        <v>7</v>
      </c>
    </row>
    <row r="761" spans="1:18">
      <c r="A761" s="1"/>
      <c r="B761" s="6" t="s">
        <v>14</v>
      </c>
      <c r="C761" s="6">
        <v>1185732</v>
      </c>
      <c r="D761" s="7">
        <v>44385</v>
      </c>
      <c r="E761" s="6" t="s">
        <v>46</v>
      </c>
      <c r="F761" s="6" t="s">
        <v>47</v>
      </c>
      <c r="G761" s="6" t="s">
        <v>48</v>
      </c>
      <c r="H761" s="6" t="s">
        <v>20</v>
      </c>
      <c r="I761" s="25">
        <v>0.55000000000000004</v>
      </c>
      <c r="J761" s="22">
        <v>7750</v>
      </c>
      <c r="K761" s="23">
        <f t="shared" si="30"/>
        <v>4262.5</v>
      </c>
      <c r="L761" s="23">
        <f t="shared" si="31"/>
        <v>1278.75</v>
      </c>
      <c r="M761" s="33">
        <v>0.3</v>
      </c>
      <c r="N761" s="30">
        <f t="shared" si="43"/>
        <v>0.55000000000000004</v>
      </c>
      <c r="O761" s="31">
        <v>4262.5</v>
      </c>
      <c r="P761" s="31">
        <v>1278.75</v>
      </c>
      <c r="Q761" s="30">
        <f t="shared" si="44"/>
        <v>2344.375</v>
      </c>
      <c r="R761" s="27">
        <f t="shared" si="42"/>
        <v>7</v>
      </c>
    </row>
    <row r="762" spans="1:18">
      <c r="A762" s="1"/>
      <c r="B762" s="6" t="s">
        <v>14</v>
      </c>
      <c r="C762" s="6">
        <v>1185732</v>
      </c>
      <c r="D762" s="7">
        <v>44385</v>
      </c>
      <c r="E762" s="6" t="s">
        <v>46</v>
      </c>
      <c r="F762" s="6" t="s">
        <v>47</v>
      </c>
      <c r="G762" s="6" t="s">
        <v>48</v>
      </c>
      <c r="H762" s="6" t="s">
        <v>21</v>
      </c>
      <c r="I762" s="25">
        <v>0.65</v>
      </c>
      <c r="J762" s="22">
        <v>8000</v>
      </c>
      <c r="K762" s="23">
        <f t="shared" si="30"/>
        <v>5200</v>
      </c>
      <c r="L762" s="23">
        <f t="shared" si="31"/>
        <v>1819.9999999999998</v>
      </c>
      <c r="M762" s="33">
        <v>0.35</v>
      </c>
      <c r="N762" s="30">
        <f t="shared" si="43"/>
        <v>0.65</v>
      </c>
      <c r="O762" s="31">
        <v>5200</v>
      </c>
      <c r="P762" s="31">
        <v>1820</v>
      </c>
      <c r="Q762" s="30">
        <f t="shared" si="44"/>
        <v>3380</v>
      </c>
      <c r="R762" s="27">
        <f t="shared" si="42"/>
        <v>7</v>
      </c>
    </row>
    <row r="763" spans="1:18">
      <c r="A763" s="1"/>
      <c r="B763" s="6" t="s">
        <v>14</v>
      </c>
      <c r="C763" s="6">
        <v>1185732</v>
      </c>
      <c r="D763" s="7">
        <v>44385</v>
      </c>
      <c r="E763" s="6" t="s">
        <v>46</v>
      </c>
      <c r="F763" s="6" t="s">
        <v>47</v>
      </c>
      <c r="G763" s="6" t="s">
        <v>48</v>
      </c>
      <c r="H763" s="6" t="s">
        <v>22</v>
      </c>
      <c r="I763" s="25">
        <v>0.70000000000000007</v>
      </c>
      <c r="J763" s="22">
        <v>9750</v>
      </c>
      <c r="K763" s="23">
        <f t="shared" si="30"/>
        <v>6825.0000000000009</v>
      </c>
      <c r="L763" s="23">
        <f t="shared" si="31"/>
        <v>3412.5000000000005</v>
      </c>
      <c r="M763" s="33">
        <v>0.5</v>
      </c>
      <c r="N763" s="30">
        <f t="shared" si="43"/>
        <v>0.7</v>
      </c>
      <c r="O763" s="31">
        <v>6825</v>
      </c>
      <c r="P763" s="31">
        <v>3412.5</v>
      </c>
      <c r="Q763" s="30">
        <f t="shared" si="44"/>
        <v>4777.5</v>
      </c>
      <c r="R763" s="27">
        <f t="shared" si="42"/>
        <v>7</v>
      </c>
    </row>
    <row r="764" spans="1:18">
      <c r="A764" s="1"/>
      <c r="B764" s="6" t="s">
        <v>14</v>
      </c>
      <c r="C764" s="6">
        <v>1185732</v>
      </c>
      <c r="D764" s="7">
        <v>44417</v>
      </c>
      <c r="E764" s="6" t="s">
        <v>46</v>
      </c>
      <c r="F764" s="6" t="s">
        <v>47</v>
      </c>
      <c r="G764" s="6" t="s">
        <v>48</v>
      </c>
      <c r="H764" s="6" t="s">
        <v>17</v>
      </c>
      <c r="I764" s="25">
        <v>0.65</v>
      </c>
      <c r="J764" s="22">
        <v>11250</v>
      </c>
      <c r="K764" s="23">
        <f t="shared" si="30"/>
        <v>7312.5</v>
      </c>
      <c r="L764" s="23">
        <f t="shared" si="31"/>
        <v>3290.625</v>
      </c>
      <c r="M764" s="33">
        <v>0.45</v>
      </c>
      <c r="N764" s="30">
        <f t="shared" si="43"/>
        <v>0.65</v>
      </c>
      <c r="O764" s="31">
        <v>7312.5</v>
      </c>
      <c r="P764" s="31">
        <v>3290.625</v>
      </c>
      <c r="Q764" s="30">
        <f t="shared" si="44"/>
        <v>4753.125</v>
      </c>
      <c r="R764" s="27">
        <f t="shared" si="42"/>
        <v>8</v>
      </c>
    </row>
    <row r="765" spans="1:18">
      <c r="A765" s="1"/>
      <c r="B765" s="6" t="s">
        <v>14</v>
      </c>
      <c r="C765" s="6">
        <v>1185732</v>
      </c>
      <c r="D765" s="7">
        <v>44417</v>
      </c>
      <c r="E765" s="6" t="s">
        <v>46</v>
      </c>
      <c r="F765" s="6" t="s">
        <v>47</v>
      </c>
      <c r="G765" s="6" t="s">
        <v>48</v>
      </c>
      <c r="H765" s="6" t="s">
        <v>18</v>
      </c>
      <c r="I765" s="25">
        <v>0.60000000000000009</v>
      </c>
      <c r="J765" s="22">
        <v>9000</v>
      </c>
      <c r="K765" s="23">
        <f t="shared" si="30"/>
        <v>5400.0000000000009</v>
      </c>
      <c r="L765" s="23">
        <f t="shared" si="31"/>
        <v>1890.0000000000002</v>
      </c>
      <c r="M765" s="33">
        <v>0.35</v>
      </c>
      <c r="N765" s="30">
        <f t="shared" si="43"/>
        <v>0.6</v>
      </c>
      <c r="O765" s="31">
        <v>5400</v>
      </c>
      <c r="P765" s="31">
        <v>1890</v>
      </c>
      <c r="Q765" s="30">
        <f t="shared" si="44"/>
        <v>3240.0000000000005</v>
      </c>
      <c r="R765" s="27">
        <f t="shared" si="42"/>
        <v>8</v>
      </c>
    </row>
    <row r="766" spans="1:18">
      <c r="A766" s="1"/>
      <c r="B766" s="6" t="s">
        <v>14</v>
      </c>
      <c r="C766" s="6">
        <v>1185732</v>
      </c>
      <c r="D766" s="7">
        <v>44417</v>
      </c>
      <c r="E766" s="6" t="s">
        <v>46</v>
      </c>
      <c r="F766" s="6" t="s">
        <v>47</v>
      </c>
      <c r="G766" s="6" t="s">
        <v>48</v>
      </c>
      <c r="H766" s="6" t="s">
        <v>19</v>
      </c>
      <c r="I766" s="25">
        <v>0.55000000000000004</v>
      </c>
      <c r="J766" s="22">
        <v>8250</v>
      </c>
      <c r="K766" s="23">
        <f t="shared" si="30"/>
        <v>4537.5</v>
      </c>
      <c r="L766" s="23">
        <f t="shared" si="31"/>
        <v>1134.375</v>
      </c>
      <c r="M766" s="33">
        <v>0.25</v>
      </c>
      <c r="N766" s="30">
        <f t="shared" si="43"/>
        <v>0.55000000000000004</v>
      </c>
      <c r="O766" s="31">
        <v>4537.5</v>
      </c>
      <c r="P766" s="31">
        <v>1134.375</v>
      </c>
      <c r="Q766" s="30">
        <f t="shared" si="44"/>
        <v>2495.625</v>
      </c>
      <c r="R766" s="27">
        <f t="shared" si="42"/>
        <v>8</v>
      </c>
    </row>
    <row r="767" spans="1:18">
      <c r="A767" s="1"/>
      <c r="B767" s="6" t="s">
        <v>14</v>
      </c>
      <c r="C767" s="6">
        <v>1185732</v>
      </c>
      <c r="D767" s="7">
        <v>44417</v>
      </c>
      <c r="E767" s="6" t="s">
        <v>46</v>
      </c>
      <c r="F767" s="6" t="s">
        <v>47</v>
      </c>
      <c r="G767" s="6" t="s">
        <v>48</v>
      </c>
      <c r="H767" s="6" t="s">
        <v>20</v>
      </c>
      <c r="I767" s="25">
        <v>0.45</v>
      </c>
      <c r="J767" s="22">
        <v>7750</v>
      </c>
      <c r="K767" s="23">
        <f t="shared" ref="K767:K1021" si="45">I767*J767</f>
        <v>3487.5</v>
      </c>
      <c r="L767" s="23">
        <f t="shared" ref="L767:L1021" si="46">K767*M767</f>
        <v>1046.25</v>
      </c>
      <c r="M767" s="33">
        <v>0.3</v>
      </c>
      <c r="N767" s="30">
        <f t="shared" si="43"/>
        <v>0.45</v>
      </c>
      <c r="O767" s="31">
        <v>3487.5</v>
      </c>
      <c r="P767" s="31">
        <v>1046.25</v>
      </c>
      <c r="Q767" s="30">
        <f t="shared" si="44"/>
        <v>1569.375</v>
      </c>
      <c r="R767" s="27">
        <f t="shared" si="42"/>
        <v>8</v>
      </c>
    </row>
    <row r="768" spans="1:18">
      <c r="A768" s="1"/>
      <c r="B768" s="6" t="s">
        <v>14</v>
      </c>
      <c r="C768" s="6">
        <v>1185732</v>
      </c>
      <c r="D768" s="7">
        <v>44417</v>
      </c>
      <c r="E768" s="6" t="s">
        <v>46</v>
      </c>
      <c r="F768" s="6" t="s">
        <v>47</v>
      </c>
      <c r="G768" s="6" t="s">
        <v>48</v>
      </c>
      <c r="H768" s="6" t="s">
        <v>21</v>
      </c>
      <c r="I768" s="25">
        <v>0.55000000000000004</v>
      </c>
      <c r="J768" s="22">
        <v>7500</v>
      </c>
      <c r="K768" s="23">
        <f t="shared" si="45"/>
        <v>4125</v>
      </c>
      <c r="L768" s="23">
        <f t="shared" si="46"/>
        <v>1443.75</v>
      </c>
      <c r="M768" s="33">
        <v>0.35</v>
      </c>
      <c r="N768" s="30">
        <f t="shared" si="43"/>
        <v>0.55000000000000004</v>
      </c>
      <c r="O768" s="31">
        <v>4125</v>
      </c>
      <c r="P768" s="31">
        <v>1443.75</v>
      </c>
      <c r="Q768" s="30">
        <f t="shared" si="44"/>
        <v>2268.75</v>
      </c>
      <c r="R768" s="27">
        <f t="shared" si="42"/>
        <v>8</v>
      </c>
    </row>
    <row r="769" spans="1:18">
      <c r="A769" s="1"/>
      <c r="B769" s="6" t="s">
        <v>14</v>
      </c>
      <c r="C769" s="6">
        <v>1185732</v>
      </c>
      <c r="D769" s="7">
        <v>44417</v>
      </c>
      <c r="E769" s="6" t="s">
        <v>46</v>
      </c>
      <c r="F769" s="6" t="s">
        <v>47</v>
      </c>
      <c r="G769" s="6" t="s">
        <v>48</v>
      </c>
      <c r="H769" s="6" t="s">
        <v>22</v>
      </c>
      <c r="I769" s="25">
        <v>0.60000000000000009</v>
      </c>
      <c r="J769" s="22">
        <v>9250</v>
      </c>
      <c r="K769" s="23">
        <f t="shared" si="45"/>
        <v>5550.0000000000009</v>
      </c>
      <c r="L769" s="23">
        <f t="shared" si="46"/>
        <v>2775.0000000000005</v>
      </c>
      <c r="M769" s="33">
        <v>0.5</v>
      </c>
      <c r="N769" s="30">
        <f t="shared" si="43"/>
        <v>0.6</v>
      </c>
      <c r="O769" s="31">
        <v>5550</v>
      </c>
      <c r="P769" s="31">
        <v>2775</v>
      </c>
      <c r="Q769" s="30">
        <f t="shared" si="44"/>
        <v>3330.0000000000005</v>
      </c>
      <c r="R769" s="27">
        <f t="shared" ref="R769:R832" si="47">MONTH(D769)</f>
        <v>8</v>
      </c>
    </row>
    <row r="770" spans="1:18">
      <c r="A770" s="1"/>
      <c r="B770" s="6" t="s">
        <v>14</v>
      </c>
      <c r="C770" s="6">
        <v>1185732</v>
      </c>
      <c r="D770" s="7">
        <v>44447</v>
      </c>
      <c r="E770" s="6" t="s">
        <v>46</v>
      </c>
      <c r="F770" s="6" t="s">
        <v>47</v>
      </c>
      <c r="G770" s="6" t="s">
        <v>48</v>
      </c>
      <c r="H770" s="6" t="s">
        <v>17</v>
      </c>
      <c r="I770" s="25">
        <v>0.55000000000000004</v>
      </c>
      <c r="J770" s="22">
        <v>10500</v>
      </c>
      <c r="K770" s="23">
        <f t="shared" si="45"/>
        <v>5775.0000000000009</v>
      </c>
      <c r="L770" s="23">
        <f t="shared" si="46"/>
        <v>2598.7500000000005</v>
      </c>
      <c r="M770" s="33">
        <v>0.45</v>
      </c>
      <c r="N770" s="30">
        <f t="shared" si="43"/>
        <v>0.55000000000000004</v>
      </c>
      <c r="O770" s="31">
        <v>5775</v>
      </c>
      <c r="P770" s="31">
        <v>2598.75</v>
      </c>
      <c r="Q770" s="30">
        <f t="shared" si="44"/>
        <v>3176.2500000000009</v>
      </c>
      <c r="R770" s="27">
        <f t="shared" si="47"/>
        <v>9</v>
      </c>
    </row>
    <row r="771" spans="1:18">
      <c r="A771" s="1"/>
      <c r="B771" s="6" t="s">
        <v>14</v>
      </c>
      <c r="C771" s="6">
        <v>1185732</v>
      </c>
      <c r="D771" s="7">
        <v>44447</v>
      </c>
      <c r="E771" s="6" t="s">
        <v>46</v>
      </c>
      <c r="F771" s="6" t="s">
        <v>47</v>
      </c>
      <c r="G771" s="6" t="s">
        <v>48</v>
      </c>
      <c r="H771" s="6" t="s">
        <v>18</v>
      </c>
      <c r="I771" s="25">
        <v>0.50000000000000011</v>
      </c>
      <c r="J771" s="22">
        <v>8500</v>
      </c>
      <c r="K771" s="23">
        <f t="shared" si="45"/>
        <v>4250.0000000000009</v>
      </c>
      <c r="L771" s="23">
        <f t="shared" si="46"/>
        <v>1487.5000000000002</v>
      </c>
      <c r="M771" s="33">
        <v>0.35</v>
      </c>
      <c r="N771" s="30">
        <f t="shared" ref="N771:N834" si="48">_xlfn.NUMBERVALUE(SUBSTITUTE(I771,"$",""))</f>
        <v>0.5</v>
      </c>
      <c r="O771" s="31">
        <v>4250</v>
      </c>
      <c r="P771" s="31">
        <v>1487.5</v>
      </c>
      <c r="Q771" s="30">
        <f t="shared" ref="Q771:Q834" si="49">N771*K771</f>
        <v>2125.0000000000005</v>
      </c>
      <c r="R771" s="27">
        <f t="shared" si="47"/>
        <v>9</v>
      </c>
    </row>
    <row r="772" spans="1:18">
      <c r="A772" s="1"/>
      <c r="B772" s="6" t="s">
        <v>14</v>
      </c>
      <c r="C772" s="6">
        <v>1185732</v>
      </c>
      <c r="D772" s="7">
        <v>44447</v>
      </c>
      <c r="E772" s="6" t="s">
        <v>46</v>
      </c>
      <c r="F772" s="6" t="s">
        <v>47</v>
      </c>
      <c r="G772" s="6" t="s">
        <v>48</v>
      </c>
      <c r="H772" s="6" t="s">
        <v>19</v>
      </c>
      <c r="I772" s="25">
        <v>0.45</v>
      </c>
      <c r="J772" s="22">
        <v>7500</v>
      </c>
      <c r="K772" s="23">
        <f t="shared" si="45"/>
        <v>3375</v>
      </c>
      <c r="L772" s="23">
        <f t="shared" si="46"/>
        <v>843.75</v>
      </c>
      <c r="M772" s="33">
        <v>0.25</v>
      </c>
      <c r="N772" s="30">
        <f t="shared" si="48"/>
        <v>0.45</v>
      </c>
      <c r="O772" s="31">
        <v>3375</v>
      </c>
      <c r="P772" s="31">
        <v>843.75</v>
      </c>
      <c r="Q772" s="30">
        <f t="shared" si="49"/>
        <v>1518.75</v>
      </c>
      <c r="R772" s="27">
        <f t="shared" si="47"/>
        <v>9</v>
      </c>
    </row>
    <row r="773" spans="1:18">
      <c r="A773" s="1"/>
      <c r="B773" s="6" t="s">
        <v>14</v>
      </c>
      <c r="C773" s="6">
        <v>1185732</v>
      </c>
      <c r="D773" s="7">
        <v>44447</v>
      </c>
      <c r="E773" s="6" t="s">
        <v>46</v>
      </c>
      <c r="F773" s="6" t="s">
        <v>47</v>
      </c>
      <c r="G773" s="6" t="s">
        <v>48</v>
      </c>
      <c r="H773" s="6" t="s">
        <v>20</v>
      </c>
      <c r="I773" s="25">
        <v>0.45</v>
      </c>
      <c r="J773" s="22">
        <v>7250</v>
      </c>
      <c r="K773" s="23">
        <f t="shared" si="45"/>
        <v>3262.5</v>
      </c>
      <c r="L773" s="23">
        <f t="shared" si="46"/>
        <v>978.75</v>
      </c>
      <c r="M773" s="33">
        <v>0.3</v>
      </c>
      <c r="N773" s="30">
        <f t="shared" si="48"/>
        <v>0.45</v>
      </c>
      <c r="O773" s="31">
        <v>3262.5</v>
      </c>
      <c r="P773" s="31">
        <v>978.75</v>
      </c>
      <c r="Q773" s="30">
        <f t="shared" si="49"/>
        <v>1468.125</v>
      </c>
      <c r="R773" s="27">
        <f t="shared" si="47"/>
        <v>9</v>
      </c>
    </row>
    <row r="774" spans="1:18">
      <c r="A774" s="1"/>
      <c r="B774" s="6" t="s">
        <v>14</v>
      </c>
      <c r="C774" s="6">
        <v>1185732</v>
      </c>
      <c r="D774" s="7">
        <v>44447</v>
      </c>
      <c r="E774" s="6" t="s">
        <v>46</v>
      </c>
      <c r="F774" s="6" t="s">
        <v>47</v>
      </c>
      <c r="G774" s="6" t="s">
        <v>48</v>
      </c>
      <c r="H774" s="6" t="s">
        <v>21</v>
      </c>
      <c r="I774" s="25">
        <v>0.55000000000000004</v>
      </c>
      <c r="J774" s="22">
        <v>7250</v>
      </c>
      <c r="K774" s="23">
        <f t="shared" si="45"/>
        <v>3987.5000000000005</v>
      </c>
      <c r="L774" s="23">
        <f t="shared" si="46"/>
        <v>1395.625</v>
      </c>
      <c r="M774" s="33">
        <v>0.35</v>
      </c>
      <c r="N774" s="30">
        <f t="shared" si="48"/>
        <v>0.55000000000000004</v>
      </c>
      <c r="O774" s="31">
        <v>3987.5</v>
      </c>
      <c r="P774" s="31">
        <v>1395.625</v>
      </c>
      <c r="Q774" s="30">
        <f t="shared" si="49"/>
        <v>2193.1250000000005</v>
      </c>
      <c r="R774" s="27">
        <f t="shared" si="47"/>
        <v>9</v>
      </c>
    </row>
    <row r="775" spans="1:18">
      <c r="A775" s="1"/>
      <c r="B775" s="6" t="s">
        <v>14</v>
      </c>
      <c r="C775" s="6">
        <v>1185732</v>
      </c>
      <c r="D775" s="7">
        <v>44447</v>
      </c>
      <c r="E775" s="6" t="s">
        <v>46</v>
      </c>
      <c r="F775" s="6" t="s">
        <v>47</v>
      </c>
      <c r="G775" s="6" t="s">
        <v>48</v>
      </c>
      <c r="H775" s="6" t="s">
        <v>22</v>
      </c>
      <c r="I775" s="25">
        <v>0.60000000000000009</v>
      </c>
      <c r="J775" s="22">
        <v>8250</v>
      </c>
      <c r="K775" s="23">
        <f t="shared" si="45"/>
        <v>4950.0000000000009</v>
      </c>
      <c r="L775" s="23">
        <f t="shared" si="46"/>
        <v>2475.0000000000005</v>
      </c>
      <c r="M775" s="33">
        <v>0.5</v>
      </c>
      <c r="N775" s="30">
        <f t="shared" si="48"/>
        <v>0.6</v>
      </c>
      <c r="O775" s="31">
        <v>4950</v>
      </c>
      <c r="P775" s="31">
        <v>2475</v>
      </c>
      <c r="Q775" s="30">
        <f t="shared" si="49"/>
        <v>2970.0000000000005</v>
      </c>
      <c r="R775" s="27">
        <f t="shared" si="47"/>
        <v>9</v>
      </c>
    </row>
    <row r="776" spans="1:18">
      <c r="A776" s="1"/>
      <c r="B776" s="6" t="s">
        <v>14</v>
      </c>
      <c r="C776" s="6">
        <v>1185732</v>
      </c>
      <c r="D776" s="7">
        <v>44479</v>
      </c>
      <c r="E776" s="6" t="s">
        <v>46</v>
      </c>
      <c r="F776" s="6" t="s">
        <v>47</v>
      </c>
      <c r="G776" s="6" t="s">
        <v>48</v>
      </c>
      <c r="H776" s="6" t="s">
        <v>17</v>
      </c>
      <c r="I776" s="25">
        <v>0.60000000000000009</v>
      </c>
      <c r="J776" s="22">
        <v>10000</v>
      </c>
      <c r="K776" s="23">
        <f t="shared" si="45"/>
        <v>6000.0000000000009</v>
      </c>
      <c r="L776" s="23">
        <f t="shared" si="46"/>
        <v>2700.0000000000005</v>
      </c>
      <c r="M776" s="33">
        <v>0.45</v>
      </c>
      <c r="N776" s="30">
        <f t="shared" si="48"/>
        <v>0.6</v>
      </c>
      <c r="O776" s="31">
        <v>6000</v>
      </c>
      <c r="P776" s="31">
        <v>2700</v>
      </c>
      <c r="Q776" s="30">
        <f t="shared" si="49"/>
        <v>3600.0000000000005</v>
      </c>
      <c r="R776" s="27">
        <f t="shared" si="47"/>
        <v>10</v>
      </c>
    </row>
    <row r="777" spans="1:18">
      <c r="A777" s="1"/>
      <c r="B777" s="6" t="s">
        <v>14</v>
      </c>
      <c r="C777" s="6">
        <v>1185732</v>
      </c>
      <c r="D777" s="7">
        <v>44479</v>
      </c>
      <c r="E777" s="6" t="s">
        <v>46</v>
      </c>
      <c r="F777" s="6" t="s">
        <v>47</v>
      </c>
      <c r="G777" s="6" t="s">
        <v>48</v>
      </c>
      <c r="H777" s="6" t="s">
        <v>18</v>
      </c>
      <c r="I777" s="25">
        <v>0.50000000000000011</v>
      </c>
      <c r="J777" s="22">
        <v>8250</v>
      </c>
      <c r="K777" s="23">
        <f t="shared" si="45"/>
        <v>4125.0000000000009</v>
      </c>
      <c r="L777" s="23">
        <f t="shared" si="46"/>
        <v>1443.7500000000002</v>
      </c>
      <c r="M777" s="33">
        <v>0.35</v>
      </c>
      <c r="N777" s="30">
        <f t="shared" si="48"/>
        <v>0.5</v>
      </c>
      <c r="O777" s="31">
        <v>4125</v>
      </c>
      <c r="P777" s="31">
        <v>1443.75</v>
      </c>
      <c r="Q777" s="30">
        <f t="shared" si="49"/>
        <v>2062.5000000000005</v>
      </c>
      <c r="R777" s="27">
        <f t="shared" si="47"/>
        <v>10</v>
      </c>
    </row>
    <row r="778" spans="1:18">
      <c r="A778" s="1"/>
      <c r="B778" s="6" t="s">
        <v>14</v>
      </c>
      <c r="C778" s="6">
        <v>1185732</v>
      </c>
      <c r="D778" s="7">
        <v>44479</v>
      </c>
      <c r="E778" s="6" t="s">
        <v>46</v>
      </c>
      <c r="F778" s="6" t="s">
        <v>47</v>
      </c>
      <c r="G778" s="6" t="s">
        <v>48</v>
      </c>
      <c r="H778" s="6" t="s">
        <v>19</v>
      </c>
      <c r="I778" s="25">
        <v>0.50000000000000011</v>
      </c>
      <c r="J778" s="22">
        <v>7250</v>
      </c>
      <c r="K778" s="23">
        <f t="shared" si="45"/>
        <v>3625.0000000000009</v>
      </c>
      <c r="L778" s="23">
        <f t="shared" si="46"/>
        <v>906.25000000000023</v>
      </c>
      <c r="M778" s="33">
        <v>0.25</v>
      </c>
      <c r="N778" s="30">
        <f t="shared" si="48"/>
        <v>0.5</v>
      </c>
      <c r="O778" s="31">
        <v>3625</v>
      </c>
      <c r="P778" s="31">
        <v>906.25</v>
      </c>
      <c r="Q778" s="30">
        <f t="shared" si="49"/>
        <v>1812.5000000000005</v>
      </c>
      <c r="R778" s="27">
        <f t="shared" si="47"/>
        <v>10</v>
      </c>
    </row>
    <row r="779" spans="1:18">
      <c r="A779" s="1"/>
      <c r="B779" s="6" t="s">
        <v>14</v>
      </c>
      <c r="C779" s="6">
        <v>1185732</v>
      </c>
      <c r="D779" s="7">
        <v>44479</v>
      </c>
      <c r="E779" s="6" t="s">
        <v>46</v>
      </c>
      <c r="F779" s="6" t="s">
        <v>47</v>
      </c>
      <c r="G779" s="6" t="s">
        <v>48</v>
      </c>
      <c r="H779" s="6" t="s">
        <v>20</v>
      </c>
      <c r="I779" s="25">
        <v>0.50000000000000011</v>
      </c>
      <c r="J779" s="22">
        <v>7000</v>
      </c>
      <c r="K779" s="23">
        <f t="shared" si="45"/>
        <v>3500.0000000000009</v>
      </c>
      <c r="L779" s="23">
        <f t="shared" si="46"/>
        <v>1050.0000000000002</v>
      </c>
      <c r="M779" s="33">
        <v>0.3</v>
      </c>
      <c r="N779" s="30">
        <f t="shared" si="48"/>
        <v>0.5</v>
      </c>
      <c r="O779" s="31">
        <v>3500</v>
      </c>
      <c r="P779" s="31">
        <v>1050</v>
      </c>
      <c r="Q779" s="30">
        <f t="shared" si="49"/>
        <v>1750.0000000000005</v>
      </c>
      <c r="R779" s="27">
        <f t="shared" si="47"/>
        <v>10</v>
      </c>
    </row>
    <row r="780" spans="1:18">
      <c r="A780" s="1"/>
      <c r="B780" s="6" t="s">
        <v>14</v>
      </c>
      <c r="C780" s="6">
        <v>1185732</v>
      </c>
      <c r="D780" s="7">
        <v>44479</v>
      </c>
      <c r="E780" s="6" t="s">
        <v>46</v>
      </c>
      <c r="F780" s="6" t="s">
        <v>47</v>
      </c>
      <c r="G780" s="6" t="s">
        <v>48</v>
      </c>
      <c r="H780" s="6" t="s">
        <v>21</v>
      </c>
      <c r="I780" s="25">
        <v>0.60000000000000009</v>
      </c>
      <c r="J780" s="22">
        <v>7000</v>
      </c>
      <c r="K780" s="23">
        <f t="shared" si="45"/>
        <v>4200.0000000000009</v>
      </c>
      <c r="L780" s="23">
        <f t="shared" si="46"/>
        <v>1470.0000000000002</v>
      </c>
      <c r="M780" s="33">
        <v>0.35</v>
      </c>
      <c r="N780" s="30">
        <f t="shared" si="48"/>
        <v>0.6</v>
      </c>
      <c r="O780" s="31">
        <v>4200</v>
      </c>
      <c r="P780" s="31">
        <v>1470</v>
      </c>
      <c r="Q780" s="30">
        <f t="shared" si="49"/>
        <v>2520.0000000000005</v>
      </c>
      <c r="R780" s="27">
        <f t="shared" si="47"/>
        <v>10</v>
      </c>
    </row>
    <row r="781" spans="1:18">
      <c r="A781" s="1"/>
      <c r="B781" s="6" t="s">
        <v>14</v>
      </c>
      <c r="C781" s="6">
        <v>1185732</v>
      </c>
      <c r="D781" s="7">
        <v>44479</v>
      </c>
      <c r="E781" s="6" t="s">
        <v>46</v>
      </c>
      <c r="F781" s="6" t="s">
        <v>47</v>
      </c>
      <c r="G781" s="6" t="s">
        <v>48</v>
      </c>
      <c r="H781" s="6" t="s">
        <v>22</v>
      </c>
      <c r="I781" s="25">
        <v>0.65</v>
      </c>
      <c r="J781" s="22">
        <v>8250</v>
      </c>
      <c r="K781" s="23">
        <f t="shared" si="45"/>
        <v>5362.5</v>
      </c>
      <c r="L781" s="23">
        <f t="shared" si="46"/>
        <v>2681.25</v>
      </c>
      <c r="M781" s="33">
        <v>0.5</v>
      </c>
      <c r="N781" s="30">
        <f t="shared" si="48"/>
        <v>0.65</v>
      </c>
      <c r="O781" s="31">
        <v>5362.5</v>
      </c>
      <c r="P781" s="31">
        <v>2681.25</v>
      </c>
      <c r="Q781" s="30">
        <f t="shared" si="49"/>
        <v>3485.625</v>
      </c>
      <c r="R781" s="27">
        <f t="shared" si="47"/>
        <v>10</v>
      </c>
    </row>
    <row r="782" spans="1:18">
      <c r="A782" s="1"/>
      <c r="B782" s="6" t="s">
        <v>14</v>
      </c>
      <c r="C782" s="6">
        <v>1185732</v>
      </c>
      <c r="D782" s="7">
        <v>44509</v>
      </c>
      <c r="E782" s="6" t="s">
        <v>46</v>
      </c>
      <c r="F782" s="6" t="s">
        <v>47</v>
      </c>
      <c r="G782" s="6" t="s">
        <v>48</v>
      </c>
      <c r="H782" s="6" t="s">
        <v>17</v>
      </c>
      <c r="I782" s="25">
        <v>0.60000000000000009</v>
      </c>
      <c r="J782" s="22">
        <v>9750</v>
      </c>
      <c r="K782" s="23">
        <f t="shared" si="45"/>
        <v>5850.0000000000009</v>
      </c>
      <c r="L782" s="23">
        <f t="shared" si="46"/>
        <v>2632.5000000000005</v>
      </c>
      <c r="M782" s="33">
        <v>0.45</v>
      </c>
      <c r="N782" s="30">
        <f t="shared" si="48"/>
        <v>0.6</v>
      </c>
      <c r="O782" s="31">
        <v>5850</v>
      </c>
      <c r="P782" s="31">
        <v>2632.5</v>
      </c>
      <c r="Q782" s="30">
        <f t="shared" si="49"/>
        <v>3510.0000000000005</v>
      </c>
      <c r="R782" s="27">
        <f t="shared" si="47"/>
        <v>11</v>
      </c>
    </row>
    <row r="783" spans="1:18">
      <c r="A783" s="1"/>
      <c r="B783" s="6" t="s">
        <v>14</v>
      </c>
      <c r="C783" s="6">
        <v>1185732</v>
      </c>
      <c r="D783" s="7">
        <v>44509</v>
      </c>
      <c r="E783" s="6" t="s">
        <v>46</v>
      </c>
      <c r="F783" s="6" t="s">
        <v>47</v>
      </c>
      <c r="G783" s="6" t="s">
        <v>48</v>
      </c>
      <c r="H783" s="6" t="s">
        <v>18</v>
      </c>
      <c r="I783" s="25">
        <v>0.50000000000000011</v>
      </c>
      <c r="J783" s="22">
        <v>8000</v>
      </c>
      <c r="K783" s="23">
        <f t="shared" si="45"/>
        <v>4000.0000000000009</v>
      </c>
      <c r="L783" s="23">
        <f t="shared" si="46"/>
        <v>1400.0000000000002</v>
      </c>
      <c r="M783" s="33">
        <v>0.35</v>
      </c>
      <c r="N783" s="30">
        <f t="shared" si="48"/>
        <v>0.5</v>
      </c>
      <c r="O783" s="31">
        <v>4000</v>
      </c>
      <c r="P783" s="31">
        <v>1400</v>
      </c>
      <c r="Q783" s="30">
        <f t="shared" si="49"/>
        <v>2000.0000000000005</v>
      </c>
      <c r="R783" s="27">
        <f t="shared" si="47"/>
        <v>11</v>
      </c>
    </row>
    <row r="784" spans="1:18">
      <c r="A784" s="1"/>
      <c r="B784" s="6" t="s">
        <v>14</v>
      </c>
      <c r="C784" s="6">
        <v>1185732</v>
      </c>
      <c r="D784" s="7">
        <v>44509</v>
      </c>
      <c r="E784" s="6" t="s">
        <v>46</v>
      </c>
      <c r="F784" s="6" t="s">
        <v>47</v>
      </c>
      <c r="G784" s="6" t="s">
        <v>48</v>
      </c>
      <c r="H784" s="6" t="s">
        <v>19</v>
      </c>
      <c r="I784" s="25">
        <v>0.50000000000000011</v>
      </c>
      <c r="J784" s="22">
        <v>7450</v>
      </c>
      <c r="K784" s="23">
        <f t="shared" si="45"/>
        <v>3725.0000000000009</v>
      </c>
      <c r="L784" s="23">
        <f t="shared" si="46"/>
        <v>931.25000000000023</v>
      </c>
      <c r="M784" s="33">
        <v>0.25</v>
      </c>
      <c r="N784" s="30">
        <f t="shared" si="48"/>
        <v>0.5</v>
      </c>
      <c r="O784" s="31">
        <v>3725</v>
      </c>
      <c r="P784" s="31">
        <v>931.25</v>
      </c>
      <c r="Q784" s="30">
        <f t="shared" si="49"/>
        <v>1862.5000000000005</v>
      </c>
      <c r="R784" s="27">
        <f t="shared" si="47"/>
        <v>11</v>
      </c>
    </row>
    <row r="785" spans="1:18">
      <c r="A785" s="1"/>
      <c r="B785" s="6" t="s">
        <v>14</v>
      </c>
      <c r="C785" s="6">
        <v>1185732</v>
      </c>
      <c r="D785" s="7">
        <v>44509</v>
      </c>
      <c r="E785" s="6" t="s">
        <v>46</v>
      </c>
      <c r="F785" s="6" t="s">
        <v>47</v>
      </c>
      <c r="G785" s="6" t="s">
        <v>48</v>
      </c>
      <c r="H785" s="6" t="s">
        <v>20</v>
      </c>
      <c r="I785" s="25">
        <v>0.50000000000000011</v>
      </c>
      <c r="J785" s="22">
        <v>7750</v>
      </c>
      <c r="K785" s="23">
        <f t="shared" si="45"/>
        <v>3875.0000000000009</v>
      </c>
      <c r="L785" s="23">
        <f t="shared" si="46"/>
        <v>1162.5000000000002</v>
      </c>
      <c r="M785" s="33">
        <v>0.3</v>
      </c>
      <c r="N785" s="30">
        <f t="shared" si="48"/>
        <v>0.5</v>
      </c>
      <c r="O785" s="31">
        <v>3875</v>
      </c>
      <c r="P785" s="31">
        <v>1162.5</v>
      </c>
      <c r="Q785" s="30">
        <f t="shared" si="49"/>
        <v>1937.5000000000005</v>
      </c>
      <c r="R785" s="27">
        <f t="shared" si="47"/>
        <v>11</v>
      </c>
    </row>
    <row r="786" spans="1:18">
      <c r="A786" s="1"/>
      <c r="B786" s="6" t="s">
        <v>14</v>
      </c>
      <c r="C786" s="6">
        <v>1185732</v>
      </c>
      <c r="D786" s="7">
        <v>44509</v>
      </c>
      <c r="E786" s="6" t="s">
        <v>46</v>
      </c>
      <c r="F786" s="6" t="s">
        <v>47</v>
      </c>
      <c r="G786" s="6" t="s">
        <v>48</v>
      </c>
      <c r="H786" s="6" t="s">
        <v>21</v>
      </c>
      <c r="I786" s="25">
        <v>0.65</v>
      </c>
      <c r="J786" s="22">
        <v>7500</v>
      </c>
      <c r="K786" s="23">
        <f t="shared" si="45"/>
        <v>4875</v>
      </c>
      <c r="L786" s="23">
        <f t="shared" si="46"/>
        <v>1706.25</v>
      </c>
      <c r="M786" s="33">
        <v>0.35</v>
      </c>
      <c r="N786" s="30">
        <f t="shared" si="48"/>
        <v>0.65</v>
      </c>
      <c r="O786" s="31">
        <v>4875</v>
      </c>
      <c r="P786" s="31">
        <v>1706.25</v>
      </c>
      <c r="Q786" s="30">
        <f t="shared" si="49"/>
        <v>3168.75</v>
      </c>
      <c r="R786" s="27">
        <f t="shared" si="47"/>
        <v>11</v>
      </c>
    </row>
    <row r="787" spans="1:18">
      <c r="A787" s="1"/>
      <c r="B787" s="6" t="s">
        <v>14</v>
      </c>
      <c r="C787" s="6">
        <v>1185732</v>
      </c>
      <c r="D787" s="7">
        <v>44509</v>
      </c>
      <c r="E787" s="6" t="s">
        <v>46</v>
      </c>
      <c r="F787" s="6" t="s">
        <v>47</v>
      </c>
      <c r="G787" s="6" t="s">
        <v>48</v>
      </c>
      <c r="H787" s="6" t="s">
        <v>22</v>
      </c>
      <c r="I787" s="25">
        <v>0.7</v>
      </c>
      <c r="J787" s="22">
        <v>8500</v>
      </c>
      <c r="K787" s="23">
        <f t="shared" si="45"/>
        <v>5950</v>
      </c>
      <c r="L787" s="23">
        <f t="shared" si="46"/>
        <v>2975</v>
      </c>
      <c r="M787" s="33">
        <v>0.5</v>
      </c>
      <c r="N787" s="30">
        <f t="shared" si="48"/>
        <v>0.7</v>
      </c>
      <c r="O787" s="31">
        <v>5950</v>
      </c>
      <c r="P787" s="31">
        <v>2975</v>
      </c>
      <c r="Q787" s="30">
        <f t="shared" si="49"/>
        <v>4165</v>
      </c>
      <c r="R787" s="27">
        <f t="shared" si="47"/>
        <v>11</v>
      </c>
    </row>
    <row r="788" spans="1:18">
      <c r="A788" s="1"/>
      <c r="B788" s="6" t="s">
        <v>14</v>
      </c>
      <c r="C788" s="6">
        <v>1185732</v>
      </c>
      <c r="D788" s="7">
        <v>44538</v>
      </c>
      <c r="E788" s="6" t="s">
        <v>46</v>
      </c>
      <c r="F788" s="6" t="s">
        <v>47</v>
      </c>
      <c r="G788" s="6" t="s">
        <v>48</v>
      </c>
      <c r="H788" s="6" t="s">
        <v>17</v>
      </c>
      <c r="I788" s="25">
        <v>0.65</v>
      </c>
      <c r="J788" s="22">
        <v>10750</v>
      </c>
      <c r="K788" s="23">
        <f t="shared" si="45"/>
        <v>6987.5</v>
      </c>
      <c r="L788" s="23">
        <f t="shared" si="46"/>
        <v>3144.375</v>
      </c>
      <c r="M788" s="33">
        <v>0.45</v>
      </c>
      <c r="N788" s="30">
        <f t="shared" si="48"/>
        <v>0.65</v>
      </c>
      <c r="O788" s="31">
        <v>6987.5</v>
      </c>
      <c r="P788" s="31">
        <v>3144.375</v>
      </c>
      <c r="Q788" s="30">
        <f t="shared" si="49"/>
        <v>4541.875</v>
      </c>
      <c r="R788" s="27">
        <f t="shared" si="47"/>
        <v>12</v>
      </c>
    </row>
    <row r="789" spans="1:18">
      <c r="A789" s="1"/>
      <c r="B789" s="6" t="s">
        <v>14</v>
      </c>
      <c r="C789" s="6">
        <v>1185732</v>
      </c>
      <c r="D789" s="7">
        <v>44538</v>
      </c>
      <c r="E789" s="6" t="s">
        <v>46</v>
      </c>
      <c r="F789" s="6" t="s">
        <v>47</v>
      </c>
      <c r="G789" s="6" t="s">
        <v>48</v>
      </c>
      <c r="H789" s="6" t="s">
        <v>18</v>
      </c>
      <c r="I789" s="25">
        <v>0.55000000000000004</v>
      </c>
      <c r="J789" s="22">
        <v>8750</v>
      </c>
      <c r="K789" s="23">
        <f t="shared" si="45"/>
        <v>4812.5</v>
      </c>
      <c r="L789" s="23">
        <f t="shared" si="46"/>
        <v>1684.375</v>
      </c>
      <c r="M789" s="33">
        <v>0.35</v>
      </c>
      <c r="N789" s="30">
        <f t="shared" si="48"/>
        <v>0.55000000000000004</v>
      </c>
      <c r="O789" s="31">
        <v>4812.5</v>
      </c>
      <c r="P789" s="31">
        <v>1684.375</v>
      </c>
      <c r="Q789" s="30">
        <f t="shared" si="49"/>
        <v>2646.875</v>
      </c>
      <c r="R789" s="27">
        <f t="shared" si="47"/>
        <v>12</v>
      </c>
    </row>
    <row r="790" spans="1:18">
      <c r="A790" s="1"/>
      <c r="B790" s="6" t="s">
        <v>14</v>
      </c>
      <c r="C790" s="6">
        <v>1185732</v>
      </c>
      <c r="D790" s="7">
        <v>44538</v>
      </c>
      <c r="E790" s="6" t="s">
        <v>46</v>
      </c>
      <c r="F790" s="6" t="s">
        <v>47</v>
      </c>
      <c r="G790" s="6" t="s">
        <v>48</v>
      </c>
      <c r="H790" s="6" t="s">
        <v>19</v>
      </c>
      <c r="I790" s="25">
        <v>0.55000000000000004</v>
      </c>
      <c r="J790" s="22">
        <v>8250</v>
      </c>
      <c r="K790" s="23">
        <f t="shared" si="45"/>
        <v>4537.5</v>
      </c>
      <c r="L790" s="23">
        <f t="shared" si="46"/>
        <v>1134.375</v>
      </c>
      <c r="M790" s="33">
        <v>0.25</v>
      </c>
      <c r="N790" s="30">
        <f t="shared" si="48"/>
        <v>0.55000000000000004</v>
      </c>
      <c r="O790" s="31">
        <v>4537.5</v>
      </c>
      <c r="P790" s="31">
        <v>1134.375</v>
      </c>
      <c r="Q790" s="30">
        <f t="shared" si="49"/>
        <v>2495.625</v>
      </c>
      <c r="R790" s="27">
        <f t="shared" si="47"/>
        <v>12</v>
      </c>
    </row>
    <row r="791" spans="1:18">
      <c r="A791" s="1"/>
      <c r="B791" s="6" t="s">
        <v>14</v>
      </c>
      <c r="C791" s="6">
        <v>1185732</v>
      </c>
      <c r="D791" s="7">
        <v>44538</v>
      </c>
      <c r="E791" s="6" t="s">
        <v>46</v>
      </c>
      <c r="F791" s="6" t="s">
        <v>47</v>
      </c>
      <c r="G791" s="6" t="s">
        <v>48</v>
      </c>
      <c r="H791" s="6" t="s">
        <v>20</v>
      </c>
      <c r="I791" s="25">
        <v>0.55000000000000004</v>
      </c>
      <c r="J791" s="22">
        <v>7750</v>
      </c>
      <c r="K791" s="23">
        <f t="shared" si="45"/>
        <v>4262.5</v>
      </c>
      <c r="L791" s="23">
        <f t="shared" si="46"/>
        <v>1278.75</v>
      </c>
      <c r="M791" s="33">
        <v>0.3</v>
      </c>
      <c r="N791" s="30">
        <f t="shared" si="48"/>
        <v>0.55000000000000004</v>
      </c>
      <c r="O791" s="31">
        <v>4262.5</v>
      </c>
      <c r="P791" s="31">
        <v>1278.75</v>
      </c>
      <c r="Q791" s="30">
        <f t="shared" si="49"/>
        <v>2344.375</v>
      </c>
      <c r="R791" s="27">
        <f t="shared" si="47"/>
        <v>12</v>
      </c>
    </row>
    <row r="792" spans="1:18">
      <c r="A792" s="1"/>
      <c r="B792" s="6" t="s">
        <v>14</v>
      </c>
      <c r="C792" s="6">
        <v>1185732</v>
      </c>
      <c r="D792" s="7">
        <v>44538</v>
      </c>
      <c r="E792" s="6" t="s">
        <v>46</v>
      </c>
      <c r="F792" s="6" t="s">
        <v>47</v>
      </c>
      <c r="G792" s="6" t="s">
        <v>48</v>
      </c>
      <c r="H792" s="6" t="s">
        <v>21</v>
      </c>
      <c r="I792" s="25">
        <v>0.65</v>
      </c>
      <c r="J792" s="22">
        <v>7750</v>
      </c>
      <c r="K792" s="23">
        <f t="shared" si="45"/>
        <v>5037.5</v>
      </c>
      <c r="L792" s="23">
        <f t="shared" si="46"/>
        <v>1763.125</v>
      </c>
      <c r="M792" s="33">
        <v>0.35</v>
      </c>
      <c r="N792" s="30">
        <f t="shared" si="48"/>
        <v>0.65</v>
      </c>
      <c r="O792" s="31">
        <v>5037.5</v>
      </c>
      <c r="P792" s="31">
        <v>1763.125</v>
      </c>
      <c r="Q792" s="30">
        <f t="shared" si="49"/>
        <v>3274.375</v>
      </c>
      <c r="R792" s="27">
        <f t="shared" si="47"/>
        <v>12</v>
      </c>
    </row>
    <row r="793" spans="1:18">
      <c r="A793" s="1"/>
      <c r="B793" s="6" t="s">
        <v>14</v>
      </c>
      <c r="C793" s="6">
        <v>1185732</v>
      </c>
      <c r="D793" s="7">
        <v>44538</v>
      </c>
      <c r="E793" s="6" t="s">
        <v>46</v>
      </c>
      <c r="F793" s="6" t="s">
        <v>47</v>
      </c>
      <c r="G793" s="6" t="s">
        <v>48</v>
      </c>
      <c r="H793" s="6" t="s">
        <v>22</v>
      </c>
      <c r="I793" s="25">
        <v>0.7</v>
      </c>
      <c r="J793" s="22">
        <v>8750</v>
      </c>
      <c r="K793" s="23">
        <f t="shared" si="45"/>
        <v>6125</v>
      </c>
      <c r="L793" s="23">
        <f t="shared" si="46"/>
        <v>3062.5</v>
      </c>
      <c r="M793" s="33">
        <v>0.5</v>
      </c>
      <c r="N793" s="30">
        <f t="shared" si="48"/>
        <v>0.7</v>
      </c>
      <c r="O793" s="31">
        <v>6125</v>
      </c>
      <c r="P793" s="31">
        <v>3062.5</v>
      </c>
      <c r="Q793" s="30">
        <f t="shared" si="49"/>
        <v>4287.5</v>
      </c>
      <c r="R793" s="27">
        <f t="shared" si="47"/>
        <v>12</v>
      </c>
    </row>
    <row r="794" spans="1:18">
      <c r="A794" s="1" t="s">
        <v>39</v>
      </c>
      <c r="B794" s="6" t="s">
        <v>14</v>
      </c>
      <c r="C794" s="6">
        <v>1185732</v>
      </c>
      <c r="D794" s="7">
        <v>44209</v>
      </c>
      <c r="E794" s="6" t="s">
        <v>33</v>
      </c>
      <c r="F794" s="6" t="s">
        <v>49</v>
      </c>
      <c r="G794" s="6" t="s">
        <v>50</v>
      </c>
      <c r="H794" s="6" t="s">
        <v>17</v>
      </c>
      <c r="I794" s="25">
        <v>0.35</v>
      </c>
      <c r="J794" s="22">
        <v>4500</v>
      </c>
      <c r="K794" s="23">
        <f t="shared" si="45"/>
        <v>1575</v>
      </c>
      <c r="L794" s="23">
        <f t="shared" si="46"/>
        <v>551.25</v>
      </c>
      <c r="M794" s="33">
        <v>0.35000000000000003</v>
      </c>
      <c r="N794" s="30">
        <f t="shared" si="48"/>
        <v>0.35</v>
      </c>
      <c r="O794" s="31">
        <v>1575</v>
      </c>
      <c r="P794" s="31">
        <v>551.25</v>
      </c>
      <c r="Q794" s="30">
        <f t="shared" si="49"/>
        <v>551.25</v>
      </c>
      <c r="R794" s="27">
        <f t="shared" si="47"/>
        <v>1</v>
      </c>
    </row>
    <row r="795" spans="1:18">
      <c r="A795" s="1"/>
      <c r="B795" s="6" t="s">
        <v>14</v>
      </c>
      <c r="C795" s="6">
        <v>1185732</v>
      </c>
      <c r="D795" s="7">
        <v>44209</v>
      </c>
      <c r="E795" s="6" t="s">
        <v>33</v>
      </c>
      <c r="F795" s="6" t="s">
        <v>49</v>
      </c>
      <c r="G795" s="6" t="s">
        <v>50</v>
      </c>
      <c r="H795" s="6" t="s">
        <v>18</v>
      </c>
      <c r="I795" s="25">
        <v>0.35</v>
      </c>
      <c r="J795" s="22">
        <v>2500</v>
      </c>
      <c r="K795" s="23">
        <f t="shared" si="45"/>
        <v>875</v>
      </c>
      <c r="L795" s="23">
        <f t="shared" si="46"/>
        <v>262.5</v>
      </c>
      <c r="M795" s="33">
        <v>0.3</v>
      </c>
      <c r="N795" s="30">
        <f t="shared" si="48"/>
        <v>0.35</v>
      </c>
      <c r="O795" s="31">
        <v>875</v>
      </c>
      <c r="P795" s="31">
        <v>262.5</v>
      </c>
      <c r="Q795" s="30">
        <f t="shared" si="49"/>
        <v>306.25</v>
      </c>
      <c r="R795" s="27">
        <f t="shared" si="47"/>
        <v>1</v>
      </c>
    </row>
    <row r="796" spans="1:18">
      <c r="A796" s="1"/>
      <c r="B796" s="6" t="s">
        <v>14</v>
      </c>
      <c r="C796" s="6">
        <v>1185732</v>
      </c>
      <c r="D796" s="7">
        <v>44209</v>
      </c>
      <c r="E796" s="6" t="s">
        <v>33</v>
      </c>
      <c r="F796" s="6" t="s">
        <v>49</v>
      </c>
      <c r="G796" s="6" t="s">
        <v>50</v>
      </c>
      <c r="H796" s="6" t="s">
        <v>19</v>
      </c>
      <c r="I796" s="25">
        <v>0.25</v>
      </c>
      <c r="J796" s="22">
        <v>2500</v>
      </c>
      <c r="K796" s="23">
        <f t="shared" si="45"/>
        <v>625</v>
      </c>
      <c r="L796" s="23">
        <f t="shared" si="46"/>
        <v>187.5</v>
      </c>
      <c r="M796" s="33">
        <v>0.3</v>
      </c>
      <c r="N796" s="30">
        <f t="shared" si="48"/>
        <v>0.25</v>
      </c>
      <c r="O796" s="31">
        <v>625</v>
      </c>
      <c r="P796" s="31">
        <v>187.5</v>
      </c>
      <c r="Q796" s="30">
        <f t="shared" si="49"/>
        <v>156.25</v>
      </c>
      <c r="R796" s="27">
        <f t="shared" si="47"/>
        <v>1</v>
      </c>
    </row>
    <row r="797" spans="1:18">
      <c r="A797" s="1"/>
      <c r="B797" s="6" t="s">
        <v>14</v>
      </c>
      <c r="C797" s="6">
        <v>1185732</v>
      </c>
      <c r="D797" s="7">
        <v>44209</v>
      </c>
      <c r="E797" s="6" t="s">
        <v>33</v>
      </c>
      <c r="F797" s="6" t="s">
        <v>49</v>
      </c>
      <c r="G797" s="6" t="s">
        <v>50</v>
      </c>
      <c r="H797" s="6" t="s">
        <v>20</v>
      </c>
      <c r="I797" s="25">
        <v>0.30000000000000004</v>
      </c>
      <c r="J797" s="22">
        <v>1000</v>
      </c>
      <c r="K797" s="23">
        <f t="shared" si="45"/>
        <v>300.00000000000006</v>
      </c>
      <c r="L797" s="23">
        <f t="shared" si="46"/>
        <v>105.00000000000003</v>
      </c>
      <c r="M797" s="33">
        <v>0.35000000000000003</v>
      </c>
      <c r="N797" s="30">
        <f t="shared" si="48"/>
        <v>0.3</v>
      </c>
      <c r="O797" s="31">
        <v>300</v>
      </c>
      <c r="P797" s="31">
        <v>105</v>
      </c>
      <c r="Q797" s="30">
        <f t="shared" si="49"/>
        <v>90.000000000000014</v>
      </c>
      <c r="R797" s="27">
        <f t="shared" si="47"/>
        <v>1</v>
      </c>
    </row>
    <row r="798" spans="1:18">
      <c r="A798" s="1"/>
      <c r="B798" s="6" t="s">
        <v>14</v>
      </c>
      <c r="C798" s="6">
        <v>1185732</v>
      </c>
      <c r="D798" s="7">
        <v>44209</v>
      </c>
      <c r="E798" s="6" t="s">
        <v>33</v>
      </c>
      <c r="F798" s="6" t="s">
        <v>49</v>
      </c>
      <c r="G798" s="6" t="s">
        <v>50</v>
      </c>
      <c r="H798" s="6" t="s">
        <v>21</v>
      </c>
      <c r="I798" s="25">
        <v>0.44999999999999996</v>
      </c>
      <c r="J798" s="22">
        <v>1500</v>
      </c>
      <c r="K798" s="23">
        <f t="shared" si="45"/>
        <v>674.99999999999989</v>
      </c>
      <c r="L798" s="23">
        <f t="shared" si="46"/>
        <v>202.49999999999997</v>
      </c>
      <c r="M798" s="33">
        <v>0.3</v>
      </c>
      <c r="N798" s="30">
        <f t="shared" si="48"/>
        <v>0.45</v>
      </c>
      <c r="O798" s="31">
        <v>675</v>
      </c>
      <c r="P798" s="31">
        <v>202.5</v>
      </c>
      <c r="Q798" s="30">
        <f t="shared" si="49"/>
        <v>303.74999999999994</v>
      </c>
      <c r="R798" s="27">
        <f t="shared" si="47"/>
        <v>1</v>
      </c>
    </row>
    <row r="799" spans="1:18">
      <c r="A799" s="1"/>
      <c r="B799" s="6" t="s">
        <v>14</v>
      </c>
      <c r="C799" s="6">
        <v>1185732</v>
      </c>
      <c r="D799" s="7">
        <v>44209</v>
      </c>
      <c r="E799" s="6" t="s">
        <v>33</v>
      </c>
      <c r="F799" s="6" t="s">
        <v>49</v>
      </c>
      <c r="G799" s="6" t="s">
        <v>50</v>
      </c>
      <c r="H799" s="6" t="s">
        <v>22</v>
      </c>
      <c r="I799" s="25">
        <v>0.35</v>
      </c>
      <c r="J799" s="22">
        <v>2500</v>
      </c>
      <c r="K799" s="23">
        <f t="shared" si="45"/>
        <v>875</v>
      </c>
      <c r="L799" s="23">
        <f t="shared" si="46"/>
        <v>393.75</v>
      </c>
      <c r="M799" s="33">
        <v>0.45</v>
      </c>
      <c r="N799" s="30">
        <f t="shared" si="48"/>
        <v>0.35</v>
      </c>
      <c r="O799" s="31">
        <v>875</v>
      </c>
      <c r="P799" s="31">
        <v>393.75</v>
      </c>
      <c r="Q799" s="30">
        <f t="shared" si="49"/>
        <v>306.25</v>
      </c>
      <c r="R799" s="27">
        <f t="shared" si="47"/>
        <v>1</v>
      </c>
    </row>
    <row r="800" spans="1:18">
      <c r="A800" s="1"/>
      <c r="B800" s="6" t="s">
        <v>14</v>
      </c>
      <c r="C800" s="6">
        <v>1185732</v>
      </c>
      <c r="D800" s="7">
        <v>44240</v>
      </c>
      <c r="E800" s="6" t="s">
        <v>33</v>
      </c>
      <c r="F800" s="6" t="s">
        <v>49</v>
      </c>
      <c r="G800" s="6" t="s">
        <v>50</v>
      </c>
      <c r="H800" s="6" t="s">
        <v>17</v>
      </c>
      <c r="I800" s="25">
        <v>0.35</v>
      </c>
      <c r="J800" s="22">
        <v>5000</v>
      </c>
      <c r="K800" s="23">
        <f t="shared" si="45"/>
        <v>1750</v>
      </c>
      <c r="L800" s="23">
        <f t="shared" si="46"/>
        <v>612.50000000000011</v>
      </c>
      <c r="M800" s="33">
        <v>0.35000000000000003</v>
      </c>
      <c r="N800" s="30">
        <f t="shared" si="48"/>
        <v>0.35</v>
      </c>
      <c r="O800" s="31">
        <v>1750</v>
      </c>
      <c r="P800" s="31">
        <v>612.5</v>
      </c>
      <c r="Q800" s="30">
        <f t="shared" si="49"/>
        <v>612.5</v>
      </c>
      <c r="R800" s="27">
        <f t="shared" si="47"/>
        <v>2</v>
      </c>
    </row>
    <row r="801" spans="1:18">
      <c r="A801" s="1"/>
      <c r="B801" s="6" t="s">
        <v>14</v>
      </c>
      <c r="C801" s="6">
        <v>1185732</v>
      </c>
      <c r="D801" s="7">
        <v>44240</v>
      </c>
      <c r="E801" s="6" t="s">
        <v>33</v>
      </c>
      <c r="F801" s="6" t="s">
        <v>49</v>
      </c>
      <c r="G801" s="6" t="s">
        <v>50</v>
      </c>
      <c r="H801" s="6" t="s">
        <v>18</v>
      </c>
      <c r="I801" s="25">
        <v>0.35</v>
      </c>
      <c r="J801" s="22">
        <v>1500</v>
      </c>
      <c r="K801" s="23">
        <f t="shared" si="45"/>
        <v>525</v>
      </c>
      <c r="L801" s="23">
        <f t="shared" si="46"/>
        <v>157.5</v>
      </c>
      <c r="M801" s="33">
        <v>0.3</v>
      </c>
      <c r="N801" s="30">
        <f t="shared" si="48"/>
        <v>0.35</v>
      </c>
      <c r="O801" s="31">
        <v>525</v>
      </c>
      <c r="P801" s="31">
        <v>157.5</v>
      </c>
      <c r="Q801" s="30">
        <f t="shared" si="49"/>
        <v>183.75</v>
      </c>
      <c r="R801" s="27">
        <f t="shared" si="47"/>
        <v>2</v>
      </c>
    </row>
    <row r="802" spans="1:18">
      <c r="A802" s="1"/>
      <c r="B802" s="6" t="s">
        <v>14</v>
      </c>
      <c r="C802" s="6">
        <v>1185732</v>
      </c>
      <c r="D802" s="7">
        <v>44240</v>
      </c>
      <c r="E802" s="6" t="s">
        <v>33</v>
      </c>
      <c r="F802" s="6" t="s">
        <v>49</v>
      </c>
      <c r="G802" s="6" t="s">
        <v>50</v>
      </c>
      <c r="H802" s="6" t="s">
        <v>19</v>
      </c>
      <c r="I802" s="25">
        <v>0.25</v>
      </c>
      <c r="J802" s="22">
        <v>2000</v>
      </c>
      <c r="K802" s="23">
        <f t="shared" si="45"/>
        <v>500</v>
      </c>
      <c r="L802" s="23">
        <f t="shared" si="46"/>
        <v>150</v>
      </c>
      <c r="M802" s="33">
        <v>0.3</v>
      </c>
      <c r="N802" s="30">
        <f t="shared" si="48"/>
        <v>0.25</v>
      </c>
      <c r="O802" s="31">
        <v>500</v>
      </c>
      <c r="P802" s="31">
        <v>150</v>
      </c>
      <c r="Q802" s="30">
        <f t="shared" si="49"/>
        <v>125</v>
      </c>
      <c r="R802" s="27">
        <f t="shared" si="47"/>
        <v>2</v>
      </c>
    </row>
    <row r="803" spans="1:18">
      <c r="A803" s="1"/>
      <c r="B803" s="6" t="s">
        <v>14</v>
      </c>
      <c r="C803" s="6">
        <v>1185732</v>
      </c>
      <c r="D803" s="7">
        <v>44240</v>
      </c>
      <c r="E803" s="6" t="s">
        <v>33</v>
      </c>
      <c r="F803" s="6" t="s">
        <v>49</v>
      </c>
      <c r="G803" s="6" t="s">
        <v>50</v>
      </c>
      <c r="H803" s="6" t="s">
        <v>20</v>
      </c>
      <c r="I803" s="25">
        <v>0.30000000000000004</v>
      </c>
      <c r="J803" s="22">
        <v>750</v>
      </c>
      <c r="K803" s="23">
        <f t="shared" si="45"/>
        <v>225.00000000000003</v>
      </c>
      <c r="L803" s="23">
        <f t="shared" si="46"/>
        <v>78.750000000000014</v>
      </c>
      <c r="M803" s="33">
        <v>0.35000000000000003</v>
      </c>
      <c r="N803" s="30">
        <f t="shared" si="48"/>
        <v>0.3</v>
      </c>
      <c r="O803" s="31">
        <v>225</v>
      </c>
      <c r="P803" s="31">
        <v>78.75</v>
      </c>
      <c r="Q803" s="30">
        <f t="shared" si="49"/>
        <v>67.5</v>
      </c>
      <c r="R803" s="27">
        <f t="shared" si="47"/>
        <v>2</v>
      </c>
    </row>
    <row r="804" spans="1:18">
      <c r="A804" s="1"/>
      <c r="B804" s="6" t="s">
        <v>14</v>
      </c>
      <c r="C804" s="6">
        <v>1185732</v>
      </c>
      <c r="D804" s="7">
        <v>44240</v>
      </c>
      <c r="E804" s="6" t="s">
        <v>33</v>
      </c>
      <c r="F804" s="6" t="s">
        <v>49</v>
      </c>
      <c r="G804" s="6" t="s">
        <v>50</v>
      </c>
      <c r="H804" s="6" t="s">
        <v>21</v>
      </c>
      <c r="I804" s="25">
        <v>0.44999999999999996</v>
      </c>
      <c r="J804" s="22">
        <v>1500</v>
      </c>
      <c r="K804" s="23">
        <f t="shared" si="45"/>
        <v>674.99999999999989</v>
      </c>
      <c r="L804" s="23">
        <f t="shared" si="46"/>
        <v>202.49999999999997</v>
      </c>
      <c r="M804" s="33">
        <v>0.3</v>
      </c>
      <c r="N804" s="30">
        <f t="shared" si="48"/>
        <v>0.45</v>
      </c>
      <c r="O804" s="31">
        <v>675</v>
      </c>
      <c r="P804" s="31">
        <v>202.5</v>
      </c>
      <c r="Q804" s="30">
        <f t="shared" si="49"/>
        <v>303.74999999999994</v>
      </c>
      <c r="R804" s="27">
        <f t="shared" si="47"/>
        <v>2</v>
      </c>
    </row>
    <row r="805" spans="1:18">
      <c r="A805" s="1"/>
      <c r="B805" s="6" t="s">
        <v>14</v>
      </c>
      <c r="C805" s="6">
        <v>1185732</v>
      </c>
      <c r="D805" s="7">
        <v>44240</v>
      </c>
      <c r="E805" s="6" t="s">
        <v>33</v>
      </c>
      <c r="F805" s="6" t="s">
        <v>49</v>
      </c>
      <c r="G805" s="6" t="s">
        <v>50</v>
      </c>
      <c r="H805" s="6" t="s">
        <v>22</v>
      </c>
      <c r="I805" s="25">
        <v>0.35</v>
      </c>
      <c r="J805" s="22">
        <v>2250</v>
      </c>
      <c r="K805" s="23">
        <f t="shared" si="45"/>
        <v>787.5</v>
      </c>
      <c r="L805" s="23">
        <f t="shared" si="46"/>
        <v>354.375</v>
      </c>
      <c r="M805" s="33">
        <v>0.45</v>
      </c>
      <c r="N805" s="30">
        <f t="shared" si="48"/>
        <v>0.35</v>
      </c>
      <c r="O805" s="31">
        <v>787.5</v>
      </c>
      <c r="P805" s="31">
        <v>354.375</v>
      </c>
      <c r="Q805" s="30">
        <f t="shared" si="49"/>
        <v>275.625</v>
      </c>
      <c r="R805" s="27">
        <f t="shared" si="47"/>
        <v>2</v>
      </c>
    </row>
    <row r="806" spans="1:18">
      <c r="A806" s="1"/>
      <c r="B806" s="6" t="s">
        <v>14</v>
      </c>
      <c r="C806" s="6">
        <v>1185732</v>
      </c>
      <c r="D806" s="7">
        <v>44267</v>
      </c>
      <c r="E806" s="6" t="s">
        <v>33</v>
      </c>
      <c r="F806" s="6" t="s">
        <v>49</v>
      </c>
      <c r="G806" s="6" t="s">
        <v>50</v>
      </c>
      <c r="H806" s="6" t="s">
        <v>17</v>
      </c>
      <c r="I806" s="25">
        <v>0.4</v>
      </c>
      <c r="J806" s="22">
        <v>4450</v>
      </c>
      <c r="K806" s="23">
        <f t="shared" si="45"/>
        <v>1780</v>
      </c>
      <c r="L806" s="23">
        <f t="shared" si="46"/>
        <v>623.00000000000011</v>
      </c>
      <c r="M806" s="33">
        <v>0.35000000000000003</v>
      </c>
      <c r="N806" s="30">
        <f t="shared" si="48"/>
        <v>0.4</v>
      </c>
      <c r="O806" s="31">
        <v>1780</v>
      </c>
      <c r="P806" s="31">
        <v>623</v>
      </c>
      <c r="Q806" s="30">
        <f t="shared" si="49"/>
        <v>712</v>
      </c>
      <c r="R806" s="27">
        <f t="shared" si="47"/>
        <v>3</v>
      </c>
    </row>
    <row r="807" spans="1:18">
      <c r="A807" s="1"/>
      <c r="B807" s="6" t="s">
        <v>14</v>
      </c>
      <c r="C807" s="6">
        <v>1185732</v>
      </c>
      <c r="D807" s="7">
        <v>44267</v>
      </c>
      <c r="E807" s="6" t="s">
        <v>33</v>
      </c>
      <c r="F807" s="6" t="s">
        <v>49</v>
      </c>
      <c r="G807" s="6" t="s">
        <v>50</v>
      </c>
      <c r="H807" s="6" t="s">
        <v>18</v>
      </c>
      <c r="I807" s="25">
        <v>0.4</v>
      </c>
      <c r="J807" s="22">
        <v>1250</v>
      </c>
      <c r="K807" s="23">
        <f t="shared" si="45"/>
        <v>500</v>
      </c>
      <c r="L807" s="23">
        <f t="shared" si="46"/>
        <v>150</v>
      </c>
      <c r="M807" s="33">
        <v>0.3</v>
      </c>
      <c r="N807" s="30">
        <f t="shared" si="48"/>
        <v>0.4</v>
      </c>
      <c r="O807" s="31">
        <v>500</v>
      </c>
      <c r="P807" s="31">
        <v>150</v>
      </c>
      <c r="Q807" s="30">
        <f t="shared" si="49"/>
        <v>200</v>
      </c>
      <c r="R807" s="27">
        <f t="shared" si="47"/>
        <v>3</v>
      </c>
    </row>
    <row r="808" spans="1:18">
      <c r="A808" s="1"/>
      <c r="B808" s="6" t="s">
        <v>14</v>
      </c>
      <c r="C808" s="6">
        <v>1185732</v>
      </c>
      <c r="D808" s="7">
        <v>44267</v>
      </c>
      <c r="E808" s="6" t="s">
        <v>33</v>
      </c>
      <c r="F808" s="6" t="s">
        <v>49</v>
      </c>
      <c r="G808" s="6" t="s">
        <v>50</v>
      </c>
      <c r="H808" s="6" t="s">
        <v>19</v>
      </c>
      <c r="I808" s="25">
        <v>0.30000000000000004</v>
      </c>
      <c r="J808" s="22">
        <v>1750</v>
      </c>
      <c r="K808" s="23">
        <f t="shared" si="45"/>
        <v>525.00000000000011</v>
      </c>
      <c r="L808" s="23">
        <f t="shared" si="46"/>
        <v>157.50000000000003</v>
      </c>
      <c r="M808" s="33">
        <v>0.3</v>
      </c>
      <c r="N808" s="30">
        <f t="shared" si="48"/>
        <v>0.3</v>
      </c>
      <c r="O808" s="31">
        <v>525</v>
      </c>
      <c r="P808" s="31">
        <v>157.5</v>
      </c>
      <c r="Q808" s="30">
        <f t="shared" si="49"/>
        <v>157.50000000000003</v>
      </c>
      <c r="R808" s="27">
        <f t="shared" si="47"/>
        <v>3</v>
      </c>
    </row>
    <row r="809" spans="1:18">
      <c r="A809" s="1"/>
      <c r="B809" s="6" t="s">
        <v>14</v>
      </c>
      <c r="C809" s="6">
        <v>1185732</v>
      </c>
      <c r="D809" s="7">
        <v>44267</v>
      </c>
      <c r="E809" s="6" t="s">
        <v>33</v>
      </c>
      <c r="F809" s="6" t="s">
        <v>49</v>
      </c>
      <c r="G809" s="6" t="s">
        <v>50</v>
      </c>
      <c r="H809" s="6" t="s">
        <v>20</v>
      </c>
      <c r="I809" s="25">
        <v>0.35</v>
      </c>
      <c r="J809" s="22">
        <v>250</v>
      </c>
      <c r="K809" s="23">
        <f t="shared" si="45"/>
        <v>87.5</v>
      </c>
      <c r="L809" s="23">
        <f t="shared" si="46"/>
        <v>30.625000000000004</v>
      </c>
      <c r="M809" s="33">
        <v>0.35000000000000003</v>
      </c>
      <c r="N809" s="30">
        <f t="shared" si="48"/>
        <v>0.35</v>
      </c>
      <c r="O809" s="31">
        <v>87.5</v>
      </c>
      <c r="P809" s="31">
        <v>30.625</v>
      </c>
      <c r="Q809" s="30">
        <f t="shared" si="49"/>
        <v>30.624999999999996</v>
      </c>
      <c r="R809" s="27">
        <f t="shared" si="47"/>
        <v>3</v>
      </c>
    </row>
    <row r="810" spans="1:18">
      <c r="A810" s="1"/>
      <c r="B810" s="6" t="s">
        <v>14</v>
      </c>
      <c r="C810" s="6">
        <v>1185732</v>
      </c>
      <c r="D810" s="7">
        <v>44267</v>
      </c>
      <c r="E810" s="6" t="s">
        <v>33</v>
      </c>
      <c r="F810" s="6" t="s">
        <v>49</v>
      </c>
      <c r="G810" s="6" t="s">
        <v>50</v>
      </c>
      <c r="H810" s="6" t="s">
        <v>21</v>
      </c>
      <c r="I810" s="25">
        <v>0.5</v>
      </c>
      <c r="J810" s="22">
        <v>750</v>
      </c>
      <c r="K810" s="23">
        <f t="shared" si="45"/>
        <v>375</v>
      </c>
      <c r="L810" s="23">
        <f t="shared" si="46"/>
        <v>112.5</v>
      </c>
      <c r="M810" s="33">
        <v>0.3</v>
      </c>
      <c r="N810" s="30">
        <f t="shared" si="48"/>
        <v>0.5</v>
      </c>
      <c r="O810" s="31">
        <v>375</v>
      </c>
      <c r="P810" s="31">
        <v>112.5</v>
      </c>
      <c r="Q810" s="30">
        <f t="shared" si="49"/>
        <v>187.5</v>
      </c>
      <c r="R810" s="27">
        <f t="shared" si="47"/>
        <v>3</v>
      </c>
    </row>
    <row r="811" spans="1:18">
      <c r="A811" s="1"/>
      <c r="B811" s="6" t="s">
        <v>14</v>
      </c>
      <c r="C811" s="6">
        <v>1185732</v>
      </c>
      <c r="D811" s="7">
        <v>44267</v>
      </c>
      <c r="E811" s="6" t="s">
        <v>33</v>
      </c>
      <c r="F811" s="6" t="s">
        <v>49</v>
      </c>
      <c r="G811" s="6" t="s">
        <v>50</v>
      </c>
      <c r="H811" s="6" t="s">
        <v>22</v>
      </c>
      <c r="I811" s="25">
        <v>0.4</v>
      </c>
      <c r="J811" s="22">
        <v>1750</v>
      </c>
      <c r="K811" s="23">
        <f t="shared" si="45"/>
        <v>700</v>
      </c>
      <c r="L811" s="23">
        <f t="shared" si="46"/>
        <v>315</v>
      </c>
      <c r="M811" s="33">
        <v>0.45</v>
      </c>
      <c r="N811" s="30">
        <f t="shared" si="48"/>
        <v>0.4</v>
      </c>
      <c r="O811" s="31">
        <v>700</v>
      </c>
      <c r="P811" s="31">
        <v>315</v>
      </c>
      <c r="Q811" s="30">
        <f t="shared" si="49"/>
        <v>280</v>
      </c>
      <c r="R811" s="27">
        <f t="shared" si="47"/>
        <v>3</v>
      </c>
    </row>
    <row r="812" spans="1:18">
      <c r="A812" s="1"/>
      <c r="B812" s="6" t="s">
        <v>14</v>
      </c>
      <c r="C812" s="6">
        <v>1185732</v>
      </c>
      <c r="D812" s="7">
        <v>44299</v>
      </c>
      <c r="E812" s="6" t="s">
        <v>33</v>
      </c>
      <c r="F812" s="6" t="s">
        <v>49</v>
      </c>
      <c r="G812" s="6" t="s">
        <v>50</v>
      </c>
      <c r="H812" s="6" t="s">
        <v>17</v>
      </c>
      <c r="I812" s="25">
        <v>0.4</v>
      </c>
      <c r="J812" s="22">
        <v>4000</v>
      </c>
      <c r="K812" s="23">
        <f t="shared" si="45"/>
        <v>1600</v>
      </c>
      <c r="L812" s="23">
        <f t="shared" si="46"/>
        <v>560</v>
      </c>
      <c r="M812" s="33">
        <v>0.35000000000000003</v>
      </c>
      <c r="N812" s="30">
        <f t="shared" si="48"/>
        <v>0.4</v>
      </c>
      <c r="O812" s="31">
        <v>1600</v>
      </c>
      <c r="P812" s="31">
        <v>560</v>
      </c>
      <c r="Q812" s="30">
        <f t="shared" si="49"/>
        <v>640</v>
      </c>
      <c r="R812" s="27">
        <f t="shared" si="47"/>
        <v>4</v>
      </c>
    </row>
    <row r="813" spans="1:18">
      <c r="A813" s="1"/>
      <c r="B813" s="6" t="s">
        <v>14</v>
      </c>
      <c r="C813" s="6">
        <v>1185732</v>
      </c>
      <c r="D813" s="7">
        <v>44299</v>
      </c>
      <c r="E813" s="6" t="s">
        <v>33</v>
      </c>
      <c r="F813" s="6" t="s">
        <v>49</v>
      </c>
      <c r="G813" s="6" t="s">
        <v>50</v>
      </c>
      <c r="H813" s="6" t="s">
        <v>18</v>
      </c>
      <c r="I813" s="25">
        <v>0.4</v>
      </c>
      <c r="J813" s="22">
        <v>1000</v>
      </c>
      <c r="K813" s="23">
        <f t="shared" si="45"/>
        <v>400</v>
      </c>
      <c r="L813" s="23">
        <f t="shared" si="46"/>
        <v>120</v>
      </c>
      <c r="M813" s="33">
        <v>0.3</v>
      </c>
      <c r="N813" s="30">
        <f t="shared" si="48"/>
        <v>0.4</v>
      </c>
      <c r="O813" s="31">
        <v>400</v>
      </c>
      <c r="P813" s="31">
        <v>120</v>
      </c>
      <c r="Q813" s="30">
        <f t="shared" si="49"/>
        <v>160</v>
      </c>
      <c r="R813" s="27">
        <f t="shared" si="47"/>
        <v>4</v>
      </c>
    </row>
    <row r="814" spans="1:18">
      <c r="A814" s="1"/>
      <c r="B814" s="6" t="s">
        <v>14</v>
      </c>
      <c r="C814" s="6">
        <v>1185732</v>
      </c>
      <c r="D814" s="7">
        <v>44299</v>
      </c>
      <c r="E814" s="6" t="s">
        <v>33</v>
      </c>
      <c r="F814" s="6" t="s">
        <v>49</v>
      </c>
      <c r="G814" s="6" t="s">
        <v>50</v>
      </c>
      <c r="H814" s="6" t="s">
        <v>19</v>
      </c>
      <c r="I814" s="25">
        <v>0.30000000000000004</v>
      </c>
      <c r="J814" s="22">
        <v>1000</v>
      </c>
      <c r="K814" s="23">
        <f t="shared" si="45"/>
        <v>300.00000000000006</v>
      </c>
      <c r="L814" s="23">
        <f t="shared" si="46"/>
        <v>90.000000000000014</v>
      </c>
      <c r="M814" s="33">
        <v>0.3</v>
      </c>
      <c r="N814" s="30">
        <f t="shared" si="48"/>
        <v>0.3</v>
      </c>
      <c r="O814" s="31">
        <v>300</v>
      </c>
      <c r="P814" s="31">
        <v>90</v>
      </c>
      <c r="Q814" s="30">
        <f t="shared" si="49"/>
        <v>90.000000000000014</v>
      </c>
      <c r="R814" s="27">
        <f t="shared" si="47"/>
        <v>4</v>
      </c>
    </row>
    <row r="815" spans="1:18">
      <c r="A815" s="1"/>
      <c r="B815" s="6" t="s">
        <v>14</v>
      </c>
      <c r="C815" s="6">
        <v>1185732</v>
      </c>
      <c r="D815" s="7">
        <v>44299</v>
      </c>
      <c r="E815" s="6" t="s">
        <v>33</v>
      </c>
      <c r="F815" s="6" t="s">
        <v>49</v>
      </c>
      <c r="G815" s="6" t="s">
        <v>50</v>
      </c>
      <c r="H815" s="6" t="s">
        <v>20</v>
      </c>
      <c r="I815" s="25">
        <v>0.35</v>
      </c>
      <c r="J815" s="22">
        <v>250</v>
      </c>
      <c r="K815" s="23">
        <f t="shared" si="45"/>
        <v>87.5</v>
      </c>
      <c r="L815" s="23">
        <f t="shared" si="46"/>
        <v>30.625000000000004</v>
      </c>
      <c r="M815" s="33">
        <v>0.35000000000000003</v>
      </c>
      <c r="N815" s="30">
        <f t="shared" si="48"/>
        <v>0.35</v>
      </c>
      <c r="O815" s="31">
        <v>87.5</v>
      </c>
      <c r="P815" s="31">
        <v>30.625</v>
      </c>
      <c r="Q815" s="30">
        <f t="shared" si="49"/>
        <v>30.624999999999996</v>
      </c>
      <c r="R815" s="27">
        <f t="shared" si="47"/>
        <v>4</v>
      </c>
    </row>
    <row r="816" spans="1:18">
      <c r="A816" s="1"/>
      <c r="B816" s="6" t="s">
        <v>14</v>
      </c>
      <c r="C816" s="6">
        <v>1185732</v>
      </c>
      <c r="D816" s="7">
        <v>44299</v>
      </c>
      <c r="E816" s="6" t="s">
        <v>33</v>
      </c>
      <c r="F816" s="6" t="s">
        <v>49</v>
      </c>
      <c r="G816" s="6" t="s">
        <v>50</v>
      </c>
      <c r="H816" s="6" t="s">
        <v>21</v>
      </c>
      <c r="I816" s="25">
        <v>0.5</v>
      </c>
      <c r="J816" s="22">
        <v>500</v>
      </c>
      <c r="K816" s="23">
        <f t="shared" si="45"/>
        <v>250</v>
      </c>
      <c r="L816" s="23">
        <f t="shared" si="46"/>
        <v>75</v>
      </c>
      <c r="M816" s="33">
        <v>0.3</v>
      </c>
      <c r="N816" s="30">
        <f t="shared" si="48"/>
        <v>0.5</v>
      </c>
      <c r="O816" s="31">
        <v>250</v>
      </c>
      <c r="P816" s="31">
        <v>75</v>
      </c>
      <c r="Q816" s="30">
        <f t="shared" si="49"/>
        <v>125</v>
      </c>
      <c r="R816" s="27">
        <f t="shared" si="47"/>
        <v>4</v>
      </c>
    </row>
    <row r="817" spans="1:18">
      <c r="A817" s="1"/>
      <c r="B817" s="6" t="s">
        <v>14</v>
      </c>
      <c r="C817" s="6">
        <v>1185732</v>
      </c>
      <c r="D817" s="7">
        <v>44299</v>
      </c>
      <c r="E817" s="6" t="s">
        <v>33</v>
      </c>
      <c r="F817" s="6" t="s">
        <v>49</v>
      </c>
      <c r="G817" s="6" t="s">
        <v>50</v>
      </c>
      <c r="H817" s="6" t="s">
        <v>22</v>
      </c>
      <c r="I817" s="25">
        <v>0.4</v>
      </c>
      <c r="J817" s="22">
        <v>1750</v>
      </c>
      <c r="K817" s="23">
        <f t="shared" si="45"/>
        <v>700</v>
      </c>
      <c r="L817" s="23">
        <f t="shared" si="46"/>
        <v>315</v>
      </c>
      <c r="M817" s="33">
        <v>0.45</v>
      </c>
      <c r="N817" s="30">
        <f t="shared" si="48"/>
        <v>0.4</v>
      </c>
      <c r="O817" s="31">
        <v>700</v>
      </c>
      <c r="P817" s="31">
        <v>315</v>
      </c>
      <c r="Q817" s="30">
        <f t="shared" si="49"/>
        <v>280</v>
      </c>
      <c r="R817" s="27">
        <f t="shared" si="47"/>
        <v>4</v>
      </c>
    </row>
    <row r="818" spans="1:18">
      <c r="A818" s="1"/>
      <c r="B818" s="6" t="s">
        <v>14</v>
      </c>
      <c r="C818" s="6">
        <v>1185732</v>
      </c>
      <c r="D818" s="7">
        <v>44330</v>
      </c>
      <c r="E818" s="6" t="s">
        <v>33</v>
      </c>
      <c r="F818" s="6" t="s">
        <v>49</v>
      </c>
      <c r="G818" s="6" t="s">
        <v>50</v>
      </c>
      <c r="H818" s="6" t="s">
        <v>17</v>
      </c>
      <c r="I818" s="25">
        <v>0.5</v>
      </c>
      <c r="J818" s="22">
        <v>4450</v>
      </c>
      <c r="K818" s="23">
        <f t="shared" si="45"/>
        <v>2225</v>
      </c>
      <c r="L818" s="23">
        <f t="shared" si="46"/>
        <v>778.75000000000011</v>
      </c>
      <c r="M818" s="33">
        <v>0.35000000000000003</v>
      </c>
      <c r="N818" s="30">
        <f t="shared" si="48"/>
        <v>0.5</v>
      </c>
      <c r="O818" s="31">
        <v>2225</v>
      </c>
      <c r="P818" s="31">
        <v>778.75</v>
      </c>
      <c r="Q818" s="30">
        <f t="shared" si="49"/>
        <v>1112.5</v>
      </c>
      <c r="R818" s="27">
        <f t="shared" si="47"/>
        <v>5</v>
      </c>
    </row>
    <row r="819" spans="1:18">
      <c r="A819" s="1"/>
      <c r="B819" s="6" t="s">
        <v>14</v>
      </c>
      <c r="C819" s="6">
        <v>1185732</v>
      </c>
      <c r="D819" s="7">
        <v>44330</v>
      </c>
      <c r="E819" s="6" t="s">
        <v>33</v>
      </c>
      <c r="F819" s="6" t="s">
        <v>49</v>
      </c>
      <c r="G819" s="6" t="s">
        <v>50</v>
      </c>
      <c r="H819" s="6" t="s">
        <v>18</v>
      </c>
      <c r="I819" s="25">
        <v>0.45000000000000007</v>
      </c>
      <c r="J819" s="22">
        <v>1500</v>
      </c>
      <c r="K819" s="23">
        <f t="shared" si="45"/>
        <v>675.00000000000011</v>
      </c>
      <c r="L819" s="23">
        <f t="shared" si="46"/>
        <v>202.50000000000003</v>
      </c>
      <c r="M819" s="33">
        <v>0.3</v>
      </c>
      <c r="N819" s="30">
        <f t="shared" si="48"/>
        <v>0.45</v>
      </c>
      <c r="O819" s="31">
        <v>675</v>
      </c>
      <c r="P819" s="31">
        <v>202.5</v>
      </c>
      <c r="Q819" s="30">
        <f t="shared" si="49"/>
        <v>303.75000000000006</v>
      </c>
      <c r="R819" s="27">
        <f t="shared" si="47"/>
        <v>5</v>
      </c>
    </row>
    <row r="820" spans="1:18">
      <c r="A820" s="1"/>
      <c r="B820" s="6" t="s">
        <v>14</v>
      </c>
      <c r="C820" s="6">
        <v>1185732</v>
      </c>
      <c r="D820" s="7">
        <v>44330</v>
      </c>
      <c r="E820" s="6" t="s">
        <v>33</v>
      </c>
      <c r="F820" s="6" t="s">
        <v>49</v>
      </c>
      <c r="G820" s="6" t="s">
        <v>50</v>
      </c>
      <c r="H820" s="6" t="s">
        <v>19</v>
      </c>
      <c r="I820" s="25">
        <v>0.4</v>
      </c>
      <c r="J820" s="22">
        <v>1250</v>
      </c>
      <c r="K820" s="23">
        <f t="shared" si="45"/>
        <v>500</v>
      </c>
      <c r="L820" s="23">
        <f t="shared" si="46"/>
        <v>150</v>
      </c>
      <c r="M820" s="33">
        <v>0.3</v>
      </c>
      <c r="N820" s="30">
        <f t="shared" si="48"/>
        <v>0.4</v>
      </c>
      <c r="O820" s="31">
        <v>500</v>
      </c>
      <c r="P820" s="31">
        <v>150</v>
      </c>
      <c r="Q820" s="30">
        <f t="shared" si="49"/>
        <v>200</v>
      </c>
      <c r="R820" s="27">
        <f t="shared" si="47"/>
        <v>5</v>
      </c>
    </row>
    <row r="821" spans="1:18">
      <c r="A821" s="1"/>
      <c r="B821" s="6" t="s">
        <v>14</v>
      </c>
      <c r="C821" s="6">
        <v>1185732</v>
      </c>
      <c r="D821" s="7">
        <v>44330</v>
      </c>
      <c r="E821" s="6" t="s">
        <v>33</v>
      </c>
      <c r="F821" s="6" t="s">
        <v>49</v>
      </c>
      <c r="G821" s="6" t="s">
        <v>50</v>
      </c>
      <c r="H821" s="6" t="s">
        <v>20</v>
      </c>
      <c r="I821" s="25">
        <v>0.4</v>
      </c>
      <c r="J821" s="22">
        <v>500</v>
      </c>
      <c r="K821" s="23">
        <f t="shared" si="45"/>
        <v>200</v>
      </c>
      <c r="L821" s="23">
        <f t="shared" si="46"/>
        <v>70</v>
      </c>
      <c r="M821" s="33">
        <v>0.35000000000000003</v>
      </c>
      <c r="N821" s="30">
        <f t="shared" si="48"/>
        <v>0.4</v>
      </c>
      <c r="O821" s="31">
        <v>200</v>
      </c>
      <c r="P821" s="31">
        <v>70</v>
      </c>
      <c r="Q821" s="30">
        <f t="shared" si="49"/>
        <v>80</v>
      </c>
      <c r="R821" s="27">
        <f t="shared" si="47"/>
        <v>5</v>
      </c>
    </row>
    <row r="822" spans="1:18">
      <c r="A822" s="1"/>
      <c r="B822" s="6" t="s">
        <v>14</v>
      </c>
      <c r="C822" s="6">
        <v>1185732</v>
      </c>
      <c r="D822" s="7">
        <v>44330</v>
      </c>
      <c r="E822" s="6" t="s">
        <v>33</v>
      </c>
      <c r="F822" s="6" t="s">
        <v>49</v>
      </c>
      <c r="G822" s="6" t="s">
        <v>50</v>
      </c>
      <c r="H822" s="6" t="s">
        <v>21</v>
      </c>
      <c r="I822" s="25">
        <v>0.54999999999999993</v>
      </c>
      <c r="J822" s="22">
        <v>750</v>
      </c>
      <c r="K822" s="23">
        <f t="shared" si="45"/>
        <v>412.49999999999994</v>
      </c>
      <c r="L822" s="23">
        <f t="shared" si="46"/>
        <v>123.74999999999997</v>
      </c>
      <c r="M822" s="33">
        <v>0.3</v>
      </c>
      <c r="N822" s="30">
        <f t="shared" si="48"/>
        <v>0.55000000000000004</v>
      </c>
      <c r="O822" s="31">
        <v>412.5</v>
      </c>
      <c r="P822" s="31">
        <v>123.75</v>
      </c>
      <c r="Q822" s="30">
        <f t="shared" si="49"/>
        <v>226.875</v>
      </c>
      <c r="R822" s="27">
        <f t="shared" si="47"/>
        <v>5</v>
      </c>
    </row>
    <row r="823" spans="1:18">
      <c r="A823" s="1"/>
      <c r="B823" s="6" t="s">
        <v>14</v>
      </c>
      <c r="C823" s="6">
        <v>1185732</v>
      </c>
      <c r="D823" s="7">
        <v>44330</v>
      </c>
      <c r="E823" s="6" t="s">
        <v>33</v>
      </c>
      <c r="F823" s="6" t="s">
        <v>49</v>
      </c>
      <c r="G823" s="6" t="s">
        <v>50</v>
      </c>
      <c r="H823" s="6" t="s">
        <v>22</v>
      </c>
      <c r="I823" s="25">
        <v>0.6</v>
      </c>
      <c r="J823" s="22">
        <v>1750</v>
      </c>
      <c r="K823" s="23">
        <f t="shared" si="45"/>
        <v>1050</v>
      </c>
      <c r="L823" s="23">
        <f t="shared" si="46"/>
        <v>472.5</v>
      </c>
      <c r="M823" s="33">
        <v>0.45</v>
      </c>
      <c r="N823" s="30">
        <f t="shared" si="48"/>
        <v>0.6</v>
      </c>
      <c r="O823" s="31">
        <v>1050</v>
      </c>
      <c r="P823" s="31">
        <v>472.5</v>
      </c>
      <c r="Q823" s="30">
        <f t="shared" si="49"/>
        <v>630</v>
      </c>
      <c r="R823" s="27">
        <f t="shared" si="47"/>
        <v>5</v>
      </c>
    </row>
    <row r="824" spans="1:18">
      <c r="A824" s="1"/>
      <c r="B824" s="6" t="s">
        <v>14</v>
      </c>
      <c r="C824" s="6">
        <v>1185732</v>
      </c>
      <c r="D824" s="7">
        <v>44360</v>
      </c>
      <c r="E824" s="6" t="s">
        <v>33</v>
      </c>
      <c r="F824" s="6" t="s">
        <v>49</v>
      </c>
      <c r="G824" s="6" t="s">
        <v>50</v>
      </c>
      <c r="H824" s="6" t="s">
        <v>17</v>
      </c>
      <c r="I824" s="25">
        <v>0.45</v>
      </c>
      <c r="J824" s="22">
        <v>4250</v>
      </c>
      <c r="K824" s="23">
        <f t="shared" si="45"/>
        <v>1912.5</v>
      </c>
      <c r="L824" s="23">
        <f t="shared" si="46"/>
        <v>669.37500000000011</v>
      </c>
      <c r="M824" s="33">
        <v>0.35000000000000003</v>
      </c>
      <c r="N824" s="30">
        <f t="shared" si="48"/>
        <v>0.45</v>
      </c>
      <c r="O824" s="31">
        <v>1912.5</v>
      </c>
      <c r="P824" s="31">
        <v>669.375</v>
      </c>
      <c r="Q824" s="30">
        <f t="shared" si="49"/>
        <v>860.625</v>
      </c>
      <c r="R824" s="27">
        <f t="shared" si="47"/>
        <v>6</v>
      </c>
    </row>
    <row r="825" spans="1:18">
      <c r="A825" s="1"/>
      <c r="B825" s="6" t="s">
        <v>14</v>
      </c>
      <c r="C825" s="6">
        <v>1185732</v>
      </c>
      <c r="D825" s="7">
        <v>44360</v>
      </c>
      <c r="E825" s="6" t="s">
        <v>33</v>
      </c>
      <c r="F825" s="6" t="s">
        <v>49</v>
      </c>
      <c r="G825" s="6" t="s">
        <v>50</v>
      </c>
      <c r="H825" s="6" t="s">
        <v>18</v>
      </c>
      <c r="I825" s="25">
        <v>0.40000000000000008</v>
      </c>
      <c r="J825" s="22">
        <v>1750</v>
      </c>
      <c r="K825" s="23">
        <f t="shared" si="45"/>
        <v>700.00000000000011</v>
      </c>
      <c r="L825" s="23">
        <f t="shared" si="46"/>
        <v>210.00000000000003</v>
      </c>
      <c r="M825" s="33">
        <v>0.3</v>
      </c>
      <c r="N825" s="30">
        <f t="shared" si="48"/>
        <v>0.4</v>
      </c>
      <c r="O825" s="31">
        <v>700</v>
      </c>
      <c r="P825" s="31">
        <v>210</v>
      </c>
      <c r="Q825" s="30">
        <f t="shared" si="49"/>
        <v>280.00000000000006</v>
      </c>
      <c r="R825" s="27">
        <f t="shared" si="47"/>
        <v>6</v>
      </c>
    </row>
    <row r="826" spans="1:18">
      <c r="A826" s="1"/>
      <c r="B826" s="6" t="s">
        <v>14</v>
      </c>
      <c r="C826" s="6">
        <v>1185732</v>
      </c>
      <c r="D826" s="7">
        <v>44360</v>
      </c>
      <c r="E826" s="6" t="s">
        <v>33</v>
      </c>
      <c r="F826" s="6" t="s">
        <v>49</v>
      </c>
      <c r="G826" s="6" t="s">
        <v>50</v>
      </c>
      <c r="H826" s="6" t="s">
        <v>19</v>
      </c>
      <c r="I826" s="25">
        <v>0.35000000000000003</v>
      </c>
      <c r="J826" s="22">
        <v>1750</v>
      </c>
      <c r="K826" s="23">
        <f t="shared" si="45"/>
        <v>612.50000000000011</v>
      </c>
      <c r="L826" s="23">
        <f t="shared" si="46"/>
        <v>183.75000000000003</v>
      </c>
      <c r="M826" s="33">
        <v>0.3</v>
      </c>
      <c r="N826" s="30">
        <f t="shared" si="48"/>
        <v>0.35</v>
      </c>
      <c r="O826" s="31">
        <v>612.5</v>
      </c>
      <c r="P826" s="31">
        <v>183.75</v>
      </c>
      <c r="Q826" s="30">
        <f t="shared" si="49"/>
        <v>214.37500000000003</v>
      </c>
      <c r="R826" s="27">
        <f t="shared" si="47"/>
        <v>6</v>
      </c>
    </row>
    <row r="827" spans="1:18">
      <c r="A827" s="1"/>
      <c r="B827" s="6" t="s">
        <v>14</v>
      </c>
      <c r="C827" s="6">
        <v>1185732</v>
      </c>
      <c r="D827" s="7">
        <v>44360</v>
      </c>
      <c r="E827" s="6" t="s">
        <v>33</v>
      </c>
      <c r="F827" s="6" t="s">
        <v>49</v>
      </c>
      <c r="G827" s="6" t="s">
        <v>50</v>
      </c>
      <c r="H827" s="6" t="s">
        <v>20</v>
      </c>
      <c r="I827" s="25">
        <v>0.35000000000000003</v>
      </c>
      <c r="J827" s="22">
        <v>1500</v>
      </c>
      <c r="K827" s="23">
        <f t="shared" si="45"/>
        <v>525</v>
      </c>
      <c r="L827" s="23">
        <f t="shared" si="46"/>
        <v>183.75000000000003</v>
      </c>
      <c r="M827" s="33">
        <v>0.35000000000000003</v>
      </c>
      <c r="N827" s="30">
        <f t="shared" si="48"/>
        <v>0.35</v>
      </c>
      <c r="O827" s="31">
        <v>525</v>
      </c>
      <c r="P827" s="31">
        <v>183.75</v>
      </c>
      <c r="Q827" s="30">
        <f t="shared" si="49"/>
        <v>183.75</v>
      </c>
      <c r="R827" s="27">
        <f t="shared" si="47"/>
        <v>6</v>
      </c>
    </row>
    <row r="828" spans="1:18">
      <c r="A828" s="1"/>
      <c r="B828" s="6" t="s">
        <v>14</v>
      </c>
      <c r="C828" s="6">
        <v>1185732</v>
      </c>
      <c r="D828" s="7">
        <v>44360</v>
      </c>
      <c r="E828" s="6" t="s">
        <v>33</v>
      </c>
      <c r="F828" s="6" t="s">
        <v>49</v>
      </c>
      <c r="G828" s="6" t="s">
        <v>50</v>
      </c>
      <c r="H828" s="6" t="s">
        <v>21</v>
      </c>
      <c r="I828" s="25">
        <v>0.5</v>
      </c>
      <c r="J828" s="22">
        <v>1500</v>
      </c>
      <c r="K828" s="23">
        <f t="shared" si="45"/>
        <v>750</v>
      </c>
      <c r="L828" s="23">
        <f t="shared" si="46"/>
        <v>225</v>
      </c>
      <c r="M828" s="33">
        <v>0.3</v>
      </c>
      <c r="N828" s="30">
        <f t="shared" si="48"/>
        <v>0.5</v>
      </c>
      <c r="O828" s="31">
        <v>750</v>
      </c>
      <c r="P828" s="31">
        <v>225</v>
      </c>
      <c r="Q828" s="30">
        <f t="shared" si="49"/>
        <v>375</v>
      </c>
      <c r="R828" s="27">
        <f t="shared" si="47"/>
        <v>6</v>
      </c>
    </row>
    <row r="829" spans="1:18">
      <c r="A829" s="1"/>
      <c r="B829" s="6" t="s">
        <v>14</v>
      </c>
      <c r="C829" s="6">
        <v>1185732</v>
      </c>
      <c r="D829" s="7">
        <v>44360</v>
      </c>
      <c r="E829" s="6" t="s">
        <v>33</v>
      </c>
      <c r="F829" s="6" t="s">
        <v>49</v>
      </c>
      <c r="G829" s="6" t="s">
        <v>50</v>
      </c>
      <c r="H829" s="6" t="s">
        <v>22</v>
      </c>
      <c r="I829" s="25">
        <v>0.55000000000000004</v>
      </c>
      <c r="J829" s="22">
        <v>3250</v>
      </c>
      <c r="K829" s="23">
        <f t="shared" si="45"/>
        <v>1787.5000000000002</v>
      </c>
      <c r="L829" s="23">
        <f t="shared" si="46"/>
        <v>804.37500000000011</v>
      </c>
      <c r="M829" s="33">
        <v>0.45</v>
      </c>
      <c r="N829" s="30">
        <f t="shared" si="48"/>
        <v>0.55000000000000004</v>
      </c>
      <c r="O829" s="31">
        <v>1787.5</v>
      </c>
      <c r="P829" s="31">
        <v>804.375</v>
      </c>
      <c r="Q829" s="30">
        <f t="shared" si="49"/>
        <v>983.12500000000023</v>
      </c>
      <c r="R829" s="27">
        <f t="shared" si="47"/>
        <v>6</v>
      </c>
    </row>
    <row r="830" spans="1:18">
      <c r="A830" s="1"/>
      <c r="B830" s="6" t="s">
        <v>14</v>
      </c>
      <c r="C830" s="6">
        <v>1185732</v>
      </c>
      <c r="D830" s="7">
        <v>44389</v>
      </c>
      <c r="E830" s="6" t="s">
        <v>33</v>
      </c>
      <c r="F830" s="6" t="s">
        <v>49</v>
      </c>
      <c r="G830" s="6" t="s">
        <v>50</v>
      </c>
      <c r="H830" s="6" t="s">
        <v>17</v>
      </c>
      <c r="I830" s="25">
        <v>0.5</v>
      </c>
      <c r="J830" s="22">
        <v>5500</v>
      </c>
      <c r="K830" s="23">
        <f t="shared" si="45"/>
        <v>2750</v>
      </c>
      <c r="L830" s="23">
        <f t="shared" si="46"/>
        <v>962.50000000000011</v>
      </c>
      <c r="M830" s="33">
        <v>0.35000000000000003</v>
      </c>
      <c r="N830" s="30">
        <f t="shared" si="48"/>
        <v>0.5</v>
      </c>
      <c r="O830" s="31">
        <v>2750</v>
      </c>
      <c r="P830" s="31">
        <v>962.5</v>
      </c>
      <c r="Q830" s="30">
        <f t="shared" si="49"/>
        <v>1375</v>
      </c>
      <c r="R830" s="27">
        <f t="shared" si="47"/>
        <v>7</v>
      </c>
    </row>
    <row r="831" spans="1:18">
      <c r="A831" s="1"/>
      <c r="B831" s="6" t="s">
        <v>14</v>
      </c>
      <c r="C831" s="6">
        <v>1185732</v>
      </c>
      <c r="D831" s="7">
        <v>44389</v>
      </c>
      <c r="E831" s="6" t="s">
        <v>33</v>
      </c>
      <c r="F831" s="6" t="s">
        <v>49</v>
      </c>
      <c r="G831" s="6" t="s">
        <v>50</v>
      </c>
      <c r="H831" s="6" t="s">
        <v>18</v>
      </c>
      <c r="I831" s="25">
        <v>0.45000000000000007</v>
      </c>
      <c r="J831" s="22">
        <v>3000</v>
      </c>
      <c r="K831" s="23">
        <f t="shared" si="45"/>
        <v>1350.0000000000002</v>
      </c>
      <c r="L831" s="23">
        <f t="shared" si="46"/>
        <v>405.00000000000006</v>
      </c>
      <c r="M831" s="33">
        <v>0.3</v>
      </c>
      <c r="N831" s="30">
        <f t="shared" si="48"/>
        <v>0.45</v>
      </c>
      <c r="O831" s="31">
        <v>1350</v>
      </c>
      <c r="P831" s="31">
        <v>405</v>
      </c>
      <c r="Q831" s="30">
        <f t="shared" si="49"/>
        <v>607.50000000000011</v>
      </c>
      <c r="R831" s="27">
        <f t="shared" si="47"/>
        <v>7</v>
      </c>
    </row>
    <row r="832" spans="1:18">
      <c r="A832" s="1"/>
      <c r="B832" s="6" t="s">
        <v>14</v>
      </c>
      <c r="C832" s="6">
        <v>1185732</v>
      </c>
      <c r="D832" s="7">
        <v>44389</v>
      </c>
      <c r="E832" s="6" t="s">
        <v>33</v>
      </c>
      <c r="F832" s="6" t="s">
        <v>49</v>
      </c>
      <c r="G832" s="6" t="s">
        <v>50</v>
      </c>
      <c r="H832" s="6" t="s">
        <v>19</v>
      </c>
      <c r="I832" s="25">
        <v>0.4</v>
      </c>
      <c r="J832" s="22">
        <v>2250</v>
      </c>
      <c r="K832" s="23">
        <f t="shared" si="45"/>
        <v>900</v>
      </c>
      <c r="L832" s="23">
        <f t="shared" si="46"/>
        <v>270</v>
      </c>
      <c r="M832" s="33">
        <v>0.3</v>
      </c>
      <c r="N832" s="30">
        <f t="shared" si="48"/>
        <v>0.4</v>
      </c>
      <c r="O832" s="31">
        <v>900</v>
      </c>
      <c r="P832" s="31">
        <v>270</v>
      </c>
      <c r="Q832" s="30">
        <f t="shared" si="49"/>
        <v>360</v>
      </c>
      <c r="R832" s="27">
        <f t="shared" si="47"/>
        <v>7</v>
      </c>
    </row>
    <row r="833" spans="1:18">
      <c r="A833" s="1"/>
      <c r="B833" s="6" t="s">
        <v>14</v>
      </c>
      <c r="C833" s="6">
        <v>1185732</v>
      </c>
      <c r="D833" s="7">
        <v>44389</v>
      </c>
      <c r="E833" s="6" t="s">
        <v>33</v>
      </c>
      <c r="F833" s="6" t="s">
        <v>49</v>
      </c>
      <c r="G833" s="6" t="s">
        <v>50</v>
      </c>
      <c r="H833" s="6" t="s">
        <v>20</v>
      </c>
      <c r="I833" s="25">
        <v>0.4</v>
      </c>
      <c r="J833" s="22">
        <v>1750</v>
      </c>
      <c r="K833" s="23">
        <f t="shared" si="45"/>
        <v>700</v>
      </c>
      <c r="L833" s="23">
        <f t="shared" si="46"/>
        <v>245.00000000000003</v>
      </c>
      <c r="M833" s="33">
        <v>0.35000000000000003</v>
      </c>
      <c r="N833" s="30">
        <f t="shared" si="48"/>
        <v>0.4</v>
      </c>
      <c r="O833" s="31">
        <v>700</v>
      </c>
      <c r="P833" s="31">
        <v>245</v>
      </c>
      <c r="Q833" s="30">
        <f t="shared" si="49"/>
        <v>280</v>
      </c>
      <c r="R833" s="27">
        <f t="shared" ref="R833:R896" si="50">MONTH(D833)</f>
        <v>7</v>
      </c>
    </row>
    <row r="834" spans="1:18">
      <c r="A834" s="1"/>
      <c r="B834" s="6" t="s">
        <v>14</v>
      </c>
      <c r="C834" s="6">
        <v>1185732</v>
      </c>
      <c r="D834" s="7">
        <v>44389</v>
      </c>
      <c r="E834" s="6" t="s">
        <v>33</v>
      </c>
      <c r="F834" s="6" t="s">
        <v>49</v>
      </c>
      <c r="G834" s="6" t="s">
        <v>50</v>
      </c>
      <c r="H834" s="6" t="s">
        <v>21</v>
      </c>
      <c r="I834" s="25">
        <v>0.5</v>
      </c>
      <c r="J834" s="22">
        <v>2000</v>
      </c>
      <c r="K834" s="23">
        <f t="shared" si="45"/>
        <v>1000</v>
      </c>
      <c r="L834" s="23">
        <f t="shared" si="46"/>
        <v>300</v>
      </c>
      <c r="M834" s="33">
        <v>0.3</v>
      </c>
      <c r="N834" s="30">
        <f t="shared" si="48"/>
        <v>0.5</v>
      </c>
      <c r="O834" s="31">
        <v>1000</v>
      </c>
      <c r="P834" s="31">
        <v>300</v>
      </c>
      <c r="Q834" s="30">
        <f t="shared" si="49"/>
        <v>500</v>
      </c>
      <c r="R834" s="27">
        <f t="shared" si="50"/>
        <v>7</v>
      </c>
    </row>
    <row r="835" spans="1:18">
      <c r="A835" s="1"/>
      <c r="B835" s="6" t="s">
        <v>14</v>
      </c>
      <c r="C835" s="6">
        <v>1185732</v>
      </c>
      <c r="D835" s="7">
        <v>44389</v>
      </c>
      <c r="E835" s="6" t="s">
        <v>33</v>
      </c>
      <c r="F835" s="6" t="s">
        <v>49</v>
      </c>
      <c r="G835" s="6" t="s">
        <v>50</v>
      </c>
      <c r="H835" s="6" t="s">
        <v>22</v>
      </c>
      <c r="I835" s="25">
        <v>0.55000000000000004</v>
      </c>
      <c r="J835" s="22">
        <v>3750</v>
      </c>
      <c r="K835" s="23">
        <f t="shared" si="45"/>
        <v>2062.5</v>
      </c>
      <c r="L835" s="23">
        <f t="shared" si="46"/>
        <v>928.125</v>
      </c>
      <c r="M835" s="33">
        <v>0.45</v>
      </c>
      <c r="N835" s="30">
        <f t="shared" ref="N835:N898" si="51">_xlfn.NUMBERVALUE(SUBSTITUTE(I835,"$",""))</f>
        <v>0.55000000000000004</v>
      </c>
      <c r="O835" s="31">
        <v>2062.5</v>
      </c>
      <c r="P835" s="31">
        <v>928.125</v>
      </c>
      <c r="Q835" s="30">
        <f t="shared" ref="Q835:Q898" si="52">N835*K835</f>
        <v>1134.375</v>
      </c>
      <c r="R835" s="27">
        <f t="shared" si="50"/>
        <v>7</v>
      </c>
    </row>
    <row r="836" spans="1:18">
      <c r="A836" s="1"/>
      <c r="B836" s="6" t="s">
        <v>14</v>
      </c>
      <c r="C836" s="6">
        <v>1185732</v>
      </c>
      <c r="D836" s="7">
        <v>44421</v>
      </c>
      <c r="E836" s="6" t="s">
        <v>33</v>
      </c>
      <c r="F836" s="6" t="s">
        <v>49</v>
      </c>
      <c r="G836" s="6" t="s">
        <v>50</v>
      </c>
      <c r="H836" s="6" t="s">
        <v>17</v>
      </c>
      <c r="I836" s="25">
        <v>0.5</v>
      </c>
      <c r="J836" s="22">
        <v>5250</v>
      </c>
      <c r="K836" s="23">
        <f t="shared" si="45"/>
        <v>2625</v>
      </c>
      <c r="L836" s="23">
        <f t="shared" si="46"/>
        <v>918.75000000000011</v>
      </c>
      <c r="M836" s="33">
        <v>0.35000000000000003</v>
      </c>
      <c r="N836" s="30">
        <f t="shared" si="51"/>
        <v>0.5</v>
      </c>
      <c r="O836" s="31">
        <v>2625</v>
      </c>
      <c r="P836" s="31">
        <v>918.75</v>
      </c>
      <c r="Q836" s="30">
        <f t="shared" si="52"/>
        <v>1312.5</v>
      </c>
      <c r="R836" s="27">
        <f t="shared" si="50"/>
        <v>8</v>
      </c>
    </row>
    <row r="837" spans="1:18">
      <c r="A837" s="1"/>
      <c r="B837" s="6" t="s">
        <v>14</v>
      </c>
      <c r="C837" s="6">
        <v>1185732</v>
      </c>
      <c r="D837" s="7">
        <v>44421</v>
      </c>
      <c r="E837" s="6" t="s">
        <v>33</v>
      </c>
      <c r="F837" s="6" t="s">
        <v>49</v>
      </c>
      <c r="G837" s="6" t="s">
        <v>50</v>
      </c>
      <c r="H837" s="6" t="s">
        <v>18</v>
      </c>
      <c r="I837" s="25">
        <v>0.45000000000000007</v>
      </c>
      <c r="J837" s="22">
        <v>3000</v>
      </c>
      <c r="K837" s="23">
        <f t="shared" si="45"/>
        <v>1350.0000000000002</v>
      </c>
      <c r="L837" s="23">
        <f t="shared" si="46"/>
        <v>405.00000000000006</v>
      </c>
      <c r="M837" s="33">
        <v>0.3</v>
      </c>
      <c r="N837" s="30">
        <f t="shared" si="51"/>
        <v>0.45</v>
      </c>
      <c r="O837" s="31">
        <v>1350</v>
      </c>
      <c r="P837" s="31">
        <v>405</v>
      </c>
      <c r="Q837" s="30">
        <f t="shared" si="52"/>
        <v>607.50000000000011</v>
      </c>
      <c r="R837" s="27">
        <f t="shared" si="50"/>
        <v>8</v>
      </c>
    </row>
    <row r="838" spans="1:18">
      <c r="A838" s="1"/>
      <c r="B838" s="6" t="s">
        <v>14</v>
      </c>
      <c r="C838" s="6">
        <v>1185732</v>
      </c>
      <c r="D838" s="7">
        <v>44421</v>
      </c>
      <c r="E838" s="6" t="s">
        <v>33</v>
      </c>
      <c r="F838" s="6" t="s">
        <v>49</v>
      </c>
      <c r="G838" s="6" t="s">
        <v>50</v>
      </c>
      <c r="H838" s="6" t="s">
        <v>19</v>
      </c>
      <c r="I838" s="25">
        <v>0.4</v>
      </c>
      <c r="J838" s="22">
        <v>2250</v>
      </c>
      <c r="K838" s="23">
        <f t="shared" si="45"/>
        <v>900</v>
      </c>
      <c r="L838" s="23">
        <f t="shared" si="46"/>
        <v>270</v>
      </c>
      <c r="M838" s="33">
        <v>0.3</v>
      </c>
      <c r="N838" s="30">
        <f t="shared" si="51"/>
        <v>0.4</v>
      </c>
      <c r="O838" s="31">
        <v>900</v>
      </c>
      <c r="P838" s="31">
        <v>270</v>
      </c>
      <c r="Q838" s="30">
        <f t="shared" si="52"/>
        <v>360</v>
      </c>
      <c r="R838" s="27">
        <f t="shared" si="50"/>
        <v>8</v>
      </c>
    </row>
    <row r="839" spans="1:18">
      <c r="A839" s="1"/>
      <c r="B839" s="6" t="s">
        <v>14</v>
      </c>
      <c r="C839" s="6">
        <v>1185732</v>
      </c>
      <c r="D839" s="7">
        <v>44421</v>
      </c>
      <c r="E839" s="6" t="s">
        <v>33</v>
      </c>
      <c r="F839" s="6" t="s">
        <v>49</v>
      </c>
      <c r="G839" s="6" t="s">
        <v>50</v>
      </c>
      <c r="H839" s="6" t="s">
        <v>20</v>
      </c>
      <c r="I839" s="25">
        <v>0.35000000000000003</v>
      </c>
      <c r="J839" s="22">
        <v>1750</v>
      </c>
      <c r="K839" s="23">
        <f t="shared" si="45"/>
        <v>612.50000000000011</v>
      </c>
      <c r="L839" s="23">
        <f t="shared" si="46"/>
        <v>214.37500000000006</v>
      </c>
      <c r="M839" s="33">
        <v>0.35000000000000003</v>
      </c>
      <c r="N839" s="30">
        <f t="shared" si="51"/>
        <v>0.35</v>
      </c>
      <c r="O839" s="31">
        <v>612.5</v>
      </c>
      <c r="P839" s="31">
        <v>214.375</v>
      </c>
      <c r="Q839" s="30">
        <f t="shared" si="52"/>
        <v>214.37500000000003</v>
      </c>
      <c r="R839" s="27">
        <f t="shared" si="50"/>
        <v>8</v>
      </c>
    </row>
    <row r="840" spans="1:18">
      <c r="A840" s="1"/>
      <c r="B840" s="6" t="s">
        <v>14</v>
      </c>
      <c r="C840" s="6">
        <v>1185732</v>
      </c>
      <c r="D840" s="7">
        <v>44421</v>
      </c>
      <c r="E840" s="6" t="s">
        <v>33</v>
      </c>
      <c r="F840" s="6" t="s">
        <v>49</v>
      </c>
      <c r="G840" s="6" t="s">
        <v>50</v>
      </c>
      <c r="H840" s="6" t="s">
        <v>21</v>
      </c>
      <c r="I840" s="25">
        <v>0.45</v>
      </c>
      <c r="J840" s="22">
        <v>1500</v>
      </c>
      <c r="K840" s="23">
        <f t="shared" si="45"/>
        <v>675</v>
      </c>
      <c r="L840" s="23">
        <f t="shared" si="46"/>
        <v>202.5</v>
      </c>
      <c r="M840" s="33">
        <v>0.3</v>
      </c>
      <c r="N840" s="30">
        <f t="shared" si="51"/>
        <v>0.45</v>
      </c>
      <c r="O840" s="31">
        <v>675</v>
      </c>
      <c r="P840" s="31">
        <v>202.5</v>
      </c>
      <c r="Q840" s="30">
        <f t="shared" si="52"/>
        <v>303.75</v>
      </c>
      <c r="R840" s="27">
        <f t="shared" si="50"/>
        <v>8</v>
      </c>
    </row>
    <row r="841" spans="1:18">
      <c r="A841" s="1"/>
      <c r="B841" s="6" t="s">
        <v>14</v>
      </c>
      <c r="C841" s="6">
        <v>1185732</v>
      </c>
      <c r="D841" s="7">
        <v>44421</v>
      </c>
      <c r="E841" s="6" t="s">
        <v>33</v>
      </c>
      <c r="F841" s="6" t="s">
        <v>49</v>
      </c>
      <c r="G841" s="6" t="s">
        <v>50</v>
      </c>
      <c r="H841" s="6" t="s">
        <v>22</v>
      </c>
      <c r="I841" s="25">
        <v>0.5</v>
      </c>
      <c r="J841" s="22">
        <v>3250</v>
      </c>
      <c r="K841" s="23">
        <f t="shared" si="45"/>
        <v>1625</v>
      </c>
      <c r="L841" s="23">
        <f t="shared" si="46"/>
        <v>731.25</v>
      </c>
      <c r="M841" s="33">
        <v>0.45</v>
      </c>
      <c r="N841" s="30">
        <f t="shared" si="51"/>
        <v>0.5</v>
      </c>
      <c r="O841" s="31">
        <v>1625</v>
      </c>
      <c r="P841" s="31">
        <v>731.25</v>
      </c>
      <c r="Q841" s="30">
        <f t="shared" si="52"/>
        <v>812.5</v>
      </c>
      <c r="R841" s="27">
        <f t="shared" si="50"/>
        <v>8</v>
      </c>
    </row>
    <row r="842" spans="1:18">
      <c r="A842" s="1"/>
      <c r="B842" s="6" t="s">
        <v>14</v>
      </c>
      <c r="C842" s="6">
        <v>1185732</v>
      </c>
      <c r="D842" s="7">
        <v>44453</v>
      </c>
      <c r="E842" s="6" t="s">
        <v>33</v>
      </c>
      <c r="F842" s="6" t="s">
        <v>49</v>
      </c>
      <c r="G842" s="6" t="s">
        <v>50</v>
      </c>
      <c r="H842" s="6" t="s">
        <v>17</v>
      </c>
      <c r="I842" s="25">
        <v>0.45</v>
      </c>
      <c r="J842" s="22">
        <v>4500</v>
      </c>
      <c r="K842" s="23">
        <f t="shared" si="45"/>
        <v>2025</v>
      </c>
      <c r="L842" s="23">
        <f t="shared" si="46"/>
        <v>708.75000000000011</v>
      </c>
      <c r="M842" s="33">
        <v>0.35000000000000003</v>
      </c>
      <c r="N842" s="30">
        <f t="shared" si="51"/>
        <v>0.45</v>
      </c>
      <c r="O842" s="31">
        <v>2025</v>
      </c>
      <c r="P842" s="31">
        <v>708.75</v>
      </c>
      <c r="Q842" s="30">
        <f t="shared" si="52"/>
        <v>911.25</v>
      </c>
      <c r="R842" s="27">
        <f t="shared" si="50"/>
        <v>9</v>
      </c>
    </row>
    <row r="843" spans="1:18">
      <c r="A843" s="1"/>
      <c r="B843" s="6" t="s">
        <v>14</v>
      </c>
      <c r="C843" s="6">
        <v>1185732</v>
      </c>
      <c r="D843" s="7">
        <v>44453</v>
      </c>
      <c r="E843" s="6" t="s">
        <v>33</v>
      </c>
      <c r="F843" s="6" t="s">
        <v>49</v>
      </c>
      <c r="G843" s="6" t="s">
        <v>50</v>
      </c>
      <c r="H843" s="6" t="s">
        <v>18</v>
      </c>
      <c r="I843" s="25">
        <v>0.40000000000000008</v>
      </c>
      <c r="J843" s="22">
        <v>2500</v>
      </c>
      <c r="K843" s="23">
        <f t="shared" si="45"/>
        <v>1000.0000000000002</v>
      </c>
      <c r="L843" s="23">
        <f t="shared" si="46"/>
        <v>300.00000000000006</v>
      </c>
      <c r="M843" s="33">
        <v>0.3</v>
      </c>
      <c r="N843" s="30">
        <f t="shared" si="51"/>
        <v>0.4</v>
      </c>
      <c r="O843" s="31">
        <v>1000</v>
      </c>
      <c r="P843" s="31">
        <v>300</v>
      </c>
      <c r="Q843" s="30">
        <f t="shared" si="52"/>
        <v>400.00000000000011</v>
      </c>
      <c r="R843" s="27">
        <f t="shared" si="50"/>
        <v>9</v>
      </c>
    </row>
    <row r="844" spans="1:18">
      <c r="A844" s="1"/>
      <c r="B844" s="6" t="s">
        <v>14</v>
      </c>
      <c r="C844" s="6">
        <v>1185732</v>
      </c>
      <c r="D844" s="7">
        <v>44453</v>
      </c>
      <c r="E844" s="6" t="s">
        <v>33</v>
      </c>
      <c r="F844" s="6" t="s">
        <v>49</v>
      </c>
      <c r="G844" s="6" t="s">
        <v>50</v>
      </c>
      <c r="H844" s="6" t="s">
        <v>19</v>
      </c>
      <c r="I844" s="25">
        <v>0.25</v>
      </c>
      <c r="J844" s="22">
        <v>1500</v>
      </c>
      <c r="K844" s="23">
        <f t="shared" si="45"/>
        <v>375</v>
      </c>
      <c r="L844" s="23">
        <f t="shared" si="46"/>
        <v>112.5</v>
      </c>
      <c r="M844" s="33">
        <v>0.3</v>
      </c>
      <c r="N844" s="30">
        <f t="shared" si="51"/>
        <v>0.25</v>
      </c>
      <c r="O844" s="31">
        <v>375</v>
      </c>
      <c r="P844" s="31">
        <v>112.5</v>
      </c>
      <c r="Q844" s="30">
        <f t="shared" si="52"/>
        <v>93.75</v>
      </c>
      <c r="R844" s="27">
        <f t="shared" si="50"/>
        <v>9</v>
      </c>
    </row>
    <row r="845" spans="1:18">
      <c r="A845" s="1"/>
      <c r="B845" s="6" t="s">
        <v>14</v>
      </c>
      <c r="C845" s="6">
        <v>1185732</v>
      </c>
      <c r="D845" s="7">
        <v>44453</v>
      </c>
      <c r="E845" s="6" t="s">
        <v>33</v>
      </c>
      <c r="F845" s="6" t="s">
        <v>49</v>
      </c>
      <c r="G845" s="6" t="s">
        <v>50</v>
      </c>
      <c r="H845" s="6" t="s">
        <v>20</v>
      </c>
      <c r="I845" s="25">
        <v>0.25</v>
      </c>
      <c r="J845" s="22">
        <v>1250</v>
      </c>
      <c r="K845" s="23">
        <f t="shared" si="45"/>
        <v>312.5</v>
      </c>
      <c r="L845" s="23">
        <f t="shared" si="46"/>
        <v>109.37500000000001</v>
      </c>
      <c r="M845" s="33">
        <v>0.35000000000000003</v>
      </c>
      <c r="N845" s="30">
        <f t="shared" si="51"/>
        <v>0.25</v>
      </c>
      <c r="O845" s="31">
        <v>312.5</v>
      </c>
      <c r="P845" s="31">
        <v>109.375</v>
      </c>
      <c r="Q845" s="30">
        <f t="shared" si="52"/>
        <v>78.125</v>
      </c>
      <c r="R845" s="27">
        <f t="shared" si="50"/>
        <v>9</v>
      </c>
    </row>
    <row r="846" spans="1:18">
      <c r="A846" s="1"/>
      <c r="B846" s="6" t="s">
        <v>14</v>
      </c>
      <c r="C846" s="6">
        <v>1185732</v>
      </c>
      <c r="D846" s="7">
        <v>44453</v>
      </c>
      <c r="E846" s="6" t="s">
        <v>33</v>
      </c>
      <c r="F846" s="6" t="s">
        <v>49</v>
      </c>
      <c r="G846" s="6" t="s">
        <v>50</v>
      </c>
      <c r="H846" s="6" t="s">
        <v>21</v>
      </c>
      <c r="I846" s="25">
        <v>0.35</v>
      </c>
      <c r="J846" s="22">
        <v>1250</v>
      </c>
      <c r="K846" s="23">
        <f t="shared" si="45"/>
        <v>437.5</v>
      </c>
      <c r="L846" s="23">
        <f t="shared" si="46"/>
        <v>131.25</v>
      </c>
      <c r="M846" s="33">
        <v>0.3</v>
      </c>
      <c r="N846" s="30">
        <f t="shared" si="51"/>
        <v>0.35</v>
      </c>
      <c r="O846" s="31">
        <v>437.5</v>
      </c>
      <c r="P846" s="31">
        <v>131.25</v>
      </c>
      <c r="Q846" s="30">
        <f t="shared" si="52"/>
        <v>153.125</v>
      </c>
      <c r="R846" s="27">
        <f t="shared" si="50"/>
        <v>9</v>
      </c>
    </row>
    <row r="847" spans="1:18">
      <c r="A847" s="1"/>
      <c r="B847" s="6" t="s">
        <v>14</v>
      </c>
      <c r="C847" s="6">
        <v>1185732</v>
      </c>
      <c r="D847" s="7">
        <v>44453</v>
      </c>
      <c r="E847" s="6" t="s">
        <v>33</v>
      </c>
      <c r="F847" s="6" t="s">
        <v>49</v>
      </c>
      <c r="G847" s="6" t="s">
        <v>50</v>
      </c>
      <c r="H847" s="6" t="s">
        <v>22</v>
      </c>
      <c r="I847" s="25">
        <v>0.4</v>
      </c>
      <c r="J847" s="22">
        <v>2000</v>
      </c>
      <c r="K847" s="23">
        <f t="shared" si="45"/>
        <v>800</v>
      </c>
      <c r="L847" s="23">
        <f t="shared" si="46"/>
        <v>360</v>
      </c>
      <c r="M847" s="33">
        <v>0.45</v>
      </c>
      <c r="N847" s="30">
        <f t="shared" si="51"/>
        <v>0.4</v>
      </c>
      <c r="O847" s="31">
        <v>800</v>
      </c>
      <c r="P847" s="31">
        <v>360</v>
      </c>
      <c r="Q847" s="30">
        <f t="shared" si="52"/>
        <v>320</v>
      </c>
      <c r="R847" s="27">
        <f t="shared" si="50"/>
        <v>9</v>
      </c>
    </row>
    <row r="848" spans="1:18">
      <c r="A848" s="1"/>
      <c r="B848" s="6" t="s">
        <v>14</v>
      </c>
      <c r="C848" s="6">
        <v>1185732</v>
      </c>
      <c r="D848" s="7">
        <v>44482</v>
      </c>
      <c r="E848" s="6" t="s">
        <v>33</v>
      </c>
      <c r="F848" s="6" t="s">
        <v>49</v>
      </c>
      <c r="G848" s="6" t="s">
        <v>50</v>
      </c>
      <c r="H848" s="6" t="s">
        <v>17</v>
      </c>
      <c r="I848" s="25">
        <v>0.44999999999999996</v>
      </c>
      <c r="J848" s="22">
        <v>3750</v>
      </c>
      <c r="K848" s="23">
        <f t="shared" si="45"/>
        <v>1687.4999999999998</v>
      </c>
      <c r="L848" s="23">
        <f t="shared" si="46"/>
        <v>590.625</v>
      </c>
      <c r="M848" s="33">
        <v>0.35000000000000003</v>
      </c>
      <c r="N848" s="30">
        <f t="shared" si="51"/>
        <v>0.45</v>
      </c>
      <c r="O848" s="31">
        <v>1687.5</v>
      </c>
      <c r="P848" s="31">
        <v>590.625</v>
      </c>
      <c r="Q848" s="30">
        <f t="shared" si="52"/>
        <v>759.37499999999989</v>
      </c>
      <c r="R848" s="27">
        <f t="shared" si="50"/>
        <v>10</v>
      </c>
    </row>
    <row r="849" spans="1:18">
      <c r="A849" s="1"/>
      <c r="B849" s="6" t="s">
        <v>14</v>
      </c>
      <c r="C849" s="6">
        <v>1185732</v>
      </c>
      <c r="D849" s="7">
        <v>44482</v>
      </c>
      <c r="E849" s="6" t="s">
        <v>33</v>
      </c>
      <c r="F849" s="6" t="s">
        <v>49</v>
      </c>
      <c r="G849" s="6" t="s">
        <v>50</v>
      </c>
      <c r="H849" s="6" t="s">
        <v>18</v>
      </c>
      <c r="I849" s="25">
        <v>0.35</v>
      </c>
      <c r="J849" s="22">
        <v>2000</v>
      </c>
      <c r="K849" s="23">
        <f t="shared" si="45"/>
        <v>700</v>
      </c>
      <c r="L849" s="23">
        <f t="shared" si="46"/>
        <v>210</v>
      </c>
      <c r="M849" s="33">
        <v>0.3</v>
      </c>
      <c r="N849" s="30">
        <f t="shared" si="51"/>
        <v>0.35</v>
      </c>
      <c r="O849" s="31">
        <v>700</v>
      </c>
      <c r="P849" s="31">
        <v>210</v>
      </c>
      <c r="Q849" s="30">
        <f t="shared" si="52"/>
        <v>244.99999999999997</v>
      </c>
      <c r="R849" s="27">
        <f t="shared" si="50"/>
        <v>10</v>
      </c>
    </row>
    <row r="850" spans="1:18">
      <c r="A850" s="1"/>
      <c r="B850" s="6" t="s">
        <v>14</v>
      </c>
      <c r="C850" s="6">
        <v>1185732</v>
      </c>
      <c r="D850" s="7">
        <v>44482</v>
      </c>
      <c r="E850" s="6" t="s">
        <v>33</v>
      </c>
      <c r="F850" s="6" t="s">
        <v>49</v>
      </c>
      <c r="G850" s="6" t="s">
        <v>50</v>
      </c>
      <c r="H850" s="6" t="s">
        <v>19</v>
      </c>
      <c r="I850" s="25">
        <v>0.35</v>
      </c>
      <c r="J850" s="22">
        <v>1000</v>
      </c>
      <c r="K850" s="23">
        <f t="shared" si="45"/>
        <v>350</v>
      </c>
      <c r="L850" s="23">
        <f t="shared" si="46"/>
        <v>105</v>
      </c>
      <c r="M850" s="33">
        <v>0.3</v>
      </c>
      <c r="N850" s="30">
        <f t="shared" si="51"/>
        <v>0.35</v>
      </c>
      <c r="O850" s="31">
        <v>350</v>
      </c>
      <c r="P850" s="31">
        <v>105</v>
      </c>
      <c r="Q850" s="30">
        <f t="shared" si="52"/>
        <v>122.49999999999999</v>
      </c>
      <c r="R850" s="27">
        <f t="shared" si="50"/>
        <v>10</v>
      </c>
    </row>
    <row r="851" spans="1:18">
      <c r="A851" s="1"/>
      <c r="B851" s="6" t="s">
        <v>14</v>
      </c>
      <c r="C851" s="6">
        <v>1185732</v>
      </c>
      <c r="D851" s="7">
        <v>44482</v>
      </c>
      <c r="E851" s="6" t="s">
        <v>33</v>
      </c>
      <c r="F851" s="6" t="s">
        <v>49</v>
      </c>
      <c r="G851" s="6" t="s">
        <v>50</v>
      </c>
      <c r="H851" s="6" t="s">
        <v>20</v>
      </c>
      <c r="I851" s="25">
        <v>0.35</v>
      </c>
      <c r="J851" s="22">
        <v>750</v>
      </c>
      <c r="K851" s="23">
        <f t="shared" si="45"/>
        <v>262.5</v>
      </c>
      <c r="L851" s="23">
        <f t="shared" si="46"/>
        <v>91.875000000000014</v>
      </c>
      <c r="M851" s="33">
        <v>0.35000000000000003</v>
      </c>
      <c r="N851" s="30">
        <f t="shared" si="51"/>
        <v>0.35</v>
      </c>
      <c r="O851" s="31">
        <v>262.5</v>
      </c>
      <c r="P851" s="31">
        <v>91.875</v>
      </c>
      <c r="Q851" s="30">
        <f t="shared" si="52"/>
        <v>91.875</v>
      </c>
      <c r="R851" s="27">
        <f t="shared" si="50"/>
        <v>10</v>
      </c>
    </row>
    <row r="852" spans="1:18">
      <c r="A852" s="1"/>
      <c r="B852" s="6" t="s">
        <v>14</v>
      </c>
      <c r="C852" s="6">
        <v>1185732</v>
      </c>
      <c r="D852" s="7">
        <v>44482</v>
      </c>
      <c r="E852" s="6" t="s">
        <v>33</v>
      </c>
      <c r="F852" s="6" t="s">
        <v>49</v>
      </c>
      <c r="G852" s="6" t="s">
        <v>50</v>
      </c>
      <c r="H852" s="6" t="s">
        <v>21</v>
      </c>
      <c r="I852" s="25">
        <v>0.44999999999999996</v>
      </c>
      <c r="J852" s="22">
        <v>750</v>
      </c>
      <c r="K852" s="23">
        <f t="shared" si="45"/>
        <v>337.49999999999994</v>
      </c>
      <c r="L852" s="23">
        <f t="shared" si="46"/>
        <v>101.24999999999999</v>
      </c>
      <c r="M852" s="33">
        <v>0.3</v>
      </c>
      <c r="N852" s="30">
        <f t="shared" si="51"/>
        <v>0.45</v>
      </c>
      <c r="O852" s="31">
        <v>337.5</v>
      </c>
      <c r="P852" s="31">
        <v>101.25</v>
      </c>
      <c r="Q852" s="30">
        <f t="shared" si="52"/>
        <v>151.87499999999997</v>
      </c>
      <c r="R852" s="27">
        <f t="shared" si="50"/>
        <v>10</v>
      </c>
    </row>
    <row r="853" spans="1:18">
      <c r="A853" s="1"/>
      <c r="B853" s="6" t="s">
        <v>14</v>
      </c>
      <c r="C853" s="6">
        <v>1185732</v>
      </c>
      <c r="D853" s="7">
        <v>44482</v>
      </c>
      <c r="E853" s="6" t="s">
        <v>33</v>
      </c>
      <c r="F853" s="6" t="s">
        <v>49</v>
      </c>
      <c r="G853" s="6" t="s">
        <v>50</v>
      </c>
      <c r="H853" s="6" t="s">
        <v>22</v>
      </c>
      <c r="I853" s="25">
        <v>0.49999999999999989</v>
      </c>
      <c r="J853" s="22">
        <v>2000</v>
      </c>
      <c r="K853" s="23">
        <f t="shared" si="45"/>
        <v>999.99999999999977</v>
      </c>
      <c r="L853" s="23">
        <f t="shared" si="46"/>
        <v>449.99999999999989</v>
      </c>
      <c r="M853" s="33">
        <v>0.45</v>
      </c>
      <c r="N853" s="30">
        <f t="shared" si="51"/>
        <v>0.5</v>
      </c>
      <c r="O853" s="31">
        <v>1000</v>
      </c>
      <c r="P853" s="31">
        <v>450</v>
      </c>
      <c r="Q853" s="30">
        <f t="shared" si="52"/>
        <v>499.99999999999989</v>
      </c>
      <c r="R853" s="27">
        <f t="shared" si="50"/>
        <v>10</v>
      </c>
    </row>
    <row r="854" spans="1:18">
      <c r="A854" s="1"/>
      <c r="B854" s="6" t="s">
        <v>14</v>
      </c>
      <c r="C854" s="6">
        <v>1185732</v>
      </c>
      <c r="D854" s="7">
        <v>44513</v>
      </c>
      <c r="E854" s="6" t="s">
        <v>33</v>
      </c>
      <c r="F854" s="6" t="s">
        <v>49</v>
      </c>
      <c r="G854" s="6" t="s">
        <v>50</v>
      </c>
      <c r="H854" s="6" t="s">
        <v>17</v>
      </c>
      <c r="I854" s="25">
        <v>0.5</v>
      </c>
      <c r="J854" s="22">
        <v>3500</v>
      </c>
      <c r="K854" s="23">
        <f t="shared" si="45"/>
        <v>1750</v>
      </c>
      <c r="L854" s="23">
        <f t="shared" si="46"/>
        <v>612.50000000000011</v>
      </c>
      <c r="M854" s="33">
        <v>0.35000000000000003</v>
      </c>
      <c r="N854" s="30">
        <f t="shared" si="51"/>
        <v>0.5</v>
      </c>
      <c r="O854" s="31">
        <v>1750</v>
      </c>
      <c r="P854" s="31">
        <v>612.5</v>
      </c>
      <c r="Q854" s="30">
        <f t="shared" si="52"/>
        <v>875</v>
      </c>
      <c r="R854" s="27">
        <f t="shared" si="50"/>
        <v>11</v>
      </c>
    </row>
    <row r="855" spans="1:18">
      <c r="A855" s="1"/>
      <c r="B855" s="6" t="s">
        <v>14</v>
      </c>
      <c r="C855" s="6">
        <v>1185732</v>
      </c>
      <c r="D855" s="7">
        <v>44513</v>
      </c>
      <c r="E855" s="6" t="s">
        <v>33</v>
      </c>
      <c r="F855" s="6" t="s">
        <v>49</v>
      </c>
      <c r="G855" s="6" t="s">
        <v>50</v>
      </c>
      <c r="H855" s="6" t="s">
        <v>18</v>
      </c>
      <c r="I855" s="25">
        <v>0.4</v>
      </c>
      <c r="J855" s="22">
        <v>2000</v>
      </c>
      <c r="K855" s="23">
        <f t="shared" si="45"/>
        <v>800</v>
      </c>
      <c r="L855" s="23">
        <f t="shared" si="46"/>
        <v>240</v>
      </c>
      <c r="M855" s="33">
        <v>0.3</v>
      </c>
      <c r="N855" s="30">
        <f t="shared" si="51"/>
        <v>0.4</v>
      </c>
      <c r="O855" s="31">
        <v>800</v>
      </c>
      <c r="P855" s="31">
        <v>240</v>
      </c>
      <c r="Q855" s="30">
        <f t="shared" si="52"/>
        <v>320</v>
      </c>
      <c r="R855" s="27">
        <f t="shared" si="50"/>
        <v>11</v>
      </c>
    </row>
    <row r="856" spans="1:18">
      <c r="A856" s="1"/>
      <c r="B856" s="6" t="s">
        <v>14</v>
      </c>
      <c r="C856" s="6">
        <v>1185732</v>
      </c>
      <c r="D856" s="7">
        <v>44513</v>
      </c>
      <c r="E856" s="6" t="s">
        <v>33</v>
      </c>
      <c r="F856" s="6" t="s">
        <v>49</v>
      </c>
      <c r="G856" s="6" t="s">
        <v>50</v>
      </c>
      <c r="H856" s="6" t="s">
        <v>19</v>
      </c>
      <c r="I856" s="25">
        <v>0.4</v>
      </c>
      <c r="J856" s="22">
        <v>1450</v>
      </c>
      <c r="K856" s="23">
        <f t="shared" si="45"/>
        <v>580</v>
      </c>
      <c r="L856" s="23">
        <f t="shared" si="46"/>
        <v>174</v>
      </c>
      <c r="M856" s="33">
        <v>0.3</v>
      </c>
      <c r="N856" s="30">
        <f t="shared" si="51"/>
        <v>0.4</v>
      </c>
      <c r="O856" s="31">
        <v>580</v>
      </c>
      <c r="P856" s="31">
        <v>174</v>
      </c>
      <c r="Q856" s="30">
        <f t="shared" si="52"/>
        <v>232</v>
      </c>
      <c r="R856" s="27">
        <f t="shared" si="50"/>
        <v>11</v>
      </c>
    </row>
    <row r="857" spans="1:18">
      <c r="A857" s="1"/>
      <c r="B857" s="6" t="s">
        <v>14</v>
      </c>
      <c r="C857" s="6">
        <v>1185732</v>
      </c>
      <c r="D857" s="7">
        <v>44513</v>
      </c>
      <c r="E857" s="6" t="s">
        <v>33</v>
      </c>
      <c r="F857" s="6" t="s">
        <v>49</v>
      </c>
      <c r="G857" s="6" t="s">
        <v>50</v>
      </c>
      <c r="H857" s="6" t="s">
        <v>20</v>
      </c>
      <c r="I857" s="25">
        <v>0.4</v>
      </c>
      <c r="J857" s="22">
        <v>1500</v>
      </c>
      <c r="K857" s="23">
        <f t="shared" si="45"/>
        <v>600</v>
      </c>
      <c r="L857" s="23">
        <f t="shared" si="46"/>
        <v>210.00000000000003</v>
      </c>
      <c r="M857" s="33">
        <v>0.35000000000000003</v>
      </c>
      <c r="N857" s="30">
        <f t="shared" si="51"/>
        <v>0.4</v>
      </c>
      <c r="O857" s="31">
        <v>600</v>
      </c>
      <c r="P857" s="31">
        <v>210</v>
      </c>
      <c r="Q857" s="30">
        <f t="shared" si="52"/>
        <v>240</v>
      </c>
      <c r="R857" s="27">
        <f t="shared" si="50"/>
        <v>11</v>
      </c>
    </row>
    <row r="858" spans="1:18">
      <c r="A858" s="1"/>
      <c r="B858" s="6" t="s">
        <v>14</v>
      </c>
      <c r="C858" s="6">
        <v>1185732</v>
      </c>
      <c r="D858" s="7">
        <v>44513</v>
      </c>
      <c r="E858" s="6" t="s">
        <v>33</v>
      </c>
      <c r="F858" s="6" t="s">
        <v>49</v>
      </c>
      <c r="G858" s="6" t="s">
        <v>50</v>
      </c>
      <c r="H858" s="6" t="s">
        <v>21</v>
      </c>
      <c r="I858" s="25">
        <v>0.54999999999999993</v>
      </c>
      <c r="J858" s="22">
        <v>1250</v>
      </c>
      <c r="K858" s="23">
        <f t="shared" si="45"/>
        <v>687.49999999999989</v>
      </c>
      <c r="L858" s="23">
        <f t="shared" si="46"/>
        <v>206.24999999999997</v>
      </c>
      <c r="M858" s="33">
        <v>0.3</v>
      </c>
      <c r="N858" s="30">
        <f t="shared" si="51"/>
        <v>0.55000000000000004</v>
      </c>
      <c r="O858" s="31">
        <v>687.5</v>
      </c>
      <c r="P858" s="31">
        <v>206.25</v>
      </c>
      <c r="Q858" s="30">
        <f t="shared" si="52"/>
        <v>378.12499999999994</v>
      </c>
      <c r="R858" s="27">
        <f t="shared" si="50"/>
        <v>11</v>
      </c>
    </row>
    <row r="859" spans="1:18">
      <c r="A859" s="1"/>
      <c r="B859" s="6" t="s">
        <v>14</v>
      </c>
      <c r="C859" s="6">
        <v>1185732</v>
      </c>
      <c r="D859" s="7">
        <v>44513</v>
      </c>
      <c r="E859" s="6" t="s">
        <v>33</v>
      </c>
      <c r="F859" s="6" t="s">
        <v>49</v>
      </c>
      <c r="G859" s="6" t="s">
        <v>50</v>
      </c>
      <c r="H859" s="6" t="s">
        <v>22</v>
      </c>
      <c r="I859" s="25">
        <v>0.59999999999999987</v>
      </c>
      <c r="J859" s="22">
        <v>2250</v>
      </c>
      <c r="K859" s="23">
        <f t="shared" si="45"/>
        <v>1349.9999999999998</v>
      </c>
      <c r="L859" s="23">
        <f t="shared" si="46"/>
        <v>607.49999999999989</v>
      </c>
      <c r="M859" s="33">
        <v>0.45</v>
      </c>
      <c r="N859" s="30">
        <f t="shared" si="51"/>
        <v>0.6</v>
      </c>
      <c r="O859" s="31">
        <v>1350</v>
      </c>
      <c r="P859" s="31">
        <v>607.5</v>
      </c>
      <c r="Q859" s="30">
        <f t="shared" si="52"/>
        <v>809.99999999999989</v>
      </c>
      <c r="R859" s="27">
        <f t="shared" si="50"/>
        <v>11</v>
      </c>
    </row>
    <row r="860" spans="1:18">
      <c r="A860" s="1"/>
      <c r="B860" s="6" t="s">
        <v>14</v>
      </c>
      <c r="C860" s="6">
        <v>1185732</v>
      </c>
      <c r="D860" s="7">
        <v>44542</v>
      </c>
      <c r="E860" s="6" t="s">
        <v>33</v>
      </c>
      <c r="F860" s="6" t="s">
        <v>49</v>
      </c>
      <c r="G860" s="6" t="s">
        <v>50</v>
      </c>
      <c r="H860" s="6" t="s">
        <v>17</v>
      </c>
      <c r="I860" s="25">
        <v>0.54999999999999993</v>
      </c>
      <c r="J860" s="22">
        <v>4750</v>
      </c>
      <c r="K860" s="23">
        <f t="shared" si="45"/>
        <v>2612.4999999999995</v>
      </c>
      <c r="L860" s="23">
        <f t="shared" si="46"/>
        <v>914.37499999999989</v>
      </c>
      <c r="M860" s="33">
        <v>0.35000000000000003</v>
      </c>
      <c r="N860" s="30">
        <f t="shared" si="51"/>
        <v>0.55000000000000004</v>
      </c>
      <c r="O860" s="31">
        <v>2612.5</v>
      </c>
      <c r="P860" s="31">
        <v>914.375</v>
      </c>
      <c r="Q860" s="30">
        <f t="shared" si="52"/>
        <v>1436.8749999999998</v>
      </c>
      <c r="R860" s="27">
        <f t="shared" si="50"/>
        <v>12</v>
      </c>
    </row>
    <row r="861" spans="1:18">
      <c r="A861" s="1"/>
      <c r="B861" s="6" t="s">
        <v>14</v>
      </c>
      <c r="C861" s="6">
        <v>1185732</v>
      </c>
      <c r="D861" s="7">
        <v>44542</v>
      </c>
      <c r="E861" s="6" t="s">
        <v>33</v>
      </c>
      <c r="F861" s="6" t="s">
        <v>49</v>
      </c>
      <c r="G861" s="6" t="s">
        <v>50</v>
      </c>
      <c r="H861" s="6" t="s">
        <v>18</v>
      </c>
      <c r="I861" s="25">
        <v>0.45</v>
      </c>
      <c r="J861" s="22">
        <v>2750</v>
      </c>
      <c r="K861" s="23">
        <f t="shared" si="45"/>
        <v>1237.5</v>
      </c>
      <c r="L861" s="23">
        <f t="shared" si="46"/>
        <v>371.25</v>
      </c>
      <c r="M861" s="33">
        <v>0.3</v>
      </c>
      <c r="N861" s="30">
        <f t="shared" si="51"/>
        <v>0.45</v>
      </c>
      <c r="O861" s="31">
        <v>1237.5</v>
      </c>
      <c r="P861" s="31">
        <v>371.25</v>
      </c>
      <c r="Q861" s="30">
        <f t="shared" si="52"/>
        <v>556.875</v>
      </c>
      <c r="R861" s="27">
        <f t="shared" si="50"/>
        <v>12</v>
      </c>
    </row>
    <row r="862" spans="1:18">
      <c r="A862" s="1"/>
      <c r="B862" s="6" t="s">
        <v>14</v>
      </c>
      <c r="C862" s="6">
        <v>1185732</v>
      </c>
      <c r="D862" s="7">
        <v>44542</v>
      </c>
      <c r="E862" s="6" t="s">
        <v>33</v>
      </c>
      <c r="F862" s="6" t="s">
        <v>49</v>
      </c>
      <c r="G862" s="6" t="s">
        <v>50</v>
      </c>
      <c r="H862" s="6" t="s">
        <v>19</v>
      </c>
      <c r="I862" s="25">
        <v>0.45</v>
      </c>
      <c r="J862" s="22">
        <v>2250</v>
      </c>
      <c r="K862" s="23">
        <f t="shared" si="45"/>
        <v>1012.5</v>
      </c>
      <c r="L862" s="23">
        <f t="shared" si="46"/>
        <v>303.75</v>
      </c>
      <c r="M862" s="33">
        <v>0.3</v>
      </c>
      <c r="N862" s="30">
        <f t="shared" si="51"/>
        <v>0.45</v>
      </c>
      <c r="O862" s="31">
        <v>1012.5</v>
      </c>
      <c r="P862" s="31">
        <v>303.75</v>
      </c>
      <c r="Q862" s="30">
        <f t="shared" si="52"/>
        <v>455.625</v>
      </c>
      <c r="R862" s="27">
        <f t="shared" si="50"/>
        <v>12</v>
      </c>
    </row>
    <row r="863" spans="1:18">
      <c r="A863" s="1"/>
      <c r="B863" s="6" t="s">
        <v>14</v>
      </c>
      <c r="C863" s="6">
        <v>1185732</v>
      </c>
      <c r="D863" s="7">
        <v>44542</v>
      </c>
      <c r="E863" s="6" t="s">
        <v>33</v>
      </c>
      <c r="F863" s="6" t="s">
        <v>49</v>
      </c>
      <c r="G863" s="6" t="s">
        <v>50</v>
      </c>
      <c r="H863" s="6" t="s">
        <v>20</v>
      </c>
      <c r="I863" s="25">
        <v>0.45</v>
      </c>
      <c r="J863" s="22">
        <v>1750</v>
      </c>
      <c r="K863" s="23">
        <f t="shared" si="45"/>
        <v>787.5</v>
      </c>
      <c r="L863" s="23">
        <f t="shared" si="46"/>
        <v>275.625</v>
      </c>
      <c r="M863" s="33">
        <v>0.35000000000000003</v>
      </c>
      <c r="N863" s="30">
        <f t="shared" si="51"/>
        <v>0.45</v>
      </c>
      <c r="O863" s="31">
        <v>787.5</v>
      </c>
      <c r="P863" s="31">
        <v>275.625</v>
      </c>
      <c r="Q863" s="30">
        <f t="shared" si="52"/>
        <v>354.375</v>
      </c>
      <c r="R863" s="27">
        <f t="shared" si="50"/>
        <v>12</v>
      </c>
    </row>
    <row r="864" spans="1:18">
      <c r="A864" s="1"/>
      <c r="B864" s="6" t="s">
        <v>14</v>
      </c>
      <c r="C864" s="6">
        <v>1185732</v>
      </c>
      <c r="D864" s="7">
        <v>44542</v>
      </c>
      <c r="E864" s="6" t="s">
        <v>33</v>
      </c>
      <c r="F864" s="6" t="s">
        <v>49</v>
      </c>
      <c r="G864" s="6" t="s">
        <v>50</v>
      </c>
      <c r="H864" s="6" t="s">
        <v>21</v>
      </c>
      <c r="I864" s="25">
        <v>0.54999999999999993</v>
      </c>
      <c r="J864" s="22">
        <v>1750</v>
      </c>
      <c r="K864" s="23">
        <f t="shared" si="45"/>
        <v>962.49999999999989</v>
      </c>
      <c r="L864" s="23">
        <f t="shared" si="46"/>
        <v>288.74999999999994</v>
      </c>
      <c r="M864" s="33">
        <v>0.3</v>
      </c>
      <c r="N864" s="30">
        <f t="shared" si="51"/>
        <v>0.55000000000000004</v>
      </c>
      <c r="O864" s="31">
        <v>962.5</v>
      </c>
      <c r="P864" s="31">
        <v>288.75</v>
      </c>
      <c r="Q864" s="30">
        <f t="shared" si="52"/>
        <v>529.375</v>
      </c>
      <c r="R864" s="27">
        <f t="shared" si="50"/>
        <v>12</v>
      </c>
    </row>
    <row r="865" spans="1:18">
      <c r="A865" s="1"/>
      <c r="B865" s="6" t="s">
        <v>14</v>
      </c>
      <c r="C865" s="6">
        <v>1185732</v>
      </c>
      <c r="D865" s="7">
        <v>44542</v>
      </c>
      <c r="E865" s="6" t="s">
        <v>33</v>
      </c>
      <c r="F865" s="6" t="s">
        <v>49</v>
      </c>
      <c r="G865" s="6" t="s">
        <v>50</v>
      </c>
      <c r="H865" s="6" t="s">
        <v>22</v>
      </c>
      <c r="I865" s="25">
        <v>0.59999999999999987</v>
      </c>
      <c r="J865" s="22">
        <v>2750</v>
      </c>
      <c r="K865" s="23">
        <f t="shared" si="45"/>
        <v>1649.9999999999995</v>
      </c>
      <c r="L865" s="23">
        <f t="shared" si="46"/>
        <v>742.49999999999977</v>
      </c>
      <c r="M865" s="33">
        <v>0.45</v>
      </c>
      <c r="N865" s="30">
        <f t="shared" si="51"/>
        <v>0.6</v>
      </c>
      <c r="O865" s="31">
        <v>1650</v>
      </c>
      <c r="P865" s="31">
        <v>742.5</v>
      </c>
      <c r="Q865" s="30">
        <f t="shared" si="52"/>
        <v>989.99999999999966</v>
      </c>
      <c r="R865" s="27">
        <f t="shared" si="50"/>
        <v>12</v>
      </c>
    </row>
    <row r="866" spans="1:18">
      <c r="A866" s="1" t="s">
        <v>39</v>
      </c>
      <c r="B866" s="6" t="s">
        <v>31</v>
      </c>
      <c r="C866" s="6">
        <v>1189833</v>
      </c>
      <c r="D866" s="7">
        <v>44213</v>
      </c>
      <c r="E866" s="6" t="s">
        <v>33</v>
      </c>
      <c r="F866" s="6" t="s">
        <v>51</v>
      </c>
      <c r="G866" s="6" t="s">
        <v>52</v>
      </c>
      <c r="H866" s="6" t="s">
        <v>17</v>
      </c>
      <c r="I866" s="25">
        <v>0.35</v>
      </c>
      <c r="J866" s="22">
        <v>4750</v>
      </c>
      <c r="K866" s="23">
        <f t="shared" si="45"/>
        <v>1662.5</v>
      </c>
      <c r="L866" s="23">
        <f t="shared" si="46"/>
        <v>748.125</v>
      </c>
      <c r="M866" s="33">
        <v>0.45</v>
      </c>
      <c r="N866" s="30">
        <f t="shared" si="51"/>
        <v>0.35</v>
      </c>
      <c r="O866" s="31">
        <v>1662.5</v>
      </c>
      <c r="P866" s="31">
        <v>748.125</v>
      </c>
      <c r="Q866" s="30">
        <f t="shared" si="52"/>
        <v>581.875</v>
      </c>
      <c r="R866" s="27">
        <f t="shared" si="50"/>
        <v>1</v>
      </c>
    </row>
    <row r="867" spans="1:18">
      <c r="A867" s="1"/>
      <c r="B867" s="6" t="s">
        <v>31</v>
      </c>
      <c r="C867" s="6">
        <v>1189833</v>
      </c>
      <c r="D867" s="7">
        <v>44213</v>
      </c>
      <c r="E867" s="6" t="s">
        <v>33</v>
      </c>
      <c r="F867" s="6" t="s">
        <v>51</v>
      </c>
      <c r="G867" s="6" t="s">
        <v>52</v>
      </c>
      <c r="H867" s="6" t="s">
        <v>18</v>
      </c>
      <c r="I867" s="25">
        <v>0.45</v>
      </c>
      <c r="J867" s="22">
        <v>4750</v>
      </c>
      <c r="K867" s="23">
        <f t="shared" si="45"/>
        <v>2137.5</v>
      </c>
      <c r="L867" s="23">
        <f t="shared" si="46"/>
        <v>641.25</v>
      </c>
      <c r="M867" s="33">
        <v>0.3</v>
      </c>
      <c r="N867" s="30">
        <f t="shared" si="51"/>
        <v>0.45</v>
      </c>
      <c r="O867" s="31">
        <v>2137.5</v>
      </c>
      <c r="P867" s="31">
        <v>641.25</v>
      </c>
      <c r="Q867" s="30">
        <f t="shared" si="52"/>
        <v>961.875</v>
      </c>
      <c r="R867" s="27">
        <f t="shared" si="50"/>
        <v>1</v>
      </c>
    </row>
    <row r="868" spans="1:18">
      <c r="A868" s="1"/>
      <c r="B868" s="6" t="s">
        <v>31</v>
      </c>
      <c r="C868" s="6">
        <v>1189833</v>
      </c>
      <c r="D868" s="7">
        <v>44213</v>
      </c>
      <c r="E868" s="6" t="s">
        <v>33</v>
      </c>
      <c r="F868" s="6" t="s">
        <v>51</v>
      </c>
      <c r="G868" s="6" t="s">
        <v>52</v>
      </c>
      <c r="H868" s="6" t="s">
        <v>19</v>
      </c>
      <c r="I868" s="25">
        <v>0.45</v>
      </c>
      <c r="J868" s="22">
        <v>4750</v>
      </c>
      <c r="K868" s="23">
        <f t="shared" si="45"/>
        <v>2137.5</v>
      </c>
      <c r="L868" s="23">
        <f t="shared" si="46"/>
        <v>961.875</v>
      </c>
      <c r="M868" s="33">
        <v>0.45</v>
      </c>
      <c r="N868" s="30">
        <f t="shared" si="51"/>
        <v>0.45</v>
      </c>
      <c r="O868" s="31">
        <v>2137.5</v>
      </c>
      <c r="P868" s="31">
        <v>961.875</v>
      </c>
      <c r="Q868" s="30">
        <f t="shared" si="52"/>
        <v>961.875</v>
      </c>
      <c r="R868" s="27">
        <f t="shared" si="50"/>
        <v>1</v>
      </c>
    </row>
    <row r="869" spans="1:18">
      <c r="A869" s="1"/>
      <c r="B869" s="6" t="s">
        <v>31</v>
      </c>
      <c r="C869" s="6">
        <v>1189833</v>
      </c>
      <c r="D869" s="7">
        <v>44213</v>
      </c>
      <c r="E869" s="6" t="s">
        <v>33</v>
      </c>
      <c r="F869" s="6" t="s">
        <v>51</v>
      </c>
      <c r="G869" s="6" t="s">
        <v>52</v>
      </c>
      <c r="H869" s="6" t="s">
        <v>20</v>
      </c>
      <c r="I869" s="25">
        <v>0.45</v>
      </c>
      <c r="J869" s="22">
        <v>3250</v>
      </c>
      <c r="K869" s="23">
        <f t="shared" si="45"/>
        <v>1462.5</v>
      </c>
      <c r="L869" s="23">
        <f t="shared" si="46"/>
        <v>585</v>
      </c>
      <c r="M869" s="33">
        <v>0.39999999999999997</v>
      </c>
      <c r="N869" s="30">
        <f t="shared" si="51"/>
        <v>0.45</v>
      </c>
      <c r="O869" s="31">
        <v>1462.5</v>
      </c>
      <c r="P869" s="31">
        <v>585</v>
      </c>
      <c r="Q869" s="30">
        <f t="shared" si="52"/>
        <v>658.125</v>
      </c>
      <c r="R869" s="27">
        <f t="shared" si="50"/>
        <v>1</v>
      </c>
    </row>
    <row r="870" spans="1:18">
      <c r="A870" s="1"/>
      <c r="B870" s="6" t="s">
        <v>31</v>
      </c>
      <c r="C870" s="6">
        <v>1189833</v>
      </c>
      <c r="D870" s="7">
        <v>44213</v>
      </c>
      <c r="E870" s="6" t="s">
        <v>33</v>
      </c>
      <c r="F870" s="6" t="s">
        <v>51</v>
      </c>
      <c r="G870" s="6" t="s">
        <v>52</v>
      </c>
      <c r="H870" s="6" t="s">
        <v>21</v>
      </c>
      <c r="I870" s="25">
        <v>0.5</v>
      </c>
      <c r="J870" s="22">
        <v>2750</v>
      </c>
      <c r="K870" s="23">
        <f t="shared" si="45"/>
        <v>1375</v>
      </c>
      <c r="L870" s="23">
        <f t="shared" si="46"/>
        <v>825.00000000000011</v>
      </c>
      <c r="M870" s="33">
        <v>0.60000000000000009</v>
      </c>
      <c r="N870" s="30">
        <f t="shared" si="51"/>
        <v>0.5</v>
      </c>
      <c r="O870" s="31">
        <v>1375</v>
      </c>
      <c r="P870" s="31">
        <v>825</v>
      </c>
      <c r="Q870" s="30">
        <f t="shared" si="52"/>
        <v>687.5</v>
      </c>
      <c r="R870" s="27">
        <f t="shared" si="50"/>
        <v>1</v>
      </c>
    </row>
    <row r="871" spans="1:18">
      <c r="A871" s="1"/>
      <c r="B871" s="6" t="s">
        <v>31</v>
      </c>
      <c r="C871" s="6">
        <v>1189833</v>
      </c>
      <c r="D871" s="7">
        <v>44213</v>
      </c>
      <c r="E871" s="6" t="s">
        <v>33</v>
      </c>
      <c r="F871" s="6" t="s">
        <v>51</v>
      </c>
      <c r="G871" s="6" t="s">
        <v>52</v>
      </c>
      <c r="H871" s="6" t="s">
        <v>22</v>
      </c>
      <c r="I871" s="25">
        <v>0.45</v>
      </c>
      <c r="J871" s="22">
        <v>4750</v>
      </c>
      <c r="K871" s="23">
        <f t="shared" si="45"/>
        <v>2137.5</v>
      </c>
      <c r="L871" s="23">
        <f t="shared" si="46"/>
        <v>534.375</v>
      </c>
      <c r="M871" s="33">
        <v>0.25</v>
      </c>
      <c r="N871" s="30">
        <f t="shared" si="51"/>
        <v>0.45</v>
      </c>
      <c r="O871" s="31">
        <v>2137.5</v>
      </c>
      <c r="P871" s="31">
        <v>534.375</v>
      </c>
      <c r="Q871" s="30">
        <f t="shared" si="52"/>
        <v>961.875</v>
      </c>
      <c r="R871" s="27">
        <f t="shared" si="50"/>
        <v>1</v>
      </c>
    </row>
    <row r="872" spans="1:18">
      <c r="A872" s="1"/>
      <c r="B872" s="6" t="s">
        <v>31</v>
      </c>
      <c r="C872" s="6">
        <v>1189833</v>
      </c>
      <c r="D872" s="7">
        <v>44244</v>
      </c>
      <c r="E872" s="6" t="s">
        <v>33</v>
      </c>
      <c r="F872" s="6" t="s">
        <v>51</v>
      </c>
      <c r="G872" s="6" t="s">
        <v>52</v>
      </c>
      <c r="H872" s="6" t="s">
        <v>17</v>
      </c>
      <c r="I872" s="25">
        <v>0.35</v>
      </c>
      <c r="J872" s="22">
        <v>5250</v>
      </c>
      <c r="K872" s="23">
        <f t="shared" si="45"/>
        <v>1837.4999999999998</v>
      </c>
      <c r="L872" s="23">
        <f t="shared" si="46"/>
        <v>826.87499999999989</v>
      </c>
      <c r="M872" s="33">
        <v>0.45</v>
      </c>
      <c r="N872" s="30">
        <f t="shared" si="51"/>
        <v>0.35</v>
      </c>
      <c r="O872" s="31">
        <v>1837.5</v>
      </c>
      <c r="P872" s="31">
        <v>826.875</v>
      </c>
      <c r="Q872" s="30">
        <f t="shared" si="52"/>
        <v>643.12499999999989</v>
      </c>
      <c r="R872" s="27">
        <f t="shared" si="50"/>
        <v>2</v>
      </c>
    </row>
    <row r="873" spans="1:18">
      <c r="A873" s="1"/>
      <c r="B873" s="6" t="s">
        <v>31</v>
      </c>
      <c r="C873" s="6">
        <v>1189833</v>
      </c>
      <c r="D873" s="7">
        <v>44244</v>
      </c>
      <c r="E873" s="6" t="s">
        <v>33</v>
      </c>
      <c r="F873" s="6" t="s">
        <v>51</v>
      </c>
      <c r="G873" s="6" t="s">
        <v>52</v>
      </c>
      <c r="H873" s="6" t="s">
        <v>18</v>
      </c>
      <c r="I873" s="25">
        <v>0.45</v>
      </c>
      <c r="J873" s="22">
        <v>4250</v>
      </c>
      <c r="K873" s="23">
        <f t="shared" si="45"/>
        <v>1912.5</v>
      </c>
      <c r="L873" s="23">
        <f t="shared" si="46"/>
        <v>573.75</v>
      </c>
      <c r="M873" s="33">
        <v>0.3</v>
      </c>
      <c r="N873" s="30">
        <f t="shared" si="51"/>
        <v>0.45</v>
      </c>
      <c r="O873" s="31">
        <v>1912.5</v>
      </c>
      <c r="P873" s="31">
        <v>573.75</v>
      </c>
      <c r="Q873" s="30">
        <f t="shared" si="52"/>
        <v>860.625</v>
      </c>
      <c r="R873" s="27">
        <f t="shared" si="50"/>
        <v>2</v>
      </c>
    </row>
    <row r="874" spans="1:18">
      <c r="A874" s="1"/>
      <c r="B874" s="6" t="s">
        <v>31</v>
      </c>
      <c r="C874" s="6">
        <v>1189833</v>
      </c>
      <c r="D874" s="7">
        <v>44244</v>
      </c>
      <c r="E874" s="6" t="s">
        <v>33</v>
      </c>
      <c r="F874" s="6" t="s">
        <v>51</v>
      </c>
      <c r="G874" s="6" t="s">
        <v>52</v>
      </c>
      <c r="H874" s="6" t="s">
        <v>19</v>
      </c>
      <c r="I874" s="25">
        <v>0.45</v>
      </c>
      <c r="J874" s="22">
        <v>4500</v>
      </c>
      <c r="K874" s="23">
        <f t="shared" si="45"/>
        <v>2025</v>
      </c>
      <c r="L874" s="23">
        <f t="shared" si="46"/>
        <v>911.25</v>
      </c>
      <c r="M874" s="33">
        <v>0.45</v>
      </c>
      <c r="N874" s="30">
        <f t="shared" si="51"/>
        <v>0.45</v>
      </c>
      <c r="O874" s="31">
        <v>2025</v>
      </c>
      <c r="P874" s="31">
        <v>911.25</v>
      </c>
      <c r="Q874" s="30">
        <f t="shared" si="52"/>
        <v>911.25</v>
      </c>
      <c r="R874" s="27">
        <f t="shared" si="50"/>
        <v>2</v>
      </c>
    </row>
    <row r="875" spans="1:18">
      <c r="A875" s="1"/>
      <c r="B875" s="6" t="s">
        <v>31</v>
      </c>
      <c r="C875" s="6">
        <v>1189833</v>
      </c>
      <c r="D875" s="7">
        <v>44244</v>
      </c>
      <c r="E875" s="6" t="s">
        <v>33</v>
      </c>
      <c r="F875" s="6" t="s">
        <v>51</v>
      </c>
      <c r="G875" s="6" t="s">
        <v>52</v>
      </c>
      <c r="H875" s="6" t="s">
        <v>20</v>
      </c>
      <c r="I875" s="25">
        <v>0.45</v>
      </c>
      <c r="J875" s="22">
        <v>3000</v>
      </c>
      <c r="K875" s="23">
        <f t="shared" si="45"/>
        <v>1350</v>
      </c>
      <c r="L875" s="23">
        <f t="shared" si="46"/>
        <v>540</v>
      </c>
      <c r="M875" s="33">
        <v>0.39999999999999997</v>
      </c>
      <c r="N875" s="30">
        <f t="shared" si="51"/>
        <v>0.45</v>
      </c>
      <c r="O875" s="31">
        <v>1350</v>
      </c>
      <c r="P875" s="31">
        <v>540</v>
      </c>
      <c r="Q875" s="30">
        <f t="shared" si="52"/>
        <v>607.5</v>
      </c>
      <c r="R875" s="27">
        <f t="shared" si="50"/>
        <v>2</v>
      </c>
    </row>
    <row r="876" spans="1:18">
      <c r="A876" s="1"/>
      <c r="B876" s="6" t="s">
        <v>31</v>
      </c>
      <c r="C876" s="6">
        <v>1189833</v>
      </c>
      <c r="D876" s="7">
        <v>44244</v>
      </c>
      <c r="E876" s="6" t="s">
        <v>33</v>
      </c>
      <c r="F876" s="6" t="s">
        <v>51</v>
      </c>
      <c r="G876" s="6" t="s">
        <v>52</v>
      </c>
      <c r="H876" s="6" t="s">
        <v>21</v>
      </c>
      <c r="I876" s="25">
        <v>0.5</v>
      </c>
      <c r="J876" s="22">
        <v>2250</v>
      </c>
      <c r="K876" s="23">
        <f t="shared" si="45"/>
        <v>1125</v>
      </c>
      <c r="L876" s="23">
        <f t="shared" si="46"/>
        <v>675.00000000000011</v>
      </c>
      <c r="M876" s="33">
        <v>0.60000000000000009</v>
      </c>
      <c r="N876" s="30">
        <f t="shared" si="51"/>
        <v>0.5</v>
      </c>
      <c r="O876" s="31">
        <v>1125</v>
      </c>
      <c r="P876" s="31">
        <v>675</v>
      </c>
      <c r="Q876" s="30">
        <f t="shared" si="52"/>
        <v>562.5</v>
      </c>
      <c r="R876" s="27">
        <f t="shared" si="50"/>
        <v>2</v>
      </c>
    </row>
    <row r="877" spans="1:18">
      <c r="A877" s="1"/>
      <c r="B877" s="6" t="s">
        <v>31</v>
      </c>
      <c r="C877" s="6">
        <v>1189833</v>
      </c>
      <c r="D877" s="7">
        <v>44244</v>
      </c>
      <c r="E877" s="6" t="s">
        <v>33</v>
      </c>
      <c r="F877" s="6" t="s">
        <v>51</v>
      </c>
      <c r="G877" s="6" t="s">
        <v>52</v>
      </c>
      <c r="H877" s="6" t="s">
        <v>22</v>
      </c>
      <c r="I877" s="25">
        <v>0.45</v>
      </c>
      <c r="J877" s="22">
        <v>4250</v>
      </c>
      <c r="K877" s="23">
        <f t="shared" si="45"/>
        <v>1912.5</v>
      </c>
      <c r="L877" s="23">
        <f t="shared" si="46"/>
        <v>478.125</v>
      </c>
      <c r="M877" s="33">
        <v>0.25</v>
      </c>
      <c r="N877" s="30">
        <f t="shared" si="51"/>
        <v>0.45</v>
      </c>
      <c r="O877" s="31">
        <v>1912.5</v>
      </c>
      <c r="P877" s="31">
        <v>478.125</v>
      </c>
      <c r="Q877" s="30">
        <f t="shared" si="52"/>
        <v>860.625</v>
      </c>
      <c r="R877" s="27">
        <f t="shared" si="50"/>
        <v>2</v>
      </c>
    </row>
    <row r="878" spans="1:18">
      <c r="A878" s="1"/>
      <c r="B878" s="6" t="s">
        <v>31</v>
      </c>
      <c r="C878" s="6">
        <v>1189833</v>
      </c>
      <c r="D878" s="7">
        <v>44271</v>
      </c>
      <c r="E878" s="6" t="s">
        <v>33</v>
      </c>
      <c r="F878" s="6" t="s">
        <v>51</v>
      </c>
      <c r="G878" s="6" t="s">
        <v>52</v>
      </c>
      <c r="H878" s="6" t="s">
        <v>17</v>
      </c>
      <c r="I878" s="25">
        <v>0.35</v>
      </c>
      <c r="J878" s="22">
        <v>5750</v>
      </c>
      <c r="K878" s="23">
        <f t="shared" si="45"/>
        <v>2012.4999999999998</v>
      </c>
      <c r="L878" s="23">
        <f t="shared" si="46"/>
        <v>905.62499999999989</v>
      </c>
      <c r="M878" s="33">
        <v>0.45</v>
      </c>
      <c r="N878" s="30">
        <f t="shared" si="51"/>
        <v>0.35</v>
      </c>
      <c r="O878" s="31">
        <v>2012.5</v>
      </c>
      <c r="P878" s="31">
        <v>905.625</v>
      </c>
      <c r="Q878" s="30">
        <f t="shared" si="52"/>
        <v>704.37499999999989</v>
      </c>
      <c r="R878" s="27">
        <f t="shared" si="50"/>
        <v>3</v>
      </c>
    </row>
    <row r="879" spans="1:18">
      <c r="A879" s="1"/>
      <c r="B879" s="6" t="s">
        <v>31</v>
      </c>
      <c r="C879" s="6">
        <v>1189833</v>
      </c>
      <c r="D879" s="7">
        <v>44271</v>
      </c>
      <c r="E879" s="6" t="s">
        <v>33</v>
      </c>
      <c r="F879" s="6" t="s">
        <v>51</v>
      </c>
      <c r="G879" s="6" t="s">
        <v>52</v>
      </c>
      <c r="H879" s="6" t="s">
        <v>18</v>
      </c>
      <c r="I879" s="25">
        <v>0.45</v>
      </c>
      <c r="J879" s="22">
        <v>4250</v>
      </c>
      <c r="K879" s="23">
        <f t="shared" si="45"/>
        <v>1912.5</v>
      </c>
      <c r="L879" s="23">
        <f t="shared" si="46"/>
        <v>573.75</v>
      </c>
      <c r="M879" s="33">
        <v>0.3</v>
      </c>
      <c r="N879" s="30">
        <f t="shared" si="51"/>
        <v>0.45</v>
      </c>
      <c r="O879" s="31">
        <v>1912.5</v>
      </c>
      <c r="P879" s="31">
        <v>573.75</v>
      </c>
      <c r="Q879" s="30">
        <f t="shared" si="52"/>
        <v>860.625</v>
      </c>
      <c r="R879" s="27">
        <f t="shared" si="50"/>
        <v>3</v>
      </c>
    </row>
    <row r="880" spans="1:18">
      <c r="A880" s="1"/>
      <c r="B880" s="6" t="s">
        <v>31</v>
      </c>
      <c r="C880" s="6">
        <v>1189833</v>
      </c>
      <c r="D880" s="7">
        <v>44271</v>
      </c>
      <c r="E880" s="6" t="s">
        <v>33</v>
      </c>
      <c r="F880" s="6" t="s">
        <v>51</v>
      </c>
      <c r="G880" s="6" t="s">
        <v>52</v>
      </c>
      <c r="H880" s="6" t="s">
        <v>19</v>
      </c>
      <c r="I880" s="25">
        <v>0.45</v>
      </c>
      <c r="J880" s="22">
        <v>4250</v>
      </c>
      <c r="K880" s="23">
        <f t="shared" si="45"/>
        <v>1912.5</v>
      </c>
      <c r="L880" s="23">
        <f t="shared" si="46"/>
        <v>860.625</v>
      </c>
      <c r="M880" s="33">
        <v>0.45</v>
      </c>
      <c r="N880" s="30">
        <f t="shared" si="51"/>
        <v>0.45</v>
      </c>
      <c r="O880" s="31">
        <v>1912.5</v>
      </c>
      <c r="P880" s="31">
        <v>860.625</v>
      </c>
      <c r="Q880" s="30">
        <f t="shared" si="52"/>
        <v>860.625</v>
      </c>
      <c r="R880" s="27">
        <f t="shared" si="50"/>
        <v>3</v>
      </c>
    </row>
    <row r="881" spans="1:18">
      <c r="A881" s="1"/>
      <c r="B881" s="6" t="s">
        <v>31</v>
      </c>
      <c r="C881" s="6">
        <v>1189833</v>
      </c>
      <c r="D881" s="7">
        <v>44271</v>
      </c>
      <c r="E881" s="6" t="s">
        <v>33</v>
      </c>
      <c r="F881" s="6" t="s">
        <v>51</v>
      </c>
      <c r="G881" s="6" t="s">
        <v>52</v>
      </c>
      <c r="H881" s="6" t="s">
        <v>20</v>
      </c>
      <c r="I881" s="25">
        <v>0.45</v>
      </c>
      <c r="J881" s="22">
        <v>3250</v>
      </c>
      <c r="K881" s="23">
        <f t="shared" si="45"/>
        <v>1462.5</v>
      </c>
      <c r="L881" s="23">
        <f t="shared" si="46"/>
        <v>585</v>
      </c>
      <c r="M881" s="33">
        <v>0.39999999999999997</v>
      </c>
      <c r="N881" s="30">
        <f t="shared" si="51"/>
        <v>0.45</v>
      </c>
      <c r="O881" s="31">
        <v>1462.5</v>
      </c>
      <c r="P881" s="31">
        <v>585</v>
      </c>
      <c r="Q881" s="30">
        <f t="shared" si="52"/>
        <v>658.125</v>
      </c>
      <c r="R881" s="27">
        <f t="shared" si="50"/>
        <v>3</v>
      </c>
    </row>
    <row r="882" spans="1:18">
      <c r="A882" s="1"/>
      <c r="B882" s="6" t="s">
        <v>31</v>
      </c>
      <c r="C882" s="6">
        <v>1189833</v>
      </c>
      <c r="D882" s="7">
        <v>44271</v>
      </c>
      <c r="E882" s="6" t="s">
        <v>33</v>
      </c>
      <c r="F882" s="6" t="s">
        <v>51</v>
      </c>
      <c r="G882" s="6" t="s">
        <v>52</v>
      </c>
      <c r="H882" s="6" t="s">
        <v>21</v>
      </c>
      <c r="I882" s="25">
        <v>0.5</v>
      </c>
      <c r="J882" s="22">
        <v>2000</v>
      </c>
      <c r="K882" s="23">
        <f t="shared" si="45"/>
        <v>1000</v>
      </c>
      <c r="L882" s="23">
        <f t="shared" si="46"/>
        <v>600.00000000000011</v>
      </c>
      <c r="M882" s="33">
        <v>0.60000000000000009</v>
      </c>
      <c r="N882" s="30">
        <f t="shared" si="51"/>
        <v>0.5</v>
      </c>
      <c r="O882" s="31">
        <v>1000</v>
      </c>
      <c r="P882" s="31">
        <v>600</v>
      </c>
      <c r="Q882" s="30">
        <f t="shared" si="52"/>
        <v>500</v>
      </c>
      <c r="R882" s="27">
        <f t="shared" si="50"/>
        <v>3</v>
      </c>
    </row>
    <row r="883" spans="1:18">
      <c r="A883" s="1"/>
      <c r="B883" s="6" t="s">
        <v>31</v>
      </c>
      <c r="C883" s="6">
        <v>1189833</v>
      </c>
      <c r="D883" s="7">
        <v>44271</v>
      </c>
      <c r="E883" s="6" t="s">
        <v>33</v>
      </c>
      <c r="F883" s="6" t="s">
        <v>51</v>
      </c>
      <c r="G883" s="6" t="s">
        <v>52</v>
      </c>
      <c r="H883" s="6" t="s">
        <v>22</v>
      </c>
      <c r="I883" s="25">
        <v>0.45</v>
      </c>
      <c r="J883" s="22">
        <v>4000</v>
      </c>
      <c r="K883" s="23">
        <f t="shared" si="45"/>
        <v>1800</v>
      </c>
      <c r="L883" s="23">
        <f t="shared" si="46"/>
        <v>450</v>
      </c>
      <c r="M883" s="33">
        <v>0.25</v>
      </c>
      <c r="N883" s="30">
        <f t="shared" si="51"/>
        <v>0.45</v>
      </c>
      <c r="O883" s="31">
        <v>1800</v>
      </c>
      <c r="P883" s="31">
        <v>450</v>
      </c>
      <c r="Q883" s="30">
        <f t="shared" si="52"/>
        <v>810</v>
      </c>
      <c r="R883" s="27">
        <f t="shared" si="50"/>
        <v>3</v>
      </c>
    </row>
    <row r="884" spans="1:18">
      <c r="A884" s="1"/>
      <c r="B884" s="6" t="s">
        <v>31</v>
      </c>
      <c r="C884" s="6">
        <v>1189833</v>
      </c>
      <c r="D884" s="7">
        <v>44303</v>
      </c>
      <c r="E884" s="6" t="s">
        <v>33</v>
      </c>
      <c r="F884" s="6" t="s">
        <v>51</v>
      </c>
      <c r="G884" s="6" t="s">
        <v>52</v>
      </c>
      <c r="H884" s="6" t="s">
        <v>17</v>
      </c>
      <c r="I884" s="25">
        <v>0.45</v>
      </c>
      <c r="J884" s="22">
        <v>5750</v>
      </c>
      <c r="K884" s="23">
        <f t="shared" si="45"/>
        <v>2587.5</v>
      </c>
      <c r="L884" s="23">
        <f t="shared" si="46"/>
        <v>1164.375</v>
      </c>
      <c r="M884" s="33">
        <v>0.45</v>
      </c>
      <c r="N884" s="30">
        <f t="shared" si="51"/>
        <v>0.45</v>
      </c>
      <c r="O884" s="31">
        <v>2587.5</v>
      </c>
      <c r="P884" s="31">
        <v>1164.375</v>
      </c>
      <c r="Q884" s="30">
        <f t="shared" si="52"/>
        <v>1164.375</v>
      </c>
      <c r="R884" s="27">
        <f t="shared" si="50"/>
        <v>4</v>
      </c>
    </row>
    <row r="885" spans="1:18">
      <c r="A885" s="1"/>
      <c r="B885" s="6" t="s">
        <v>31</v>
      </c>
      <c r="C885" s="6">
        <v>1189833</v>
      </c>
      <c r="D885" s="7">
        <v>44303</v>
      </c>
      <c r="E885" s="6" t="s">
        <v>33</v>
      </c>
      <c r="F885" s="6" t="s">
        <v>51</v>
      </c>
      <c r="G885" s="6" t="s">
        <v>52</v>
      </c>
      <c r="H885" s="6" t="s">
        <v>18</v>
      </c>
      <c r="I885" s="25">
        <v>0.45</v>
      </c>
      <c r="J885" s="22">
        <v>3750</v>
      </c>
      <c r="K885" s="23">
        <f t="shared" si="45"/>
        <v>1687.5</v>
      </c>
      <c r="L885" s="23">
        <f t="shared" si="46"/>
        <v>506.25</v>
      </c>
      <c r="M885" s="33">
        <v>0.3</v>
      </c>
      <c r="N885" s="30">
        <f t="shared" si="51"/>
        <v>0.45</v>
      </c>
      <c r="O885" s="31">
        <v>1687.5</v>
      </c>
      <c r="P885" s="31">
        <v>506.25</v>
      </c>
      <c r="Q885" s="30">
        <f t="shared" si="52"/>
        <v>759.375</v>
      </c>
      <c r="R885" s="27">
        <f t="shared" si="50"/>
        <v>4</v>
      </c>
    </row>
    <row r="886" spans="1:18">
      <c r="A886" s="1"/>
      <c r="B886" s="6" t="s">
        <v>31</v>
      </c>
      <c r="C886" s="6">
        <v>1189833</v>
      </c>
      <c r="D886" s="7">
        <v>44303</v>
      </c>
      <c r="E886" s="6" t="s">
        <v>33</v>
      </c>
      <c r="F886" s="6" t="s">
        <v>51</v>
      </c>
      <c r="G886" s="6" t="s">
        <v>52</v>
      </c>
      <c r="H886" s="6" t="s">
        <v>19</v>
      </c>
      <c r="I886" s="25">
        <v>0.45</v>
      </c>
      <c r="J886" s="22">
        <v>4000</v>
      </c>
      <c r="K886" s="23">
        <f t="shared" si="45"/>
        <v>1800</v>
      </c>
      <c r="L886" s="23">
        <f t="shared" si="46"/>
        <v>810</v>
      </c>
      <c r="M886" s="33">
        <v>0.45</v>
      </c>
      <c r="N886" s="30">
        <f t="shared" si="51"/>
        <v>0.45</v>
      </c>
      <c r="O886" s="31">
        <v>1800</v>
      </c>
      <c r="P886" s="31">
        <v>810</v>
      </c>
      <c r="Q886" s="30">
        <f t="shared" si="52"/>
        <v>810</v>
      </c>
      <c r="R886" s="27">
        <f t="shared" si="50"/>
        <v>4</v>
      </c>
    </row>
    <row r="887" spans="1:18">
      <c r="A887" s="1"/>
      <c r="B887" s="6" t="s">
        <v>31</v>
      </c>
      <c r="C887" s="6">
        <v>1189833</v>
      </c>
      <c r="D887" s="7">
        <v>44303</v>
      </c>
      <c r="E887" s="6" t="s">
        <v>33</v>
      </c>
      <c r="F887" s="6" t="s">
        <v>51</v>
      </c>
      <c r="G887" s="6" t="s">
        <v>52</v>
      </c>
      <c r="H887" s="6" t="s">
        <v>20</v>
      </c>
      <c r="I887" s="25">
        <v>0.4</v>
      </c>
      <c r="J887" s="22">
        <v>3000</v>
      </c>
      <c r="K887" s="23">
        <f t="shared" si="45"/>
        <v>1200</v>
      </c>
      <c r="L887" s="23">
        <f t="shared" si="46"/>
        <v>479.99999999999994</v>
      </c>
      <c r="M887" s="33">
        <v>0.39999999999999997</v>
      </c>
      <c r="N887" s="30">
        <f t="shared" si="51"/>
        <v>0.4</v>
      </c>
      <c r="O887" s="31">
        <v>1200</v>
      </c>
      <c r="P887" s="31">
        <v>480</v>
      </c>
      <c r="Q887" s="30">
        <f t="shared" si="52"/>
        <v>480</v>
      </c>
      <c r="R887" s="27">
        <f t="shared" si="50"/>
        <v>4</v>
      </c>
    </row>
    <row r="888" spans="1:18">
      <c r="A888" s="1"/>
      <c r="B888" s="6" t="s">
        <v>31</v>
      </c>
      <c r="C888" s="6">
        <v>1189833</v>
      </c>
      <c r="D888" s="7">
        <v>44303</v>
      </c>
      <c r="E888" s="6" t="s">
        <v>33</v>
      </c>
      <c r="F888" s="6" t="s">
        <v>51</v>
      </c>
      <c r="G888" s="6" t="s">
        <v>52</v>
      </c>
      <c r="H888" s="6" t="s">
        <v>21</v>
      </c>
      <c r="I888" s="25">
        <v>0.45</v>
      </c>
      <c r="J888" s="22">
        <v>2000</v>
      </c>
      <c r="K888" s="23">
        <f t="shared" si="45"/>
        <v>900</v>
      </c>
      <c r="L888" s="23">
        <f t="shared" si="46"/>
        <v>540.00000000000011</v>
      </c>
      <c r="M888" s="33">
        <v>0.60000000000000009</v>
      </c>
      <c r="N888" s="30">
        <f t="shared" si="51"/>
        <v>0.45</v>
      </c>
      <c r="O888" s="31">
        <v>900</v>
      </c>
      <c r="P888" s="31">
        <v>540</v>
      </c>
      <c r="Q888" s="30">
        <f t="shared" si="52"/>
        <v>405</v>
      </c>
      <c r="R888" s="27">
        <f t="shared" si="50"/>
        <v>4</v>
      </c>
    </row>
    <row r="889" spans="1:18">
      <c r="A889" s="1"/>
      <c r="B889" s="6" t="s">
        <v>31</v>
      </c>
      <c r="C889" s="6">
        <v>1189833</v>
      </c>
      <c r="D889" s="7">
        <v>44303</v>
      </c>
      <c r="E889" s="6" t="s">
        <v>33</v>
      </c>
      <c r="F889" s="6" t="s">
        <v>51</v>
      </c>
      <c r="G889" s="6" t="s">
        <v>52</v>
      </c>
      <c r="H889" s="6" t="s">
        <v>22</v>
      </c>
      <c r="I889" s="25">
        <v>0.6</v>
      </c>
      <c r="J889" s="22">
        <v>3750</v>
      </c>
      <c r="K889" s="23">
        <f t="shared" si="45"/>
        <v>2250</v>
      </c>
      <c r="L889" s="23">
        <f t="shared" si="46"/>
        <v>562.5</v>
      </c>
      <c r="M889" s="33">
        <v>0.25</v>
      </c>
      <c r="N889" s="30">
        <f t="shared" si="51"/>
        <v>0.6</v>
      </c>
      <c r="O889" s="31">
        <v>2250</v>
      </c>
      <c r="P889" s="31">
        <v>562.5</v>
      </c>
      <c r="Q889" s="30">
        <f t="shared" si="52"/>
        <v>1350</v>
      </c>
      <c r="R889" s="27">
        <f t="shared" si="50"/>
        <v>4</v>
      </c>
    </row>
    <row r="890" spans="1:18">
      <c r="A890" s="1"/>
      <c r="B890" s="6" t="s">
        <v>31</v>
      </c>
      <c r="C890" s="6">
        <v>1189833</v>
      </c>
      <c r="D890" s="7">
        <v>44334</v>
      </c>
      <c r="E890" s="6" t="s">
        <v>33</v>
      </c>
      <c r="F890" s="6" t="s">
        <v>51</v>
      </c>
      <c r="G890" s="6" t="s">
        <v>52</v>
      </c>
      <c r="H890" s="6" t="s">
        <v>17</v>
      </c>
      <c r="I890" s="25">
        <v>0.4</v>
      </c>
      <c r="J890" s="22">
        <v>5750</v>
      </c>
      <c r="K890" s="23">
        <f t="shared" si="45"/>
        <v>2300</v>
      </c>
      <c r="L890" s="23">
        <f t="shared" si="46"/>
        <v>1035</v>
      </c>
      <c r="M890" s="33">
        <v>0.45</v>
      </c>
      <c r="N890" s="30">
        <f t="shared" si="51"/>
        <v>0.4</v>
      </c>
      <c r="O890" s="31">
        <v>2300</v>
      </c>
      <c r="P890" s="31">
        <v>1035</v>
      </c>
      <c r="Q890" s="30">
        <f t="shared" si="52"/>
        <v>920</v>
      </c>
      <c r="R890" s="27">
        <f t="shared" si="50"/>
        <v>5</v>
      </c>
    </row>
    <row r="891" spans="1:18">
      <c r="A891" s="1"/>
      <c r="B891" s="6" t="s">
        <v>31</v>
      </c>
      <c r="C891" s="6">
        <v>1189833</v>
      </c>
      <c r="D891" s="7">
        <v>44334</v>
      </c>
      <c r="E891" s="6" t="s">
        <v>33</v>
      </c>
      <c r="F891" s="6" t="s">
        <v>51</v>
      </c>
      <c r="G891" s="6" t="s">
        <v>52</v>
      </c>
      <c r="H891" s="6" t="s">
        <v>18</v>
      </c>
      <c r="I891" s="25">
        <v>0.45</v>
      </c>
      <c r="J891" s="22">
        <v>4250</v>
      </c>
      <c r="K891" s="23">
        <f t="shared" si="45"/>
        <v>1912.5</v>
      </c>
      <c r="L891" s="23">
        <f t="shared" si="46"/>
        <v>573.75</v>
      </c>
      <c r="M891" s="33">
        <v>0.3</v>
      </c>
      <c r="N891" s="30">
        <f t="shared" si="51"/>
        <v>0.45</v>
      </c>
      <c r="O891" s="31">
        <v>1912.5</v>
      </c>
      <c r="P891" s="31">
        <v>573.75</v>
      </c>
      <c r="Q891" s="30">
        <f t="shared" si="52"/>
        <v>860.625</v>
      </c>
      <c r="R891" s="27">
        <f t="shared" si="50"/>
        <v>5</v>
      </c>
    </row>
    <row r="892" spans="1:18">
      <c r="A892" s="1"/>
      <c r="B892" s="6" t="s">
        <v>31</v>
      </c>
      <c r="C892" s="6">
        <v>1189833</v>
      </c>
      <c r="D892" s="7">
        <v>44334</v>
      </c>
      <c r="E892" s="6" t="s">
        <v>33</v>
      </c>
      <c r="F892" s="6" t="s">
        <v>51</v>
      </c>
      <c r="G892" s="6" t="s">
        <v>52</v>
      </c>
      <c r="H892" s="6" t="s">
        <v>19</v>
      </c>
      <c r="I892" s="25">
        <v>0.45</v>
      </c>
      <c r="J892" s="22">
        <v>4250</v>
      </c>
      <c r="K892" s="23">
        <f t="shared" si="45"/>
        <v>1912.5</v>
      </c>
      <c r="L892" s="23">
        <f t="shared" si="46"/>
        <v>860.625</v>
      </c>
      <c r="M892" s="33">
        <v>0.45</v>
      </c>
      <c r="N892" s="30">
        <f t="shared" si="51"/>
        <v>0.45</v>
      </c>
      <c r="O892" s="31">
        <v>1912.5</v>
      </c>
      <c r="P892" s="31">
        <v>860.625</v>
      </c>
      <c r="Q892" s="30">
        <f t="shared" si="52"/>
        <v>860.625</v>
      </c>
      <c r="R892" s="27">
        <f t="shared" si="50"/>
        <v>5</v>
      </c>
    </row>
    <row r="893" spans="1:18">
      <c r="A893" s="1"/>
      <c r="B893" s="6" t="s">
        <v>31</v>
      </c>
      <c r="C893" s="6">
        <v>1189833</v>
      </c>
      <c r="D893" s="7">
        <v>44334</v>
      </c>
      <c r="E893" s="6" t="s">
        <v>33</v>
      </c>
      <c r="F893" s="6" t="s">
        <v>51</v>
      </c>
      <c r="G893" s="6" t="s">
        <v>52</v>
      </c>
      <c r="H893" s="6" t="s">
        <v>20</v>
      </c>
      <c r="I893" s="25">
        <v>0.4</v>
      </c>
      <c r="J893" s="22">
        <v>3250</v>
      </c>
      <c r="K893" s="23">
        <f t="shared" si="45"/>
        <v>1300</v>
      </c>
      <c r="L893" s="23">
        <f t="shared" si="46"/>
        <v>520</v>
      </c>
      <c r="M893" s="33">
        <v>0.39999999999999997</v>
      </c>
      <c r="N893" s="30">
        <f t="shared" si="51"/>
        <v>0.4</v>
      </c>
      <c r="O893" s="31">
        <v>1300</v>
      </c>
      <c r="P893" s="31">
        <v>520</v>
      </c>
      <c r="Q893" s="30">
        <f t="shared" si="52"/>
        <v>520</v>
      </c>
      <c r="R893" s="27">
        <f t="shared" si="50"/>
        <v>5</v>
      </c>
    </row>
    <row r="894" spans="1:18">
      <c r="A894" s="1"/>
      <c r="B894" s="6" t="s">
        <v>31</v>
      </c>
      <c r="C894" s="6">
        <v>1189833</v>
      </c>
      <c r="D894" s="7">
        <v>44334</v>
      </c>
      <c r="E894" s="6" t="s">
        <v>33</v>
      </c>
      <c r="F894" s="6" t="s">
        <v>51</v>
      </c>
      <c r="G894" s="6" t="s">
        <v>52</v>
      </c>
      <c r="H894" s="6" t="s">
        <v>21</v>
      </c>
      <c r="I894" s="25">
        <v>0.45</v>
      </c>
      <c r="J894" s="22">
        <v>2250</v>
      </c>
      <c r="K894" s="23">
        <f t="shared" si="45"/>
        <v>1012.5</v>
      </c>
      <c r="L894" s="23">
        <f t="shared" si="46"/>
        <v>607.50000000000011</v>
      </c>
      <c r="M894" s="33">
        <v>0.60000000000000009</v>
      </c>
      <c r="N894" s="30">
        <f t="shared" si="51"/>
        <v>0.45</v>
      </c>
      <c r="O894" s="31">
        <v>1012.5</v>
      </c>
      <c r="P894" s="31">
        <v>607.5</v>
      </c>
      <c r="Q894" s="30">
        <f t="shared" si="52"/>
        <v>455.625</v>
      </c>
      <c r="R894" s="27">
        <f t="shared" si="50"/>
        <v>5</v>
      </c>
    </row>
    <row r="895" spans="1:18">
      <c r="A895" s="1"/>
      <c r="B895" s="6" t="s">
        <v>31</v>
      </c>
      <c r="C895" s="6">
        <v>1189833</v>
      </c>
      <c r="D895" s="7">
        <v>44334</v>
      </c>
      <c r="E895" s="6" t="s">
        <v>33</v>
      </c>
      <c r="F895" s="6" t="s">
        <v>51</v>
      </c>
      <c r="G895" s="6" t="s">
        <v>52</v>
      </c>
      <c r="H895" s="6" t="s">
        <v>22</v>
      </c>
      <c r="I895" s="25">
        <v>0.6</v>
      </c>
      <c r="J895" s="22">
        <v>4000</v>
      </c>
      <c r="K895" s="23">
        <f t="shared" si="45"/>
        <v>2400</v>
      </c>
      <c r="L895" s="23">
        <f t="shared" si="46"/>
        <v>600</v>
      </c>
      <c r="M895" s="33">
        <v>0.25</v>
      </c>
      <c r="N895" s="30">
        <f t="shared" si="51"/>
        <v>0.6</v>
      </c>
      <c r="O895" s="31">
        <v>2400</v>
      </c>
      <c r="P895" s="31">
        <v>600</v>
      </c>
      <c r="Q895" s="30">
        <f t="shared" si="52"/>
        <v>1440</v>
      </c>
      <c r="R895" s="27">
        <f t="shared" si="50"/>
        <v>5</v>
      </c>
    </row>
    <row r="896" spans="1:18">
      <c r="A896" s="1"/>
      <c r="B896" s="6" t="s">
        <v>31</v>
      </c>
      <c r="C896" s="6">
        <v>1189833</v>
      </c>
      <c r="D896" s="7">
        <v>44364</v>
      </c>
      <c r="E896" s="6" t="s">
        <v>33</v>
      </c>
      <c r="F896" s="6" t="s">
        <v>51</v>
      </c>
      <c r="G896" s="6" t="s">
        <v>52</v>
      </c>
      <c r="H896" s="6" t="s">
        <v>17</v>
      </c>
      <c r="I896" s="25">
        <v>0.4</v>
      </c>
      <c r="J896" s="22">
        <v>6750</v>
      </c>
      <c r="K896" s="23">
        <f t="shared" si="45"/>
        <v>2700</v>
      </c>
      <c r="L896" s="23">
        <f t="shared" si="46"/>
        <v>1215</v>
      </c>
      <c r="M896" s="33">
        <v>0.45</v>
      </c>
      <c r="N896" s="30">
        <f t="shared" si="51"/>
        <v>0.4</v>
      </c>
      <c r="O896" s="31">
        <v>2700</v>
      </c>
      <c r="P896" s="31">
        <v>1215</v>
      </c>
      <c r="Q896" s="30">
        <f t="shared" si="52"/>
        <v>1080</v>
      </c>
      <c r="R896" s="27">
        <f t="shared" si="50"/>
        <v>6</v>
      </c>
    </row>
    <row r="897" spans="1:18">
      <c r="A897" s="1"/>
      <c r="B897" s="6" t="s">
        <v>31</v>
      </c>
      <c r="C897" s="6">
        <v>1189833</v>
      </c>
      <c r="D897" s="7">
        <v>44364</v>
      </c>
      <c r="E897" s="6" t="s">
        <v>33</v>
      </c>
      <c r="F897" s="6" t="s">
        <v>51</v>
      </c>
      <c r="G897" s="6" t="s">
        <v>52</v>
      </c>
      <c r="H897" s="6" t="s">
        <v>18</v>
      </c>
      <c r="I897" s="25">
        <v>0.45</v>
      </c>
      <c r="J897" s="22">
        <v>5250</v>
      </c>
      <c r="K897" s="23">
        <f t="shared" si="45"/>
        <v>2362.5</v>
      </c>
      <c r="L897" s="23">
        <f t="shared" si="46"/>
        <v>708.75</v>
      </c>
      <c r="M897" s="33">
        <v>0.3</v>
      </c>
      <c r="N897" s="30">
        <f t="shared" si="51"/>
        <v>0.45</v>
      </c>
      <c r="O897" s="31">
        <v>2362.5</v>
      </c>
      <c r="P897" s="31">
        <v>708.75</v>
      </c>
      <c r="Q897" s="30">
        <f t="shared" si="52"/>
        <v>1063.125</v>
      </c>
      <c r="R897" s="27">
        <f t="shared" ref="R897:R960" si="53">MONTH(D897)</f>
        <v>6</v>
      </c>
    </row>
    <row r="898" spans="1:18">
      <c r="A898" s="1"/>
      <c r="B898" s="6" t="s">
        <v>31</v>
      </c>
      <c r="C898" s="6">
        <v>1189833</v>
      </c>
      <c r="D898" s="7">
        <v>44364</v>
      </c>
      <c r="E898" s="6" t="s">
        <v>33</v>
      </c>
      <c r="F898" s="6" t="s">
        <v>51</v>
      </c>
      <c r="G898" s="6" t="s">
        <v>52</v>
      </c>
      <c r="H898" s="6" t="s">
        <v>19</v>
      </c>
      <c r="I898" s="25">
        <v>0.45</v>
      </c>
      <c r="J898" s="22">
        <v>5500</v>
      </c>
      <c r="K898" s="23">
        <f t="shared" si="45"/>
        <v>2475</v>
      </c>
      <c r="L898" s="23">
        <f t="shared" si="46"/>
        <v>1113.75</v>
      </c>
      <c r="M898" s="33">
        <v>0.45</v>
      </c>
      <c r="N898" s="30">
        <f t="shared" si="51"/>
        <v>0.45</v>
      </c>
      <c r="O898" s="31">
        <v>2475</v>
      </c>
      <c r="P898" s="31">
        <v>1113.75</v>
      </c>
      <c r="Q898" s="30">
        <f t="shared" si="52"/>
        <v>1113.75</v>
      </c>
      <c r="R898" s="27">
        <f t="shared" si="53"/>
        <v>6</v>
      </c>
    </row>
    <row r="899" spans="1:18">
      <c r="A899" s="1"/>
      <c r="B899" s="6" t="s">
        <v>31</v>
      </c>
      <c r="C899" s="6">
        <v>1189833</v>
      </c>
      <c r="D899" s="7">
        <v>44364</v>
      </c>
      <c r="E899" s="6" t="s">
        <v>33</v>
      </c>
      <c r="F899" s="6" t="s">
        <v>51</v>
      </c>
      <c r="G899" s="6" t="s">
        <v>52</v>
      </c>
      <c r="H899" s="6" t="s">
        <v>20</v>
      </c>
      <c r="I899" s="25">
        <v>0.4</v>
      </c>
      <c r="J899" s="22">
        <v>4250</v>
      </c>
      <c r="K899" s="23">
        <f t="shared" si="45"/>
        <v>1700</v>
      </c>
      <c r="L899" s="23">
        <f t="shared" si="46"/>
        <v>680</v>
      </c>
      <c r="M899" s="33">
        <v>0.39999999999999997</v>
      </c>
      <c r="N899" s="30">
        <f t="shared" ref="N899:N962" si="54">_xlfn.NUMBERVALUE(SUBSTITUTE(I899,"$",""))</f>
        <v>0.4</v>
      </c>
      <c r="O899" s="31">
        <v>1700</v>
      </c>
      <c r="P899" s="31">
        <v>680</v>
      </c>
      <c r="Q899" s="30">
        <f t="shared" ref="Q899:Q962" si="55">N899*K899</f>
        <v>680</v>
      </c>
      <c r="R899" s="27">
        <f t="shared" si="53"/>
        <v>6</v>
      </c>
    </row>
    <row r="900" spans="1:18">
      <c r="A900" s="1"/>
      <c r="B900" s="6" t="s">
        <v>31</v>
      </c>
      <c r="C900" s="6">
        <v>1189833</v>
      </c>
      <c r="D900" s="7">
        <v>44364</v>
      </c>
      <c r="E900" s="6" t="s">
        <v>33</v>
      </c>
      <c r="F900" s="6" t="s">
        <v>51</v>
      </c>
      <c r="G900" s="6" t="s">
        <v>52</v>
      </c>
      <c r="H900" s="6" t="s">
        <v>21</v>
      </c>
      <c r="I900" s="25">
        <v>0.45</v>
      </c>
      <c r="J900" s="22">
        <v>3000</v>
      </c>
      <c r="K900" s="23">
        <f t="shared" si="45"/>
        <v>1350</v>
      </c>
      <c r="L900" s="23">
        <f t="shared" si="46"/>
        <v>810.00000000000011</v>
      </c>
      <c r="M900" s="33">
        <v>0.60000000000000009</v>
      </c>
      <c r="N900" s="30">
        <f t="shared" si="54"/>
        <v>0.45</v>
      </c>
      <c r="O900" s="31">
        <v>1350</v>
      </c>
      <c r="P900" s="31">
        <v>810</v>
      </c>
      <c r="Q900" s="30">
        <f t="shared" si="55"/>
        <v>607.5</v>
      </c>
      <c r="R900" s="27">
        <f t="shared" si="53"/>
        <v>6</v>
      </c>
    </row>
    <row r="901" spans="1:18">
      <c r="A901" s="1"/>
      <c r="B901" s="6" t="s">
        <v>31</v>
      </c>
      <c r="C901" s="6">
        <v>1189833</v>
      </c>
      <c r="D901" s="7">
        <v>44364</v>
      </c>
      <c r="E901" s="6" t="s">
        <v>33</v>
      </c>
      <c r="F901" s="6" t="s">
        <v>51</v>
      </c>
      <c r="G901" s="6" t="s">
        <v>52</v>
      </c>
      <c r="H901" s="6" t="s">
        <v>22</v>
      </c>
      <c r="I901" s="25">
        <v>0.6</v>
      </c>
      <c r="J901" s="22">
        <v>6000</v>
      </c>
      <c r="K901" s="23">
        <f t="shared" si="45"/>
        <v>3600</v>
      </c>
      <c r="L901" s="23">
        <f t="shared" si="46"/>
        <v>900</v>
      </c>
      <c r="M901" s="33">
        <v>0.25</v>
      </c>
      <c r="N901" s="30">
        <f t="shared" si="54"/>
        <v>0.6</v>
      </c>
      <c r="O901" s="31">
        <v>3600</v>
      </c>
      <c r="P901" s="31">
        <v>900</v>
      </c>
      <c r="Q901" s="30">
        <f t="shared" si="55"/>
        <v>2160</v>
      </c>
      <c r="R901" s="27">
        <f t="shared" si="53"/>
        <v>6</v>
      </c>
    </row>
    <row r="902" spans="1:18">
      <c r="A902" s="1"/>
      <c r="B902" s="6" t="s">
        <v>31</v>
      </c>
      <c r="C902" s="6">
        <v>1189833</v>
      </c>
      <c r="D902" s="7">
        <v>44393</v>
      </c>
      <c r="E902" s="6" t="s">
        <v>33</v>
      </c>
      <c r="F902" s="6" t="s">
        <v>51</v>
      </c>
      <c r="G902" s="6" t="s">
        <v>52</v>
      </c>
      <c r="H902" s="6" t="s">
        <v>17</v>
      </c>
      <c r="I902" s="25">
        <v>0.4</v>
      </c>
      <c r="J902" s="22">
        <v>7500</v>
      </c>
      <c r="K902" s="23">
        <f t="shared" si="45"/>
        <v>3000</v>
      </c>
      <c r="L902" s="23">
        <f t="shared" si="46"/>
        <v>1350</v>
      </c>
      <c r="M902" s="33">
        <v>0.45</v>
      </c>
      <c r="N902" s="30">
        <f t="shared" si="54"/>
        <v>0.4</v>
      </c>
      <c r="O902" s="31">
        <v>3000</v>
      </c>
      <c r="P902" s="31">
        <v>1350</v>
      </c>
      <c r="Q902" s="30">
        <f t="shared" si="55"/>
        <v>1200</v>
      </c>
      <c r="R902" s="27">
        <f t="shared" si="53"/>
        <v>7</v>
      </c>
    </row>
    <row r="903" spans="1:18">
      <c r="A903" s="1"/>
      <c r="B903" s="6" t="s">
        <v>31</v>
      </c>
      <c r="C903" s="6">
        <v>1189833</v>
      </c>
      <c r="D903" s="7">
        <v>44393</v>
      </c>
      <c r="E903" s="6" t="s">
        <v>33</v>
      </c>
      <c r="F903" s="6" t="s">
        <v>51</v>
      </c>
      <c r="G903" s="6" t="s">
        <v>52</v>
      </c>
      <c r="H903" s="6" t="s">
        <v>18</v>
      </c>
      <c r="I903" s="25">
        <v>0.45</v>
      </c>
      <c r="J903" s="22">
        <v>6000</v>
      </c>
      <c r="K903" s="23">
        <f t="shared" si="45"/>
        <v>2700</v>
      </c>
      <c r="L903" s="23">
        <f t="shared" si="46"/>
        <v>810</v>
      </c>
      <c r="M903" s="33">
        <v>0.3</v>
      </c>
      <c r="N903" s="30">
        <f t="shared" si="54"/>
        <v>0.45</v>
      </c>
      <c r="O903" s="31">
        <v>2700</v>
      </c>
      <c r="P903" s="31">
        <v>810</v>
      </c>
      <c r="Q903" s="30">
        <f t="shared" si="55"/>
        <v>1215</v>
      </c>
      <c r="R903" s="27">
        <f t="shared" si="53"/>
        <v>7</v>
      </c>
    </row>
    <row r="904" spans="1:18">
      <c r="A904" s="1"/>
      <c r="B904" s="6" t="s">
        <v>31</v>
      </c>
      <c r="C904" s="6">
        <v>1189833</v>
      </c>
      <c r="D904" s="7">
        <v>44393</v>
      </c>
      <c r="E904" s="6" t="s">
        <v>33</v>
      </c>
      <c r="F904" s="6" t="s">
        <v>51</v>
      </c>
      <c r="G904" s="6" t="s">
        <v>52</v>
      </c>
      <c r="H904" s="6" t="s">
        <v>19</v>
      </c>
      <c r="I904" s="25">
        <v>0.45</v>
      </c>
      <c r="J904" s="22">
        <v>5500</v>
      </c>
      <c r="K904" s="23">
        <f t="shared" si="45"/>
        <v>2475</v>
      </c>
      <c r="L904" s="23">
        <f t="shared" si="46"/>
        <v>1113.75</v>
      </c>
      <c r="M904" s="33">
        <v>0.45</v>
      </c>
      <c r="N904" s="30">
        <f t="shared" si="54"/>
        <v>0.45</v>
      </c>
      <c r="O904" s="31">
        <v>2475</v>
      </c>
      <c r="P904" s="31">
        <v>1113.75</v>
      </c>
      <c r="Q904" s="30">
        <f t="shared" si="55"/>
        <v>1113.75</v>
      </c>
      <c r="R904" s="27">
        <f t="shared" si="53"/>
        <v>7</v>
      </c>
    </row>
    <row r="905" spans="1:18">
      <c r="A905" s="1"/>
      <c r="B905" s="6" t="s">
        <v>31</v>
      </c>
      <c r="C905" s="6">
        <v>1189833</v>
      </c>
      <c r="D905" s="7">
        <v>44393</v>
      </c>
      <c r="E905" s="6" t="s">
        <v>33</v>
      </c>
      <c r="F905" s="6" t="s">
        <v>51</v>
      </c>
      <c r="G905" s="6" t="s">
        <v>52</v>
      </c>
      <c r="H905" s="6" t="s">
        <v>20</v>
      </c>
      <c r="I905" s="25">
        <v>0.4</v>
      </c>
      <c r="J905" s="22">
        <v>4500</v>
      </c>
      <c r="K905" s="23">
        <f t="shared" si="45"/>
        <v>1800</v>
      </c>
      <c r="L905" s="23">
        <f t="shared" si="46"/>
        <v>719.99999999999989</v>
      </c>
      <c r="M905" s="33">
        <v>0.39999999999999997</v>
      </c>
      <c r="N905" s="30">
        <f t="shared" si="54"/>
        <v>0.4</v>
      </c>
      <c r="O905" s="31">
        <v>1800</v>
      </c>
      <c r="P905" s="31">
        <v>720</v>
      </c>
      <c r="Q905" s="30">
        <f t="shared" si="55"/>
        <v>720</v>
      </c>
      <c r="R905" s="27">
        <f t="shared" si="53"/>
        <v>7</v>
      </c>
    </row>
    <row r="906" spans="1:18">
      <c r="A906" s="1"/>
      <c r="B906" s="6" t="s">
        <v>31</v>
      </c>
      <c r="C906" s="6">
        <v>1189833</v>
      </c>
      <c r="D906" s="7">
        <v>44393</v>
      </c>
      <c r="E906" s="6" t="s">
        <v>33</v>
      </c>
      <c r="F906" s="6" t="s">
        <v>51</v>
      </c>
      <c r="G906" s="6" t="s">
        <v>52</v>
      </c>
      <c r="H906" s="6" t="s">
        <v>21</v>
      </c>
      <c r="I906" s="25">
        <v>0.45</v>
      </c>
      <c r="J906" s="22">
        <v>4750</v>
      </c>
      <c r="K906" s="23">
        <f t="shared" si="45"/>
        <v>2137.5</v>
      </c>
      <c r="L906" s="23">
        <f t="shared" si="46"/>
        <v>1282.5000000000002</v>
      </c>
      <c r="M906" s="33">
        <v>0.60000000000000009</v>
      </c>
      <c r="N906" s="30">
        <f t="shared" si="54"/>
        <v>0.45</v>
      </c>
      <c r="O906" s="31">
        <v>2137.5</v>
      </c>
      <c r="P906" s="31">
        <v>1282.5</v>
      </c>
      <c r="Q906" s="30">
        <f t="shared" si="55"/>
        <v>961.875</v>
      </c>
      <c r="R906" s="27">
        <f t="shared" si="53"/>
        <v>7</v>
      </c>
    </row>
    <row r="907" spans="1:18">
      <c r="A907" s="1"/>
      <c r="B907" s="6" t="s">
        <v>31</v>
      </c>
      <c r="C907" s="6">
        <v>1189833</v>
      </c>
      <c r="D907" s="7">
        <v>44393</v>
      </c>
      <c r="E907" s="6" t="s">
        <v>33</v>
      </c>
      <c r="F907" s="6" t="s">
        <v>51</v>
      </c>
      <c r="G907" s="6" t="s">
        <v>52</v>
      </c>
      <c r="H907" s="6" t="s">
        <v>22</v>
      </c>
      <c r="I907" s="25">
        <v>0.6</v>
      </c>
      <c r="J907" s="22">
        <v>4750</v>
      </c>
      <c r="K907" s="23">
        <f t="shared" si="45"/>
        <v>2850</v>
      </c>
      <c r="L907" s="23">
        <f t="shared" si="46"/>
        <v>712.5</v>
      </c>
      <c r="M907" s="33">
        <v>0.25</v>
      </c>
      <c r="N907" s="30">
        <f t="shared" si="54"/>
        <v>0.6</v>
      </c>
      <c r="O907" s="31">
        <v>2850</v>
      </c>
      <c r="P907" s="31">
        <v>712.5</v>
      </c>
      <c r="Q907" s="30">
        <f t="shared" si="55"/>
        <v>1710</v>
      </c>
      <c r="R907" s="27">
        <f t="shared" si="53"/>
        <v>7</v>
      </c>
    </row>
    <row r="908" spans="1:18">
      <c r="A908" s="1"/>
      <c r="B908" s="6" t="s">
        <v>31</v>
      </c>
      <c r="C908" s="6">
        <v>1189833</v>
      </c>
      <c r="D908" s="7">
        <v>44425</v>
      </c>
      <c r="E908" s="6" t="s">
        <v>33</v>
      </c>
      <c r="F908" s="6" t="s">
        <v>51</v>
      </c>
      <c r="G908" s="6" t="s">
        <v>52</v>
      </c>
      <c r="H908" s="6" t="s">
        <v>17</v>
      </c>
      <c r="I908" s="25">
        <v>0.45</v>
      </c>
      <c r="J908" s="22">
        <v>6750</v>
      </c>
      <c r="K908" s="23">
        <f t="shared" si="45"/>
        <v>3037.5</v>
      </c>
      <c r="L908" s="23">
        <f t="shared" si="46"/>
        <v>1366.875</v>
      </c>
      <c r="M908" s="33">
        <v>0.45</v>
      </c>
      <c r="N908" s="30">
        <f t="shared" si="54"/>
        <v>0.45</v>
      </c>
      <c r="O908" s="31">
        <v>3037.5</v>
      </c>
      <c r="P908" s="31">
        <v>1366.875</v>
      </c>
      <c r="Q908" s="30">
        <f t="shared" si="55"/>
        <v>1366.875</v>
      </c>
      <c r="R908" s="27">
        <f t="shared" si="53"/>
        <v>8</v>
      </c>
    </row>
    <row r="909" spans="1:18">
      <c r="A909" s="1"/>
      <c r="B909" s="6" t="s">
        <v>31</v>
      </c>
      <c r="C909" s="6">
        <v>1189833</v>
      </c>
      <c r="D909" s="7">
        <v>44425</v>
      </c>
      <c r="E909" s="6" t="s">
        <v>33</v>
      </c>
      <c r="F909" s="6" t="s">
        <v>51</v>
      </c>
      <c r="G909" s="6" t="s">
        <v>52</v>
      </c>
      <c r="H909" s="6" t="s">
        <v>18</v>
      </c>
      <c r="I909" s="25">
        <v>0.55000000000000004</v>
      </c>
      <c r="J909" s="22">
        <v>6250</v>
      </c>
      <c r="K909" s="23">
        <f t="shared" si="45"/>
        <v>3437.5000000000005</v>
      </c>
      <c r="L909" s="23">
        <f t="shared" si="46"/>
        <v>1031.25</v>
      </c>
      <c r="M909" s="33">
        <v>0.3</v>
      </c>
      <c r="N909" s="30">
        <f t="shared" si="54"/>
        <v>0.55000000000000004</v>
      </c>
      <c r="O909" s="31">
        <v>3437.5</v>
      </c>
      <c r="P909" s="31">
        <v>1031.25</v>
      </c>
      <c r="Q909" s="30">
        <f t="shared" si="55"/>
        <v>1890.6250000000005</v>
      </c>
      <c r="R909" s="27">
        <f t="shared" si="53"/>
        <v>8</v>
      </c>
    </row>
    <row r="910" spans="1:18">
      <c r="A910" s="1"/>
      <c r="B910" s="6" t="s">
        <v>31</v>
      </c>
      <c r="C910" s="6">
        <v>1189833</v>
      </c>
      <c r="D910" s="7">
        <v>44425</v>
      </c>
      <c r="E910" s="6" t="s">
        <v>33</v>
      </c>
      <c r="F910" s="6" t="s">
        <v>51</v>
      </c>
      <c r="G910" s="6" t="s">
        <v>52</v>
      </c>
      <c r="H910" s="6" t="s">
        <v>19</v>
      </c>
      <c r="I910" s="25">
        <v>0.5</v>
      </c>
      <c r="J910" s="22">
        <v>5000</v>
      </c>
      <c r="K910" s="23">
        <f t="shared" si="45"/>
        <v>2500</v>
      </c>
      <c r="L910" s="23">
        <f t="shared" si="46"/>
        <v>1125</v>
      </c>
      <c r="M910" s="33">
        <v>0.45</v>
      </c>
      <c r="N910" s="30">
        <f t="shared" si="54"/>
        <v>0.5</v>
      </c>
      <c r="O910" s="31">
        <v>2500</v>
      </c>
      <c r="P910" s="31">
        <v>1125</v>
      </c>
      <c r="Q910" s="30">
        <f t="shared" si="55"/>
        <v>1250</v>
      </c>
      <c r="R910" s="27">
        <f t="shared" si="53"/>
        <v>8</v>
      </c>
    </row>
    <row r="911" spans="1:18">
      <c r="A911" s="1"/>
      <c r="B911" s="6" t="s">
        <v>31</v>
      </c>
      <c r="C911" s="6">
        <v>1189833</v>
      </c>
      <c r="D911" s="7">
        <v>44425</v>
      </c>
      <c r="E911" s="6" t="s">
        <v>33</v>
      </c>
      <c r="F911" s="6" t="s">
        <v>51</v>
      </c>
      <c r="G911" s="6" t="s">
        <v>52</v>
      </c>
      <c r="H911" s="6" t="s">
        <v>20</v>
      </c>
      <c r="I911" s="25">
        <v>0.45</v>
      </c>
      <c r="J911" s="22">
        <v>4250</v>
      </c>
      <c r="K911" s="23">
        <f t="shared" si="45"/>
        <v>1912.5</v>
      </c>
      <c r="L911" s="23">
        <f t="shared" si="46"/>
        <v>764.99999999999989</v>
      </c>
      <c r="M911" s="33">
        <v>0.39999999999999997</v>
      </c>
      <c r="N911" s="30">
        <f t="shared" si="54"/>
        <v>0.45</v>
      </c>
      <c r="O911" s="31">
        <v>1912.5</v>
      </c>
      <c r="P911" s="31">
        <v>765</v>
      </c>
      <c r="Q911" s="30">
        <f t="shared" si="55"/>
        <v>860.625</v>
      </c>
      <c r="R911" s="27">
        <f t="shared" si="53"/>
        <v>8</v>
      </c>
    </row>
    <row r="912" spans="1:18">
      <c r="A912" s="1"/>
      <c r="B912" s="6" t="s">
        <v>31</v>
      </c>
      <c r="C912" s="6">
        <v>1189833</v>
      </c>
      <c r="D912" s="7">
        <v>44425</v>
      </c>
      <c r="E912" s="6" t="s">
        <v>33</v>
      </c>
      <c r="F912" s="6" t="s">
        <v>51</v>
      </c>
      <c r="G912" s="6" t="s">
        <v>52</v>
      </c>
      <c r="H912" s="6" t="s">
        <v>21</v>
      </c>
      <c r="I912" s="25">
        <v>0.54999999999999993</v>
      </c>
      <c r="J912" s="22">
        <v>4250</v>
      </c>
      <c r="K912" s="23">
        <f t="shared" si="45"/>
        <v>2337.4999999999995</v>
      </c>
      <c r="L912" s="23">
        <f t="shared" si="46"/>
        <v>1402.5</v>
      </c>
      <c r="M912" s="33">
        <v>0.60000000000000009</v>
      </c>
      <c r="N912" s="30">
        <f t="shared" si="54"/>
        <v>0.55000000000000004</v>
      </c>
      <c r="O912" s="31">
        <v>2337.5</v>
      </c>
      <c r="P912" s="31">
        <v>1402.5</v>
      </c>
      <c r="Q912" s="30">
        <f t="shared" si="55"/>
        <v>1285.6249999999998</v>
      </c>
      <c r="R912" s="27">
        <f t="shared" si="53"/>
        <v>8</v>
      </c>
    </row>
    <row r="913" spans="1:18">
      <c r="A913" s="1"/>
      <c r="B913" s="6" t="s">
        <v>31</v>
      </c>
      <c r="C913" s="6">
        <v>1189833</v>
      </c>
      <c r="D913" s="7">
        <v>44425</v>
      </c>
      <c r="E913" s="6" t="s">
        <v>33</v>
      </c>
      <c r="F913" s="6" t="s">
        <v>51</v>
      </c>
      <c r="G913" s="6" t="s">
        <v>52</v>
      </c>
      <c r="H913" s="6" t="s">
        <v>22</v>
      </c>
      <c r="I913" s="25">
        <v>0.6</v>
      </c>
      <c r="J913" s="22">
        <v>4000</v>
      </c>
      <c r="K913" s="23">
        <f t="shared" si="45"/>
        <v>2400</v>
      </c>
      <c r="L913" s="23">
        <f t="shared" si="46"/>
        <v>600</v>
      </c>
      <c r="M913" s="33">
        <v>0.25</v>
      </c>
      <c r="N913" s="30">
        <f t="shared" si="54"/>
        <v>0.6</v>
      </c>
      <c r="O913" s="31">
        <v>2400</v>
      </c>
      <c r="P913" s="31">
        <v>600</v>
      </c>
      <c r="Q913" s="30">
        <f t="shared" si="55"/>
        <v>1440</v>
      </c>
      <c r="R913" s="27">
        <f t="shared" si="53"/>
        <v>8</v>
      </c>
    </row>
    <row r="914" spans="1:18">
      <c r="A914" s="1"/>
      <c r="B914" s="6" t="s">
        <v>31</v>
      </c>
      <c r="C914" s="6">
        <v>1189833</v>
      </c>
      <c r="D914" s="7">
        <v>44457</v>
      </c>
      <c r="E914" s="6" t="s">
        <v>33</v>
      </c>
      <c r="F914" s="6" t="s">
        <v>51</v>
      </c>
      <c r="G914" s="6" t="s">
        <v>52</v>
      </c>
      <c r="H914" s="6" t="s">
        <v>17</v>
      </c>
      <c r="I914" s="25">
        <v>0.45</v>
      </c>
      <c r="J914" s="22">
        <v>6000</v>
      </c>
      <c r="K914" s="23">
        <f t="shared" si="45"/>
        <v>2700</v>
      </c>
      <c r="L914" s="23">
        <f t="shared" si="46"/>
        <v>1215</v>
      </c>
      <c r="M914" s="33">
        <v>0.45</v>
      </c>
      <c r="N914" s="30">
        <f t="shared" si="54"/>
        <v>0.45</v>
      </c>
      <c r="O914" s="31">
        <v>2700</v>
      </c>
      <c r="P914" s="31">
        <v>1215</v>
      </c>
      <c r="Q914" s="30">
        <f t="shared" si="55"/>
        <v>1215</v>
      </c>
      <c r="R914" s="27">
        <f t="shared" si="53"/>
        <v>9</v>
      </c>
    </row>
    <row r="915" spans="1:18">
      <c r="A915" s="1"/>
      <c r="B915" s="6" t="s">
        <v>31</v>
      </c>
      <c r="C915" s="6">
        <v>1189833</v>
      </c>
      <c r="D915" s="7">
        <v>44457</v>
      </c>
      <c r="E915" s="6" t="s">
        <v>33</v>
      </c>
      <c r="F915" s="6" t="s">
        <v>51</v>
      </c>
      <c r="G915" s="6" t="s">
        <v>52</v>
      </c>
      <c r="H915" s="6" t="s">
        <v>18</v>
      </c>
      <c r="I915" s="25">
        <v>0.5</v>
      </c>
      <c r="J915" s="22">
        <v>6000</v>
      </c>
      <c r="K915" s="23">
        <f t="shared" si="45"/>
        <v>3000</v>
      </c>
      <c r="L915" s="23">
        <f t="shared" si="46"/>
        <v>900</v>
      </c>
      <c r="M915" s="33">
        <v>0.3</v>
      </c>
      <c r="N915" s="30">
        <f t="shared" si="54"/>
        <v>0.5</v>
      </c>
      <c r="O915" s="31">
        <v>3000</v>
      </c>
      <c r="P915" s="31">
        <v>900</v>
      </c>
      <c r="Q915" s="30">
        <f t="shared" si="55"/>
        <v>1500</v>
      </c>
      <c r="R915" s="27">
        <f t="shared" si="53"/>
        <v>9</v>
      </c>
    </row>
    <row r="916" spans="1:18">
      <c r="A916" s="1"/>
      <c r="B916" s="6" t="s">
        <v>31</v>
      </c>
      <c r="C916" s="6">
        <v>1189833</v>
      </c>
      <c r="D916" s="7">
        <v>44457</v>
      </c>
      <c r="E916" s="6" t="s">
        <v>33</v>
      </c>
      <c r="F916" s="6" t="s">
        <v>51</v>
      </c>
      <c r="G916" s="6" t="s">
        <v>52</v>
      </c>
      <c r="H916" s="6" t="s">
        <v>19</v>
      </c>
      <c r="I916" s="25">
        <v>0.45</v>
      </c>
      <c r="J916" s="22">
        <v>4500</v>
      </c>
      <c r="K916" s="23">
        <f t="shared" si="45"/>
        <v>2025</v>
      </c>
      <c r="L916" s="23">
        <f t="shared" si="46"/>
        <v>911.25</v>
      </c>
      <c r="M916" s="33">
        <v>0.45</v>
      </c>
      <c r="N916" s="30">
        <f t="shared" si="54"/>
        <v>0.45</v>
      </c>
      <c r="O916" s="31">
        <v>2025</v>
      </c>
      <c r="P916" s="31">
        <v>911.25</v>
      </c>
      <c r="Q916" s="30">
        <f t="shared" si="55"/>
        <v>911.25</v>
      </c>
      <c r="R916" s="27">
        <f t="shared" si="53"/>
        <v>9</v>
      </c>
    </row>
    <row r="917" spans="1:18">
      <c r="A917" s="1"/>
      <c r="B917" s="6" t="s">
        <v>31</v>
      </c>
      <c r="C917" s="6">
        <v>1189833</v>
      </c>
      <c r="D917" s="7">
        <v>44457</v>
      </c>
      <c r="E917" s="6" t="s">
        <v>33</v>
      </c>
      <c r="F917" s="6" t="s">
        <v>51</v>
      </c>
      <c r="G917" s="6" t="s">
        <v>52</v>
      </c>
      <c r="H917" s="6" t="s">
        <v>20</v>
      </c>
      <c r="I917" s="25">
        <v>0.45</v>
      </c>
      <c r="J917" s="22">
        <v>4000</v>
      </c>
      <c r="K917" s="23">
        <f t="shared" si="45"/>
        <v>1800</v>
      </c>
      <c r="L917" s="23">
        <f t="shared" si="46"/>
        <v>719.99999999999989</v>
      </c>
      <c r="M917" s="33">
        <v>0.39999999999999997</v>
      </c>
      <c r="N917" s="30">
        <f t="shared" si="54"/>
        <v>0.45</v>
      </c>
      <c r="O917" s="31">
        <v>1800</v>
      </c>
      <c r="P917" s="31">
        <v>720</v>
      </c>
      <c r="Q917" s="30">
        <f t="shared" si="55"/>
        <v>810</v>
      </c>
      <c r="R917" s="27">
        <f t="shared" si="53"/>
        <v>9</v>
      </c>
    </row>
    <row r="918" spans="1:18">
      <c r="A918" s="1"/>
      <c r="B918" s="6" t="s">
        <v>31</v>
      </c>
      <c r="C918" s="6">
        <v>1189833</v>
      </c>
      <c r="D918" s="7">
        <v>44457</v>
      </c>
      <c r="E918" s="6" t="s">
        <v>33</v>
      </c>
      <c r="F918" s="6" t="s">
        <v>51</v>
      </c>
      <c r="G918" s="6" t="s">
        <v>52</v>
      </c>
      <c r="H918" s="6" t="s">
        <v>21</v>
      </c>
      <c r="I918" s="25">
        <v>0.54999999999999993</v>
      </c>
      <c r="J918" s="22">
        <v>4000</v>
      </c>
      <c r="K918" s="23">
        <f t="shared" si="45"/>
        <v>2199.9999999999995</v>
      </c>
      <c r="L918" s="23">
        <f t="shared" si="46"/>
        <v>1320</v>
      </c>
      <c r="M918" s="33">
        <v>0.60000000000000009</v>
      </c>
      <c r="N918" s="30">
        <f t="shared" si="54"/>
        <v>0.55000000000000004</v>
      </c>
      <c r="O918" s="31">
        <v>2200</v>
      </c>
      <c r="P918" s="31">
        <v>1320</v>
      </c>
      <c r="Q918" s="30">
        <f t="shared" si="55"/>
        <v>1209.9999999999998</v>
      </c>
      <c r="R918" s="27">
        <f t="shared" si="53"/>
        <v>9</v>
      </c>
    </row>
    <row r="919" spans="1:18">
      <c r="A919" s="1"/>
      <c r="B919" s="6" t="s">
        <v>31</v>
      </c>
      <c r="C919" s="6">
        <v>1189833</v>
      </c>
      <c r="D919" s="7">
        <v>44457</v>
      </c>
      <c r="E919" s="6" t="s">
        <v>33</v>
      </c>
      <c r="F919" s="6" t="s">
        <v>51</v>
      </c>
      <c r="G919" s="6" t="s">
        <v>52</v>
      </c>
      <c r="H919" s="6" t="s">
        <v>22</v>
      </c>
      <c r="I919" s="25">
        <v>0.6</v>
      </c>
      <c r="J919" s="22">
        <v>4500</v>
      </c>
      <c r="K919" s="23">
        <f t="shared" si="45"/>
        <v>2700</v>
      </c>
      <c r="L919" s="23">
        <f t="shared" si="46"/>
        <v>675</v>
      </c>
      <c r="M919" s="33">
        <v>0.25</v>
      </c>
      <c r="N919" s="30">
        <f t="shared" si="54"/>
        <v>0.6</v>
      </c>
      <c r="O919" s="31">
        <v>2700</v>
      </c>
      <c r="P919" s="31">
        <v>675</v>
      </c>
      <c r="Q919" s="30">
        <f t="shared" si="55"/>
        <v>1620</v>
      </c>
      <c r="R919" s="27">
        <f t="shared" si="53"/>
        <v>9</v>
      </c>
    </row>
    <row r="920" spans="1:18">
      <c r="A920" s="1"/>
      <c r="B920" s="6" t="s">
        <v>31</v>
      </c>
      <c r="C920" s="6">
        <v>1189833</v>
      </c>
      <c r="D920" s="7">
        <v>44486</v>
      </c>
      <c r="E920" s="6" t="s">
        <v>33</v>
      </c>
      <c r="F920" s="6" t="s">
        <v>51</v>
      </c>
      <c r="G920" s="6" t="s">
        <v>52</v>
      </c>
      <c r="H920" s="6" t="s">
        <v>17</v>
      </c>
      <c r="I920" s="25">
        <v>0.45</v>
      </c>
      <c r="J920" s="22">
        <v>5500</v>
      </c>
      <c r="K920" s="23">
        <f t="shared" si="45"/>
        <v>2475</v>
      </c>
      <c r="L920" s="23">
        <f t="shared" si="46"/>
        <v>1113.75</v>
      </c>
      <c r="M920" s="33">
        <v>0.45</v>
      </c>
      <c r="N920" s="30">
        <f t="shared" si="54"/>
        <v>0.45</v>
      </c>
      <c r="O920" s="31">
        <v>2475</v>
      </c>
      <c r="P920" s="31">
        <v>1113.75</v>
      </c>
      <c r="Q920" s="30">
        <f t="shared" si="55"/>
        <v>1113.75</v>
      </c>
      <c r="R920" s="27">
        <f t="shared" si="53"/>
        <v>10</v>
      </c>
    </row>
    <row r="921" spans="1:18">
      <c r="A921" s="1"/>
      <c r="B921" s="6" t="s">
        <v>31</v>
      </c>
      <c r="C921" s="6">
        <v>1189833</v>
      </c>
      <c r="D921" s="7">
        <v>44486</v>
      </c>
      <c r="E921" s="6" t="s">
        <v>33</v>
      </c>
      <c r="F921" s="6" t="s">
        <v>51</v>
      </c>
      <c r="G921" s="6" t="s">
        <v>52</v>
      </c>
      <c r="H921" s="6" t="s">
        <v>18</v>
      </c>
      <c r="I921" s="25">
        <v>0.5</v>
      </c>
      <c r="J921" s="22">
        <v>5500</v>
      </c>
      <c r="K921" s="23">
        <f t="shared" si="45"/>
        <v>2750</v>
      </c>
      <c r="L921" s="23">
        <f t="shared" si="46"/>
        <v>825</v>
      </c>
      <c r="M921" s="33">
        <v>0.3</v>
      </c>
      <c r="N921" s="30">
        <f t="shared" si="54"/>
        <v>0.5</v>
      </c>
      <c r="O921" s="31">
        <v>2750</v>
      </c>
      <c r="P921" s="31">
        <v>825</v>
      </c>
      <c r="Q921" s="30">
        <f t="shared" si="55"/>
        <v>1375</v>
      </c>
      <c r="R921" s="27">
        <f t="shared" si="53"/>
        <v>10</v>
      </c>
    </row>
    <row r="922" spans="1:18">
      <c r="A922" s="1"/>
      <c r="B922" s="6" t="s">
        <v>31</v>
      </c>
      <c r="C922" s="6">
        <v>1189833</v>
      </c>
      <c r="D922" s="7">
        <v>44486</v>
      </c>
      <c r="E922" s="6" t="s">
        <v>33</v>
      </c>
      <c r="F922" s="6" t="s">
        <v>51</v>
      </c>
      <c r="G922" s="6" t="s">
        <v>52</v>
      </c>
      <c r="H922" s="6" t="s">
        <v>19</v>
      </c>
      <c r="I922" s="25">
        <v>0.45</v>
      </c>
      <c r="J922" s="22">
        <v>4000</v>
      </c>
      <c r="K922" s="23">
        <f t="shared" si="45"/>
        <v>1800</v>
      </c>
      <c r="L922" s="23">
        <f t="shared" si="46"/>
        <v>810</v>
      </c>
      <c r="M922" s="33">
        <v>0.45</v>
      </c>
      <c r="N922" s="30">
        <f t="shared" si="54"/>
        <v>0.45</v>
      </c>
      <c r="O922" s="31">
        <v>1800</v>
      </c>
      <c r="P922" s="31">
        <v>810</v>
      </c>
      <c r="Q922" s="30">
        <f t="shared" si="55"/>
        <v>810</v>
      </c>
      <c r="R922" s="27">
        <f t="shared" si="53"/>
        <v>10</v>
      </c>
    </row>
    <row r="923" spans="1:18">
      <c r="A923" s="1"/>
      <c r="B923" s="6" t="s">
        <v>31</v>
      </c>
      <c r="C923" s="6">
        <v>1189833</v>
      </c>
      <c r="D923" s="7">
        <v>44486</v>
      </c>
      <c r="E923" s="6" t="s">
        <v>33</v>
      </c>
      <c r="F923" s="6" t="s">
        <v>51</v>
      </c>
      <c r="G923" s="6" t="s">
        <v>52</v>
      </c>
      <c r="H923" s="6" t="s">
        <v>20</v>
      </c>
      <c r="I923" s="25">
        <v>0.45</v>
      </c>
      <c r="J923" s="22">
        <v>3750</v>
      </c>
      <c r="K923" s="23">
        <f t="shared" si="45"/>
        <v>1687.5</v>
      </c>
      <c r="L923" s="23">
        <f t="shared" si="46"/>
        <v>675</v>
      </c>
      <c r="M923" s="33">
        <v>0.39999999999999997</v>
      </c>
      <c r="N923" s="30">
        <f t="shared" si="54"/>
        <v>0.45</v>
      </c>
      <c r="O923" s="31">
        <v>1687.5</v>
      </c>
      <c r="P923" s="31">
        <v>675</v>
      </c>
      <c r="Q923" s="30">
        <f t="shared" si="55"/>
        <v>759.375</v>
      </c>
      <c r="R923" s="27">
        <f t="shared" si="53"/>
        <v>10</v>
      </c>
    </row>
    <row r="924" spans="1:18">
      <c r="A924" s="1"/>
      <c r="B924" s="6" t="s">
        <v>31</v>
      </c>
      <c r="C924" s="6">
        <v>1189833</v>
      </c>
      <c r="D924" s="7">
        <v>44486</v>
      </c>
      <c r="E924" s="6" t="s">
        <v>33</v>
      </c>
      <c r="F924" s="6" t="s">
        <v>51</v>
      </c>
      <c r="G924" s="6" t="s">
        <v>52</v>
      </c>
      <c r="H924" s="6" t="s">
        <v>21</v>
      </c>
      <c r="I924" s="25">
        <v>0.54999999999999993</v>
      </c>
      <c r="J924" s="22">
        <v>3500</v>
      </c>
      <c r="K924" s="23">
        <f t="shared" si="45"/>
        <v>1924.9999999999998</v>
      </c>
      <c r="L924" s="23">
        <f t="shared" si="46"/>
        <v>1155</v>
      </c>
      <c r="M924" s="33">
        <v>0.60000000000000009</v>
      </c>
      <c r="N924" s="30">
        <f t="shared" si="54"/>
        <v>0.55000000000000004</v>
      </c>
      <c r="O924" s="31">
        <v>1925</v>
      </c>
      <c r="P924" s="31">
        <v>1155</v>
      </c>
      <c r="Q924" s="30">
        <f t="shared" si="55"/>
        <v>1058.75</v>
      </c>
      <c r="R924" s="27">
        <f t="shared" si="53"/>
        <v>10</v>
      </c>
    </row>
    <row r="925" spans="1:18">
      <c r="A925" s="1"/>
      <c r="B925" s="6" t="s">
        <v>31</v>
      </c>
      <c r="C925" s="6">
        <v>1189833</v>
      </c>
      <c r="D925" s="7">
        <v>44486</v>
      </c>
      <c r="E925" s="6" t="s">
        <v>33</v>
      </c>
      <c r="F925" s="6" t="s">
        <v>51</v>
      </c>
      <c r="G925" s="6" t="s">
        <v>52</v>
      </c>
      <c r="H925" s="6" t="s">
        <v>22</v>
      </c>
      <c r="I925" s="25">
        <v>0.6</v>
      </c>
      <c r="J925" s="22">
        <v>4000</v>
      </c>
      <c r="K925" s="23">
        <f t="shared" si="45"/>
        <v>2400</v>
      </c>
      <c r="L925" s="23">
        <f t="shared" si="46"/>
        <v>600</v>
      </c>
      <c r="M925" s="33">
        <v>0.25</v>
      </c>
      <c r="N925" s="30">
        <f t="shared" si="54"/>
        <v>0.6</v>
      </c>
      <c r="O925" s="31">
        <v>2400</v>
      </c>
      <c r="P925" s="31">
        <v>600</v>
      </c>
      <c r="Q925" s="30">
        <f t="shared" si="55"/>
        <v>1440</v>
      </c>
      <c r="R925" s="27">
        <f t="shared" si="53"/>
        <v>10</v>
      </c>
    </row>
    <row r="926" spans="1:18">
      <c r="A926" s="1"/>
      <c r="B926" s="6" t="s">
        <v>31</v>
      </c>
      <c r="C926" s="6">
        <v>1189833</v>
      </c>
      <c r="D926" s="7">
        <v>44517</v>
      </c>
      <c r="E926" s="6" t="s">
        <v>33</v>
      </c>
      <c r="F926" s="6" t="s">
        <v>51</v>
      </c>
      <c r="G926" s="6" t="s">
        <v>52</v>
      </c>
      <c r="H926" s="6" t="s">
        <v>17</v>
      </c>
      <c r="I926" s="25">
        <v>0.4</v>
      </c>
      <c r="J926" s="22">
        <v>5750</v>
      </c>
      <c r="K926" s="23">
        <f t="shared" si="45"/>
        <v>2300</v>
      </c>
      <c r="L926" s="23">
        <f t="shared" si="46"/>
        <v>1035</v>
      </c>
      <c r="M926" s="33">
        <v>0.45</v>
      </c>
      <c r="N926" s="30">
        <f t="shared" si="54"/>
        <v>0.4</v>
      </c>
      <c r="O926" s="31">
        <v>2300</v>
      </c>
      <c r="P926" s="31">
        <v>1035</v>
      </c>
      <c r="Q926" s="30">
        <f t="shared" si="55"/>
        <v>920</v>
      </c>
      <c r="R926" s="27">
        <f t="shared" si="53"/>
        <v>11</v>
      </c>
    </row>
    <row r="927" spans="1:18">
      <c r="A927" s="1"/>
      <c r="B927" s="6" t="s">
        <v>31</v>
      </c>
      <c r="C927" s="6">
        <v>1189833</v>
      </c>
      <c r="D927" s="7">
        <v>44517</v>
      </c>
      <c r="E927" s="6" t="s">
        <v>33</v>
      </c>
      <c r="F927" s="6" t="s">
        <v>51</v>
      </c>
      <c r="G927" s="6" t="s">
        <v>52</v>
      </c>
      <c r="H927" s="6" t="s">
        <v>18</v>
      </c>
      <c r="I927" s="25">
        <v>0.45000000000000007</v>
      </c>
      <c r="J927" s="22">
        <v>5750</v>
      </c>
      <c r="K927" s="23">
        <f t="shared" si="45"/>
        <v>2587.5000000000005</v>
      </c>
      <c r="L927" s="23">
        <f t="shared" si="46"/>
        <v>776.25000000000011</v>
      </c>
      <c r="M927" s="33">
        <v>0.3</v>
      </c>
      <c r="N927" s="30">
        <f t="shared" si="54"/>
        <v>0.45</v>
      </c>
      <c r="O927" s="31">
        <v>2587.5</v>
      </c>
      <c r="P927" s="31">
        <v>776.25</v>
      </c>
      <c r="Q927" s="30">
        <f t="shared" si="55"/>
        <v>1164.3750000000002</v>
      </c>
      <c r="R927" s="27">
        <f t="shared" si="53"/>
        <v>11</v>
      </c>
    </row>
    <row r="928" spans="1:18">
      <c r="A928" s="1"/>
      <c r="B928" s="6" t="s">
        <v>31</v>
      </c>
      <c r="C928" s="6">
        <v>1189833</v>
      </c>
      <c r="D928" s="7">
        <v>44517</v>
      </c>
      <c r="E928" s="6" t="s">
        <v>33</v>
      </c>
      <c r="F928" s="6" t="s">
        <v>51</v>
      </c>
      <c r="G928" s="6" t="s">
        <v>52</v>
      </c>
      <c r="H928" s="6" t="s">
        <v>19</v>
      </c>
      <c r="I928" s="25">
        <v>0.4</v>
      </c>
      <c r="J928" s="22">
        <v>4250</v>
      </c>
      <c r="K928" s="23">
        <f t="shared" si="45"/>
        <v>1700</v>
      </c>
      <c r="L928" s="23">
        <f t="shared" si="46"/>
        <v>765</v>
      </c>
      <c r="M928" s="33">
        <v>0.45</v>
      </c>
      <c r="N928" s="30">
        <f t="shared" si="54"/>
        <v>0.4</v>
      </c>
      <c r="O928" s="31">
        <v>1700</v>
      </c>
      <c r="P928" s="31">
        <v>765</v>
      </c>
      <c r="Q928" s="30">
        <f t="shared" si="55"/>
        <v>680</v>
      </c>
      <c r="R928" s="27">
        <f t="shared" si="53"/>
        <v>11</v>
      </c>
    </row>
    <row r="929" spans="1:18">
      <c r="A929" s="1"/>
      <c r="B929" s="6" t="s">
        <v>31</v>
      </c>
      <c r="C929" s="6">
        <v>1189833</v>
      </c>
      <c r="D929" s="7">
        <v>44517</v>
      </c>
      <c r="E929" s="6" t="s">
        <v>33</v>
      </c>
      <c r="F929" s="6" t="s">
        <v>51</v>
      </c>
      <c r="G929" s="6" t="s">
        <v>52</v>
      </c>
      <c r="H929" s="6" t="s">
        <v>20</v>
      </c>
      <c r="I929" s="25">
        <v>0.4</v>
      </c>
      <c r="J929" s="22">
        <v>4250</v>
      </c>
      <c r="K929" s="23">
        <f t="shared" si="45"/>
        <v>1700</v>
      </c>
      <c r="L929" s="23">
        <f t="shared" si="46"/>
        <v>680</v>
      </c>
      <c r="M929" s="33">
        <v>0.39999999999999997</v>
      </c>
      <c r="N929" s="30">
        <f t="shared" si="54"/>
        <v>0.4</v>
      </c>
      <c r="O929" s="31">
        <v>1700</v>
      </c>
      <c r="P929" s="31">
        <v>680</v>
      </c>
      <c r="Q929" s="30">
        <f t="shared" si="55"/>
        <v>680</v>
      </c>
      <c r="R929" s="27">
        <f t="shared" si="53"/>
        <v>11</v>
      </c>
    </row>
    <row r="930" spans="1:18">
      <c r="A930" s="1"/>
      <c r="B930" s="6" t="s">
        <v>31</v>
      </c>
      <c r="C930" s="6">
        <v>1189833</v>
      </c>
      <c r="D930" s="7">
        <v>44517</v>
      </c>
      <c r="E930" s="6" t="s">
        <v>33</v>
      </c>
      <c r="F930" s="6" t="s">
        <v>51</v>
      </c>
      <c r="G930" s="6" t="s">
        <v>52</v>
      </c>
      <c r="H930" s="6" t="s">
        <v>21</v>
      </c>
      <c r="I930" s="25">
        <v>0.54999999999999993</v>
      </c>
      <c r="J930" s="22">
        <v>3750</v>
      </c>
      <c r="K930" s="23">
        <f t="shared" si="45"/>
        <v>2062.4999999999995</v>
      </c>
      <c r="L930" s="23">
        <f t="shared" si="46"/>
        <v>1237.5</v>
      </c>
      <c r="M930" s="33">
        <v>0.60000000000000009</v>
      </c>
      <c r="N930" s="30">
        <f t="shared" si="54"/>
        <v>0.55000000000000004</v>
      </c>
      <c r="O930" s="31">
        <v>2062.5</v>
      </c>
      <c r="P930" s="31">
        <v>1237.5</v>
      </c>
      <c r="Q930" s="30">
        <f t="shared" si="55"/>
        <v>1134.3749999999998</v>
      </c>
      <c r="R930" s="27">
        <f t="shared" si="53"/>
        <v>11</v>
      </c>
    </row>
    <row r="931" spans="1:18">
      <c r="A931" s="1"/>
      <c r="B931" s="6" t="s">
        <v>31</v>
      </c>
      <c r="C931" s="6">
        <v>1189833</v>
      </c>
      <c r="D931" s="7">
        <v>44517</v>
      </c>
      <c r="E931" s="6" t="s">
        <v>33</v>
      </c>
      <c r="F931" s="6" t="s">
        <v>51</v>
      </c>
      <c r="G931" s="6" t="s">
        <v>52</v>
      </c>
      <c r="H931" s="6" t="s">
        <v>22</v>
      </c>
      <c r="I931" s="25">
        <v>0.6</v>
      </c>
      <c r="J931" s="22">
        <v>4750</v>
      </c>
      <c r="K931" s="23">
        <f t="shared" si="45"/>
        <v>2850</v>
      </c>
      <c r="L931" s="23">
        <f t="shared" si="46"/>
        <v>712.5</v>
      </c>
      <c r="M931" s="33">
        <v>0.25</v>
      </c>
      <c r="N931" s="30">
        <f t="shared" si="54"/>
        <v>0.6</v>
      </c>
      <c r="O931" s="31">
        <v>2850</v>
      </c>
      <c r="P931" s="31">
        <v>712.5</v>
      </c>
      <c r="Q931" s="30">
        <f t="shared" si="55"/>
        <v>1710</v>
      </c>
      <c r="R931" s="27">
        <f t="shared" si="53"/>
        <v>11</v>
      </c>
    </row>
    <row r="932" spans="1:18">
      <c r="A932" s="1"/>
      <c r="B932" s="6" t="s">
        <v>31</v>
      </c>
      <c r="C932" s="6">
        <v>1189833</v>
      </c>
      <c r="D932" s="7">
        <v>44546</v>
      </c>
      <c r="E932" s="6" t="s">
        <v>33</v>
      </c>
      <c r="F932" s="6" t="s">
        <v>51</v>
      </c>
      <c r="G932" s="6" t="s">
        <v>52</v>
      </c>
      <c r="H932" s="6" t="s">
        <v>17</v>
      </c>
      <c r="I932" s="25">
        <v>0.45</v>
      </c>
      <c r="J932" s="22">
        <v>6750</v>
      </c>
      <c r="K932" s="23">
        <f t="shared" si="45"/>
        <v>3037.5</v>
      </c>
      <c r="L932" s="23">
        <f t="shared" si="46"/>
        <v>1366.875</v>
      </c>
      <c r="M932" s="33">
        <v>0.45</v>
      </c>
      <c r="N932" s="30">
        <f t="shared" si="54"/>
        <v>0.45</v>
      </c>
      <c r="O932" s="31">
        <v>3037.5</v>
      </c>
      <c r="P932" s="31">
        <v>1366.875</v>
      </c>
      <c r="Q932" s="30">
        <f t="shared" si="55"/>
        <v>1366.875</v>
      </c>
      <c r="R932" s="27">
        <f t="shared" si="53"/>
        <v>12</v>
      </c>
    </row>
    <row r="933" spans="1:18">
      <c r="A933" s="1"/>
      <c r="B933" s="6" t="s">
        <v>31</v>
      </c>
      <c r="C933" s="6">
        <v>1189833</v>
      </c>
      <c r="D933" s="7">
        <v>44546</v>
      </c>
      <c r="E933" s="6" t="s">
        <v>33</v>
      </c>
      <c r="F933" s="6" t="s">
        <v>51</v>
      </c>
      <c r="G933" s="6" t="s">
        <v>52</v>
      </c>
      <c r="H933" s="6" t="s">
        <v>18</v>
      </c>
      <c r="I933" s="25">
        <v>0.5</v>
      </c>
      <c r="J933" s="22">
        <v>6750</v>
      </c>
      <c r="K933" s="23">
        <f t="shared" si="45"/>
        <v>3375</v>
      </c>
      <c r="L933" s="23">
        <f t="shared" si="46"/>
        <v>1012.5</v>
      </c>
      <c r="M933" s="33">
        <v>0.3</v>
      </c>
      <c r="N933" s="30">
        <f t="shared" si="54"/>
        <v>0.5</v>
      </c>
      <c r="O933" s="31">
        <v>3375</v>
      </c>
      <c r="P933" s="31">
        <v>1012.5</v>
      </c>
      <c r="Q933" s="30">
        <f t="shared" si="55"/>
        <v>1687.5</v>
      </c>
      <c r="R933" s="27">
        <f t="shared" si="53"/>
        <v>12</v>
      </c>
    </row>
    <row r="934" spans="1:18">
      <c r="A934" s="1"/>
      <c r="B934" s="6" t="s">
        <v>31</v>
      </c>
      <c r="C934" s="6">
        <v>1189833</v>
      </c>
      <c r="D934" s="7">
        <v>44546</v>
      </c>
      <c r="E934" s="6" t="s">
        <v>33</v>
      </c>
      <c r="F934" s="6" t="s">
        <v>51</v>
      </c>
      <c r="G934" s="6" t="s">
        <v>52</v>
      </c>
      <c r="H934" s="6" t="s">
        <v>19</v>
      </c>
      <c r="I934" s="25">
        <v>0.45</v>
      </c>
      <c r="J934" s="22">
        <v>4750</v>
      </c>
      <c r="K934" s="23">
        <f t="shared" si="45"/>
        <v>2137.5</v>
      </c>
      <c r="L934" s="23">
        <f t="shared" si="46"/>
        <v>961.875</v>
      </c>
      <c r="M934" s="33">
        <v>0.45</v>
      </c>
      <c r="N934" s="30">
        <f t="shared" si="54"/>
        <v>0.45</v>
      </c>
      <c r="O934" s="31">
        <v>2137.5</v>
      </c>
      <c r="P934" s="31">
        <v>961.875</v>
      </c>
      <c r="Q934" s="30">
        <f t="shared" si="55"/>
        <v>961.875</v>
      </c>
      <c r="R934" s="27">
        <f t="shared" si="53"/>
        <v>12</v>
      </c>
    </row>
    <row r="935" spans="1:18">
      <c r="A935" s="1"/>
      <c r="B935" s="6" t="s">
        <v>31</v>
      </c>
      <c r="C935" s="6">
        <v>1189833</v>
      </c>
      <c r="D935" s="7">
        <v>44546</v>
      </c>
      <c r="E935" s="6" t="s">
        <v>33</v>
      </c>
      <c r="F935" s="6" t="s">
        <v>51</v>
      </c>
      <c r="G935" s="6" t="s">
        <v>52</v>
      </c>
      <c r="H935" s="6" t="s">
        <v>20</v>
      </c>
      <c r="I935" s="25">
        <v>0.45</v>
      </c>
      <c r="J935" s="22">
        <v>4750</v>
      </c>
      <c r="K935" s="23">
        <f t="shared" si="45"/>
        <v>2137.5</v>
      </c>
      <c r="L935" s="23">
        <f t="shared" si="46"/>
        <v>854.99999999999989</v>
      </c>
      <c r="M935" s="33">
        <v>0.39999999999999997</v>
      </c>
      <c r="N935" s="30">
        <f t="shared" si="54"/>
        <v>0.45</v>
      </c>
      <c r="O935" s="31">
        <v>2137.5</v>
      </c>
      <c r="P935" s="31">
        <v>855</v>
      </c>
      <c r="Q935" s="30">
        <f t="shared" si="55"/>
        <v>961.875</v>
      </c>
      <c r="R935" s="27">
        <f t="shared" si="53"/>
        <v>12</v>
      </c>
    </row>
    <row r="936" spans="1:18">
      <c r="A936" s="1"/>
      <c r="B936" s="6" t="s">
        <v>31</v>
      </c>
      <c r="C936" s="6">
        <v>1189833</v>
      </c>
      <c r="D936" s="7">
        <v>44546</v>
      </c>
      <c r="E936" s="6" t="s">
        <v>33</v>
      </c>
      <c r="F936" s="6" t="s">
        <v>51</v>
      </c>
      <c r="G936" s="6" t="s">
        <v>52</v>
      </c>
      <c r="H936" s="6" t="s">
        <v>21</v>
      </c>
      <c r="I936" s="25">
        <v>0.54999999999999993</v>
      </c>
      <c r="J936" s="22">
        <v>4000</v>
      </c>
      <c r="K936" s="23">
        <f t="shared" si="45"/>
        <v>2199.9999999999995</v>
      </c>
      <c r="L936" s="23">
        <f t="shared" si="46"/>
        <v>1320</v>
      </c>
      <c r="M936" s="33">
        <v>0.60000000000000009</v>
      </c>
      <c r="N936" s="30">
        <f t="shared" si="54"/>
        <v>0.55000000000000004</v>
      </c>
      <c r="O936" s="31">
        <v>2200</v>
      </c>
      <c r="P936" s="31">
        <v>1320</v>
      </c>
      <c r="Q936" s="30">
        <f t="shared" si="55"/>
        <v>1209.9999999999998</v>
      </c>
      <c r="R936" s="27">
        <f t="shared" si="53"/>
        <v>12</v>
      </c>
    </row>
    <row r="937" spans="1:18">
      <c r="A937" s="1"/>
      <c r="B937" s="6" t="s">
        <v>31</v>
      </c>
      <c r="C937" s="6">
        <v>1189833</v>
      </c>
      <c r="D937" s="7">
        <v>44546</v>
      </c>
      <c r="E937" s="6" t="s">
        <v>33</v>
      </c>
      <c r="F937" s="6" t="s">
        <v>51</v>
      </c>
      <c r="G937" s="6" t="s">
        <v>52</v>
      </c>
      <c r="H937" s="6" t="s">
        <v>22</v>
      </c>
      <c r="I937" s="25">
        <v>0.6</v>
      </c>
      <c r="J937" s="22">
        <v>5000</v>
      </c>
      <c r="K937" s="23">
        <f t="shared" si="45"/>
        <v>3000</v>
      </c>
      <c r="L937" s="23">
        <f t="shared" si="46"/>
        <v>750</v>
      </c>
      <c r="M937" s="33">
        <v>0.25</v>
      </c>
      <c r="N937" s="30">
        <f t="shared" si="54"/>
        <v>0.6</v>
      </c>
      <c r="O937" s="31">
        <v>3000</v>
      </c>
      <c r="P937" s="31">
        <v>750</v>
      </c>
      <c r="Q937" s="30">
        <f t="shared" si="55"/>
        <v>1800</v>
      </c>
      <c r="R937" s="27">
        <f t="shared" si="53"/>
        <v>12</v>
      </c>
    </row>
    <row r="938" spans="1:18">
      <c r="A938" s="1" t="s">
        <v>39</v>
      </c>
      <c r="B938" s="6" t="s">
        <v>23</v>
      </c>
      <c r="C938" s="6">
        <v>1197831</v>
      </c>
      <c r="D938" s="7">
        <v>44200</v>
      </c>
      <c r="E938" s="6" t="s">
        <v>24</v>
      </c>
      <c r="F938" s="6" t="s">
        <v>53</v>
      </c>
      <c r="G938" s="6" t="s">
        <v>54</v>
      </c>
      <c r="H938" s="6" t="s">
        <v>17</v>
      </c>
      <c r="I938" s="25">
        <v>0.2</v>
      </c>
      <c r="J938" s="22">
        <v>7000</v>
      </c>
      <c r="K938" s="23">
        <f t="shared" si="45"/>
        <v>1400</v>
      </c>
      <c r="L938" s="23">
        <f t="shared" si="46"/>
        <v>489.99999999999994</v>
      </c>
      <c r="M938" s="33">
        <v>0.35</v>
      </c>
      <c r="N938" s="30">
        <f t="shared" si="54"/>
        <v>0.2</v>
      </c>
      <c r="O938" s="31">
        <v>1400</v>
      </c>
      <c r="P938" s="31">
        <v>490</v>
      </c>
      <c r="Q938" s="30">
        <f t="shared" si="55"/>
        <v>280</v>
      </c>
      <c r="R938" s="27">
        <f t="shared" si="53"/>
        <v>1</v>
      </c>
    </row>
    <row r="939" spans="1:18">
      <c r="A939" s="1"/>
      <c r="B939" s="6" t="s">
        <v>23</v>
      </c>
      <c r="C939" s="6">
        <v>1197831</v>
      </c>
      <c r="D939" s="7">
        <v>44200</v>
      </c>
      <c r="E939" s="6" t="s">
        <v>24</v>
      </c>
      <c r="F939" s="6" t="s">
        <v>53</v>
      </c>
      <c r="G939" s="6" t="s">
        <v>54</v>
      </c>
      <c r="H939" s="6" t="s">
        <v>18</v>
      </c>
      <c r="I939" s="25">
        <v>0.3</v>
      </c>
      <c r="J939" s="22">
        <v>7000</v>
      </c>
      <c r="K939" s="23">
        <f t="shared" si="45"/>
        <v>2100</v>
      </c>
      <c r="L939" s="23">
        <f t="shared" si="46"/>
        <v>735</v>
      </c>
      <c r="M939" s="33">
        <v>0.35</v>
      </c>
      <c r="N939" s="30">
        <f t="shared" si="54"/>
        <v>0.3</v>
      </c>
      <c r="O939" s="31">
        <v>2100</v>
      </c>
      <c r="P939" s="31">
        <v>735</v>
      </c>
      <c r="Q939" s="30">
        <f t="shared" si="55"/>
        <v>630</v>
      </c>
      <c r="R939" s="27">
        <f t="shared" si="53"/>
        <v>1</v>
      </c>
    </row>
    <row r="940" spans="1:18">
      <c r="A940" s="1"/>
      <c r="B940" s="6" t="s">
        <v>23</v>
      </c>
      <c r="C940" s="6">
        <v>1197831</v>
      </c>
      <c r="D940" s="7">
        <v>44200</v>
      </c>
      <c r="E940" s="6" t="s">
        <v>24</v>
      </c>
      <c r="F940" s="6" t="s">
        <v>53</v>
      </c>
      <c r="G940" s="6" t="s">
        <v>54</v>
      </c>
      <c r="H940" s="6" t="s">
        <v>19</v>
      </c>
      <c r="I940" s="25">
        <v>0.3</v>
      </c>
      <c r="J940" s="22">
        <v>5000</v>
      </c>
      <c r="K940" s="23">
        <f t="shared" si="45"/>
        <v>1500</v>
      </c>
      <c r="L940" s="23">
        <f t="shared" si="46"/>
        <v>525</v>
      </c>
      <c r="M940" s="33">
        <v>0.35</v>
      </c>
      <c r="N940" s="30">
        <f t="shared" si="54"/>
        <v>0.3</v>
      </c>
      <c r="O940" s="31">
        <v>1500</v>
      </c>
      <c r="P940" s="31">
        <v>525</v>
      </c>
      <c r="Q940" s="30">
        <f t="shared" si="55"/>
        <v>450</v>
      </c>
      <c r="R940" s="27">
        <f t="shared" si="53"/>
        <v>1</v>
      </c>
    </row>
    <row r="941" spans="1:18">
      <c r="A941" s="1"/>
      <c r="B941" s="6" t="s">
        <v>23</v>
      </c>
      <c r="C941" s="6">
        <v>1197831</v>
      </c>
      <c r="D941" s="7">
        <v>44200</v>
      </c>
      <c r="E941" s="6" t="s">
        <v>24</v>
      </c>
      <c r="F941" s="6" t="s">
        <v>53</v>
      </c>
      <c r="G941" s="6" t="s">
        <v>54</v>
      </c>
      <c r="H941" s="6" t="s">
        <v>20</v>
      </c>
      <c r="I941" s="25">
        <v>0.35</v>
      </c>
      <c r="J941" s="22">
        <v>5000</v>
      </c>
      <c r="K941" s="23">
        <f t="shared" si="45"/>
        <v>1750</v>
      </c>
      <c r="L941" s="23">
        <f t="shared" si="46"/>
        <v>787.5</v>
      </c>
      <c r="M941" s="33">
        <v>0.45</v>
      </c>
      <c r="N941" s="30">
        <f t="shared" si="54"/>
        <v>0.35</v>
      </c>
      <c r="O941" s="31">
        <v>1750</v>
      </c>
      <c r="P941" s="31">
        <v>787.5</v>
      </c>
      <c r="Q941" s="30">
        <f t="shared" si="55"/>
        <v>612.5</v>
      </c>
      <c r="R941" s="27">
        <f t="shared" si="53"/>
        <v>1</v>
      </c>
    </row>
    <row r="942" spans="1:18">
      <c r="A942" s="1"/>
      <c r="B942" s="6" t="s">
        <v>23</v>
      </c>
      <c r="C942" s="6">
        <v>1197831</v>
      </c>
      <c r="D942" s="7">
        <v>44200</v>
      </c>
      <c r="E942" s="6" t="s">
        <v>24</v>
      </c>
      <c r="F942" s="6" t="s">
        <v>53</v>
      </c>
      <c r="G942" s="6" t="s">
        <v>54</v>
      </c>
      <c r="H942" s="6" t="s">
        <v>21</v>
      </c>
      <c r="I942" s="25">
        <v>0.4</v>
      </c>
      <c r="J942" s="22">
        <v>3500</v>
      </c>
      <c r="K942" s="23">
        <f t="shared" si="45"/>
        <v>1400</v>
      </c>
      <c r="L942" s="23">
        <f t="shared" si="46"/>
        <v>420</v>
      </c>
      <c r="M942" s="33">
        <v>0.3</v>
      </c>
      <c r="N942" s="30">
        <f t="shared" si="54"/>
        <v>0.4</v>
      </c>
      <c r="O942" s="31">
        <v>1400</v>
      </c>
      <c r="P942" s="31">
        <v>420</v>
      </c>
      <c r="Q942" s="30">
        <f t="shared" si="55"/>
        <v>560</v>
      </c>
      <c r="R942" s="27">
        <f t="shared" si="53"/>
        <v>1</v>
      </c>
    </row>
    <row r="943" spans="1:18">
      <c r="A943" s="1"/>
      <c r="B943" s="6" t="s">
        <v>23</v>
      </c>
      <c r="C943" s="6">
        <v>1197831</v>
      </c>
      <c r="D943" s="7">
        <v>44200</v>
      </c>
      <c r="E943" s="6" t="s">
        <v>24</v>
      </c>
      <c r="F943" s="6" t="s">
        <v>53</v>
      </c>
      <c r="G943" s="6" t="s">
        <v>54</v>
      </c>
      <c r="H943" s="6" t="s">
        <v>22</v>
      </c>
      <c r="I943" s="25">
        <v>0.35</v>
      </c>
      <c r="J943" s="22">
        <v>5000</v>
      </c>
      <c r="K943" s="23">
        <f t="shared" si="45"/>
        <v>1750</v>
      </c>
      <c r="L943" s="23">
        <f t="shared" si="46"/>
        <v>875</v>
      </c>
      <c r="M943" s="33">
        <v>0.5</v>
      </c>
      <c r="N943" s="30">
        <f t="shared" si="54"/>
        <v>0.35</v>
      </c>
      <c r="O943" s="31">
        <v>1750</v>
      </c>
      <c r="P943" s="31">
        <v>875</v>
      </c>
      <c r="Q943" s="30">
        <f t="shared" si="55"/>
        <v>612.5</v>
      </c>
      <c r="R943" s="27">
        <f t="shared" si="53"/>
        <v>1</v>
      </c>
    </row>
    <row r="944" spans="1:18">
      <c r="A944" s="1"/>
      <c r="B944" s="6" t="s">
        <v>23</v>
      </c>
      <c r="C944" s="6">
        <v>1197831</v>
      </c>
      <c r="D944" s="7">
        <v>44230</v>
      </c>
      <c r="E944" s="6" t="s">
        <v>24</v>
      </c>
      <c r="F944" s="6" t="s">
        <v>53</v>
      </c>
      <c r="G944" s="6" t="s">
        <v>54</v>
      </c>
      <c r="H944" s="6" t="s">
        <v>17</v>
      </c>
      <c r="I944" s="25">
        <v>0.25</v>
      </c>
      <c r="J944" s="22">
        <v>6500</v>
      </c>
      <c r="K944" s="23">
        <f t="shared" si="45"/>
        <v>1625</v>
      </c>
      <c r="L944" s="23">
        <f t="shared" si="46"/>
        <v>568.75</v>
      </c>
      <c r="M944" s="33">
        <v>0.35</v>
      </c>
      <c r="N944" s="30">
        <f t="shared" si="54"/>
        <v>0.25</v>
      </c>
      <c r="O944" s="31">
        <v>1625</v>
      </c>
      <c r="P944" s="31">
        <v>568.75</v>
      </c>
      <c r="Q944" s="30">
        <f t="shared" si="55"/>
        <v>406.25</v>
      </c>
      <c r="R944" s="27">
        <f t="shared" si="53"/>
        <v>2</v>
      </c>
    </row>
    <row r="945" spans="1:18">
      <c r="A945" s="1"/>
      <c r="B945" s="6" t="s">
        <v>23</v>
      </c>
      <c r="C945" s="6">
        <v>1197831</v>
      </c>
      <c r="D945" s="7">
        <v>44230</v>
      </c>
      <c r="E945" s="6" t="s">
        <v>24</v>
      </c>
      <c r="F945" s="6" t="s">
        <v>53</v>
      </c>
      <c r="G945" s="6" t="s">
        <v>54</v>
      </c>
      <c r="H945" s="6" t="s">
        <v>18</v>
      </c>
      <c r="I945" s="25">
        <v>0.35</v>
      </c>
      <c r="J945" s="22">
        <v>6250</v>
      </c>
      <c r="K945" s="23">
        <f t="shared" si="45"/>
        <v>2187.5</v>
      </c>
      <c r="L945" s="23">
        <f t="shared" si="46"/>
        <v>765.625</v>
      </c>
      <c r="M945" s="33">
        <v>0.35</v>
      </c>
      <c r="N945" s="30">
        <f t="shared" si="54"/>
        <v>0.35</v>
      </c>
      <c r="O945" s="31">
        <v>2187.5</v>
      </c>
      <c r="P945" s="31">
        <v>765.625</v>
      </c>
      <c r="Q945" s="30">
        <f t="shared" si="55"/>
        <v>765.625</v>
      </c>
      <c r="R945" s="27">
        <f t="shared" si="53"/>
        <v>2</v>
      </c>
    </row>
    <row r="946" spans="1:18">
      <c r="A946" s="1"/>
      <c r="B946" s="6" t="s">
        <v>23</v>
      </c>
      <c r="C946" s="6">
        <v>1197831</v>
      </c>
      <c r="D946" s="7">
        <v>44230</v>
      </c>
      <c r="E946" s="6" t="s">
        <v>24</v>
      </c>
      <c r="F946" s="6" t="s">
        <v>53</v>
      </c>
      <c r="G946" s="6" t="s">
        <v>54</v>
      </c>
      <c r="H946" s="6" t="s">
        <v>19</v>
      </c>
      <c r="I946" s="25">
        <v>0.35</v>
      </c>
      <c r="J946" s="22">
        <v>4500</v>
      </c>
      <c r="K946" s="23">
        <f t="shared" si="45"/>
        <v>1575</v>
      </c>
      <c r="L946" s="23">
        <f t="shared" si="46"/>
        <v>551.25</v>
      </c>
      <c r="M946" s="33">
        <v>0.35</v>
      </c>
      <c r="N946" s="30">
        <f t="shared" si="54"/>
        <v>0.35</v>
      </c>
      <c r="O946" s="31">
        <v>1575</v>
      </c>
      <c r="P946" s="31">
        <v>551.25</v>
      </c>
      <c r="Q946" s="30">
        <f t="shared" si="55"/>
        <v>551.25</v>
      </c>
      <c r="R946" s="27">
        <f t="shared" si="53"/>
        <v>2</v>
      </c>
    </row>
    <row r="947" spans="1:18">
      <c r="A947" s="1"/>
      <c r="B947" s="6" t="s">
        <v>23</v>
      </c>
      <c r="C947" s="6">
        <v>1197831</v>
      </c>
      <c r="D947" s="7">
        <v>44230</v>
      </c>
      <c r="E947" s="6" t="s">
        <v>24</v>
      </c>
      <c r="F947" s="6" t="s">
        <v>53</v>
      </c>
      <c r="G947" s="6" t="s">
        <v>54</v>
      </c>
      <c r="H947" s="6" t="s">
        <v>20</v>
      </c>
      <c r="I947" s="25">
        <v>0.35</v>
      </c>
      <c r="J947" s="22">
        <v>4000</v>
      </c>
      <c r="K947" s="23">
        <f t="shared" si="45"/>
        <v>1400</v>
      </c>
      <c r="L947" s="23">
        <f t="shared" si="46"/>
        <v>630</v>
      </c>
      <c r="M947" s="33">
        <v>0.45</v>
      </c>
      <c r="N947" s="30">
        <f t="shared" si="54"/>
        <v>0.35</v>
      </c>
      <c r="O947" s="31">
        <v>1400</v>
      </c>
      <c r="P947" s="31">
        <v>630</v>
      </c>
      <c r="Q947" s="30">
        <f t="shared" si="55"/>
        <v>489.99999999999994</v>
      </c>
      <c r="R947" s="27">
        <f t="shared" si="53"/>
        <v>2</v>
      </c>
    </row>
    <row r="948" spans="1:18">
      <c r="A948" s="1"/>
      <c r="B948" s="6" t="s">
        <v>23</v>
      </c>
      <c r="C948" s="6">
        <v>1197831</v>
      </c>
      <c r="D948" s="7">
        <v>44230</v>
      </c>
      <c r="E948" s="6" t="s">
        <v>24</v>
      </c>
      <c r="F948" s="6" t="s">
        <v>53</v>
      </c>
      <c r="G948" s="6" t="s">
        <v>54</v>
      </c>
      <c r="H948" s="6" t="s">
        <v>21</v>
      </c>
      <c r="I948" s="25">
        <v>0.4</v>
      </c>
      <c r="J948" s="22">
        <v>2750</v>
      </c>
      <c r="K948" s="23">
        <f t="shared" si="45"/>
        <v>1100</v>
      </c>
      <c r="L948" s="23">
        <f t="shared" si="46"/>
        <v>330</v>
      </c>
      <c r="M948" s="33">
        <v>0.3</v>
      </c>
      <c r="N948" s="30">
        <f t="shared" si="54"/>
        <v>0.4</v>
      </c>
      <c r="O948" s="31">
        <v>1100</v>
      </c>
      <c r="P948" s="31">
        <v>330</v>
      </c>
      <c r="Q948" s="30">
        <f t="shared" si="55"/>
        <v>440</v>
      </c>
      <c r="R948" s="27">
        <f t="shared" si="53"/>
        <v>2</v>
      </c>
    </row>
    <row r="949" spans="1:18">
      <c r="A949" s="1"/>
      <c r="B949" s="6" t="s">
        <v>23</v>
      </c>
      <c r="C949" s="6">
        <v>1197831</v>
      </c>
      <c r="D949" s="7">
        <v>44230</v>
      </c>
      <c r="E949" s="6" t="s">
        <v>24</v>
      </c>
      <c r="F949" s="6" t="s">
        <v>53</v>
      </c>
      <c r="G949" s="6" t="s">
        <v>54</v>
      </c>
      <c r="H949" s="6" t="s">
        <v>22</v>
      </c>
      <c r="I949" s="25">
        <v>0.35</v>
      </c>
      <c r="J949" s="22">
        <v>4750</v>
      </c>
      <c r="K949" s="23">
        <f t="shared" si="45"/>
        <v>1662.5</v>
      </c>
      <c r="L949" s="23">
        <f t="shared" si="46"/>
        <v>831.25</v>
      </c>
      <c r="M949" s="33">
        <v>0.5</v>
      </c>
      <c r="N949" s="30">
        <f t="shared" si="54"/>
        <v>0.35</v>
      </c>
      <c r="O949" s="31">
        <v>1662.5</v>
      </c>
      <c r="P949" s="31">
        <v>831.25</v>
      </c>
      <c r="Q949" s="30">
        <f t="shared" si="55"/>
        <v>581.875</v>
      </c>
      <c r="R949" s="27">
        <f t="shared" si="53"/>
        <v>2</v>
      </c>
    </row>
    <row r="950" spans="1:18">
      <c r="A950" s="1"/>
      <c r="B950" s="6" t="s">
        <v>23</v>
      </c>
      <c r="C950" s="6">
        <v>1197831</v>
      </c>
      <c r="D950" s="7">
        <v>44260</v>
      </c>
      <c r="E950" s="6" t="s">
        <v>24</v>
      </c>
      <c r="F950" s="6" t="s">
        <v>53</v>
      </c>
      <c r="G950" s="6" t="s">
        <v>54</v>
      </c>
      <c r="H950" s="6" t="s">
        <v>17</v>
      </c>
      <c r="I950" s="25">
        <v>0.3</v>
      </c>
      <c r="J950" s="22">
        <v>6500</v>
      </c>
      <c r="K950" s="23">
        <f t="shared" si="45"/>
        <v>1950</v>
      </c>
      <c r="L950" s="23">
        <f t="shared" si="46"/>
        <v>779.99999999999989</v>
      </c>
      <c r="M950" s="33">
        <v>0.39999999999999997</v>
      </c>
      <c r="N950" s="30">
        <f t="shared" si="54"/>
        <v>0.3</v>
      </c>
      <c r="O950" s="31">
        <v>1950</v>
      </c>
      <c r="P950" s="31">
        <v>780</v>
      </c>
      <c r="Q950" s="30">
        <f t="shared" si="55"/>
        <v>585</v>
      </c>
      <c r="R950" s="27">
        <f t="shared" si="53"/>
        <v>3</v>
      </c>
    </row>
    <row r="951" spans="1:18">
      <c r="A951" s="1"/>
      <c r="B951" s="6" t="s">
        <v>23</v>
      </c>
      <c r="C951" s="6">
        <v>1197831</v>
      </c>
      <c r="D951" s="7">
        <v>44260</v>
      </c>
      <c r="E951" s="6" t="s">
        <v>24</v>
      </c>
      <c r="F951" s="6" t="s">
        <v>53</v>
      </c>
      <c r="G951" s="6" t="s">
        <v>54</v>
      </c>
      <c r="H951" s="6" t="s">
        <v>18</v>
      </c>
      <c r="I951" s="25">
        <v>0.4</v>
      </c>
      <c r="J951" s="22">
        <v>6500</v>
      </c>
      <c r="K951" s="23">
        <f t="shared" si="45"/>
        <v>2600</v>
      </c>
      <c r="L951" s="23">
        <f t="shared" si="46"/>
        <v>1040</v>
      </c>
      <c r="M951" s="33">
        <v>0.39999999999999997</v>
      </c>
      <c r="N951" s="30">
        <f t="shared" si="54"/>
        <v>0.4</v>
      </c>
      <c r="O951" s="31">
        <v>2600</v>
      </c>
      <c r="P951" s="31">
        <v>1040</v>
      </c>
      <c r="Q951" s="30">
        <f t="shared" si="55"/>
        <v>1040</v>
      </c>
      <c r="R951" s="27">
        <f t="shared" si="53"/>
        <v>3</v>
      </c>
    </row>
    <row r="952" spans="1:18">
      <c r="A952" s="1"/>
      <c r="B952" s="6" t="s">
        <v>23</v>
      </c>
      <c r="C952" s="6">
        <v>1197831</v>
      </c>
      <c r="D952" s="7">
        <v>44260</v>
      </c>
      <c r="E952" s="6" t="s">
        <v>24</v>
      </c>
      <c r="F952" s="6" t="s">
        <v>53</v>
      </c>
      <c r="G952" s="6" t="s">
        <v>54</v>
      </c>
      <c r="H952" s="6" t="s">
        <v>19</v>
      </c>
      <c r="I952" s="25">
        <v>0.3</v>
      </c>
      <c r="J952" s="22">
        <v>4750</v>
      </c>
      <c r="K952" s="23">
        <f t="shared" si="45"/>
        <v>1425</v>
      </c>
      <c r="L952" s="23">
        <f t="shared" si="46"/>
        <v>570</v>
      </c>
      <c r="M952" s="33">
        <v>0.39999999999999997</v>
      </c>
      <c r="N952" s="30">
        <f t="shared" si="54"/>
        <v>0.3</v>
      </c>
      <c r="O952" s="31">
        <v>1425</v>
      </c>
      <c r="P952" s="31">
        <v>570</v>
      </c>
      <c r="Q952" s="30">
        <f t="shared" si="55"/>
        <v>427.5</v>
      </c>
      <c r="R952" s="27">
        <f t="shared" si="53"/>
        <v>3</v>
      </c>
    </row>
    <row r="953" spans="1:18">
      <c r="A953" s="1"/>
      <c r="B953" s="6" t="s">
        <v>23</v>
      </c>
      <c r="C953" s="6">
        <v>1197831</v>
      </c>
      <c r="D953" s="7">
        <v>44260</v>
      </c>
      <c r="E953" s="6" t="s">
        <v>24</v>
      </c>
      <c r="F953" s="6" t="s">
        <v>53</v>
      </c>
      <c r="G953" s="6" t="s">
        <v>54</v>
      </c>
      <c r="H953" s="6" t="s">
        <v>20</v>
      </c>
      <c r="I953" s="25">
        <v>0.35000000000000003</v>
      </c>
      <c r="J953" s="22">
        <v>3750</v>
      </c>
      <c r="K953" s="23">
        <f t="shared" si="45"/>
        <v>1312.5000000000002</v>
      </c>
      <c r="L953" s="23">
        <f t="shared" si="46"/>
        <v>656.25000000000011</v>
      </c>
      <c r="M953" s="33">
        <v>0.5</v>
      </c>
      <c r="N953" s="30">
        <f t="shared" si="54"/>
        <v>0.35</v>
      </c>
      <c r="O953" s="31">
        <v>1312.5</v>
      </c>
      <c r="P953" s="31">
        <v>656.25</v>
      </c>
      <c r="Q953" s="30">
        <f t="shared" si="55"/>
        <v>459.37500000000006</v>
      </c>
      <c r="R953" s="27">
        <f t="shared" si="53"/>
        <v>3</v>
      </c>
    </row>
    <row r="954" spans="1:18">
      <c r="A954" s="1"/>
      <c r="B954" s="6" t="s">
        <v>23</v>
      </c>
      <c r="C954" s="6">
        <v>1197831</v>
      </c>
      <c r="D954" s="7">
        <v>44260</v>
      </c>
      <c r="E954" s="6" t="s">
        <v>24</v>
      </c>
      <c r="F954" s="6" t="s">
        <v>53</v>
      </c>
      <c r="G954" s="6" t="s">
        <v>54</v>
      </c>
      <c r="H954" s="6" t="s">
        <v>21</v>
      </c>
      <c r="I954" s="25">
        <v>0.4</v>
      </c>
      <c r="J954" s="22">
        <v>2750</v>
      </c>
      <c r="K954" s="23">
        <f t="shared" si="45"/>
        <v>1100</v>
      </c>
      <c r="L954" s="23">
        <f t="shared" si="46"/>
        <v>385</v>
      </c>
      <c r="M954" s="33">
        <v>0.35</v>
      </c>
      <c r="N954" s="30">
        <f t="shared" si="54"/>
        <v>0.4</v>
      </c>
      <c r="O954" s="31">
        <v>1100</v>
      </c>
      <c r="P954" s="31">
        <v>385</v>
      </c>
      <c r="Q954" s="30">
        <f t="shared" si="55"/>
        <v>440</v>
      </c>
      <c r="R954" s="27">
        <f t="shared" si="53"/>
        <v>3</v>
      </c>
    </row>
    <row r="955" spans="1:18">
      <c r="A955" s="1"/>
      <c r="B955" s="6" t="s">
        <v>23</v>
      </c>
      <c r="C955" s="6">
        <v>1197831</v>
      </c>
      <c r="D955" s="7">
        <v>44260</v>
      </c>
      <c r="E955" s="6" t="s">
        <v>24</v>
      </c>
      <c r="F955" s="6" t="s">
        <v>53</v>
      </c>
      <c r="G955" s="6" t="s">
        <v>54</v>
      </c>
      <c r="H955" s="6" t="s">
        <v>22</v>
      </c>
      <c r="I955" s="25">
        <v>0.35000000000000003</v>
      </c>
      <c r="J955" s="22">
        <v>4250</v>
      </c>
      <c r="K955" s="23">
        <f t="shared" si="45"/>
        <v>1487.5000000000002</v>
      </c>
      <c r="L955" s="23">
        <f t="shared" si="46"/>
        <v>818.12500000000023</v>
      </c>
      <c r="M955" s="33">
        <v>0.55000000000000004</v>
      </c>
      <c r="N955" s="30">
        <f t="shared" si="54"/>
        <v>0.35</v>
      </c>
      <c r="O955" s="31">
        <v>1487.5</v>
      </c>
      <c r="P955" s="31">
        <v>818.125</v>
      </c>
      <c r="Q955" s="30">
        <f t="shared" si="55"/>
        <v>520.625</v>
      </c>
      <c r="R955" s="27">
        <f t="shared" si="53"/>
        <v>3</v>
      </c>
    </row>
    <row r="956" spans="1:18">
      <c r="A956" s="1"/>
      <c r="B956" s="6" t="s">
        <v>23</v>
      </c>
      <c r="C956" s="6">
        <v>1197831</v>
      </c>
      <c r="D956" s="7">
        <v>44290</v>
      </c>
      <c r="E956" s="6" t="s">
        <v>24</v>
      </c>
      <c r="F956" s="6" t="s">
        <v>53</v>
      </c>
      <c r="G956" s="6" t="s">
        <v>54</v>
      </c>
      <c r="H956" s="6" t="s">
        <v>17</v>
      </c>
      <c r="I956" s="25">
        <v>0.19999999999999998</v>
      </c>
      <c r="J956" s="22">
        <v>6750</v>
      </c>
      <c r="K956" s="23">
        <f t="shared" si="45"/>
        <v>1350</v>
      </c>
      <c r="L956" s="23">
        <f t="shared" si="46"/>
        <v>540</v>
      </c>
      <c r="M956" s="33">
        <v>0.39999999999999997</v>
      </c>
      <c r="N956" s="30">
        <f t="shared" si="54"/>
        <v>0.2</v>
      </c>
      <c r="O956" s="31">
        <v>1350</v>
      </c>
      <c r="P956" s="31">
        <v>540</v>
      </c>
      <c r="Q956" s="30">
        <f t="shared" si="55"/>
        <v>270</v>
      </c>
      <c r="R956" s="27">
        <f t="shared" si="53"/>
        <v>4</v>
      </c>
    </row>
    <row r="957" spans="1:18">
      <c r="A957" s="1"/>
      <c r="B957" s="6" t="s">
        <v>23</v>
      </c>
      <c r="C957" s="6">
        <v>1197831</v>
      </c>
      <c r="D957" s="7">
        <v>44290</v>
      </c>
      <c r="E957" s="6" t="s">
        <v>24</v>
      </c>
      <c r="F957" s="6" t="s">
        <v>53</v>
      </c>
      <c r="G957" s="6" t="s">
        <v>54</v>
      </c>
      <c r="H957" s="6" t="s">
        <v>18</v>
      </c>
      <c r="I957" s="25">
        <v>0.25000000000000006</v>
      </c>
      <c r="J957" s="22">
        <v>6750</v>
      </c>
      <c r="K957" s="23">
        <f t="shared" si="45"/>
        <v>1687.5000000000005</v>
      </c>
      <c r="L957" s="23">
        <f t="shared" si="46"/>
        <v>675.00000000000011</v>
      </c>
      <c r="M957" s="33">
        <v>0.39999999999999997</v>
      </c>
      <c r="N957" s="30">
        <f t="shared" si="54"/>
        <v>0.25</v>
      </c>
      <c r="O957" s="31">
        <v>1687.5</v>
      </c>
      <c r="P957" s="31">
        <v>675</v>
      </c>
      <c r="Q957" s="30">
        <f t="shared" si="55"/>
        <v>421.87500000000011</v>
      </c>
      <c r="R957" s="27">
        <f t="shared" si="53"/>
        <v>4</v>
      </c>
    </row>
    <row r="958" spans="1:18">
      <c r="A958" s="1"/>
      <c r="B958" s="6" t="s">
        <v>23</v>
      </c>
      <c r="C958" s="6">
        <v>1197831</v>
      </c>
      <c r="D958" s="7">
        <v>44290</v>
      </c>
      <c r="E958" s="6" t="s">
        <v>24</v>
      </c>
      <c r="F958" s="6" t="s">
        <v>53</v>
      </c>
      <c r="G958" s="6" t="s">
        <v>54</v>
      </c>
      <c r="H958" s="6" t="s">
        <v>19</v>
      </c>
      <c r="I958" s="25">
        <v>0.19999999999999996</v>
      </c>
      <c r="J958" s="22">
        <v>5000</v>
      </c>
      <c r="K958" s="23">
        <f t="shared" si="45"/>
        <v>999.99999999999977</v>
      </c>
      <c r="L958" s="23">
        <f t="shared" si="46"/>
        <v>399.99999999999989</v>
      </c>
      <c r="M958" s="33">
        <v>0.39999999999999997</v>
      </c>
      <c r="N958" s="30">
        <f t="shared" si="54"/>
        <v>0.2</v>
      </c>
      <c r="O958" s="31">
        <v>1000</v>
      </c>
      <c r="P958" s="31">
        <v>400</v>
      </c>
      <c r="Q958" s="30">
        <f t="shared" si="55"/>
        <v>199.99999999999997</v>
      </c>
      <c r="R958" s="27">
        <f t="shared" si="53"/>
        <v>4</v>
      </c>
    </row>
    <row r="959" spans="1:18">
      <c r="A959" s="1"/>
      <c r="B959" s="6" t="s">
        <v>23</v>
      </c>
      <c r="C959" s="6">
        <v>1197831</v>
      </c>
      <c r="D959" s="7">
        <v>44290</v>
      </c>
      <c r="E959" s="6" t="s">
        <v>24</v>
      </c>
      <c r="F959" s="6" t="s">
        <v>53</v>
      </c>
      <c r="G959" s="6" t="s">
        <v>54</v>
      </c>
      <c r="H959" s="6" t="s">
        <v>20</v>
      </c>
      <c r="I959" s="25">
        <v>0.25000000000000006</v>
      </c>
      <c r="J959" s="22">
        <v>4000</v>
      </c>
      <c r="K959" s="23">
        <f t="shared" si="45"/>
        <v>1000.0000000000002</v>
      </c>
      <c r="L959" s="23">
        <f t="shared" si="46"/>
        <v>500.00000000000011</v>
      </c>
      <c r="M959" s="33">
        <v>0.5</v>
      </c>
      <c r="N959" s="30">
        <f t="shared" si="54"/>
        <v>0.25</v>
      </c>
      <c r="O959" s="31">
        <v>1000</v>
      </c>
      <c r="P959" s="31">
        <v>500</v>
      </c>
      <c r="Q959" s="30">
        <f t="shared" si="55"/>
        <v>250.00000000000006</v>
      </c>
      <c r="R959" s="27">
        <f t="shared" si="53"/>
        <v>4</v>
      </c>
    </row>
    <row r="960" spans="1:18">
      <c r="A960" s="1"/>
      <c r="B960" s="6" t="s">
        <v>23</v>
      </c>
      <c r="C960" s="6">
        <v>1197831</v>
      </c>
      <c r="D960" s="7">
        <v>44290</v>
      </c>
      <c r="E960" s="6" t="s">
        <v>24</v>
      </c>
      <c r="F960" s="6" t="s">
        <v>53</v>
      </c>
      <c r="G960" s="6" t="s">
        <v>54</v>
      </c>
      <c r="H960" s="6" t="s">
        <v>21</v>
      </c>
      <c r="I960" s="25">
        <v>0.3</v>
      </c>
      <c r="J960" s="22">
        <v>3000</v>
      </c>
      <c r="K960" s="23">
        <f t="shared" si="45"/>
        <v>900</v>
      </c>
      <c r="L960" s="23">
        <f t="shared" si="46"/>
        <v>315</v>
      </c>
      <c r="M960" s="33">
        <v>0.35</v>
      </c>
      <c r="N960" s="30">
        <f t="shared" si="54"/>
        <v>0.3</v>
      </c>
      <c r="O960" s="31">
        <v>900</v>
      </c>
      <c r="P960" s="31">
        <v>315</v>
      </c>
      <c r="Q960" s="30">
        <f t="shared" si="55"/>
        <v>270</v>
      </c>
      <c r="R960" s="27">
        <f t="shared" si="53"/>
        <v>4</v>
      </c>
    </row>
    <row r="961" spans="1:18">
      <c r="A961" s="1"/>
      <c r="B961" s="6" t="s">
        <v>23</v>
      </c>
      <c r="C961" s="6">
        <v>1197831</v>
      </c>
      <c r="D961" s="7">
        <v>44290</v>
      </c>
      <c r="E961" s="6" t="s">
        <v>24</v>
      </c>
      <c r="F961" s="6" t="s">
        <v>53</v>
      </c>
      <c r="G961" s="6" t="s">
        <v>54</v>
      </c>
      <c r="H961" s="6" t="s">
        <v>22</v>
      </c>
      <c r="I961" s="25">
        <v>0.25000000000000006</v>
      </c>
      <c r="J961" s="22">
        <v>5750</v>
      </c>
      <c r="K961" s="23">
        <f t="shared" si="45"/>
        <v>1437.5000000000002</v>
      </c>
      <c r="L961" s="23">
        <f t="shared" si="46"/>
        <v>790.62500000000023</v>
      </c>
      <c r="M961" s="33">
        <v>0.55000000000000004</v>
      </c>
      <c r="N961" s="30">
        <f t="shared" si="54"/>
        <v>0.25</v>
      </c>
      <c r="O961" s="31">
        <v>1437.5</v>
      </c>
      <c r="P961" s="31">
        <v>790.625</v>
      </c>
      <c r="Q961" s="30">
        <f t="shared" si="55"/>
        <v>359.37500000000006</v>
      </c>
      <c r="R961" s="27">
        <f t="shared" ref="R961:R1006" si="56">MONTH(D961)</f>
        <v>4</v>
      </c>
    </row>
    <row r="962" spans="1:18">
      <c r="A962" s="1"/>
      <c r="B962" s="6" t="s">
        <v>23</v>
      </c>
      <c r="C962" s="6">
        <v>1197831</v>
      </c>
      <c r="D962" s="7">
        <v>44320</v>
      </c>
      <c r="E962" s="6" t="s">
        <v>24</v>
      </c>
      <c r="F962" s="6" t="s">
        <v>53</v>
      </c>
      <c r="G962" s="6" t="s">
        <v>54</v>
      </c>
      <c r="H962" s="6" t="s">
        <v>17</v>
      </c>
      <c r="I962" s="25">
        <v>0.14999999999999997</v>
      </c>
      <c r="J962" s="22">
        <v>7250</v>
      </c>
      <c r="K962" s="23">
        <f t="shared" si="45"/>
        <v>1087.4999999999998</v>
      </c>
      <c r="L962" s="23">
        <f t="shared" si="46"/>
        <v>434.99999999999989</v>
      </c>
      <c r="M962" s="33">
        <v>0.39999999999999997</v>
      </c>
      <c r="N962" s="30">
        <f t="shared" si="54"/>
        <v>0.15</v>
      </c>
      <c r="O962" s="31">
        <v>1087.5</v>
      </c>
      <c r="P962" s="31">
        <v>435</v>
      </c>
      <c r="Q962" s="30">
        <f t="shared" si="55"/>
        <v>163.12499999999997</v>
      </c>
      <c r="R962" s="27">
        <f t="shared" si="56"/>
        <v>5</v>
      </c>
    </row>
    <row r="963" spans="1:18">
      <c r="A963" s="1"/>
      <c r="B963" s="6" t="s">
        <v>23</v>
      </c>
      <c r="C963" s="6">
        <v>1197831</v>
      </c>
      <c r="D963" s="7">
        <v>44320</v>
      </c>
      <c r="E963" s="6" t="s">
        <v>24</v>
      </c>
      <c r="F963" s="6" t="s">
        <v>53</v>
      </c>
      <c r="G963" s="6" t="s">
        <v>54</v>
      </c>
      <c r="H963" s="6" t="s">
        <v>18</v>
      </c>
      <c r="I963" s="25">
        <v>0.25000000000000006</v>
      </c>
      <c r="J963" s="22">
        <v>7500</v>
      </c>
      <c r="K963" s="23">
        <f t="shared" si="45"/>
        <v>1875.0000000000005</v>
      </c>
      <c r="L963" s="23">
        <f t="shared" si="46"/>
        <v>750.00000000000011</v>
      </c>
      <c r="M963" s="33">
        <v>0.39999999999999997</v>
      </c>
      <c r="N963" s="30">
        <f t="shared" ref="N963:N1026" si="57">_xlfn.NUMBERVALUE(SUBSTITUTE(I963,"$",""))</f>
        <v>0.25</v>
      </c>
      <c r="O963" s="31">
        <v>1875</v>
      </c>
      <c r="P963" s="31">
        <v>750</v>
      </c>
      <c r="Q963" s="30">
        <f t="shared" ref="Q963:Q1026" si="58">N963*K963</f>
        <v>468.75000000000011</v>
      </c>
      <c r="R963" s="27">
        <f t="shared" si="56"/>
        <v>5</v>
      </c>
    </row>
    <row r="964" spans="1:18">
      <c r="A964" s="1"/>
      <c r="B964" s="6" t="s">
        <v>23</v>
      </c>
      <c r="C964" s="6">
        <v>1197831</v>
      </c>
      <c r="D964" s="7">
        <v>44320</v>
      </c>
      <c r="E964" s="6" t="s">
        <v>24</v>
      </c>
      <c r="F964" s="6" t="s">
        <v>53</v>
      </c>
      <c r="G964" s="6" t="s">
        <v>54</v>
      </c>
      <c r="H964" s="6" t="s">
        <v>19</v>
      </c>
      <c r="I964" s="25">
        <v>0.19999999999999996</v>
      </c>
      <c r="J964" s="22">
        <v>6000</v>
      </c>
      <c r="K964" s="23">
        <f t="shared" si="45"/>
        <v>1199.9999999999998</v>
      </c>
      <c r="L964" s="23">
        <f t="shared" si="46"/>
        <v>479.99999999999989</v>
      </c>
      <c r="M964" s="33">
        <v>0.39999999999999997</v>
      </c>
      <c r="N964" s="30">
        <f t="shared" si="57"/>
        <v>0.2</v>
      </c>
      <c r="O964" s="31">
        <v>1200</v>
      </c>
      <c r="P964" s="31">
        <v>480</v>
      </c>
      <c r="Q964" s="30">
        <f t="shared" si="58"/>
        <v>239.99999999999997</v>
      </c>
      <c r="R964" s="27">
        <f t="shared" si="56"/>
        <v>5</v>
      </c>
    </row>
    <row r="965" spans="1:18">
      <c r="A965" s="1"/>
      <c r="B965" s="6" t="s">
        <v>23</v>
      </c>
      <c r="C965" s="6">
        <v>1197831</v>
      </c>
      <c r="D965" s="7">
        <v>44320</v>
      </c>
      <c r="E965" s="6" t="s">
        <v>24</v>
      </c>
      <c r="F965" s="6" t="s">
        <v>53</v>
      </c>
      <c r="G965" s="6" t="s">
        <v>54</v>
      </c>
      <c r="H965" s="6" t="s">
        <v>20</v>
      </c>
      <c r="I965" s="25">
        <v>0.30000000000000004</v>
      </c>
      <c r="J965" s="22">
        <v>5250</v>
      </c>
      <c r="K965" s="23">
        <f t="shared" si="45"/>
        <v>1575.0000000000002</v>
      </c>
      <c r="L965" s="23">
        <f t="shared" si="46"/>
        <v>787.50000000000011</v>
      </c>
      <c r="M965" s="33">
        <v>0.5</v>
      </c>
      <c r="N965" s="30">
        <f t="shared" si="57"/>
        <v>0.3</v>
      </c>
      <c r="O965" s="31">
        <v>1575</v>
      </c>
      <c r="P965" s="31">
        <v>787.5</v>
      </c>
      <c r="Q965" s="30">
        <f t="shared" si="58"/>
        <v>472.50000000000006</v>
      </c>
      <c r="R965" s="27">
        <f t="shared" si="56"/>
        <v>5</v>
      </c>
    </row>
    <row r="966" spans="1:18">
      <c r="A966" s="1"/>
      <c r="B966" s="6" t="s">
        <v>23</v>
      </c>
      <c r="C966" s="6">
        <v>1197831</v>
      </c>
      <c r="D966" s="7">
        <v>44320</v>
      </c>
      <c r="E966" s="6" t="s">
        <v>24</v>
      </c>
      <c r="F966" s="6" t="s">
        <v>53</v>
      </c>
      <c r="G966" s="6" t="s">
        <v>54</v>
      </c>
      <c r="H966" s="6" t="s">
        <v>21</v>
      </c>
      <c r="I966" s="25">
        <v>0.45</v>
      </c>
      <c r="J966" s="22">
        <v>4250</v>
      </c>
      <c r="K966" s="23">
        <f t="shared" si="45"/>
        <v>1912.5</v>
      </c>
      <c r="L966" s="23">
        <f t="shared" si="46"/>
        <v>669.375</v>
      </c>
      <c r="M966" s="33">
        <v>0.35</v>
      </c>
      <c r="N966" s="30">
        <f t="shared" si="57"/>
        <v>0.45</v>
      </c>
      <c r="O966" s="31">
        <v>1912.5</v>
      </c>
      <c r="P966" s="31">
        <v>669.375</v>
      </c>
      <c r="Q966" s="30">
        <f t="shared" si="58"/>
        <v>860.625</v>
      </c>
      <c r="R966" s="27">
        <f t="shared" si="56"/>
        <v>5</v>
      </c>
    </row>
    <row r="967" spans="1:18">
      <c r="A967" s="1"/>
      <c r="B967" s="6" t="s">
        <v>23</v>
      </c>
      <c r="C967" s="6">
        <v>1197831</v>
      </c>
      <c r="D967" s="7">
        <v>44320</v>
      </c>
      <c r="E967" s="6" t="s">
        <v>24</v>
      </c>
      <c r="F967" s="6" t="s">
        <v>53</v>
      </c>
      <c r="G967" s="6" t="s">
        <v>54</v>
      </c>
      <c r="H967" s="6" t="s">
        <v>22</v>
      </c>
      <c r="I967" s="25">
        <v>0.4</v>
      </c>
      <c r="J967" s="22">
        <v>7750</v>
      </c>
      <c r="K967" s="23">
        <f t="shared" si="45"/>
        <v>3100</v>
      </c>
      <c r="L967" s="23">
        <f t="shared" si="46"/>
        <v>1705.0000000000002</v>
      </c>
      <c r="M967" s="33">
        <v>0.55000000000000004</v>
      </c>
      <c r="N967" s="30">
        <f t="shared" si="57"/>
        <v>0.4</v>
      </c>
      <c r="O967" s="31">
        <v>3100</v>
      </c>
      <c r="P967" s="31">
        <v>1705</v>
      </c>
      <c r="Q967" s="30">
        <f t="shared" si="58"/>
        <v>1240</v>
      </c>
      <c r="R967" s="27">
        <f t="shared" si="56"/>
        <v>5</v>
      </c>
    </row>
    <row r="968" spans="1:18">
      <c r="A968" s="1"/>
      <c r="B968" s="6" t="s">
        <v>23</v>
      </c>
      <c r="C968" s="6">
        <v>1197831</v>
      </c>
      <c r="D968" s="7">
        <v>44350</v>
      </c>
      <c r="E968" s="6" t="s">
        <v>24</v>
      </c>
      <c r="F968" s="6" t="s">
        <v>53</v>
      </c>
      <c r="G968" s="6" t="s">
        <v>54</v>
      </c>
      <c r="H968" s="6" t="s">
        <v>17</v>
      </c>
      <c r="I968" s="25">
        <v>0.4</v>
      </c>
      <c r="J968" s="22">
        <v>7750</v>
      </c>
      <c r="K968" s="23">
        <f t="shared" si="45"/>
        <v>3100</v>
      </c>
      <c r="L968" s="23">
        <f t="shared" si="46"/>
        <v>1240</v>
      </c>
      <c r="M968" s="33">
        <v>0.39999999999999997</v>
      </c>
      <c r="N968" s="30">
        <f t="shared" si="57"/>
        <v>0.4</v>
      </c>
      <c r="O968" s="31">
        <v>3100</v>
      </c>
      <c r="P968" s="31">
        <v>1240</v>
      </c>
      <c r="Q968" s="30">
        <f t="shared" si="58"/>
        <v>1240</v>
      </c>
      <c r="R968" s="27">
        <f t="shared" si="56"/>
        <v>6</v>
      </c>
    </row>
    <row r="969" spans="1:18">
      <c r="A969" s="1"/>
      <c r="B969" s="6" t="s">
        <v>23</v>
      </c>
      <c r="C969" s="6">
        <v>1197831</v>
      </c>
      <c r="D969" s="7">
        <v>44350</v>
      </c>
      <c r="E969" s="6" t="s">
        <v>24</v>
      </c>
      <c r="F969" s="6" t="s">
        <v>53</v>
      </c>
      <c r="G969" s="6" t="s">
        <v>54</v>
      </c>
      <c r="H969" s="6" t="s">
        <v>18</v>
      </c>
      <c r="I969" s="25">
        <v>0.45</v>
      </c>
      <c r="J969" s="22">
        <v>7750</v>
      </c>
      <c r="K969" s="23">
        <f t="shared" si="45"/>
        <v>3487.5</v>
      </c>
      <c r="L969" s="23">
        <f t="shared" si="46"/>
        <v>1394.9999999999998</v>
      </c>
      <c r="M969" s="33">
        <v>0.39999999999999997</v>
      </c>
      <c r="N969" s="30">
        <f t="shared" si="57"/>
        <v>0.45</v>
      </c>
      <c r="O969" s="31">
        <v>3487.5</v>
      </c>
      <c r="P969" s="31">
        <v>1395</v>
      </c>
      <c r="Q969" s="30">
        <f t="shared" si="58"/>
        <v>1569.375</v>
      </c>
      <c r="R969" s="27">
        <f t="shared" si="56"/>
        <v>6</v>
      </c>
    </row>
    <row r="970" spans="1:18">
      <c r="A970" s="1"/>
      <c r="B970" s="6" t="s">
        <v>23</v>
      </c>
      <c r="C970" s="6">
        <v>1197831</v>
      </c>
      <c r="D970" s="7">
        <v>44350</v>
      </c>
      <c r="E970" s="6" t="s">
        <v>24</v>
      </c>
      <c r="F970" s="6" t="s">
        <v>53</v>
      </c>
      <c r="G970" s="6" t="s">
        <v>54</v>
      </c>
      <c r="H970" s="6" t="s">
        <v>19</v>
      </c>
      <c r="I970" s="25">
        <v>0.4</v>
      </c>
      <c r="J970" s="22">
        <v>6500</v>
      </c>
      <c r="K970" s="23">
        <f t="shared" si="45"/>
        <v>2600</v>
      </c>
      <c r="L970" s="23">
        <f t="shared" si="46"/>
        <v>1040</v>
      </c>
      <c r="M970" s="33">
        <v>0.39999999999999997</v>
      </c>
      <c r="N970" s="30">
        <f t="shared" si="57"/>
        <v>0.4</v>
      </c>
      <c r="O970" s="31">
        <v>2600</v>
      </c>
      <c r="P970" s="31">
        <v>1040</v>
      </c>
      <c r="Q970" s="30">
        <f t="shared" si="58"/>
        <v>1040</v>
      </c>
      <c r="R970" s="27">
        <f t="shared" si="56"/>
        <v>6</v>
      </c>
    </row>
    <row r="971" spans="1:18">
      <c r="A971" s="1"/>
      <c r="B971" s="6" t="s">
        <v>23</v>
      </c>
      <c r="C971" s="6">
        <v>1197831</v>
      </c>
      <c r="D971" s="7">
        <v>44350</v>
      </c>
      <c r="E971" s="6" t="s">
        <v>24</v>
      </c>
      <c r="F971" s="6" t="s">
        <v>53</v>
      </c>
      <c r="G971" s="6" t="s">
        <v>54</v>
      </c>
      <c r="H971" s="6" t="s">
        <v>20</v>
      </c>
      <c r="I971" s="25">
        <v>0.4</v>
      </c>
      <c r="J971" s="22">
        <v>6000</v>
      </c>
      <c r="K971" s="23">
        <f t="shared" si="45"/>
        <v>2400</v>
      </c>
      <c r="L971" s="23">
        <f t="shared" si="46"/>
        <v>1200</v>
      </c>
      <c r="M971" s="33">
        <v>0.5</v>
      </c>
      <c r="N971" s="30">
        <f t="shared" si="57"/>
        <v>0.4</v>
      </c>
      <c r="O971" s="31">
        <v>2400</v>
      </c>
      <c r="P971" s="31">
        <v>1200</v>
      </c>
      <c r="Q971" s="30">
        <f t="shared" si="58"/>
        <v>960</v>
      </c>
      <c r="R971" s="27">
        <f t="shared" si="56"/>
        <v>6</v>
      </c>
    </row>
    <row r="972" spans="1:18">
      <c r="A972" s="1"/>
      <c r="B972" s="6" t="s">
        <v>23</v>
      </c>
      <c r="C972" s="6">
        <v>1197831</v>
      </c>
      <c r="D972" s="7">
        <v>44350</v>
      </c>
      <c r="E972" s="6" t="s">
        <v>24</v>
      </c>
      <c r="F972" s="6" t="s">
        <v>53</v>
      </c>
      <c r="G972" s="6" t="s">
        <v>54</v>
      </c>
      <c r="H972" s="6" t="s">
        <v>21</v>
      </c>
      <c r="I972" s="25">
        <v>0.45</v>
      </c>
      <c r="J972" s="22">
        <v>5000</v>
      </c>
      <c r="K972" s="23">
        <f t="shared" si="45"/>
        <v>2250</v>
      </c>
      <c r="L972" s="23">
        <f t="shared" si="46"/>
        <v>787.5</v>
      </c>
      <c r="M972" s="33">
        <v>0.35</v>
      </c>
      <c r="N972" s="30">
        <f t="shared" si="57"/>
        <v>0.45</v>
      </c>
      <c r="O972" s="31">
        <v>2250</v>
      </c>
      <c r="P972" s="31">
        <v>787.5</v>
      </c>
      <c r="Q972" s="30">
        <f t="shared" si="58"/>
        <v>1012.5</v>
      </c>
      <c r="R972" s="27">
        <f t="shared" si="56"/>
        <v>6</v>
      </c>
    </row>
    <row r="973" spans="1:18">
      <c r="A973" s="1"/>
      <c r="B973" s="6" t="s">
        <v>23</v>
      </c>
      <c r="C973" s="6">
        <v>1197831</v>
      </c>
      <c r="D973" s="7">
        <v>44350</v>
      </c>
      <c r="E973" s="6" t="s">
        <v>24</v>
      </c>
      <c r="F973" s="6" t="s">
        <v>53</v>
      </c>
      <c r="G973" s="6" t="s">
        <v>54</v>
      </c>
      <c r="H973" s="6" t="s">
        <v>22</v>
      </c>
      <c r="I973" s="25">
        <v>0.5</v>
      </c>
      <c r="J973" s="22">
        <v>8750</v>
      </c>
      <c r="K973" s="23">
        <f t="shared" si="45"/>
        <v>4375</v>
      </c>
      <c r="L973" s="23">
        <f t="shared" si="46"/>
        <v>2406.25</v>
      </c>
      <c r="M973" s="33">
        <v>0.55000000000000004</v>
      </c>
      <c r="N973" s="30">
        <f t="shared" si="57"/>
        <v>0.5</v>
      </c>
      <c r="O973" s="31">
        <v>4375</v>
      </c>
      <c r="P973" s="31">
        <v>2406.25</v>
      </c>
      <c r="Q973" s="30">
        <f t="shared" si="58"/>
        <v>2187.5</v>
      </c>
      <c r="R973" s="27">
        <f t="shared" si="56"/>
        <v>6</v>
      </c>
    </row>
    <row r="974" spans="1:18">
      <c r="A974" s="1"/>
      <c r="B974" s="6" t="s">
        <v>23</v>
      </c>
      <c r="C974" s="6">
        <v>1197831</v>
      </c>
      <c r="D974" s="7">
        <v>44382</v>
      </c>
      <c r="E974" s="6" t="s">
        <v>24</v>
      </c>
      <c r="F974" s="6" t="s">
        <v>53</v>
      </c>
      <c r="G974" s="6" t="s">
        <v>54</v>
      </c>
      <c r="H974" s="6" t="s">
        <v>17</v>
      </c>
      <c r="I974" s="25">
        <v>0.4</v>
      </c>
      <c r="J974" s="22">
        <v>8250</v>
      </c>
      <c r="K974" s="23">
        <f t="shared" si="45"/>
        <v>3300</v>
      </c>
      <c r="L974" s="23">
        <f t="shared" si="46"/>
        <v>1484.9999999999998</v>
      </c>
      <c r="M974" s="33">
        <v>0.44999999999999996</v>
      </c>
      <c r="N974" s="30">
        <f t="shared" si="57"/>
        <v>0.4</v>
      </c>
      <c r="O974" s="31">
        <v>3300</v>
      </c>
      <c r="P974" s="31">
        <v>1485</v>
      </c>
      <c r="Q974" s="30">
        <f t="shared" si="58"/>
        <v>1320</v>
      </c>
      <c r="R974" s="27">
        <f t="shared" si="56"/>
        <v>7</v>
      </c>
    </row>
    <row r="975" spans="1:18">
      <c r="A975" s="1"/>
      <c r="B975" s="6" t="s">
        <v>23</v>
      </c>
      <c r="C975" s="6">
        <v>1197831</v>
      </c>
      <c r="D975" s="7">
        <v>44382</v>
      </c>
      <c r="E975" s="6" t="s">
        <v>24</v>
      </c>
      <c r="F975" s="6" t="s">
        <v>53</v>
      </c>
      <c r="G975" s="6" t="s">
        <v>54</v>
      </c>
      <c r="H975" s="6" t="s">
        <v>18</v>
      </c>
      <c r="I975" s="25">
        <v>0.45</v>
      </c>
      <c r="J975" s="22">
        <v>8250</v>
      </c>
      <c r="K975" s="23">
        <f t="shared" si="45"/>
        <v>3712.5</v>
      </c>
      <c r="L975" s="23">
        <f t="shared" si="46"/>
        <v>1670.6249999999998</v>
      </c>
      <c r="M975" s="33">
        <v>0.44999999999999996</v>
      </c>
      <c r="N975" s="30">
        <f t="shared" si="57"/>
        <v>0.45</v>
      </c>
      <c r="O975" s="31">
        <v>3712.5</v>
      </c>
      <c r="P975" s="31">
        <v>1670.625</v>
      </c>
      <c r="Q975" s="30">
        <f t="shared" si="58"/>
        <v>1670.625</v>
      </c>
      <c r="R975" s="27">
        <f t="shared" si="56"/>
        <v>7</v>
      </c>
    </row>
    <row r="976" spans="1:18">
      <c r="A976" s="1"/>
      <c r="B976" s="6" t="s">
        <v>23</v>
      </c>
      <c r="C976" s="6">
        <v>1197831</v>
      </c>
      <c r="D976" s="7">
        <v>44382</v>
      </c>
      <c r="E976" s="6" t="s">
        <v>24</v>
      </c>
      <c r="F976" s="6" t="s">
        <v>53</v>
      </c>
      <c r="G976" s="6" t="s">
        <v>54</v>
      </c>
      <c r="H976" s="6" t="s">
        <v>19</v>
      </c>
      <c r="I976" s="25">
        <v>0.4</v>
      </c>
      <c r="J976" s="22">
        <v>9750</v>
      </c>
      <c r="K976" s="23">
        <f t="shared" si="45"/>
        <v>3900</v>
      </c>
      <c r="L976" s="23">
        <f t="shared" si="46"/>
        <v>1754.9999999999998</v>
      </c>
      <c r="M976" s="33">
        <v>0.44999999999999996</v>
      </c>
      <c r="N976" s="30">
        <f t="shared" si="57"/>
        <v>0.4</v>
      </c>
      <c r="O976" s="31">
        <v>3900</v>
      </c>
      <c r="P976" s="31">
        <v>1755</v>
      </c>
      <c r="Q976" s="30">
        <f t="shared" si="58"/>
        <v>1560</v>
      </c>
      <c r="R976" s="27">
        <f t="shared" si="56"/>
        <v>7</v>
      </c>
    </row>
    <row r="977" spans="1:18">
      <c r="A977" s="1"/>
      <c r="B977" s="6" t="s">
        <v>23</v>
      </c>
      <c r="C977" s="6">
        <v>1197831</v>
      </c>
      <c r="D977" s="7">
        <v>44382</v>
      </c>
      <c r="E977" s="6" t="s">
        <v>24</v>
      </c>
      <c r="F977" s="6" t="s">
        <v>53</v>
      </c>
      <c r="G977" s="6" t="s">
        <v>54</v>
      </c>
      <c r="H977" s="6" t="s">
        <v>20</v>
      </c>
      <c r="I977" s="25">
        <v>0.4</v>
      </c>
      <c r="J977" s="22">
        <v>5750</v>
      </c>
      <c r="K977" s="23">
        <f t="shared" si="45"/>
        <v>2300</v>
      </c>
      <c r="L977" s="23">
        <f t="shared" si="46"/>
        <v>1265</v>
      </c>
      <c r="M977" s="33">
        <v>0.55000000000000004</v>
      </c>
      <c r="N977" s="30">
        <f t="shared" si="57"/>
        <v>0.4</v>
      </c>
      <c r="O977" s="31">
        <v>2300</v>
      </c>
      <c r="P977" s="31">
        <v>1265</v>
      </c>
      <c r="Q977" s="30">
        <f t="shared" si="58"/>
        <v>920</v>
      </c>
      <c r="R977" s="27">
        <f t="shared" si="56"/>
        <v>7</v>
      </c>
    </row>
    <row r="978" spans="1:18">
      <c r="A978" s="1"/>
      <c r="B978" s="6" t="s">
        <v>23</v>
      </c>
      <c r="C978" s="6">
        <v>1197831</v>
      </c>
      <c r="D978" s="7">
        <v>44382</v>
      </c>
      <c r="E978" s="6" t="s">
        <v>24</v>
      </c>
      <c r="F978" s="6" t="s">
        <v>53</v>
      </c>
      <c r="G978" s="6" t="s">
        <v>54</v>
      </c>
      <c r="H978" s="6" t="s">
        <v>21</v>
      </c>
      <c r="I978" s="25">
        <v>0.45</v>
      </c>
      <c r="J978" s="22">
        <v>5500</v>
      </c>
      <c r="K978" s="23">
        <f t="shared" si="45"/>
        <v>2475</v>
      </c>
      <c r="L978" s="23">
        <f t="shared" si="46"/>
        <v>989.99999999999989</v>
      </c>
      <c r="M978" s="33">
        <v>0.39999999999999997</v>
      </c>
      <c r="N978" s="30">
        <f t="shared" si="57"/>
        <v>0.45</v>
      </c>
      <c r="O978" s="31">
        <v>2475</v>
      </c>
      <c r="P978" s="31">
        <v>990</v>
      </c>
      <c r="Q978" s="30">
        <f t="shared" si="58"/>
        <v>1113.75</v>
      </c>
      <c r="R978" s="27">
        <f t="shared" si="56"/>
        <v>7</v>
      </c>
    </row>
    <row r="979" spans="1:18">
      <c r="A979" s="1"/>
      <c r="B979" s="6" t="s">
        <v>23</v>
      </c>
      <c r="C979" s="6">
        <v>1197831</v>
      </c>
      <c r="D979" s="7">
        <v>44382</v>
      </c>
      <c r="E979" s="6" t="s">
        <v>24</v>
      </c>
      <c r="F979" s="6" t="s">
        <v>53</v>
      </c>
      <c r="G979" s="6" t="s">
        <v>54</v>
      </c>
      <c r="H979" s="6" t="s">
        <v>22</v>
      </c>
      <c r="I979" s="25">
        <v>0.54999999999999993</v>
      </c>
      <c r="J979" s="22">
        <v>8250</v>
      </c>
      <c r="K979" s="23">
        <f t="shared" si="45"/>
        <v>4537.4999999999991</v>
      </c>
      <c r="L979" s="23">
        <f t="shared" si="46"/>
        <v>2722.5</v>
      </c>
      <c r="M979" s="33">
        <v>0.60000000000000009</v>
      </c>
      <c r="N979" s="30">
        <f t="shared" si="57"/>
        <v>0.55000000000000004</v>
      </c>
      <c r="O979" s="31">
        <v>4537.5</v>
      </c>
      <c r="P979" s="31">
        <v>2722.5</v>
      </c>
      <c r="Q979" s="30">
        <f t="shared" si="58"/>
        <v>2495.6249999999995</v>
      </c>
      <c r="R979" s="27">
        <f t="shared" si="56"/>
        <v>7</v>
      </c>
    </row>
    <row r="980" spans="1:18">
      <c r="A980" s="1"/>
      <c r="B980" s="6" t="s">
        <v>23</v>
      </c>
      <c r="C980" s="6">
        <v>1197831</v>
      </c>
      <c r="D980" s="7">
        <v>44415</v>
      </c>
      <c r="E980" s="6" t="s">
        <v>24</v>
      </c>
      <c r="F980" s="6" t="s">
        <v>53</v>
      </c>
      <c r="G980" s="6" t="s">
        <v>54</v>
      </c>
      <c r="H980" s="6" t="s">
        <v>17</v>
      </c>
      <c r="I980" s="25">
        <v>0.45</v>
      </c>
      <c r="J980" s="22">
        <v>7750</v>
      </c>
      <c r="K980" s="23">
        <f t="shared" si="45"/>
        <v>3487.5</v>
      </c>
      <c r="L980" s="23">
        <f t="shared" si="46"/>
        <v>1569.3749999999998</v>
      </c>
      <c r="M980" s="33">
        <v>0.44999999999999996</v>
      </c>
      <c r="N980" s="30">
        <f t="shared" si="57"/>
        <v>0.45</v>
      </c>
      <c r="O980" s="31">
        <v>3487.5</v>
      </c>
      <c r="P980" s="31">
        <v>1569.375</v>
      </c>
      <c r="Q980" s="30">
        <f t="shared" si="58"/>
        <v>1569.375</v>
      </c>
      <c r="R980" s="27">
        <f t="shared" si="56"/>
        <v>8</v>
      </c>
    </row>
    <row r="981" spans="1:18">
      <c r="A981" s="1"/>
      <c r="B981" s="6" t="s">
        <v>23</v>
      </c>
      <c r="C981" s="6">
        <v>1197831</v>
      </c>
      <c r="D981" s="7">
        <v>44415</v>
      </c>
      <c r="E981" s="6" t="s">
        <v>24</v>
      </c>
      <c r="F981" s="6" t="s">
        <v>53</v>
      </c>
      <c r="G981" s="6" t="s">
        <v>54</v>
      </c>
      <c r="H981" s="6" t="s">
        <v>18</v>
      </c>
      <c r="I981" s="25">
        <v>0.55000000000000004</v>
      </c>
      <c r="J981" s="22">
        <v>7750</v>
      </c>
      <c r="K981" s="23">
        <f t="shared" si="45"/>
        <v>4262.5</v>
      </c>
      <c r="L981" s="23">
        <f t="shared" si="46"/>
        <v>1918.1249999999998</v>
      </c>
      <c r="M981" s="33">
        <v>0.44999999999999996</v>
      </c>
      <c r="N981" s="30">
        <f t="shared" si="57"/>
        <v>0.55000000000000004</v>
      </c>
      <c r="O981" s="31">
        <v>4262.5</v>
      </c>
      <c r="P981" s="31">
        <v>1918.125</v>
      </c>
      <c r="Q981" s="30">
        <f t="shared" si="58"/>
        <v>2344.375</v>
      </c>
      <c r="R981" s="27">
        <f t="shared" si="56"/>
        <v>8</v>
      </c>
    </row>
    <row r="982" spans="1:18">
      <c r="A982" s="1"/>
      <c r="B982" s="6" t="s">
        <v>23</v>
      </c>
      <c r="C982" s="6">
        <v>1197831</v>
      </c>
      <c r="D982" s="7">
        <v>44415</v>
      </c>
      <c r="E982" s="6" t="s">
        <v>24</v>
      </c>
      <c r="F982" s="6" t="s">
        <v>53</v>
      </c>
      <c r="G982" s="6" t="s">
        <v>54</v>
      </c>
      <c r="H982" s="6" t="s">
        <v>19</v>
      </c>
      <c r="I982" s="25">
        <v>0.5</v>
      </c>
      <c r="J982" s="22">
        <v>9500</v>
      </c>
      <c r="K982" s="23">
        <f t="shared" si="45"/>
        <v>4750</v>
      </c>
      <c r="L982" s="23">
        <f t="shared" si="46"/>
        <v>2137.5</v>
      </c>
      <c r="M982" s="33">
        <v>0.44999999999999996</v>
      </c>
      <c r="N982" s="30">
        <f t="shared" si="57"/>
        <v>0.5</v>
      </c>
      <c r="O982" s="31">
        <v>4750</v>
      </c>
      <c r="P982" s="31">
        <v>2137.5</v>
      </c>
      <c r="Q982" s="30">
        <f t="shared" si="58"/>
        <v>2375</v>
      </c>
      <c r="R982" s="27">
        <f t="shared" si="56"/>
        <v>8</v>
      </c>
    </row>
    <row r="983" spans="1:18">
      <c r="A983" s="1"/>
      <c r="B983" s="6" t="s">
        <v>23</v>
      </c>
      <c r="C983" s="6">
        <v>1197831</v>
      </c>
      <c r="D983" s="7">
        <v>44415</v>
      </c>
      <c r="E983" s="6" t="s">
        <v>24</v>
      </c>
      <c r="F983" s="6" t="s">
        <v>53</v>
      </c>
      <c r="G983" s="6" t="s">
        <v>54</v>
      </c>
      <c r="H983" s="6" t="s">
        <v>20</v>
      </c>
      <c r="I983" s="25">
        <v>0.45</v>
      </c>
      <c r="J983" s="22">
        <v>4750</v>
      </c>
      <c r="K983" s="23">
        <f t="shared" si="45"/>
        <v>2137.5</v>
      </c>
      <c r="L983" s="23">
        <f t="shared" si="46"/>
        <v>1175.625</v>
      </c>
      <c r="M983" s="33">
        <v>0.55000000000000004</v>
      </c>
      <c r="N983" s="30">
        <f t="shared" si="57"/>
        <v>0.45</v>
      </c>
      <c r="O983" s="31">
        <v>2137.5</v>
      </c>
      <c r="P983" s="31">
        <v>1175.625</v>
      </c>
      <c r="Q983" s="30">
        <f t="shared" si="58"/>
        <v>961.875</v>
      </c>
      <c r="R983" s="27">
        <f t="shared" si="56"/>
        <v>8</v>
      </c>
    </row>
    <row r="984" spans="1:18">
      <c r="A984" s="1"/>
      <c r="B984" s="6" t="s">
        <v>23</v>
      </c>
      <c r="C984" s="6">
        <v>1197831</v>
      </c>
      <c r="D984" s="7">
        <v>44415</v>
      </c>
      <c r="E984" s="6" t="s">
        <v>24</v>
      </c>
      <c r="F984" s="6" t="s">
        <v>53</v>
      </c>
      <c r="G984" s="6" t="s">
        <v>54</v>
      </c>
      <c r="H984" s="6" t="s">
        <v>21</v>
      </c>
      <c r="I984" s="25">
        <v>0.5</v>
      </c>
      <c r="J984" s="22">
        <v>4750</v>
      </c>
      <c r="K984" s="23">
        <f t="shared" si="45"/>
        <v>2375</v>
      </c>
      <c r="L984" s="23">
        <f t="shared" si="46"/>
        <v>949.99999999999989</v>
      </c>
      <c r="M984" s="33">
        <v>0.39999999999999997</v>
      </c>
      <c r="N984" s="30">
        <f t="shared" si="57"/>
        <v>0.5</v>
      </c>
      <c r="O984" s="31">
        <v>2375</v>
      </c>
      <c r="P984" s="31">
        <v>950</v>
      </c>
      <c r="Q984" s="30">
        <f t="shared" si="58"/>
        <v>1187.5</v>
      </c>
      <c r="R984" s="27">
        <f t="shared" si="56"/>
        <v>8</v>
      </c>
    </row>
    <row r="985" spans="1:18">
      <c r="A985" s="1"/>
      <c r="B985" s="6" t="s">
        <v>23</v>
      </c>
      <c r="C985" s="6">
        <v>1197831</v>
      </c>
      <c r="D985" s="7">
        <v>44415</v>
      </c>
      <c r="E985" s="6" t="s">
        <v>24</v>
      </c>
      <c r="F985" s="6" t="s">
        <v>53</v>
      </c>
      <c r="G985" s="6" t="s">
        <v>54</v>
      </c>
      <c r="H985" s="6" t="s">
        <v>22</v>
      </c>
      <c r="I985" s="25">
        <v>0.54999999999999993</v>
      </c>
      <c r="J985" s="22">
        <v>7250</v>
      </c>
      <c r="K985" s="23">
        <f t="shared" si="45"/>
        <v>3987.4999999999995</v>
      </c>
      <c r="L985" s="23">
        <f t="shared" si="46"/>
        <v>2392.5</v>
      </c>
      <c r="M985" s="33">
        <v>0.60000000000000009</v>
      </c>
      <c r="N985" s="30">
        <f t="shared" si="57"/>
        <v>0.55000000000000004</v>
      </c>
      <c r="O985" s="31">
        <v>3987.5</v>
      </c>
      <c r="P985" s="31">
        <v>2392.5</v>
      </c>
      <c r="Q985" s="30">
        <f t="shared" si="58"/>
        <v>2193.125</v>
      </c>
      <c r="R985" s="27">
        <f t="shared" si="56"/>
        <v>8</v>
      </c>
    </row>
    <row r="986" spans="1:18">
      <c r="A986" s="1"/>
      <c r="B986" s="6" t="s">
        <v>23</v>
      </c>
      <c r="C986" s="6">
        <v>1197831</v>
      </c>
      <c r="D986" s="7">
        <v>44443</v>
      </c>
      <c r="E986" s="6" t="s">
        <v>24</v>
      </c>
      <c r="F986" s="6" t="s">
        <v>53</v>
      </c>
      <c r="G986" s="6" t="s">
        <v>54</v>
      </c>
      <c r="H986" s="6" t="s">
        <v>17</v>
      </c>
      <c r="I986" s="25">
        <v>0.5</v>
      </c>
      <c r="J986" s="22">
        <v>6750</v>
      </c>
      <c r="K986" s="23">
        <f t="shared" si="45"/>
        <v>3375</v>
      </c>
      <c r="L986" s="23">
        <f t="shared" si="46"/>
        <v>1518.7499999999998</v>
      </c>
      <c r="M986" s="33">
        <v>0.44999999999999996</v>
      </c>
      <c r="N986" s="30">
        <f t="shared" si="57"/>
        <v>0.5</v>
      </c>
      <c r="O986" s="31">
        <v>3375</v>
      </c>
      <c r="P986" s="31">
        <v>1518.75</v>
      </c>
      <c r="Q986" s="30">
        <f t="shared" si="58"/>
        <v>1687.5</v>
      </c>
      <c r="R986" s="27">
        <f t="shared" si="56"/>
        <v>9</v>
      </c>
    </row>
    <row r="987" spans="1:18">
      <c r="A987" s="1"/>
      <c r="B987" s="6" t="s">
        <v>23</v>
      </c>
      <c r="C987" s="6">
        <v>1197831</v>
      </c>
      <c r="D987" s="7">
        <v>44443</v>
      </c>
      <c r="E987" s="6" t="s">
        <v>24</v>
      </c>
      <c r="F987" s="6" t="s">
        <v>53</v>
      </c>
      <c r="G987" s="6" t="s">
        <v>54</v>
      </c>
      <c r="H987" s="6" t="s">
        <v>18</v>
      </c>
      <c r="I987" s="25">
        <v>0.5</v>
      </c>
      <c r="J987" s="22">
        <v>6250</v>
      </c>
      <c r="K987" s="23">
        <f t="shared" si="45"/>
        <v>3125</v>
      </c>
      <c r="L987" s="23">
        <f t="shared" si="46"/>
        <v>1406.2499999999998</v>
      </c>
      <c r="M987" s="33">
        <v>0.44999999999999996</v>
      </c>
      <c r="N987" s="30">
        <f t="shared" si="57"/>
        <v>0.5</v>
      </c>
      <c r="O987" s="31">
        <v>3125</v>
      </c>
      <c r="P987" s="31">
        <v>1406.25</v>
      </c>
      <c r="Q987" s="30">
        <f t="shared" si="58"/>
        <v>1562.5</v>
      </c>
      <c r="R987" s="27">
        <f t="shared" si="56"/>
        <v>9</v>
      </c>
    </row>
    <row r="988" spans="1:18">
      <c r="A988" s="1"/>
      <c r="B988" s="6" t="s">
        <v>23</v>
      </c>
      <c r="C988" s="6">
        <v>1197831</v>
      </c>
      <c r="D988" s="7">
        <v>44443</v>
      </c>
      <c r="E988" s="6" t="s">
        <v>24</v>
      </c>
      <c r="F988" s="6" t="s">
        <v>53</v>
      </c>
      <c r="G988" s="6" t="s">
        <v>54</v>
      </c>
      <c r="H988" s="6" t="s">
        <v>19</v>
      </c>
      <c r="I988" s="25">
        <v>0.54999999999999993</v>
      </c>
      <c r="J988" s="22">
        <v>6750</v>
      </c>
      <c r="K988" s="23">
        <f t="shared" si="45"/>
        <v>3712.4999999999995</v>
      </c>
      <c r="L988" s="23">
        <f t="shared" si="46"/>
        <v>1670.6249999999995</v>
      </c>
      <c r="M988" s="33">
        <v>0.44999999999999996</v>
      </c>
      <c r="N988" s="30">
        <f t="shared" si="57"/>
        <v>0.55000000000000004</v>
      </c>
      <c r="O988" s="31">
        <v>3712.5</v>
      </c>
      <c r="P988" s="31">
        <v>1670.625</v>
      </c>
      <c r="Q988" s="30">
        <f t="shared" si="58"/>
        <v>2041.875</v>
      </c>
      <c r="R988" s="27">
        <f t="shared" si="56"/>
        <v>9</v>
      </c>
    </row>
    <row r="989" spans="1:18">
      <c r="A989" s="1"/>
      <c r="B989" s="6" t="s">
        <v>23</v>
      </c>
      <c r="C989" s="6">
        <v>1197831</v>
      </c>
      <c r="D989" s="7">
        <v>44443</v>
      </c>
      <c r="E989" s="6" t="s">
        <v>24</v>
      </c>
      <c r="F989" s="6" t="s">
        <v>53</v>
      </c>
      <c r="G989" s="6" t="s">
        <v>54</v>
      </c>
      <c r="H989" s="6" t="s">
        <v>20</v>
      </c>
      <c r="I989" s="25">
        <v>0.54999999999999993</v>
      </c>
      <c r="J989" s="22">
        <v>4000</v>
      </c>
      <c r="K989" s="23">
        <f t="shared" si="45"/>
        <v>2199.9999999999995</v>
      </c>
      <c r="L989" s="23">
        <f t="shared" si="46"/>
        <v>1209.9999999999998</v>
      </c>
      <c r="M989" s="33">
        <v>0.55000000000000004</v>
      </c>
      <c r="N989" s="30">
        <f t="shared" si="57"/>
        <v>0.55000000000000004</v>
      </c>
      <c r="O989" s="31">
        <v>2200</v>
      </c>
      <c r="P989" s="31">
        <v>1210</v>
      </c>
      <c r="Q989" s="30">
        <f t="shared" si="58"/>
        <v>1209.9999999999998</v>
      </c>
      <c r="R989" s="27">
        <f t="shared" si="56"/>
        <v>9</v>
      </c>
    </row>
    <row r="990" spans="1:18">
      <c r="A990" s="1"/>
      <c r="B990" s="6" t="s">
        <v>23</v>
      </c>
      <c r="C990" s="6">
        <v>1197831</v>
      </c>
      <c r="D990" s="7">
        <v>44443</v>
      </c>
      <c r="E990" s="6" t="s">
        <v>24</v>
      </c>
      <c r="F990" s="6" t="s">
        <v>53</v>
      </c>
      <c r="G990" s="6" t="s">
        <v>54</v>
      </c>
      <c r="H990" s="6" t="s">
        <v>21</v>
      </c>
      <c r="I990" s="25">
        <v>0.5</v>
      </c>
      <c r="J990" s="22">
        <v>4000</v>
      </c>
      <c r="K990" s="23">
        <f t="shared" si="45"/>
        <v>2000</v>
      </c>
      <c r="L990" s="23">
        <f t="shared" si="46"/>
        <v>799.99999999999989</v>
      </c>
      <c r="M990" s="33">
        <v>0.39999999999999997</v>
      </c>
      <c r="N990" s="30">
        <f t="shared" si="57"/>
        <v>0.5</v>
      </c>
      <c r="O990" s="31">
        <v>2000</v>
      </c>
      <c r="P990" s="31">
        <v>800</v>
      </c>
      <c r="Q990" s="30">
        <f t="shared" si="58"/>
        <v>1000</v>
      </c>
      <c r="R990" s="27">
        <f t="shared" si="56"/>
        <v>9</v>
      </c>
    </row>
    <row r="991" spans="1:18">
      <c r="A991" s="1"/>
      <c r="B991" s="6" t="s">
        <v>23</v>
      </c>
      <c r="C991" s="6">
        <v>1197831</v>
      </c>
      <c r="D991" s="7">
        <v>44443</v>
      </c>
      <c r="E991" s="6" t="s">
        <v>24</v>
      </c>
      <c r="F991" s="6" t="s">
        <v>53</v>
      </c>
      <c r="G991" s="6" t="s">
        <v>54</v>
      </c>
      <c r="H991" s="6" t="s">
        <v>22</v>
      </c>
      <c r="I991" s="25">
        <v>0.45</v>
      </c>
      <c r="J991" s="22">
        <v>6250</v>
      </c>
      <c r="K991" s="23">
        <f t="shared" si="45"/>
        <v>2812.5</v>
      </c>
      <c r="L991" s="23">
        <f t="shared" si="46"/>
        <v>1687.5000000000002</v>
      </c>
      <c r="M991" s="33">
        <v>0.60000000000000009</v>
      </c>
      <c r="N991" s="30">
        <f t="shared" si="57"/>
        <v>0.45</v>
      </c>
      <c r="O991" s="31">
        <v>2812.5</v>
      </c>
      <c r="P991" s="31">
        <v>1687.5</v>
      </c>
      <c r="Q991" s="30">
        <f t="shared" si="58"/>
        <v>1265.625</v>
      </c>
      <c r="R991" s="27">
        <f t="shared" si="56"/>
        <v>9</v>
      </c>
    </row>
    <row r="992" spans="1:18">
      <c r="A992" s="1"/>
      <c r="B992" s="6" t="s">
        <v>23</v>
      </c>
      <c r="C992" s="6">
        <v>1197831</v>
      </c>
      <c r="D992" s="7">
        <v>44472</v>
      </c>
      <c r="E992" s="6" t="s">
        <v>24</v>
      </c>
      <c r="F992" s="6" t="s">
        <v>53</v>
      </c>
      <c r="G992" s="6" t="s">
        <v>54</v>
      </c>
      <c r="H992" s="6" t="s">
        <v>17</v>
      </c>
      <c r="I992" s="25">
        <v>0.35000000000000003</v>
      </c>
      <c r="J992" s="22">
        <v>5750</v>
      </c>
      <c r="K992" s="23">
        <f t="shared" si="45"/>
        <v>2012.5000000000002</v>
      </c>
      <c r="L992" s="23">
        <f t="shared" si="46"/>
        <v>905.625</v>
      </c>
      <c r="M992" s="33">
        <v>0.44999999999999996</v>
      </c>
      <c r="N992" s="30">
        <f t="shared" si="57"/>
        <v>0.35</v>
      </c>
      <c r="O992" s="31">
        <v>2012.5</v>
      </c>
      <c r="P992" s="31">
        <v>905.625</v>
      </c>
      <c r="Q992" s="30">
        <f t="shared" si="58"/>
        <v>704.375</v>
      </c>
      <c r="R992" s="27">
        <f t="shared" si="56"/>
        <v>10</v>
      </c>
    </row>
    <row r="993" spans="1:18">
      <c r="A993" s="1"/>
      <c r="B993" s="6" t="s">
        <v>23</v>
      </c>
      <c r="C993" s="6">
        <v>1197831</v>
      </c>
      <c r="D993" s="7">
        <v>44472</v>
      </c>
      <c r="E993" s="6" t="s">
        <v>24</v>
      </c>
      <c r="F993" s="6" t="s">
        <v>53</v>
      </c>
      <c r="G993" s="6" t="s">
        <v>54</v>
      </c>
      <c r="H993" s="6" t="s">
        <v>18</v>
      </c>
      <c r="I993" s="25">
        <v>0.35000000000000003</v>
      </c>
      <c r="J993" s="22">
        <v>5750</v>
      </c>
      <c r="K993" s="23">
        <f t="shared" si="45"/>
        <v>2012.5000000000002</v>
      </c>
      <c r="L993" s="23">
        <f t="shared" si="46"/>
        <v>905.625</v>
      </c>
      <c r="M993" s="33">
        <v>0.44999999999999996</v>
      </c>
      <c r="N993" s="30">
        <f t="shared" si="57"/>
        <v>0.35</v>
      </c>
      <c r="O993" s="31">
        <v>2012.5</v>
      </c>
      <c r="P993" s="31">
        <v>905.625</v>
      </c>
      <c r="Q993" s="30">
        <f t="shared" si="58"/>
        <v>704.375</v>
      </c>
      <c r="R993" s="27">
        <f t="shared" si="56"/>
        <v>10</v>
      </c>
    </row>
    <row r="994" spans="1:18">
      <c r="A994" s="1"/>
      <c r="B994" s="6" t="s">
        <v>23</v>
      </c>
      <c r="C994" s="6">
        <v>1197831</v>
      </c>
      <c r="D994" s="7">
        <v>44472</v>
      </c>
      <c r="E994" s="6" t="s">
        <v>24</v>
      </c>
      <c r="F994" s="6" t="s">
        <v>53</v>
      </c>
      <c r="G994" s="6" t="s">
        <v>54</v>
      </c>
      <c r="H994" s="6" t="s">
        <v>19</v>
      </c>
      <c r="I994" s="25">
        <v>0.4</v>
      </c>
      <c r="J994" s="22">
        <v>5250</v>
      </c>
      <c r="K994" s="23">
        <f t="shared" si="45"/>
        <v>2100</v>
      </c>
      <c r="L994" s="23">
        <f t="shared" si="46"/>
        <v>944.99999999999989</v>
      </c>
      <c r="M994" s="33">
        <v>0.44999999999999996</v>
      </c>
      <c r="N994" s="30">
        <f t="shared" si="57"/>
        <v>0.4</v>
      </c>
      <c r="O994" s="31">
        <v>2100</v>
      </c>
      <c r="P994" s="31">
        <v>945</v>
      </c>
      <c r="Q994" s="30">
        <f t="shared" si="58"/>
        <v>840</v>
      </c>
      <c r="R994" s="27">
        <f t="shared" si="56"/>
        <v>10</v>
      </c>
    </row>
    <row r="995" spans="1:18">
      <c r="A995" s="1"/>
      <c r="B995" s="6" t="s">
        <v>23</v>
      </c>
      <c r="C995" s="6">
        <v>1197831</v>
      </c>
      <c r="D995" s="7">
        <v>44472</v>
      </c>
      <c r="E995" s="6" t="s">
        <v>24</v>
      </c>
      <c r="F995" s="6" t="s">
        <v>53</v>
      </c>
      <c r="G995" s="6" t="s">
        <v>54</v>
      </c>
      <c r="H995" s="6" t="s">
        <v>20</v>
      </c>
      <c r="I995" s="25">
        <v>0.4</v>
      </c>
      <c r="J995" s="22">
        <v>3750</v>
      </c>
      <c r="K995" s="23">
        <f t="shared" si="45"/>
        <v>1500</v>
      </c>
      <c r="L995" s="23">
        <f t="shared" si="46"/>
        <v>825.00000000000011</v>
      </c>
      <c r="M995" s="33">
        <v>0.55000000000000004</v>
      </c>
      <c r="N995" s="30">
        <f t="shared" si="57"/>
        <v>0.4</v>
      </c>
      <c r="O995" s="31">
        <v>1500</v>
      </c>
      <c r="P995" s="31">
        <v>825</v>
      </c>
      <c r="Q995" s="30">
        <f t="shared" si="58"/>
        <v>600</v>
      </c>
      <c r="R995" s="27">
        <f t="shared" si="56"/>
        <v>10</v>
      </c>
    </row>
    <row r="996" spans="1:18">
      <c r="A996" s="1"/>
      <c r="B996" s="6" t="s">
        <v>23</v>
      </c>
      <c r="C996" s="6">
        <v>1197831</v>
      </c>
      <c r="D996" s="7">
        <v>44472</v>
      </c>
      <c r="E996" s="6" t="s">
        <v>24</v>
      </c>
      <c r="F996" s="6" t="s">
        <v>53</v>
      </c>
      <c r="G996" s="6" t="s">
        <v>54</v>
      </c>
      <c r="H996" s="6" t="s">
        <v>21</v>
      </c>
      <c r="I996" s="25">
        <v>0.35000000000000003</v>
      </c>
      <c r="J996" s="22">
        <v>3500</v>
      </c>
      <c r="K996" s="23">
        <f t="shared" si="45"/>
        <v>1225.0000000000002</v>
      </c>
      <c r="L996" s="23">
        <f t="shared" si="46"/>
        <v>490.00000000000006</v>
      </c>
      <c r="M996" s="33">
        <v>0.39999999999999997</v>
      </c>
      <c r="N996" s="30">
        <f t="shared" si="57"/>
        <v>0.35</v>
      </c>
      <c r="O996" s="31">
        <v>1225</v>
      </c>
      <c r="P996" s="31">
        <v>490</v>
      </c>
      <c r="Q996" s="30">
        <f t="shared" si="58"/>
        <v>428.75000000000006</v>
      </c>
      <c r="R996" s="27">
        <f t="shared" si="56"/>
        <v>10</v>
      </c>
    </row>
    <row r="997" spans="1:18">
      <c r="A997" s="1"/>
      <c r="B997" s="6" t="s">
        <v>23</v>
      </c>
      <c r="C997" s="6">
        <v>1197831</v>
      </c>
      <c r="D997" s="7">
        <v>44472</v>
      </c>
      <c r="E997" s="6" t="s">
        <v>24</v>
      </c>
      <c r="F997" s="6" t="s">
        <v>53</v>
      </c>
      <c r="G997" s="6" t="s">
        <v>54</v>
      </c>
      <c r="H997" s="6" t="s">
        <v>22</v>
      </c>
      <c r="I997" s="25">
        <v>0.45</v>
      </c>
      <c r="J997" s="22">
        <v>5250</v>
      </c>
      <c r="K997" s="23">
        <f t="shared" si="45"/>
        <v>2362.5</v>
      </c>
      <c r="L997" s="23">
        <f t="shared" si="46"/>
        <v>1417.5000000000002</v>
      </c>
      <c r="M997" s="33">
        <v>0.60000000000000009</v>
      </c>
      <c r="N997" s="30">
        <f t="shared" si="57"/>
        <v>0.45</v>
      </c>
      <c r="O997" s="31">
        <v>2362.5</v>
      </c>
      <c r="P997" s="31">
        <v>1417.5</v>
      </c>
      <c r="Q997" s="30">
        <f t="shared" si="58"/>
        <v>1063.125</v>
      </c>
      <c r="R997" s="27">
        <f t="shared" si="56"/>
        <v>10</v>
      </c>
    </row>
    <row r="998" spans="1:18">
      <c r="A998" s="1"/>
      <c r="B998" s="6" t="s">
        <v>23</v>
      </c>
      <c r="C998" s="6">
        <v>1197831</v>
      </c>
      <c r="D998" s="7">
        <v>44504</v>
      </c>
      <c r="E998" s="6" t="s">
        <v>24</v>
      </c>
      <c r="F998" s="6" t="s">
        <v>53</v>
      </c>
      <c r="G998" s="6" t="s">
        <v>54</v>
      </c>
      <c r="H998" s="6" t="s">
        <v>17</v>
      </c>
      <c r="I998" s="25">
        <v>0.30000000000000004</v>
      </c>
      <c r="J998" s="22">
        <v>6750</v>
      </c>
      <c r="K998" s="23">
        <f t="shared" si="45"/>
        <v>2025.0000000000002</v>
      </c>
      <c r="L998" s="23">
        <f t="shared" si="46"/>
        <v>911.25</v>
      </c>
      <c r="M998" s="33">
        <v>0.44999999999999996</v>
      </c>
      <c r="N998" s="30">
        <f t="shared" si="57"/>
        <v>0.3</v>
      </c>
      <c r="O998" s="31">
        <v>2025</v>
      </c>
      <c r="P998" s="31">
        <v>911.25</v>
      </c>
      <c r="Q998" s="30">
        <f t="shared" si="58"/>
        <v>607.5</v>
      </c>
      <c r="R998" s="27">
        <f t="shared" si="56"/>
        <v>11</v>
      </c>
    </row>
    <row r="999" spans="1:18">
      <c r="A999" s="1"/>
      <c r="B999" s="6" t="s">
        <v>23</v>
      </c>
      <c r="C999" s="6">
        <v>1197831</v>
      </c>
      <c r="D999" s="7">
        <v>44504</v>
      </c>
      <c r="E999" s="6" t="s">
        <v>24</v>
      </c>
      <c r="F999" s="6" t="s">
        <v>53</v>
      </c>
      <c r="G999" s="6" t="s">
        <v>54</v>
      </c>
      <c r="H999" s="6" t="s">
        <v>18</v>
      </c>
      <c r="I999" s="25">
        <v>0.30000000000000004</v>
      </c>
      <c r="J999" s="22">
        <v>6750</v>
      </c>
      <c r="K999" s="23">
        <f t="shared" si="45"/>
        <v>2025.0000000000002</v>
      </c>
      <c r="L999" s="23">
        <f t="shared" si="46"/>
        <v>911.25</v>
      </c>
      <c r="M999" s="33">
        <v>0.44999999999999996</v>
      </c>
      <c r="N999" s="30">
        <f t="shared" si="57"/>
        <v>0.3</v>
      </c>
      <c r="O999" s="31">
        <v>2025</v>
      </c>
      <c r="P999" s="31">
        <v>911.25</v>
      </c>
      <c r="Q999" s="30">
        <f t="shared" si="58"/>
        <v>607.5</v>
      </c>
      <c r="R999" s="27">
        <f t="shared" si="56"/>
        <v>11</v>
      </c>
    </row>
    <row r="1000" spans="1:18">
      <c r="A1000" s="1"/>
      <c r="B1000" s="6" t="s">
        <v>23</v>
      </c>
      <c r="C1000" s="6">
        <v>1197831</v>
      </c>
      <c r="D1000" s="7">
        <v>44504</v>
      </c>
      <c r="E1000" s="6" t="s">
        <v>24</v>
      </c>
      <c r="F1000" s="6" t="s">
        <v>53</v>
      </c>
      <c r="G1000" s="6" t="s">
        <v>54</v>
      </c>
      <c r="H1000" s="6" t="s">
        <v>19</v>
      </c>
      <c r="I1000" s="25">
        <v>0.55000000000000004</v>
      </c>
      <c r="J1000" s="22">
        <v>6000</v>
      </c>
      <c r="K1000" s="23">
        <f t="shared" si="45"/>
        <v>3300.0000000000005</v>
      </c>
      <c r="L1000" s="23">
        <f t="shared" si="46"/>
        <v>1485</v>
      </c>
      <c r="M1000" s="33">
        <v>0.44999999999999996</v>
      </c>
      <c r="N1000" s="30">
        <f t="shared" si="57"/>
        <v>0.55000000000000004</v>
      </c>
      <c r="O1000" s="31">
        <v>3300</v>
      </c>
      <c r="P1000" s="31">
        <v>1485</v>
      </c>
      <c r="Q1000" s="30">
        <f t="shared" si="58"/>
        <v>1815.0000000000005</v>
      </c>
      <c r="R1000" s="27">
        <f t="shared" si="56"/>
        <v>11</v>
      </c>
    </row>
    <row r="1001" spans="1:18">
      <c r="A1001" s="1"/>
      <c r="B1001" s="6" t="s">
        <v>23</v>
      </c>
      <c r="C1001" s="6">
        <v>1197831</v>
      </c>
      <c r="D1001" s="7">
        <v>44504</v>
      </c>
      <c r="E1001" s="6" t="s">
        <v>24</v>
      </c>
      <c r="F1001" s="6" t="s">
        <v>53</v>
      </c>
      <c r="G1001" s="6" t="s">
        <v>54</v>
      </c>
      <c r="H1001" s="6" t="s">
        <v>20</v>
      </c>
      <c r="I1001" s="25">
        <v>0.55000000000000004</v>
      </c>
      <c r="J1001" s="22">
        <v>4750</v>
      </c>
      <c r="K1001" s="23">
        <f t="shared" si="45"/>
        <v>2612.5</v>
      </c>
      <c r="L1001" s="23">
        <f t="shared" si="46"/>
        <v>1436.8750000000002</v>
      </c>
      <c r="M1001" s="33">
        <v>0.55000000000000004</v>
      </c>
      <c r="N1001" s="30">
        <f t="shared" si="57"/>
        <v>0.55000000000000004</v>
      </c>
      <c r="O1001" s="31">
        <v>2612.5</v>
      </c>
      <c r="P1001" s="31">
        <v>1436.875</v>
      </c>
      <c r="Q1001" s="30">
        <f t="shared" si="58"/>
        <v>1436.8750000000002</v>
      </c>
      <c r="R1001" s="27">
        <f t="shared" si="56"/>
        <v>11</v>
      </c>
    </row>
    <row r="1002" spans="1:18">
      <c r="A1002" s="1"/>
      <c r="B1002" s="6" t="s">
        <v>23</v>
      </c>
      <c r="C1002" s="6">
        <v>1197831</v>
      </c>
      <c r="D1002" s="7">
        <v>44504</v>
      </c>
      <c r="E1002" s="6" t="s">
        <v>24</v>
      </c>
      <c r="F1002" s="6" t="s">
        <v>53</v>
      </c>
      <c r="G1002" s="6" t="s">
        <v>54</v>
      </c>
      <c r="H1002" s="6" t="s">
        <v>21</v>
      </c>
      <c r="I1002" s="25">
        <v>0.54999999999999993</v>
      </c>
      <c r="J1002" s="22">
        <v>4500</v>
      </c>
      <c r="K1002" s="23">
        <f t="shared" si="45"/>
        <v>2474.9999999999995</v>
      </c>
      <c r="L1002" s="23">
        <f t="shared" si="46"/>
        <v>989.99999999999977</v>
      </c>
      <c r="M1002" s="33">
        <v>0.39999999999999997</v>
      </c>
      <c r="N1002" s="30">
        <f t="shared" si="57"/>
        <v>0.55000000000000004</v>
      </c>
      <c r="O1002" s="31">
        <v>2475</v>
      </c>
      <c r="P1002" s="31">
        <v>990</v>
      </c>
      <c r="Q1002" s="30">
        <f t="shared" si="58"/>
        <v>1361.2499999999998</v>
      </c>
      <c r="R1002" s="27">
        <f t="shared" si="56"/>
        <v>11</v>
      </c>
    </row>
    <row r="1003" spans="1:18">
      <c r="A1003" s="1"/>
      <c r="B1003" s="6" t="s">
        <v>23</v>
      </c>
      <c r="C1003" s="6">
        <v>1197831</v>
      </c>
      <c r="D1003" s="7">
        <v>44504</v>
      </c>
      <c r="E1003" s="6" t="s">
        <v>24</v>
      </c>
      <c r="F1003" s="6" t="s">
        <v>53</v>
      </c>
      <c r="G1003" s="6" t="s">
        <v>54</v>
      </c>
      <c r="H1003" s="6" t="s">
        <v>22</v>
      </c>
      <c r="I1003" s="25">
        <v>0.65</v>
      </c>
      <c r="J1003" s="22">
        <v>6500</v>
      </c>
      <c r="K1003" s="23">
        <f t="shared" si="45"/>
        <v>4225</v>
      </c>
      <c r="L1003" s="23">
        <f t="shared" si="46"/>
        <v>2535.0000000000005</v>
      </c>
      <c r="M1003" s="33">
        <v>0.60000000000000009</v>
      </c>
      <c r="N1003" s="30">
        <f t="shared" si="57"/>
        <v>0.65</v>
      </c>
      <c r="O1003" s="31">
        <v>4225</v>
      </c>
      <c r="P1003" s="31">
        <v>2535</v>
      </c>
      <c r="Q1003" s="30">
        <f t="shared" si="58"/>
        <v>2746.25</v>
      </c>
      <c r="R1003" s="27">
        <f t="shared" si="56"/>
        <v>11</v>
      </c>
    </row>
    <row r="1004" spans="1:18">
      <c r="A1004" s="1"/>
      <c r="B1004" s="6" t="s">
        <v>23</v>
      </c>
      <c r="C1004" s="6">
        <v>1197831</v>
      </c>
      <c r="D1004" s="7">
        <v>44533</v>
      </c>
      <c r="E1004" s="6" t="s">
        <v>24</v>
      </c>
      <c r="F1004" s="6" t="s">
        <v>53</v>
      </c>
      <c r="G1004" s="6" t="s">
        <v>54</v>
      </c>
      <c r="H1004" s="6" t="s">
        <v>17</v>
      </c>
      <c r="I1004" s="25">
        <v>0.54999999999999993</v>
      </c>
      <c r="J1004" s="22">
        <v>8000</v>
      </c>
      <c r="K1004" s="23">
        <f t="shared" si="45"/>
        <v>4399.9999999999991</v>
      </c>
      <c r="L1004" s="23">
        <f t="shared" si="46"/>
        <v>1979.9999999999993</v>
      </c>
      <c r="M1004" s="33">
        <v>0.44999999999999996</v>
      </c>
      <c r="N1004" s="30">
        <f t="shared" si="57"/>
        <v>0.55000000000000004</v>
      </c>
      <c r="O1004" s="31">
        <v>4400</v>
      </c>
      <c r="P1004" s="31">
        <v>1980</v>
      </c>
      <c r="Q1004" s="30">
        <f t="shared" si="58"/>
        <v>2419.9999999999995</v>
      </c>
      <c r="R1004" s="27">
        <f t="shared" si="56"/>
        <v>12</v>
      </c>
    </row>
    <row r="1005" spans="1:18">
      <c r="A1005" s="1"/>
      <c r="B1005" s="6" t="s">
        <v>23</v>
      </c>
      <c r="C1005" s="6">
        <v>1197831</v>
      </c>
      <c r="D1005" s="7">
        <v>44533</v>
      </c>
      <c r="E1005" s="6" t="s">
        <v>24</v>
      </c>
      <c r="F1005" s="6" t="s">
        <v>53</v>
      </c>
      <c r="G1005" s="6" t="s">
        <v>54</v>
      </c>
      <c r="H1005" s="6" t="s">
        <v>18</v>
      </c>
      <c r="I1005" s="25">
        <v>0.54999999999999993</v>
      </c>
      <c r="J1005" s="22">
        <v>8000</v>
      </c>
      <c r="K1005" s="23">
        <f t="shared" si="45"/>
        <v>4399.9999999999991</v>
      </c>
      <c r="L1005" s="23">
        <f t="shared" si="46"/>
        <v>1979.9999999999993</v>
      </c>
      <c r="M1005" s="33">
        <v>0.44999999999999996</v>
      </c>
      <c r="N1005" s="30">
        <f t="shared" si="57"/>
        <v>0.55000000000000004</v>
      </c>
      <c r="O1005" s="31">
        <v>4400</v>
      </c>
      <c r="P1005" s="31">
        <v>1980</v>
      </c>
      <c r="Q1005" s="30">
        <f t="shared" si="58"/>
        <v>2419.9999999999995</v>
      </c>
      <c r="R1005" s="27">
        <f t="shared" si="56"/>
        <v>12</v>
      </c>
    </row>
    <row r="1006" spans="1:18">
      <c r="A1006" s="1"/>
      <c r="B1006" s="6" t="s">
        <v>23</v>
      </c>
      <c r="C1006" s="6">
        <v>1197831</v>
      </c>
      <c r="D1006" s="7">
        <v>44533</v>
      </c>
      <c r="E1006" s="6" t="s">
        <v>24</v>
      </c>
      <c r="F1006" s="6" t="s">
        <v>53</v>
      </c>
      <c r="G1006" s="6" t="s">
        <v>54</v>
      </c>
      <c r="H1006" s="6" t="s">
        <v>19</v>
      </c>
      <c r="I1006" s="25">
        <v>0.6</v>
      </c>
      <c r="J1006" s="22">
        <v>7000</v>
      </c>
      <c r="K1006" s="23">
        <f t="shared" si="45"/>
        <v>4200</v>
      </c>
      <c r="L1006" s="23">
        <f t="shared" si="46"/>
        <v>1889.9999999999998</v>
      </c>
      <c r="M1006" s="33">
        <v>0.44999999999999996</v>
      </c>
      <c r="N1006" s="30">
        <f t="shared" si="57"/>
        <v>0.6</v>
      </c>
      <c r="O1006" s="31">
        <v>4200</v>
      </c>
      <c r="P1006" s="31">
        <v>1890</v>
      </c>
      <c r="Q1006" s="30">
        <f t="shared" si="58"/>
        <v>2520</v>
      </c>
      <c r="R1006" s="27">
        <f t="shared" si="56"/>
        <v>12</v>
      </c>
    </row>
    <row r="1007" spans="1:18">
      <c r="A1007" s="1"/>
      <c r="B1007" s="6" t="s">
        <v>23</v>
      </c>
      <c r="C1007" s="6">
        <v>1197831</v>
      </c>
      <c r="D1007" s="7">
        <v>44533</v>
      </c>
      <c r="E1007" s="6" t="s">
        <v>24</v>
      </c>
      <c r="F1007" s="6" t="s">
        <v>53</v>
      </c>
      <c r="G1007" s="6" t="s">
        <v>54</v>
      </c>
      <c r="H1007" s="6" t="s">
        <v>20</v>
      </c>
      <c r="I1007" s="25">
        <v>0.6</v>
      </c>
      <c r="J1007" s="22">
        <v>5500</v>
      </c>
      <c r="K1007" s="23">
        <f t="shared" si="45"/>
        <v>3300</v>
      </c>
      <c r="L1007" s="23">
        <f t="shared" si="46"/>
        <v>1815.0000000000002</v>
      </c>
      <c r="M1007" s="33">
        <v>0.55000000000000004</v>
      </c>
      <c r="N1007" s="30">
        <f t="shared" si="57"/>
        <v>0.6</v>
      </c>
      <c r="O1007" s="31">
        <v>3300</v>
      </c>
      <c r="P1007" s="31">
        <v>1815</v>
      </c>
      <c r="Q1007" s="30">
        <f t="shared" si="58"/>
        <v>1980</v>
      </c>
      <c r="R1007" s="27">
        <f>MONTH(D1007)</f>
        <v>12</v>
      </c>
    </row>
    <row r="1008" spans="1:18">
      <c r="A1008" s="1"/>
      <c r="B1008" s="6" t="s">
        <v>23</v>
      </c>
      <c r="C1008" s="6">
        <v>1197831</v>
      </c>
      <c r="D1008" s="7">
        <v>44533</v>
      </c>
      <c r="E1008" s="6" t="s">
        <v>24</v>
      </c>
      <c r="F1008" s="6" t="s">
        <v>53</v>
      </c>
      <c r="G1008" s="6" t="s">
        <v>54</v>
      </c>
      <c r="H1008" s="6" t="s">
        <v>21</v>
      </c>
      <c r="I1008" s="25">
        <v>0.54999999999999993</v>
      </c>
      <c r="J1008" s="22">
        <v>5000</v>
      </c>
      <c r="K1008" s="23">
        <f t="shared" si="45"/>
        <v>2749.9999999999995</v>
      </c>
      <c r="L1008" s="23">
        <f t="shared" si="46"/>
        <v>1099.9999999999998</v>
      </c>
      <c r="M1008" s="33">
        <v>0.39999999999999997</v>
      </c>
      <c r="N1008" s="30">
        <f t="shared" si="57"/>
        <v>0.55000000000000004</v>
      </c>
      <c r="O1008" s="31">
        <v>2750</v>
      </c>
      <c r="P1008" s="31">
        <v>1100</v>
      </c>
      <c r="Q1008" s="30">
        <f t="shared" si="58"/>
        <v>1512.4999999999998</v>
      </c>
      <c r="R1008" s="27">
        <f t="shared" ref="R1008:R1071" si="59">MONTH(D1008)</f>
        <v>12</v>
      </c>
    </row>
    <row r="1009" spans="1:18">
      <c r="A1009" s="1"/>
      <c r="B1009" s="6" t="s">
        <v>23</v>
      </c>
      <c r="C1009" s="6">
        <v>1197831</v>
      </c>
      <c r="D1009" s="7">
        <v>44533</v>
      </c>
      <c r="E1009" s="6" t="s">
        <v>24</v>
      </c>
      <c r="F1009" s="6" t="s">
        <v>53</v>
      </c>
      <c r="G1009" s="6" t="s">
        <v>54</v>
      </c>
      <c r="H1009" s="6" t="s">
        <v>22</v>
      </c>
      <c r="I1009" s="25">
        <v>0.65</v>
      </c>
      <c r="J1009" s="22">
        <v>7500</v>
      </c>
      <c r="K1009" s="23">
        <f t="shared" si="45"/>
        <v>4875</v>
      </c>
      <c r="L1009" s="23">
        <f t="shared" si="46"/>
        <v>2925.0000000000005</v>
      </c>
      <c r="M1009" s="33">
        <v>0.60000000000000009</v>
      </c>
      <c r="N1009" s="30">
        <f t="shared" si="57"/>
        <v>0.65</v>
      </c>
      <c r="O1009" s="31">
        <v>4875</v>
      </c>
      <c r="P1009" s="31">
        <v>2925</v>
      </c>
      <c r="Q1009" s="30">
        <f t="shared" si="58"/>
        <v>3168.75</v>
      </c>
      <c r="R1009" s="27">
        <f t="shared" si="59"/>
        <v>12</v>
      </c>
    </row>
    <row r="1010" spans="1:18">
      <c r="A1010" s="1" t="s">
        <v>39</v>
      </c>
      <c r="B1010" s="6" t="s">
        <v>14</v>
      </c>
      <c r="C1010" s="6">
        <v>1185732</v>
      </c>
      <c r="D1010" s="7">
        <v>44207</v>
      </c>
      <c r="E1010" s="6" t="s">
        <v>33</v>
      </c>
      <c r="F1010" s="6" t="s">
        <v>55</v>
      </c>
      <c r="G1010" s="6" t="s">
        <v>56</v>
      </c>
      <c r="H1010" s="6" t="s">
        <v>17</v>
      </c>
      <c r="I1010" s="25">
        <v>0.35</v>
      </c>
      <c r="J1010" s="22">
        <v>4250</v>
      </c>
      <c r="K1010" s="23">
        <f t="shared" si="45"/>
        <v>1487.5</v>
      </c>
      <c r="L1010" s="23">
        <f t="shared" si="46"/>
        <v>595</v>
      </c>
      <c r="M1010" s="33">
        <v>0.4</v>
      </c>
      <c r="N1010" s="30">
        <f t="shared" si="57"/>
        <v>0.35</v>
      </c>
      <c r="O1010" s="31">
        <v>1487.5</v>
      </c>
      <c r="P1010" s="31">
        <v>595</v>
      </c>
      <c r="Q1010" s="30">
        <f t="shared" si="58"/>
        <v>520.625</v>
      </c>
      <c r="R1010" s="27">
        <f t="shared" si="59"/>
        <v>1</v>
      </c>
    </row>
    <row r="1011" spans="1:18">
      <c r="A1011" s="1"/>
      <c r="B1011" s="6" t="s">
        <v>14</v>
      </c>
      <c r="C1011" s="6">
        <v>1185732</v>
      </c>
      <c r="D1011" s="7">
        <v>44207</v>
      </c>
      <c r="E1011" s="6" t="s">
        <v>33</v>
      </c>
      <c r="F1011" s="6" t="s">
        <v>55</v>
      </c>
      <c r="G1011" s="6" t="s">
        <v>56</v>
      </c>
      <c r="H1011" s="6" t="s">
        <v>18</v>
      </c>
      <c r="I1011" s="25">
        <v>0.35</v>
      </c>
      <c r="J1011" s="22">
        <v>2250</v>
      </c>
      <c r="K1011" s="23">
        <f t="shared" si="45"/>
        <v>787.5</v>
      </c>
      <c r="L1011" s="23">
        <f t="shared" si="46"/>
        <v>275.625</v>
      </c>
      <c r="M1011" s="33">
        <v>0.35</v>
      </c>
      <c r="N1011" s="30">
        <f t="shared" si="57"/>
        <v>0.35</v>
      </c>
      <c r="O1011" s="31">
        <v>787.5</v>
      </c>
      <c r="P1011" s="31">
        <v>275.625</v>
      </c>
      <c r="Q1011" s="30">
        <f t="shared" si="58"/>
        <v>275.625</v>
      </c>
      <c r="R1011" s="27">
        <f t="shared" si="59"/>
        <v>1</v>
      </c>
    </row>
    <row r="1012" spans="1:18">
      <c r="A1012" s="1"/>
      <c r="B1012" s="6" t="s">
        <v>14</v>
      </c>
      <c r="C1012" s="6">
        <v>1185732</v>
      </c>
      <c r="D1012" s="7">
        <v>44207</v>
      </c>
      <c r="E1012" s="6" t="s">
        <v>33</v>
      </c>
      <c r="F1012" s="6" t="s">
        <v>55</v>
      </c>
      <c r="G1012" s="6" t="s">
        <v>56</v>
      </c>
      <c r="H1012" s="6" t="s">
        <v>19</v>
      </c>
      <c r="I1012" s="25">
        <v>0.25</v>
      </c>
      <c r="J1012" s="22">
        <v>2250</v>
      </c>
      <c r="K1012" s="23">
        <f t="shared" si="45"/>
        <v>562.5</v>
      </c>
      <c r="L1012" s="23">
        <f t="shared" si="46"/>
        <v>196.875</v>
      </c>
      <c r="M1012" s="33">
        <v>0.35</v>
      </c>
      <c r="N1012" s="30">
        <f t="shared" si="57"/>
        <v>0.25</v>
      </c>
      <c r="O1012" s="31">
        <v>562.5</v>
      </c>
      <c r="P1012" s="31">
        <v>196.875</v>
      </c>
      <c r="Q1012" s="30">
        <f t="shared" si="58"/>
        <v>140.625</v>
      </c>
      <c r="R1012" s="27">
        <f t="shared" si="59"/>
        <v>1</v>
      </c>
    </row>
    <row r="1013" spans="1:18">
      <c r="A1013" s="1"/>
      <c r="B1013" s="6" t="s">
        <v>14</v>
      </c>
      <c r="C1013" s="6">
        <v>1185732</v>
      </c>
      <c r="D1013" s="7">
        <v>44207</v>
      </c>
      <c r="E1013" s="6" t="s">
        <v>33</v>
      </c>
      <c r="F1013" s="6" t="s">
        <v>55</v>
      </c>
      <c r="G1013" s="6" t="s">
        <v>56</v>
      </c>
      <c r="H1013" s="6" t="s">
        <v>20</v>
      </c>
      <c r="I1013" s="25">
        <v>0.30000000000000004</v>
      </c>
      <c r="J1013" s="22">
        <v>750</v>
      </c>
      <c r="K1013" s="23">
        <f t="shared" si="45"/>
        <v>225.00000000000003</v>
      </c>
      <c r="L1013" s="23">
        <f t="shared" si="46"/>
        <v>90.000000000000014</v>
      </c>
      <c r="M1013" s="33">
        <v>0.4</v>
      </c>
      <c r="N1013" s="30">
        <f t="shared" si="57"/>
        <v>0.3</v>
      </c>
      <c r="O1013" s="31">
        <v>225</v>
      </c>
      <c r="P1013" s="31">
        <v>90</v>
      </c>
      <c r="Q1013" s="30">
        <f t="shared" si="58"/>
        <v>67.5</v>
      </c>
      <c r="R1013" s="27">
        <f t="shared" si="59"/>
        <v>1</v>
      </c>
    </row>
    <row r="1014" spans="1:18">
      <c r="A1014" s="1"/>
      <c r="B1014" s="6" t="s">
        <v>14</v>
      </c>
      <c r="C1014" s="6">
        <v>1185732</v>
      </c>
      <c r="D1014" s="7">
        <v>44207</v>
      </c>
      <c r="E1014" s="6" t="s">
        <v>33</v>
      </c>
      <c r="F1014" s="6" t="s">
        <v>55</v>
      </c>
      <c r="G1014" s="6" t="s">
        <v>56</v>
      </c>
      <c r="H1014" s="6" t="s">
        <v>21</v>
      </c>
      <c r="I1014" s="25">
        <v>0.44999999999999996</v>
      </c>
      <c r="J1014" s="22">
        <v>1250</v>
      </c>
      <c r="K1014" s="23">
        <f t="shared" si="45"/>
        <v>562.5</v>
      </c>
      <c r="L1014" s="23">
        <f t="shared" si="46"/>
        <v>196.875</v>
      </c>
      <c r="M1014" s="33">
        <v>0.35</v>
      </c>
      <c r="N1014" s="30">
        <f t="shared" si="57"/>
        <v>0.45</v>
      </c>
      <c r="O1014" s="31">
        <v>562.5</v>
      </c>
      <c r="P1014" s="31">
        <v>196.875</v>
      </c>
      <c r="Q1014" s="30">
        <f t="shared" si="58"/>
        <v>253.125</v>
      </c>
      <c r="R1014" s="27">
        <f t="shared" si="59"/>
        <v>1</v>
      </c>
    </row>
    <row r="1015" spans="1:18">
      <c r="A1015" s="1"/>
      <c r="B1015" s="6" t="s">
        <v>14</v>
      </c>
      <c r="C1015" s="6">
        <v>1185732</v>
      </c>
      <c r="D1015" s="7">
        <v>44207</v>
      </c>
      <c r="E1015" s="6" t="s">
        <v>33</v>
      </c>
      <c r="F1015" s="6" t="s">
        <v>55</v>
      </c>
      <c r="G1015" s="6" t="s">
        <v>56</v>
      </c>
      <c r="H1015" s="6" t="s">
        <v>22</v>
      </c>
      <c r="I1015" s="25">
        <v>0.35</v>
      </c>
      <c r="J1015" s="22">
        <v>2250</v>
      </c>
      <c r="K1015" s="23">
        <f t="shared" si="45"/>
        <v>787.5</v>
      </c>
      <c r="L1015" s="23">
        <f t="shared" si="46"/>
        <v>393.75</v>
      </c>
      <c r="M1015" s="33">
        <v>0.5</v>
      </c>
      <c r="N1015" s="30">
        <f t="shared" si="57"/>
        <v>0.35</v>
      </c>
      <c r="O1015" s="31">
        <v>787.5</v>
      </c>
      <c r="P1015" s="31">
        <v>393.75</v>
      </c>
      <c r="Q1015" s="30">
        <f t="shared" si="58"/>
        <v>275.625</v>
      </c>
      <c r="R1015" s="27">
        <f t="shared" si="59"/>
        <v>1</v>
      </c>
    </row>
    <row r="1016" spans="1:18">
      <c r="A1016" s="1"/>
      <c r="B1016" s="6" t="s">
        <v>14</v>
      </c>
      <c r="C1016" s="6">
        <v>1185732</v>
      </c>
      <c r="D1016" s="7">
        <v>44238</v>
      </c>
      <c r="E1016" s="6" t="s">
        <v>33</v>
      </c>
      <c r="F1016" s="6" t="s">
        <v>55</v>
      </c>
      <c r="G1016" s="6" t="s">
        <v>56</v>
      </c>
      <c r="H1016" s="6" t="s">
        <v>17</v>
      </c>
      <c r="I1016" s="25">
        <v>0.35</v>
      </c>
      <c r="J1016" s="22">
        <v>4750</v>
      </c>
      <c r="K1016" s="23">
        <f t="shared" si="45"/>
        <v>1662.5</v>
      </c>
      <c r="L1016" s="23">
        <f t="shared" si="46"/>
        <v>665</v>
      </c>
      <c r="M1016" s="33">
        <v>0.4</v>
      </c>
      <c r="N1016" s="30">
        <f t="shared" si="57"/>
        <v>0.35</v>
      </c>
      <c r="O1016" s="31">
        <v>1662.5</v>
      </c>
      <c r="P1016" s="31">
        <v>665</v>
      </c>
      <c r="Q1016" s="30">
        <f t="shared" si="58"/>
        <v>581.875</v>
      </c>
      <c r="R1016" s="27">
        <f t="shared" si="59"/>
        <v>2</v>
      </c>
    </row>
    <row r="1017" spans="1:18">
      <c r="A1017" s="1"/>
      <c r="B1017" s="6" t="s">
        <v>14</v>
      </c>
      <c r="C1017" s="6">
        <v>1185732</v>
      </c>
      <c r="D1017" s="7">
        <v>44238</v>
      </c>
      <c r="E1017" s="6" t="s">
        <v>33</v>
      </c>
      <c r="F1017" s="6" t="s">
        <v>55</v>
      </c>
      <c r="G1017" s="6" t="s">
        <v>56</v>
      </c>
      <c r="H1017" s="6" t="s">
        <v>18</v>
      </c>
      <c r="I1017" s="25">
        <v>0.35</v>
      </c>
      <c r="J1017" s="22">
        <v>1250</v>
      </c>
      <c r="K1017" s="23">
        <f t="shared" si="45"/>
        <v>437.5</v>
      </c>
      <c r="L1017" s="23">
        <f t="shared" si="46"/>
        <v>153.125</v>
      </c>
      <c r="M1017" s="33">
        <v>0.35</v>
      </c>
      <c r="N1017" s="30">
        <f t="shared" si="57"/>
        <v>0.35</v>
      </c>
      <c r="O1017" s="31">
        <v>437.5</v>
      </c>
      <c r="P1017" s="31">
        <v>153.125</v>
      </c>
      <c r="Q1017" s="30">
        <f t="shared" si="58"/>
        <v>153.125</v>
      </c>
      <c r="R1017" s="27">
        <f t="shared" si="59"/>
        <v>2</v>
      </c>
    </row>
    <row r="1018" spans="1:18">
      <c r="A1018" s="1"/>
      <c r="B1018" s="6" t="s">
        <v>14</v>
      </c>
      <c r="C1018" s="6">
        <v>1185732</v>
      </c>
      <c r="D1018" s="7">
        <v>44238</v>
      </c>
      <c r="E1018" s="6" t="s">
        <v>33</v>
      </c>
      <c r="F1018" s="6" t="s">
        <v>55</v>
      </c>
      <c r="G1018" s="6" t="s">
        <v>56</v>
      </c>
      <c r="H1018" s="6" t="s">
        <v>19</v>
      </c>
      <c r="I1018" s="25">
        <v>0.25</v>
      </c>
      <c r="J1018" s="22">
        <v>1750</v>
      </c>
      <c r="K1018" s="23">
        <f t="shared" si="45"/>
        <v>437.5</v>
      </c>
      <c r="L1018" s="23">
        <f t="shared" si="46"/>
        <v>153.125</v>
      </c>
      <c r="M1018" s="33">
        <v>0.35</v>
      </c>
      <c r="N1018" s="30">
        <f t="shared" si="57"/>
        <v>0.25</v>
      </c>
      <c r="O1018" s="31">
        <v>437.5</v>
      </c>
      <c r="P1018" s="31">
        <v>153.125</v>
      </c>
      <c r="Q1018" s="30">
        <f t="shared" si="58"/>
        <v>109.375</v>
      </c>
      <c r="R1018" s="27">
        <f t="shared" si="59"/>
        <v>2</v>
      </c>
    </row>
    <row r="1019" spans="1:18">
      <c r="A1019" s="1"/>
      <c r="B1019" s="6" t="s">
        <v>14</v>
      </c>
      <c r="C1019" s="6">
        <v>1185732</v>
      </c>
      <c r="D1019" s="7">
        <v>44238</v>
      </c>
      <c r="E1019" s="6" t="s">
        <v>33</v>
      </c>
      <c r="F1019" s="6" t="s">
        <v>55</v>
      </c>
      <c r="G1019" s="6" t="s">
        <v>56</v>
      </c>
      <c r="H1019" s="6" t="s">
        <v>20</v>
      </c>
      <c r="I1019" s="25">
        <v>0.30000000000000004</v>
      </c>
      <c r="J1019" s="22">
        <v>500</v>
      </c>
      <c r="K1019" s="23">
        <f t="shared" si="45"/>
        <v>150.00000000000003</v>
      </c>
      <c r="L1019" s="23">
        <f t="shared" si="46"/>
        <v>60.000000000000014</v>
      </c>
      <c r="M1019" s="33">
        <v>0.4</v>
      </c>
      <c r="N1019" s="30">
        <f t="shared" si="57"/>
        <v>0.3</v>
      </c>
      <c r="O1019" s="31">
        <v>150</v>
      </c>
      <c r="P1019" s="31">
        <v>60</v>
      </c>
      <c r="Q1019" s="30">
        <f t="shared" si="58"/>
        <v>45.000000000000007</v>
      </c>
      <c r="R1019" s="27">
        <f t="shared" si="59"/>
        <v>2</v>
      </c>
    </row>
    <row r="1020" spans="1:18">
      <c r="A1020" s="1"/>
      <c r="B1020" s="6" t="s">
        <v>14</v>
      </c>
      <c r="C1020" s="6">
        <v>1185732</v>
      </c>
      <c r="D1020" s="7">
        <v>44238</v>
      </c>
      <c r="E1020" s="6" t="s">
        <v>33</v>
      </c>
      <c r="F1020" s="6" t="s">
        <v>55</v>
      </c>
      <c r="G1020" s="6" t="s">
        <v>56</v>
      </c>
      <c r="H1020" s="6" t="s">
        <v>21</v>
      </c>
      <c r="I1020" s="25">
        <v>0.44999999999999996</v>
      </c>
      <c r="J1020" s="22">
        <v>1250</v>
      </c>
      <c r="K1020" s="23">
        <f t="shared" si="45"/>
        <v>562.5</v>
      </c>
      <c r="L1020" s="23">
        <f t="shared" si="46"/>
        <v>196.875</v>
      </c>
      <c r="M1020" s="33">
        <v>0.35</v>
      </c>
      <c r="N1020" s="30">
        <f t="shared" si="57"/>
        <v>0.45</v>
      </c>
      <c r="O1020" s="31">
        <v>562.5</v>
      </c>
      <c r="P1020" s="31">
        <v>196.875</v>
      </c>
      <c r="Q1020" s="30">
        <f t="shared" si="58"/>
        <v>253.125</v>
      </c>
      <c r="R1020" s="27">
        <f t="shared" si="59"/>
        <v>2</v>
      </c>
    </row>
    <row r="1021" spans="1:18">
      <c r="A1021" s="1"/>
      <c r="B1021" s="6" t="s">
        <v>14</v>
      </c>
      <c r="C1021" s="6">
        <v>1185732</v>
      </c>
      <c r="D1021" s="7">
        <v>44238</v>
      </c>
      <c r="E1021" s="6" t="s">
        <v>33</v>
      </c>
      <c r="F1021" s="6" t="s">
        <v>55</v>
      </c>
      <c r="G1021" s="6" t="s">
        <v>56</v>
      </c>
      <c r="H1021" s="6" t="s">
        <v>22</v>
      </c>
      <c r="I1021" s="25">
        <v>0.35</v>
      </c>
      <c r="J1021" s="22">
        <v>2000</v>
      </c>
      <c r="K1021" s="23">
        <f t="shared" si="45"/>
        <v>700</v>
      </c>
      <c r="L1021" s="23">
        <f t="shared" si="46"/>
        <v>350</v>
      </c>
      <c r="M1021" s="33">
        <v>0.5</v>
      </c>
      <c r="N1021" s="30">
        <f t="shared" si="57"/>
        <v>0.35</v>
      </c>
      <c r="O1021" s="31">
        <v>700</v>
      </c>
      <c r="P1021" s="31">
        <v>350</v>
      </c>
      <c r="Q1021" s="30">
        <f t="shared" si="58"/>
        <v>244.99999999999997</v>
      </c>
      <c r="R1021" s="27">
        <f t="shared" si="59"/>
        <v>2</v>
      </c>
    </row>
    <row r="1022" spans="1:18">
      <c r="A1022" s="1"/>
      <c r="B1022" s="6" t="s">
        <v>14</v>
      </c>
      <c r="C1022" s="6">
        <v>1185732</v>
      </c>
      <c r="D1022" s="7">
        <v>44265</v>
      </c>
      <c r="E1022" s="6" t="s">
        <v>33</v>
      </c>
      <c r="F1022" s="6" t="s">
        <v>55</v>
      </c>
      <c r="G1022" s="6" t="s">
        <v>56</v>
      </c>
      <c r="H1022" s="6" t="s">
        <v>17</v>
      </c>
      <c r="I1022" s="25">
        <v>0.4</v>
      </c>
      <c r="J1022" s="22">
        <v>4200</v>
      </c>
      <c r="K1022" s="23">
        <f t="shared" ref="K1022:K1276" si="60">I1022*J1022</f>
        <v>1680</v>
      </c>
      <c r="L1022" s="23">
        <f t="shared" ref="L1022:L1276" si="61">K1022*M1022</f>
        <v>672</v>
      </c>
      <c r="M1022" s="33">
        <v>0.4</v>
      </c>
      <c r="N1022" s="30">
        <f t="shared" si="57"/>
        <v>0.4</v>
      </c>
      <c r="O1022" s="31">
        <v>1680</v>
      </c>
      <c r="P1022" s="31">
        <v>672</v>
      </c>
      <c r="Q1022" s="30">
        <f t="shared" si="58"/>
        <v>672</v>
      </c>
      <c r="R1022" s="27">
        <f t="shared" si="59"/>
        <v>3</v>
      </c>
    </row>
    <row r="1023" spans="1:18">
      <c r="A1023" s="1"/>
      <c r="B1023" s="6" t="s">
        <v>14</v>
      </c>
      <c r="C1023" s="6">
        <v>1185732</v>
      </c>
      <c r="D1023" s="7">
        <v>44265</v>
      </c>
      <c r="E1023" s="6" t="s">
        <v>33</v>
      </c>
      <c r="F1023" s="6" t="s">
        <v>55</v>
      </c>
      <c r="G1023" s="6" t="s">
        <v>56</v>
      </c>
      <c r="H1023" s="6" t="s">
        <v>18</v>
      </c>
      <c r="I1023" s="25">
        <v>0.4</v>
      </c>
      <c r="J1023" s="22">
        <v>1000</v>
      </c>
      <c r="K1023" s="23">
        <f t="shared" si="60"/>
        <v>400</v>
      </c>
      <c r="L1023" s="23">
        <f t="shared" si="61"/>
        <v>140</v>
      </c>
      <c r="M1023" s="33">
        <v>0.35</v>
      </c>
      <c r="N1023" s="30">
        <f t="shared" si="57"/>
        <v>0.4</v>
      </c>
      <c r="O1023" s="31">
        <v>400</v>
      </c>
      <c r="P1023" s="31">
        <v>140</v>
      </c>
      <c r="Q1023" s="30">
        <f t="shared" si="58"/>
        <v>160</v>
      </c>
      <c r="R1023" s="27">
        <f t="shared" si="59"/>
        <v>3</v>
      </c>
    </row>
    <row r="1024" spans="1:18">
      <c r="A1024" s="1"/>
      <c r="B1024" s="6" t="s">
        <v>14</v>
      </c>
      <c r="C1024" s="6">
        <v>1185732</v>
      </c>
      <c r="D1024" s="7">
        <v>44265</v>
      </c>
      <c r="E1024" s="6" t="s">
        <v>33</v>
      </c>
      <c r="F1024" s="6" t="s">
        <v>55</v>
      </c>
      <c r="G1024" s="6" t="s">
        <v>56</v>
      </c>
      <c r="H1024" s="6" t="s">
        <v>19</v>
      </c>
      <c r="I1024" s="25">
        <v>0.30000000000000004</v>
      </c>
      <c r="J1024" s="22">
        <v>1500</v>
      </c>
      <c r="K1024" s="23">
        <f t="shared" si="60"/>
        <v>450.00000000000006</v>
      </c>
      <c r="L1024" s="23">
        <f t="shared" si="61"/>
        <v>157.5</v>
      </c>
      <c r="M1024" s="33">
        <v>0.35</v>
      </c>
      <c r="N1024" s="30">
        <f t="shared" si="57"/>
        <v>0.3</v>
      </c>
      <c r="O1024" s="31">
        <v>450</v>
      </c>
      <c r="P1024" s="31">
        <v>157.5</v>
      </c>
      <c r="Q1024" s="30">
        <f t="shared" si="58"/>
        <v>135</v>
      </c>
      <c r="R1024" s="27">
        <f t="shared" si="59"/>
        <v>3</v>
      </c>
    </row>
    <row r="1025" spans="1:18">
      <c r="A1025" s="1"/>
      <c r="B1025" s="6" t="s">
        <v>14</v>
      </c>
      <c r="C1025" s="6">
        <v>1185732</v>
      </c>
      <c r="D1025" s="7">
        <v>44265</v>
      </c>
      <c r="E1025" s="6" t="s">
        <v>33</v>
      </c>
      <c r="F1025" s="6" t="s">
        <v>55</v>
      </c>
      <c r="G1025" s="6" t="s">
        <v>56</v>
      </c>
      <c r="H1025" s="6" t="s">
        <v>20</v>
      </c>
      <c r="I1025" s="25">
        <v>0.35</v>
      </c>
      <c r="J1025" s="22">
        <v>0</v>
      </c>
      <c r="K1025" s="23">
        <f t="shared" si="60"/>
        <v>0</v>
      </c>
      <c r="L1025" s="23">
        <f t="shared" si="61"/>
        <v>0</v>
      </c>
      <c r="M1025" s="33">
        <v>0.4</v>
      </c>
      <c r="N1025" s="30">
        <f t="shared" si="57"/>
        <v>0.35</v>
      </c>
      <c r="O1025" s="31">
        <v>0</v>
      </c>
      <c r="P1025" s="31">
        <v>0</v>
      </c>
      <c r="Q1025" s="30">
        <f t="shared" si="58"/>
        <v>0</v>
      </c>
      <c r="R1025" s="27">
        <f t="shared" si="59"/>
        <v>3</v>
      </c>
    </row>
    <row r="1026" spans="1:18">
      <c r="A1026" s="1"/>
      <c r="B1026" s="6" t="s">
        <v>14</v>
      </c>
      <c r="C1026" s="6">
        <v>1185732</v>
      </c>
      <c r="D1026" s="7">
        <v>44265</v>
      </c>
      <c r="E1026" s="6" t="s">
        <v>33</v>
      </c>
      <c r="F1026" s="6" t="s">
        <v>55</v>
      </c>
      <c r="G1026" s="6" t="s">
        <v>56</v>
      </c>
      <c r="H1026" s="6" t="s">
        <v>21</v>
      </c>
      <c r="I1026" s="25">
        <v>0.5</v>
      </c>
      <c r="J1026" s="22">
        <v>500</v>
      </c>
      <c r="K1026" s="23">
        <f t="shared" si="60"/>
        <v>250</v>
      </c>
      <c r="L1026" s="23">
        <f t="shared" si="61"/>
        <v>87.5</v>
      </c>
      <c r="M1026" s="33">
        <v>0.35</v>
      </c>
      <c r="N1026" s="30">
        <f t="shared" si="57"/>
        <v>0.5</v>
      </c>
      <c r="O1026" s="31">
        <v>250</v>
      </c>
      <c r="P1026" s="31">
        <v>87.5</v>
      </c>
      <c r="Q1026" s="30">
        <f t="shared" si="58"/>
        <v>125</v>
      </c>
      <c r="R1026" s="27">
        <f t="shared" si="59"/>
        <v>3</v>
      </c>
    </row>
    <row r="1027" spans="1:18">
      <c r="A1027" s="1"/>
      <c r="B1027" s="6" t="s">
        <v>14</v>
      </c>
      <c r="C1027" s="6">
        <v>1185732</v>
      </c>
      <c r="D1027" s="7">
        <v>44265</v>
      </c>
      <c r="E1027" s="6" t="s">
        <v>33</v>
      </c>
      <c r="F1027" s="6" t="s">
        <v>55</v>
      </c>
      <c r="G1027" s="6" t="s">
        <v>56</v>
      </c>
      <c r="H1027" s="6" t="s">
        <v>22</v>
      </c>
      <c r="I1027" s="25">
        <v>0.4</v>
      </c>
      <c r="J1027" s="22">
        <v>1500</v>
      </c>
      <c r="K1027" s="23">
        <f t="shared" si="60"/>
        <v>600</v>
      </c>
      <c r="L1027" s="23">
        <f t="shared" si="61"/>
        <v>300</v>
      </c>
      <c r="M1027" s="33">
        <v>0.5</v>
      </c>
      <c r="N1027" s="30">
        <f t="shared" ref="N1027:N1090" si="62">_xlfn.NUMBERVALUE(SUBSTITUTE(I1027,"$",""))</f>
        <v>0.4</v>
      </c>
      <c r="O1027" s="31">
        <v>600</v>
      </c>
      <c r="P1027" s="31">
        <v>300</v>
      </c>
      <c r="Q1027" s="30">
        <f t="shared" ref="Q1027:Q1090" si="63">N1027*K1027</f>
        <v>240</v>
      </c>
      <c r="R1027" s="27">
        <f t="shared" si="59"/>
        <v>3</v>
      </c>
    </row>
    <row r="1028" spans="1:18">
      <c r="A1028" s="1"/>
      <c r="B1028" s="6" t="s">
        <v>14</v>
      </c>
      <c r="C1028" s="6">
        <v>1185732</v>
      </c>
      <c r="D1028" s="7">
        <v>44297</v>
      </c>
      <c r="E1028" s="6" t="s">
        <v>33</v>
      </c>
      <c r="F1028" s="6" t="s">
        <v>55</v>
      </c>
      <c r="G1028" s="6" t="s">
        <v>56</v>
      </c>
      <c r="H1028" s="6" t="s">
        <v>17</v>
      </c>
      <c r="I1028" s="25">
        <v>0.4</v>
      </c>
      <c r="J1028" s="22">
        <v>3750</v>
      </c>
      <c r="K1028" s="23">
        <f t="shared" si="60"/>
        <v>1500</v>
      </c>
      <c r="L1028" s="23">
        <f t="shared" si="61"/>
        <v>600</v>
      </c>
      <c r="M1028" s="33">
        <v>0.4</v>
      </c>
      <c r="N1028" s="30">
        <f t="shared" si="62"/>
        <v>0.4</v>
      </c>
      <c r="O1028" s="31">
        <v>1500</v>
      </c>
      <c r="P1028" s="31">
        <v>600</v>
      </c>
      <c r="Q1028" s="30">
        <f t="shared" si="63"/>
        <v>600</v>
      </c>
      <c r="R1028" s="27">
        <f t="shared" si="59"/>
        <v>4</v>
      </c>
    </row>
    <row r="1029" spans="1:18">
      <c r="A1029" s="1"/>
      <c r="B1029" s="6" t="s">
        <v>14</v>
      </c>
      <c r="C1029" s="6">
        <v>1185732</v>
      </c>
      <c r="D1029" s="7">
        <v>44297</v>
      </c>
      <c r="E1029" s="6" t="s">
        <v>33</v>
      </c>
      <c r="F1029" s="6" t="s">
        <v>55</v>
      </c>
      <c r="G1029" s="6" t="s">
        <v>56</v>
      </c>
      <c r="H1029" s="6" t="s">
        <v>18</v>
      </c>
      <c r="I1029" s="25">
        <v>0.35000000000000003</v>
      </c>
      <c r="J1029" s="22">
        <v>750</v>
      </c>
      <c r="K1029" s="23">
        <f t="shared" si="60"/>
        <v>262.5</v>
      </c>
      <c r="L1029" s="23">
        <f t="shared" si="61"/>
        <v>91.875</v>
      </c>
      <c r="M1029" s="33">
        <v>0.35</v>
      </c>
      <c r="N1029" s="30">
        <f t="shared" si="62"/>
        <v>0.35</v>
      </c>
      <c r="O1029" s="31">
        <v>262.5</v>
      </c>
      <c r="P1029" s="31">
        <v>91.875</v>
      </c>
      <c r="Q1029" s="30">
        <f t="shared" si="63"/>
        <v>91.875</v>
      </c>
      <c r="R1029" s="27">
        <f t="shared" si="59"/>
        <v>4</v>
      </c>
    </row>
    <row r="1030" spans="1:18">
      <c r="A1030" s="1"/>
      <c r="B1030" s="6" t="s">
        <v>14</v>
      </c>
      <c r="C1030" s="6">
        <v>1185732</v>
      </c>
      <c r="D1030" s="7">
        <v>44297</v>
      </c>
      <c r="E1030" s="6" t="s">
        <v>33</v>
      </c>
      <c r="F1030" s="6" t="s">
        <v>55</v>
      </c>
      <c r="G1030" s="6" t="s">
        <v>56</v>
      </c>
      <c r="H1030" s="6" t="s">
        <v>19</v>
      </c>
      <c r="I1030" s="25">
        <v>0.25000000000000006</v>
      </c>
      <c r="J1030" s="22">
        <v>750</v>
      </c>
      <c r="K1030" s="23">
        <f t="shared" si="60"/>
        <v>187.50000000000003</v>
      </c>
      <c r="L1030" s="23">
        <f t="shared" si="61"/>
        <v>65.625</v>
      </c>
      <c r="M1030" s="33">
        <v>0.35</v>
      </c>
      <c r="N1030" s="30">
        <f t="shared" si="62"/>
        <v>0.25</v>
      </c>
      <c r="O1030" s="31">
        <v>187.5</v>
      </c>
      <c r="P1030" s="31">
        <v>65.625</v>
      </c>
      <c r="Q1030" s="30">
        <f t="shared" si="63"/>
        <v>46.875000000000007</v>
      </c>
      <c r="R1030" s="27">
        <f t="shared" si="59"/>
        <v>4</v>
      </c>
    </row>
    <row r="1031" spans="1:18">
      <c r="A1031" s="1"/>
      <c r="B1031" s="6" t="s">
        <v>14</v>
      </c>
      <c r="C1031" s="6">
        <v>1185732</v>
      </c>
      <c r="D1031" s="7">
        <v>44297</v>
      </c>
      <c r="E1031" s="6" t="s">
        <v>33</v>
      </c>
      <c r="F1031" s="6" t="s">
        <v>55</v>
      </c>
      <c r="G1031" s="6" t="s">
        <v>56</v>
      </c>
      <c r="H1031" s="6" t="s">
        <v>20</v>
      </c>
      <c r="I1031" s="25">
        <v>0.3</v>
      </c>
      <c r="J1031" s="22">
        <v>0</v>
      </c>
      <c r="K1031" s="23">
        <f t="shared" si="60"/>
        <v>0</v>
      </c>
      <c r="L1031" s="23">
        <f t="shared" si="61"/>
        <v>0</v>
      </c>
      <c r="M1031" s="33">
        <v>0.4</v>
      </c>
      <c r="N1031" s="30">
        <f t="shared" si="62"/>
        <v>0.3</v>
      </c>
      <c r="O1031" s="31">
        <v>0</v>
      </c>
      <c r="P1031" s="31">
        <v>0</v>
      </c>
      <c r="Q1031" s="30">
        <f t="shared" si="63"/>
        <v>0</v>
      </c>
      <c r="R1031" s="27">
        <f t="shared" si="59"/>
        <v>4</v>
      </c>
    </row>
    <row r="1032" spans="1:18">
      <c r="A1032" s="1"/>
      <c r="B1032" s="6" t="s">
        <v>14</v>
      </c>
      <c r="C1032" s="6">
        <v>1185732</v>
      </c>
      <c r="D1032" s="7">
        <v>44297</v>
      </c>
      <c r="E1032" s="6" t="s">
        <v>33</v>
      </c>
      <c r="F1032" s="6" t="s">
        <v>55</v>
      </c>
      <c r="G1032" s="6" t="s">
        <v>56</v>
      </c>
      <c r="H1032" s="6" t="s">
        <v>21</v>
      </c>
      <c r="I1032" s="25">
        <v>0.45</v>
      </c>
      <c r="J1032" s="22">
        <v>250</v>
      </c>
      <c r="K1032" s="23">
        <f t="shared" si="60"/>
        <v>112.5</v>
      </c>
      <c r="L1032" s="23">
        <f t="shared" si="61"/>
        <v>39.375</v>
      </c>
      <c r="M1032" s="33">
        <v>0.35</v>
      </c>
      <c r="N1032" s="30">
        <f t="shared" si="62"/>
        <v>0.45</v>
      </c>
      <c r="O1032" s="31">
        <v>112.5</v>
      </c>
      <c r="P1032" s="31">
        <v>39.375</v>
      </c>
      <c r="Q1032" s="30">
        <f t="shared" si="63"/>
        <v>50.625</v>
      </c>
      <c r="R1032" s="27">
        <f t="shared" si="59"/>
        <v>4</v>
      </c>
    </row>
    <row r="1033" spans="1:18">
      <c r="A1033" s="1"/>
      <c r="B1033" s="6" t="s">
        <v>14</v>
      </c>
      <c r="C1033" s="6">
        <v>1185732</v>
      </c>
      <c r="D1033" s="7">
        <v>44297</v>
      </c>
      <c r="E1033" s="6" t="s">
        <v>33</v>
      </c>
      <c r="F1033" s="6" t="s">
        <v>55</v>
      </c>
      <c r="G1033" s="6" t="s">
        <v>56</v>
      </c>
      <c r="H1033" s="6" t="s">
        <v>22</v>
      </c>
      <c r="I1033" s="25">
        <v>0.35000000000000003</v>
      </c>
      <c r="J1033" s="22">
        <v>1500</v>
      </c>
      <c r="K1033" s="23">
        <f t="shared" si="60"/>
        <v>525</v>
      </c>
      <c r="L1033" s="23">
        <f t="shared" si="61"/>
        <v>262.5</v>
      </c>
      <c r="M1033" s="33">
        <v>0.5</v>
      </c>
      <c r="N1033" s="30">
        <f t="shared" si="62"/>
        <v>0.35</v>
      </c>
      <c r="O1033" s="31">
        <v>525</v>
      </c>
      <c r="P1033" s="31">
        <v>262.5</v>
      </c>
      <c r="Q1033" s="30">
        <f t="shared" si="63"/>
        <v>183.75</v>
      </c>
      <c r="R1033" s="27">
        <f t="shared" si="59"/>
        <v>4</v>
      </c>
    </row>
    <row r="1034" spans="1:18">
      <c r="A1034" s="1"/>
      <c r="B1034" s="6" t="s">
        <v>14</v>
      </c>
      <c r="C1034" s="6">
        <v>1185732</v>
      </c>
      <c r="D1034" s="7">
        <v>44328</v>
      </c>
      <c r="E1034" s="6" t="s">
        <v>33</v>
      </c>
      <c r="F1034" s="6" t="s">
        <v>55</v>
      </c>
      <c r="G1034" s="6" t="s">
        <v>56</v>
      </c>
      <c r="H1034" s="6" t="s">
        <v>17</v>
      </c>
      <c r="I1034" s="25">
        <v>0.45</v>
      </c>
      <c r="J1034" s="22">
        <v>4200</v>
      </c>
      <c r="K1034" s="23">
        <f t="shared" si="60"/>
        <v>1890</v>
      </c>
      <c r="L1034" s="23">
        <f t="shared" si="61"/>
        <v>756</v>
      </c>
      <c r="M1034" s="33">
        <v>0.4</v>
      </c>
      <c r="N1034" s="30">
        <f t="shared" si="62"/>
        <v>0.45</v>
      </c>
      <c r="O1034" s="31">
        <v>1890</v>
      </c>
      <c r="P1034" s="31">
        <v>756</v>
      </c>
      <c r="Q1034" s="30">
        <f t="shared" si="63"/>
        <v>850.5</v>
      </c>
      <c r="R1034" s="27">
        <f t="shared" si="59"/>
        <v>5</v>
      </c>
    </row>
    <row r="1035" spans="1:18">
      <c r="A1035" s="1"/>
      <c r="B1035" s="6" t="s">
        <v>14</v>
      </c>
      <c r="C1035" s="6">
        <v>1185732</v>
      </c>
      <c r="D1035" s="7">
        <v>44328</v>
      </c>
      <c r="E1035" s="6" t="s">
        <v>33</v>
      </c>
      <c r="F1035" s="6" t="s">
        <v>55</v>
      </c>
      <c r="G1035" s="6" t="s">
        <v>56</v>
      </c>
      <c r="H1035" s="6" t="s">
        <v>18</v>
      </c>
      <c r="I1035" s="25">
        <v>0.40000000000000008</v>
      </c>
      <c r="J1035" s="22">
        <v>1250</v>
      </c>
      <c r="K1035" s="23">
        <f t="shared" si="60"/>
        <v>500.00000000000011</v>
      </c>
      <c r="L1035" s="23">
        <f t="shared" si="61"/>
        <v>175.00000000000003</v>
      </c>
      <c r="M1035" s="33">
        <v>0.35</v>
      </c>
      <c r="N1035" s="30">
        <f t="shared" si="62"/>
        <v>0.4</v>
      </c>
      <c r="O1035" s="31">
        <v>500</v>
      </c>
      <c r="P1035" s="31">
        <v>175</v>
      </c>
      <c r="Q1035" s="30">
        <f t="shared" si="63"/>
        <v>200.00000000000006</v>
      </c>
      <c r="R1035" s="27">
        <f t="shared" si="59"/>
        <v>5</v>
      </c>
    </row>
    <row r="1036" spans="1:18">
      <c r="A1036" s="1"/>
      <c r="B1036" s="6" t="s">
        <v>14</v>
      </c>
      <c r="C1036" s="6">
        <v>1185732</v>
      </c>
      <c r="D1036" s="7">
        <v>44328</v>
      </c>
      <c r="E1036" s="6" t="s">
        <v>33</v>
      </c>
      <c r="F1036" s="6" t="s">
        <v>55</v>
      </c>
      <c r="G1036" s="6" t="s">
        <v>56</v>
      </c>
      <c r="H1036" s="6" t="s">
        <v>19</v>
      </c>
      <c r="I1036" s="25">
        <v>0.35000000000000003</v>
      </c>
      <c r="J1036" s="22">
        <v>1000</v>
      </c>
      <c r="K1036" s="23">
        <f t="shared" si="60"/>
        <v>350.00000000000006</v>
      </c>
      <c r="L1036" s="23">
        <f t="shared" si="61"/>
        <v>122.50000000000001</v>
      </c>
      <c r="M1036" s="33">
        <v>0.35</v>
      </c>
      <c r="N1036" s="30">
        <f t="shared" si="62"/>
        <v>0.35</v>
      </c>
      <c r="O1036" s="31">
        <v>350</v>
      </c>
      <c r="P1036" s="31">
        <v>122.5</v>
      </c>
      <c r="Q1036" s="30">
        <f t="shared" si="63"/>
        <v>122.50000000000001</v>
      </c>
      <c r="R1036" s="27">
        <f t="shared" si="59"/>
        <v>5</v>
      </c>
    </row>
    <row r="1037" spans="1:18">
      <c r="A1037" s="1"/>
      <c r="B1037" s="6" t="s">
        <v>14</v>
      </c>
      <c r="C1037" s="6">
        <v>1185732</v>
      </c>
      <c r="D1037" s="7">
        <v>44328</v>
      </c>
      <c r="E1037" s="6" t="s">
        <v>33</v>
      </c>
      <c r="F1037" s="6" t="s">
        <v>55</v>
      </c>
      <c r="G1037" s="6" t="s">
        <v>56</v>
      </c>
      <c r="H1037" s="6" t="s">
        <v>20</v>
      </c>
      <c r="I1037" s="25">
        <v>0.35000000000000003</v>
      </c>
      <c r="J1037" s="22">
        <v>250</v>
      </c>
      <c r="K1037" s="23">
        <f t="shared" si="60"/>
        <v>87.500000000000014</v>
      </c>
      <c r="L1037" s="23">
        <f t="shared" si="61"/>
        <v>35.000000000000007</v>
      </c>
      <c r="M1037" s="33">
        <v>0.4</v>
      </c>
      <c r="N1037" s="30">
        <f t="shared" si="62"/>
        <v>0.35</v>
      </c>
      <c r="O1037" s="31">
        <v>87.5</v>
      </c>
      <c r="P1037" s="31">
        <v>35</v>
      </c>
      <c r="Q1037" s="30">
        <f t="shared" si="63"/>
        <v>30.625000000000004</v>
      </c>
      <c r="R1037" s="27">
        <f t="shared" si="59"/>
        <v>5</v>
      </c>
    </row>
    <row r="1038" spans="1:18">
      <c r="A1038" s="1"/>
      <c r="B1038" s="6" t="s">
        <v>14</v>
      </c>
      <c r="C1038" s="6">
        <v>1185732</v>
      </c>
      <c r="D1038" s="7">
        <v>44328</v>
      </c>
      <c r="E1038" s="6" t="s">
        <v>33</v>
      </c>
      <c r="F1038" s="6" t="s">
        <v>55</v>
      </c>
      <c r="G1038" s="6" t="s">
        <v>56</v>
      </c>
      <c r="H1038" s="6" t="s">
        <v>21</v>
      </c>
      <c r="I1038" s="25">
        <v>0.49999999999999994</v>
      </c>
      <c r="J1038" s="22">
        <v>500</v>
      </c>
      <c r="K1038" s="23">
        <f t="shared" si="60"/>
        <v>249.99999999999997</v>
      </c>
      <c r="L1038" s="23">
        <f t="shared" si="61"/>
        <v>87.499999999999986</v>
      </c>
      <c r="M1038" s="33">
        <v>0.35</v>
      </c>
      <c r="N1038" s="30">
        <f t="shared" si="62"/>
        <v>0.5</v>
      </c>
      <c r="O1038" s="31">
        <v>250</v>
      </c>
      <c r="P1038" s="31">
        <v>87.5</v>
      </c>
      <c r="Q1038" s="30">
        <f t="shared" si="63"/>
        <v>124.99999999999999</v>
      </c>
      <c r="R1038" s="27">
        <f t="shared" si="59"/>
        <v>5</v>
      </c>
    </row>
    <row r="1039" spans="1:18">
      <c r="A1039" s="1"/>
      <c r="B1039" s="6" t="s">
        <v>14</v>
      </c>
      <c r="C1039" s="6">
        <v>1185732</v>
      </c>
      <c r="D1039" s="7">
        <v>44328</v>
      </c>
      <c r="E1039" s="6" t="s">
        <v>33</v>
      </c>
      <c r="F1039" s="6" t="s">
        <v>55</v>
      </c>
      <c r="G1039" s="6" t="s">
        <v>56</v>
      </c>
      <c r="H1039" s="6" t="s">
        <v>22</v>
      </c>
      <c r="I1039" s="25">
        <v>0.54999999999999993</v>
      </c>
      <c r="J1039" s="22">
        <v>1500</v>
      </c>
      <c r="K1039" s="23">
        <f t="shared" si="60"/>
        <v>824.99999999999989</v>
      </c>
      <c r="L1039" s="23">
        <f t="shared" si="61"/>
        <v>412.49999999999994</v>
      </c>
      <c r="M1039" s="33">
        <v>0.5</v>
      </c>
      <c r="N1039" s="30">
        <f t="shared" si="62"/>
        <v>0.55000000000000004</v>
      </c>
      <c r="O1039" s="31">
        <v>825</v>
      </c>
      <c r="P1039" s="31">
        <v>412.5</v>
      </c>
      <c r="Q1039" s="30">
        <f t="shared" si="63"/>
        <v>453.75</v>
      </c>
      <c r="R1039" s="27">
        <f t="shared" si="59"/>
        <v>5</v>
      </c>
    </row>
    <row r="1040" spans="1:18">
      <c r="A1040" s="1"/>
      <c r="B1040" s="6" t="s">
        <v>14</v>
      </c>
      <c r="C1040" s="6">
        <v>1185732</v>
      </c>
      <c r="D1040" s="7">
        <v>44358</v>
      </c>
      <c r="E1040" s="6" t="s">
        <v>33</v>
      </c>
      <c r="F1040" s="6" t="s">
        <v>55</v>
      </c>
      <c r="G1040" s="6" t="s">
        <v>56</v>
      </c>
      <c r="H1040" s="6" t="s">
        <v>17</v>
      </c>
      <c r="I1040" s="25">
        <v>0.4</v>
      </c>
      <c r="J1040" s="22">
        <v>4000</v>
      </c>
      <c r="K1040" s="23">
        <f t="shared" si="60"/>
        <v>1600</v>
      </c>
      <c r="L1040" s="23">
        <f t="shared" si="61"/>
        <v>640</v>
      </c>
      <c r="M1040" s="33">
        <v>0.4</v>
      </c>
      <c r="N1040" s="30">
        <f t="shared" si="62"/>
        <v>0.4</v>
      </c>
      <c r="O1040" s="31">
        <v>1600</v>
      </c>
      <c r="P1040" s="31">
        <v>640</v>
      </c>
      <c r="Q1040" s="30">
        <f t="shared" si="63"/>
        <v>640</v>
      </c>
      <c r="R1040" s="27">
        <f t="shared" si="59"/>
        <v>6</v>
      </c>
    </row>
    <row r="1041" spans="1:18">
      <c r="A1041" s="1"/>
      <c r="B1041" s="6" t="s">
        <v>14</v>
      </c>
      <c r="C1041" s="6">
        <v>1185732</v>
      </c>
      <c r="D1041" s="7">
        <v>44358</v>
      </c>
      <c r="E1041" s="6" t="s">
        <v>33</v>
      </c>
      <c r="F1041" s="6" t="s">
        <v>55</v>
      </c>
      <c r="G1041" s="6" t="s">
        <v>56</v>
      </c>
      <c r="H1041" s="6" t="s">
        <v>18</v>
      </c>
      <c r="I1041" s="25">
        <v>0.35000000000000009</v>
      </c>
      <c r="J1041" s="22">
        <v>1500</v>
      </c>
      <c r="K1041" s="23">
        <f t="shared" si="60"/>
        <v>525.00000000000011</v>
      </c>
      <c r="L1041" s="23">
        <f t="shared" si="61"/>
        <v>183.75000000000003</v>
      </c>
      <c r="M1041" s="33">
        <v>0.35</v>
      </c>
      <c r="N1041" s="30">
        <f t="shared" si="62"/>
        <v>0.35</v>
      </c>
      <c r="O1041" s="31">
        <v>525</v>
      </c>
      <c r="P1041" s="31">
        <v>183.75</v>
      </c>
      <c r="Q1041" s="30">
        <f t="shared" si="63"/>
        <v>183.75000000000003</v>
      </c>
      <c r="R1041" s="27">
        <f t="shared" si="59"/>
        <v>6</v>
      </c>
    </row>
    <row r="1042" spans="1:18">
      <c r="A1042" s="1"/>
      <c r="B1042" s="6" t="s">
        <v>14</v>
      </c>
      <c r="C1042" s="6">
        <v>1185732</v>
      </c>
      <c r="D1042" s="7">
        <v>44358</v>
      </c>
      <c r="E1042" s="6" t="s">
        <v>33</v>
      </c>
      <c r="F1042" s="6" t="s">
        <v>55</v>
      </c>
      <c r="G1042" s="6" t="s">
        <v>56</v>
      </c>
      <c r="H1042" s="6" t="s">
        <v>19</v>
      </c>
      <c r="I1042" s="25">
        <v>0.30000000000000004</v>
      </c>
      <c r="J1042" s="22">
        <v>1750</v>
      </c>
      <c r="K1042" s="23">
        <f t="shared" si="60"/>
        <v>525.00000000000011</v>
      </c>
      <c r="L1042" s="23">
        <f t="shared" si="61"/>
        <v>183.75000000000003</v>
      </c>
      <c r="M1042" s="33">
        <v>0.35</v>
      </c>
      <c r="N1042" s="30">
        <f t="shared" si="62"/>
        <v>0.3</v>
      </c>
      <c r="O1042" s="31">
        <v>525</v>
      </c>
      <c r="P1042" s="31">
        <v>183.75</v>
      </c>
      <c r="Q1042" s="30">
        <f t="shared" si="63"/>
        <v>157.50000000000003</v>
      </c>
      <c r="R1042" s="27">
        <f t="shared" si="59"/>
        <v>6</v>
      </c>
    </row>
    <row r="1043" spans="1:18">
      <c r="A1043" s="1"/>
      <c r="B1043" s="6" t="s">
        <v>14</v>
      </c>
      <c r="C1043" s="6">
        <v>1185732</v>
      </c>
      <c r="D1043" s="7">
        <v>44358</v>
      </c>
      <c r="E1043" s="6" t="s">
        <v>33</v>
      </c>
      <c r="F1043" s="6" t="s">
        <v>55</v>
      </c>
      <c r="G1043" s="6" t="s">
        <v>56</v>
      </c>
      <c r="H1043" s="6" t="s">
        <v>20</v>
      </c>
      <c r="I1043" s="25">
        <v>0.30000000000000004</v>
      </c>
      <c r="J1043" s="22">
        <v>1500</v>
      </c>
      <c r="K1043" s="23">
        <f t="shared" si="60"/>
        <v>450.00000000000006</v>
      </c>
      <c r="L1043" s="23">
        <f t="shared" si="61"/>
        <v>180.00000000000003</v>
      </c>
      <c r="M1043" s="33">
        <v>0.4</v>
      </c>
      <c r="N1043" s="30">
        <f t="shared" si="62"/>
        <v>0.3</v>
      </c>
      <c r="O1043" s="31">
        <v>450</v>
      </c>
      <c r="P1043" s="31">
        <v>180</v>
      </c>
      <c r="Q1043" s="30">
        <f t="shared" si="63"/>
        <v>135</v>
      </c>
      <c r="R1043" s="27">
        <f t="shared" si="59"/>
        <v>6</v>
      </c>
    </row>
    <row r="1044" spans="1:18">
      <c r="A1044" s="1"/>
      <c r="B1044" s="6" t="s">
        <v>14</v>
      </c>
      <c r="C1044" s="6">
        <v>1185732</v>
      </c>
      <c r="D1044" s="7">
        <v>44358</v>
      </c>
      <c r="E1044" s="6" t="s">
        <v>33</v>
      </c>
      <c r="F1044" s="6" t="s">
        <v>55</v>
      </c>
      <c r="G1044" s="6" t="s">
        <v>56</v>
      </c>
      <c r="H1044" s="6" t="s">
        <v>21</v>
      </c>
      <c r="I1044" s="25">
        <v>0.45</v>
      </c>
      <c r="J1044" s="22">
        <v>1500</v>
      </c>
      <c r="K1044" s="23">
        <f t="shared" si="60"/>
        <v>675</v>
      </c>
      <c r="L1044" s="23">
        <f t="shared" si="61"/>
        <v>236.24999999999997</v>
      </c>
      <c r="M1044" s="33">
        <v>0.35</v>
      </c>
      <c r="N1044" s="30">
        <f t="shared" si="62"/>
        <v>0.45</v>
      </c>
      <c r="O1044" s="31">
        <v>675</v>
      </c>
      <c r="P1044" s="31">
        <v>236.25</v>
      </c>
      <c r="Q1044" s="30">
        <f t="shared" si="63"/>
        <v>303.75</v>
      </c>
      <c r="R1044" s="27">
        <f t="shared" si="59"/>
        <v>6</v>
      </c>
    </row>
    <row r="1045" spans="1:18">
      <c r="A1045" s="1"/>
      <c r="B1045" s="6" t="s">
        <v>14</v>
      </c>
      <c r="C1045" s="6">
        <v>1185732</v>
      </c>
      <c r="D1045" s="7">
        <v>44358</v>
      </c>
      <c r="E1045" s="6" t="s">
        <v>33</v>
      </c>
      <c r="F1045" s="6" t="s">
        <v>55</v>
      </c>
      <c r="G1045" s="6" t="s">
        <v>56</v>
      </c>
      <c r="H1045" s="6" t="s">
        <v>22</v>
      </c>
      <c r="I1045" s="25">
        <v>0.5</v>
      </c>
      <c r="J1045" s="22">
        <v>3250</v>
      </c>
      <c r="K1045" s="23">
        <f t="shared" si="60"/>
        <v>1625</v>
      </c>
      <c r="L1045" s="23">
        <f t="shared" si="61"/>
        <v>812.5</v>
      </c>
      <c r="M1045" s="33">
        <v>0.5</v>
      </c>
      <c r="N1045" s="30">
        <f t="shared" si="62"/>
        <v>0.5</v>
      </c>
      <c r="O1045" s="31">
        <v>1625</v>
      </c>
      <c r="P1045" s="31">
        <v>812.5</v>
      </c>
      <c r="Q1045" s="30">
        <f t="shared" si="63"/>
        <v>812.5</v>
      </c>
      <c r="R1045" s="27">
        <f t="shared" si="59"/>
        <v>6</v>
      </c>
    </row>
    <row r="1046" spans="1:18">
      <c r="A1046" s="1"/>
      <c r="B1046" s="6" t="s">
        <v>14</v>
      </c>
      <c r="C1046" s="6">
        <v>1185732</v>
      </c>
      <c r="D1046" s="7">
        <v>44387</v>
      </c>
      <c r="E1046" s="6" t="s">
        <v>33</v>
      </c>
      <c r="F1046" s="6" t="s">
        <v>55</v>
      </c>
      <c r="G1046" s="6" t="s">
        <v>56</v>
      </c>
      <c r="H1046" s="6" t="s">
        <v>17</v>
      </c>
      <c r="I1046" s="25">
        <v>0.45</v>
      </c>
      <c r="J1046" s="22">
        <v>5500</v>
      </c>
      <c r="K1046" s="23">
        <f t="shared" si="60"/>
        <v>2475</v>
      </c>
      <c r="L1046" s="23">
        <f t="shared" si="61"/>
        <v>990</v>
      </c>
      <c r="M1046" s="33">
        <v>0.4</v>
      </c>
      <c r="N1046" s="30">
        <f t="shared" si="62"/>
        <v>0.45</v>
      </c>
      <c r="O1046" s="31">
        <v>2475</v>
      </c>
      <c r="P1046" s="31">
        <v>990</v>
      </c>
      <c r="Q1046" s="30">
        <f t="shared" si="63"/>
        <v>1113.75</v>
      </c>
      <c r="R1046" s="27">
        <f t="shared" si="59"/>
        <v>7</v>
      </c>
    </row>
    <row r="1047" spans="1:18">
      <c r="A1047" s="1"/>
      <c r="B1047" s="6" t="s">
        <v>14</v>
      </c>
      <c r="C1047" s="6">
        <v>1185732</v>
      </c>
      <c r="D1047" s="7">
        <v>44387</v>
      </c>
      <c r="E1047" s="6" t="s">
        <v>33</v>
      </c>
      <c r="F1047" s="6" t="s">
        <v>55</v>
      </c>
      <c r="G1047" s="6" t="s">
        <v>56</v>
      </c>
      <c r="H1047" s="6" t="s">
        <v>18</v>
      </c>
      <c r="I1047" s="25">
        <v>0.40000000000000008</v>
      </c>
      <c r="J1047" s="22">
        <v>3000</v>
      </c>
      <c r="K1047" s="23">
        <f t="shared" si="60"/>
        <v>1200.0000000000002</v>
      </c>
      <c r="L1047" s="23">
        <f t="shared" si="61"/>
        <v>420.00000000000006</v>
      </c>
      <c r="M1047" s="33">
        <v>0.35</v>
      </c>
      <c r="N1047" s="30">
        <f t="shared" si="62"/>
        <v>0.4</v>
      </c>
      <c r="O1047" s="31">
        <v>1200</v>
      </c>
      <c r="P1047" s="31">
        <v>420</v>
      </c>
      <c r="Q1047" s="30">
        <f t="shared" si="63"/>
        <v>480.00000000000011</v>
      </c>
      <c r="R1047" s="27">
        <f t="shared" si="59"/>
        <v>7</v>
      </c>
    </row>
    <row r="1048" spans="1:18">
      <c r="A1048" s="1"/>
      <c r="B1048" s="6" t="s">
        <v>14</v>
      </c>
      <c r="C1048" s="6">
        <v>1185732</v>
      </c>
      <c r="D1048" s="7">
        <v>44387</v>
      </c>
      <c r="E1048" s="6" t="s">
        <v>33</v>
      </c>
      <c r="F1048" s="6" t="s">
        <v>55</v>
      </c>
      <c r="G1048" s="6" t="s">
        <v>56</v>
      </c>
      <c r="H1048" s="6" t="s">
        <v>19</v>
      </c>
      <c r="I1048" s="25">
        <v>0.35000000000000003</v>
      </c>
      <c r="J1048" s="22">
        <v>2250</v>
      </c>
      <c r="K1048" s="23">
        <f t="shared" si="60"/>
        <v>787.50000000000011</v>
      </c>
      <c r="L1048" s="23">
        <f t="shared" si="61"/>
        <v>275.625</v>
      </c>
      <c r="M1048" s="33">
        <v>0.35</v>
      </c>
      <c r="N1048" s="30">
        <f t="shared" si="62"/>
        <v>0.35</v>
      </c>
      <c r="O1048" s="31">
        <v>787.5</v>
      </c>
      <c r="P1048" s="31">
        <v>275.625</v>
      </c>
      <c r="Q1048" s="30">
        <f t="shared" si="63"/>
        <v>275.625</v>
      </c>
      <c r="R1048" s="27">
        <f t="shared" si="59"/>
        <v>7</v>
      </c>
    </row>
    <row r="1049" spans="1:18">
      <c r="A1049" s="1"/>
      <c r="B1049" s="6" t="s">
        <v>14</v>
      </c>
      <c r="C1049" s="6">
        <v>1185732</v>
      </c>
      <c r="D1049" s="7">
        <v>44387</v>
      </c>
      <c r="E1049" s="6" t="s">
        <v>33</v>
      </c>
      <c r="F1049" s="6" t="s">
        <v>55</v>
      </c>
      <c r="G1049" s="6" t="s">
        <v>56</v>
      </c>
      <c r="H1049" s="6" t="s">
        <v>20</v>
      </c>
      <c r="I1049" s="25">
        <v>0.35000000000000003</v>
      </c>
      <c r="J1049" s="22">
        <v>1750</v>
      </c>
      <c r="K1049" s="23">
        <f t="shared" si="60"/>
        <v>612.50000000000011</v>
      </c>
      <c r="L1049" s="23">
        <f t="shared" si="61"/>
        <v>245.00000000000006</v>
      </c>
      <c r="M1049" s="33">
        <v>0.4</v>
      </c>
      <c r="N1049" s="30">
        <f t="shared" si="62"/>
        <v>0.35</v>
      </c>
      <c r="O1049" s="31">
        <v>612.5</v>
      </c>
      <c r="P1049" s="31">
        <v>245</v>
      </c>
      <c r="Q1049" s="30">
        <f t="shared" si="63"/>
        <v>214.37500000000003</v>
      </c>
      <c r="R1049" s="27">
        <f t="shared" si="59"/>
        <v>7</v>
      </c>
    </row>
    <row r="1050" spans="1:18">
      <c r="A1050" s="1"/>
      <c r="B1050" s="6" t="s">
        <v>14</v>
      </c>
      <c r="C1050" s="6">
        <v>1185732</v>
      </c>
      <c r="D1050" s="7">
        <v>44387</v>
      </c>
      <c r="E1050" s="6" t="s">
        <v>33</v>
      </c>
      <c r="F1050" s="6" t="s">
        <v>55</v>
      </c>
      <c r="G1050" s="6" t="s">
        <v>56</v>
      </c>
      <c r="H1050" s="6" t="s">
        <v>21</v>
      </c>
      <c r="I1050" s="25">
        <v>0.45</v>
      </c>
      <c r="J1050" s="22">
        <v>1750</v>
      </c>
      <c r="K1050" s="23">
        <f t="shared" si="60"/>
        <v>787.5</v>
      </c>
      <c r="L1050" s="23">
        <f t="shared" si="61"/>
        <v>275.625</v>
      </c>
      <c r="M1050" s="33">
        <v>0.35</v>
      </c>
      <c r="N1050" s="30">
        <f t="shared" si="62"/>
        <v>0.45</v>
      </c>
      <c r="O1050" s="31">
        <v>787.5</v>
      </c>
      <c r="P1050" s="31">
        <v>275.625</v>
      </c>
      <c r="Q1050" s="30">
        <f t="shared" si="63"/>
        <v>354.375</v>
      </c>
      <c r="R1050" s="27">
        <f t="shared" si="59"/>
        <v>7</v>
      </c>
    </row>
    <row r="1051" spans="1:18">
      <c r="A1051" s="1"/>
      <c r="B1051" s="6" t="s">
        <v>14</v>
      </c>
      <c r="C1051" s="6">
        <v>1185732</v>
      </c>
      <c r="D1051" s="7">
        <v>44387</v>
      </c>
      <c r="E1051" s="6" t="s">
        <v>33</v>
      </c>
      <c r="F1051" s="6" t="s">
        <v>55</v>
      </c>
      <c r="G1051" s="6" t="s">
        <v>56</v>
      </c>
      <c r="H1051" s="6" t="s">
        <v>22</v>
      </c>
      <c r="I1051" s="25">
        <v>0.5</v>
      </c>
      <c r="J1051" s="22">
        <v>3500</v>
      </c>
      <c r="K1051" s="23">
        <f t="shared" si="60"/>
        <v>1750</v>
      </c>
      <c r="L1051" s="23">
        <f t="shared" si="61"/>
        <v>875</v>
      </c>
      <c r="M1051" s="33">
        <v>0.5</v>
      </c>
      <c r="N1051" s="30">
        <f t="shared" si="62"/>
        <v>0.5</v>
      </c>
      <c r="O1051" s="31">
        <v>1750</v>
      </c>
      <c r="P1051" s="31">
        <v>875</v>
      </c>
      <c r="Q1051" s="30">
        <f t="shared" si="63"/>
        <v>875</v>
      </c>
      <c r="R1051" s="27">
        <f t="shared" si="59"/>
        <v>7</v>
      </c>
    </row>
    <row r="1052" spans="1:18">
      <c r="A1052" s="1"/>
      <c r="B1052" s="6" t="s">
        <v>14</v>
      </c>
      <c r="C1052" s="6">
        <v>1185732</v>
      </c>
      <c r="D1052" s="7">
        <v>44419</v>
      </c>
      <c r="E1052" s="6" t="s">
        <v>33</v>
      </c>
      <c r="F1052" s="6" t="s">
        <v>55</v>
      </c>
      <c r="G1052" s="6" t="s">
        <v>56</v>
      </c>
      <c r="H1052" s="6" t="s">
        <v>17</v>
      </c>
      <c r="I1052" s="25">
        <v>0.45</v>
      </c>
      <c r="J1052" s="22">
        <v>5000</v>
      </c>
      <c r="K1052" s="23">
        <f t="shared" si="60"/>
        <v>2250</v>
      </c>
      <c r="L1052" s="23">
        <f t="shared" si="61"/>
        <v>900</v>
      </c>
      <c r="M1052" s="33">
        <v>0.4</v>
      </c>
      <c r="N1052" s="30">
        <f t="shared" si="62"/>
        <v>0.45</v>
      </c>
      <c r="O1052" s="31">
        <v>2250</v>
      </c>
      <c r="P1052" s="31">
        <v>900</v>
      </c>
      <c r="Q1052" s="30">
        <f t="shared" si="63"/>
        <v>1012.5</v>
      </c>
      <c r="R1052" s="27">
        <f t="shared" si="59"/>
        <v>8</v>
      </c>
    </row>
    <row r="1053" spans="1:18">
      <c r="A1053" s="1"/>
      <c r="B1053" s="6" t="s">
        <v>14</v>
      </c>
      <c r="C1053" s="6">
        <v>1185732</v>
      </c>
      <c r="D1053" s="7">
        <v>44419</v>
      </c>
      <c r="E1053" s="6" t="s">
        <v>33</v>
      </c>
      <c r="F1053" s="6" t="s">
        <v>55</v>
      </c>
      <c r="G1053" s="6" t="s">
        <v>56</v>
      </c>
      <c r="H1053" s="6" t="s">
        <v>18</v>
      </c>
      <c r="I1053" s="25">
        <v>0.45000000000000007</v>
      </c>
      <c r="J1053" s="22">
        <v>2750</v>
      </c>
      <c r="K1053" s="23">
        <f t="shared" si="60"/>
        <v>1237.5000000000002</v>
      </c>
      <c r="L1053" s="23">
        <f t="shared" si="61"/>
        <v>433.12500000000006</v>
      </c>
      <c r="M1053" s="33">
        <v>0.35</v>
      </c>
      <c r="N1053" s="30">
        <f t="shared" si="62"/>
        <v>0.45</v>
      </c>
      <c r="O1053" s="31">
        <v>1237.5</v>
      </c>
      <c r="P1053" s="31">
        <v>433.125</v>
      </c>
      <c r="Q1053" s="30">
        <f t="shared" si="63"/>
        <v>556.87500000000011</v>
      </c>
      <c r="R1053" s="27">
        <f t="shared" si="59"/>
        <v>8</v>
      </c>
    </row>
    <row r="1054" spans="1:18">
      <c r="A1054" s="1"/>
      <c r="B1054" s="6" t="s">
        <v>14</v>
      </c>
      <c r="C1054" s="6">
        <v>1185732</v>
      </c>
      <c r="D1054" s="7">
        <v>44419</v>
      </c>
      <c r="E1054" s="6" t="s">
        <v>33</v>
      </c>
      <c r="F1054" s="6" t="s">
        <v>55</v>
      </c>
      <c r="G1054" s="6" t="s">
        <v>56</v>
      </c>
      <c r="H1054" s="6" t="s">
        <v>19</v>
      </c>
      <c r="I1054" s="25">
        <v>0.4</v>
      </c>
      <c r="J1054" s="22">
        <v>2000</v>
      </c>
      <c r="K1054" s="23">
        <f t="shared" si="60"/>
        <v>800</v>
      </c>
      <c r="L1054" s="23">
        <f t="shared" si="61"/>
        <v>280</v>
      </c>
      <c r="M1054" s="33">
        <v>0.35</v>
      </c>
      <c r="N1054" s="30">
        <f t="shared" si="62"/>
        <v>0.4</v>
      </c>
      <c r="O1054" s="31">
        <v>800</v>
      </c>
      <c r="P1054" s="31">
        <v>280</v>
      </c>
      <c r="Q1054" s="30">
        <f t="shared" si="63"/>
        <v>320</v>
      </c>
      <c r="R1054" s="27">
        <f t="shared" si="59"/>
        <v>8</v>
      </c>
    </row>
    <row r="1055" spans="1:18">
      <c r="A1055" s="1"/>
      <c r="B1055" s="6" t="s">
        <v>14</v>
      </c>
      <c r="C1055" s="6">
        <v>1185732</v>
      </c>
      <c r="D1055" s="7">
        <v>44419</v>
      </c>
      <c r="E1055" s="6" t="s">
        <v>33</v>
      </c>
      <c r="F1055" s="6" t="s">
        <v>55</v>
      </c>
      <c r="G1055" s="6" t="s">
        <v>56</v>
      </c>
      <c r="H1055" s="6" t="s">
        <v>20</v>
      </c>
      <c r="I1055" s="25">
        <v>0.30000000000000004</v>
      </c>
      <c r="J1055" s="22">
        <v>1250</v>
      </c>
      <c r="K1055" s="23">
        <f t="shared" si="60"/>
        <v>375.00000000000006</v>
      </c>
      <c r="L1055" s="23">
        <f t="shared" si="61"/>
        <v>150.00000000000003</v>
      </c>
      <c r="M1055" s="33">
        <v>0.4</v>
      </c>
      <c r="N1055" s="30">
        <f t="shared" si="62"/>
        <v>0.3</v>
      </c>
      <c r="O1055" s="31">
        <v>375</v>
      </c>
      <c r="P1055" s="31">
        <v>150</v>
      </c>
      <c r="Q1055" s="30">
        <f t="shared" si="63"/>
        <v>112.50000000000001</v>
      </c>
      <c r="R1055" s="27">
        <f t="shared" si="59"/>
        <v>8</v>
      </c>
    </row>
    <row r="1056" spans="1:18">
      <c r="A1056" s="1"/>
      <c r="B1056" s="6" t="s">
        <v>14</v>
      </c>
      <c r="C1056" s="6">
        <v>1185732</v>
      </c>
      <c r="D1056" s="7">
        <v>44419</v>
      </c>
      <c r="E1056" s="6" t="s">
        <v>33</v>
      </c>
      <c r="F1056" s="6" t="s">
        <v>55</v>
      </c>
      <c r="G1056" s="6" t="s">
        <v>56</v>
      </c>
      <c r="H1056" s="6" t="s">
        <v>21</v>
      </c>
      <c r="I1056" s="25">
        <v>0.4</v>
      </c>
      <c r="J1056" s="22">
        <v>1000</v>
      </c>
      <c r="K1056" s="23">
        <f t="shared" si="60"/>
        <v>400</v>
      </c>
      <c r="L1056" s="23">
        <f t="shared" si="61"/>
        <v>140</v>
      </c>
      <c r="M1056" s="33">
        <v>0.35</v>
      </c>
      <c r="N1056" s="30">
        <f t="shared" si="62"/>
        <v>0.4</v>
      </c>
      <c r="O1056" s="31">
        <v>400</v>
      </c>
      <c r="P1056" s="31">
        <v>140</v>
      </c>
      <c r="Q1056" s="30">
        <f t="shared" si="63"/>
        <v>160</v>
      </c>
      <c r="R1056" s="27">
        <f t="shared" si="59"/>
        <v>8</v>
      </c>
    </row>
    <row r="1057" spans="1:18">
      <c r="A1057" s="1"/>
      <c r="B1057" s="6" t="s">
        <v>14</v>
      </c>
      <c r="C1057" s="6">
        <v>1185732</v>
      </c>
      <c r="D1057" s="7">
        <v>44419</v>
      </c>
      <c r="E1057" s="6" t="s">
        <v>33</v>
      </c>
      <c r="F1057" s="6" t="s">
        <v>55</v>
      </c>
      <c r="G1057" s="6" t="s">
        <v>56</v>
      </c>
      <c r="H1057" s="6" t="s">
        <v>22</v>
      </c>
      <c r="I1057" s="25">
        <v>0.45</v>
      </c>
      <c r="J1057" s="22">
        <v>2750</v>
      </c>
      <c r="K1057" s="23">
        <f t="shared" si="60"/>
        <v>1237.5</v>
      </c>
      <c r="L1057" s="23">
        <f t="shared" si="61"/>
        <v>618.75</v>
      </c>
      <c r="M1057" s="33">
        <v>0.5</v>
      </c>
      <c r="N1057" s="30">
        <f t="shared" si="62"/>
        <v>0.45</v>
      </c>
      <c r="O1057" s="31">
        <v>1237.5</v>
      </c>
      <c r="P1057" s="31">
        <v>618.75</v>
      </c>
      <c r="Q1057" s="30">
        <f t="shared" si="63"/>
        <v>556.875</v>
      </c>
      <c r="R1057" s="27">
        <f t="shared" si="59"/>
        <v>8</v>
      </c>
    </row>
    <row r="1058" spans="1:18">
      <c r="A1058" s="1"/>
      <c r="B1058" s="6" t="s">
        <v>14</v>
      </c>
      <c r="C1058" s="6">
        <v>1185732</v>
      </c>
      <c r="D1058" s="7">
        <v>44451</v>
      </c>
      <c r="E1058" s="6" t="s">
        <v>33</v>
      </c>
      <c r="F1058" s="6" t="s">
        <v>55</v>
      </c>
      <c r="G1058" s="6" t="s">
        <v>56</v>
      </c>
      <c r="H1058" s="6" t="s">
        <v>17</v>
      </c>
      <c r="I1058" s="25">
        <v>0.4</v>
      </c>
      <c r="J1058" s="22">
        <v>4000</v>
      </c>
      <c r="K1058" s="23">
        <f t="shared" si="60"/>
        <v>1600</v>
      </c>
      <c r="L1058" s="23">
        <f t="shared" si="61"/>
        <v>640</v>
      </c>
      <c r="M1058" s="33">
        <v>0.4</v>
      </c>
      <c r="N1058" s="30">
        <f t="shared" si="62"/>
        <v>0.4</v>
      </c>
      <c r="O1058" s="31">
        <v>1600</v>
      </c>
      <c r="P1058" s="31">
        <v>640</v>
      </c>
      <c r="Q1058" s="30">
        <f t="shared" si="63"/>
        <v>640</v>
      </c>
      <c r="R1058" s="27">
        <f t="shared" si="59"/>
        <v>9</v>
      </c>
    </row>
    <row r="1059" spans="1:18">
      <c r="A1059" s="1"/>
      <c r="B1059" s="6" t="s">
        <v>14</v>
      </c>
      <c r="C1059" s="6">
        <v>1185732</v>
      </c>
      <c r="D1059" s="7">
        <v>44451</v>
      </c>
      <c r="E1059" s="6" t="s">
        <v>33</v>
      </c>
      <c r="F1059" s="6" t="s">
        <v>55</v>
      </c>
      <c r="G1059" s="6" t="s">
        <v>56</v>
      </c>
      <c r="H1059" s="6" t="s">
        <v>18</v>
      </c>
      <c r="I1059" s="25">
        <v>0.35000000000000009</v>
      </c>
      <c r="J1059" s="22">
        <v>2000</v>
      </c>
      <c r="K1059" s="23">
        <f t="shared" si="60"/>
        <v>700.00000000000023</v>
      </c>
      <c r="L1059" s="23">
        <f t="shared" si="61"/>
        <v>245.00000000000006</v>
      </c>
      <c r="M1059" s="33">
        <v>0.35</v>
      </c>
      <c r="N1059" s="30">
        <f t="shared" si="62"/>
        <v>0.35</v>
      </c>
      <c r="O1059" s="31">
        <v>700</v>
      </c>
      <c r="P1059" s="31">
        <v>245</v>
      </c>
      <c r="Q1059" s="30">
        <f t="shared" si="63"/>
        <v>245.00000000000006</v>
      </c>
      <c r="R1059" s="27">
        <f t="shared" si="59"/>
        <v>9</v>
      </c>
    </row>
    <row r="1060" spans="1:18">
      <c r="A1060" s="1"/>
      <c r="B1060" s="6" t="s">
        <v>14</v>
      </c>
      <c r="C1060" s="6">
        <v>1185732</v>
      </c>
      <c r="D1060" s="7">
        <v>44451</v>
      </c>
      <c r="E1060" s="6" t="s">
        <v>33</v>
      </c>
      <c r="F1060" s="6" t="s">
        <v>55</v>
      </c>
      <c r="G1060" s="6" t="s">
        <v>56</v>
      </c>
      <c r="H1060" s="6" t="s">
        <v>19</v>
      </c>
      <c r="I1060" s="25">
        <v>0.2</v>
      </c>
      <c r="J1060" s="22">
        <v>1000</v>
      </c>
      <c r="K1060" s="23">
        <f t="shared" si="60"/>
        <v>200</v>
      </c>
      <c r="L1060" s="23">
        <f t="shared" si="61"/>
        <v>70</v>
      </c>
      <c r="M1060" s="33">
        <v>0.35</v>
      </c>
      <c r="N1060" s="30">
        <f t="shared" si="62"/>
        <v>0.2</v>
      </c>
      <c r="O1060" s="31">
        <v>200</v>
      </c>
      <c r="P1060" s="31">
        <v>70</v>
      </c>
      <c r="Q1060" s="30">
        <f t="shared" si="63"/>
        <v>40</v>
      </c>
      <c r="R1060" s="27">
        <f t="shared" si="59"/>
        <v>9</v>
      </c>
    </row>
    <row r="1061" spans="1:18">
      <c r="A1061" s="1"/>
      <c r="B1061" s="6" t="s">
        <v>14</v>
      </c>
      <c r="C1061" s="6">
        <v>1185732</v>
      </c>
      <c r="D1061" s="7">
        <v>44451</v>
      </c>
      <c r="E1061" s="6" t="s">
        <v>33</v>
      </c>
      <c r="F1061" s="6" t="s">
        <v>55</v>
      </c>
      <c r="G1061" s="6" t="s">
        <v>56</v>
      </c>
      <c r="H1061" s="6" t="s">
        <v>20</v>
      </c>
      <c r="I1061" s="25">
        <v>0.2</v>
      </c>
      <c r="J1061" s="22">
        <v>750</v>
      </c>
      <c r="K1061" s="23">
        <f t="shared" si="60"/>
        <v>150</v>
      </c>
      <c r="L1061" s="23">
        <f t="shared" si="61"/>
        <v>60</v>
      </c>
      <c r="M1061" s="33">
        <v>0.4</v>
      </c>
      <c r="N1061" s="30">
        <f t="shared" si="62"/>
        <v>0.2</v>
      </c>
      <c r="O1061" s="31">
        <v>150</v>
      </c>
      <c r="P1061" s="31">
        <v>60</v>
      </c>
      <c r="Q1061" s="30">
        <f t="shared" si="63"/>
        <v>30</v>
      </c>
      <c r="R1061" s="27">
        <f t="shared" si="59"/>
        <v>9</v>
      </c>
    </row>
    <row r="1062" spans="1:18">
      <c r="A1062" s="1"/>
      <c r="B1062" s="6" t="s">
        <v>14</v>
      </c>
      <c r="C1062" s="6">
        <v>1185732</v>
      </c>
      <c r="D1062" s="7">
        <v>44451</v>
      </c>
      <c r="E1062" s="6" t="s">
        <v>33</v>
      </c>
      <c r="F1062" s="6" t="s">
        <v>55</v>
      </c>
      <c r="G1062" s="6" t="s">
        <v>56</v>
      </c>
      <c r="H1062" s="6" t="s">
        <v>21</v>
      </c>
      <c r="I1062" s="25">
        <v>0.3</v>
      </c>
      <c r="J1062" s="22">
        <v>750</v>
      </c>
      <c r="K1062" s="23">
        <f t="shared" si="60"/>
        <v>225</v>
      </c>
      <c r="L1062" s="23">
        <f t="shared" si="61"/>
        <v>78.75</v>
      </c>
      <c r="M1062" s="33">
        <v>0.35</v>
      </c>
      <c r="N1062" s="30">
        <f t="shared" si="62"/>
        <v>0.3</v>
      </c>
      <c r="O1062" s="31">
        <v>225</v>
      </c>
      <c r="P1062" s="31">
        <v>78.75</v>
      </c>
      <c r="Q1062" s="30">
        <f t="shared" si="63"/>
        <v>67.5</v>
      </c>
      <c r="R1062" s="27">
        <f t="shared" si="59"/>
        <v>9</v>
      </c>
    </row>
    <row r="1063" spans="1:18">
      <c r="A1063" s="1"/>
      <c r="B1063" s="6" t="s">
        <v>14</v>
      </c>
      <c r="C1063" s="6">
        <v>1185732</v>
      </c>
      <c r="D1063" s="7">
        <v>44451</v>
      </c>
      <c r="E1063" s="6" t="s">
        <v>33</v>
      </c>
      <c r="F1063" s="6" t="s">
        <v>55</v>
      </c>
      <c r="G1063" s="6" t="s">
        <v>56</v>
      </c>
      <c r="H1063" s="6" t="s">
        <v>22</v>
      </c>
      <c r="I1063" s="25">
        <v>0.35000000000000003</v>
      </c>
      <c r="J1063" s="22">
        <v>1500</v>
      </c>
      <c r="K1063" s="23">
        <f t="shared" si="60"/>
        <v>525</v>
      </c>
      <c r="L1063" s="23">
        <f t="shared" si="61"/>
        <v>262.5</v>
      </c>
      <c r="M1063" s="33">
        <v>0.5</v>
      </c>
      <c r="N1063" s="30">
        <f t="shared" si="62"/>
        <v>0.35</v>
      </c>
      <c r="O1063" s="31">
        <v>525</v>
      </c>
      <c r="P1063" s="31">
        <v>262.5</v>
      </c>
      <c r="Q1063" s="30">
        <f t="shared" si="63"/>
        <v>183.75</v>
      </c>
      <c r="R1063" s="27">
        <f t="shared" si="59"/>
        <v>9</v>
      </c>
    </row>
    <row r="1064" spans="1:18">
      <c r="A1064" s="1"/>
      <c r="B1064" s="6" t="s">
        <v>14</v>
      </c>
      <c r="C1064" s="6">
        <v>1185732</v>
      </c>
      <c r="D1064" s="7">
        <v>44480</v>
      </c>
      <c r="E1064" s="6" t="s">
        <v>33</v>
      </c>
      <c r="F1064" s="6" t="s">
        <v>55</v>
      </c>
      <c r="G1064" s="6" t="s">
        <v>56</v>
      </c>
      <c r="H1064" s="6" t="s">
        <v>17</v>
      </c>
      <c r="I1064" s="25">
        <v>0.39999999999999997</v>
      </c>
      <c r="J1064" s="22">
        <v>3250</v>
      </c>
      <c r="K1064" s="23">
        <f t="shared" si="60"/>
        <v>1300</v>
      </c>
      <c r="L1064" s="23">
        <f t="shared" si="61"/>
        <v>520</v>
      </c>
      <c r="M1064" s="33">
        <v>0.4</v>
      </c>
      <c r="N1064" s="30">
        <f t="shared" si="62"/>
        <v>0.4</v>
      </c>
      <c r="O1064" s="31">
        <v>1300</v>
      </c>
      <c r="P1064" s="31">
        <v>520</v>
      </c>
      <c r="Q1064" s="30">
        <f t="shared" si="63"/>
        <v>520</v>
      </c>
      <c r="R1064" s="27">
        <f t="shared" si="59"/>
        <v>10</v>
      </c>
    </row>
    <row r="1065" spans="1:18">
      <c r="A1065" s="1"/>
      <c r="B1065" s="6" t="s">
        <v>14</v>
      </c>
      <c r="C1065" s="6">
        <v>1185732</v>
      </c>
      <c r="D1065" s="7">
        <v>44480</v>
      </c>
      <c r="E1065" s="6" t="s">
        <v>33</v>
      </c>
      <c r="F1065" s="6" t="s">
        <v>55</v>
      </c>
      <c r="G1065" s="6" t="s">
        <v>56</v>
      </c>
      <c r="H1065" s="6" t="s">
        <v>18</v>
      </c>
      <c r="I1065" s="25">
        <v>0.3</v>
      </c>
      <c r="J1065" s="22">
        <v>1500</v>
      </c>
      <c r="K1065" s="23">
        <f t="shared" si="60"/>
        <v>450</v>
      </c>
      <c r="L1065" s="23">
        <f t="shared" si="61"/>
        <v>157.5</v>
      </c>
      <c r="M1065" s="33">
        <v>0.35</v>
      </c>
      <c r="N1065" s="30">
        <f t="shared" si="62"/>
        <v>0.3</v>
      </c>
      <c r="O1065" s="31">
        <v>450</v>
      </c>
      <c r="P1065" s="31">
        <v>157.5</v>
      </c>
      <c r="Q1065" s="30">
        <f t="shared" si="63"/>
        <v>135</v>
      </c>
      <c r="R1065" s="27">
        <f t="shared" si="59"/>
        <v>10</v>
      </c>
    </row>
    <row r="1066" spans="1:18">
      <c r="A1066" s="1"/>
      <c r="B1066" s="6" t="s">
        <v>14</v>
      </c>
      <c r="C1066" s="6">
        <v>1185732</v>
      </c>
      <c r="D1066" s="7">
        <v>44480</v>
      </c>
      <c r="E1066" s="6" t="s">
        <v>33</v>
      </c>
      <c r="F1066" s="6" t="s">
        <v>55</v>
      </c>
      <c r="G1066" s="6" t="s">
        <v>56</v>
      </c>
      <c r="H1066" s="6" t="s">
        <v>19</v>
      </c>
      <c r="I1066" s="25">
        <v>0.3</v>
      </c>
      <c r="J1066" s="22">
        <v>500</v>
      </c>
      <c r="K1066" s="23">
        <f t="shared" si="60"/>
        <v>150</v>
      </c>
      <c r="L1066" s="23">
        <f t="shared" si="61"/>
        <v>52.5</v>
      </c>
      <c r="M1066" s="33">
        <v>0.35</v>
      </c>
      <c r="N1066" s="30">
        <f t="shared" si="62"/>
        <v>0.3</v>
      </c>
      <c r="O1066" s="31">
        <v>150</v>
      </c>
      <c r="P1066" s="31">
        <v>52.5</v>
      </c>
      <c r="Q1066" s="30">
        <f t="shared" si="63"/>
        <v>45</v>
      </c>
      <c r="R1066" s="27">
        <f t="shared" si="59"/>
        <v>10</v>
      </c>
    </row>
    <row r="1067" spans="1:18">
      <c r="A1067" s="1"/>
      <c r="B1067" s="6" t="s">
        <v>14</v>
      </c>
      <c r="C1067" s="6">
        <v>1185732</v>
      </c>
      <c r="D1067" s="7">
        <v>44480</v>
      </c>
      <c r="E1067" s="6" t="s">
        <v>33</v>
      </c>
      <c r="F1067" s="6" t="s">
        <v>55</v>
      </c>
      <c r="G1067" s="6" t="s">
        <v>56</v>
      </c>
      <c r="H1067" s="6" t="s">
        <v>20</v>
      </c>
      <c r="I1067" s="25">
        <v>0.3</v>
      </c>
      <c r="J1067" s="22">
        <v>250</v>
      </c>
      <c r="K1067" s="23">
        <f t="shared" si="60"/>
        <v>75</v>
      </c>
      <c r="L1067" s="23">
        <f t="shared" si="61"/>
        <v>30</v>
      </c>
      <c r="M1067" s="33">
        <v>0.4</v>
      </c>
      <c r="N1067" s="30">
        <f t="shared" si="62"/>
        <v>0.3</v>
      </c>
      <c r="O1067" s="31">
        <v>75</v>
      </c>
      <c r="P1067" s="31">
        <v>30</v>
      </c>
      <c r="Q1067" s="30">
        <f t="shared" si="63"/>
        <v>22.5</v>
      </c>
      <c r="R1067" s="27">
        <f t="shared" si="59"/>
        <v>10</v>
      </c>
    </row>
    <row r="1068" spans="1:18">
      <c r="A1068" s="1"/>
      <c r="B1068" s="6" t="s">
        <v>14</v>
      </c>
      <c r="C1068" s="6">
        <v>1185732</v>
      </c>
      <c r="D1068" s="7">
        <v>44480</v>
      </c>
      <c r="E1068" s="6" t="s">
        <v>33</v>
      </c>
      <c r="F1068" s="6" t="s">
        <v>55</v>
      </c>
      <c r="G1068" s="6" t="s">
        <v>56</v>
      </c>
      <c r="H1068" s="6" t="s">
        <v>21</v>
      </c>
      <c r="I1068" s="25">
        <v>0.39999999999999997</v>
      </c>
      <c r="J1068" s="22">
        <v>250</v>
      </c>
      <c r="K1068" s="23">
        <f t="shared" si="60"/>
        <v>99.999999999999986</v>
      </c>
      <c r="L1068" s="23">
        <f t="shared" si="61"/>
        <v>34.999999999999993</v>
      </c>
      <c r="M1068" s="33">
        <v>0.35</v>
      </c>
      <c r="N1068" s="30">
        <f t="shared" si="62"/>
        <v>0.4</v>
      </c>
      <c r="O1068" s="31">
        <v>100</v>
      </c>
      <c r="P1068" s="31">
        <v>35</v>
      </c>
      <c r="Q1068" s="30">
        <f t="shared" si="63"/>
        <v>40</v>
      </c>
      <c r="R1068" s="27">
        <f t="shared" si="59"/>
        <v>10</v>
      </c>
    </row>
    <row r="1069" spans="1:18">
      <c r="A1069" s="1"/>
      <c r="B1069" s="6" t="s">
        <v>14</v>
      </c>
      <c r="C1069" s="6">
        <v>1185732</v>
      </c>
      <c r="D1069" s="7">
        <v>44480</v>
      </c>
      <c r="E1069" s="6" t="s">
        <v>33</v>
      </c>
      <c r="F1069" s="6" t="s">
        <v>55</v>
      </c>
      <c r="G1069" s="6" t="s">
        <v>56</v>
      </c>
      <c r="H1069" s="6" t="s">
        <v>22</v>
      </c>
      <c r="I1069" s="25">
        <v>0.4499999999999999</v>
      </c>
      <c r="J1069" s="22">
        <v>1500</v>
      </c>
      <c r="K1069" s="23">
        <f t="shared" si="60"/>
        <v>674.99999999999989</v>
      </c>
      <c r="L1069" s="23">
        <f t="shared" si="61"/>
        <v>337.49999999999994</v>
      </c>
      <c r="M1069" s="33">
        <v>0.5</v>
      </c>
      <c r="N1069" s="30">
        <f t="shared" si="62"/>
        <v>0.45</v>
      </c>
      <c r="O1069" s="31">
        <v>675</v>
      </c>
      <c r="P1069" s="31">
        <v>337.5</v>
      </c>
      <c r="Q1069" s="30">
        <f t="shared" si="63"/>
        <v>303.74999999999994</v>
      </c>
      <c r="R1069" s="27">
        <f t="shared" si="59"/>
        <v>10</v>
      </c>
    </row>
    <row r="1070" spans="1:18">
      <c r="A1070" s="1"/>
      <c r="B1070" s="6" t="s">
        <v>14</v>
      </c>
      <c r="C1070" s="6">
        <v>1185732</v>
      </c>
      <c r="D1070" s="7">
        <v>44511</v>
      </c>
      <c r="E1070" s="6" t="s">
        <v>33</v>
      </c>
      <c r="F1070" s="6" t="s">
        <v>55</v>
      </c>
      <c r="G1070" s="6" t="s">
        <v>56</v>
      </c>
      <c r="H1070" s="6" t="s">
        <v>17</v>
      </c>
      <c r="I1070" s="25">
        <v>0.4</v>
      </c>
      <c r="J1070" s="22">
        <v>3000</v>
      </c>
      <c r="K1070" s="23">
        <f t="shared" si="60"/>
        <v>1200</v>
      </c>
      <c r="L1070" s="23">
        <f t="shared" si="61"/>
        <v>480</v>
      </c>
      <c r="M1070" s="33">
        <v>0.4</v>
      </c>
      <c r="N1070" s="30">
        <f t="shared" si="62"/>
        <v>0.4</v>
      </c>
      <c r="O1070" s="31">
        <v>1200</v>
      </c>
      <c r="P1070" s="31">
        <v>480</v>
      </c>
      <c r="Q1070" s="30">
        <f t="shared" si="63"/>
        <v>480</v>
      </c>
      <c r="R1070" s="27">
        <f t="shared" si="59"/>
        <v>11</v>
      </c>
    </row>
    <row r="1071" spans="1:18">
      <c r="A1071" s="1"/>
      <c r="B1071" s="6" t="s">
        <v>14</v>
      </c>
      <c r="C1071" s="6">
        <v>1185732</v>
      </c>
      <c r="D1071" s="7">
        <v>44511</v>
      </c>
      <c r="E1071" s="6" t="s">
        <v>33</v>
      </c>
      <c r="F1071" s="6" t="s">
        <v>55</v>
      </c>
      <c r="G1071" s="6" t="s">
        <v>56</v>
      </c>
      <c r="H1071" s="6" t="s">
        <v>18</v>
      </c>
      <c r="I1071" s="25">
        <v>0.30000000000000004</v>
      </c>
      <c r="J1071" s="22">
        <v>1500</v>
      </c>
      <c r="K1071" s="23">
        <f t="shared" si="60"/>
        <v>450.00000000000006</v>
      </c>
      <c r="L1071" s="23">
        <f t="shared" si="61"/>
        <v>157.5</v>
      </c>
      <c r="M1071" s="33">
        <v>0.35</v>
      </c>
      <c r="N1071" s="30">
        <f t="shared" si="62"/>
        <v>0.3</v>
      </c>
      <c r="O1071" s="31">
        <v>450</v>
      </c>
      <c r="P1071" s="31">
        <v>157.5</v>
      </c>
      <c r="Q1071" s="30">
        <f t="shared" si="63"/>
        <v>135</v>
      </c>
      <c r="R1071" s="27">
        <f t="shared" si="59"/>
        <v>11</v>
      </c>
    </row>
    <row r="1072" spans="1:18">
      <c r="A1072" s="1"/>
      <c r="B1072" s="6" t="s">
        <v>14</v>
      </c>
      <c r="C1072" s="6">
        <v>1185732</v>
      </c>
      <c r="D1072" s="7">
        <v>44511</v>
      </c>
      <c r="E1072" s="6" t="s">
        <v>33</v>
      </c>
      <c r="F1072" s="6" t="s">
        <v>55</v>
      </c>
      <c r="G1072" s="6" t="s">
        <v>56</v>
      </c>
      <c r="H1072" s="6" t="s">
        <v>19</v>
      </c>
      <c r="I1072" s="25">
        <v>0.30000000000000004</v>
      </c>
      <c r="J1072" s="22">
        <v>950</v>
      </c>
      <c r="K1072" s="23">
        <f t="shared" si="60"/>
        <v>285.00000000000006</v>
      </c>
      <c r="L1072" s="23">
        <f t="shared" si="61"/>
        <v>99.750000000000014</v>
      </c>
      <c r="M1072" s="33">
        <v>0.35</v>
      </c>
      <c r="N1072" s="30">
        <f t="shared" si="62"/>
        <v>0.3</v>
      </c>
      <c r="O1072" s="31">
        <v>285</v>
      </c>
      <c r="P1072" s="31">
        <v>99.75</v>
      </c>
      <c r="Q1072" s="30">
        <f t="shared" si="63"/>
        <v>85.500000000000014</v>
      </c>
      <c r="R1072" s="27">
        <f t="shared" ref="R1072:R1135" si="64">MONTH(D1072)</f>
        <v>11</v>
      </c>
    </row>
    <row r="1073" spans="1:18">
      <c r="A1073" s="1"/>
      <c r="B1073" s="6" t="s">
        <v>14</v>
      </c>
      <c r="C1073" s="6">
        <v>1185732</v>
      </c>
      <c r="D1073" s="7">
        <v>44511</v>
      </c>
      <c r="E1073" s="6" t="s">
        <v>33</v>
      </c>
      <c r="F1073" s="6" t="s">
        <v>55</v>
      </c>
      <c r="G1073" s="6" t="s">
        <v>56</v>
      </c>
      <c r="H1073" s="6" t="s">
        <v>20</v>
      </c>
      <c r="I1073" s="25">
        <v>0.30000000000000004</v>
      </c>
      <c r="J1073" s="22">
        <v>1250</v>
      </c>
      <c r="K1073" s="23">
        <f t="shared" si="60"/>
        <v>375.00000000000006</v>
      </c>
      <c r="L1073" s="23">
        <f t="shared" si="61"/>
        <v>150.00000000000003</v>
      </c>
      <c r="M1073" s="33">
        <v>0.4</v>
      </c>
      <c r="N1073" s="30">
        <f t="shared" si="62"/>
        <v>0.3</v>
      </c>
      <c r="O1073" s="31">
        <v>375</v>
      </c>
      <c r="P1073" s="31">
        <v>150</v>
      </c>
      <c r="Q1073" s="30">
        <f t="shared" si="63"/>
        <v>112.50000000000001</v>
      </c>
      <c r="R1073" s="27">
        <f t="shared" si="64"/>
        <v>11</v>
      </c>
    </row>
    <row r="1074" spans="1:18">
      <c r="A1074" s="1"/>
      <c r="B1074" s="6" t="s">
        <v>14</v>
      </c>
      <c r="C1074" s="6">
        <v>1185732</v>
      </c>
      <c r="D1074" s="7">
        <v>44511</v>
      </c>
      <c r="E1074" s="6" t="s">
        <v>33</v>
      </c>
      <c r="F1074" s="6" t="s">
        <v>55</v>
      </c>
      <c r="G1074" s="6" t="s">
        <v>56</v>
      </c>
      <c r="H1074" s="6" t="s">
        <v>21</v>
      </c>
      <c r="I1074" s="25">
        <v>0.49999999999999994</v>
      </c>
      <c r="J1074" s="22">
        <v>1000</v>
      </c>
      <c r="K1074" s="23">
        <f t="shared" si="60"/>
        <v>499.99999999999994</v>
      </c>
      <c r="L1074" s="23">
        <f t="shared" si="61"/>
        <v>174.99999999999997</v>
      </c>
      <c r="M1074" s="33">
        <v>0.35</v>
      </c>
      <c r="N1074" s="30">
        <f t="shared" si="62"/>
        <v>0.5</v>
      </c>
      <c r="O1074" s="31">
        <v>500</v>
      </c>
      <c r="P1074" s="31">
        <v>175</v>
      </c>
      <c r="Q1074" s="30">
        <f t="shared" si="63"/>
        <v>249.99999999999997</v>
      </c>
      <c r="R1074" s="27">
        <f t="shared" si="64"/>
        <v>11</v>
      </c>
    </row>
    <row r="1075" spans="1:18">
      <c r="A1075" s="1"/>
      <c r="B1075" s="6" t="s">
        <v>14</v>
      </c>
      <c r="C1075" s="6">
        <v>1185732</v>
      </c>
      <c r="D1075" s="7">
        <v>44511</v>
      </c>
      <c r="E1075" s="6" t="s">
        <v>33</v>
      </c>
      <c r="F1075" s="6" t="s">
        <v>55</v>
      </c>
      <c r="G1075" s="6" t="s">
        <v>56</v>
      </c>
      <c r="H1075" s="6" t="s">
        <v>22</v>
      </c>
      <c r="I1075" s="25">
        <v>0.54999999999999982</v>
      </c>
      <c r="J1075" s="22">
        <v>2000</v>
      </c>
      <c r="K1075" s="23">
        <f t="shared" si="60"/>
        <v>1099.9999999999995</v>
      </c>
      <c r="L1075" s="23">
        <f t="shared" si="61"/>
        <v>549.99999999999977</v>
      </c>
      <c r="M1075" s="33">
        <v>0.5</v>
      </c>
      <c r="N1075" s="30">
        <f t="shared" si="62"/>
        <v>0.55000000000000004</v>
      </c>
      <c r="O1075" s="31">
        <v>1100</v>
      </c>
      <c r="P1075" s="31">
        <v>550</v>
      </c>
      <c r="Q1075" s="30">
        <f t="shared" si="63"/>
        <v>604.99999999999977</v>
      </c>
      <c r="R1075" s="27">
        <f t="shared" si="64"/>
        <v>11</v>
      </c>
    </row>
    <row r="1076" spans="1:18">
      <c r="A1076" s="1"/>
      <c r="B1076" s="6" t="s">
        <v>14</v>
      </c>
      <c r="C1076" s="6">
        <v>1185732</v>
      </c>
      <c r="D1076" s="7">
        <v>44540</v>
      </c>
      <c r="E1076" s="6" t="s">
        <v>33</v>
      </c>
      <c r="F1076" s="6" t="s">
        <v>55</v>
      </c>
      <c r="G1076" s="6" t="s">
        <v>56</v>
      </c>
      <c r="H1076" s="6" t="s">
        <v>17</v>
      </c>
      <c r="I1076" s="25">
        <v>0.49999999999999994</v>
      </c>
      <c r="J1076" s="22">
        <v>4500</v>
      </c>
      <c r="K1076" s="23">
        <f t="shared" si="60"/>
        <v>2249.9999999999995</v>
      </c>
      <c r="L1076" s="23">
        <f t="shared" si="61"/>
        <v>899.99999999999989</v>
      </c>
      <c r="M1076" s="33">
        <v>0.4</v>
      </c>
      <c r="N1076" s="30">
        <f t="shared" si="62"/>
        <v>0.5</v>
      </c>
      <c r="O1076" s="31">
        <v>2250</v>
      </c>
      <c r="P1076" s="31">
        <v>900</v>
      </c>
      <c r="Q1076" s="30">
        <f t="shared" si="63"/>
        <v>1124.9999999999998</v>
      </c>
      <c r="R1076" s="27">
        <f t="shared" si="64"/>
        <v>12</v>
      </c>
    </row>
    <row r="1077" spans="1:18">
      <c r="A1077" s="1"/>
      <c r="B1077" s="6" t="s">
        <v>14</v>
      </c>
      <c r="C1077" s="6">
        <v>1185732</v>
      </c>
      <c r="D1077" s="7">
        <v>44540</v>
      </c>
      <c r="E1077" s="6" t="s">
        <v>33</v>
      </c>
      <c r="F1077" s="6" t="s">
        <v>55</v>
      </c>
      <c r="G1077" s="6" t="s">
        <v>56</v>
      </c>
      <c r="H1077" s="6" t="s">
        <v>18</v>
      </c>
      <c r="I1077" s="25">
        <v>0.4</v>
      </c>
      <c r="J1077" s="22">
        <v>2500</v>
      </c>
      <c r="K1077" s="23">
        <f t="shared" si="60"/>
        <v>1000</v>
      </c>
      <c r="L1077" s="23">
        <f t="shared" si="61"/>
        <v>350</v>
      </c>
      <c r="M1077" s="33">
        <v>0.35</v>
      </c>
      <c r="N1077" s="30">
        <f t="shared" si="62"/>
        <v>0.4</v>
      </c>
      <c r="O1077" s="31">
        <v>1000</v>
      </c>
      <c r="P1077" s="31">
        <v>350</v>
      </c>
      <c r="Q1077" s="30">
        <f t="shared" si="63"/>
        <v>400</v>
      </c>
      <c r="R1077" s="27">
        <f t="shared" si="64"/>
        <v>12</v>
      </c>
    </row>
    <row r="1078" spans="1:18">
      <c r="A1078" s="1"/>
      <c r="B1078" s="6" t="s">
        <v>14</v>
      </c>
      <c r="C1078" s="6">
        <v>1185732</v>
      </c>
      <c r="D1078" s="7">
        <v>44540</v>
      </c>
      <c r="E1078" s="6" t="s">
        <v>33</v>
      </c>
      <c r="F1078" s="6" t="s">
        <v>55</v>
      </c>
      <c r="G1078" s="6" t="s">
        <v>56</v>
      </c>
      <c r="H1078" s="6" t="s">
        <v>19</v>
      </c>
      <c r="I1078" s="25">
        <v>0.4</v>
      </c>
      <c r="J1078" s="22">
        <v>2000</v>
      </c>
      <c r="K1078" s="23">
        <f t="shared" si="60"/>
        <v>800</v>
      </c>
      <c r="L1078" s="23">
        <f t="shared" si="61"/>
        <v>280</v>
      </c>
      <c r="M1078" s="33">
        <v>0.35</v>
      </c>
      <c r="N1078" s="30">
        <f t="shared" si="62"/>
        <v>0.4</v>
      </c>
      <c r="O1078" s="31">
        <v>800</v>
      </c>
      <c r="P1078" s="31">
        <v>280</v>
      </c>
      <c r="Q1078" s="30">
        <f t="shared" si="63"/>
        <v>320</v>
      </c>
      <c r="R1078" s="27">
        <f t="shared" si="64"/>
        <v>12</v>
      </c>
    </row>
    <row r="1079" spans="1:18">
      <c r="A1079" s="1"/>
      <c r="B1079" s="6" t="s">
        <v>14</v>
      </c>
      <c r="C1079" s="6">
        <v>1185732</v>
      </c>
      <c r="D1079" s="7">
        <v>44540</v>
      </c>
      <c r="E1079" s="6" t="s">
        <v>33</v>
      </c>
      <c r="F1079" s="6" t="s">
        <v>55</v>
      </c>
      <c r="G1079" s="6" t="s">
        <v>56</v>
      </c>
      <c r="H1079" s="6" t="s">
        <v>20</v>
      </c>
      <c r="I1079" s="25">
        <v>0.4</v>
      </c>
      <c r="J1079" s="22">
        <v>1500</v>
      </c>
      <c r="K1079" s="23">
        <f t="shared" si="60"/>
        <v>600</v>
      </c>
      <c r="L1079" s="23">
        <f t="shared" si="61"/>
        <v>240</v>
      </c>
      <c r="M1079" s="33">
        <v>0.4</v>
      </c>
      <c r="N1079" s="30">
        <f t="shared" si="62"/>
        <v>0.4</v>
      </c>
      <c r="O1079" s="31">
        <v>600</v>
      </c>
      <c r="P1079" s="31">
        <v>240</v>
      </c>
      <c r="Q1079" s="30">
        <f t="shared" si="63"/>
        <v>240</v>
      </c>
      <c r="R1079" s="27">
        <f t="shared" si="64"/>
        <v>12</v>
      </c>
    </row>
    <row r="1080" spans="1:18">
      <c r="A1080" s="1"/>
      <c r="B1080" s="6" t="s">
        <v>14</v>
      </c>
      <c r="C1080" s="6">
        <v>1185732</v>
      </c>
      <c r="D1080" s="7">
        <v>44540</v>
      </c>
      <c r="E1080" s="6" t="s">
        <v>33</v>
      </c>
      <c r="F1080" s="6" t="s">
        <v>55</v>
      </c>
      <c r="G1080" s="6" t="s">
        <v>56</v>
      </c>
      <c r="H1080" s="6" t="s">
        <v>21</v>
      </c>
      <c r="I1080" s="25">
        <v>0.49999999999999994</v>
      </c>
      <c r="J1080" s="22">
        <v>1500</v>
      </c>
      <c r="K1080" s="23">
        <f t="shared" si="60"/>
        <v>749.99999999999989</v>
      </c>
      <c r="L1080" s="23">
        <f t="shared" si="61"/>
        <v>262.49999999999994</v>
      </c>
      <c r="M1080" s="33">
        <v>0.35</v>
      </c>
      <c r="N1080" s="30">
        <f t="shared" si="62"/>
        <v>0.5</v>
      </c>
      <c r="O1080" s="31">
        <v>750</v>
      </c>
      <c r="P1080" s="31">
        <v>262.5</v>
      </c>
      <c r="Q1080" s="30">
        <f t="shared" si="63"/>
        <v>374.99999999999994</v>
      </c>
      <c r="R1080" s="27">
        <f t="shared" si="64"/>
        <v>12</v>
      </c>
    </row>
    <row r="1081" spans="1:18">
      <c r="A1081" s="1"/>
      <c r="B1081" s="6" t="s">
        <v>14</v>
      </c>
      <c r="C1081" s="6">
        <v>1185732</v>
      </c>
      <c r="D1081" s="7">
        <v>44540</v>
      </c>
      <c r="E1081" s="6" t="s">
        <v>33</v>
      </c>
      <c r="F1081" s="6" t="s">
        <v>55</v>
      </c>
      <c r="G1081" s="6" t="s">
        <v>56</v>
      </c>
      <c r="H1081" s="6" t="s">
        <v>22</v>
      </c>
      <c r="I1081" s="25">
        <v>0.54999999999999982</v>
      </c>
      <c r="J1081" s="22">
        <v>2500</v>
      </c>
      <c r="K1081" s="23">
        <f t="shared" si="60"/>
        <v>1374.9999999999995</v>
      </c>
      <c r="L1081" s="23">
        <f t="shared" si="61"/>
        <v>687.49999999999977</v>
      </c>
      <c r="M1081" s="33">
        <v>0.5</v>
      </c>
      <c r="N1081" s="30">
        <f t="shared" si="62"/>
        <v>0.55000000000000004</v>
      </c>
      <c r="O1081" s="31">
        <v>1375</v>
      </c>
      <c r="P1081" s="31">
        <v>687.5</v>
      </c>
      <c r="Q1081" s="30">
        <f t="shared" si="63"/>
        <v>756.24999999999977</v>
      </c>
      <c r="R1081" s="27">
        <f t="shared" si="64"/>
        <v>12</v>
      </c>
    </row>
    <row r="1082" spans="1:18">
      <c r="A1082" s="1" t="s">
        <v>39</v>
      </c>
      <c r="B1082" s="6" t="s">
        <v>23</v>
      </c>
      <c r="C1082" s="6">
        <v>1197831</v>
      </c>
      <c r="D1082" s="7">
        <v>44198</v>
      </c>
      <c r="E1082" s="6" t="s">
        <v>24</v>
      </c>
      <c r="F1082" s="6" t="s">
        <v>57</v>
      </c>
      <c r="G1082" s="6" t="s">
        <v>58</v>
      </c>
      <c r="H1082" s="6" t="s">
        <v>17</v>
      </c>
      <c r="I1082" s="25">
        <v>0.2</v>
      </c>
      <c r="J1082" s="22">
        <v>6750</v>
      </c>
      <c r="K1082" s="23">
        <f t="shared" si="60"/>
        <v>1350</v>
      </c>
      <c r="L1082" s="23">
        <f t="shared" si="61"/>
        <v>540</v>
      </c>
      <c r="M1082" s="33">
        <v>0.39999999999999997</v>
      </c>
      <c r="N1082" s="30">
        <f t="shared" si="62"/>
        <v>0.2</v>
      </c>
      <c r="O1082" s="31">
        <v>1350</v>
      </c>
      <c r="P1082" s="31">
        <v>540</v>
      </c>
      <c r="Q1082" s="30">
        <f t="shared" si="63"/>
        <v>270</v>
      </c>
      <c r="R1082" s="27">
        <f t="shared" si="64"/>
        <v>1</v>
      </c>
    </row>
    <row r="1083" spans="1:18">
      <c r="A1083" s="1"/>
      <c r="B1083" s="6" t="s">
        <v>23</v>
      </c>
      <c r="C1083" s="6">
        <v>1197831</v>
      </c>
      <c r="D1083" s="7">
        <v>44198</v>
      </c>
      <c r="E1083" s="6" t="s">
        <v>24</v>
      </c>
      <c r="F1083" s="6" t="s">
        <v>57</v>
      </c>
      <c r="G1083" s="6" t="s">
        <v>58</v>
      </c>
      <c r="H1083" s="6" t="s">
        <v>18</v>
      </c>
      <c r="I1083" s="25">
        <v>0.3</v>
      </c>
      <c r="J1083" s="22">
        <v>6750</v>
      </c>
      <c r="K1083" s="23">
        <f t="shared" si="60"/>
        <v>2025</v>
      </c>
      <c r="L1083" s="23">
        <f t="shared" si="61"/>
        <v>809.99999999999989</v>
      </c>
      <c r="M1083" s="33">
        <v>0.39999999999999997</v>
      </c>
      <c r="N1083" s="30">
        <f t="shared" si="62"/>
        <v>0.3</v>
      </c>
      <c r="O1083" s="31">
        <v>2025</v>
      </c>
      <c r="P1083" s="31">
        <v>810</v>
      </c>
      <c r="Q1083" s="30">
        <f t="shared" si="63"/>
        <v>607.5</v>
      </c>
      <c r="R1083" s="27">
        <f t="shared" si="64"/>
        <v>1</v>
      </c>
    </row>
    <row r="1084" spans="1:18">
      <c r="A1084" s="1"/>
      <c r="B1084" s="6" t="s">
        <v>23</v>
      </c>
      <c r="C1084" s="6">
        <v>1197831</v>
      </c>
      <c r="D1084" s="7">
        <v>44198</v>
      </c>
      <c r="E1084" s="6" t="s">
        <v>24</v>
      </c>
      <c r="F1084" s="6" t="s">
        <v>57</v>
      </c>
      <c r="G1084" s="6" t="s">
        <v>58</v>
      </c>
      <c r="H1084" s="6" t="s">
        <v>19</v>
      </c>
      <c r="I1084" s="25">
        <v>0.3</v>
      </c>
      <c r="J1084" s="22">
        <v>4750</v>
      </c>
      <c r="K1084" s="23">
        <f t="shared" si="60"/>
        <v>1425</v>
      </c>
      <c r="L1084" s="23">
        <f t="shared" si="61"/>
        <v>570</v>
      </c>
      <c r="M1084" s="33">
        <v>0.39999999999999997</v>
      </c>
      <c r="N1084" s="30">
        <f t="shared" si="62"/>
        <v>0.3</v>
      </c>
      <c r="O1084" s="31">
        <v>1425</v>
      </c>
      <c r="P1084" s="31">
        <v>570</v>
      </c>
      <c r="Q1084" s="30">
        <f t="shared" si="63"/>
        <v>427.5</v>
      </c>
      <c r="R1084" s="27">
        <f t="shared" si="64"/>
        <v>1</v>
      </c>
    </row>
    <row r="1085" spans="1:18">
      <c r="A1085" s="1"/>
      <c r="B1085" s="6" t="s">
        <v>23</v>
      </c>
      <c r="C1085" s="6">
        <v>1197831</v>
      </c>
      <c r="D1085" s="7">
        <v>44198</v>
      </c>
      <c r="E1085" s="6" t="s">
        <v>24</v>
      </c>
      <c r="F1085" s="6" t="s">
        <v>57</v>
      </c>
      <c r="G1085" s="6" t="s">
        <v>58</v>
      </c>
      <c r="H1085" s="6" t="s">
        <v>20</v>
      </c>
      <c r="I1085" s="25">
        <v>0.35</v>
      </c>
      <c r="J1085" s="22">
        <v>4750</v>
      </c>
      <c r="K1085" s="23">
        <f t="shared" si="60"/>
        <v>1662.5</v>
      </c>
      <c r="L1085" s="23">
        <f t="shared" si="61"/>
        <v>831.25</v>
      </c>
      <c r="M1085" s="33">
        <v>0.5</v>
      </c>
      <c r="N1085" s="30">
        <f t="shared" si="62"/>
        <v>0.35</v>
      </c>
      <c r="O1085" s="31">
        <v>1662.5</v>
      </c>
      <c r="P1085" s="31">
        <v>831.25</v>
      </c>
      <c r="Q1085" s="30">
        <f t="shared" si="63"/>
        <v>581.875</v>
      </c>
      <c r="R1085" s="27">
        <f t="shared" si="64"/>
        <v>1</v>
      </c>
    </row>
    <row r="1086" spans="1:18">
      <c r="A1086" s="1"/>
      <c r="B1086" s="6" t="s">
        <v>23</v>
      </c>
      <c r="C1086" s="6">
        <v>1197831</v>
      </c>
      <c r="D1086" s="7">
        <v>44198</v>
      </c>
      <c r="E1086" s="6" t="s">
        <v>24</v>
      </c>
      <c r="F1086" s="6" t="s">
        <v>57</v>
      </c>
      <c r="G1086" s="6" t="s">
        <v>58</v>
      </c>
      <c r="H1086" s="6" t="s">
        <v>21</v>
      </c>
      <c r="I1086" s="25">
        <v>0.4</v>
      </c>
      <c r="J1086" s="22">
        <v>3250</v>
      </c>
      <c r="K1086" s="23">
        <f t="shared" si="60"/>
        <v>1300</v>
      </c>
      <c r="L1086" s="23">
        <f t="shared" si="61"/>
        <v>454.99999999999994</v>
      </c>
      <c r="M1086" s="33">
        <v>0.35</v>
      </c>
      <c r="N1086" s="30">
        <f t="shared" si="62"/>
        <v>0.4</v>
      </c>
      <c r="O1086" s="31">
        <v>1300</v>
      </c>
      <c r="P1086" s="31">
        <v>455</v>
      </c>
      <c r="Q1086" s="30">
        <f t="shared" si="63"/>
        <v>520</v>
      </c>
      <c r="R1086" s="27">
        <f t="shared" si="64"/>
        <v>1</v>
      </c>
    </row>
    <row r="1087" spans="1:18">
      <c r="A1087" s="1"/>
      <c r="B1087" s="6" t="s">
        <v>23</v>
      </c>
      <c r="C1087" s="6">
        <v>1197831</v>
      </c>
      <c r="D1087" s="7">
        <v>44198</v>
      </c>
      <c r="E1087" s="6" t="s">
        <v>24</v>
      </c>
      <c r="F1087" s="6" t="s">
        <v>57</v>
      </c>
      <c r="G1087" s="6" t="s">
        <v>58</v>
      </c>
      <c r="H1087" s="6" t="s">
        <v>22</v>
      </c>
      <c r="I1087" s="25">
        <v>0.35</v>
      </c>
      <c r="J1087" s="22">
        <v>4750</v>
      </c>
      <c r="K1087" s="23">
        <f t="shared" si="60"/>
        <v>1662.5</v>
      </c>
      <c r="L1087" s="23">
        <f t="shared" si="61"/>
        <v>914.37500000000011</v>
      </c>
      <c r="M1087" s="33">
        <v>0.55000000000000004</v>
      </c>
      <c r="N1087" s="30">
        <f t="shared" si="62"/>
        <v>0.35</v>
      </c>
      <c r="O1087" s="31">
        <v>1662.5</v>
      </c>
      <c r="P1087" s="31">
        <v>914.375</v>
      </c>
      <c r="Q1087" s="30">
        <f t="shared" si="63"/>
        <v>581.875</v>
      </c>
      <c r="R1087" s="27">
        <f t="shared" si="64"/>
        <v>1</v>
      </c>
    </row>
    <row r="1088" spans="1:18">
      <c r="A1088" s="1"/>
      <c r="B1088" s="6" t="s">
        <v>23</v>
      </c>
      <c r="C1088" s="6">
        <v>1197831</v>
      </c>
      <c r="D1088" s="7">
        <v>44228</v>
      </c>
      <c r="E1088" s="6" t="s">
        <v>24</v>
      </c>
      <c r="F1088" s="6" t="s">
        <v>57</v>
      </c>
      <c r="G1088" s="6" t="s">
        <v>58</v>
      </c>
      <c r="H1088" s="6" t="s">
        <v>17</v>
      </c>
      <c r="I1088" s="25">
        <v>0.25</v>
      </c>
      <c r="J1088" s="22">
        <v>6250</v>
      </c>
      <c r="K1088" s="23">
        <f t="shared" si="60"/>
        <v>1562.5</v>
      </c>
      <c r="L1088" s="23">
        <f t="shared" si="61"/>
        <v>625</v>
      </c>
      <c r="M1088" s="33">
        <v>0.39999999999999997</v>
      </c>
      <c r="N1088" s="30">
        <f t="shared" si="62"/>
        <v>0.25</v>
      </c>
      <c r="O1088" s="31">
        <v>1562.5</v>
      </c>
      <c r="P1088" s="31">
        <v>625</v>
      </c>
      <c r="Q1088" s="30">
        <f t="shared" si="63"/>
        <v>390.625</v>
      </c>
      <c r="R1088" s="27">
        <f t="shared" si="64"/>
        <v>2</v>
      </c>
    </row>
    <row r="1089" spans="1:18">
      <c r="A1089" s="1"/>
      <c r="B1089" s="6" t="s">
        <v>23</v>
      </c>
      <c r="C1089" s="6">
        <v>1197831</v>
      </c>
      <c r="D1089" s="7">
        <v>44228</v>
      </c>
      <c r="E1089" s="6" t="s">
        <v>24</v>
      </c>
      <c r="F1089" s="6" t="s">
        <v>57</v>
      </c>
      <c r="G1089" s="6" t="s">
        <v>58</v>
      </c>
      <c r="H1089" s="6" t="s">
        <v>18</v>
      </c>
      <c r="I1089" s="25">
        <v>0.35</v>
      </c>
      <c r="J1089" s="22">
        <v>6000</v>
      </c>
      <c r="K1089" s="23">
        <f t="shared" si="60"/>
        <v>2100</v>
      </c>
      <c r="L1089" s="23">
        <f t="shared" si="61"/>
        <v>839.99999999999989</v>
      </c>
      <c r="M1089" s="33">
        <v>0.39999999999999997</v>
      </c>
      <c r="N1089" s="30">
        <f t="shared" si="62"/>
        <v>0.35</v>
      </c>
      <c r="O1089" s="31">
        <v>2100</v>
      </c>
      <c r="P1089" s="31">
        <v>840</v>
      </c>
      <c r="Q1089" s="30">
        <f t="shared" si="63"/>
        <v>735</v>
      </c>
      <c r="R1089" s="27">
        <f t="shared" si="64"/>
        <v>2</v>
      </c>
    </row>
    <row r="1090" spans="1:18">
      <c r="A1090" s="1"/>
      <c r="B1090" s="6" t="s">
        <v>23</v>
      </c>
      <c r="C1090" s="6">
        <v>1197831</v>
      </c>
      <c r="D1090" s="7">
        <v>44228</v>
      </c>
      <c r="E1090" s="6" t="s">
        <v>24</v>
      </c>
      <c r="F1090" s="6" t="s">
        <v>57</v>
      </c>
      <c r="G1090" s="6" t="s">
        <v>58</v>
      </c>
      <c r="H1090" s="6" t="s">
        <v>19</v>
      </c>
      <c r="I1090" s="25">
        <v>0.35</v>
      </c>
      <c r="J1090" s="22">
        <v>4250</v>
      </c>
      <c r="K1090" s="23">
        <f t="shared" si="60"/>
        <v>1487.5</v>
      </c>
      <c r="L1090" s="23">
        <f t="shared" si="61"/>
        <v>595</v>
      </c>
      <c r="M1090" s="33">
        <v>0.39999999999999997</v>
      </c>
      <c r="N1090" s="30">
        <f t="shared" si="62"/>
        <v>0.35</v>
      </c>
      <c r="O1090" s="31">
        <v>1487.5</v>
      </c>
      <c r="P1090" s="31">
        <v>595</v>
      </c>
      <c r="Q1090" s="30">
        <f t="shared" si="63"/>
        <v>520.625</v>
      </c>
      <c r="R1090" s="27">
        <f t="shared" si="64"/>
        <v>2</v>
      </c>
    </row>
    <row r="1091" spans="1:18">
      <c r="A1091" s="1"/>
      <c r="B1091" s="6" t="s">
        <v>23</v>
      </c>
      <c r="C1091" s="6">
        <v>1197831</v>
      </c>
      <c r="D1091" s="7">
        <v>44228</v>
      </c>
      <c r="E1091" s="6" t="s">
        <v>24</v>
      </c>
      <c r="F1091" s="6" t="s">
        <v>57</v>
      </c>
      <c r="G1091" s="6" t="s">
        <v>58</v>
      </c>
      <c r="H1091" s="6" t="s">
        <v>20</v>
      </c>
      <c r="I1091" s="25">
        <v>0.35</v>
      </c>
      <c r="J1091" s="22">
        <v>3750</v>
      </c>
      <c r="K1091" s="23">
        <f t="shared" si="60"/>
        <v>1312.5</v>
      </c>
      <c r="L1091" s="23">
        <f t="shared" si="61"/>
        <v>656.25</v>
      </c>
      <c r="M1091" s="33">
        <v>0.5</v>
      </c>
      <c r="N1091" s="30">
        <f t="shared" ref="N1091:N1154" si="65">_xlfn.NUMBERVALUE(SUBSTITUTE(I1091,"$",""))</f>
        <v>0.35</v>
      </c>
      <c r="O1091" s="31">
        <v>1312.5</v>
      </c>
      <c r="P1091" s="31">
        <v>656.25</v>
      </c>
      <c r="Q1091" s="30">
        <f t="shared" ref="Q1091:Q1154" si="66">N1091*K1091</f>
        <v>459.37499999999994</v>
      </c>
      <c r="R1091" s="27">
        <f t="shared" si="64"/>
        <v>2</v>
      </c>
    </row>
    <row r="1092" spans="1:18">
      <c r="A1092" s="1"/>
      <c r="B1092" s="6" t="s">
        <v>23</v>
      </c>
      <c r="C1092" s="6">
        <v>1197831</v>
      </c>
      <c r="D1092" s="7">
        <v>44228</v>
      </c>
      <c r="E1092" s="6" t="s">
        <v>24</v>
      </c>
      <c r="F1092" s="6" t="s">
        <v>57</v>
      </c>
      <c r="G1092" s="6" t="s">
        <v>58</v>
      </c>
      <c r="H1092" s="6" t="s">
        <v>21</v>
      </c>
      <c r="I1092" s="25">
        <v>0.4</v>
      </c>
      <c r="J1092" s="22">
        <v>2500</v>
      </c>
      <c r="K1092" s="23">
        <f t="shared" si="60"/>
        <v>1000</v>
      </c>
      <c r="L1092" s="23">
        <f t="shared" si="61"/>
        <v>350</v>
      </c>
      <c r="M1092" s="33">
        <v>0.35</v>
      </c>
      <c r="N1092" s="30">
        <f t="shared" si="65"/>
        <v>0.4</v>
      </c>
      <c r="O1092" s="31">
        <v>1000</v>
      </c>
      <c r="P1092" s="31">
        <v>350</v>
      </c>
      <c r="Q1092" s="30">
        <f t="shared" si="66"/>
        <v>400</v>
      </c>
      <c r="R1092" s="27">
        <f t="shared" si="64"/>
        <v>2</v>
      </c>
    </row>
    <row r="1093" spans="1:18">
      <c r="A1093" s="1"/>
      <c r="B1093" s="6" t="s">
        <v>23</v>
      </c>
      <c r="C1093" s="6">
        <v>1197831</v>
      </c>
      <c r="D1093" s="7">
        <v>44228</v>
      </c>
      <c r="E1093" s="6" t="s">
        <v>24</v>
      </c>
      <c r="F1093" s="6" t="s">
        <v>57</v>
      </c>
      <c r="G1093" s="6" t="s">
        <v>58</v>
      </c>
      <c r="H1093" s="6" t="s">
        <v>22</v>
      </c>
      <c r="I1093" s="25">
        <v>0.35</v>
      </c>
      <c r="J1093" s="22">
        <v>4500</v>
      </c>
      <c r="K1093" s="23">
        <f t="shared" si="60"/>
        <v>1575</v>
      </c>
      <c r="L1093" s="23">
        <f t="shared" si="61"/>
        <v>866.25000000000011</v>
      </c>
      <c r="M1093" s="33">
        <v>0.55000000000000004</v>
      </c>
      <c r="N1093" s="30">
        <f t="shared" si="65"/>
        <v>0.35</v>
      </c>
      <c r="O1093" s="31">
        <v>1575</v>
      </c>
      <c r="P1093" s="31">
        <v>866.25</v>
      </c>
      <c r="Q1093" s="30">
        <f t="shared" si="66"/>
        <v>551.25</v>
      </c>
      <c r="R1093" s="27">
        <f t="shared" si="64"/>
        <v>2</v>
      </c>
    </row>
    <row r="1094" spans="1:18">
      <c r="A1094" s="1"/>
      <c r="B1094" s="6" t="s">
        <v>23</v>
      </c>
      <c r="C1094" s="6">
        <v>1197831</v>
      </c>
      <c r="D1094" s="7">
        <v>44258</v>
      </c>
      <c r="E1094" s="6" t="s">
        <v>24</v>
      </c>
      <c r="F1094" s="6" t="s">
        <v>57</v>
      </c>
      <c r="G1094" s="6" t="s">
        <v>58</v>
      </c>
      <c r="H1094" s="6" t="s">
        <v>17</v>
      </c>
      <c r="I1094" s="25">
        <v>0.3</v>
      </c>
      <c r="J1094" s="22">
        <v>6250</v>
      </c>
      <c r="K1094" s="23">
        <f t="shared" si="60"/>
        <v>1875</v>
      </c>
      <c r="L1094" s="23">
        <f t="shared" si="61"/>
        <v>843.74999999999989</v>
      </c>
      <c r="M1094" s="33">
        <v>0.44999999999999996</v>
      </c>
      <c r="N1094" s="30">
        <f t="shared" si="65"/>
        <v>0.3</v>
      </c>
      <c r="O1094" s="31">
        <v>1875</v>
      </c>
      <c r="P1094" s="31">
        <v>843.75</v>
      </c>
      <c r="Q1094" s="30">
        <f t="shared" si="66"/>
        <v>562.5</v>
      </c>
      <c r="R1094" s="27">
        <f t="shared" si="64"/>
        <v>3</v>
      </c>
    </row>
    <row r="1095" spans="1:18">
      <c r="A1095" s="1"/>
      <c r="B1095" s="6" t="s">
        <v>23</v>
      </c>
      <c r="C1095" s="6">
        <v>1197831</v>
      </c>
      <c r="D1095" s="7">
        <v>44258</v>
      </c>
      <c r="E1095" s="6" t="s">
        <v>24</v>
      </c>
      <c r="F1095" s="6" t="s">
        <v>57</v>
      </c>
      <c r="G1095" s="6" t="s">
        <v>58</v>
      </c>
      <c r="H1095" s="6" t="s">
        <v>18</v>
      </c>
      <c r="I1095" s="25">
        <v>0.4</v>
      </c>
      <c r="J1095" s="22">
        <v>6250</v>
      </c>
      <c r="K1095" s="23">
        <f t="shared" si="60"/>
        <v>2500</v>
      </c>
      <c r="L1095" s="23">
        <f t="shared" si="61"/>
        <v>1125</v>
      </c>
      <c r="M1095" s="33">
        <v>0.44999999999999996</v>
      </c>
      <c r="N1095" s="30">
        <f t="shared" si="65"/>
        <v>0.4</v>
      </c>
      <c r="O1095" s="31">
        <v>2500</v>
      </c>
      <c r="P1095" s="31">
        <v>1125</v>
      </c>
      <c r="Q1095" s="30">
        <f t="shared" si="66"/>
        <v>1000</v>
      </c>
      <c r="R1095" s="27">
        <f t="shared" si="64"/>
        <v>3</v>
      </c>
    </row>
    <row r="1096" spans="1:18">
      <c r="A1096" s="1"/>
      <c r="B1096" s="6" t="s">
        <v>23</v>
      </c>
      <c r="C1096" s="6">
        <v>1197831</v>
      </c>
      <c r="D1096" s="7">
        <v>44258</v>
      </c>
      <c r="E1096" s="6" t="s">
        <v>24</v>
      </c>
      <c r="F1096" s="6" t="s">
        <v>57</v>
      </c>
      <c r="G1096" s="6" t="s">
        <v>58</v>
      </c>
      <c r="H1096" s="6" t="s">
        <v>19</v>
      </c>
      <c r="I1096" s="25">
        <v>0.3</v>
      </c>
      <c r="J1096" s="22">
        <v>4500</v>
      </c>
      <c r="K1096" s="23">
        <f t="shared" si="60"/>
        <v>1350</v>
      </c>
      <c r="L1096" s="23">
        <f t="shared" si="61"/>
        <v>607.49999999999989</v>
      </c>
      <c r="M1096" s="33">
        <v>0.44999999999999996</v>
      </c>
      <c r="N1096" s="30">
        <f t="shared" si="65"/>
        <v>0.3</v>
      </c>
      <c r="O1096" s="31">
        <v>1350</v>
      </c>
      <c r="P1096" s="31">
        <v>607.5</v>
      </c>
      <c r="Q1096" s="30">
        <f t="shared" si="66"/>
        <v>405</v>
      </c>
      <c r="R1096" s="27">
        <f t="shared" si="64"/>
        <v>3</v>
      </c>
    </row>
    <row r="1097" spans="1:18">
      <c r="A1097" s="1"/>
      <c r="B1097" s="6" t="s">
        <v>23</v>
      </c>
      <c r="C1097" s="6">
        <v>1197831</v>
      </c>
      <c r="D1097" s="7">
        <v>44258</v>
      </c>
      <c r="E1097" s="6" t="s">
        <v>24</v>
      </c>
      <c r="F1097" s="6" t="s">
        <v>57</v>
      </c>
      <c r="G1097" s="6" t="s">
        <v>58</v>
      </c>
      <c r="H1097" s="6" t="s">
        <v>20</v>
      </c>
      <c r="I1097" s="25">
        <v>0.35000000000000003</v>
      </c>
      <c r="J1097" s="22">
        <v>3500</v>
      </c>
      <c r="K1097" s="23">
        <f t="shared" si="60"/>
        <v>1225.0000000000002</v>
      </c>
      <c r="L1097" s="23">
        <f t="shared" si="61"/>
        <v>673.75000000000023</v>
      </c>
      <c r="M1097" s="33">
        <v>0.55000000000000004</v>
      </c>
      <c r="N1097" s="30">
        <f t="shared" si="65"/>
        <v>0.35</v>
      </c>
      <c r="O1097" s="31">
        <v>1225</v>
      </c>
      <c r="P1097" s="31">
        <v>673.75</v>
      </c>
      <c r="Q1097" s="30">
        <f t="shared" si="66"/>
        <v>428.75000000000006</v>
      </c>
      <c r="R1097" s="27">
        <f t="shared" si="64"/>
        <v>3</v>
      </c>
    </row>
    <row r="1098" spans="1:18">
      <c r="A1098" s="1"/>
      <c r="B1098" s="6" t="s">
        <v>23</v>
      </c>
      <c r="C1098" s="6">
        <v>1197831</v>
      </c>
      <c r="D1098" s="7">
        <v>44258</v>
      </c>
      <c r="E1098" s="6" t="s">
        <v>24</v>
      </c>
      <c r="F1098" s="6" t="s">
        <v>57</v>
      </c>
      <c r="G1098" s="6" t="s">
        <v>58</v>
      </c>
      <c r="H1098" s="6" t="s">
        <v>21</v>
      </c>
      <c r="I1098" s="25">
        <v>0.4</v>
      </c>
      <c r="J1098" s="22">
        <v>2500</v>
      </c>
      <c r="K1098" s="23">
        <f t="shared" si="60"/>
        <v>1000</v>
      </c>
      <c r="L1098" s="23">
        <f t="shared" si="61"/>
        <v>399.99999999999994</v>
      </c>
      <c r="M1098" s="33">
        <v>0.39999999999999997</v>
      </c>
      <c r="N1098" s="30">
        <f t="shared" si="65"/>
        <v>0.4</v>
      </c>
      <c r="O1098" s="31">
        <v>1000</v>
      </c>
      <c r="P1098" s="31">
        <v>400</v>
      </c>
      <c r="Q1098" s="30">
        <f t="shared" si="66"/>
        <v>400</v>
      </c>
      <c r="R1098" s="27">
        <f t="shared" si="64"/>
        <v>3</v>
      </c>
    </row>
    <row r="1099" spans="1:18">
      <c r="A1099" s="1"/>
      <c r="B1099" s="6" t="s">
        <v>23</v>
      </c>
      <c r="C1099" s="6">
        <v>1197831</v>
      </c>
      <c r="D1099" s="7">
        <v>44258</v>
      </c>
      <c r="E1099" s="6" t="s">
        <v>24</v>
      </c>
      <c r="F1099" s="6" t="s">
        <v>57</v>
      </c>
      <c r="G1099" s="6" t="s">
        <v>58</v>
      </c>
      <c r="H1099" s="6" t="s">
        <v>22</v>
      </c>
      <c r="I1099" s="25">
        <v>0.35000000000000003</v>
      </c>
      <c r="J1099" s="22">
        <v>4000</v>
      </c>
      <c r="K1099" s="23">
        <f t="shared" si="60"/>
        <v>1400.0000000000002</v>
      </c>
      <c r="L1099" s="23">
        <f t="shared" si="61"/>
        <v>840.00000000000023</v>
      </c>
      <c r="M1099" s="33">
        <v>0.60000000000000009</v>
      </c>
      <c r="N1099" s="30">
        <f t="shared" si="65"/>
        <v>0.35</v>
      </c>
      <c r="O1099" s="31">
        <v>1400</v>
      </c>
      <c r="P1099" s="31">
        <v>840</v>
      </c>
      <c r="Q1099" s="30">
        <f t="shared" si="66"/>
        <v>490.00000000000006</v>
      </c>
      <c r="R1099" s="27">
        <f t="shared" si="64"/>
        <v>3</v>
      </c>
    </row>
    <row r="1100" spans="1:18">
      <c r="A1100" s="1"/>
      <c r="B1100" s="6" t="s">
        <v>23</v>
      </c>
      <c r="C1100" s="6">
        <v>1197831</v>
      </c>
      <c r="D1100" s="7">
        <v>44288</v>
      </c>
      <c r="E1100" s="6" t="s">
        <v>24</v>
      </c>
      <c r="F1100" s="6" t="s">
        <v>57</v>
      </c>
      <c r="G1100" s="6" t="s">
        <v>58</v>
      </c>
      <c r="H1100" s="6" t="s">
        <v>17</v>
      </c>
      <c r="I1100" s="25">
        <v>0.19999999999999998</v>
      </c>
      <c r="J1100" s="22">
        <v>6500</v>
      </c>
      <c r="K1100" s="23">
        <f t="shared" si="60"/>
        <v>1300</v>
      </c>
      <c r="L1100" s="23">
        <f t="shared" si="61"/>
        <v>584.99999999999989</v>
      </c>
      <c r="M1100" s="33">
        <v>0.44999999999999996</v>
      </c>
      <c r="N1100" s="30">
        <f t="shared" si="65"/>
        <v>0.2</v>
      </c>
      <c r="O1100" s="31">
        <v>1300</v>
      </c>
      <c r="P1100" s="31">
        <v>585</v>
      </c>
      <c r="Q1100" s="30">
        <f t="shared" si="66"/>
        <v>260</v>
      </c>
      <c r="R1100" s="27">
        <f t="shared" si="64"/>
        <v>4</v>
      </c>
    </row>
    <row r="1101" spans="1:18">
      <c r="A1101" s="1"/>
      <c r="B1101" s="6" t="s">
        <v>23</v>
      </c>
      <c r="C1101" s="6">
        <v>1197831</v>
      </c>
      <c r="D1101" s="7">
        <v>44288</v>
      </c>
      <c r="E1101" s="6" t="s">
        <v>24</v>
      </c>
      <c r="F1101" s="6" t="s">
        <v>57</v>
      </c>
      <c r="G1101" s="6" t="s">
        <v>58</v>
      </c>
      <c r="H1101" s="6" t="s">
        <v>18</v>
      </c>
      <c r="I1101" s="25">
        <v>0.20000000000000007</v>
      </c>
      <c r="J1101" s="22">
        <v>6500</v>
      </c>
      <c r="K1101" s="23">
        <f t="shared" si="60"/>
        <v>1300.0000000000005</v>
      </c>
      <c r="L1101" s="23">
        <f t="shared" si="61"/>
        <v>585.00000000000011</v>
      </c>
      <c r="M1101" s="33">
        <v>0.44999999999999996</v>
      </c>
      <c r="N1101" s="30">
        <f t="shared" si="65"/>
        <v>0.2</v>
      </c>
      <c r="O1101" s="31">
        <v>1300</v>
      </c>
      <c r="P1101" s="31">
        <v>585</v>
      </c>
      <c r="Q1101" s="30">
        <f t="shared" si="66"/>
        <v>260.00000000000011</v>
      </c>
      <c r="R1101" s="27">
        <f t="shared" si="64"/>
        <v>4</v>
      </c>
    </row>
    <row r="1102" spans="1:18">
      <c r="A1102" s="1"/>
      <c r="B1102" s="6" t="s">
        <v>23</v>
      </c>
      <c r="C1102" s="6">
        <v>1197831</v>
      </c>
      <c r="D1102" s="7">
        <v>44288</v>
      </c>
      <c r="E1102" s="6" t="s">
        <v>24</v>
      </c>
      <c r="F1102" s="6" t="s">
        <v>57</v>
      </c>
      <c r="G1102" s="6" t="s">
        <v>58</v>
      </c>
      <c r="H1102" s="6" t="s">
        <v>19</v>
      </c>
      <c r="I1102" s="25">
        <v>0.14999999999999997</v>
      </c>
      <c r="J1102" s="22">
        <v>4750</v>
      </c>
      <c r="K1102" s="23">
        <f t="shared" si="60"/>
        <v>712.49999999999989</v>
      </c>
      <c r="L1102" s="23">
        <f t="shared" si="61"/>
        <v>320.62499999999994</v>
      </c>
      <c r="M1102" s="33">
        <v>0.44999999999999996</v>
      </c>
      <c r="N1102" s="30">
        <f t="shared" si="65"/>
        <v>0.15</v>
      </c>
      <c r="O1102" s="31">
        <v>712.5</v>
      </c>
      <c r="P1102" s="31">
        <v>320.625</v>
      </c>
      <c r="Q1102" s="30">
        <f t="shared" si="66"/>
        <v>106.87499999999999</v>
      </c>
      <c r="R1102" s="27">
        <f t="shared" si="64"/>
        <v>4</v>
      </c>
    </row>
    <row r="1103" spans="1:18">
      <c r="A1103" s="1"/>
      <c r="B1103" s="6" t="s">
        <v>23</v>
      </c>
      <c r="C1103" s="6">
        <v>1197831</v>
      </c>
      <c r="D1103" s="7">
        <v>44288</v>
      </c>
      <c r="E1103" s="6" t="s">
        <v>24</v>
      </c>
      <c r="F1103" s="6" t="s">
        <v>57</v>
      </c>
      <c r="G1103" s="6" t="s">
        <v>58</v>
      </c>
      <c r="H1103" s="6" t="s">
        <v>20</v>
      </c>
      <c r="I1103" s="25">
        <v>0.20000000000000007</v>
      </c>
      <c r="J1103" s="22">
        <v>3750</v>
      </c>
      <c r="K1103" s="23">
        <f t="shared" si="60"/>
        <v>750.00000000000023</v>
      </c>
      <c r="L1103" s="23">
        <f t="shared" si="61"/>
        <v>412.50000000000017</v>
      </c>
      <c r="M1103" s="33">
        <v>0.55000000000000004</v>
      </c>
      <c r="N1103" s="30">
        <f t="shared" si="65"/>
        <v>0.2</v>
      </c>
      <c r="O1103" s="31">
        <v>750</v>
      </c>
      <c r="P1103" s="31">
        <v>412.5</v>
      </c>
      <c r="Q1103" s="30">
        <f t="shared" si="66"/>
        <v>150.00000000000006</v>
      </c>
      <c r="R1103" s="27">
        <f t="shared" si="64"/>
        <v>4</v>
      </c>
    </row>
    <row r="1104" spans="1:18">
      <c r="A1104" s="1"/>
      <c r="B1104" s="6" t="s">
        <v>23</v>
      </c>
      <c r="C1104" s="6">
        <v>1197831</v>
      </c>
      <c r="D1104" s="7">
        <v>44288</v>
      </c>
      <c r="E1104" s="6" t="s">
        <v>24</v>
      </c>
      <c r="F1104" s="6" t="s">
        <v>57</v>
      </c>
      <c r="G1104" s="6" t="s">
        <v>58</v>
      </c>
      <c r="H1104" s="6" t="s">
        <v>21</v>
      </c>
      <c r="I1104" s="25">
        <v>0.25</v>
      </c>
      <c r="J1104" s="22">
        <v>2750</v>
      </c>
      <c r="K1104" s="23">
        <f t="shared" si="60"/>
        <v>687.5</v>
      </c>
      <c r="L1104" s="23">
        <f t="shared" si="61"/>
        <v>275</v>
      </c>
      <c r="M1104" s="33">
        <v>0.39999999999999997</v>
      </c>
      <c r="N1104" s="30">
        <f t="shared" si="65"/>
        <v>0.25</v>
      </c>
      <c r="O1104" s="31">
        <v>687.5</v>
      </c>
      <c r="P1104" s="31">
        <v>275</v>
      </c>
      <c r="Q1104" s="30">
        <f t="shared" si="66"/>
        <v>171.875</v>
      </c>
      <c r="R1104" s="27">
        <f t="shared" si="64"/>
        <v>4</v>
      </c>
    </row>
    <row r="1105" spans="1:18">
      <c r="A1105" s="1"/>
      <c r="B1105" s="6" t="s">
        <v>23</v>
      </c>
      <c r="C1105" s="6">
        <v>1197831</v>
      </c>
      <c r="D1105" s="7">
        <v>44288</v>
      </c>
      <c r="E1105" s="6" t="s">
        <v>24</v>
      </c>
      <c r="F1105" s="6" t="s">
        <v>57</v>
      </c>
      <c r="G1105" s="6" t="s">
        <v>58</v>
      </c>
      <c r="H1105" s="6" t="s">
        <v>22</v>
      </c>
      <c r="I1105" s="25">
        <v>0.20000000000000007</v>
      </c>
      <c r="J1105" s="22">
        <v>5500</v>
      </c>
      <c r="K1105" s="23">
        <f t="shared" si="60"/>
        <v>1100.0000000000005</v>
      </c>
      <c r="L1105" s="23">
        <f t="shared" si="61"/>
        <v>660.00000000000034</v>
      </c>
      <c r="M1105" s="33">
        <v>0.60000000000000009</v>
      </c>
      <c r="N1105" s="30">
        <f t="shared" si="65"/>
        <v>0.2</v>
      </c>
      <c r="O1105" s="31">
        <v>1100</v>
      </c>
      <c r="P1105" s="31">
        <v>660</v>
      </c>
      <c r="Q1105" s="30">
        <f t="shared" si="66"/>
        <v>220.00000000000011</v>
      </c>
      <c r="R1105" s="27">
        <f t="shared" si="64"/>
        <v>4</v>
      </c>
    </row>
    <row r="1106" spans="1:18">
      <c r="A1106" s="1"/>
      <c r="B1106" s="6" t="s">
        <v>23</v>
      </c>
      <c r="C1106" s="6">
        <v>1197831</v>
      </c>
      <c r="D1106" s="7">
        <v>44318</v>
      </c>
      <c r="E1106" s="6" t="s">
        <v>24</v>
      </c>
      <c r="F1106" s="6" t="s">
        <v>57</v>
      </c>
      <c r="G1106" s="6" t="s">
        <v>58</v>
      </c>
      <c r="H1106" s="6" t="s">
        <v>17</v>
      </c>
      <c r="I1106" s="25">
        <v>9.9999999999999964E-2</v>
      </c>
      <c r="J1106" s="22">
        <v>7000</v>
      </c>
      <c r="K1106" s="23">
        <f t="shared" si="60"/>
        <v>699.99999999999977</v>
      </c>
      <c r="L1106" s="23">
        <f t="shared" si="61"/>
        <v>314.99999999999989</v>
      </c>
      <c r="M1106" s="33">
        <v>0.44999999999999996</v>
      </c>
      <c r="N1106" s="30">
        <f t="shared" si="65"/>
        <v>0.1</v>
      </c>
      <c r="O1106" s="31">
        <v>700</v>
      </c>
      <c r="P1106" s="31">
        <v>315</v>
      </c>
      <c r="Q1106" s="30">
        <f t="shared" si="66"/>
        <v>69.999999999999986</v>
      </c>
      <c r="R1106" s="27">
        <f t="shared" si="64"/>
        <v>5</v>
      </c>
    </row>
    <row r="1107" spans="1:18">
      <c r="A1107" s="1"/>
      <c r="B1107" s="6" t="s">
        <v>23</v>
      </c>
      <c r="C1107" s="6">
        <v>1197831</v>
      </c>
      <c r="D1107" s="7">
        <v>44318</v>
      </c>
      <c r="E1107" s="6" t="s">
        <v>24</v>
      </c>
      <c r="F1107" s="6" t="s">
        <v>57</v>
      </c>
      <c r="G1107" s="6" t="s">
        <v>58</v>
      </c>
      <c r="H1107" s="6" t="s">
        <v>18</v>
      </c>
      <c r="I1107" s="25">
        <v>0.20000000000000007</v>
      </c>
      <c r="J1107" s="22">
        <v>7250</v>
      </c>
      <c r="K1107" s="23">
        <f t="shared" si="60"/>
        <v>1450.0000000000005</v>
      </c>
      <c r="L1107" s="23">
        <f t="shared" si="61"/>
        <v>652.50000000000011</v>
      </c>
      <c r="M1107" s="33">
        <v>0.44999999999999996</v>
      </c>
      <c r="N1107" s="30">
        <f t="shared" si="65"/>
        <v>0.2</v>
      </c>
      <c r="O1107" s="31">
        <v>1450</v>
      </c>
      <c r="P1107" s="31">
        <v>652.5</v>
      </c>
      <c r="Q1107" s="30">
        <f t="shared" si="66"/>
        <v>290.00000000000011</v>
      </c>
      <c r="R1107" s="27">
        <f t="shared" si="64"/>
        <v>5</v>
      </c>
    </row>
    <row r="1108" spans="1:18">
      <c r="A1108" s="1"/>
      <c r="B1108" s="6" t="s">
        <v>23</v>
      </c>
      <c r="C1108" s="6">
        <v>1197831</v>
      </c>
      <c r="D1108" s="7">
        <v>44318</v>
      </c>
      <c r="E1108" s="6" t="s">
        <v>24</v>
      </c>
      <c r="F1108" s="6" t="s">
        <v>57</v>
      </c>
      <c r="G1108" s="6" t="s">
        <v>58</v>
      </c>
      <c r="H1108" s="6" t="s">
        <v>19</v>
      </c>
      <c r="I1108" s="25">
        <v>0.14999999999999997</v>
      </c>
      <c r="J1108" s="22">
        <v>5750</v>
      </c>
      <c r="K1108" s="23">
        <f t="shared" si="60"/>
        <v>862.49999999999977</v>
      </c>
      <c r="L1108" s="23">
        <f t="shared" si="61"/>
        <v>388.12499999999989</v>
      </c>
      <c r="M1108" s="33">
        <v>0.44999999999999996</v>
      </c>
      <c r="N1108" s="30">
        <f t="shared" si="65"/>
        <v>0.15</v>
      </c>
      <c r="O1108" s="31">
        <v>862.5</v>
      </c>
      <c r="P1108" s="31">
        <v>388.125</v>
      </c>
      <c r="Q1108" s="30">
        <f t="shared" si="66"/>
        <v>129.37499999999997</v>
      </c>
      <c r="R1108" s="27">
        <f t="shared" si="64"/>
        <v>5</v>
      </c>
    </row>
    <row r="1109" spans="1:18">
      <c r="A1109" s="1"/>
      <c r="B1109" s="6" t="s">
        <v>23</v>
      </c>
      <c r="C1109" s="6">
        <v>1197831</v>
      </c>
      <c r="D1109" s="7">
        <v>44318</v>
      </c>
      <c r="E1109" s="6" t="s">
        <v>24</v>
      </c>
      <c r="F1109" s="6" t="s">
        <v>57</v>
      </c>
      <c r="G1109" s="6" t="s">
        <v>58</v>
      </c>
      <c r="H1109" s="6" t="s">
        <v>20</v>
      </c>
      <c r="I1109" s="25">
        <v>0.35000000000000003</v>
      </c>
      <c r="J1109" s="22">
        <v>5000</v>
      </c>
      <c r="K1109" s="23">
        <f t="shared" si="60"/>
        <v>1750.0000000000002</v>
      </c>
      <c r="L1109" s="23">
        <f t="shared" si="61"/>
        <v>962.50000000000023</v>
      </c>
      <c r="M1109" s="33">
        <v>0.55000000000000004</v>
      </c>
      <c r="N1109" s="30">
        <f t="shared" si="65"/>
        <v>0.35</v>
      </c>
      <c r="O1109" s="31">
        <v>1750</v>
      </c>
      <c r="P1109" s="31">
        <v>962.5</v>
      </c>
      <c r="Q1109" s="30">
        <f t="shared" si="66"/>
        <v>612.5</v>
      </c>
      <c r="R1109" s="27">
        <f t="shared" si="64"/>
        <v>5</v>
      </c>
    </row>
    <row r="1110" spans="1:18">
      <c r="A1110" s="1"/>
      <c r="B1110" s="6" t="s">
        <v>23</v>
      </c>
      <c r="C1110" s="6">
        <v>1197831</v>
      </c>
      <c r="D1110" s="7">
        <v>44318</v>
      </c>
      <c r="E1110" s="6" t="s">
        <v>24</v>
      </c>
      <c r="F1110" s="6" t="s">
        <v>57</v>
      </c>
      <c r="G1110" s="6" t="s">
        <v>58</v>
      </c>
      <c r="H1110" s="6" t="s">
        <v>21</v>
      </c>
      <c r="I1110" s="25">
        <v>0.5</v>
      </c>
      <c r="J1110" s="22">
        <v>4000</v>
      </c>
      <c r="K1110" s="23">
        <f t="shared" si="60"/>
        <v>2000</v>
      </c>
      <c r="L1110" s="23">
        <f t="shared" si="61"/>
        <v>799.99999999999989</v>
      </c>
      <c r="M1110" s="33">
        <v>0.39999999999999997</v>
      </c>
      <c r="N1110" s="30">
        <f t="shared" si="65"/>
        <v>0.5</v>
      </c>
      <c r="O1110" s="31">
        <v>2000</v>
      </c>
      <c r="P1110" s="31">
        <v>800</v>
      </c>
      <c r="Q1110" s="30">
        <f t="shared" si="66"/>
        <v>1000</v>
      </c>
      <c r="R1110" s="27">
        <f t="shared" si="64"/>
        <v>5</v>
      </c>
    </row>
    <row r="1111" spans="1:18">
      <c r="A1111" s="1"/>
      <c r="B1111" s="6" t="s">
        <v>23</v>
      </c>
      <c r="C1111" s="6">
        <v>1197831</v>
      </c>
      <c r="D1111" s="7">
        <v>44318</v>
      </c>
      <c r="E1111" s="6" t="s">
        <v>24</v>
      </c>
      <c r="F1111" s="6" t="s">
        <v>57</v>
      </c>
      <c r="G1111" s="6" t="s">
        <v>58</v>
      </c>
      <c r="H1111" s="6" t="s">
        <v>22</v>
      </c>
      <c r="I1111" s="25">
        <v>0.45</v>
      </c>
      <c r="J1111" s="22">
        <v>7500</v>
      </c>
      <c r="K1111" s="23">
        <f t="shared" si="60"/>
        <v>3375</v>
      </c>
      <c r="L1111" s="23">
        <f t="shared" si="61"/>
        <v>2025.0000000000002</v>
      </c>
      <c r="M1111" s="33">
        <v>0.60000000000000009</v>
      </c>
      <c r="N1111" s="30">
        <f t="shared" si="65"/>
        <v>0.45</v>
      </c>
      <c r="O1111" s="31">
        <v>3375</v>
      </c>
      <c r="P1111" s="31">
        <v>2025</v>
      </c>
      <c r="Q1111" s="30">
        <f t="shared" si="66"/>
        <v>1518.75</v>
      </c>
      <c r="R1111" s="27">
        <f t="shared" si="64"/>
        <v>5</v>
      </c>
    </row>
    <row r="1112" spans="1:18">
      <c r="A1112" s="1"/>
      <c r="B1112" s="6" t="s">
        <v>23</v>
      </c>
      <c r="C1112" s="6">
        <v>1197831</v>
      </c>
      <c r="D1112" s="7">
        <v>44348</v>
      </c>
      <c r="E1112" s="6" t="s">
        <v>24</v>
      </c>
      <c r="F1112" s="6" t="s">
        <v>57</v>
      </c>
      <c r="G1112" s="6" t="s">
        <v>58</v>
      </c>
      <c r="H1112" s="6" t="s">
        <v>17</v>
      </c>
      <c r="I1112" s="25">
        <v>0.45</v>
      </c>
      <c r="J1112" s="22">
        <v>7500</v>
      </c>
      <c r="K1112" s="23">
        <f t="shared" si="60"/>
        <v>3375</v>
      </c>
      <c r="L1112" s="23">
        <f t="shared" si="61"/>
        <v>1518.7499999999998</v>
      </c>
      <c r="M1112" s="33">
        <v>0.44999999999999996</v>
      </c>
      <c r="N1112" s="30">
        <f t="shared" si="65"/>
        <v>0.45</v>
      </c>
      <c r="O1112" s="31">
        <v>3375</v>
      </c>
      <c r="P1112" s="31">
        <v>1518.75</v>
      </c>
      <c r="Q1112" s="30">
        <f t="shared" si="66"/>
        <v>1518.75</v>
      </c>
      <c r="R1112" s="27">
        <f t="shared" si="64"/>
        <v>6</v>
      </c>
    </row>
    <row r="1113" spans="1:18">
      <c r="A1113" s="1"/>
      <c r="B1113" s="6" t="s">
        <v>23</v>
      </c>
      <c r="C1113" s="6">
        <v>1197831</v>
      </c>
      <c r="D1113" s="7">
        <v>44348</v>
      </c>
      <c r="E1113" s="6" t="s">
        <v>24</v>
      </c>
      <c r="F1113" s="6" t="s">
        <v>57</v>
      </c>
      <c r="G1113" s="6" t="s">
        <v>58</v>
      </c>
      <c r="H1113" s="6" t="s">
        <v>18</v>
      </c>
      <c r="I1113" s="25">
        <v>0.5</v>
      </c>
      <c r="J1113" s="22">
        <v>7500</v>
      </c>
      <c r="K1113" s="23">
        <f t="shared" si="60"/>
        <v>3750</v>
      </c>
      <c r="L1113" s="23">
        <f t="shared" si="61"/>
        <v>1687.4999999999998</v>
      </c>
      <c r="M1113" s="33">
        <v>0.44999999999999996</v>
      </c>
      <c r="N1113" s="30">
        <f t="shared" si="65"/>
        <v>0.5</v>
      </c>
      <c r="O1113" s="31">
        <v>3750</v>
      </c>
      <c r="P1113" s="31">
        <v>1687.5</v>
      </c>
      <c r="Q1113" s="30">
        <f t="shared" si="66"/>
        <v>1875</v>
      </c>
      <c r="R1113" s="27">
        <f t="shared" si="64"/>
        <v>6</v>
      </c>
    </row>
    <row r="1114" spans="1:18">
      <c r="A1114" s="1"/>
      <c r="B1114" s="6" t="s">
        <v>23</v>
      </c>
      <c r="C1114" s="6">
        <v>1197831</v>
      </c>
      <c r="D1114" s="7">
        <v>44348</v>
      </c>
      <c r="E1114" s="6" t="s">
        <v>24</v>
      </c>
      <c r="F1114" s="6" t="s">
        <v>57</v>
      </c>
      <c r="G1114" s="6" t="s">
        <v>58</v>
      </c>
      <c r="H1114" s="6" t="s">
        <v>19</v>
      </c>
      <c r="I1114" s="25">
        <v>0.45</v>
      </c>
      <c r="J1114" s="22">
        <v>6500</v>
      </c>
      <c r="K1114" s="23">
        <f t="shared" si="60"/>
        <v>2925</v>
      </c>
      <c r="L1114" s="23">
        <f t="shared" si="61"/>
        <v>1316.2499999999998</v>
      </c>
      <c r="M1114" s="33">
        <v>0.44999999999999996</v>
      </c>
      <c r="N1114" s="30">
        <f t="shared" si="65"/>
        <v>0.45</v>
      </c>
      <c r="O1114" s="31">
        <v>2925</v>
      </c>
      <c r="P1114" s="31">
        <v>1316.25</v>
      </c>
      <c r="Q1114" s="30">
        <f t="shared" si="66"/>
        <v>1316.25</v>
      </c>
      <c r="R1114" s="27">
        <f t="shared" si="64"/>
        <v>6</v>
      </c>
    </row>
    <row r="1115" spans="1:18">
      <c r="A1115" s="1"/>
      <c r="B1115" s="6" t="s">
        <v>23</v>
      </c>
      <c r="C1115" s="6">
        <v>1197831</v>
      </c>
      <c r="D1115" s="7">
        <v>44348</v>
      </c>
      <c r="E1115" s="6" t="s">
        <v>24</v>
      </c>
      <c r="F1115" s="6" t="s">
        <v>57</v>
      </c>
      <c r="G1115" s="6" t="s">
        <v>58</v>
      </c>
      <c r="H1115" s="6" t="s">
        <v>20</v>
      </c>
      <c r="I1115" s="25">
        <v>0.45</v>
      </c>
      <c r="J1115" s="22">
        <v>6000</v>
      </c>
      <c r="K1115" s="23">
        <f t="shared" si="60"/>
        <v>2700</v>
      </c>
      <c r="L1115" s="23">
        <f t="shared" si="61"/>
        <v>1485.0000000000002</v>
      </c>
      <c r="M1115" s="33">
        <v>0.55000000000000004</v>
      </c>
      <c r="N1115" s="30">
        <f t="shared" si="65"/>
        <v>0.45</v>
      </c>
      <c r="O1115" s="31">
        <v>2700</v>
      </c>
      <c r="P1115" s="31">
        <v>1485</v>
      </c>
      <c r="Q1115" s="30">
        <f t="shared" si="66"/>
        <v>1215</v>
      </c>
      <c r="R1115" s="27">
        <f t="shared" si="64"/>
        <v>6</v>
      </c>
    </row>
    <row r="1116" spans="1:18">
      <c r="A1116" s="1"/>
      <c r="B1116" s="6" t="s">
        <v>23</v>
      </c>
      <c r="C1116" s="6">
        <v>1197831</v>
      </c>
      <c r="D1116" s="7">
        <v>44348</v>
      </c>
      <c r="E1116" s="6" t="s">
        <v>24</v>
      </c>
      <c r="F1116" s="6" t="s">
        <v>57</v>
      </c>
      <c r="G1116" s="6" t="s">
        <v>58</v>
      </c>
      <c r="H1116" s="6" t="s">
        <v>21</v>
      </c>
      <c r="I1116" s="25">
        <v>0.5</v>
      </c>
      <c r="J1116" s="22">
        <v>5000</v>
      </c>
      <c r="K1116" s="23">
        <f t="shared" si="60"/>
        <v>2500</v>
      </c>
      <c r="L1116" s="23">
        <f t="shared" si="61"/>
        <v>999.99999999999989</v>
      </c>
      <c r="M1116" s="33">
        <v>0.39999999999999997</v>
      </c>
      <c r="N1116" s="30">
        <f t="shared" si="65"/>
        <v>0.5</v>
      </c>
      <c r="O1116" s="31">
        <v>2500</v>
      </c>
      <c r="P1116" s="31">
        <v>1000</v>
      </c>
      <c r="Q1116" s="30">
        <f t="shared" si="66"/>
        <v>1250</v>
      </c>
      <c r="R1116" s="27">
        <f t="shared" si="64"/>
        <v>6</v>
      </c>
    </row>
    <row r="1117" spans="1:18">
      <c r="A1117" s="1"/>
      <c r="B1117" s="6" t="s">
        <v>23</v>
      </c>
      <c r="C1117" s="6">
        <v>1197831</v>
      </c>
      <c r="D1117" s="7">
        <v>44348</v>
      </c>
      <c r="E1117" s="6" t="s">
        <v>24</v>
      </c>
      <c r="F1117" s="6" t="s">
        <v>57</v>
      </c>
      <c r="G1117" s="6" t="s">
        <v>58</v>
      </c>
      <c r="H1117" s="6" t="s">
        <v>22</v>
      </c>
      <c r="I1117" s="25">
        <v>0.55000000000000004</v>
      </c>
      <c r="J1117" s="22">
        <v>8750</v>
      </c>
      <c r="K1117" s="23">
        <f t="shared" si="60"/>
        <v>4812.5</v>
      </c>
      <c r="L1117" s="23">
        <f t="shared" si="61"/>
        <v>2887.5000000000005</v>
      </c>
      <c r="M1117" s="33">
        <v>0.60000000000000009</v>
      </c>
      <c r="N1117" s="30">
        <f t="shared" si="65"/>
        <v>0.55000000000000004</v>
      </c>
      <c r="O1117" s="31">
        <v>4812.5</v>
      </c>
      <c r="P1117" s="31">
        <v>2887.5</v>
      </c>
      <c r="Q1117" s="30">
        <f t="shared" si="66"/>
        <v>2646.875</v>
      </c>
      <c r="R1117" s="27">
        <f t="shared" si="64"/>
        <v>6</v>
      </c>
    </row>
    <row r="1118" spans="1:18">
      <c r="A1118" s="1"/>
      <c r="B1118" s="6" t="s">
        <v>23</v>
      </c>
      <c r="C1118" s="6">
        <v>1197831</v>
      </c>
      <c r="D1118" s="7">
        <v>44380</v>
      </c>
      <c r="E1118" s="6" t="s">
        <v>24</v>
      </c>
      <c r="F1118" s="6" t="s">
        <v>57</v>
      </c>
      <c r="G1118" s="6" t="s">
        <v>58</v>
      </c>
      <c r="H1118" s="6" t="s">
        <v>17</v>
      </c>
      <c r="I1118" s="25">
        <v>0.45</v>
      </c>
      <c r="J1118" s="22">
        <v>8250</v>
      </c>
      <c r="K1118" s="23">
        <f t="shared" si="60"/>
        <v>3712.5</v>
      </c>
      <c r="L1118" s="23">
        <f t="shared" si="61"/>
        <v>1856.2499999999998</v>
      </c>
      <c r="M1118" s="33">
        <v>0.49999999999999994</v>
      </c>
      <c r="N1118" s="30">
        <f t="shared" si="65"/>
        <v>0.45</v>
      </c>
      <c r="O1118" s="31">
        <v>3712.5</v>
      </c>
      <c r="P1118" s="31">
        <v>1856.25</v>
      </c>
      <c r="Q1118" s="30">
        <f t="shared" si="66"/>
        <v>1670.625</v>
      </c>
      <c r="R1118" s="27">
        <f t="shared" si="64"/>
        <v>7</v>
      </c>
    </row>
    <row r="1119" spans="1:18">
      <c r="A1119" s="1"/>
      <c r="B1119" s="6" t="s">
        <v>23</v>
      </c>
      <c r="C1119" s="6">
        <v>1197831</v>
      </c>
      <c r="D1119" s="7">
        <v>44380</v>
      </c>
      <c r="E1119" s="6" t="s">
        <v>24</v>
      </c>
      <c r="F1119" s="6" t="s">
        <v>57</v>
      </c>
      <c r="G1119" s="6" t="s">
        <v>58</v>
      </c>
      <c r="H1119" s="6" t="s">
        <v>18</v>
      </c>
      <c r="I1119" s="25">
        <v>0.5</v>
      </c>
      <c r="J1119" s="22">
        <v>8250</v>
      </c>
      <c r="K1119" s="23">
        <f t="shared" si="60"/>
        <v>4125</v>
      </c>
      <c r="L1119" s="23">
        <f t="shared" si="61"/>
        <v>2062.4999999999995</v>
      </c>
      <c r="M1119" s="33">
        <v>0.49999999999999994</v>
      </c>
      <c r="N1119" s="30">
        <f t="shared" si="65"/>
        <v>0.5</v>
      </c>
      <c r="O1119" s="31">
        <v>4125</v>
      </c>
      <c r="P1119" s="31">
        <v>2062.5</v>
      </c>
      <c r="Q1119" s="30">
        <f t="shared" si="66"/>
        <v>2062.5</v>
      </c>
      <c r="R1119" s="27">
        <f t="shared" si="64"/>
        <v>7</v>
      </c>
    </row>
    <row r="1120" spans="1:18">
      <c r="A1120" s="1"/>
      <c r="B1120" s="6" t="s">
        <v>23</v>
      </c>
      <c r="C1120" s="6">
        <v>1197831</v>
      </c>
      <c r="D1120" s="7">
        <v>44380</v>
      </c>
      <c r="E1120" s="6" t="s">
        <v>24</v>
      </c>
      <c r="F1120" s="6" t="s">
        <v>57</v>
      </c>
      <c r="G1120" s="6" t="s">
        <v>58</v>
      </c>
      <c r="H1120" s="6" t="s">
        <v>19</v>
      </c>
      <c r="I1120" s="25">
        <v>0.45</v>
      </c>
      <c r="J1120" s="22">
        <v>9750</v>
      </c>
      <c r="K1120" s="23">
        <f t="shared" si="60"/>
        <v>4387.5</v>
      </c>
      <c r="L1120" s="23">
        <f t="shared" si="61"/>
        <v>2193.7499999999995</v>
      </c>
      <c r="M1120" s="33">
        <v>0.49999999999999994</v>
      </c>
      <c r="N1120" s="30">
        <f t="shared" si="65"/>
        <v>0.45</v>
      </c>
      <c r="O1120" s="31">
        <v>4387.5</v>
      </c>
      <c r="P1120" s="31">
        <v>2193.75</v>
      </c>
      <c r="Q1120" s="30">
        <f t="shared" si="66"/>
        <v>1974.375</v>
      </c>
      <c r="R1120" s="27">
        <f t="shared" si="64"/>
        <v>7</v>
      </c>
    </row>
    <row r="1121" spans="1:18">
      <c r="A1121" s="1"/>
      <c r="B1121" s="6" t="s">
        <v>23</v>
      </c>
      <c r="C1121" s="6">
        <v>1197831</v>
      </c>
      <c r="D1121" s="7">
        <v>44380</v>
      </c>
      <c r="E1121" s="6" t="s">
        <v>24</v>
      </c>
      <c r="F1121" s="6" t="s">
        <v>57</v>
      </c>
      <c r="G1121" s="6" t="s">
        <v>58</v>
      </c>
      <c r="H1121" s="6" t="s">
        <v>20</v>
      </c>
      <c r="I1121" s="25">
        <v>0.45</v>
      </c>
      <c r="J1121" s="22">
        <v>5750</v>
      </c>
      <c r="K1121" s="23">
        <f t="shared" si="60"/>
        <v>2587.5</v>
      </c>
      <c r="L1121" s="23">
        <f t="shared" si="61"/>
        <v>1552.5000000000002</v>
      </c>
      <c r="M1121" s="33">
        <v>0.60000000000000009</v>
      </c>
      <c r="N1121" s="30">
        <f t="shared" si="65"/>
        <v>0.45</v>
      </c>
      <c r="O1121" s="31">
        <v>2587.5</v>
      </c>
      <c r="P1121" s="31">
        <v>1552.5</v>
      </c>
      <c r="Q1121" s="30">
        <f t="shared" si="66"/>
        <v>1164.375</v>
      </c>
      <c r="R1121" s="27">
        <f t="shared" si="64"/>
        <v>7</v>
      </c>
    </row>
    <row r="1122" spans="1:18">
      <c r="A1122" s="1"/>
      <c r="B1122" s="6" t="s">
        <v>23</v>
      </c>
      <c r="C1122" s="6">
        <v>1197831</v>
      </c>
      <c r="D1122" s="7">
        <v>44380</v>
      </c>
      <c r="E1122" s="6" t="s">
        <v>24</v>
      </c>
      <c r="F1122" s="6" t="s">
        <v>57</v>
      </c>
      <c r="G1122" s="6" t="s">
        <v>58</v>
      </c>
      <c r="H1122" s="6" t="s">
        <v>21</v>
      </c>
      <c r="I1122" s="25">
        <v>0.5</v>
      </c>
      <c r="J1122" s="22">
        <v>5250</v>
      </c>
      <c r="K1122" s="23">
        <f t="shared" si="60"/>
        <v>2625</v>
      </c>
      <c r="L1122" s="23">
        <f t="shared" si="61"/>
        <v>1181.2499999999998</v>
      </c>
      <c r="M1122" s="33">
        <v>0.44999999999999996</v>
      </c>
      <c r="N1122" s="30">
        <f t="shared" si="65"/>
        <v>0.5</v>
      </c>
      <c r="O1122" s="31">
        <v>2625</v>
      </c>
      <c r="P1122" s="31">
        <v>1181.25</v>
      </c>
      <c r="Q1122" s="30">
        <f t="shared" si="66"/>
        <v>1312.5</v>
      </c>
      <c r="R1122" s="27">
        <f t="shared" si="64"/>
        <v>7</v>
      </c>
    </row>
    <row r="1123" spans="1:18">
      <c r="A1123" s="1"/>
      <c r="B1123" s="6" t="s">
        <v>23</v>
      </c>
      <c r="C1123" s="6">
        <v>1197831</v>
      </c>
      <c r="D1123" s="7">
        <v>44380</v>
      </c>
      <c r="E1123" s="6" t="s">
        <v>24</v>
      </c>
      <c r="F1123" s="6" t="s">
        <v>57</v>
      </c>
      <c r="G1123" s="6" t="s">
        <v>58</v>
      </c>
      <c r="H1123" s="6" t="s">
        <v>22</v>
      </c>
      <c r="I1123" s="25">
        <v>0.6</v>
      </c>
      <c r="J1123" s="22">
        <v>8000</v>
      </c>
      <c r="K1123" s="23">
        <f t="shared" si="60"/>
        <v>4800</v>
      </c>
      <c r="L1123" s="23">
        <f t="shared" si="61"/>
        <v>3120.0000000000005</v>
      </c>
      <c r="M1123" s="33">
        <v>0.65000000000000013</v>
      </c>
      <c r="N1123" s="30">
        <f t="shared" si="65"/>
        <v>0.6</v>
      </c>
      <c r="O1123" s="31">
        <v>4800</v>
      </c>
      <c r="P1123" s="31">
        <v>3120</v>
      </c>
      <c r="Q1123" s="30">
        <f t="shared" si="66"/>
        <v>2880</v>
      </c>
      <c r="R1123" s="27">
        <f t="shared" si="64"/>
        <v>7</v>
      </c>
    </row>
    <row r="1124" spans="1:18">
      <c r="A1124" s="1"/>
      <c r="B1124" s="6" t="s">
        <v>23</v>
      </c>
      <c r="C1124" s="6">
        <v>1197831</v>
      </c>
      <c r="D1124" s="7">
        <v>44413</v>
      </c>
      <c r="E1124" s="6" t="s">
        <v>24</v>
      </c>
      <c r="F1124" s="6" t="s">
        <v>57</v>
      </c>
      <c r="G1124" s="6" t="s">
        <v>58</v>
      </c>
      <c r="H1124" s="6" t="s">
        <v>17</v>
      </c>
      <c r="I1124" s="25">
        <v>0.4</v>
      </c>
      <c r="J1124" s="22">
        <v>7500</v>
      </c>
      <c r="K1124" s="23">
        <f t="shared" si="60"/>
        <v>3000</v>
      </c>
      <c r="L1124" s="23">
        <f t="shared" si="61"/>
        <v>1499.9999999999998</v>
      </c>
      <c r="M1124" s="33">
        <v>0.49999999999999994</v>
      </c>
      <c r="N1124" s="30">
        <f t="shared" si="65"/>
        <v>0.4</v>
      </c>
      <c r="O1124" s="31">
        <v>3000</v>
      </c>
      <c r="P1124" s="31">
        <v>1500</v>
      </c>
      <c r="Q1124" s="30">
        <f t="shared" si="66"/>
        <v>1200</v>
      </c>
      <c r="R1124" s="27">
        <f t="shared" si="64"/>
        <v>8</v>
      </c>
    </row>
    <row r="1125" spans="1:18">
      <c r="A1125" s="1"/>
      <c r="B1125" s="6" t="s">
        <v>23</v>
      </c>
      <c r="C1125" s="6">
        <v>1197831</v>
      </c>
      <c r="D1125" s="7">
        <v>44413</v>
      </c>
      <c r="E1125" s="6" t="s">
        <v>24</v>
      </c>
      <c r="F1125" s="6" t="s">
        <v>57</v>
      </c>
      <c r="G1125" s="6" t="s">
        <v>58</v>
      </c>
      <c r="H1125" s="6" t="s">
        <v>18</v>
      </c>
      <c r="I1125" s="25">
        <v>0.55000000000000004</v>
      </c>
      <c r="J1125" s="22">
        <v>7500</v>
      </c>
      <c r="K1125" s="23">
        <f t="shared" si="60"/>
        <v>4125</v>
      </c>
      <c r="L1125" s="23">
        <f t="shared" si="61"/>
        <v>2062.4999999999995</v>
      </c>
      <c r="M1125" s="33">
        <v>0.49999999999999994</v>
      </c>
      <c r="N1125" s="30">
        <f t="shared" si="65"/>
        <v>0.55000000000000004</v>
      </c>
      <c r="O1125" s="31">
        <v>4125</v>
      </c>
      <c r="P1125" s="31">
        <v>2062.5</v>
      </c>
      <c r="Q1125" s="30">
        <f t="shared" si="66"/>
        <v>2268.75</v>
      </c>
      <c r="R1125" s="27">
        <f t="shared" si="64"/>
        <v>8</v>
      </c>
    </row>
    <row r="1126" spans="1:18">
      <c r="A1126" s="1"/>
      <c r="B1126" s="6" t="s">
        <v>23</v>
      </c>
      <c r="C1126" s="6">
        <v>1197831</v>
      </c>
      <c r="D1126" s="7">
        <v>44413</v>
      </c>
      <c r="E1126" s="6" t="s">
        <v>24</v>
      </c>
      <c r="F1126" s="6" t="s">
        <v>57</v>
      </c>
      <c r="G1126" s="6" t="s">
        <v>58</v>
      </c>
      <c r="H1126" s="6" t="s">
        <v>19</v>
      </c>
      <c r="I1126" s="25">
        <v>0.55000000000000004</v>
      </c>
      <c r="J1126" s="22">
        <v>9250</v>
      </c>
      <c r="K1126" s="23">
        <f t="shared" si="60"/>
        <v>5087.5</v>
      </c>
      <c r="L1126" s="23">
        <f t="shared" si="61"/>
        <v>2543.7499999999995</v>
      </c>
      <c r="M1126" s="33">
        <v>0.49999999999999994</v>
      </c>
      <c r="N1126" s="30">
        <f t="shared" si="65"/>
        <v>0.55000000000000004</v>
      </c>
      <c r="O1126" s="31">
        <v>5087.5</v>
      </c>
      <c r="P1126" s="31">
        <v>2543.75</v>
      </c>
      <c r="Q1126" s="30">
        <f t="shared" si="66"/>
        <v>2798.125</v>
      </c>
      <c r="R1126" s="27">
        <f t="shared" si="64"/>
        <v>8</v>
      </c>
    </row>
    <row r="1127" spans="1:18">
      <c r="A1127" s="1"/>
      <c r="B1127" s="6" t="s">
        <v>23</v>
      </c>
      <c r="C1127" s="6">
        <v>1197831</v>
      </c>
      <c r="D1127" s="7">
        <v>44413</v>
      </c>
      <c r="E1127" s="6" t="s">
        <v>24</v>
      </c>
      <c r="F1127" s="6" t="s">
        <v>57</v>
      </c>
      <c r="G1127" s="6" t="s">
        <v>58</v>
      </c>
      <c r="H1127" s="6" t="s">
        <v>20</v>
      </c>
      <c r="I1127" s="25">
        <v>0.5</v>
      </c>
      <c r="J1127" s="22">
        <v>4250</v>
      </c>
      <c r="K1127" s="23">
        <f t="shared" si="60"/>
        <v>2125</v>
      </c>
      <c r="L1127" s="23">
        <f t="shared" si="61"/>
        <v>1275.0000000000002</v>
      </c>
      <c r="M1127" s="33">
        <v>0.60000000000000009</v>
      </c>
      <c r="N1127" s="30">
        <f t="shared" si="65"/>
        <v>0.5</v>
      </c>
      <c r="O1127" s="31">
        <v>2125</v>
      </c>
      <c r="P1127" s="31">
        <v>1275</v>
      </c>
      <c r="Q1127" s="30">
        <f t="shared" si="66"/>
        <v>1062.5</v>
      </c>
      <c r="R1127" s="27">
        <f t="shared" si="64"/>
        <v>8</v>
      </c>
    </row>
    <row r="1128" spans="1:18">
      <c r="A1128" s="1"/>
      <c r="B1128" s="6" t="s">
        <v>23</v>
      </c>
      <c r="C1128" s="6">
        <v>1197831</v>
      </c>
      <c r="D1128" s="7">
        <v>44413</v>
      </c>
      <c r="E1128" s="6" t="s">
        <v>24</v>
      </c>
      <c r="F1128" s="6" t="s">
        <v>57</v>
      </c>
      <c r="G1128" s="6" t="s">
        <v>58</v>
      </c>
      <c r="H1128" s="6" t="s">
        <v>21</v>
      </c>
      <c r="I1128" s="25">
        <v>0.55000000000000004</v>
      </c>
      <c r="J1128" s="22">
        <v>4250</v>
      </c>
      <c r="K1128" s="23">
        <f t="shared" si="60"/>
        <v>2337.5</v>
      </c>
      <c r="L1128" s="23">
        <f t="shared" si="61"/>
        <v>1051.875</v>
      </c>
      <c r="M1128" s="33">
        <v>0.44999999999999996</v>
      </c>
      <c r="N1128" s="30">
        <f t="shared" si="65"/>
        <v>0.55000000000000004</v>
      </c>
      <c r="O1128" s="31">
        <v>2337.5</v>
      </c>
      <c r="P1128" s="31">
        <v>1051.875</v>
      </c>
      <c r="Q1128" s="30">
        <f t="shared" si="66"/>
        <v>1285.625</v>
      </c>
      <c r="R1128" s="27">
        <f t="shared" si="64"/>
        <v>8</v>
      </c>
    </row>
    <row r="1129" spans="1:18">
      <c r="A1129" s="1"/>
      <c r="B1129" s="6" t="s">
        <v>23</v>
      </c>
      <c r="C1129" s="6">
        <v>1197831</v>
      </c>
      <c r="D1129" s="7">
        <v>44413</v>
      </c>
      <c r="E1129" s="6" t="s">
        <v>24</v>
      </c>
      <c r="F1129" s="6" t="s">
        <v>57</v>
      </c>
      <c r="G1129" s="6" t="s">
        <v>58</v>
      </c>
      <c r="H1129" s="6" t="s">
        <v>22</v>
      </c>
      <c r="I1129" s="25">
        <v>0.6</v>
      </c>
      <c r="J1129" s="22">
        <v>6750</v>
      </c>
      <c r="K1129" s="23">
        <f t="shared" si="60"/>
        <v>4050</v>
      </c>
      <c r="L1129" s="23">
        <f t="shared" si="61"/>
        <v>2632.5000000000005</v>
      </c>
      <c r="M1129" s="33">
        <v>0.65000000000000013</v>
      </c>
      <c r="N1129" s="30">
        <f t="shared" si="65"/>
        <v>0.6</v>
      </c>
      <c r="O1129" s="31">
        <v>4050</v>
      </c>
      <c r="P1129" s="31">
        <v>2632.5</v>
      </c>
      <c r="Q1129" s="30">
        <f t="shared" si="66"/>
        <v>2430</v>
      </c>
      <c r="R1129" s="27">
        <f t="shared" si="64"/>
        <v>8</v>
      </c>
    </row>
    <row r="1130" spans="1:18">
      <c r="A1130" s="1"/>
      <c r="B1130" s="6" t="s">
        <v>23</v>
      </c>
      <c r="C1130" s="6">
        <v>1197831</v>
      </c>
      <c r="D1130" s="7">
        <v>44441</v>
      </c>
      <c r="E1130" s="6" t="s">
        <v>24</v>
      </c>
      <c r="F1130" s="6" t="s">
        <v>57</v>
      </c>
      <c r="G1130" s="6" t="s">
        <v>58</v>
      </c>
      <c r="H1130" s="6" t="s">
        <v>17</v>
      </c>
      <c r="I1130" s="25">
        <v>0.55000000000000004</v>
      </c>
      <c r="J1130" s="22">
        <v>6250</v>
      </c>
      <c r="K1130" s="23">
        <f t="shared" si="60"/>
        <v>3437.5000000000005</v>
      </c>
      <c r="L1130" s="23">
        <f t="shared" si="61"/>
        <v>1718.75</v>
      </c>
      <c r="M1130" s="33">
        <v>0.49999999999999994</v>
      </c>
      <c r="N1130" s="30">
        <f t="shared" si="65"/>
        <v>0.55000000000000004</v>
      </c>
      <c r="O1130" s="31">
        <v>3437.5</v>
      </c>
      <c r="P1130" s="31">
        <v>1718.75</v>
      </c>
      <c r="Q1130" s="30">
        <f t="shared" si="66"/>
        <v>1890.6250000000005</v>
      </c>
      <c r="R1130" s="27">
        <f t="shared" si="64"/>
        <v>9</v>
      </c>
    </row>
    <row r="1131" spans="1:18">
      <c r="A1131" s="1"/>
      <c r="B1131" s="6" t="s">
        <v>23</v>
      </c>
      <c r="C1131" s="6">
        <v>1197831</v>
      </c>
      <c r="D1131" s="7">
        <v>44441</v>
      </c>
      <c r="E1131" s="6" t="s">
        <v>24</v>
      </c>
      <c r="F1131" s="6" t="s">
        <v>57</v>
      </c>
      <c r="G1131" s="6" t="s">
        <v>58</v>
      </c>
      <c r="H1131" s="6" t="s">
        <v>18</v>
      </c>
      <c r="I1131" s="25">
        <v>0.55000000000000004</v>
      </c>
      <c r="J1131" s="22">
        <v>5750</v>
      </c>
      <c r="K1131" s="23">
        <f t="shared" si="60"/>
        <v>3162.5000000000005</v>
      </c>
      <c r="L1131" s="23">
        <f t="shared" si="61"/>
        <v>1581.25</v>
      </c>
      <c r="M1131" s="33">
        <v>0.49999999999999994</v>
      </c>
      <c r="N1131" s="30">
        <f t="shared" si="65"/>
        <v>0.55000000000000004</v>
      </c>
      <c r="O1131" s="31">
        <v>3162.5</v>
      </c>
      <c r="P1131" s="31">
        <v>1581.25</v>
      </c>
      <c r="Q1131" s="30">
        <f t="shared" si="66"/>
        <v>1739.3750000000005</v>
      </c>
      <c r="R1131" s="27">
        <f t="shared" si="64"/>
        <v>9</v>
      </c>
    </row>
    <row r="1132" spans="1:18">
      <c r="A1132" s="1"/>
      <c r="B1132" s="6" t="s">
        <v>23</v>
      </c>
      <c r="C1132" s="6">
        <v>1197831</v>
      </c>
      <c r="D1132" s="7">
        <v>44441</v>
      </c>
      <c r="E1132" s="6" t="s">
        <v>24</v>
      </c>
      <c r="F1132" s="6" t="s">
        <v>57</v>
      </c>
      <c r="G1132" s="6" t="s">
        <v>58</v>
      </c>
      <c r="H1132" s="6" t="s">
        <v>19</v>
      </c>
      <c r="I1132" s="25">
        <v>0.6</v>
      </c>
      <c r="J1132" s="22">
        <v>6250</v>
      </c>
      <c r="K1132" s="23">
        <f t="shared" si="60"/>
        <v>3750</v>
      </c>
      <c r="L1132" s="23">
        <f t="shared" si="61"/>
        <v>1874.9999999999998</v>
      </c>
      <c r="M1132" s="33">
        <v>0.49999999999999994</v>
      </c>
      <c r="N1132" s="30">
        <f t="shared" si="65"/>
        <v>0.6</v>
      </c>
      <c r="O1132" s="31">
        <v>3750</v>
      </c>
      <c r="P1132" s="31">
        <v>1875</v>
      </c>
      <c r="Q1132" s="30">
        <f t="shared" si="66"/>
        <v>2250</v>
      </c>
      <c r="R1132" s="27">
        <f t="shared" si="64"/>
        <v>9</v>
      </c>
    </row>
    <row r="1133" spans="1:18">
      <c r="A1133" s="1"/>
      <c r="B1133" s="6" t="s">
        <v>23</v>
      </c>
      <c r="C1133" s="6">
        <v>1197831</v>
      </c>
      <c r="D1133" s="7">
        <v>44441</v>
      </c>
      <c r="E1133" s="6" t="s">
        <v>24</v>
      </c>
      <c r="F1133" s="6" t="s">
        <v>57</v>
      </c>
      <c r="G1133" s="6" t="s">
        <v>58</v>
      </c>
      <c r="H1133" s="6" t="s">
        <v>20</v>
      </c>
      <c r="I1133" s="25">
        <v>0.6</v>
      </c>
      <c r="J1133" s="22">
        <v>3500</v>
      </c>
      <c r="K1133" s="23">
        <f t="shared" si="60"/>
        <v>2100</v>
      </c>
      <c r="L1133" s="23">
        <f t="shared" si="61"/>
        <v>1260.0000000000002</v>
      </c>
      <c r="M1133" s="33">
        <v>0.60000000000000009</v>
      </c>
      <c r="N1133" s="30">
        <f t="shared" si="65"/>
        <v>0.6</v>
      </c>
      <c r="O1133" s="31">
        <v>2100</v>
      </c>
      <c r="P1133" s="31">
        <v>1260</v>
      </c>
      <c r="Q1133" s="30">
        <f t="shared" si="66"/>
        <v>1260</v>
      </c>
      <c r="R1133" s="27">
        <f t="shared" si="64"/>
        <v>9</v>
      </c>
    </row>
    <row r="1134" spans="1:18">
      <c r="A1134" s="1"/>
      <c r="B1134" s="6" t="s">
        <v>23</v>
      </c>
      <c r="C1134" s="6">
        <v>1197831</v>
      </c>
      <c r="D1134" s="7">
        <v>44441</v>
      </c>
      <c r="E1134" s="6" t="s">
        <v>24</v>
      </c>
      <c r="F1134" s="6" t="s">
        <v>57</v>
      </c>
      <c r="G1134" s="6" t="s">
        <v>58</v>
      </c>
      <c r="H1134" s="6" t="s">
        <v>21</v>
      </c>
      <c r="I1134" s="25">
        <v>0.45</v>
      </c>
      <c r="J1134" s="22">
        <v>3500</v>
      </c>
      <c r="K1134" s="23">
        <f t="shared" si="60"/>
        <v>1575</v>
      </c>
      <c r="L1134" s="23">
        <f t="shared" si="61"/>
        <v>708.74999999999989</v>
      </c>
      <c r="M1134" s="33">
        <v>0.44999999999999996</v>
      </c>
      <c r="N1134" s="30">
        <f t="shared" si="65"/>
        <v>0.45</v>
      </c>
      <c r="O1134" s="31">
        <v>1575</v>
      </c>
      <c r="P1134" s="31">
        <v>708.75</v>
      </c>
      <c r="Q1134" s="30">
        <f t="shared" si="66"/>
        <v>708.75</v>
      </c>
      <c r="R1134" s="27">
        <f t="shared" si="64"/>
        <v>9</v>
      </c>
    </row>
    <row r="1135" spans="1:18">
      <c r="A1135" s="1"/>
      <c r="B1135" s="6" t="s">
        <v>23</v>
      </c>
      <c r="C1135" s="6">
        <v>1197831</v>
      </c>
      <c r="D1135" s="7">
        <v>44441</v>
      </c>
      <c r="E1135" s="6" t="s">
        <v>24</v>
      </c>
      <c r="F1135" s="6" t="s">
        <v>57</v>
      </c>
      <c r="G1135" s="6" t="s">
        <v>58</v>
      </c>
      <c r="H1135" s="6" t="s">
        <v>22</v>
      </c>
      <c r="I1135" s="25">
        <v>0.4</v>
      </c>
      <c r="J1135" s="22">
        <v>5750</v>
      </c>
      <c r="K1135" s="23">
        <f t="shared" si="60"/>
        <v>2300</v>
      </c>
      <c r="L1135" s="23">
        <f t="shared" si="61"/>
        <v>1495.0000000000002</v>
      </c>
      <c r="M1135" s="33">
        <v>0.65000000000000013</v>
      </c>
      <c r="N1135" s="30">
        <f t="shared" si="65"/>
        <v>0.4</v>
      </c>
      <c r="O1135" s="31">
        <v>2300</v>
      </c>
      <c r="P1135" s="31">
        <v>1495</v>
      </c>
      <c r="Q1135" s="30">
        <f t="shared" si="66"/>
        <v>920</v>
      </c>
      <c r="R1135" s="27">
        <f t="shared" si="64"/>
        <v>9</v>
      </c>
    </row>
    <row r="1136" spans="1:18">
      <c r="A1136" s="1"/>
      <c r="B1136" s="6" t="s">
        <v>23</v>
      </c>
      <c r="C1136" s="6">
        <v>1197831</v>
      </c>
      <c r="D1136" s="7">
        <v>44470</v>
      </c>
      <c r="E1136" s="6" t="s">
        <v>24</v>
      </c>
      <c r="F1136" s="6" t="s">
        <v>57</v>
      </c>
      <c r="G1136" s="6" t="s">
        <v>58</v>
      </c>
      <c r="H1136" s="6" t="s">
        <v>17</v>
      </c>
      <c r="I1136" s="25">
        <v>0.30000000000000004</v>
      </c>
      <c r="J1136" s="22">
        <v>5250</v>
      </c>
      <c r="K1136" s="23">
        <f t="shared" si="60"/>
        <v>1575.0000000000002</v>
      </c>
      <c r="L1136" s="23">
        <f t="shared" si="61"/>
        <v>787.5</v>
      </c>
      <c r="M1136" s="33">
        <v>0.49999999999999994</v>
      </c>
      <c r="N1136" s="30">
        <f t="shared" si="65"/>
        <v>0.3</v>
      </c>
      <c r="O1136" s="31">
        <v>1575</v>
      </c>
      <c r="P1136" s="31">
        <v>787.5</v>
      </c>
      <c r="Q1136" s="30">
        <f t="shared" si="66"/>
        <v>472.50000000000006</v>
      </c>
      <c r="R1136" s="27">
        <f t="shared" ref="R1136:R1199" si="67">MONTH(D1136)</f>
        <v>10</v>
      </c>
    </row>
    <row r="1137" spans="1:18">
      <c r="A1137" s="1"/>
      <c r="B1137" s="6" t="s">
        <v>23</v>
      </c>
      <c r="C1137" s="6">
        <v>1197831</v>
      </c>
      <c r="D1137" s="7">
        <v>44470</v>
      </c>
      <c r="E1137" s="6" t="s">
        <v>24</v>
      </c>
      <c r="F1137" s="6" t="s">
        <v>57</v>
      </c>
      <c r="G1137" s="6" t="s">
        <v>58</v>
      </c>
      <c r="H1137" s="6" t="s">
        <v>18</v>
      </c>
      <c r="I1137" s="25">
        <v>0.30000000000000004</v>
      </c>
      <c r="J1137" s="22">
        <v>5250</v>
      </c>
      <c r="K1137" s="23">
        <f t="shared" si="60"/>
        <v>1575.0000000000002</v>
      </c>
      <c r="L1137" s="23">
        <f t="shared" si="61"/>
        <v>787.5</v>
      </c>
      <c r="M1137" s="33">
        <v>0.49999999999999994</v>
      </c>
      <c r="N1137" s="30">
        <f t="shared" si="65"/>
        <v>0.3</v>
      </c>
      <c r="O1137" s="31">
        <v>1575</v>
      </c>
      <c r="P1137" s="31">
        <v>787.5</v>
      </c>
      <c r="Q1137" s="30">
        <f t="shared" si="66"/>
        <v>472.50000000000006</v>
      </c>
      <c r="R1137" s="27">
        <f t="shared" si="67"/>
        <v>10</v>
      </c>
    </row>
    <row r="1138" spans="1:18">
      <c r="A1138" s="1"/>
      <c r="B1138" s="6" t="s">
        <v>23</v>
      </c>
      <c r="C1138" s="6">
        <v>1197831</v>
      </c>
      <c r="D1138" s="7">
        <v>44470</v>
      </c>
      <c r="E1138" s="6" t="s">
        <v>24</v>
      </c>
      <c r="F1138" s="6" t="s">
        <v>57</v>
      </c>
      <c r="G1138" s="6" t="s">
        <v>58</v>
      </c>
      <c r="H1138" s="6" t="s">
        <v>19</v>
      </c>
      <c r="I1138" s="25">
        <v>0.35000000000000003</v>
      </c>
      <c r="J1138" s="22">
        <v>4750</v>
      </c>
      <c r="K1138" s="23">
        <f t="shared" si="60"/>
        <v>1662.5000000000002</v>
      </c>
      <c r="L1138" s="23">
        <f t="shared" si="61"/>
        <v>831.25</v>
      </c>
      <c r="M1138" s="33">
        <v>0.49999999999999994</v>
      </c>
      <c r="N1138" s="30">
        <f t="shared" si="65"/>
        <v>0.35</v>
      </c>
      <c r="O1138" s="31">
        <v>1662.5</v>
      </c>
      <c r="P1138" s="31">
        <v>831.25</v>
      </c>
      <c r="Q1138" s="30">
        <f t="shared" si="66"/>
        <v>581.875</v>
      </c>
      <c r="R1138" s="27">
        <f t="shared" si="67"/>
        <v>10</v>
      </c>
    </row>
    <row r="1139" spans="1:18">
      <c r="A1139" s="1"/>
      <c r="B1139" s="6" t="s">
        <v>23</v>
      </c>
      <c r="C1139" s="6">
        <v>1197831</v>
      </c>
      <c r="D1139" s="7">
        <v>44470</v>
      </c>
      <c r="E1139" s="6" t="s">
        <v>24</v>
      </c>
      <c r="F1139" s="6" t="s">
        <v>57</v>
      </c>
      <c r="G1139" s="6" t="s">
        <v>58</v>
      </c>
      <c r="H1139" s="6" t="s">
        <v>20</v>
      </c>
      <c r="I1139" s="25">
        <v>0.35000000000000003</v>
      </c>
      <c r="J1139" s="22">
        <v>3250</v>
      </c>
      <c r="K1139" s="23">
        <f t="shared" si="60"/>
        <v>1137.5</v>
      </c>
      <c r="L1139" s="23">
        <f t="shared" si="61"/>
        <v>682.50000000000011</v>
      </c>
      <c r="M1139" s="33">
        <v>0.60000000000000009</v>
      </c>
      <c r="N1139" s="30">
        <f t="shared" si="65"/>
        <v>0.35</v>
      </c>
      <c r="O1139" s="31">
        <v>1137.5</v>
      </c>
      <c r="P1139" s="31">
        <v>682.5</v>
      </c>
      <c r="Q1139" s="30">
        <f t="shared" si="66"/>
        <v>398.125</v>
      </c>
      <c r="R1139" s="27">
        <f t="shared" si="67"/>
        <v>10</v>
      </c>
    </row>
    <row r="1140" spans="1:18">
      <c r="A1140" s="1"/>
      <c r="B1140" s="6" t="s">
        <v>23</v>
      </c>
      <c r="C1140" s="6">
        <v>1197831</v>
      </c>
      <c r="D1140" s="7">
        <v>44470</v>
      </c>
      <c r="E1140" s="6" t="s">
        <v>24</v>
      </c>
      <c r="F1140" s="6" t="s">
        <v>57</v>
      </c>
      <c r="G1140" s="6" t="s">
        <v>58</v>
      </c>
      <c r="H1140" s="6" t="s">
        <v>21</v>
      </c>
      <c r="I1140" s="25">
        <v>0.30000000000000004</v>
      </c>
      <c r="J1140" s="22">
        <v>3000</v>
      </c>
      <c r="K1140" s="23">
        <f t="shared" si="60"/>
        <v>900.00000000000011</v>
      </c>
      <c r="L1140" s="23">
        <f t="shared" si="61"/>
        <v>405</v>
      </c>
      <c r="M1140" s="33">
        <v>0.44999999999999996</v>
      </c>
      <c r="N1140" s="30">
        <f t="shared" si="65"/>
        <v>0.3</v>
      </c>
      <c r="O1140" s="31">
        <v>900</v>
      </c>
      <c r="P1140" s="31">
        <v>405</v>
      </c>
      <c r="Q1140" s="30">
        <f t="shared" si="66"/>
        <v>270</v>
      </c>
      <c r="R1140" s="27">
        <f t="shared" si="67"/>
        <v>10</v>
      </c>
    </row>
    <row r="1141" spans="1:18">
      <c r="A1141" s="1"/>
      <c r="B1141" s="6" t="s">
        <v>23</v>
      </c>
      <c r="C1141" s="6">
        <v>1197831</v>
      </c>
      <c r="D1141" s="7">
        <v>44470</v>
      </c>
      <c r="E1141" s="6" t="s">
        <v>24</v>
      </c>
      <c r="F1141" s="6" t="s">
        <v>57</v>
      </c>
      <c r="G1141" s="6" t="s">
        <v>58</v>
      </c>
      <c r="H1141" s="6" t="s">
        <v>22</v>
      </c>
      <c r="I1141" s="25">
        <v>0.4</v>
      </c>
      <c r="J1141" s="22">
        <v>4750</v>
      </c>
      <c r="K1141" s="23">
        <f t="shared" si="60"/>
        <v>1900</v>
      </c>
      <c r="L1141" s="23">
        <f t="shared" si="61"/>
        <v>1235.0000000000002</v>
      </c>
      <c r="M1141" s="33">
        <v>0.65000000000000013</v>
      </c>
      <c r="N1141" s="30">
        <f t="shared" si="65"/>
        <v>0.4</v>
      </c>
      <c r="O1141" s="31">
        <v>1900</v>
      </c>
      <c r="P1141" s="31">
        <v>1235</v>
      </c>
      <c r="Q1141" s="30">
        <f t="shared" si="66"/>
        <v>760</v>
      </c>
      <c r="R1141" s="27">
        <f t="shared" si="67"/>
        <v>10</v>
      </c>
    </row>
    <row r="1142" spans="1:18">
      <c r="A1142" s="1"/>
      <c r="B1142" s="6" t="s">
        <v>23</v>
      </c>
      <c r="C1142" s="6">
        <v>1197831</v>
      </c>
      <c r="D1142" s="7">
        <v>44502</v>
      </c>
      <c r="E1142" s="6" t="s">
        <v>24</v>
      </c>
      <c r="F1142" s="6" t="s">
        <v>57</v>
      </c>
      <c r="G1142" s="6" t="s">
        <v>58</v>
      </c>
      <c r="H1142" s="6" t="s">
        <v>17</v>
      </c>
      <c r="I1142" s="25">
        <v>0.20000000000000004</v>
      </c>
      <c r="J1142" s="22">
        <v>6250</v>
      </c>
      <c r="K1142" s="23">
        <f t="shared" si="60"/>
        <v>1250.0000000000002</v>
      </c>
      <c r="L1142" s="23">
        <f t="shared" si="61"/>
        <v>625</v>
      </c>
      <c r="M1142" s="33">
        <v>0.49999999999999994</v>
      </c>
      <c r="N1142" s="30">
        <f t="shared" si="65"/>
        <v>0.2</v>
      </c>
      <c r="O1142" s="31">
        <v>1250</v>
      </c>
      <c r="P1142" s="31">
        <v>625</v>
      </c>
      <c r="Q1142" s="30">
        <f t="shared" si="66"/>
        <v>250.00000000000006</v>
      </c>
      <c r="R1142" s="27">
        <f t="shared" si="67"/>
        <v>11</v>
      </c>
    </row>
    <row r="1143" spans="1:18">
      <c r="A1143" s="1"/>
      <c r="B1143" s="6" t="s">
        <v>23</v>
      </c>
      <c r="C1143" s="6">
        <v>1197831</v>
      </c>
      <c r="D1143" s="7">
        <v>44502</v>
      </c>
      <c r="E1143" s="6" t="s">
        <v>24</v>
      </c>
      <c r="F1143" s="6" t="s">
        <v>57</v>
      </c>
      <c r="G1143" s="6" t="s">
        <v>58</v>
      </c>
      <c r="H1143" s="6" t="s">
        <v>18</v>
      </c>
      <c r="I1143" s="25">
        <v>0.20000000000000004</v>
      </c>
      <c r="J1143" s="22">
        <v>6250</v>
      </c>
      <c r="K1143" s="23">
        <f t="shared" si="60"/>
        <v>1250.0000000000002</v>
      </c>
      <c r="L1143" s="23">
        <f t="shared" si="61"/>
        <v>625</v>
      </c>
      <c r="M1143" s="33">
        <v>0.49999999999999994</v>
      </c>
      <c r="N1143" s="30">
        <f t="shared" si="65"/>
        <v>0.2</v>
      </c>
      <c r="O1143" s="31">
        <v>1250</v>
      </c>
      <c r="P1143" s="31">
        <v>625</v>
      </c>
      <c r="Q1143" s="30">
        <f t="shared" si="66"/>
        <v>250.00000000000006</v>
      </c>
      <c r="R1143" s="27">
        <f t="shared" si="67"/>
        <v>11</v>
      </c>
    </row>
    <row r="1144" spans="1:18">
      <c r="A1144" s="1"/>
      <c r="B1144" s="6" t="s">
        <v>23</v>
      </c>
      <c r="C1144" s="6">
        <v>1197831</v>
      </c>
      <c r="D1144" s="7">
        <v>44502</v>
      </c>
      <c r="E1144" s="6" t="s">
        <v>24</v>
      </c>
      <c r="F1144" s="6" t="s">
        <v>57</v>
      </c>
      <c r="G1144" s="6" t="s">
        <v>58</v>
      </c>
      <c r="H1144" s="6" t="s">
        <v>19</v>
      </c>
      <c r="I1144" s="25">
        <v>0.45000000000000007</v>
      </c>
      <c r="J1144" s="22">
        <v>5750</v>
      </c>
      <c r="K1144" s="23">
        <f t="shared" si="60"/>
        <v>2587.5000000000005</v>
      </c>
      <c r="L1144" s="23">
        <f t="shared" si="61"/>
        <v>1293.75</v>
      </c>
      <c r="M1144" s="33">
        <v>0.49999999999999994</v>
      </c>
      <c r="N1144" s="30">
        <f t="shared" si="65"/>
        <v>0.45</v>
      </c>
      <c r="O1144" s="31">
        <v>2587.5</v>
      </c>
      <c r="P1144" s="31">
        <v>1293.75</v>
      </c>
      <c r="Q1144" s="30">
        <f t="shared" si="66"/>
        <v>1164.3750000000002</v>
      </c>
      <c r="R1144" s="27">
        <f t="shared" si="67"/>
        <v>11</v>
      </c>
    </row>
    <row r="1145" spans="1:18">
      <c r="A1145" s="1"/>
      <c r="B1145" s="6" t="s">
        <v>23</v>
      </c>
      <c r="C1145" s="6">
        <v>1197831</v>
      </c>
      <c r="D1145" s="7">
        <v>44502</v>
      </c>
      <c r="E1145" s="6" t="s">
        <v>24</v>
      </c>
      <c r="F1145" s="6" t="s">
        <v>57</v>
      </c>
      <c r="G1145" s="6" t="s">
        <v>58</v>
      </c>
      <c r="H1145" s="6" t="s">
        <v>20</v>
      </c>
      <c r="I1145" s="25">
        <v>0.45000000000000007</v>
      </c>
      <c r="J1145" s="22">
        <v>4500</v>
      </c>
      <c r="K1145" s="23">
        <f t="shared" si="60"/>
        <v>2025.0000000000002</v>
      </c>
      <c r="L1145" s="23">
        <f t="shared" si="61"/>
        <v>1215.0000000000002</v>
      </c>
      <c r="M1145" s="33">
        <v>0.60000000000000009</v>
      </c>
      <c r="N1145" s="30">
        <f t="shared" si="65"/>
        <v>0.45</v>
      </c>
      <c r="O1145" s="31">
        <v>2025</v>
      </c>
      <c r="P1145" s="31">
        <v>1215</v>
      </c>
      <c r="Q1145" s="30">
        <f t="shared" si="66"/>
        <v>911.25000000000011</v>
      </c>
      <c r="R1145" s="27">
        <f t="shared" si="67"/>
        <v>11</v>
      </c>
    </row>
    <row r="1146" spans="1:18">
      <c r="A1146" s="1"/>
      <c r="B1146" s="6" t="s">
        <v>23</v>
      </c>
      <c r="C1146" s="6">
        <v>1197831</v>
      </c>
      <c r="D1146" s="7">
        <v>44502</v>
      </c>
      <c r="E1146" s="6" t="s">
        <v>24</v>
      </c>
      <c r="F1146" s="6" t="s">
        <v>57</v>
      </c>
      <c r="G1146" s="6" t="s">
        <v>58</v>
      </c>
      <c r="H1146" s="6" t="s">
        <v>21</v>
      </c>
      <c r="I1146" s="25">
        <v>0.49999999999999994</v>
      </c>
      <c r="J1146" s="22">
        <v>4250</v>
      </c>
      <c r="K1146" s="23">
        <f t="shared" si="60"/>
        <v>2124.9999999999995</v>
      </c>
      <c r="L1146" s="23">
        <f t="shared" si="61"/>
        <v>956.24999999999966</v>
      </c>
      <c r="M1146" s="33">
        <v>0.44999999999999996</v>
      </c>
      <c r="N1146" s="30">
        <f t="shared" si="65"/>
        <v>0.5</v>
      </c>
      <c r="O1146" s="31">
        <v>2125</v>
      </c>
      <c r="P1146" s="31">
        <v>956.25</v>
      </c>
      <c r="Q1146" s="30">
        <f t="shared" si="66"/>
        <v>1062.4999999999998</v>
      </c>
      <c r="R1146" s="27">
        <f t="shared" si="67"/>
        <v>11</v>
      </c>
    </row>
    <row r="1147" spans="1:18">
      <c r="A1147" s="1"/>
      <c r="B1147" s="6" t="s">
        <v>23</v>
      </c>
      <c r="C1147" s="6">
        <v>1197831</v>
      </c>
      <c r="D1147" s="7">
        <v>44502</v>
      </c>
      <c r="E1147" s="6" t="s">
        <v>24</v>
      </c>
      <c r="F1147" s="6" t="s">
        <v>57</v>
      </c>
      <c r="G1147" s="6" t="s">
        <v>58</v>
      </c>
      <c r="H1147" s="6" t="s">
        <v>22</v>
      </c>
      <c r="I1147" s="25">
        <v>0.6</v>
      </c>
      <c r="J1147" s="22">
        <v>6250</v>
      </c>
      <c r="K1147" s="23">
        <f t="shared" si="60"/>
        <v>3750</v>
      </c>
      <c r="L1147" s="23">
        <f t="shared" si="61"/>
        <v>2437.5000000000005</v>
      </c>
      <c r="M1147" s="33">
        <v>0.65000000000000013</v>
      </c>
      <c r="N1147" s="30">
        <f t="shared" si="65"/>
        <v>0.6</v>
      </c>
      <c r="O1147" s="31">
        <v>3750</v>
      </c>
      <c r="P1147" s="31">
        <v>2437.5</v>
      </c>
      <c r="Q1147" s="30">
        <f t="shared" si="66"/>
        <v>2250</v>
      </c>
      <c r="R1147" s="27">
        <f t="shared" si="67"/>
        <v>11</v>
      </c>
    </row>
    <row r="1148" spans="1:18">
      <c r="A1148" s="1"/>
      <c r="B1148" s="6" t="s">
        <v>23</v>
      </c>
      <c r="C1148" s="6">
        <v>1197831</v>
      </c>
      <c r="D1148" s="7">
        <v>44531</v>
      </c>
      <c r="E1148" s="6" t="s">
        <v>24</v>
      </c>
      <c r="F1148" s="6" t="s">
        <v>57</v>
      </c>
      <c r="G1148" s="6" t="s">
        <v>58</v>
      </c>
      <c r="H1148" s="6" t="s">
        <v>17</v>
      </c>
      <c r="I1148" s="25">
        <v>0.6</v>
      </c>
      <c r="J1148" s="22">
        <v>7750</v>
      </c>
      <c r="K1148" s="23">
        <f t="shared" si="60"/>
        <v>4650</v>
      </c>
      <c r="L1148" s="23">
        <f t="shared" si="61"/>
        <v>2324.9999999999995</v>
      </c>
      <c r="M1148" s="33">
        <v>0.49999999999999994</v>
      </c>
      <c r="N1148" s="30">
        <f t="shared" si="65"/>
        <v>0.6</v>
      </c>
      <c r="O1148" s="31">
        <v>4650</v>
      </c>
      <c r="P1148" s="31">
        <v>2325</v>
      </c>
      <c r="Q1148" s="30">
        <f t="shared" si="66"/>
        <v>2790</v>
      </c>
      <c r="R1148" s="27">
        <f t="shared" si="67"/>
        <v>12</v>
      </c>
    </row>
    <row r="1149" spans="1:18">
      <c r="A1149" s="1"/>
      <c r="B1149" s="6" t="s">
        <v>23</v>
      </c>
      <c r="C1149" s="6">
        <v>1197831</v>
      </c>
      <c r="D1149" s="7">
        <v>44531</v>
      </c>
      <c r="E1149" s="6" t="s">
        <v>24</v>
      </c>
      <c r="F1149" s="6" t="s">
        <v>57</v>
      </c>
      <c r="G1149" s="6" t="s">
        <v>58</v>
      </c>
      <c r="H1149" s="6" t="s">
        <v>18</v>
      </c>
      <c r="I1149" s="25">
        <v>0.6</v>
      </c>
      <c r="J1149" s="22">
        <v>7750</v>
      </c>
      <c r="K1149" s="23">
        <f t="shared" si="60"/>
        <v>4650</v>
      </c>
      <c r="L1149" s="23">
        <f t="shared" si="61"/>
        <v>2324.9999999999995</v>
      </c>
      <c r="M1149" s="33">
        <v>0.49999999999999994</v>
      </c>
      <c r="N1149" s="30">
        <f t="shared" si="65"/>
        <v>0.6</v>
      </c>
      <c r="O1149" s="31">
        <v>4650</v>
      </c>
      <c r="P1149" s="31">
        <v>2325</v>
      </c>
      <c r="Q1149" s="30">
        <f t="shared" si="66"/>
        <v>2790</v>
      </c>
      <c r="R1149" s="27">
        <f t="shared" si="67"/>
        <v>12</v>
      </c>
    </row>
    <row r="1150" spans="1:18">
      <c r="A1150" s="1"/>
      <c r="B1150" s="6" t="s">
        <v>23</v>
      </c>
      <c r="C1150" s="6">
        <v>1197831</v>
      </c>
      <c r="D1150" s="7">
        <v>44531</v>
      </c>
      <c r="E1150" s="6" t="s">
        <v>24</v>
      </c>
      <c r="F1150" s="6" t="s">
        <v>57</v>
      </c>
      <c r="G1150" s="6" t="s">
        <v>58</v>
      </c>
      <c r="H1150" s="6" t="s">
        <v>19</v>
      </c>
      <c r="I1150" s="25">
        <v>0.65</v>
      </c>
      <c r="J1150" s="22">
        <v>7000</v>
      </c>
      <c r="K1150" s="23">
        <f t="shared" si="60"/>
        <v>4550</v>
      </c>
      <c r="L1150" s="23">
        <f t="shared" si="61"/>
        <v>2274.9999999999995</v>
      </c>
      <c r="M1150" s="33">
        <v>0.49999999999999994</v>
      </c>
      <c r="N1150" s="30">
        <f t="shared" si="65"/>
        <v>0.65</v>
      </c>
      <c r="O1150" s="31">
        <v>4550</v>
      </c>
      <c r="P1150" s="31">
        <v>2275</v>
      </c>
      <c r="Q1150" s="30">
        <f t="shared" si="66"/>
        <v>2957.5</v>
      </c>
      <c r="R1150" s="27">
        <f t="shared" si="67"/>
        <v>12</v>
      </c>
    </row>
    <row r="1151" spans="1:18">
      <c r="A1151" s="1"/>
      <c r="B1151" s="6" t="s">
        <v>23</v>
      </c>
      <c r="C1151" s="6">
        <v>1197831</v>
      </c>
      <c r="D1151" s="7">
        <v>44531</v>
      </c>
      <c r="E1151" s="6" t="s">
        <v>24</v>
      </c>
      <c r="F1151" s="6" t="s">
        <v>57</v>
      </c>
      <c r="G1151" s="6" t="s">
        <v>58</v>
      </c>
      <c r="H1151" s="6" t="s">
        <v>20</v>
      </c>
      <c r="I1151" s="25">
        <v>0.65</v>
      </c>
      <c r="J1151" s="22">
        <v>5500</v>
      </c>
      <c r="K1151" s="23">
        <f t="shared" si="60"/>
        <v>3575</v>
      </c>
      <c r="L1151" s="23">
        <f t="shared" si="61"/>
        <v>2145.0000000000005</v>
      </c>
      <c r="M1151" s="33">
        <v>0.60000000000000009</v>
      </c>
      <c r="N1151" s="30">
        <f t="shared" si="65"/>
        <v>0.65</v>
      </c>
      <c r="O1151" s="31">
        <v>3575</v>
      </c>
      <c r="P1151" s="31">
        <v>2145</v>
      </c>
      <c r="Q1151" s="30">
        <f t="shared" si="66"/>
        <v>2323.75</v>
      </c>
      <c r="R1151" s="27">
        <f t="shared" si="67"/>
        <v>12</v>
      </c>
    </row>
    <row r="1152" spans="1:18">
      <c r="A1152" s="1"/>
      <c r="B1152" s="6" t="s">
        <v>23</v>
      </c>
      <c r="C1152" s="6">
        <v>1197831</v>
      </c>
      <c r="D1152" s="7">
        <v>44531</v>
      </c>
      <c r="E1152" s="6" t="s">
        <v>24</v>
      </c>
      <c r="F1152" s="6" t="s">
        <v>57</v>
      </c>
      <c r="G1152" s="6" t="s">
        <v>58</v>
      </c>
      <c r="H1152" s="6" t="s">
        <v>21</v>
      </c>
      <c r="I1152" s="25">
        <v>0.6</v>
      </c>
      <c r="J1152" s="22">
        <v>5000</v>
      </c>
      <c r="K1152" s="23">
        <f t="shared" si="60"/>
        <v>3000</v>
      </c>
      <c r="L1152" s="23">
        <f t="shared" si="61"/>
        <v>1349.9999999999998</v>
      </c>
      <c r="M1152" s="33">
        <v>0.44999999999999996</v>
      </c>
      <c r="N1152" s="30">
        <f t="shared" si="65"/>
        <v>0.6</v>
      </c>
      <c r="O1152" s="31">
        <v>3000</v>
      </c>
      <c r="P1152" s="31">
        <v>1350</v>
      </c>
      <c r="Q1152" s="30">
        <f t="shared" si="66"/>
        <v>1800</v>
      </c>
      <c r="R1152" s="27">
        <f t="shared" si="67"/>
        <v>12</v>
      </c>
    </row>
    <row r="1153" spans="1:18">
      <c r="A1153" s="1"/>
      <c r="B1153" s="6" t="s">
        <v>23</v>
      </c>
      <c r="C1153" s="6">
        <v>1197831</v>
      </c>
      <c r="D1153" s="7">
        <v>44531</v>
      </c>
      <c r="E1153" s="6" t="s">
        <v>24</v>
      </c>
      <c r="F1153" s="6" t="s">
        <v>57</v>
      </c>
      <c r="G1153" s="6" t="s">
        <v>58</v>
      </c>
      <c r="H1153" s="6" t="s">
        <v>22</v>
      </c>
      <c r="I1153" s="25">
        <v>0.70000000000000007</v>
      </c>
      <c r="J1153" s="22">
        <v>7500</v>
      </c>
      <c r="K1153" s="23">
        <f t="shared" si="60"/>
        <v>5250.0000000000009</v>
      </c>
      <c r="L1153" s="23">
        <f t="shared" si="61"/>
        <v>3412.5000000000014</v>
      </c>
      <c r="M1153" s="33">
        <v>0.65000000000000013</v>
      </c>
      <c r="N1153" s="30">
        <f t="shared" si="65"/>
        <v>0.7</v>
      </c>
      <c r="O1153" s="31">
        <v>5250</v>
      </c>
      <c r="P1153" s="31">
        <v>3412.5</v>
      </c>
      <c r="Q1153" s="30">
        <f t="shared" si="66"/>
        <v>3675.0000000000005</v>
      </c>
      <c r="R1153" s="27">
        <f t="shared" si="67"/>
        <v>12</v>
      </c>
    </row>
    <row r="1154" spans="1:18">
      <c r="A1154" s="1" t="s">
        <v>39</v>
      </c>
      <c r="B1154" s="6" t="s">
        <v>14</v>
      </c>
      <c r="C1154" s="6">
        <v>1185732</v>
      </c>
      <c r="D1154" s="7">
        <v>44217</v>
      </c>
      <c r="E1154" s="6" t="s">
        <v>15</v>
      </c>
      <c r="F1154" s="6" t="s">
        <v>59</v>
      </c>
      <c r="G1154" s="6" t="s">
        <v>60</v>
      </c>
      <c r="H1154" s="6" t="s">
        <v>17</v>
      </c>
      <c r="I1154" s="25">
        <v>0.4</v>
      </c>
      <c r="J1154" s="22">
        <v>4500</v>
      </c>
      <c r="K1154" s="23">
        <f t="shared" si="60"/>
        <v>1800</v>
      </c>
      <c r="L1154" s="23">
        <f t="shared" si="61"/>
        <v>630</v>
      </c>
      <c r="M1154" s="33">
        <v>0.35</v>
      </c>
      <c r="N1154" s="30">
        <f t="shared" si="65"/>
        <v>0.4</v>
      </c>
      <c r="O1154" s="31">
        <v>1800</v>
      </c>
      <c r="P1154" s="31">
        <v>630</v>
      </c>
      <c r="Q1154" s="30">
        <f t="shared" si="66"/>
        <v>720</v>
      </c>
      <c r="R1154" s="27">
        <f t="shared" si="67"/>
        <v>1</v>
      </c>
    </row>
    <row r="1155" spans="1:18">
      <c r="A1155" s="1"/>
      <c r="B1155" s="6" t="s">
        <v>14</v>
      </c>
      <c r="C1155" s="6">
        <v>1185732</v>
      </c>
      <c r="D1155" s="7">
        <v>44217</v>
      </c>
      <c r="E1155" s="6" t="s">
        <v>15</v>
      </c>
      <c r="F1155" s="6" t="s">
        <v>59</v>
      </c>
      <c r="G1155" s="6" t="s">
        <v>60</v>
      </c>
      <c r="H1155" s="6" t="s">
        <v>18</v>
      </c>
      <c r="I1155" s="25">
        <v>0.4</v>
      </c>
      <c r="J1155" s="22">
        <v>2500</v>
      </c>
      <c r="K1155" s="23">
        <f t="shared" si="60"/>
        <v>1000</v>
      </c>
      <c r="L1155" s="23">
        <f t="shared" si="61"/>
        <v>350</v>
      </c>
      <c r="M1155" s="33">
        <v>0.35</v>
      </c>
      <c r="N1155" s="30">
        <f t="shared" ref="N1155:N1218" si="68">_xlfn.NUMBERVALUE(SUBSTITUTE(I1155,"$",""))</f>
        <v>0.4</v>
      </c>
      <c r="O1155" s="31">
        <v>1000</v>
      </c>
      <c r="P1155" s="31">
        <v>350</v>
      </c>
      <c r="Q1155" s="30">
        <f t="shared" ref="Q1155:Q1218" si="69">N1155*K1155</f>
        <v>400</v>
      </c>
      <c r="R1155" s="27">
        <f t="shared" si="67"/>
        <v>1</v>
      </c>
    </row>
    <row r="1156" spans="1:18">
      <c r="A1156" s="1"/>
      <c r="B1156" s="6" t="s">
        <v>14</v>
      </c>
      <c r="C1156" s="6">
        <v>1185732</v>
      </c>
      <c r="D1156" s="7">
        <v>44217</v>
      </c>
      <c r="E1156" s="6" t="s">
        <v>15</v>
      </c>
      <c r="F1156" s="6" t="s">
        <v>59</v>
      </c>
      <c r="G1156" s="6" t="s">
        <v>60</v>
      </c>
      <c r="H1156" s="6" t="s">
        <v>19</v>
      </c>
      <c r="I1156" s="25">
        <v>0.30000000000000004</v>
      </c>
      <c r="J1156" s="22">
        <v>2500</v>
      </c>
      <c r="K1156" s="23">
        <f t="shared" si="60"/>
        <v>750.00000000000011</v>
      </c>
      <c r="L1156" s="23">
        <f t="shared" si="61"/>
        <v>300</v>
      </c>
      <c r="M1156" s="33">
        <v>0.39999999999999997</v>
      </c>
      <c r="N1156" s="30">
        <f t="shared" si="68"/>
        <v>0.3</v>
      </c>
      <c r="O1156" s="31">
        <v>750</v>
      </c>
      <c r="P1156" s="31">
        <v>300</v>
      </c>
      <c r="Q1156" s="30">
        <f t="shared" si="69"/>
        <v>225.00000000000003</v>
      </c>
      <c r="R1156" s="27">
        <f t="shared" si="67"/>
        <v>1</v>
      </c>
    </row>
    <row r="1157" spans="1:18">
      <c r="A1157" s="1"/>
      <c r="B1157" s="6" t="s">
        <v>14</v>
      </c>
      <c r="C1157" s="6">
        <v>1185732</v>
      </c>
      <c r="D1157" s="7">
        <v>44217</v>
      </c>
      <c r="E1157" s="6" t="s">
        <v>15</v>
      </c>
      <c r="F1157" s="6" t="s">
        <v>59</v>
      </c>
      <c r="G1157" s="6" t="s">
        <v>60</v>
      </c>
      <c r="H1157" s="6" t="s">
        <v>20</v>
      </c>
      <c r="I1157" s="25">
        <v>0.35</v>
      </c>
      <c r="J1157" s="22">
        <v>1000</v>
      </c>
      <c r="K1157" s="23">
        <f t="shared" si="60"/>
        <v>350</v>
      </c>
      <c r="L1157" s="23">
        <f t="shared" si="61"/>
        <v>105</v>
      </c>
      <c r="M1157" s="33">
        <v>0.3</v>
      </c>
      <c r="N1157" s="30">
        <f t="shared" si="68"/>
        <v>0.35</v>
      </c>
      <c r="O1157" s="31">
        <v>350</v>
      </c>
      <c r="P1157" s="31">
        <v>105</v>
      </c>
      <c r="Q1157" s="30">
        <f t="shared" si="69"/>
        <v>122.49999999999999</v>
      </c>
      <c r="R1157" s="27">
        <f t="shared" si="67"/>
        <v>1</v>
      </c>
    </row>
    <row r="1158" spans="1:18">
      <c r="A1158" s="1"/>
      <c r="B1158" s="6" t="s">
        <v>14</v>
      </c>
      <c r="C1158" s="6">
        <v>1185732</v>
      </c>
      <c r="D1158" s="7">
        <v>44217</v>
      </c>
      <c r="E1158" s="6" t="s">
        <v>15</v>
      </c>
      <c r="F1158" s="6" t="s">
        <v>59</v>
      </c>
      <c r="G1158" s="6" t="s">
        <v>60</v>
      </c>
      <c r="H1158" s="6" t="s">
        <v>21</v>
      </c>
      <c r="I1158" s="25">
        <v>0.5</v>
      </c>
      <c r="J1158" s="22">
        <v>1500</v>
      </c>
      <c r="K1158" s="23">
        <f t="shared" si="60"/>
        <v>750</v>
      </c>
      <c r="L1158" s="23">
        <f t="shared" si="61"/>
        <v>187.5</v>
      </c>
      <c r="M1158" s="33">
        <v>0.25</v>
      </c>
      <c r="N1158" s="30">
        <f t="shared" si="68"/>
        <v>0.5</v>
      </c>
      <c r="O1158" s="31">
        <v>750</v>
      </c>
      <c r="P1158" s="31">
        <v>187.5</v>
      </c>
      <c r="Q1158" s="30">
        <f t="shared" si="69"/>
        <v>375</v>
      </c>
      <c r="R1158" s="27">
        <f t="shared" si="67"/>
        <v>1</v>
      </c>
    </row>
    <row r="1159" spans="1:18">
      <c r="A1159" s="1"/>
      <c r="B1159" s="6" t="s">
        <v>14</v>
      </c>
      <c r="C1159" s="6">
        <v>1185732</v>
      </c>
      <c r="D1159" s="7">
        <v>44217</v>
      </c>
      <c r="E1159" s="6" t="s">
        <v>15</v>
      </c>
      <c r="F1159" s="6" t="s">
        <v>59</v>
      </c>
      <c r="G1159" s="6" t="s">
        <v>60</v>
      </c>
      <c r="H1159" s="6" t="s">
        <v>22</v>
      </c>
      <c r="I1159" s="25">
        <v>0.4</v>
      </c>
      <c r="J1159" s="22">
        <v>2500</v>
      </c>
      <c r="K1159" s="23">
        <f t="shared" si="60"/>
        <v>1000</v>
      </c>
      <c r="L1159" s="23">
        <f t="shared" si="61"/>
        <v>400</v>
      </c>
      <c r="M1159" s="33">
        <v>0.4</v>
      </c>
      <c r="N1159" s="30">
        <f t="shared" si="68"/>
        <v>0.4</v>
      </c>
      <c r="O1159" s="31">
        <v>1000</v>
      </c>
      <c r="P1159" s="31">
        <v>400</v>
      </c>
      <c r="Q1159" s="30">
        <f t="shared" si="69"/>
        <v>400</v>
      </c>
      <c r="R1159" s="27">
        <f t="shared" si="67"/>
        <v>1</v>
      </c>
    </row>
    <row r="1160" spans="1:18">
      <c r="A1160" s="1"/>
      <c r="B1160" s="6" t="s">
        <v>14</v>
      </c>
      <c r="C1160" s="6">
        <v>1185732</v>
      </c>
      <c r="D1160" s="7">
        <v>44246</v>
      </c>
      <c r="E1160" s="6" t="s">
        <v>15</v>
      </c>
      <c r="F1160" s="6" t="s">
        <v>59</v>
      </c>
      <c r="G1160" s="6" t="s">
        <v>60</v>
      </c>
      <c r="H1160" s="6" t="s">
        <v>17</v>
      </c>
      <c r="I1160" s="25">
        <v>0.4</v>
      </c>
      <c r="J1160" s="22">
        <v>5000</v>
      </c>
      <c r="K1160" s="23">
        <f t="shared" si="60"/>
        <v>2000</v>
      </c>
      <c r="L1160" s="23">
        <f t="shared" si="61"/>
        <v>700</v>
      </c>
      <c r="M1160" s="33">
        <v>0.35</v>
      </c>
      <c r="N1160" s="30">
        <f t="shared" si="68"/>
        <v>0.4</v>
      </c>
      <c r="O1160" s="31">
        <v>2000</v>
      </c>
      <c r="P1160" s="31">
        <v>700</v>
      </c>
      <c r="Q1160" s="30">
        <f t="shared" si="69"/>
        <v>800</v>
      </c>
      <c r="R1160" s="27">
        <f t="shared" si="67"/>
        <v>2</v>
      </c>
    </row>
    <row r="1161" spans="1:18">
      <c r="A1161" s="1"/>
      <c r="B1161" s="6" t="s">
        <v>14</v>
      </c>
      <c r="C1161" s="6">
        <v>1185732</v>
      </c>
      <c r="D1161" s="7">
        <v>44246</v>
      </c>
      <c r="E1161" s="6" t="s">
        <v>15</v>
      </c>
      <c r="F1161" s="6" t="s">
        <v>59</v>
      </c>
      <c r="G1161" s="6" t="s">
        <v>60</v>
      </c>
      <c r="H1161" s="6" t="s">
        <v>18</v>
      </c>
      <c r="I1161" s="25">
        <v>0.4</v>
      </c>
      <c r="J1161" s="22">
        <v>1500</v>
      </c>
      <c r="K1161" s="23">
        <f t="shared" si="60"/>
        <v>600</v>
      </c>
      <c r="L1161" s="23">
        <f t="shared" si="61"/>
        <v>210</v>
      </c>
      <c r="M1161" s="33">
        <v>0.35</v>
      </c>
      <c r="N1161" s="30">
        <f t="shared" si="68"/>
        <v>0.4</v>
      </c>
      <c r="O1161" s="31">
        <v>600</v>
      </c>
      <c r="P1161" s="31">
        <v>210</v>
      </c>
      <c r="Q1161" s="30">
        <f t="shared" si="69"/>
        <v>240</v>
      </c>
      <c r="R1161" s="27">
        <f t="shared" si="67"/>
        <v>2</v>
      </c>
    </row>
    <row r="1162" spans="1:18">
      <c r="A1162" s="1"/>
      <c r="B1162" s="6" t="s">
        <v>14</v>
      </c>
      <c r="C1162" s="6">
        <v>1185732</v>
      </c>
      <c r="D1162" s="7">
        <v>44246</v>
      </c>
      <c r="E1162" s="6" t="s">
        <v>15</v>
      </c>
      <c r="F1162" s="6" t="s">
        <v>59</v>
      </c>
      <c r="G1162" s="6" t="s">
        <v>60</v>
      </c>
      <c r="H1162" s="6" t="s">
        <v>19</v>
      </c>
      <c r="I1162" s="25">
        <v>0.30000000000000004</v>
      </c>
      <c r="J1162" s="22">
        <v>2000</v>
      </c>
      <c r="K1162" s="23">
        <f t="shared" si="60"/>
        <v>600.00000000000011</v>
      </c>
      <c r="L1162" s="23">
        <f t="shared" si="61"/>
        <v>240.00000000000003</v>
      </c>
      <c r="M1162" s="33">
        <v>0.39999999999999997</v>
      </c>
      <c r="N1162" s="30">
        <f t="shared" si="68"/>
        <v>0.3</v>
      </c>
      <c r="O1162" s="31">
        <v>600</v>
      </c>
      <c r="P1162" s="31">
        <v>240</v>
      </c>
      <c r="Q1162" s="30">
        <f t="shared" si="69"/>
        <v>180.00000000000003</v>
      </c>
      <c r="R1162" s="27">
        <f t="shared" si="67"/>
        <v>2</v>
      </c>
    </row>
    <row r="1163" spans="1:18">
      <c r="A1163" s="1"/>
      <c r="B1163" s="6" t="s">
        <v>14</v>
      </c>
      <c r="C1163" s="6">
        <v>1185732</v>
      </c>
      <c r="D1163" s="7">
        <v>44246</v>
      </c>
      <c r="E1163" s="6" t="s">
        <v>15</v>
      </c>
      <c r="F1163" s="6" t="s">
        <v>59</v>
      </c>
      <c r="G1163" s="6" t="s">
        <v>60</v>
      </c>
      <c r="H1163" s="6" t="s">
        <v>20</v>
      </c>
      <c r="I1163" s="25">
        <v>0.35</v>
      </c>
      <c r="J1163" s="22">
        <v>750</v>
      </c>
      <c r="K1163" s="23">
        <f t="shared" si="60"/>
        <v>262.5</v>
      </c>
      <c r="L1163" s="23">
        <f t="shared" si="61"/>
        <v>78.75</v>
      </c>
      <c r="M1163" s="33">
        <v>0.3</v>
      </c>
      <c r="N1163" s="30">
        <f t="shared" si="68"/>
        <v>0.35</v>
      </c>
      <c r="O1163" s="31">
        <v>262.5</v>
      </c>
      <c r="P1163" s="31">
        <v>78.75</v>
      </c>
      <c r="Q1163" s="30">
        <f t="shared" si="69"/>
        <v>91.875</v>
      </c>
      <c r="R1163" s="27">
        <f t="shared" si="67"/>
        <v>2</v>
      </c>
    </row>
    <row r="1164" spans="1:18">
      <c r="A1164" s="1"/>
      <c r="B1164" s="6" t="s">
        <v>14</v>
      </c>
      <c r="C1164" s="6">
        <v>1185732</v>
      </c>
      <c r="D1164" s="7">
        <v>44246</v>
      </c>
      <c r="E1164" s="6" t="s">
        <v>15</v>
      </c>
      <c r="F1164" s="6" t="s">
        <v>59</v>
      </c>
      <c r="G1164" s="6" t="s">
        <v>60</v>
      </c>
      <c r="H1164" s="6" t="s">
        <v>21</v>
      </c>
      <c r="I1164" s="25">
        <v>0.5</v>
      </c>
      <c r="J1164" s="22">
        <v>1500</v>
      </c>
      <c r="K1164" s="23">
        <f t="shared" si="60"/>
        <v>750</v>
      </c>
      <c r="L1164" s="23">
        <f t="shared" si="61"/>
        <v>187.5</v>
      </c>
      <c r="M1164" s="33">
        <v>0.25</v>
      </c>
      <c r="N1164" s="30">
        <f t="shared" si="68"/>
        <v>0.5</v>
      </c>
      <c r="O1164" s="31">
        <v>750</v>
      </c>
      <c r="P1164" s="31">
        <v>187.5</v>
      </c>
      <c r="Q1164" s="30">
        <f t="shared" si="69"/>
        <v>375</v>
      </c>
      <c r="R1164" s="27">
        <f t="shared" si="67"/>
        <v>2</v>
      </c>
    </row>
    <row r="1165" spans="1:18">
      <c r="A1165" s="1"/>
      <c r="B1165" s="6" t="s">
        <v>14</v>
      </c>
      <c r="C1165" s="6">
        <v>1185732</v>
      </c>
      <c r="D1165" s="7">
        <v>44246</v>
      </c>
      <c r="E1165" s="6" t="s">
        <v>15</v>
      </c>
      <c r="F1165" s="6" t="s">
        <v>59</v>
      </c>
      <c r="G1165" s="6" t="s">
        <v>60</v>
      </c>
      <c r="H1165" s="6" t="s">
        <v>22</v>
      </c>
      <c r="I1165" s="25">
        <v>0.4</v>
      </c>
      <c r="J1165" s="22">
        <v>2500</v>
      </c>
      <c r="K1165" s="23">
        <f t="shared" si="60"/>
        <v>1000</v>
      </c>
      <c r="L1165" s="23">
        <f t="shared" si="61"/>
        <v>400</v>
      </c>
      <c r="M1165" s="33">
        <v>0.4</v>
      </c>
      <c r="N1165" s="30">
        <f t="shared" si="68"/>
        <v>0.4</v>
      </c>
      <c r="O1165" s="31">
        <v>1000</v>
      </c>
      <c r="P1165" s="31">
        <v>400</v>
      </c>
      <c r="Q1165" s="30">
        <f t="shared" si="69"/>
        <v>400</v>
      </c>
      <c r="R1165" s="27">
        <f t="shared" si="67"/>
        <v>2</v>
      </c>
    </row>
    <row r="1166" spans="1:18">
      <c r="A1166" s="1"/>
      <c r="B1166" s="6" t="s">
        <v>14</v>
      </c>
      <c r="C1166" s="6">
        <v>1185732</v>
      </c>
      <c r="D1166" s="7">
        <v>44272</v>
      </c>
      <c r="E1166" s="6" t="s">
        <v>15</v>
      </c>
      <c r="F1166" s="6" t="s">
        <v>59</v>
      </c>
      <c r="G1166" s="6" t="s">
        <v>60</v>
      </c>
      <c r="H1166" s="6" t="s">
        <v>17</v>
      </c>
      <c r="I1166" s="25">
        <v>0.4</v>
      </c>
      <c r="J1166" s="22">
        <v>4700</v>
      </c>
      <c r="K1166" s="23">
        <f t="shared" si="60"/>
        <v>1880</v>
      </c>
      <c r="L1166" s="23">
        <f t="shared" si="61"/>
        <v>658</v>
      </c>
      <c r="M1166" s="33">
        <v>0.35</v>
      </c>
      <c r="N1166" s="30">
        <f t="shared" si="68"/>
        <v>0.4</v>
      </c>
      <c r="O1166" s="31">
        <v>1880</v>
      </c>
      <c r="P1166" s="31">
        <v>658</v>
      </c>
      <c r="Q1166" s="30">
        <f t="shared" si="69"/>
        <v>752</v>
      </c>
      <c r="R1166" s="27">
        <f t="shared" si="67"/>
        <v>3</v>
      </c>
    </row>
    <row r="1167" spans="1:18">
      <c r="A1167" s="1"/>
      <c r="B1167" s="6" t="s">
        <v>14</v>
      </c>
      <c r="C1167" s="6">
        <v>1185732</v>
      </c>
      <c r="D1167" s="7">
        <v>44272</v>
      </c>
      <c r="E1167" s="6" t="s">
        <v>15</v>
      </c>
      <c r="F1167" s="6" t="s">
        <v>59</v>
      </c>
      <c r="G1167" s="6" t="s">
        <v>60</v>
      </c>
      <c r="H1167" s="6" t="s">
        <v>18</v>
      </c>
      <c r="I1167" s="25">
        <v>0.4</v>
      </c>
      <c r="J1167" s="22">
        <v>1750</v>
      </c>
      <c r="K1167" s="23">
        <f t="shared" si="60"/>
        <v>700</v>
      </c>
      <c r="L1167" s="23">
        <f t="shared" si="61"/>
        <v>244.99999999999997</v>
      </c>
      <c r="M1167" s="33">
        <v>0.35</v>
      </c>
      <c r="N1167" s="30">
        <f t="shared" si="68"/>
        <v>0.4</v>
      </c>
      <c r="O1167" s="31">
        <v>700</v>
      </c>
      <c r="P1167" s="31">
        <v>245</v>
      </c>
      <c r="Q1167" s="30">
        <f t="shared" si="69"/>
        <v>280</v>
      </c>
      <c r="R1167" s="27">
        <f t="shared" si="67"/>
        <v>3</v>
      </c>
    </row>
    <row r="1168" spans="1:18">
      <c r="A1168" s="1"/>
      <c r="B1168" s="6" t="s">
        <v>14</v>
      </c>
      <c r="C1168" s="6">
        <v>1185732</v>
      </c>
      <c r="D1168" s="7">
        <v>44272</v>
      </c>
      <c r="E1168" s="6" t="s">
        <v>15</v>
      </c>
      <c r="F1168" s="6" t="s">
        <v>59</v>
      </c>
      <c r="G1168" s="6" t="s">
        <v>60</v>
      </c>
      <c r="H1168" s="6" t="s">
        <v>19</v>
      </c>
      <c r="I1168" s="25">
        <v>0.30000000000000004</v>
      </c>
      <c r="J1168" s="22">
        <v>2000</v>
      </c>
      <c r="K1168" s="23">
        <f t="shared" si="60"/>
        <v>600.00000000000011</v>
      </c>
      <c r="L1168" s="23">
        <f t="shared" si="61"/>
        <v>240.00000000000003</v>
      </c>
      <c r="M1168" s="33">
        <v>0.39999999999999997</v>
      </c>
      <c r="N1168" s="30">
        <f t="shared" si="68"/>
        <v>0.3</v>
      </c>
      <c r="O1168" s="31">
        <v>600</v>
      </c>
      <c r="P1168" s="31">
        <v>240</v>
      </c>
      <c r="Q1168" s="30">
        <f t="shared" si="69"/>
        <v>180.00000000000003</v>
      </c>
      <c r="R1168" s="27">
        <f t="shared" si="67"/>
        <v>3</v>
      </c>
    </row>
    <row r="1169" spans="1:18">
      <c r="A1169" s="1"/>
      <c r="B1169" s="6" t="s">
        <v>14</v>
      </c>
      <c r="C1169" s="6">
        <v>1185732</v>
      </c>
      <c r="D1169" s="7">
        <v>44272</v>
      </c>
      <c r="E1169" s="6" t="s">
        <v>15</v>
      </c>
      <c r="F1169" s="6" t="s">
        <v>59</v>
      </c>
      <c r="G1169" s="6" t="s">
        <v>60</v>
      </c>
      <c r="H1169" s="6" t="s">
        <v>20</v>
      </c>
      <c r="I1169" s="25">
        <v>0.35</v>
      </c>
      <c r="J1169" s="22">
        <v>500</v>
      </c>
      <c r="K1169" s="23">
        <f t="shared" si="60"/>
        <v>175</v>
      </c>
      <c r="L1169" s="23">
        <f t="shared" si="61"/>
        <v>52.5</v>
      </c>
      <c r="M1169" s="33">
        <v>0.3</v>
      </c>
      <c r="N1169" s="30">
        <f t="shared" si="68"/>
        <v>0.35</v>
      </c>
      <c r="O1169" s="31">
        <v>175</v>
      </c>
      <c r="P1169" s="31">
        <v>52.5</v>
      </c>
      <c r="Q1169" s="30">
        <f t="shared" si="69"/>
        <v>61.249999999999993</v>
      </c>
      <c r="R1169" s="27">
        <f t="shared" si="67"/>
        <v>3</v>
      </c>
    </row>
    <row r="1170" spans="1:18">
      <c r="A1170" s="1"/>
      <c r="B1170" s="6" t="s">
        <v>14</v>
      </c>
      <c r="C1170" s="6">
        <v>1185732</v>
      </c>
      <c r="D1170" s="7">
        <v>44272</v>
      </c>
      <c r="E1170" s="6" t="s">
        <v>15</v>
      </c>
      <c r="F1170" s="6" t="s">
        <v>59</v>
      </c>
      <c r="G1170" s="6" t="s">
        <v>60</v>
      </c>
      <c r="H1170" s="6" t="s">
        <v>21</v>
      </c>
      <c r="I1170" s="25">
        <v>0.5</v>
      </c>
      <c r="J1170" s="22">
        <v>1000</v>
      </c>
      <c r="K1170" s="23">
        <f t="shared" si="60"/>
        <v>500</v>
      </c>
      <c r="L1170" s="23">
        <f t="shared" si="61"/>
        <v>125</v>
      </c>
      <c r="M1170" s="33">
        <v>0.25</v>
      </c>
      <c r="N1170" s="30">
        <f t="shared" si="68"/>
        <v>0.5</v>
      </c>
      <c r="O1170" s="31">
        <v>500</v>
      </c>
      <c r="P1170" s="31">
        <v>125</v>
      </c>
      <c r="Q1170" s="30">
        <f t="shared" si="69"/>
        <v>250</v>
      </c>
      <c r="R1170" s="27">
        <f t="shared" si="67"/>
        <v>3</v>
      </c>
    </row>
    <row r="1171" spans="1:18">
      <c r="A1171" s="1"/>
      <c r="B1171" s="6" t="s">
        <v>14</v>
      </c>
      <c r="C1171" s="6">
        <v>1185732</v>
      </c>
      <c r="D1171" s="7">
        <v>44272</v>
      </c>
      <c r="E1171" s="6" t="s">
        <v>15</v>
      </c>
      <c r="F1171" s="6" t="s">
        <v>59</v>
      </c>
      <c r="G1171" s="6" t="s">
        <v>60</v>
      </c>
      <c r="H1171" s="6" t="s">
        <v>22</v>
      </c>
      <c r="I1171" s="25">
        <v>0.4</v>
      </c>
      <c r="J1171" s="22">
        <v>2000</v>
      </c>
      <c r="K1171" s="23">
        <f t="shared" si="60"/>
        <v>800</v>
      </c>
      <c r="L1171" s="23">
        <f t="shared" si="61"/>
        <v>320</v>
      </c>
      <c r="M1171" s="33">
        <v>0.4</v>
      </c>
      <c r="N1171" s="30">
        <f t="shared" si="68"/>
        <v>0.4</v>
      </c>
      <c r="O1171" s="31">
        <v>800</v>
      </c>
      <c r="P1171" s="31">
        <v>320</v>
      </c>
      <c r="Q1171" s="30">
        <f t="shared" si="69"/>
        <v>320</v>
      </c>
      <c r="R1171" s="27">
        <f t="shared" si="67"/>
        <v>3</v>
      </c>
    </row>
    <row r="1172" spans="1:18">
      <c r="A1172" s="1"/>
      <c r="B1172" s="6" t="s">
        <v>14</v>
      </c>
      <c r="C1172" s="6">
        <v>1185732</v>
      </c>
      <c r="D1172" s="7">
        <v>44304</v>
      </c>
      <c r="E1172" s="6" t="s">
        <v>15</v>
      </c>
      <c r="F1172" s="6" t="s">
        <v>59</v>
      </c>
      <c r="G1172" s="6" t="s">
        <v>60</v>
      </c>
      <c r="H1172" s="6" t="s">
        <v>17</v>
      </c>
      <c r="I1172" s="25">
        <v>0.4</v>
      </c>
      <c r="J1172" s="22">
        <v>4500</v>
      </c>
      <c r="K1172" s="23">
        <f t="shared" si="60"/>
        <v>1800</v>
      </c>
      <c r="L1172" s="23">
        <f t="shared" si="61"/>
        <v>630</v>
      </c>
      <c r="M1172" s="33">
        <v>0.35</v>
      </c>
      <c r="N1172" s="30">
        <f t="shared" si="68"/>
        <v>0.4</v>
      </c>
      <c r="O1172" s="31">
        <v>1800</v>
      </c>
      <c r="P1172" s="31">
        <v>630</v>
      </c>
      <c r="Q1172" s="30">
        <f t="shared" si="69"/>
        <v>720</v>
      </c>
      <c r="R1172" s="27">
        <f t="shared" si="67"/>
        <v>4</v>
      </c>
    </row>
    <row r="1173" spans="1:18">
      <c r="A1173" s="1"/>
      <c r="B1173" s="6" t="s">
        <v>14</v>
      </c>
      <c r="C1173" s="6">
        <v>1185732</v>
      </c>
      <c r="D1173" s="7">
        <v>44304</v>
      </c>
      <c r="E1173" s="6" t="s">
        <v>15</v>
      </c>
      <c r="F1173" s="6" t="s">
        <v>59</v>
      </c>
      <c r="G1173" s="6" t="s">
        <v>60</v>
      </c>
      <c r="H1173" s="6" t="s">
        <v>18</v>
      </c>
      <c r="I1173" s="25">
        <v>0.4</v>
      </c>
      <c r="J1173" s="22">
        <v>1500</v>
      </c>
      <c r="K1173" s="23">
        <f t="shared" si="60"/>
        <v>600</v>
      </c>
      <c r="L1173" s="23">
        <f t="shared" si="61"/>
        <v>210</v>
      </c>
      <c r="M1173" s="33">
        <v>0.35</v>
      </c>
      <c r="N1173" s="30">
        <f t="shared" si="68"/>
        <v>0.4</v>
      </c>
      <c r="O1173" s="31">
        <v>600</v>
      </c>
      <c r="P1173" s="31">
        <v>210</v>
      </c>
      <c r="Q1173" s="30">
        <f t="shared" si="69"/>
        <v>240</v>
      </c>
      <c r="R1173" s="27">
        <f t="shared" si="67"/>
        <v>4</v>
      </c>
    </row>
    <row r="1174" spans="1:18">
      <c r="A1174" s="1"/>
      <c r="B1174" s="6" t="s">
        <v>14</v>
      </c>
      <c r="C1174" s="6">
        <v>1185732</v>
      </c>
      <c r="D1174" s="7">
        <v>44304</v>
      </c>
      <c r="E1174" s="6" t="s">
        <v>15</v>
      </c>
      <c r="F1174" s="6" t="s">
        <v>59</v>
      </c>
      <c r="G1174" s="6" t="s">
        <v>60</v>
      </c>
      <c r="H1174" s="6" t="s">
        <v>19</v>
      </c>
      <c r="I1174" s="25">
        <v>0.30000000000000004</v>
      </c>
      <c r="J1174" s="22">
        <v>1500</v>
      </c>
      <c r="K1174" s="23">
        <f t="shared" si="60"/>
        <v>450.00000000000006</v>
      </c>
      <c r="L1174" s="23">
        <f t="shared" si="61"/>
        <v>180</v>
      </c>
      <c r="M1174" s="33">
        <v>0.39999999999999997</v>
      </c>
      <c r="N1174" s="30">
        <f t="shared" si="68"/>
        <v>0.3</v>
      </c>
      <c r="O1174" s="31">
        <v>450</v>
      </c>
      <c r="P1174" s="31">
        <v>180</v>
      </c>
      <c r="Q1174" s="30">
        <f t="shared" si="69"/>
        <v>135</v>
      </c>
      <c r="R1174" s="27">
        <f t="shared" si="67"/>
        <v>4</v>
      </c>
    </row>
    <row r="1175" spans="1:18">
      <c r="A1175" s="1"/>
      <c r="B1175" s="6" t="s">
        <v>14</v>
      </c>
      <c r="C1175" s="6">
        <v>1185732</v>
      </c>
      <c r="D1175" s="7">
        <v>44304</v>
      </c>
      <c r="E1175" s="6" t="s">
        <v>15</v>
      </c>
      <c r="F1175" s="6" t="s">
        <v>59</v>
      </c>
      <c r="G1175" s="6" t="s">
        <v>60</v>
      </c>
      <c r="H1175" s="6" t="s">
        <v>20</v>
      </c>
      <c r="I1175" s="25">
        <v>0.35</v>
      </c>
      <c r="J1175" s="22">
        <v>750</v>
      </c>
      <c r="K1175" s="23">
        <f t="shared" si="60"/>
        <v>262.5</v>
      </c>
      <c r="L1175" s="23">
        <f t="shared" si="61"/>
        <v>78.75</v>
      </c>
      <c r="M1175" s="33">
        <v>0.3</v>
      </c>
      <c r="N1175" s="30">
        <f t="shared" si="68"/>
        <v>0.35</v>
      </c>
      <c r="O1175" s="31">
        <v>262.5</v>
      </c>
      <c r="P1175" s="31">
        <v>78.75</v>
      </c>
      <c r="Q1175" s="30">
        <f t="shared" si="69"/>
        <v>91.875</v>
      </c>
      <c r="R1175" s="27">
        <f t="shared" si="67"/>
        <v>4</v>
      </c>
    </row>
    <row r="1176" spans="1:18">
      <c r="A1176" s="1"/>
      <c r="B1176" s="6" t="s">
        <v>14</v>
      </c>
      <c r="C1176" s="6">
        <v>1185732</v>
      </c>
      <c r="D1176" s="7">
        <v>44304</v>
      </c>
      <c r="E1176" s="6" t="s">
        <v>15</v>
      </c>
      <c r="F1176" s="6" t="s">
        <v>59</v>
      </c>
      <c r="G1176" s="6" t="s">
        <v>60</v>
      </c>
      <c r="H1176" s="6" t="s">
        <v>21</v>
      </c>
      <c r="I1176" s="25">
        <v>0.5</v>
      </c>
      <c r="J1176" s="22">
        <v>750</v>
      </c>
      <c r="K1176" s="23">
        <f t="shared" si="60"/>
        <v>375</v>
      </c>
      <c r="L1176" s="23">
        <f t="shared" si="61"/>
        <v>93.75</v>
      </c>
      <c r="M1176" s="33">
        <v>0.25</v>
      </c>
      <c r="N1176" s="30">
        <f t="shared" si="68"/>
        <v>0.5</v>
      </c>
      <c r="O1176" s="31">
        <v>375</v>
      </c>
      <c r="P1176" s="31">
        <v>93.75</v>
      </c>
      <c r="Q1176" s="30">
        <f t="shared" si="69"/>
        <v>187.5</v>
      </c>
      <c r="R1176" s="27">
        <f t="shared" si="67"/>
        <v>4</v>
      </c>
    </row>
    <row r="1177" spans="1:18">
      <c r="A1177" s="1"/>
      <c r="B1177" s="6" t="s">
        <v>14</v>
      </c>
      <c r="C1177" s="6">
        <v>1185732</v>
      </c>
      <c r="D1177" s="7">
        <v>44304</v>
      </c>
      <c r="E1177" s="6" t="s">
        <v>15</v>
      </c>
      <c r="F1177" s="6" t="s">
        <v>59</v>
      </c>
      <c r="G1177" s="6" t="s">
        <v>60</v>
      </c>
      <c r="H1177" s="6" t="s">
        <v>22</v>
      </c>
      <c r="I1177" s="25">
        <v>0.4</v>
      </c>
      <c r="J1177" s="22">
        <v>2250</v>
      </c>
      <c r="K1177" s="23">
        <f t="shared" si="60"/>
        <v>900</v>
      </c>
      <c r="L1177" s="23">
        <f t="shared" si="61"/>
        <v>360</v>
      </c>
      <c r="M1177" s="33">
        <v>0.4</v>
      </c>
      <c r="N1177" s="30">
        <f t="shared" si="68"/>
        <v>0.4</v>
      </c>
      <c r="O1177" s="31">
        <v>900</v>
      </c>
      <c r="P1177" s="31">
        <v>360</v>
      </c>
      <c r="Q1177" s="30">
        <f t="shared" si="69"/>
        <v>360</v>
      </c>
      <c r="R1177" s="27">
        <f t="shared" si="67"/>
        <v>4</v>
      </c>
    </row>
    <row r="1178" spans="1:18">
      <c r="A1178" s="1"/>
      <c r="B1178" s="6" t="s">
        <v>14</v>
      </c>
      <c r="C1178" s="6">
        <v>1185732</v>
      </c>
      <c r="D1178" s="7">
        <v>44333</v>
      </c>
      <c r="E1178" s="6" t="s">
        <v>15</v>
      </c>
      <c r="F1178" s="6" t="s">
        <v>59</v>
      </c>
      <c r="G1178" s="6" t="s">
        <v>60</v>
      </c>
      <c r="H1178" s="6" t="s">
        <v>17</v>
      </c>
      <c r="I1178" s="25">
        <v>0.54999999999999993</v>
      </c>
      <c r="J1178" s="22">
        <v>4950</v>
      </c>
      <c r="K1178" s="23">
        <f t="shared" si="60"/>
        <v>2722.4999999999995</v>
      </c>
      <c r="L1178" s="23">
        <f t="shared" si="61"/>
        <v>952.87499999999977</v>
      </c>
      <c r="M1178" s="33">
        <v>0.35</v>
      </c>
      <c r="N1178" s="30">
        <f t="shared" si="68"/>
        <v>0.55000000000000004</v>
      </c>
      <c r="O1178" s="31">
        <v>2722.5</v>
      </c>
      <c r="P1178" s="31">
        <v>952.875</v>
      </c>
      <c r="Q1178" s="30">
        <f t="shared" si="69"/>
        <v>1497.3749999999998</v>
      </c>
      <c r="R1178" s="27">
        <f t="shared" si="67"/>
        <v>5</v>
      </c>
    </row>
    <row r="1179" spans="1:18">
      <c r="A1179" s="1"/>
      <c r="B1179" s="6" t="s">
        <v>14</v>
      </c>
      <c r="C1179" s="6">
        <v>1185732</v>
      </c>
      <c r="D1179" s="7">
        <v>44333</v>
      </c>
      <c r="E1179" s="6" t="s">
        <v>15</v>
      </c>
      <c r="F1179" s="6" t="s">
        <v>59</v>
      </c>
      <c r="G1179" s="6" t="s">
        <v>60</v>
      </c>
      <c r="H1179" s="6" t="s">
        <v>18</v>
      </c>
      <c r="I1179" s="25">
        <v>0.5</v>
      </c>
      <c r="J1179" s="22">
        <v>2000</v>
      </c>
      <c r="K1179" s="23">
        <f t="shared" si="60"/>
        <v>1000</v>
      </c>
      <c r="L1179" s="23">
        <f t="shared" si="61"/>
        <v>350</v>
      </c>
      <c r="M1179" s="33">
        <v>0.35</v>
      </c>
      <c r="N1179" s="30">
        <f t="shared" si="68"/>
        <v>0.5</v>
      </c>
      <c r="O1179" s="31">
        <v>1000</v>
      </c>
      <c r="P1179" s="31">
        <v>350</v>
      </c>
      <c r="Q1179" s="30">
        <f t="shared" si="69"/>
        <v>500</v>
      </c>
      <c r="R1179" s="27">
        <f t="shared" si="67"/>
        <v>5</v>
      </c>
    </row>
    <row r="1180" spans="1:18">
      <c r="A1180" s="1"/>
      <c r="B1180" s="6" t="s">
        <v>14</v>
      </c>
      <c r="C1180" s="6">
        <v>1185732</v>
      </c>
      <c r="D1180" s="7">
        <v>44333</v>
      </c>
      <c r="E1180" s="6" t="s">
        <v>15</v>
      </c>
      <c r="F1180" s="6" t="s">
        <v>59</v>
      </c>
      <c r="G1180" s="6" t="s">
        <v>60</v>
      </c>
      <c r="H1180" s="6" t="s">
        <v>19</v>
      </c>
      <c r="I1180" s="25">
        <v>0.45</v>
      </c>
      <c r="J1180" s="22">
        <v>1750</v>
      </c>
      <c r="K1180" s="23">
        <f t="shared" si="60"/>
        <v>787.5</v>
      </c>
      <c r="L1180" s="23">
        <f t="shared" si="61"/>
        <v>315</v>
      </c>
      <c r="M1180" s="33">
        <v>0.39999999999999997</v>
      </c>
      <c r="N1180" s="30">
        <f t="shared" si="68"/>
        <v>0.45</v>
      </c>
      <c r="O1180" s="31">
        <v>787.5</v>
      </c>
      <c r="P1180" s="31">
        <v>315</v>
      </c>
      <c r="Q1180" s="30">
        <f t="shared" si="69"/>
        <v>354.375</v>
      </c>
      <c r="R1180" s="27">
        <f t="shared" si="67"/>
        <v>5</v>
      </c>
    </row>
    <row r="1181" spans="1:18">
      <c r="A1181" s="1"/>
      <c r="B1181" s="6" t="s">
        <v>14</v>
      </c>
      <c r="C1181" s="6">
        <v>1185732</v>
      </c>
      <c r="D1181" s="7">
        <v>44333</v>
      </c>
      <c r="E1181" s="6" t="s">
        <v>15</v>
      </c>
      <c r="F1181" s="6" t="s">
        <v>59</v>
      </c>
      <c r="G1181" s="6" t="s">
        <v>60</v>
      </c>
      <c r="H1181" s="6" t="s">
        <v>20</v>
      </c>
      <c r="I1181" s="25">
        <v>0.45</v>
      </c>
      <c r="J1181" s="22">
        <v>1250</v>
      </c>
      <c r="K1181" s="23">
        <f t="shared" si="60"/>
        <v>562.5</v>
      </c>
      <c r="L1181" s="23">
        <f t="shared" si="61"/>
        <v>168.75</v>
      </c>
      <c r="M1181" s="33">
        <v>0.3</v>
      </c>
      <c r="N1181" s="30">
        <f t="shared" si="68"/>
        <v>0.45</v>
      </c>
      <c r="O1181" s="31">
        <v>562.5</v>
      </c>
      <c r="P1181" s="31">
        <v>168.75</v>
      </c>
      <c r="Q1181" s="30">
        <f t="shared" si="69"/>
        <v>253.125</v>
      </c>
      <c r="R1181" s="27">
        <f t="shared" si="67"/>
        <v>5</v>
      </c>
    </row>
    <row r="1182" spans="1:18">
      <c r="A1182" s="1"/>
      <c r="B1182" s="6" t="s">
        <v>14</v>
      </c>
      <c r="C1182" s="6">
        <v>1185732</v>
      </c>
      <c r="D1182" s="7">
        <v>44333</v>
      </c>
      <c r="E1182" s="6" t="s">
        <v>15</v>
      </c>
      <c r="F1182" s="6" t="s">
        <v>59</v>
      </c>
      <c r="G1182" s="6" t="s">
        <v>60</v>
      </c>
      <c r="H1182" s="6" t="s">
        <v>21</v>
      </c>
      <c r="I1182" s="25">
        <v>0.54999999999999993</v>
      </c>
      <c r="J1182" s="22">
        <v>1500</v>
      </c>
      <c r="K1182" s="23">
        <f t="shared" si="60"/>
        <v>824.99999999999989</v>
      </c>
      <c r="L1182" s="23">
        <f t="shared" si="61"/>
        <v>206.24999999999997</v>
      </c>
      <c r="M1182" s="33">
        <v>0.25</v>
      </c>
      <c r="N1182" s="30">
        <f t="shared" si="68"/>
        <v>0.55000000000000004</v>
      </c>
      <c r="O1182" s="31">
        <v>825</v>
      </c>
      <c r="P1182" s="31">
        <v>206.25</v>
      </c>
      <c r="Q1182" s="30">
        <f t="shared" si="69"/>
        <v>453.75</v>
      </c>
      <c r="R1182" s="27">
        <f t="shared" si="67"/>
        <v>5</v>
      </c>
    </row>
    <row r="1183" spans="1:18">
      <c r="A1183" s="1"/>
      <c r="B1183" s="6" t="s">
        <v>14</v>
      </c>
      <c r="C1183" s="6">
        <v>1185732</v>
      </c>
      <c r="D1183" s="7">
        <v>44333</v>
      </c>
      <c r="E1183" s="6" t="s">
        <v>15</v>
      </c>
      <c r="F1183" s="6" t="s">
        <v>59</v>
      </c>
      <c r="G1183" s="6" t="s">
        <v>60</v>
      </c>
      <c r="H1183" s="6" t="s">
        <v>22</v>
      </c>
      <c r="I1183" s="25">
        <v>0.6</v>
      </c>
      <c r="J1183" s="22">
        <v>2750</v>
      </c>
      <c r="K1183" s="23">
        <f t="shared" si="60"/>
        <v>1650</v>
      </c>
      <c r="L1183" s="23">
        <f t="shared" si="61"/>
        <v>660</v>
      </c>
      <c r="M1183" s="33">
        <v>0.4</v>
      </c>
      <c r="N1183" s="30">
        <f t="shared" si="68"/>
        <v>0.6</v>
      </c>
      <c r="O1183" s="31">
        <v>1650</v>
      </c>
      <c r="P1183" s="31">
        <v>660</v>
      </c>
      <c r="Q1183" s="30">
        <f t="shared" si="69"/>
        <v>990</v>
      </c>
      <c r="R1183" s="27">
        <f t="shared" si="67"/>
        <v>5</v>
      </c>
    </row>
    <row r="1184" spans="1:18">
      <c r="A1184" s="1"/>
      <c r="B1184" s="6" t="s">
        <v>14</v>
      </c>
      <c r="C1184" s="6">
        <v>1185732</v>
      </c>
      <c r="D1184" s="7">
        <v>44366</v>
      </c>
      <c r="E1184" s="6" t="s">
        <v>15</v>
      </c>
      <c r="F1184" s="6" t="s">
        <v>59</v>
      </c>
      <c r="G1184" s="6" t="s">
        <v>60</v>
      </c>
      <c r="H1184" s="6" t="s">
        <v>17</v>
      </c>
      <c r="I1184" s="25">
        <v>0.54999999999999993</v>
      </c>
      <c r="J1184" s="22">
        <v>5250</v>
      </c>
      <c r="K1184" s="23">
        <f t="shared" si="60"/>
        <v>2887.4999999999995</v>
      </c>
      <c r="L1184" s="23">
        <f t="shared" si="61"/>
        <v>1010.6249999999998</v>
      </c>
      <c r="M1184" s="33">
        <v>0.35</v>
      </c>
      <c r="N1184" s="30">
        <f t="shared" si="68"/>
        <v>0.55000000000000004</v>
      </c>
      <c r="O1184" s="31">
        <v>2887.5</v>
      </c>
      <c r="P1184" s="31">
        <v>1010.625</v>
      </c>
      <c r="Q1184" s="30">
        <f t="shared" si="69"/>
        <v>1588.1249999999998</v>
      </c>
      <c r="R1184" s="27">
        <f t="shared" si="67"/>
        <v>6</v>
      </c>
    </row>
    <row r="1185" spans="1:18">
      <c r="A1185" s="1"/>
      <c r="B1185" s="6" t="s">
        <v>14</v>
      </c>
      <c r="C1185" s="6">
        <v>1185732</v>
      </c>
      <c r="D1185" s="7">
        <v>44366</v>
      </c>
      <c r="E1185" s="6" t="s">
        <v>15</v>
      </c>
      <c r="F1185" s="6" t="s">
        <v>59</v>
      </c>
      <c r="G1185" s="6" t="s">
        <v>60</v>
      </c>
      <c r="H1185" s="6" t="s">
        <v>18</v>
      </c>
      <c r="I1185" s="25">
        <v>0.5</v>
      </c>
      <c r="J1185" s="22">
        <v>2750</v>
      </c>
      <c r="K1185" s="23">
        <f t="shared" si="60"/>
        <v>1375</v>
      </c>
      <c r="L1185" s="23">
        <f t="shared" si="61"/>
        <v>481.24999999999994</v>
      </c>
      <c r="M1185" s="33">
        <v>0.35</v>
      </c>
      <c r="N1185" s="30">
        <f t="shared" si="68"/>
        <v>0.5</v>
      </c>
      <c r="O1185" s="31">
        <v>1375</v>
      </c>
      <c r="P1185" s="31">
        <v>481.25</v>
      </c>
      <c r="Q1185" s="30">
        <f t="shared" si="69"/>
        <v>687.5</v>
      </c>
      <c r="R1185" s="27">
        <f t="shared" si="67"/>
        <v>6</v>
      </c>
    </row>
    <row r="1186" spans="1:18">
      <c r="A1186" s="1"/>
      <c r="B1186" s="6" t="s">
        <v>14</v>
      </c>
      <c r="C1186" s="6">
        <v>1185732</v>
      </c>
      <c r="D1186" s="7">
        <v>44366</v>
      </c>
      <c r="E1186" s="6" t="s">
        <v>15</v>
      </c>
      <c r="F1186" s="6" t="s">
        <v>59</v>
      </c>
      <c r="G1186" s="6" t="s">
        <v>60</v>
      </c>
      <c r="H1186" s="6" t="s">
        <v>19</v>
      </c>
      <c r="I1186" s="25">
        <v>0.45</v>
      </c>
      <c r="J1186" s="22">
        <v>2000</v>
      </c>
      <c r="K1186" s="23">
        <f t="shared" si="60"/>
        <v>900</v>
      </c>
      <c r="L1186" s="23">
        <f t="shared" si="61"/>
        <v>359.99999999999994</v>
      </c>
      <c r="M1186" s="33">
        <v>0.39999999999999997</v>
      </c>
      <c r="N1186" s="30">
        <f t="shared" si="68"/>
        <v>0.45</v>
      </c>
      <c r="O1186" s="31">
        <v>900</v>
      </c>
      <c r="P1186" s="31">
        <v>360</v>
      </c>
      <c r="Q1186" s="30">
        <f t="shared" si="69"/>
        <v>405</v>
      </c>
      <c r="R1186" s="27">
        <f t="shared" si="67"/>
        <v>6</v>
      </c>
    </row>
    <row r="1187" spans="1:18">
      <c r="A1187" s="1"/>
      <c r="B1187" s="6" t="s">
        <v>14</v>
      </c>
      <c r="C1187" s="6">
        <v>1185732</v>
      </c>
      <c r="D1187" s="7">
        <v>44366</v>
      </c>
      <c r="E1187" s="6" t="s">
        <v>15</v>
      </c>
      <c r="F1187" s="6" t="s">
        <v>59</v>
      </c>
      <c r="G1187" s="6" t="s">
        <v>60</v>
      </c>
      <c r="H1187" s="6" t="s">
        <v>20</v>
      </c>
      <c r="I1187" s="25">
        <v>0.45</v>
      </c>
      <c r="J1187" s="22">
        <v>1750</v>
      </c>
      <c r="K1187" s="23">
        <f t="shared" si="60"/>
        <v>787.5</v>
      </c>
      <c r="L1187" s="23">
        <f t="shared" si="61"/>
        <v>236.25</v>
      </c>
      <c r="M1187" s="33">
        <v>0.3</v>
      </c>
      <c r="N1187" s="30">
        <f t="shared" si="68"/>
        <v>0.45</v>
      </c>
      <c r="O1187" s="31">
        <v>787.5</v>
      </c>
      <c r="P1187" s="31">
        <v>236.25</v>
      </c>
      <c r="Q1187" s="30">
        <f t="shared" si="69"/>
        <v>354.375</v>
      </c>
      <c r="R1187" s="27">
        <f t="shared" si="67"/>
        <v>6</v>
      </c>
    </row>
    <row r="1188" spans="1:18">
      <c r="A1188" s="1"/>
      <c r="B1188" s="6" t="s">
        <v>14</v>
      </c>
      <c r="C1188" s="6">
        <v>1185732</v>
      </c>
      <c r="D1188" s="7">
        <v>44366</v>
      </c>
      <c r="E1188" s="6" t="s">
        <v>15</v>
      </c>
      <c r="F1188" s="6" t="s">
        <v>59</v>
      </c>
      <c r="G1188" s="6" t="s">
        <v>60</v>
      </c>
      <c r="H1188" s="6" t="s">
        <v>21</v>
      </c>
      <c r="I1188" s="25">
        <v>0.54999999999999993</v>
      </c>
      <c r="J1188" s="22">
        <v>1750</v>
      </c>
      <c r="K1188" s="23">
        <f t="shared" si="60"/>
        <v>962.49999999999989</v>
      </c>
      <c r="L1188" s="23">
        <f t="shared" si="61"/>
        <v>240.62499999999997</v>
      </c>
      <c r="M1188" s="33">
        <v>0.25</v>
      </c>
      <c r="N1188" s="30">
        <f t="shared" si="68"/>
        <v>0.55000000000000004</v>
      </c>
      <c r="O1188" s="31">
        <v>962.5</v>
      </c>
      <c r="P1188" s="31">
        <v>240.625</v>
      </c>
      <c r="Q1188" s="30">
        <f t="shared" si="69"/>
        <v>529.375</v>
      </c>
      <c r="R1188" s="27">
        <f t="shared" si="67"/>
        <v>6</v>
      </c>
    </row>
    <row r="1189" spans="1:18">
      <c r="A1189" s="1"/>
      <c r="B1189" s="6" t="s">
        <v>14</v>
      </c>
      <c r="C1189" s="6">
        <v>1185732</v>
      </c>
      <c r="D1189" s="7">
        <v>44366</v>
      </c>
      <c r="E1189" s="6" t="s">
        <v>15</v>
      </c>
      <c r="F1189" s="6" t="s">
        <v>59</v>
      </c>
      <c r="G1189" s="6" t="s">
        <v>60</v>
      </c>
      <c r="H1189" s="6" t="s">
        <v>22</v>
      </c>
      <c r="I1189" s="25">
        <v>0.6</v>
      </c>
      <c r="J1189" s="22">
        <v>3250</v>
      </c>
      <c r="K1189" s="23">
        <f t="shared" si="60"/>
        <v>1950</v>
      </c>
      <c r="L1189" s="23">
        <f t="shared" si="61"/>
        <v>780</v>
      </c>
      <c r="M1189" s="33">
        <v>0.4</v>
      </c>
      <c r="N1189" s="30">
        <f t="shared" si="68"/>
        <v>0.6</v>
      </c>
      <c r="O1189" s="31">
        <v>1950</v>
      </c>
      <c r="P1189" s="31">
        <v>780</v>
      </c>
      <c r="Q1189" s="30">
        <f t="shared" si="69"/>
        <v>1170</v>
      </c>
      <c r="R1189" s="27">
        <f t="shared" si="67"/>
        <v>6</v>
      </c>
    </row>
    <row r="1190" spans="1:18">
      <c r="A1190" s="1"/>
      <c r="B1190" s="6" t="s">
        <v>14</v>
      </c>
      <c r="C1190" s="6">
        <v>1185732</v>
      </c>
      <c r="D1190" s="7">
        <v>44394</v>
      </c>
      <c r="E1190" s="6" t="s">
        <v>15</v>
      </c>
      <c r="F1190" s="6" t="s">
        <v>59</v>
      </c>
      <c r="G1190" s="6" t="s">
        <v>60</v>
      </c>
      <c r="H1190" s="6" t="s">
        <v>17</v>
      </c>
      <c r="I1190" s="25">
        <v>0.54999999999999993</v>
      </c>
      <c r="J1190" s="22">
        <v>5500</v>
      </c>
      <c r="K1190" s="23">
        <f t="shared" si="60"/>
        <v>3024.9999999999995</v>
      </c>
      <c r="L1190" s="23">
        <f t="shared" si="61"/>
        <v>1058.7499999999998</v>
      </c>
      <c r="M1190" s="33">
        <v>0.35</v>
      </c>
      <c r="N1190" s="30">
        <f t="shared" si="68"/>
        <v>0.55000000000000004</v>
      </c>
      <c r="O1190" s="31">
        <v>3025</v>
      </c>
      <c r="P1190" s="31">
        <v>1058.75</v>
      </c>
      <c r="Q1190" s="30">
        <f t="shared" si="69"/>
        <v>1663.7499999999998</v>
      </c>
      <c r="R1190" s="27">
        <f t="shared" si="67"/>
        <v>7</v>
      </c>
    </row>
    <row r="1191" spans="1:18">
      <c r="A1191" s="1"/>
      <c r="B1191" s="6" t="s">
        <v>14</v>
      </c>
      <c r="C1191" s="6">
        <v>1185732</v>
      </c>
      <c r="D1191" s="7">
        <v>44394</v>
      </c>
      <c r="E1191" s="6" t="s">
        <v>15</v>
      </c>
      <c r="F1191" s="6" t="s">
        <v>59</v>
      </c>
      <c r="G1191" s="6" t="s">
        <v>60</v>
      </c>
      <c r="H1191" s="6" t="s">
        <v>18</v>
      </c>
      <c r="I1191" s="25">
        <v>0.5</v>
      </c>
      <c r="J1191" s="22">
        <v>3000</v>
      </c>
      <c r="K1191" s="23">
        <f t="shared" si="60"/>
        <v>1500</v>
      </c>
      <c r="L1191" s="23">
        <f t="shared" si="61"/>
        <v>525</v>
      </c>
      <c r="M1191" s="33">
        <v>0.35</v>
      </c>
      <c r="N1191" s="30">
        <f t="shared" si="68"/>
        <v>0.5</v>
      </c>
      <c r="O1191" s="31">
        <v>1500</v>
      </c>
      <c r="P1191" s="31">
        <v>525</v>
      </c>
      <c r="Q1191" s="30">
        <f t="shared" si="69"/>
        <v>750</v>
      </c>
      <c r="R1191" s="27">
        <f t="shared" si="67"/>
        <v>7</v>
      </c>
    </row>
    <row r="1192" spans="1:18">
      <c r="A1192" s="1"/>
      <c r="B1192" s="6" t="s">
        <v>14</v>
      </c>
      <c r="C1192" s="6">
        <v>1185732</v>
      </c>
      <c r="D1192" s="7">
        <v>44394</v>
      </c>
      <c r="E1192" s="6" t="s">
        <v>15</v>
      </c>
      <c r="F1192" s="6" t="s">
        <v>59</v>
      </c>
      <c r="G1192" s="6" t="s">
        <v>60</v>
      </c>
      <c r="H1192" s="6" t="s">
        <v>19</v>
      </c>
      <c r="I1192" s="25">
        <v>0.45</v>
      </c>
      <c r="J1192" s="22">
        <v>2250</v>
      </c>
      <c r="K1192" s="23">
        <f t="shared" si="60"/>
        <v>1012.5</v>
      </c>
      <c r="L1192" s="23">
        <f t="shared" si="61"/>
        <v>404.99999999999994</v>
      </c>
      <c r="M1192" s="33">
        <v>0.39999999999999997</v>
      </c>
      <c r="N1192" s="30">
        <f t="shared" si="68"/>
        <v>0.45</v>
      </c>
      <c r="O1192" s="31">
        <v>1012.5</v>
      </c>
      <c r="P1192" s="31">
        <v>405</v>
      </c>
      <c r="Q1192" s="30">
        <f t="shared" si="69"/>
        <v>455.625</v>
      </c>
      <c r="R1192" s="27">
        <f t="shared" si="67"/>
        <v>7</v>
      </c>
    </row>
    <row r="1193" spans="1:18">
      <c r="A1193" s="1"/>
      <c r="B1193" s="6" t="s">
        <v>14</v>
      </c>
      <c r="C1193" s="6">
        <v>1185732</v>
      </c>
      <c r="D1193" s="7">
        <v>44394</v>
      </c>
      <c r="E1193" s="6" t="s">
        <v>15</v>
      </c>
      <c r="F1193" s="6" t="s">
        <v>59</v>
      </c>
      <c r="G1193" s="6" t="s">
        <v>60</v>
      </c>
      <c r="H1193" s="6" t="s">
        <v>20</v>
      </c>
      <c r="I1193" s="25">
        <v>0.45</v>
      </c>
      <c r="J1193" s="22">
        <v>1750</v>
      </c>
      <c r="K1193" s="23">
        <f t="shared" si="60"/>
        <v>787.5</v>
      </c>
      <c r="L1193" s="23">
        <f t="shared" si="61"/>
        <v>236.25</v>
      </c>
      <c r="M1193" s="33">
        <v>0.3</v>
      </c>
      <c r="N1193" s="30">
        <f t="shared" si="68"/>
        <v>0.45</v>
      </c>
      <c r="O1193" s="31">
        <v>787.5</v>
      </c>
      <c r="P1193" s="31">
        <v>236.25</v>
      </c>
      <c r="Q1193" s="30">
        <f t="shared" si="69"/>
        <v>354.375</v>
      </c>
      <c r="R1193" s="27">
        <f t="shared" si="67"/>
        <v>7</v>
      </c>
    </row>
    <row r="1194" spans="1:18">
      <c r="A1194" s="1"/>
      <c r="B1194" s="6" t="s">
        <v>14</v>
      </c>
      <c r="C1194" s="6">
        <v>1185732</v>
      </c>
      <c r="D1194" s="7">
        <v>44394</v>
      </c>
      <c r="E1194" s="6" t="s">
        <v>15</v>
      </c>
      <c r="F1194" s="6" t="s">
        <v>59</v>
      </c>
      <c r="G1194" s="6" t="s">
        <v>60</v>
      </c>
      <c r="H1194" s="6" t="s">
        <v>21</v>
      </c>
      <c r="I1194" s="25">
        <v>0.54999999999999993</v>
      </c>
      <c r="J1194" s="22">
        <v>2000</v>
      </c>
      <c r="K1194" s="23">
        <f t="shared" si="60"/>
        <v>1099.9999999999998</v>
      </c>
      <c r="L1194" s="23">
        <f t="shared" si="61"/>
        <v>274.99999999999994</v>
      </c>
      <c r="M1194" s="33">
        <v>0.25</v>
      </c>
      <c r="N1194" s="30">
        <f t="shared" si="68"/>
        <v>0.55000000000000004</v>
      </c>
      <c r="O1194" s="31">
        <v>1100</v>
      </c>
      <c r="P1194" s="31">
        <v>275</v>
      </c>
      <c r="Q1194" s="30">
        <f t="shared" si="69"/>
        <v>604.99999999999989</v>
      </c>
      <c r="R1194" s="27">
        <f t="shared" si="67"/>
        <v>7</v>
      </c>
    </row>
    <row r="1195" spans="1:18">
      <c r="A1195" s="1"/>
      <c r="B1195" s="6" t="s">
        <v>14</v>
      </c>
      <c r="C1195" s="6">
        <v>1185732</v>
      </c>
      <c r="D1195" s="7">
        <v>44394</v>
      </c>
      <c r="E1195" s="6" t="s">
        <v>15</v>
      </c>
      <c r="F1195" s="6" t="s">
        <v>59</v>
      </c>
      <c r="G1195" s="6" t="s">
        <v>60</v>
      </c>
      <c r="H1195" s="6" t="s">
        <v>22</v>
      </c>
      <c r="I1195" s="25">
        <v>0.6</v>
      </c>
      <c r="J1195" s="22">
        <v>3750</v>
      </c>
      <c r="K1195" s="23">
        <f t="shared" si="60"/>
        <v>2250</v>
      </c>
      <c r="L1195" s="23">
        <f t="shared" si="61"/>
        <v>900</v>
      </c>
      <c r="M1195" s="33">
        <v>0.4</v>
      </c>
      <c r="N1195" s="30">
        <f t="shared" si="68"/>
        <v>0.6</v>
      </c>
      <c r="O1195" s="31">
        <v>2250</v>
      </c>
      <c r="P1195" s="31">
        <v>900</v>
      </c>
      <c r="Q1195" s="30">
        <f t="shared" si="69"/>
        <v>1350</v>
      </c>
      <c r="R1195" s="27">
        <f t="shared" si="67"/>
        <v>7</v>
      </c>
    </row>
    <row r="1196" spans="1:18">
      <c r="A1196" s="1"/>
      <c r="B1196" s="6" t="s">
        <v>14</v>
      </c>
      <c r="C1196" s="6">
        <v>1185732</v>
      </c>
      <c r="D1196" s="7">
        <v>44426</v>
      </c>
      <c r="E1196" s="6" t="s">
        <v>15</v>
      </c>
      <c r="F1196" s="6" t="s">
        <v>59</v>
      </c>
      <c r="G1196" s="6" t="s">
        <v>60</v>
      </c>
      <c r="H1196" s="6" t="s">
        <v>17</v>
      </c>
      <c r="I1196" s="25">
        <v>0.54999999999999993</v>
      </c>
      <c r="J1196" s="22">
        <v>5250</v>
      </c>
      <c r="K1196" s="23">
        <f t="shared" si="60"/>
        <v>2887.4999999999995</v>
      </c>
      <c r="L1196" s="23">
        <f t="shared" si="61"/>
        <v>1010.6249999999998</v>
      </c>
      <c r="M1196" s="33">
        <v>0.35</v>
      </c>
      <c r="N1196" s="30">
        <f t="shared" si="68"/>
        <v>0.55000000000000004</v>
      </c>
      <c r="O1196" s="31">
        <v>2887.5</v>
      </c>
      <c r="P1196" s="31">
        <v>1010.625</v>
      </c>
      <c r="Q1196" s="30">
        <f t="shared" si="69"/>
        <v>1588.1249999999998</v>
      </c>
      <c r="R1196" s="27">
        <f t="shared" si="67"/>
        <v>8</v>
      </c>
    </row>
    <row r="1197" spans="1:18">
      <c r="A1197" s="1"/>
      <c r="B1197" s="6" t="s">
        <v>14</v>
      </c>
      <c r="C1197" s="6">
        <v>1185732</v>
      </c>
      <c r="D1197" s="7">
        <v>44426</v>
      </c>
      <c r="E1197" s="6" t="s">
        <v>15</v>
      </c>
      <c r="F1197" s="6" t="s">
        <v>59</v>
      </c>
      <c r="G1197" s="6" t="s">
        <v>60</v>
      </c>
      <c r="H1197" s="6" t="s">
        <v>18</v>
      </c>
      <c r="I1197" s="25">
        <v>0.5</v>
      </c>
      <c r="J1197" s="22">
        <v>3000</v>
      </c>
      <c r="K1197" s="23">
        <f t="shared" si="60"/>
        <v>1500</v>
      </c>
      <c r="L1197" s="23">
        <f t="shared" si="61"/>
        <v>525</v>
      </c>
      <c r="M1197" s="33">
        <v>0.35</v>
      </c>
      <c r="N1197" s="30">
        <f t="shared" si="68"/>
        <v>0.5</v>
      </c>
      <c r="O1197" s="31">
        <v>1500</v>
      </c>
      <c r="P1197" s="31">
        <v>525</v>
      </c>
      <c r="Q1197" s="30">
        <f t="shared" si="69"/>
        <v>750</v>
      </c>
      <c r="R1197" s="27">
        <f t="shared" si="67"/>
        <v>8</v>
      </c>
    </row>
    <row r="1198" spans="1:18">
      <c r="A1198" s="1"/>
      <c r="B1198" s="6" t="s">
        <v>14</v>
      </c>
      <c r="C1198" s="6">
        <v>1185732</v>
      </c>
      <c r="D1198" s="7">
        <v>44426</v>
      </c>
      <c r="E1198" s="6" t="s">
        <v>15</v>
      </c>
      <c r="F1198" s="6" t="s">
        <v>59</v>
      </c>
      <c r="G1198" s="6" t="s">
        <v>60</v>
      </c>
      <c r="H1198" s="6" t="s">
        <v>19</v>
      </c>
      <c r="I1198" s="25">
        <v>0.45</v>
      </c>
      <c r="J1198" s="22">
        <v>2250</v>
      </c>
      <c r="K1198" s="23">
        <f t="shared" si="60"/>
        <v>1012.5</v>
      </c>
      <c r="L1198" s="23">
        <f t="shared" si="61"/>
        <v>404.99999999999994</v>
      </c>
      <c r="M1198" s="33">
        <v>0.39999999999999997</v>
      </c>
      <c r="N1198" s="30">
        <f t="shared" si="68"/>
        <v>0.45</v>
      </c>
      <c r="O1198" s="31">
        <v>1012.5</v>
      </c>
      <c r="P1198" s="31">
        <v>405</v>
      </c>
      <c r="Q1198" s="30">
        <f t="shared" si="69"/>
        <v>455.625</v>
      </c>
      <c r="R1198" s="27">
        <f t="shared" si="67"/>
        <v>8</v>
      </c>
    </row>
    <row r="1199" spans="1:18">
      <c r="A1199" s="1"/>
      <c r="B1199" s="6" t="s">
        <v>14</v>
      </c>
      <c r="C1199" s="6">
        <v>1185732</v>
      </c>
      <c r="D1199" s="7">
        <v>44426</v>
      </c>
      <c r="E1199" s="6" t="s">
        <v>15</v>
      </c>
      <c r="F1199" s="6" t="s">
        <v>59</v>
      </c>
      <c r="G1199" s="6" t="s">
        <v>60</v>
      </c>
      <c r="H1199" s="6" t="s">
        <v>20</v>
      </c>
      <c r="I1199" s="25">
        <v>0.45</v>
      </c>
      <c r="J1199" s="22">
        <v>1750</v>
      </c>
      <c r="K1199" s="23">
        <f t="shared" si="60"/>
        <v>787.5</v>
      </c>
      <c r="L1199" s="23">
        <f t="shared" si="61"/>
        <v>236.25</v>
      </c>
      <c r="M1199" s="33">
        <v>0.3</v>
      </c>
      <c r="N1199" s="30">
        <f t="shared" si="68"/>
        <v>0.45</v>
      </c>
      <c r="O1199" s="31">
        <v>787.5</v>
      </c>
      <c r="P1199" s="31">
        <v>236.25</v>
      </c>
      <c r="Q1199" s="30">
        <f t="shared" si="69"/>
        <v>354.375</v>
      </c>
      <c r="R1199" s="27">
        <f t="shared" si="67"/>
        <v>8</v>
      </c>
    </row>
    <row r="1200" spans="1:18">
      <c r="A1200" s="1"/>
      <c r="B1200" s="6" t="s">
        <v>14</v>
      </c>
      <c r="C1200" s="6">
        <v>1185732</v>
      </c>
      <c r="D1200" s="7">
        <v>44426</v>
      </c>
      <c r="E1200" s="6" t="s">
        <v>15</v>
      </c>
      <c r="F1200" s="6" t="s">
        <v>59</v>
      </c>
      <c r="G1200" s="6" t="s">
        <v>60</v>
      </c>
      <c r="H1200" s="6" t="s">
        <v>21</v>
      </c>
      <c r="I1200" s="25">
        <v>0.54999999999999993</v>
      </c>
      <c r="J1200" s="22">
        <v>1500</v>
      </c>
      <c r="K1200" s="23">
        <f t="shared" si="60"/>
        <v>824.99999999999989</v>
      </c>
      <c r="L1200" s="23">
        <f t="shared" si="61"/>
        <v>206.24999999999997</v>
      </c>
      <c r="M1200" s="33">
        <v>0.25</v>
      </c>
      <c r="N1200" s="30">
        <f t="shared" si="68"/>
        <v>0.55000000000000004</v>
      </c>
      <c r="O1200" s="31">
        <v>825</v>
      </c>
      <c r="P1200" s="31">
        <v>206.25</v>
      </c>
      <c r="Q1200" s="30">
        <f t="shared" si="69"/>
        <v>453.75</v>
      </c>
      <c r="R1200" s="27">
        <f t="shared" ref="R1200:R1263" si="70">MONTH(D1200)</f>
        <v>8</v>
      </c>
    </row>
    <row r="1201" spans="1:18">
      <c r="A1201" s="1"/>
      <c r="B1201" s="6" t="s">
        <v>14</v>
      </c>
      <c r="C1201" s="6">
        <v>1185732</v>
      </c>
      <c r="D1201" s="7">
        <v>44426</v>
      </c>
      <c r="E1201" s="6" t="s">
        <v>15</v>
      </c>
      <c r="F1201" s="6" t="s">
        <v>59</v>
      </c>
      <c r="G1201" s="6" t="s">
        <v>60</v>
      </c>
      <c r="H1201" s="6" t="s">
        <v>22</v>
      </c>
      <c r="I1201" s="25">
        <v>0.6</v>
      </c>
      <c r="J1201" s="22">
        <v>3250</v>
      </c>
      <c r="K1201" s="23">
        <f t="shared" si="60"/>
        <v>1950</v>
      </c>
      <c r="L1201" s="23">
        <f t="shared" si="61"/>
        <v>780</v>
      </c>
      <c r="M1201" s="33">
        <v>0.4</v>
      </c>
      <c r="N1201" s="30">
        <f t="shared" si="68"/>
        <v>0.6</v>
      </c>
      <c r="O1201" s="31">
        <v>1950</v>
      </c>
      <c r="P1201" s="31">
        <v>780</v>
      </c>
      <c r="Q1201" s="30">
        <f t="shared" si="69"/>
        <v>1170</v>
      </c>
      <c r="R1201" s="27">
        <f t="shared" si="70"/>
        <v>8</v>
      </c>
    </row>
    <row r="1202" spans="1:18">
      <c r="A1202" s="1"/>
      <c r="B1202" s="6" t="s">
        <v>14</v>
      </c>
      <c r="C1202" s="6">
        <v>1185732</v>
      </c>
      <c r="D1202" s="7">
        <v>44456</v>
      </c>
      <c r="E1202" s="6" t="s">
        <v>15</v>
      </c>
      <c r="F1202" s="6" t="s">
        <v>59</v>
      </c>
      <c r="G1202" s="6" t="s">
        <v>60</v>
      </c>
      <c r="H1202" s="6" t="s">
        <v>17</v>
      </c>
      <c r="I1202" s="25">
        <v>0.54999999999999993</v>
      </c>
      <c r="J1202" s="22">
        <v>4500</v>
      </c>
      <c r="K1202" s="23">
        <f t="shared" si="60"/>
        <v>2474.9999999999995</v>
      </c>
      <c r="L1202" s="23">
        <f t="shared" si="61"/>
        <v>866.24999999999977</v>
      </c>
      <c r="M1202" s="33">
        <v>0.35</v>
      </c>
      <c r="N1202" s="30">
        <f t="shared" si="68"/>
        <v>0.55000000000000004</v>
      </c>
      <c r="O1202" s="31">
        <v>2475</v>
      </c>
      <c r="P1202" s="31">
        <v>866.25</v>
      </c>
      <c r="Q1202" s="30">
        <f t="shared" si="69"/>
        <v>1361.2499999999998</v>
      </c>
      <c r="R1202" s="27">
        <f t="shared" si="70"/>
        <v>9</v>
      </c>
    </row>
    <row r="1203" spans="1:18">
      <c r="A1203" s="1"/>
      <c r="B1203" s="6" t="s">
        <v>14</v>
      </c>
      <c r="C1203" s="6">
        <v>1185732</v>
      </c>
      <c r="D1203" s="7">
        <v>44456</v>
      </c>
      <c r="E1203" s="6" t="s">
        <v>15</v>
      </c>
      <c r="F1203" s="6" t="s">
        <v>59</v>
      </c>
      <c r="G1203" s="6" t="s">
        <v>60</v>
      </c>
      <c r="H1203" s="6" t="s">
        <v>18</v>
      </c>
      <c r="I1203" s="25">
        <v>0.5</v>
      </c>
      <c r="J1203" s="22">
        <v>2500</v>
      </c>
      <c r="K1203" s="23">
        <f t="shared" si="60"/>
        <v>1250</v>
      </c>
      <c r="L1203" s="23">
        <f t="shared" si="61"/>
        <v>437.5</v>
      </c>
      <c r="M1203" s="33">
        <v>0.35</v>
      </c>
      <c r="N1203" s="30">
        <f t="shared" si="68"/>
        <v>0.5</v>
      </c>
      <c r="O1203" s="31">
        <v>1250</v>
      </c>
      <c r="P1203" s="31">
        <v>437.5</v>
      </c>
      <c r="Q1203" s="30">
        <f t="shared" si="69"/>
        <v>625</v>
      </c>
      <c r="R1203" s="27">
        <f t="shared" si="70"/>
        <v>9</v>
      </c>
    </row>
    <row r="1204" spans="1:18">
      <c r="A1204" s="1"/>
      <c r="B1204" s="6" t="s">
        <v>14</v>
      </c>
      <c r="C1204" s="6">
        <v>1185732</v>
      </c>
      <c r="D1204" s="7">
        <v>44456</v>
      </c>
      <c r="E1204" s="6" t="s">
        <v>15</v>
      </c>
      <c r="F1204" s="6" t="s">
        <v>59</v>
      </c>
      <c r="G1204" s="6" t="s">
        <v>60</v>
      </c>
      <c r="H1204" s="6" t="s">
        <v>19</v>
      </c>
      <c r="I1204" s="25">
        <v>0.45</v>
      </c>
      <c r="J1204" s="22">
        <v>1500</v>
      </c>
      <c r="K1204" s="23">
        <f t="shared" si="60"/>
        <v>675</v>
      </c>
      <c r="L1204" s="23">
        <f t="shared" si="61"/>
        <v>270</v>
      </c>
      <c r="M1204" s="33">
        <v>0.39999999999999997</v>
      </c>
      <c r="N1204" s="30">
        <f t="shared" si="68"/>
        <v>0.45</v>
      </c>
      <c r="O1204" s="31">
        <v>675</v>
      </c>
      <c r="P1204" s="31">
        <v>270</v>
      </c>
      <c r="Q1204" s="30">
        <f t="shared" si="69"/>
        <v>303.75</v>
      </c>
      <c r="R1204" s="27">
        <f t="shared" si="70"/>
        <v>9</v>
      </c>
    </row>
    <row r="1205" spans="1:18">
      <c r="A1205" s="1"/>
      <c r="B1205" s="6" t="s">
        <v>14</v>
      </c>
      <c r="C1205" s="6">
        <v>1185732</v>
      </c>
      <c r="D1205" s="7">
        <v>44456</v>
      </c>
      <c r="E1205" s="6" t="s">
        <v>15</v>
      </c>
      <c r="F1205" s="6" t="s">
        <v>59</v>
      </c>
      <c r="G1205" s="6" t="s">
        <v>60</v>
      </c>
      <c r="H1205" s="6" t="s">
        <v>20</v>
      </c>
      <c r="I1205" s="25">
        <v>0.45</v>
      </c>
      <c r="J1205" s="22">
        <v>1250</v>
      </c>
      <c r="K1205" s="23">
        <f t="shared" si="60"/>
        <v>562.5</v>
      </c>
      <c r="L1205" s="23">
        <f t="shared" si="61"/>
        <v>168.75</v>
      </c>
      <c r="M1205" s="33">
        <v>0.3</v>
      </c>
      <c r="N1205" s="30">
        <f t="shared" si="68"/>
        <v>0.45</v>
      </c>
      <c r="O1205" s="31">
        <v>562.5</v>
      </c>
      <c r="P1205" s="31">
        <v>168.75</v>
      </c>
      <c r="Q1205" s="30">
        <f t="shared" si="69"/>
        <v>253.125</v>
      </c>
      <c r="R1205" s="27">
        <f t="shared" si="70"/>
        <v>9</v>
      </c>
    </row>
    <row r="1206" spans="1:18">
      <c r="A1206" s="1"/>
      <c r="B1206" s="6" t="s">
        <v>14</v>
      </c>
      <c r="C1206" s="6">
        <v>1185732</v>
      </c>
      <c r="D1206" s="7">
        <v>44456</v>
      </c>
      <c r="E1206" s="6" t="s">
        <v>15</v>
      </c>
      <c r="F1206" s="6" t="s">
        <v>59</v>
      </c>
      <c r="G1206" s="6" t="s">
        <v>60</v>
      </c>
      <c r="H1206" s="6" t="s">
        <v>21</v>
      </c>
      <c r="I1206" s="25">
        <v>0.54999999999999993</v>
      </c>
      <c r="J1206" s="22">
        <v>1250</v>
      </c>
      <c r="K1206" s="23">
        <f t="shared" si="60"/>
        <v>687.49999999999989</v>
      </c>
      <c r="L1206" s="23">
        <f t="shared" si="61"/>
        <v>171.87499999999997</v>
      </c>
      <c r="M1206" s="33">
        <v>0.25</v>
      </c>
      <c r="N1206" s="30">
        <f t="shared" si="68"/>
        <v>0.55000000000000004</v>
      </c>
      <c r="O1206" s="31">
        <v>687.5</v>
      </c>
      <c r="P1206" s="31">
        <v>171.875</v>
      </c>
      <c r="Q1206" s="30">
        <f t="shared" si="69"/>
        <v>378.12499999999994</v>
      </c>
      <c r="R1206" s="27">
        <f t="shared" si="70"/>
        <v>9</v>
      </c>
    </row>
    <row r="1207" spans="1:18">
      <c r="A1207" s="1"/>
      <c r="B1207" s="6" t="s">
        <v>14</v>
      </c>
      <c r="C1207" s="6">
        <v>1185732</v>
      </c>
      <c r="D1207" s="7">
        <v>44456</v>
      </c>
      <c r="E1207" s="6" t="s">
        <v>15</v>
      </c>
      <c r="F1207" s="6" t="s">
        <v>59</v>
      </c>
      <c r="G1207" s="6" t="s">
        <v>60</v>
      </c>
      <c r="H1207" s="6" t="s">
        <v>22</v>
      </c>
      <c r="I1207" s="25">
        <v>0.6</v>
      </c>
      <c r="J1207" s="22">
        <v>2250</v>
      </c>
      <c r="K1207" s="23">
        <f t="shared" si="60"/>
        <v>1350</v>
      </c>
      <c r="L1207" s="23">
        <f t="shared" si="61"/>
        <v>540</v>
      </c>
      <c r="M1207" s="33">
        <v>0.4</v>
      </c>
      <c r="N1207" s="30">
        <f t="shared" si="68"/>
        <v>0.6</v>
      </c>
      <c r="O1207" s="31">
        <v>1350</v>
      </c>
      <c r="P1207" s="31">
        <v>540</v>
      </c>
      <c r="Q1207" s="30">
        <f t="shared" si="69"/>
        <v>810</v>
      </c>
      <c r="R1207" s="27">
        <f t="shared" si="70"/>
        <v>9</v>
      </c>
    </row>
    <row r="1208" spans="1:18">
      <c r="A1208" s="1"/>
      <c r="B1208" s="6" t="s">
        <v>14</v>
      </c>
      <c r="C1208" s="6">
        <v>1185732</v>
      </c>
      <c r="D1208" s="7">
        <v>44488</v>
      </c>
      <c r="E1208" s="6" t="s">
        <v>15</v>
      </c>
      <c r="F1208" s="6" t="s">
        <v>59</v>
      </c>
      <c r="G1208" s="6" t="s">
        <v>60</v>
      </c>
      <c r="H1208" s="6" t="s">
        <v>17</v>
      </c>
      <c r="I1208" s="25">
        <v>0.6</v>
      </c>
      <c r="J1208" s="22">
        <v>4000</v>
      </c>
      <c r="K1208" s="23">
        <f t="shared" si="60"/>
        <v>2400</v>
      </c>
      <c r="L1208" s="23">
        <f t="shared" si="61"/>
        <v>840</v>
      </c>
      <c r="M1208" s="33">
        <v>0.35</v>
      </c>
      <c r="N1208" s="30">
        <f t="shared" si="68"/>
        <v>0.6</v>
      </c>
      <c r="O1208" s="31">
        <v>2400</v>
      </c>
      <c r="P1208" s="31">
        <v>840</v>
      </c>
      <c r="Q1208" s="30">
        <f t="shared" si="69"/>
        <v>1440</v>
      </c>
      <c r="R1208" s="27">
        <f t="shared" si="70"/>
        <v>10</v>
      </c>
    </row>
    <row r="1209" spans="1:18">
      <c r="A1209" s="1"/>
      <c r="B1209" s="6" t="s">
        <v>14</v>
      </c>
      <c r="C1209" s="6">
        <v>1185732</v>
      </c>
      <c r="D1209" s="7">
        <v>44488</v>
      </c>
      <c r="E1209" s="6" t="s">
        <v>15</v>
      </c>
      <c r="F1209" s="6" t="s">
        <v>59</v>
      </c>
      <c r="G1209" s="6" t="s">
        <v>60</v>
      </c>
      <c r="H1209" s="6" t="s">
        <v>18</v>
      </c>
      <c r="I1209" s="25">
        <v>0.55000000000000004</v>
      </c>
      <c r="J1209" s="22">
        <v>2250</v>
      </c>
      <c r="K1209" s="23">
        <f t="shared" si="60"/>
        <v>1237.5</v>
      </c>
      <c r="L1209" s="23">
        <f t="shared" si="61"/>
        <v>433.125</v>
      </c>
      <c r="M1209" s="33">
        <v>0.35</v>
      </c>
      <c r="N1209" s="30">
        <f t="shared" si="68"/>
        <v>0.55000000000000004</v>
      </c>
      <c r="O1209" s="31">
        <v>1237.5</v>
      </c>
      <c r="P1209" s="31">
        <v>433.125</v>
      </c>
      <c r="Q1209" s="30">
        <f t="shared" si="69"/>
        <v>680.625</v>
      </c>
      <c r="R1209" s="27">
        <f t="shared" si="70"/>
        <v>10</v>
      </c>
    </row>
    <row r="1210" spans="1:18">
      <c r="A1210" s="1"/>
      <c r="B1210" s="6" t="s">
        <v>14</v>
      </c>
      <c r="C1210" s="6">
        <v>1185732</v>
      </c>
      <c r="D1210" s="7">
        <v>44488</v>
      </c>
      <c r="E1210" s="6" t="s">
        <v>15</v>
      </c>
      <c r="F1210" s="6" t="s">
        <v>59</v>
      </c>
      <c r="G1210" s="6" t="s">
        <v>60</v>
      </c>
      <c r="H1210" s="6" t="s">
        <v>19</v>
      </c>
      <c r="I1210" s="25">
        <v>0.55000000000000004</v>
      </c>
      <c r="J1210" s="22">
        <v>1250</v>
      </c>
      <c r="K1210" s="23">
        <f t="shared" si="60"/>
        <v>687.5</v>
      </c>
      <c r="L1210" s="23">
        <f t="shared" si="61"/>
        <v>275</v>
      </c>
      <c r="M1210" s="33">
        <v>0.39999999999999997</v>
      </c>
      <c r="N1210" s="30">
        <f t="shared" si="68"/>
        <v>0.55000000000000004</v>
      </c>
      <c r="O1210" s="31">
        <v>687.5</v>
      </c>
      <c r="P1210" s="31">
        <v>275</v>
      </c>
      <c r="Q1210" s="30">
        <f t="shared" si="69"/>
        <v>378.12500000000006</v>
      </c>
      <c r="R1210" s="27">
        <f t="shared" si="70"/>
        <v>10</v>
      </c>
    </row>
    <row r="1211" spans="1:18">
      <c r="A1211" s="1"/>
      <c r="B1211" s="6" t="s">
        <v>14</v>
      </c>
      <c r="C1211" s="6">
        <v>1185732</v>
      </c>
      <c r="D1211" s="7">
        <v>44488</v>
      </c>
      <c r="E1211" s="6" t="s">
        <v>15</v>
      </c>
      <c r="F1211" s="6" t="s">
        <v>59</v>
      </c>
      <c r="G1211" s="6" t="s">
        <v>60</v>
      </c>
      <c r="H1211" s="6" t="s">
        <v>20</v>
      </c>
      <c r="I1211" s="25">
        <v>0.55000000000000004</v>
      </c>
      <c r="J1211" s="22">
        <v>1000</v>
      </c>
      <c r="K1211" s="23">
        <f t="shared" si="60"/>
        <v>550</v>
      </c>
      <c r="L1211" s="23">
        <f t="shared" si="61"/>
        <v>165</v>
      </c>
      <c r="M1211" s="33">
        <v>0.3</v>
      </c>
      <c r="N1211" s="30">
        <f t="shared" si="68"/>
        <v>0.55000000000000004</v>
      </c>
      <c r="O1211" s="31">
        <v>550</v>
      </c>
      <c r="P1211" s="31">
        <v>165</v>
      </c>
      <c r="Q1211" s="30">
        <f t="shared" si="69"/>
        <v>302.5</v>
      </c>
      <c r="R1211" s="27">
        <f t="shared" si="70"/>
        <v>10</v>
      </c>
    </row>
    <row r="1212" spans="1:18">
      <c r="A1212" s="1"/>
      <c r="B1212" s="6" t="s">
        <v>14</v>
      </c>
      <c r="C1212" s="6">
        <v>1185732</v>
      </c>
      <c r="D1212" s="7">
        <v>44488</v>
      </c>
      <c r="E1212" s="6" t="s">
        <v>15</v>
      </c>
      <c r="F1212" s="6" t="s">
        <v>59</v>
      </c>
      <c r="G1212" s="6" t="s">
        <v>60</v>
      </c>
      <c r="H1212" s="6" t="s">
        <v>21</v>
      </c>
      <c r="I1212" s="25">
        <v>0.65</v>
      </c>
      <c r="J1212" s="22">
        <v>1000</v>
      </c>
      <c r="K1212" s="23">
        <f t="shared" si="60"/>
        <v>650</v>
      </c>
      <c r="L1212" s="23">
        <f t="shared" si="61"/>
        <v>162.5</v>
      </c>
      <c r="M1212" s="33">
        <v>0.25</v>
      </c>
      <c r="N1212" s="30">
        <f t="shared" si="68"/>
        <v>0.65</v>
      </c>
      <c r="O1212" s="31">
        <v>650</v>
      </c>
      <c r="P1212" s="31">
        <v>162.5</v>
      </c>
      <c r="Q1212" s="30">
        <f t="shared" si="69"/>
        <v>422.5</v>
      </c>
      <c r="R1212" s="27">
        <f t="shared" si="70"/>
        <v>10</v>
      </c>
    </row>
    <row r="1213" spans="1:18">
      <c r="A1213" s="1"/>
      <c r="B1213" s="6" t="s">
        <v>14</v>
      </c>
      <c r="C1213" s="6">
        <v>1185732</v>
      </c>
      <c r="D1213" s="7">
        <v>44488</v>
      </c>
      <c r="E1213" s="6" t="s">
        <v>15</v>
      </c>
      <c r="F1213" s="6" t="s">
        <v>59</v>
      </c>
      <c r="G1213" s="6" t="s">
        <v>60</v>
      </c>
      <c r="H1213" s="6" t="s">
        <v>22</v>
      </c>
      <c r="I1213" s="25">
        <v>0.7</v>
      </c>
      <c r="J1213" s="22">
        <v>2250</v>
      </c>
      <c r="K1213" s="23">
        <f t="shared" si="60"/>
        <v>1575</v>
      </c>
      <c r="L1213" s="23">
        <f t="shared" si="61"/>
        <v>630</v>
      </c>
      <c r="M1213" s="33">
        <v>0.4</v>
      </c>
      <c r="N1213" s="30">
        <f t="shared" si="68"/>
        <v>0.7</v>
      </c>
      <c r="O1213" s="31">
        <v>1575</v>
      </c>
      <c r="P1213" s="31">
        <v>630</v>
      </c>
      <c r="Q1213" s="30">
        <f t="shared" si="69"/>
        <v>1102.5</v>
      </c>
      <c r="R1213" s="27">
        <f t="shared" si="70"/>
        <v>10</v>
      </c>
    </row>
    <row r="1214" spans="1:18">
      <c r="A1214" s="1"/>
      <c r="B1214" s="6" t="s">
        <v>14</v>
      </c>
      <c r="C1214" s="6">
        <v>1185732</v>
      </c>
      <c r="D1214" s="7">
        <v>44518</v>
      </c>
      <c r="E1214" s="6" t="s">
        <v>15</v>
      </c>
      <c r="F1214" s="6" t="s">
        <v>59</v>
      </c>
      <c r="G1214" s="6" t="s">
        <v>60</v>
      </c>
      <c r="H1214" s="6" t="s">
        <v>17</v>
      </c>
      <c r="I1214" s="25">
        <v>0.65</v>
      </c>
      <c r="J1214" s="22">
        <v>3750</v>
      </c>
      <c r="K1214" s="23">
        <f t="shared" si="60"/>
        <v>2437.5</v>
      </c>
      <c r="L1214" s="23">
        <f t="shared" si="61"/>
        <v>853.125</v>
      </c>
      <c r="M1214" s="33">
        <v>0.35</v>
      </c>
      <c r="N1214" s="30">
        <f t="shared" si="68"/>
        <v>0.65</v>
      </c>
      <c r="O1214" s="31">
        <v>2437.5</v>
      </c>
      <c r="P1214" s="31">
        <v>853.125</v>
      </c>
      <c r="Q1214" s="30">
        <f t="shared" si="69"/>
        <v>1584.375</v>
      </c>
      <c r="R1214" s="27">
        <f t="shared" si="70"/>
        <v>11</v>
      </c>
    </row>
    <row r="1215" spans="1:18">
      <c r="A1215" s="1"/>
      <c r="B1215" s="6" t="s">
        <v>14</v>
      </c>
      <c r="C1215" s="6">
        <v>1185732</v>
      </c>
      <c r="D1215" s="7">
        <v>44518</v>
      </c>
      <c r="E1215" s="6" t="s">
        <v>15</v>
      </c>
      <c r="F1215" s="6" t="s">
        <v>59</v>
      </c>
      <c r="G1215" s="6" t="s">
        <v>60</v>
      </c>
      <c r="H1215" s="6" t="s">
        <v>18</v>
      </c>
      <c r="I1215" s="25">
        <v>0.55000000000000004</v>
      </c>
      <c r="J1215" s="22">
        <v>2000</v>
      </c>
      <c r="K1215" s="23">
        <f t="shared" si="60"/>
        <v>1100</v>
      </c>
      <c r="L1215" s="23">
        <f t="shared" si="61"/>
        <v>385</v>
      </c>
      <c r="M1215" s="33">
        <v>0.35</v>
      </c>
      <c r="N1215" s="30">
        <f t="shared" si="68"/>
        <v>0.55000000000000004</v>
      </c>
      <c r="O1215" s="31">
        <v>1100</v>
      </c>
      <c r="P1215" s="31">
        <v>385</v>
      </c>
      <c r="Q1215" s="30">
        <f t="shared" si="69"/>
        <v>605</v>
      </c>
      <c r="R1215" s="27">
        <f t="shared" si="70"/>
        <v>11</v>
      </c>
    </row>
    <row r="1216" spans="1:18">
      <c r="A1216" s="1"/>
      <c r="B1216" s="6" t="s">
        <v>14</v>
      </c>
      <c r="C1216" s="6">
        <v>1185732</v>
      </c>
      <c r="D1216" s="7">
        <v>44518</v>
      </c>
      <c r="E1216" s="6" t="s">
        <v>15</v>
      </c>
      <c r="F1216" s="6" t="s">
        <v>59</v>
      </c>
      <c r="G1216" s="6" t="s">
        <v>60</v>
      </c>
      <c r="H1216" s="6" t="s">
        <v>19</v>
      </c>
      <c r="I1216" s="25">
        <v>0.55000000000000004</v>
      </c>
      <c r="J1216" s="22">
        <v>1950</v>
      </c>
      <c r="K1216" s="23">
        <f t="shared" si="60"/>
        <v>1072.5</v>
      </c>
      <c r="L1216" s="23">
        <f t="shared" si="61"/>
        <v>428.99999999999994</v>
      </c>
      <c r="M1216" s="33">
        <v>0.39999999999999997</v>
      </c>
      <c r="N1216" s="30">
        <f t="shared" si="68"/>
        <v>0.55000000000000004</v>
      </c>
      <c r="O1216" s="31">
        <v>1072.5</v>
      </c>
      <c r="P1216" s="31">
        <v>429</v>
      </c>
      <c r="Q1216" s="30">
        <f t="shared" si="69"/>
        <v>589.875</v>
      </c>
      <c r="R1216" s="27">
        <f t="shared" si="70"/>
        <v>11</v>
      </c>
    </row>
    <row r="1217" spans="1:18">
      <c r="A1217" s="1"/>
      <c r="B1217" s="6" t="s">
        <v>14</v>
      </c>
      <c r="C1217" s="6">
        <v>1185732</v>
      </c>
      <c r="D1217" s="7">
        <v>44518</v>
      </c>
      <c r="E1217" s="6" t="s">
        <v>15</v>
      </c>
      <c r="F1217" s="6" t="s">
        <v>59</v>
      </c>
      <c r="G1217" s="6" t="s">
        <v>60</v>
      </c>
      <c r="H1217" s="6" t="s">
        <v>20</v>
      </c>
      <c r="I1217" s="25">
        <v>0.55000000000000004</v>
      </c>
      <c r="J1217" s="22">
        <v>1750</v>
      </c>
      <c r="K1217" s="23">
        <f t="shared" si="60"/>
        <v>962.50000000000011</v>
      </c>
      <c r="L1217" s="23">
        <f t="shared" si="61"/>
        <v>288.75</v>
      </c>
      <c r="M1217" s="33">
        <v>0.3</v>
      </c>
      <c r="N1217" s="30">
        <f t="shared" si="68"/>
        <v>0.55000000000000004</v>
      </c>
      <c r="O1217" s="31">
        <v>962.5</v>
      </c>
      <c r="P1217" s="31">
        <v>288.75</v>
      </c>
      <c r="Q1217" s="30">
        <f t="shared" si="69"/>
        <v>529.37500000000011</v>
      </c>
      <c r="R1217" s="27">
        <f t="shared" si="70"/>
        <v>11</v>
      </c>
    </row>
    <row r="1218" spans="1:18">
      <c r="A1218" s="1"/>
      <c r="B1218" s="6" t="s">
        <v>14</v>
      </c>
      <c r="C1218" s="6">
        <v>1185732</v>
      </c>
      <c r="D1218" s="7">
        <v>44518</v>
      </c>
      <c r="E1218" s="6" t="s">
        <v>15</v>
      </c>
      <c r="F1218" s="6" t="s">
        <v>59</v>
      </c>
      <c r="G1218" s="6" t="s">
        <v>60</v>
      </c>
      <c r="H1218" s="6" t="s">
        <v>21</v>
      </c>
      <c r="I1218" s="25">
        <v>0.65</v>
      </c>
      <c r="J1218" s="22">
        <v>1500</v>
      </c>
      <c r="K1218" s="23">
        <f t="shared" si="60"/>
        <v>975</v>
      </c>
      <c r="L1218" s="23">
        <f t="shared" si="61"/>
        <v>243.75</v>
      </c>
      <c r="M1218" s="33">
        <v>0.25</v>
      </c>
      <c r="N1218" s="30">
        <f t="shared" si="68"/>
        <v>0.65</v>
      </c>
      <c r="O1218" s="31">
        <v>975</v>
      </c>
      <c r="P1218" s="31">
        <v>243.75</v>
      </c>
      <c r="Q1218" s="30">
        <f t="shared" si="69"/>
        <v>633.75</v>
      </c>
      <c r="R1218" s="27">
        <f t="shared" si="70"/>
        <v>11</v>
      </c>
    </row>
    <row r="1219" spans="1:18">
      <c r="A1219" s="1"/>
      <c r="B1219" s="6" t="s">
        <v>14</v>
      </c>
      <c r="C1219" s="6">
        <v>1185732</v>
      </c>
      <c r="D1219" s="7">
        <v>44518</v>
      </c>
      <c r="E1219" s="6" t="s">
        <v>15</v>
      </c>
      <c r="F1219" s="6" t="s">
        <v>59</v>
      </c>
      <c r="G1219" s="6" t="s">
        <v>60</v>
      </c>
      <c r="H1219" s="6" t="s">
        <v>22</v>
      </c>
      <c r="I1219" s="25">
        <v>0.7</v>
      </c>
      <c r="J1219" s="22">
        <v>2500</v>
      </c>
      <c r="K1219" s="23">
        <f t="shared" si="60"/>
        <v>1750</v>
      </c>
      <c r="L1219" s="23">
        <f t="shared" si="61"/>
        <v>700</v>
      </c>
      <c r="M1219" s="33">
        <v>0.4</v>
      </c>
      <c r="N1219" s="30">
        <f t="shared" ref="N1219:N1282" si="71">_xlfn.NUMBERVALUE(SUBSTITUTE(I1219,"$",""))</f>
        <v>0.7</v>
      </c>
      <c r="O1219" s="31">
        <v>1750</v>
      </c>
      <c r="P1219" s="31">
        <v>700</v>
      </c>
      <c r="Q1219" s="30">
        <f t="shared" ref="Q1219:Q1282" si="72">N1219*K1219</f>
        <v>1225</v>
      </c>
      <c r="R1219" s="27">
        <f t="shared" si="70"/>
        <v>11</v>
      </c>
    </row>
    <row r="1220" spans="1:18">
      <c r="A1220" s="1"/>
      <c r="B1220" s="6" t="s">
        <v>14</v>
      </c>
      <c r="C1220" s="6">
        <v>1185732</v>
      </c>
      <c r="D1220" s="7">
        <v>44547</v>
      </c>
      <c r="E1220" s="6" t="s">
        <v>15</v>
      </c>
      <c r="F1220" s="6" t="s">
        <v>59</v>
      </c>
      <c r="G1220" s="6" t="s">
        <v>60</v>
      </c>
      <c r="H1220" s="6" t="s">
        <v>17</v>
      </c>
      <c r="I1220" s="25">
        <v>0.65</v>
      </c>
      <c r="J1220" s="22">
        <v>4750</v>
      </c>
      <c r="K1220" s="23">
        <f t="shared" si="60"/>
        <v>3087.5</v>
      </c>
      <c r="L1220" s="23">
        <f t="shared" si="61"/>
        <v>1080.625</v>
      </c>
      <c r="M1220" s="33">
        <v>0.35</v>
      </c>
      <c r="N1220" s="30">
        <f t="shared" si="71"/>
        <v>0.65</v>
      </c>
      <c r="O1220" s="31">
        <v>3087.5</v>
      </c>
      <c r="P1220" s="31">
        <v>1080.625</v>
      </c>
      <c r="Q1220" s="30">
        <f t="shared" si="72"/>
        <v>2006.875</v>
      </c>
      <c r="R1220" s="27">
        <f t="shared" si="70"/>
        <v>12</v>
      </c>
    </row>
    <row r="1221" spans="1:18">
      <c r="A1221" s="1"/>
      <c r="B1221" s="6" t="s">
        <v>14</v>
      </c>
      <c r="C1221" s="6">
        <v>1185732</v>
      </c>
      <c r="D1221" s="7">
        <v>44547</v>
      </c>
      <c r="E1221" s="6" t="s">
        <v>15</v>
      </c>
      <c r="F1221" s="6" t="s">
        <v>59</v>
      </c>
      <c r="G1221" s="6" t="s">
        <v>60</v>
      </c>
      <c r="H1221" s="6" t="s">
        <v>18</v>
      </c>
      <c r="I1221" s="25">
        <v>0.55000000000000004</v>
      </c>
      <c r="J1221" s="22">
        <v>2750</v>
      </c>
      <c r="K1221" s="23">
        <f t="shared" si="60"/>
        <v>1512.5000000000002</v>
      </c>
      <c r="L1221" s="23">
        <f t="shared" si="61"/>
        <v>529.375</v>
      </c>
      <c r="M1221" s="33">
        <v>0.35</v>
      </c>
      <c r="N1221" s="30">
        <f t="shared" si="71"/>
        <v>0.55000000000000004</v>
      </c>
      <c r="O1221" s="31">
        <v>1512.5</v>
      </c>
      <c r="P1221" s="31">
        <v>529.375</v>
      </c>
      <c r="Q1221" s="30">
        <f t="shared" si="72"/>
        <v>831.87500000000023</v>
      </c>
      <c r="R1221" s="27">
        <f t="shared" si="70"/>
        <v>12</v>
      </c>
    </row>
    <row r="1222" spans="1:18">
      <c r="A1222" s="1"/>
      <c r="B1222" s="6" t="s">
        <v>14</v>
      </c>
      <c r="C1222" s="6">
        <v>1185732</v>
      </c>
      <c r="D1222" s="7">
        <v>44547</v>
      </c>
      <c r="E1222" s="6" t="s">
        <v>15</v>
      </c>
      <c r="F1222" s="6" t="s">
        <v>59</v>
      </c>
      <c r="G1222" s="6" t="s">
        <v>60</v>
      </c>
      <c r="H1222" s="6" t="s">
        <v>19</v>
      </c>
      <c r="I1222" s="25">
        <v>0.55000000000000004</v>
      </c>
      <c r="J1222" s="22">
        <v>2500</v>
      </c>
      <c r="K1222" s="23">
        <f t="shared" si="60"/>
        <v>1375</v>
      </c>
      <c r="L1222" s="23">
        <f t="shared" si="61"/>
        <v>550</v>
      </c>
      <c r="M1222" s="33">
        <v>0.39999999999999997</v>
      </c>
      <c r="N1222" s="30">
        <f t="shared" si="71"/>
        <v>0.55000000000000004</v>
      </c>
      <c r="O1222" s="31">
        <v>1375</v>
      </c>
      <c r="P1222" s="31">
        <v>550</v>
      </c>
      <c r="Q1222" s="30">
        <f t="shared" si="72"/>
        <v>756.25000000000011</v>
      </c>
      <c r="R1222" s="27">
        <f t="shared" si="70"/>
        <v>12</v>
      </c>
    </row>
    <row r="1223" spans="1:18">
      <c r="A1223" s="1"/>
      <c r="B1223" s="6" t="s">
        <v>14</v>
      </c>
      <c r="C1223" s="6">
        <v>1185732</v>
      </c>
      <c r="D1223" s="7">
        <v>44547</v>
      </c>
      <c r="E1223" s="6" t="s">
        <v>15</v>
      </c>
      <c r="F1223" s="6" t="s">
        <v>59</v>
      </c>
      <c r="G1223" s="6" t="s">
        <v>60</v>
      </c>
      <c r="H1223" s="6" t="s">
        <v>20</v>
      </c>
      <c r="I1223" s="25">
        <v>0.55000000000000004</v>
      </c>
      <c r="J1223" s="22">
        <v>2000</v>
      </c>
      <c r="K1223" s="23">
        <f t="shared" si="60"/>
        <v>1100</v>
      </c>
      <c r="L1223" s="23">
        <f t="shared" si="61"/>
        <v>330</v>
      </c>
      <c r="M1223" s="33">
        <v>0.3</v>
      </c>
      <c r="N1223" s="30">
        <f t="shared" si="71"/>
        <v>0.55000000000000004</v>
      </c>
      <c r="O1223" s="31">
        <v>1100</v>
      </c>
      <c r="P1223" s="31">
        <v>330</v>
      </c>
      <c r="Q1223" s="30">
        <f t="shared" si="72"/>
        <v>605</v>
      </c>
      <c r="R1223" s="27">
        <f t="shared" si="70"/>
        <v>12</v>
      </c>
    </row>
    <row r="1224" spans="1:18">
      <c r="A1224" s="1"/>
      <c r="B1224" s="6" t="s">
        <v>14</v>
      </c>
      <c r="C1224" s="6">
        <v>1185732</v>
      </c>
      <c r="D1224" s="7">
        <v>44547</v>
      </c>
      <c r="E1224" s="6" t="s">
        <v>15</v>
      </c>
      <c r="F1224" s="6" t="s">
        <v>59</v>
      </c>
      <c r="G1224" s="6" t="s">
        <v>60</v>
      </c>
      <c r="H1224" s="6" t="s">
        <v>21</v>
      </c>
      <c r="I1224" s="25">
        <v>0.65</v>
      </c>
      <c r="J1224" s="22">
        <v>2000</v>
      </c>
      <c r="K1224" s="23">
        <f t="shared" si="60"/>
        <v>1300</v>
      </c>
      <c r="L1224" s="23">
        <f t="shared" si="61"/>
        <v>325</v>
      </c>
      <c r="M1224" s="33">
        <v>0.25</v>
      </c>
      <c r="N1224" s="30">
        <f t="shared" si="71"/>
        <v>0.65</v>
      </c>
      <c r="O1224" s="31">
        <v>1300</v>
      </c>
      <c r="P1224" s="31">
        <v>325</v>
      </c>
      <c r="Q1224" s="30">
        <f t="shared" si="72"/>
        <v>845</v>
      </c>
      <c r="R1224" s="27">
        <f t="shared" si="70"/>
        <v>12</v>
      </c>
    </row>
    <row r="1225" spans="1:18">
      <c r="A1225" s="1"/>
      <c r="B1225" s="6" t="s">
        <v>14</v>
      </c>
      <c r="C1225" s="6">
        <v>1185732</v>
      </c>
      <c r="D1225" s="7">
        <v>44547</v>
      </c>
      <c r="E1225" s="6" t="s">
        <v>15</v>
      </c>
      <c r="F1225" s="6" t="s">
        <v>59</v>
      </c>
      <c r="G1225" s="6" t="s">
        <v>60</v>
      </c>
      <c r="H1225" s="6" t="s">
        <v>22</v>
      </c>
      <c r="I1225" s="25">
        <v>0.7</v>
      </c>
      <c r="J1225" s="22">
        <v>3000</v>
      </c>
      <c r="K1225" s="23">
        <f t="shared" si="60"/>
        <v>2100</v>
      </c>
      <c r="L1225" s="23">
        <f t="shared" si="61"/>
        <v>840</v>
      </c>
      <c r="M1225" s="33">
        <v>0.4</v>
      </c>
      <c r="N1225" s="30">
        <f t="shared" si="71"/>
        <v>0.7</v>
      </c>
      <c r="O1225" s="31">
        <v>2100</v>
      </c>
      <c r="P1225" s="31">
        <v>840</v>
      </c>
      <c r="Q1225" s="30">
        <f t="shared" si="72"/>
        <v>1470</v>
      </c>
      <c r="R1225" s="27">
        <f t="shared" si="70"/>
        <v>12</v>
      </c>
    </row>
    <row r="1226" spans="1:18">
      <c r="A1226" s="1" t="s">
        <v>39</v>
      </c>
      <c r="B1226" s="6" t="s">
        <v>27</v>
      </c>
      <c r="C1226" s="6">
        <v>1128299</v>
      </c>
      <c r="D1226" s="7">
        <v>44206</v>
      </c>
      <c r="E1226" s="6" t="s">
        <v>28</v>
      </c>
      <c r="F1226" s="6" t="s">
        <v>61</v>
      </c>
      <c r="G1226" s="6" t="s">
        <v>62</v>
      </c>
      <c r="H1226" s="6" t="s">
        <v>17</v>
      </c>
      <c r="I1226" s="25">
        <v>0.35000000000000003</v>
      </c>
      <c r="J1226" s="22">
        <v>3750</v>
      </c>
      <c r="K1226" s="23">
        <f t="shared" si="60"/>
        <v>1312.5000000000002</v>
      </c>
      <c r="L1226" s="23">
        <f t="shared" si="61"/>
        <v>328.12500000000006</v>
      </c>
      <c r="M1226" s="33">
        <v>0.25</v>
      </c>
      <c r="N1226" s="30">
        <f t="shared" si="71"/>
        <v>0.35</v>
      </c>
      <c r="O1226" s="31">
        <v>1312.5</v>
      </c>
      <c r="P1226" s="31">
        <v>328.125</v>
      </c>
      <c r="Q1226" s="30">
        <f t="shared" si="72"/>
        <v>459.37500000000006</v>
      </c>
      <c r="R1226" s="27">
        <f t="shared" si="70"/>
        <v>1</v>
      </c>
    </row>
    <row r="1227" spans="1:18">
      <c r="A1227" s="1"/>
      <c r="B1227" s="6" t="s">
        <v>27</v>
      </c>
      <c r="C1227" s="6">
        <v>1128299</v>
      </c>
      <c r="D1227" s="7">
        <v>44206</v>
      </c>
      <c r="E1227" s="6" t="s">
        <v>28</v>
      </c>
      <c r="F1227" s="6" t="s">
        <v>61</v>
      </c>
      <c r="G1227" s="6" t="s">
        <v>62</v>
      </c>
      <c r="H1227" s="6" t="s">
        <v>18</v>
      </c>
      <c r="I1227" s="25">
        <v>0.45</v>
      </c>
      <c r="J1227" s="22">
        <v>3750</v>
      </c>
      <c r="K1227" s="23">
        <f t="shared" si="60"/>
        <v>1687.5</v>
      </c>
      <c r="L1227" s="23">
        <f t="shared" si="61"/>
        <v>337.5</v>
      </c>
      <c r="M1227" s="33">
        <v>0.2</v>
      </c>
      <c r="N1227" s="30">
        <f t="shared" si="71"/>
        <v>0.45</v>
      </c>
      <c r="O1227" s="31">
        <v>1687.5</v>
      </c>
      <c r="P1227" s="31">
        <v>337.5</v>
      </c>
      <c r="Q1227" s="30">
        <f t="shared" si="72"/>
        <v>759.375</v>
      </c>
      <c r="R1227" s="27">
        <f t="shared" si="70"/>
        <v>1</v>
      </c>
    </row>
    <row r="1228" spans="1:18">
      <c r="A1228" s="1"/>
      <c r="B1228" s="6" t="s">
        <v>27</v>
      </c>
      <c r="C1228" s="6">
        <v>1128299</v>
      </c>
      <c r="D1228" s="7">
        <v>44206</v>
      </c>
      <c r="E1228" s="6" t="s">
        <v>28</v>
      </c>
      <c r="F1228" s="6" t="s">
        <v>61</v>
      </c>
      <c r="G1228" s="6" t="s">
        <v>62</v>
      </c>
      <c r="H1228" s="6" t="s">
        <v>19</v>
      </c>
      <c r="I1228" s="25">
        <v>0.45</v>
      </c>
      <c r="J1228" s="22">
        <v>3750</v>
      </c>
      <c r="K1228" s="23">
        <f t="shared" si="60"/>
        <v>1687.5</v>
      </c>
      <c r="L1228" s="23">
        <f t="shared" si="61"/>
        <v>421.875</v>
      </c>
      <c r="M1228" s="33">
        <v>0.25</v>
      </c>
      <c r="N1228" s="30">
        <f t="shared" si="71"/>
        <v>0.45</v>
      </c>
      <c r="O1228" s="31">
        <v>1687.5</v>
      </c>
      <c r="P1228" s="31">
        <v>421.875</v>
      </c>
      <c r="Q1228" s="30">
        <f t="shared" si="72"/>
        <v>759.375</v>
      </c>
      <c r="R1228" s="27">
        <f t="shared" si="70"/>
        <v>1</v>
      </c>
    </row>
    <row r="1229" spans="1:18">
      <c r="A1229" s="1"/>
      <c r="B1229" s="6" t="s">
        <v>27</v>
      </c>
      <c r="C1229" s="6">
        <v>1128299</v>
      </c>
      <c r="D1229" s="7">
        <v>44206</v>
      </c>
      <c r="E1229" s="6" t="s">
        <v>28</v>
      </c>
      <c r="F1229" s="6" t="s">
        <v>61</v>
      </c>
      <c r="G1229" s="6" t="s">
        <v>62</v>
      </c>
      <c r="H1229" s="6" t="s">
        <v>20</v>
      </c>
      <c r="I1229" s="25">
        <v>0.45</v>
      </c>
      <c r="J1229" s="22">
        <v>2250</v>
      </c>
      <c r="K1229" s="23">
        <f t="shared" si="60"/>
        <v>1012.5</v>
      </c>
      <c r="L1229" s="23">
        <f t="shared" si="61"/>
        <v>253.125</v>
      </c>
      <c r="M1229" s="33">
        <v>0.25</v>
      </c>
      <c r="N1229" s="30">
        <f t="shared" si="71"/>
        <v>0.45</v>
      </c>
      <c r="O1229" s="31">
        <v>1012.5</v>
      </c>
      <c r="P1229" s="31">
        <v>253.125</v>
      </c>
      <c r="Q1229" s="30">
        <f t="shared" si="72"/>
        <v>455.625</v>
      </c>
      <c r="R1229" s="27">
        <f t="shared" si="70"/>
        <v>1</v>
      </c>
    </row>
    <row r="1230" spans="1:18">
      <c r="A1230" s="1"/>
      <c r="B1230" s="6" t="s">
        <v>27</v>
      </c>
      <c r="C1230" s="6">
        <v>1128299</v>
      </c>
      <c r="D1230" s="7">
        <v>44206</v>
      </c>
      <c r="E1230" s="6" t="s">
        <v>28</v>
      </c>
      <c r="F1230" s="6" t="s">
        <v>61</v>
      </c>
      <c r="G1230" s="6" t="s">
        <v>62</v>
      </c>
      <c r="H1230" s="6" t="s">
        <v>21</v>
      </c>
      <c r="I1230" s="25">
        <v>0.5</v>
      </c>
      <c r="J1230" s="22">
        <v>1750</v>
      </c>
      <c r="K1230" s="23">
        <f t="shared" si="60"/>
        <v>875</v>
      </c>
      <c r="L1230" s="23">
        <f t="shared" si="61"/>
        <v>131.25</v>
      </c>
      <c r="M1230" s="33">
        <v>0.15</v>
      </c>
      <c r="N1230" s="30">
        <f t="shared" si="71"/>
        <v>0.5</v>
      </c>
      <c r="O1230" s="31">
        <v>875</v>
      </c>
      <c r="P1230" s="31">
        <v>131.25</v>
      </c>
      <c r="Q1230" s="30">
        <f t="shared" si="72"/>
        <v>437.5</v>
      </c>
      <c r="R1230" s="27">
        <f t="shared" si="70"/>
        <v>1</v>
      </c>
    </row>
    <row r="1231" spans="1:18">
      <c r="A1231" s="1"/>
      <c r="B1231" s="6" t="s">
        <v>27</v>
      </c>
      <c r="C1231" s="6">
        <v>1128299</v>
      </c>
      <c r="D1231" s="7">
        <v>44206</v>
      </c>
      <c r="E1231" s="6" t="s">
        <v>28</v>
      </c>
      <c r="F1231" s="6" t="s">
        <v>61</v>
      </c>
      <c r="G1231" s="6" t="s">
        <v>62</v>
      </c>
      <c r="H1231" s="6" t="s">
        <v>22</v>
      </c>
      <c r="I1231" s="25">
        <v>0.45</v>
      </c>
      <c r="J1231" s="22">
        <v>4250</v>
      </c>
      <c r="K1231" s="23">
        <f t="shared" si="60"/>
        <v>1912.5</v>
      </c>
      <c r="L1231" s="23">
        <f t="shared" si="61"/>
        <v>765</v>
      </c>
      <c r="M1231" s="33">
        <v>0.4</v>
      </c>
      <c r="N1231" s="30">
        <f t="shared" si="71"/>
        <v>0.45</v>
      </c>
      <c r="O1231" s="31">
        <v>1912.5</v>
      </c>
      <c r="P1231" s="31">
        <v>765</v>
      </c>
      <c r="Q1231" s="30">
        <f t="shared" si="72"/>
        <v>860.625</v>
      </c>
      <c r="R1231" s="27">
        <f t="shared" si="70"/>
        <v>1</v>
      </c>
    </row>
    <row r="1232" spans="1:18">
      <c r="A1232" s="1"/>
      <c r="B1232" s="6" t="s">
        <v>27</v>
      </c>
      <c r="C1232" s="6">
        <v>1128299</v>
      </c>
      <c r="D1232" s="7">
        <v>44237</v>
      </c>
      <c r="E1232" s="6" t="s">
        <v>28</v>
      </c>
      <c r="F1232" s="6" t="s">
        <v>61</v>
      </c>
      <c r="G1232" s="6" t="s">
        <v>62</v>
      </c>
      <c r="H1232" s="6" t="s">
        <v>17</v>
      </c>
      <c r="I1232" s="25">
        <v>0.35000000000000003</v>
      </c>
      <c r="J1232" s="22">
        <v>4750</v>
      </c>
      <c r="K1232" s="23">
        <f t="shared" si="60"/>
        <v>1662.5000000000002</v>
      </c>
      <c r="L1232" s="23">
        <f t="shared" si="61"/>
        <v>415.62500000000006</v>
      </c>
      <c r="M1232" s="33">
        <v>0.25</v>
      </c>
      <c r="N1232" s="30">
        <f t="shared" si="71"/>
        <v>0.35</v>
      </c>
      <c r="O1232" s="31">
        <v>1662.5</v>
      </c>
      <c r="P1232" s="31">
        <v>415.625</v>
      </c>
      <c r="Q1232" s="30">
        <f t="shared" si="72"/>
        <v>581.875</v>
      </c>
      <c r="R1232" s="27">
        <f t="shared" si="70"/>
        <v>2</v>
      </c>
    </row>
    <row r="1233" spans="1:18">
      <c r="A1233" s="1"/>
      <c r="B1233" s="6" t="s">
        <v>27</v>
      </c>
      <c r="C1233" s="6">
        <v>1128299</v>
      </c>
      <c r="D1233" s="7">
        <v>44237</v>
      </c>
      <c r="E1233" s="6" t="s">
        <v>28</v>
      </c>
      <c r="F1233" s="6" t="s">
        <v>61</v>
      </c>
      <c r="G1233" s="6" t="s">
        <v>62</v>
      </c>
      <c r="H1233" s="6" t="s">
        <v>18</v>
      </c>
      <c r="I1233" s="25">
        <v>0.45</v>
      </c>
      <c r="J1233" s="22">
        <v>3750</v>
      </c>
      <c r="K1233" s="23">
        <f t="shared" si="60"/>
        <v>1687.5</v>
      </c>
      <c r="L1233" s="23">
        <f t="shared" si="61"/>
        <v>337.5</v>
      </c>
      <c r="M1233" s="33">
        <v>0.2</v>
      </c>
      <c r="N1233" s="30">
        <f t="shared" si="71"/>
        <v>0.45</v>
      </c>
      <c r="O1233" s="31">
        <v>1687.5</v>
      </c>
      <c r="P1233" s="31">
        <v>337.5</v>
      </c>
      <c r="Q1233" s="30">
        <f t="shared" si="72"/>
        <v>759.375</v>
      </c>
      <c r="R1233" s="27">
        <f t="shared" si="70"/>
        <v>2</v>
      </c>
    </row>
    <row r="1234" spans="1:18">
      <c r="A1234" s="1"/>
      <c r="B1234" s="6" t="s">
        <v>27</v>
      </c>
      <c r="C1234" s="6">
        <v>1128299</v>
      </c>
      <c r="D1234" s="7">
        <v>44237</v>
      </c>
      <c r="E1234" s="6" t="s">
        <v>28</v>
      </c>
      <c r="F1234" s="6" t="s">
        <v>61</v>
      </c>
      <c r="G1234" s="6" t="s">
        <v>62</v>
      </c>
      <c r="H1234" s="6" t="s">
        <v>19</v>
      </c>
      <c r="I1234" s="25">
        <v>0.45</v>
      </c>
      <c r="J1234" s="22">
        <v>3750</v>
      </c>
      <c r="K1234" s="23">
        <f t="shared" si="60"/>
        <v>1687.5</v>
      </c>
      <c r="L1234" s="23">
        <f t="shared" si="61"/>
        <v>421.875</v>
      </c>
      <c r="M1234" s="33">
        <v>0.25</v>
      </c>
      <c r="N1234" s="30">
        <f t="shared" si="71"/>
        <v>0.45</v>
      </c>
      <c r="O1234" s="31">
        <v>1687.5</v>
      </c>
      <c r="P1234" s="31">
        <v>421.875</v>
      </c>
      <c r="Q1234" s="30">
        <f t="shared" si="72"/>
        <v>759.375</v>
      </c>
      <c r="R1234" s="27">
        <f t="shared" si="70"/>
        <v>2</v>
      </c>
    </row>
    <row r="1235" spans="1:18">
      <c r="A1235" s="1"/>
      <c r="B1235" s="6" t="s">
        <v>27</v>
      </c>
      <c r="C1235" s="6">
        <v>1128299</v>
      </c>
      <c r="D1235" s="7">
        <v>44237</v>
      </c>
      <c r="E1235" s="6" t="s">
        <v>28</v>
      </c>
      <c r="F1235" s="6" t="s">
        <v>61</v>
      </c>
      <c r="G1235" s="6" t="s">
        <v>62</v>
      </c>
      <c r="H1235" s="6" t="s">
        <v>20</v>
      </c>
      <c r="I1235" s="25">
        <v>0.45</v>
      </c>
      <c r="J1235" s="22">
        <v>2250</v>
      </c>
      <c r="K1235" s="23">
        <f t="shared" si="60"/>
        <v>1012.5</v>
      </c>
      <c r="L1235" s="23">
        <f t="shared" si="61"/>
        <v>253.125</v>
      </c>
      <c r="M1235" s="33">
        <v>0.25</v>
      </c>
      <c r="N1235" s="30">
        <f t="shared" si="71"/>
        <v>0.45</v>
      </c>
      <c r="O1235" s="31">
        <v>1012.5</v>
      </c>
      <c r="P1235" s="31">
        <v>253.125</v>
      </c>
      <c r="Q1235" s="30">
        <f t="shared" si="72"/>
        <v>455.625</v>
      </c>
      <c r="R1235" s="27">
        <f t="shared" si="70"/>
        <v>2</v>
      </c>
    </row>
    <row r="1236" spans="1:18">
      <c r="A1236" s="1"/>
      <c r="B1236" s="6" t="s">
        <v>27</v>
      </c>
      <c r="C1236" s="6">
        <v>1128299</v>
      </c>
      <c r="D1236" s="7">
        <v>44237</v>
      </c>
      <c r="E1236" s="6" t="s">
        <v>28</v>
      </c>
      <c r="F1236" s="6" t="s">
        <v>61</v>
      </c>
      <c r="G1236" s="6" t="s">
        <v>62</v>
      </c>
      <c r="H1236" s="6" t="s">
        <v>21</v>
      </c>
      <c r="I1236" s="25">
        <v>0.5</v>
      </c>
      <c r="J1236" s="22">
        <v>1500</v>
      </c>
      <c r="K1236" s="23">
        <f t="shared" si="60"/>
        <v>750</v>
      </c>
      <c r="L1236" s="23">
        <f t="shared" si="61"/>
        <v>112.5</v>
      </c>
      <c r="M1236" s="33">
        <v>0.15</v>
      </c>
      <c r="N1236" s="30">
        <f t="shared" si="71"/>
        <v>0.5</v>
      </c>
      <c r="O1236" s="31">
        <v>750</v>
      </c>
      <c r="P1236" s="31">
        <v>112.5</v>
      </c>
      <c r="Q1236" s="30">
        <f t="shared" si="72"/>
        <v>375</v>
      </c>
      <c r="R1236" s="27">
        <f t="shared" si="70"/>
        <v>2</v>
      </c>
    </row>
    <row r="1237" spans="1:18">
      <c r="A1237" s="1"/>
      <c r="B1237" s="6" t="s">
        <v>27</v>
      </c>
      <c r="C1237" s="6">
        <v>1128299</v>
      </c>
      <c r="D1237" s="7">
        <v>44237</v>
      </c>
      <c r="E1237" s="6" t="s">
        <v>28</v>
      </c>
      <c r="F1237" s="6" t="s">
        <v>61</v>
      </c>
      <c r="G1237" s="6" t="s">
        <v>62</v>
      </c>
      <c r="H1237" s="6" t="s">
        <v>22</v>
      </c>
      <c r="I1237" s="25">
        <v>0.45</v>
      </c>
      <c r="J1237" s="22">
        <v>3500</v>
      </c>
      <c r="K1237" s="23">
        <f t="shared" si="60"/>
        <v>1575</v>
      </c>
      <c r="L1237" s="23">
        <f t="shared" si="61"/>
        <v>630</v>
      </c>
      <c r="M1237" s="33">
        <v>0.4</v>
      </c>
      <c r="N1237" s="30">
        <f t="shared" si="71"/>
        <v>0.45</v>
      </c>
      <c r="O1237" s="31">
        <v>1575</v>
      </c>
      <c r="P1237" s="31">
        <v>630</v>
      </c>
      <c r="Q1237" s="30">
        <f t="shared" si="72"/>
        <v>708.75</v>
      </c>
      <c r="R1237" s="27">
        <f t="shared" si="70"/>
        <v>2</v>
      </c>
    </row>
    <row r="1238" spans="1:18">
      <c r="A1238" s="1"/>
      <c r="B1238" s="6" t="s">
        <v>27</v>
      </c>
      <c r="C1238" s="6">
        <v>1128299</v>
      </c>
      <c r="D1238" s="7">
        <v>44264</v>
      </c>
      <c r="E1238" s="6" t="s">
        <v>28</v>
      </c>
      <c r="F1238" s="6" t="s">
        <v>61</v>
      </c>
      <c r="G1238" s="6" t="s">
        <v>62</v>
      </c>
      <c r="H1238" s="6" t="s">
        <v>17</v>
      </c>
      <c r="I1238" s="25">
        <v>0.45</v>
      </c>
      <c r="J1238" s="22">
        <v>5000</v>
      </c>
      <c r="K1238" s="23">
        <f t="shared" si="60"/>
        <v>2250</v>
      </c>
      <c r="L1238" s="23">
        <f t="shared" si="61"/>
        <v>562.5</v>
      </c>
      <c r="M1238" s="33">
        <v>0.25</v>
      </c>
      <c r="N1238" s="30">
        <f t="shared" si="71"/>
        <v>0.45</v>
      </c>
      <c r="O1238" s="31">
        <v>2250</v>
      </c>
      <c r="P1238" s="31">
        <v>562.5</v>
      </c>
      <c r="Q1238" s="30">
        <f t="shared" si="72"/>
        <v>1012.5</v>
      </c>
      <c r="R1238" s="27">
        <f t="shared" si="70"/>
        <v>3</v>
      </c>
    </row>
    <row r="1239" spans="1:18">
      <c r="A1239" s="1"/>
      <c r="B1239" s="6" t="s">
        <v>27</v>
      </c>
      <c r="C1239" s="6">
        <v>1128299</v>
      </c>
      <c r="D1239" s="7">
        <v>44264</v>
      </c>
      <c r="E1239" s="6" t="s">
        <v>28</v>
      </c>
      <c r="F1239" s="6" t="s">
        <v>61</v>
      </c>
      <c r="G1239" s="6" t="s">
        <v>62</v>
      </c>
      <c r="H1239" s="6" t="s">
        <v>18</v>
      </c>
      <c r="I1239" s="25">
        <v>0.54999999999999993</v>
      </c>
      <c r="J1239" s="22">
        <v>3500</v>
      </c>
      <c r="K1239" s="23">
        <f t="shared" si="60"/>
        <v>1924.9999999999998</v>
      </c>
      <c r="L1239" s="23">
        <f t="shared" si="61"/>
        <v>385</v>
      </c>
      <c r="M1239" s="33">
        <v>0.2</v>
      </c>
      <c r="N1239" s="30">
        <f t="shared" si="71"/>
        <v>0.55000000000000004</v>
      </c>
      <c r="O1239" s="31">
        <v>1925</v>
      </c>
      <c r="P1239" s="31">
        <v>385</v>
      </c>
      <c r="Q1239" s="30">
        <f t="shared" si="72"/>
        <v>1058.75</v>
      </c>
      <c r="R1239" s="27">
        <f t="shared" si="70"/>
        <v>3</v>
      </c>
    </row>
    <row r="1240" spans="1:18">
      <c r="A1240" s="1"/>
      <c r="B1240" s="6" t="s">
        <v>27</v>
      </c>
      <c r="C1240" s="6">
        <v>1128299</v>
      </c>
      <c r="D1240" s="7">
        <v>44264</v>
      </c>
      <c r="E1240" s="6" t="s">
        <v>28</v>
      </c>
      <c r="F1240" s="6" t="s">
        <v>61</v>
      </c>
      <c r="G1240" s="6" t="s">
        <v>62</v>
      </c>
      <c r="H1240" s="6" t="s">
        <v>19</v>
      </c>
      <c r="I1240" s="25">
        <v>0.59999999999999987</v>
      </c>
      <c r="J1240" s="22">
        <v>3750</v>
      </c>
      <c r="K1240" s="23">
        <f t="shared" si="60"/>
        <v>2249.9999999999995</v>
      </c>
      <c r="L1240" s="23">
        <f t="shared" si="61"/>
        <v>562.49999999999989</v>
      </c>
      <c r="M1240" s="33">
        <v>0.25</v>
      </c>
      <c r="N1240" s="30">
        <f t="shared" si="71"/>
        <v>0.6</v>
      </c>
      <c r="O1240" s="31">
        <v>2250</v>
      </c>
      <c r="P1240" s="31">
        <v>562.5</v>
      </c>
      <c r="Q1240" s="30">
        <f t="shared" si="72"/>
        <v>1349.9999999999998</v>
      </c>
      <c r="R1240" s="27">
        <f t="shared" si="70"/>
        <v>3</v>
      </c>
    </row>
    <row r="1241" spans="1:18">
      <c r="A1241" s="1"/>
      <c r="B1241" s="6" t="s">
        <v>27</v>
      </c>
      <c r="C1241" s="6">
        <v>1128299</v>
      </c>
      <c r="D1241" s="7">
        <v>44264</v>
      </c>
      <c r="E1241" s="6" t="s">
        <v>28</v>
      </c>
      <c r="F1241" s="6" t="s">
        <v>61</v>
      </c>
      <c r="G1241" s="6" t="s">
        <v>62</v>
      </c>
      <c r="H1241" s="6" t="s">
        <v>20</v>
      </c>
      <c r="I1241" s="25">
        <v>0.54999999999999993</v>
      </c>
      <c r="J1241" s="22">
        <v>2750</v>
      </c>
      <c r="K1241" s="23">
        <f t="shared" si="60"/>
        <v>1512.4999999999998</v>
      </c>
      <c r="L1241" s="23">
        <f t="shared" si="61"/>
        <v>378.12499999999994</v>
      </c>
      <c r="M1241" s="33">
        <v>0.25</v>
      </c>
      <c r="N1241" s="30">
        <f t="shared" si="71"/>
        <v>0.55000000000000004</v>
      </c>
      <c r="O1241" s="31">
        <v>1512.5</v>
      </c>
      <c r="P1241" s="31">
        <v>378.125</v>
      </c>
      <c r="Q1241" s="30">
        <f t="shared" si="72"/>
        <v>831.87499999999989</v>
      </c>
      <c r="R1241" s="27">
        <f t="shared" si="70"/>
        <v>3</v>
      </c>
    </row>
    <row r="1242" spans="1:18">
      <c r="A1242" s="1"/>
      <c r="B1242" s="6" t="s">
        <v>27</v>
      </c>
      <c r="C1242" s="6">
        <v>1128299</v>
      </c>
      <c r="D1242" s="7">
        <v>44264</v>
      </c>
      <c r="E1242" s="6" t="s">
        <v>28</v>
      </c>
      <c r="F1242" s="6" t="s">
        <v>61</v>
      </c>
      <c r="G1242" s="6" t="s">
        <v>62</v>
      </c>
      <c r="H1242" s="6" t="s">
        <v>21</v>
      </c>
      <c r="I1242" s="25">
        <v>0.6</v>
      </c>
      <c r="J1242" s="22">
        <v>1250</v>
      </c>
      <c r="K1242" s="23">
        <f t="shared" si="60"/>
        <v>750</v>
      </c>
      <c r="L1242" s="23">
        <f t="shared" si="61"/>
        <v>112.5</v>
      </c>
      <c r="M1242" s="33">
        <v>0.15</v>
      </c>
      <c r="N1242" s="30">
        <f t="shared" si="71"/>
        <v>0.6</v>
      </c>
      <c r="O1242" s="31">
        <v>750</v>
      </c>
      <c r="P1242" s="31">
        <v>112.5</v>
      </c>
      <c r="Q1242" s="30">
        <f t="shared" si="72"/>
        <v>450</v>
      </c>
      <c r="R1242" s="27">
        <f t="shared" si="70"/>
        <v>3</v>
      </c>
    </row>
    <row r="1243" spans="1:18">
      <c r="A1243" s="1"/>
      <c r="B1243" s="6" t="s">
        <v>27</v>
      </c>
      <c r="C1243" s="6">
        <v>1128299</v>
      </c>
      <c r="D1243" s="7">
        <v>44264</v>
      </c>
      <c r="E1243" s="6" t="s">
        <v>28</v>
      </c>
      <c r="F1243" s="6" t="s">
        <v>61</v>
      </c>
      <c r="G1243" s="6" t="s">
        <v>62</v>
      </c>
      <c r="H1243" s="6" t="s">
        <v>22</v>
      </c>
      <c r="I1243" s="25">
        <v>0.54999999999999993</v>
      </c>
      <c r="J1243" s="22">
        <v>3250</v>
      </c>
      <c r="K1243" s="23">
        <f t="shared" si="60"/>
        <v>1787.4999999999998</v>
      </c>
      <c r="L1243" s="23">
        <f t="shared" si="61"/>
        <v>715</v>
      </c>
      <c r="M1243" s="33">
        <v>0.4</v>
      </c>
      <c r="N1243" s="30">
        <f t="shared" si="71"/>
        <v>0.55000000000000004</v>
      </c>
      <c r="O1243" s="31">
        <v>1787.5</v>
      </c>
      <c r="P1243" s="31">
        <v>715</v>
      </c>
      <c r="Q1243" s="30">
        <f t="shared" si="72"/>
        <v>983.125</v>
      </c>
      <c r="R1243" s="27">
        <f t="shared" si="70"/>
        <v>3</v>
      </c>
    </row>
    <row r="1244" spans="1:18">
      <c r="A1244" s="1"/>
      <c r="B1244" s="6" t="s">
        <v>27</v>
      </c>
      <c r="C1244" s="6">
        <v>1128299</v>
      </c>
      <c r="D1244" s="7">
        <v>44296</v>
      </c>
      <c r="E1244" s="6" t="s">
        <v>28</v>
      </c>
      <c r="F1244" s="6" t="s">
        <v>61</v>
      </c>
      <c r="G1244" s="6" t="s">
        <v>62</v>
      </c>
      <c r="H1244" s="6" t="s">
        <v>17</v>
      </c>
      <c r="I1244" s="25">
        <v>0.6</v>
      </c>
      <c r="J1244" s="22">
        <v>5000</v>
      </c>
      <c r="K1244" s="23">
        <f t="shared" si="60"/>
        <v>3000</v>
      </c>
      <c r="L1244" s="23">
        <f t="shared" si="61"/>
        <v>750</v>
      </c>
      <c r="M1244" s="33">
        <v>0.25</v>
      </c>
      <c r="N1244" s="30">
        <f t="shared" si="71"/>
        <v>0.6</v>
      </c>
      <c r="O1244" s="31">
        <v>3000</v>
      </c>
      <c r="P1244" s="31">
        <v>750</v>
      </c>
      <c r="Q1244" s="30">
        <f t="shared" si="72"/>
        <v>1800</v>
      </c>
      <c r="R1244" s="27">
        <f t="shared" si="70"/>
        <v>4</v>
      </c>
    </row>
    <row r="1245" spans="1:18">
      <c r="A1245" s="1"/>
      <c r="B1245" s="6" t="s">
        <v>27</v>
      </c>
      <c r="C1245" s="6">
        <v>1128299</v>
      </c>
      <c r="D1245" s="7">
        <v>44296</v>
      </c>
      <c r="E1245" s="6" t="s">
        <v>28</v>
      </c>
      <c r="F1245" s="6" t="s">
        <v>61</v>
      </c>
      <c r="G1245" s="6" t="s">
        <v>62</v>
      </c>
      <c r="H1245" s="6" t="s">
        <v>18</v>
      </c>
      <c r="I1245" s="25">
        <v>0.65</v>
      </c>
      <c r="J1245" s="22">
        <v>3000</v>
      </c>
      <c r="K1245" s="23">
        <f t="shared" si="60"/>
        <v>1950</v>
      </c>
      <c r="L1245" s="23">
        <f t="shared" si="61"/>
        <v>390</v>
      </c>
      <c r="M1245" s="33">
        <v>0.2</v>
      </c>
      <c r="N1245" s="30">
        <f t="shared" si="71"/>
        <v>0.65</v>
      </c>
      <c r="O1245" s="31">
        <v>1950</v>
      </c>
      <c r="P1245" s="31">
        <v>390</v>
      </c>
      <c r="Q1245" s="30">
        <f t="shared" si="72"/>
        <v>1267.5</v>
      </c>
      <c r="R1245" s="27">
        <f t="shared" si="70"/>
        <v>4</v>
      </c>
    </row>
    <row r="1246" spans="1:18">
      <c r="A1246" s="1"/>
      <c r="B1246" s="6" t="s">
        <v>27</v>
      </c>
      <c r="C1246" s="6">
        <v>1128299</v>
      </c>
      <c r="D1246" s="7">
        <v>44296</v>
      </c>
      <c r="E1246" s="6" t="s">
        <v>28</v>
      </c>
      <c r="F1246" s="6" t="s">
        <v>61</v>
      </c>
      <c r="G1246" s="6" t="s">
        <v>62</v>
      </c>
      <c r="H1246" s="6" t="s">
        <v>19</v>
      </c>
      <c r="I1246" s="25">
        <v>0.65</v>
      </c>
      <c r="J1246" s="22">
        <v>3500</v>
      </c>
      <c r="K1246" s="23">
        <f t="shared" si="60"/>
        <v>2275</v>
      </c>
      <c r="L1246" s="23">
        <f t="shared" si="61"/>
        <v>568.75</v>
      </c>
      <c r="M1246" s="33">
        <v>0.25</v>
      </c>
      <c r="N1246" s="30">
        <f t="shared" si="71"/>
        <v>0.65</v>
      </c>
      <c r="O1246" s="31">
        <v>2275</v>
      </c>
      <c r="P1246" s="31">
        <v>568.75</v>
      </c>
      <c r="Q1246" s="30">
        <f t="shared" si="72"/>
        <v>1478.75</v>
      </c>
      <c r="R1246" s="27">
        <f t="shared" si="70"/>
        <v>4</v>
      </c>
    </row>
    <row r="1247" spans="1:18">
      <c r="A1247" s="1"/>
      <c r="B1247" s="6" t="s">
        <v>27</v>
      </c>
      <c r="C1247" s="6">
        <v>1128299</v>
      </c>
      <c r="D1247" s="7">
        <v>44296</v>
      </c>
      <c r="E1247" s="6" t="s">
        <v>28</v>
      </c>
      <c r="F1247" s="6" t="s">
        <v>61</v>
      </c>
      <c r="G1247" s="6" t="s">
        <v>62</v>
      </c>
      <c r="H1247" s="6" t="s">
        <v>20</v>
      </c>
      <c r="I1247" s="25">
        <v>0.5</v>
      </c>
      <c r="J1247" s="22">
        <v>2500</v>
      </c>
      <c r="K1247" s="23">
        <f t="shared" si="60"/>
        <v>1250</v>
      </c>
      <c r="L1247" s="23">
        <f t="shared" si="61"/>
        <v>312.5</v>
      </c>
      <c r="M1247" s="33">
        <v>0.25</v>
      </c>
      <c r="N1247" s="30">
        <f t="shared" si="71"/>
        <v>0.5</v>
      </c>
      <c r="O1247" s="31">
        <v>1250</v>
      </c>
      <c r="P1247" s="31">
        <v>312.5</v>
      </c>
      <c r="Q1247" s="30">
        <f t="shared" si="72"/>
        <v>625</v>
      </c>
      <c r="R1247" s="27">
        <f t="shared" si="70"/>
        <v>4</v>
      </c>
    </row>
    <row r="1248" spans="1:18">
      <c r="A1248" s="1"/>
      <c r="B1248" s="6" t="s">
        <v>27</v>
      </c>
      <c r="C1248" s="6">
        <v>1128299</v>
      </c>
      <c r="D1248" s="7">
        <v>44296</v>
      </c>
      <c r="E1248" s="6" t="s">
        <v>28</v>
      </c>
      <c r="F1248" s="6" t="s">
        <v>61</v>
      </c>
      <c r="G1248" s="6" t="s">
        <v>62</v>
      </c>
      <c r="H1248" s="6" t="s">
        <v>21</v>
      </c>
      <c r="I1248" s="25">
        <v>0.55000000000000004</v>
      </c>
      <c r="J1248" s="22">
        <v>1500</v>
      </c>
      <c r="K1248" s="23">
        <f t="shared" si="60"/>
        <v>825.00000000000011</v>
      </c>
      <c r="L1248" s="23">
        <f t="shared" si="61"/>
        <v>123.75000000000001</v>
      </c>
      <c r="M1248" s="33">
        <v>0.15</v>
      </c>
      <c r="N1248" s="30">
        <f t="shared" si="71"/>
        <v>0.55000000000000004</v>
      </c>
      <c r="O1248" s="31">
        <v>825</v>
      </c>
      <c r="P1248" s="31">
        <v>123.75</v>
      </c>
      <c r="Q1248" s="30">
        <f t="shared" si="72"/>
        <v>453.75000000000011</v>
      </c>
      <c r="R1248" s="27">
        <f t="shared" si="70"/>
        <v>4</v>
      </c>
    </row>
    <row r="1249" spans="1:18">
      <c r="A1249" s="1"/>
      <c r="B1249" s="6" t="s">
        <v>27</v>
      </c>
      <c r="C1249" s="6">
        <v>1128299</v>
      </c>
      <c r="D1249" s="7">
        <v>44296</v>
      </c>
      <c r="E1249" s="6" t="s">
        <v>28</v>
      </c>
      <c r="F1249" s="6" t="s">
        <v>61</v>
      </c>
      <c r="G1249" s="6" t="s">
        <v>62</v>
      </c>
      <c r="H1249" s="6" t="s">
        <v>22</v>
      </c>
      <c r="I1249" s="25">
        <v>0.70000000000000007</v>
      </c>
      <c r="J1249" s="22">
        <v>3250</v>
      </c>
      <c r="K1249" s="23">
        <f t="shared" si="60"/>
        <v>2275</v>
      </c>
      <c r="L1249" s="23">
        <f t="shared" si="61"/>
        <v>910</v>
      </c>
      <c r="M1249" s="33">
        <v>0.4</v>
      </c>
      <c r="N1249" s="30">
        <f t="shared" si="71"/>
        <v>0.7</v>
      </c>
      <c r="O1249" s="31">
        <v>2275</v>
      </c>
      <c r="P1249" s="31">
        <v>910</v>
      </c>
      <c r="Q1249" s="30">
        <f t="shared" si="72"/>
        <v>1592.5</v>
      </c>
      <c r="R1249" s="27">
        <f t="shared" si="70"/>
        <v>4</v>
      </c>
    </row>
    <row r="1250" spans="1:18">
      <c r="A1250" s="1"/>
      <c r="B1250" s="6" t="s">
        <v>27</v>
      </c>
      <c r="C1250" s="6">
        <v>1128299</v>
      </c>
      <c r="D1250" s="7">
        <v>44327</v>
      </c>
      <c r="E1250" s="6" t="s">
        <v>28</v>
      </c>
      <c r="F1250" s="6" t="s">
        <v>61</v>
      </c>
      <c r="G1250" s="6" t="s">
        <v>62</v>
      </c>
      <c r="H1250" s="6" t="s">
        <v>17</v>
      </c>
      <c r="I1250" s="25">
        <v>0.54999999999999993</v>
      </c>
      <c r="J1250" s="22">
        <v>5250</v>
      </c>
      <c r="K1250" s="23">
        <f t="shared" si="60"/>
        <v>2887.4999999999995</v>
      </c>
      <c r="L1250" s="23">
        <f t="shared" si="61"/>
        <v>721.87499999999989</v>
      </c>
      <c r="M1250" s="33">
        <v>0.25</v>
      </c>
      <c r="N1250" s="30">
        <f t="shared" si="71"/>
        <v>0.55000000000000004</v>
      </c>
      <c r="O1250" s="31">
        <v>2887.5</v>
      </c>
      <c r="P1250" s="31">
        <v>721.875</v>
      </c>
      <c r="Q1250" s="30">
        <f t="shared" si="72"/>
        <v>1588.1249999999998</v>
      </c>
      <c r="R1250" s="27">
        <f t="shared" si="70"/>
        <v>5</v>
      </c>
    </row>
    <row r="1251" spans="1:18">
      <c r="A1251" s="1"/>
      <c r="B1251" s="6" t="s">
        <v>27</v>
      </c>
      <c r="C1251" s="6">
        <v>1128299</v>
      </c>
      <c r="D1251" s="7">
        <v>44327</v>
      </c>
      <c r="E1251" s="6" t="s">
        <v>28</v>
      </c>
      <c r="F1251" s="6" t="s">
        <v>61</v>
      </c>
      <c r="G1251" s="6" t="s">
        <v>62</v>
      </c>
      <c r="H1251" s="6" t="s">
        <v>18</v>
      </c>
      <c r="I1251" s="25">
        <v>0.6</v>
      </c>
      <c r="J1251" s="22">
        <v>3750</v>
      </c>
      <c r="K1251" s="23">
        <f t="shared" si="60"/>
        <v>2250</v>
      </c>
      <c r="L1251" s="23">
        <f t="shared" si="61"/>
        <v>450</v>
      </c>
      <c r="M1251" s="33">
        <v>0.2</v>
      </c>
      <c r="N1251" s="30">
        <f t="shared" si="71"/>
        <v>0.6</v>
      </c>
      <c r="O1251" s="31">
        <v>2250</v>
      </c>
      <c r="P1251" s="31">
        <v>450</v>
      </c>
      <c r="Q1251" s="30">
        <f t="shared" si="72"/>
        <v>1350</v>
      </c>
      <c r="R1251" s="27">
        <f t="shared" si="70"/>
        <v>5</v>
      </c>
    </row>
    <row r="1252" spans="1:18">
      <c r="A1252" s="1"/>
      <c r="B1252" s="6" t="s">
        <v>27</v>
      </c>
      <c r="C1252" s="6">
        <v>1128299</v>
      </c>
      <c r="D1252" s="7">
        <v>44327</v>
      </c>
      <c r="E1252" s="6" t="s">
        <v>28</v>
      </c>
      <c r="F1252" s="6" t="s">
        <v>61</v>
      </c>
      <c r="G1252" s="6" t="s">
        <v>62</v>
      </c>
      <c r="H1252" s="6" t="s">
        <v>19</v>
      </c>
      <c r="I1252" s="25">
        <v>0.6</v>
      </c>
      <c r="J1252" s="22">
        <v>3750</v>
      </c>
      <c r="K1252" s="23">
        <f t="shared" si="60"/>
        <v>2250</v>
      </c>
      <c r="L1252" s="23">
        <f t="shared" si="61"/>
        <v>562.5</v>
      </c>
      <c r="M1252" s="33">
        <v>0.25</v>
      </c>
      <c r="N1252" s="30">
        <f t="shared" si="71"/>
        <v>0.6</v>
      </c>
      <c r="O1252" s="31">
        <v>2250</v>
      </c>
      <c r="P1252" s="31">
        <v>562.5</v>
      </c>
      <c r="Q1252" s="30">
        <f t="shared" si="72"/>
        <v>1350</v>
      </c>
      <c r="R1252" s="27">
        <f t="shared" si="70"/>
        <v>5</v>
      </c>
    </row>
    <row r="1253" spans="1:18">
      <c r="A1253" s="1"/>
      <c r="B1253" s="6" t="s">
        <v>27</v>
      </c>
      <c r="C1253" s="6">
        <v>1128299</v>
      </c>
      <c r="D1253" s="7">
        <v>44327</v>
      </c>
      <c r="E1253" s="6" t="s">
        <v>28</v>
      </c>
      <c r="F1253" s="6" t="s">
        <v>61</v>
      </c>
      <c r="G1253" s="6" t="s">
        <v>62</v>
      </c>
      <c r="H1253" s="6" t="s">
        <v>20</v>
      </c>
      <c r="I1253" s="25">
        <v>0.54999999999999993</v>
      </c>
      <c r="J1253" s="22">
        <v>2750</v>
      </c>
      <c r="K1253" s="23">
        <f t="shared" si="60"/>
        <v>1512.4999999999998</v>
      </c>
      <c r="L1253" s="23">
        <f t="shared" si="61"/>
        <v>378.12499999999994</v>
      </c>
      <c r="M1253" s="33">
        <v>0.25</v>
      </c>
      <c r="N1253" s="30">
        <f t="shared" si="71"/>
        <v>0.55000000000000004</v>
      </c>
      <c r="O1253" s="31">
        <v>1512.5</v>
      </c>
      <c r="P1253" s="31">
        <v>378.125</v>
      </c>
      <c r="Q1253" s="30">
        <f t="shared" si="72"/>
        <v>831.87499999999989</v>
      </c>
      <c r="R1253" s="27">
        <f t="shared" si="70"/>
        <v>5</v>
      </c>
    </row>
    <row r="1254" spans="1:18">
      <c r="A1254" s="1"/>
      <c r="B1254" s="6" t="s">
        <v>27</v>
      </c>
      <c r="C1254" s="6">
        <v>1128299</v>
      </c>
      <c r="D1254" s="7">
        <v>44327</v>
      </c>
      <c r="E1254" s="6" t="s">
        <v>28</v>
      </c>
      <c r="F1254" s="6" t="s">
        <v>61</v>
      </c>
      <c r="G1254" s="6" t="s">
        <v>62</v>
      </c>
      <c r="H1254" s="6" t="s">
        <v>21</v>
      </c>
      <c r="I1254" s="25">
        <v>0.6</v>
      </c>
      <c r="J1254" s="22">
        <v>1750</v>
      </c>
      <c r="K1254" s="23">
        <f t="shared" si="60"/>
        <v>1050</v>
      </c>
      <c r="L1254" s="23">
        <f t="shared" si="61"/>
        <v>157.5</v>
      </c>
      <c r="M1254" s="33">
        <v>0.15</v>
      </c>
      <c r="N1254" s="30">
        <f t="shared" si="71"/>
        <v>0.6</v>
      </c>
      <c r="O1254" s="31">
        <v>1050</v>
      </c>
      <c r="P1254" s="31">
        <v>157.5</v>
      </c>
      <c r="Q1254" s="30">
        <f t="shared" si="72"/>
        <v>630</v>
      </c>
      <c r="R1254" s="27">
        <f t="shared" si="70"/>
        <v>5</v>
      </c>
    </row>
    <row r="1255" spans="1:18">
      <c r="A1255" s="1"/>
      <c r="B1255" s="6" t="s">
        <v>27</v>
      </c>
      <c r="C1255" s="6">
        <v>1128299</v>
      </c>
      <c r="D1255" s="7">
        <v>44327</v>
      </c>
      <c r="E1255" s="6" t="s">
        <v>28</v>
      </c>
      <c r="F1255" s="6" t="s">
        <v>61</v>
      </c>
      <c r="G1255" s="6" t="s">
        <v>62</v>
      </c>
      <c r="H1255" s="6" t="s">
        <v>22</v>
      </c>
      <c r="I1255" s="25">
        <v>0.75</v>
      </c>
      <c r="J1255" s="22">
        <v>4750</v>
      </c>
      <c r="K1255" s="23">
        <f t="shared" si="60"/>
        <v>3562.5</v>
      </c>
      <c r="L1255" s="23">
        <f t="shared" si="61"/>
        <v>1425</v>
      </c>
      <c r="M1255" s="33">
        <v>0.4</v>
      </c>
      <c r="N1255" s="30">
        <f t="shared" si="71"/>
        <v>0.75</v>
      </c>
      <c r="O1255" s="31">
        <v>3562.5</v>
      </c>
      <c r="P1255" s="31">
        <v>1425</v>
      </c>
      <c r="Q1255" s="30">
        <f t="shared" si="72"/>
        <v>2671.875</v>
      </c>
      <c r="R1255" s="27">
        <f t="shared" si="70"/>
        <v>5</v>
      </c>
    </row>
    <row r="1256" spans="1:18">
      <c r="A1256" s="1"/>
      <c r="B1256" s="6" t="s">
        <v>27</v>
      </c>
      <c r="C1256" s="6">
        <v>1128299</v>
      </c>
      <c r="D1256" s="7">
        <v>44357</v>
      </c>
      <c r="E1256" s="6" t="s">
        <v>28</v>
      </c>
      <c r="F1256" s="6" t="s">
        <v>61</v>
      </c>
      <c r="G1256" s="6" t="s">
        <v>62</v>
      </c>
      <c r="H1256" s="6" t="s">
        <v>17</v>
      </c>
      <c r="I1256" s="25">
        <v>0.7</v>
      </c>
      <c r="J1256" s="22">
        <v>7250</v>
      </c>
      <c r="K1256" s="23">
        <f t="shared" si="60"/>
        <v>5075</v>
      </c>
      <c r="L1256" s="23">
        <f t="shared" si="61"/>
        <v>1268.75</v>
      </c>
      <c r="M1256" s="33">
        <v>0.25</v>
      </c>
      <c r="N1256" s="30">
        <f t="shared" si="71"/>
        <v>0.7</v>
      </c>
      <c r="O1256" s="31">
        <v>5075</v>
      </c>
      <c r="P1256" s="31">
        <v>1268.75</v>
      </c>
      <c r="Q1256" s="30">
        <f t="shared" si="72"/>
        <v>3552.5</v>
      </c>
      <c r="R1256" s="27">
        <f t="shared" si="70"/>
        <v>6</v>
      </c>
    </row>
    <row r="1257" spans="1:18">
      <c r="A1257" s="1"/>
      <c r="B1257" s="6" t="s">
        <v>27</v>
      </c>
      <c r="C1257" s="6">
        <v>1128299</v>
      </c>
      <c r="D1257" s="7">
        <v>44357</v>
      </c>
      <c r="E1257" s="6" t="s">
        <v>28</v>
      </c>
      <c r="F1257" s="6" t="s">
        <v>61</v>
      </c>
      <c r="G1257" s="6" t="s">
        <v>62</v>
      </c>
      <c r="H1257" s="6" t="s">
        <v>18</v>
      </c>
      <c r="I1257" s="25">
        <v>0.75</v>
      </c>
      <c r="J1257" s="22">
        <v>6000</v>
      </c>
      <c r="K1257" s="23">
        <f t="shared" si="60"/>
        <v>4500</v>
      </c>
      <c r="L1257" s="23">
        <f t="shared" si="61"/>
        <v>900</v>
      </c>
      <c r="M1257" s="33">
        <v>0.2</v>
      </c>
      <c r="N1257" s="30">
        <f t="shared" si="71"/>
        <v>0.75</v>
      </c>
      <c r="O1257" s="31">
        <v>4500</v>
      </c>
      <c r="P1257" s="31">
        <v>900</v>
      </c>
      <c r="Q1257" s="30">
        <f t="shared" si="72"/>
        <v>3375</v>
      </c>
      <c r="R1257" s="27">
        <f t="shared" si="70"/>
        <v>6</v>
      </c>
    </row>
    <row r="1258" spans="1:18">
      <c r="A1258" s="1"/>
      <c r="B1258" s="6" t="s">
        <v>27</v>
      </c>
      <c r="C1258" s="6">
        <v>1128299</v>
      </c>
      <c r="D1258" s="7">
        <v>44357</v>
      </c>
      <c r="E1258" s="6" t="s">
        <v>28</v>
      </c>
      <c r="F1258" s="6" t="s">
        <v>61</v>
      </c>
      <c r="G1258" s="6" t="s">
        <v>62</v>
      </c>
      <c r="H1258" s="6" t="s">
        <v>19</v>
      </c>
      <c r="I1258" s="25">
        <v>0.75</v>
      </c>
      <c r="J1258" s="22">
        <v>6000</v>
      </c>
      <c r="K1258" s="23">
        <f t="shared" si="60"/>
        <v>4500</v>
      </c>
      <c r="L1258" s="23">
        <f t="shared" si="61"/>
        <v>1125</v>
      </c>
      <c r="M1258" s="33">
        <v>0.25</v>
      </c>
      <c r="N1258" s="30">
        <f t="shared" si="71"/>
        <v>0.75</v>
      </c>
      <c r="O1258" s="31">
        <v>4500</v>
      </c>
      <c r="P1258" s="31">
        <v>1125</v>
      </c>
      <c r="Q1258" s="30">
        <f t="shared" si="72"/>
        <v>3375</v>
      </c>
      <c r="R1258" s="27">
        <f t="shared" si="70"/>
        <v>6</v>
      </c>
    </row>
    <row r="1259" spans="1:18">
      <c r="A1259" s="1"/>
      <c r="B1259" s="6" t="s">
        <v>27</v>
      </c>
      <c r="C1259" s="6">
        <v>1128299</v>
      </c>
      <c r="D1259" s="7">
        <v>44357</v>
      </c>
      <c r="E1259" s="6" t="s">
        <v>28</v>
      </c>
      <c r="F1259" s="6" t="s">
        <v>61</v>
      </c>
      <c r="G1259" s="6" t="s">
        <v>62</v>
      </c>
      <c r="H1259" s="6" t="s">
        <v>20</v>
      </c>
      <c r="I1259" s="25">
        <v>0.75</v>
      </c>
      <c r="J1259" s="22">
        <v>4750</v>
      </c>
      <c r="K1259" s="23">
        <f t="shared" si="60"/>
        <v>3562.5</v>
      </c>
      <c r="L1259" s="23">
        <f t="shared" si="61"/>
        <v>890.625</v>
      </c>
      <c r="M1259" s="33">
        <v>0.25</v>
      </c>
      <c r="N1259" s="30">
        <f t="shared" si="71"/>
        <v>0.75</v>
      </c>
      <c r="O1259" s="31">
        <v>3562.5</v>
      </c>
      <c r="P1259" s="31">
        <v>890.625</v>
      </c>
      <c r="Q1259" s="30">
        <f t="shared" si="72"/>
        <v>2671.875</v>
      </c>
      <c r="R1259" s="27">
        <f t="shared" si="70"/>
        <v>6</v>
      </c>
    </row>
    <row r="1260" spans="1:18">
      <c r="A1260" s="1"/>
      <c r="B1260" s="6" t="s">
        <v>27</v>
      </c>
      <c r="C1260" s="6">
        <v>1128299</v>
      </c>
      <c r="D1260" s="7">
        <v>44357</v>
      </c>
      <c r="E1260" s="6" t="s">
        <v>28</v>
      </c>
      <c r="F1260" s="6" t="s">
        <v>61</v>
      </c>
      <c r="G1260" s="6" t="s">
        <v>62</v>
      </c>
      <c r="H1260" s="6" t="s">
        <v>21</v>
      </c>
      <c r="I1260" s="25">
        <v>0.85000000000000009</v>
      </c>
      <c r="J1260" s="22">
        <v>3500</v>
      </c>
      <c r="K1260" s="23">
        <f t="shared" si="60"/>
        <v>2975.0000000000005</v>
      </c>
      <c r="L1260" s="23">
        <f t="shared" si="61"/>
        <v>446.25000000000006</v>
      </c>
      <c r="M1260" s="33">
        <v>0.15</v>
      </c>
      <c r="N1260" s="30">
        <f t="shared" si="71"/>
        <v>0.85</v>
      </c>
      <c r="O1260" s="31">
        <v>2975</v>
      </c>
      <c r="P1260" s="31">
        <v>446.25</v>
      </c>
      <c r="Q1260" s="30">
        <f t="shared" si="72"/>
        <v>2528.7500000000005</v>
      </c>
      <c r="R1260" s="27">
        <f t="shared" si="70"/>
        <v>6</v>
      </c>
    </row>
    <row r="1261" spans="1:18">
      <c r="A1261" s="1"/>
      <c r="B1261" s="6" t="s">
        <v>27</v>
      </c>
      <c r="C1261" s="6">
        <v>1128299</v>
      </c>
      <c r="D1261" s="7">
        <v>44357</v>
      </c>
      <c r="E1261" s="6" t="s">
        <v>28</v>
      </c>
      <c r="F1261" s="6" t="s">
        <v>61</v>
      </c>
      <c r="G1261" s="6" t="s">
        <v>62</v>
      </c>
      <c r="H1261" s="6" t="s">
        <v>22</v>
      </c>
      <c r="I1261" s="25">
        <v>1</v>
      </c>
      <c r="J1261" s="22">
        <v>6500</v>
      </c>
      <c r="K1261" s="23">
        <f t="shared" si="60"/>
        <v>6500</v>
      </c>
      <c r="L1261" s="23">
        <f t="shared" si="61"/>
        <v>2600</v>
      </c>
      <c r="M1261" s="33">
        <v>0.4</v>
      </c>
      <c r="N1261" s="30">
        <f t="shared" si="71"/>
        <v>1</v>
      </c>
      <c r="O1261" s="31">
        <v>6500</v>
      </c>
      <c r="P1261" s="31">
        <v>2600</v>
      </c>
      <c r="Q1261" s="30">
        <f t="shared" si="72"/>
        <v>6500</v>
      </c>
      <c r="R1261" s="27">
        <f t="shared" si="70"/>
        <v>6</v>
      </c>
    </row>
    <row r="1262" spans="1:18">
      <c r="A1262" s="1"/>
      <c r="B1262" s="6" t="s">
        <v>27</v>
      </c>
      <c r="C1262" s="6">
        <v>1128299</v>
      </c>
      <c r="D1262" s="7">
        <v>44386</v>
      </c>
      <c r="E1262" s="6" t="s">
        <v>28</v>
      </c>
      <c r="F1262" s="6" t="s">
        <v>61</v>
      </c>
      <c r="G1262" s="6" t="s">
        <v>62</v>
      </c>
      <c r="H1262" s="6" t="s">
        <v>17</v>
      </c>
      <c r="I1262" s="25">
        <v>0.8</v>
      </c>
      <c r="J1262" s="22">
        <v>8000</v>
      </c>
      <c r="K1262" s="23">
        <f t="shared" si="60"/>
        <v>6400</v>
      </c>
      <c r="L1262" s="23">
        <f t="shared" si="61"/>
        <v>1600</v>
      </c>
      <c r="M1262" s="33">
        <v>0.25</v>
      </c>
      <c r="N1262" s="30">
        <f t="shared" si="71"/>
        <v>0.8</v>
      </c>
      <c r="O1262" s="31">
        <v>6400</v>
      </c>
      <c r="P1262" s="31">
        <v>1600</v>
      </c>
      <c r="Q1262" s="30">
        <f t="shared" si="72"/>
        <v>5120</v>
      </c>
      <c r="R1262" s="27">
        <f t="shared" si="70"/>
        <v>7</v>
      </c>
    </row>
    <row r="1263" spans="1:18">
      <c r="A1263" s="1"/>
      <c r="B1263" s="6" t="s">
        <v>27</v>
      </c>
      <c r="C1263" s="6">
        <v>1128299</v>
      </c>
      <c r="D1263" s="7">
        <v>44386</v>
      </c>
      <c r="E1263" s="6" t="s">
        <v>28</v>
      </c>
      <c r="F1263" s="6" t="s">
        <v>61</v>
      </c>
      <c r="G1263" s="6" t="s">
        <v>62</v>
      </c>
      <c r="H1263" s="6" t="s">
        <v>18</v>
      </c>
      <c r="I1263" s="25">
        <v>0.85000000000000009</v>
      </c>
      <c r="J1263" s="22">
        <v>6500</v>
      </c>
      <c r="K1263" s="23">
        <f t="shared" si="60"/>
        <v>5525.0000000000009</v>
      </c>
      <c r="L1263" s="23">
        <f t="shared" si="61"/>
        <v>1105.0000000000002</v>
      </c>
      <c r="M1263" s="33">
        <v>0.2</v>
      </c>
      <c r="N1263" s="30">
        <f t="shared" si="71"/>
        <v>0.85</v>
      </c>
      <c r="O1263" s="31">
        <v>5525</v>
      </c>
      <c r="P1263" s="31">
        <v>1105</v>
      </c>
      <c r="Q1263" s="30">
        <f t="shared" si="72"/>
        <v>4696.2500000000009</v>
      </c>
      <c r="R1263" s="27">
        <f t="shared" si="70"/>
        <v>7</v>
      </c>
    </row>
    <row r="1264" spans="1:18">
      <c r="A1264" s="1"/>
      <c r="B1264" s="6" t="s">
        <v>27</v>
      </c>
      <c r="C1264" s="6">
        <v>1128299</v>
      </c>
      <c r="D1264" s="7">
        <v>44386</v>
      </c>
      <c r="E1264" s="6" t="s">
        <v>28</v>
      </c>
      <c r="F1264" s="6" t="s">
        <v>61</v>
      </c>
      <c r="G1264" s="6" t="s">
        <v>62</v>
      </c>
      <c r="H1264" s="6" t="s">
        <v>19</v>
      </c>
      <c r="I1264" s="25">
        <v>0.85000000000000009</v>
      </c>
      <c r="J1264" s="22">
        <v>6000</v>
      </c>
      <c r="K1264" s="23">
        <f t="shared" si="60"/>
        <v>5100.0000000000009</v>
      </c>
      <c r="L1264" s="23">
        <f t="shared" si="61"/>
        <v>1275.0000000000002</v>
      </c>
      <c r="M1264" s="33">
        <v>0.25</v>
      </c>
      <c r="N1264" s="30">
        <f t="shared" si="71"/>
        <v>0.85</v>
      </c>
      <c r="O1264" s="31">
        <v>5100</v>
      </c>
      <c r="P1264" s="31">
        <v>1275</v>
      </c>
      <c r="Q1264" s="30">
        <f t="shared" si="72"/>
        <v>4335.0000000000009</v>
      </c>
      <c r="R1264" s="27">
        <f t="shared" ref="R1264:R1327" si="73">MONTH(D1264)</f>
        <v>7</v>
      </c>
    </row>
    <row r="1265" spans="1:18">
      <c r="A1265" s="1"/>
      <c r="B1265" s="6" t="s">
        <v>27</v>
      </c>
      <c r="C1265" s="6">
        <v>1128299</v>
      </c>
      <c r="D1265" s="7">
        <v>44386</v>
      </c>
      <c r="E1265" s="6" t="s">
        <v>28</v>
      </c>
      <c r="F1265" s="6" t="s">
        <v>61</v>
      </c>
      <c r="G1265" s="6" t="s">
        <v>62</v>
      </c>
      <c r="H1265" s="6" t="s">
        <v>20</v>
      </c>
      <c r="I1265" s="25">
        <v>0.8</v>
      </c>
      <c r="J1265" s="22">
        <v>5000</v>
      </c>
      <c r="K1265" s="23">
        <f t="shared" si="60"/>
        <v>4000</v>
      </c>
      <c r="L1265" s="23">
        <f t="shared" si="61"/>
        <v>1000</v>
      </c>
      <c r="M1265" s="33">
        <v>0.25</v>
      </c>
      <c r="N1265" s="30">
        <f t="shared" si="71"/>
        <v>0.8</v>
      </c>
      <c r="O1265" s="31">
        <v>4000</v>
      </c>
      <c r="P1265" s="31">
        <v>1000</v>
      </c>
      <c r="Q1265" s="30">
        <f t="shared" si="72"/>
        <v>3200</v>
      </c>
      <c r="R1265" s="27">
        <f t="shared" si="73"/>
        <v>7</v>
      </c>
    </row>
    <row r="1266" spans="1:18">
      <c r="A1266" s="1"/>
      <c r="B1266" s="6" t="s">
        <v>27</v>
      </c>
      <c r="C1266" s="6">
        <v>1128299</v>
      </c>
      <c r="D1266" s="7">
        <v>44386</v>
      </c>
      <c r="E1266" s="6" t="s">
        <v>28</v>
      </c>
      <c r="F1266" s="6" t="s">
        <v>61</v>
      </c>
      <c r="G1266" s="6" t="s">
        <v>62</v>
      </c>
      <c r="H1266" s="6" t="s">
        <v>21</v>
      </c>
      <c r="I1266" s="25">
        <v>0.85000000000000009</v>
      </c>
      <c r="J1266" s="22">
        <v>5500</v>
      </c>
      <c r="K1266" s="23">
        <f t="shared" si="60"/>
        <v>4675.0000000000009</v>
      </c>
      <c r="L1266" s="23">
        <f t="shared" si="61"/>
        <v>701.25000000000011</v>
      </c>
      <c r="M1266" s="33">
        <v>0.15</v>
      </c>
      <c r="N1266" s="30">
        <f t="shared" si="71"/>
        <v>0.85</v>
      </c>
      <c r="O1266" s="31">
        <v>4675</v>
      </c>
      <c r="P1266" s="31">
        <v>701.25</v>
      </c>
      <c r="Q1266" s="30">
        <f t="shared" si="72"/>
        <v>3973.7500000000005</v>
      </c>
      <c r="R1266" s="27">
        <f t="shared" si="73"/>
        <v>7</v>
      </c>
    </row>
    <row r="1267" spans="1:18">
      <c r="A1267" s="1"/>
      <c r="B1267" s="6" t="s">
        <v>27</v>
      </c>
      <c r="C1267" s="6">
        <v>1128299</v>
      </c>
      <c r="D1267" s="7">
        <v>44386</v>
      </c>
      <c r="E1267" s="6" t="s">
        <v>28</v>
      </c>
      <c r="F1267" s="6" t="s">
        <v>61</v>
      </c>
      <c r="G1267" s="6" t="s">
        <v>62</v>
      </c>
      <c r="H1267" s="6" t="s">
        <v>22</v>
      </c>
      <c r="I1267" s="25">
        <v>1</v>
      </c>
      <c r="J1267" s="22">
        <v>5500</v>
      </c>
      <c r="K1267" s="23">
        <f t="shared" si="60"/>
        <v>5500</v>
      </c>
      <c r="L1267" s="23">
        <f t="shared" si="61"/>
        <v>2200</v>
      </c>
      <c r="M1267" s="33">
        <v>0.4</v>
      </c>
      <c r="N1267" s="30">
        <f t="shared" si="71"/>
        <v>1</v>
      </c>
      <c r="O1267" s="31">
        <v>5500</v>
      </c>
      <c r="P1267" s="31">
        <v>2200</v>
      </c>
      <c r="Q1267" s="30">
        <f t="shared" si="72"/>
        <v>5500</v>
      </c>
      <c r="R1267" s="27">
        <f t="shared" si="73"/>
        <v>7</v>
      </c>
    </row>
    <row r="1268" spans="1:18">
      <c r="A1268" s="1"/>
      <c r="B1268" s="6" t="s">
        <v>27</v>
      </c>
      <c r="C1268" s="6">
        <v>1128299</v>
      </c>
      <c r="D1268" s="7">
        <v>44418</v>
      </c>
      <c r="E1268" s="6" t="s">
        <v>28</v>
      </c>
      <c r="F1268" s="6" t="s">
        <v>61</v>
      </c>
      <c r="G1268" s="6" t="s">
        <v>62</v>
      </c>
      <c r="H1268" s="6" t="s">
        <v>17</v>
      </c>
      <c r="I1268" s="25">
        <v>0.85000000000000009</v>
      </c>
      <c r="J1268" s="22">
        <v>7500</v>
      </c>
      <c r="K1268" s="23">
        <f t="shared" si="60"/>
        <v>6375.0000000000009</v>
      </c>
      <c r="L1268" s="23">
        <f t="shared" si="61"/>
        <v>1593.7500000000002</v>
      </c>
      <c r="M1268" s="33">
        <v>0.25</v>
      </c>
      <c r="N1268" s="30">
        <f t="shared" si="71"/>
        <v>0.85</v>
      </c>
      <c r="O1268" s="31">
        <v>6375</v>
      </c>
      <c r="P1268" s="31">
        <v>1593.75</v>
      </c>
      <c r="Q1268" s="30">
        <f t="shared" si="72"/>
        <v>5418.7500000000009</v>
      </c>
      <c r="R1268" s="27">
        <f t="shared" si="73"/>
        <v>8</v>
      </c>
    </row>
    <row r="1269" spans="1:18">
      <c r="A1269" s="1"/>
      <c r="B1269" s="6" t="s">
        <v>27</v>
      </c>
      <c r="C1269" s="6">
        <v>1128299</v>
      </c>
      <c r="D1269" s="7">
        <v>44418</v>
      </c>
      <c r="E1269" s="6" t="s">
        <v>28</v>
      </c>
      <c r="F1269" s="6" t="s">
        <v>61</v>
      </c>
      <c r="G1269" s="6" t="s">
        <v>62</v>
      </c>
      <c r="H1269" s="6" t="s">
        <v>18</v>
      </c>
      <c r="I1269" s="25">
        <v>0.75000000000000011</v>
      </c>
      <c r="J1269" s="22">
        <v>7250</v>
      </c>
      <c r="K1269" s="23">
        <f t="shared" si="60"/>
        <v>5437.5000000000009</v>
      </c>
      <c r="L1269" s="23">
        <f t="shared" si="61"/>
        <v>1087.5000000000002</v>
      </c>
      <c r="M1269" s="33">
        <v>0.2</v>
      </c>
      <c r="N1269" s="30">
        <f t="shared" si="71"/>
        <v>0.75</v>
      </c>
      <c r="O1269" s="31">
        <v>5437.5</v>
      </c>
      <c r="P1269" s="31">
        <v>1087.5</v>
      </c>
      <c r="Q1269" s="30">
        <f t="shared" si="72"/>
        <v>4078.1250000000009</v>
      </c>
      <c r="R1269" s="27">
        <f t="shared" si="73"/>
        <v>8</v>
      </c>
    </row>
    <row r="1270" spans="1:18">
      <c r="A1270" s="1"/>
      <c r="B1270" s="6" t="s">
        <v>27</v>
      </c>
      <c r="C1270" s="6">
        <v>1128299</v>
      </c>
      <c r="D1270" s="7">
        <v>44418</v>
      </c>
      <c r="E1270" s="6" t="s">
        <v>28</v>
      </c>
      <c r="F1270" s="6" t="s">
        <v>61</v>
      </c>
      <c r="G1270" s="6" t="s">
        <v>62</v>
      </c>
      <c r="H1270" s="6" t="s">
        <v>19</v>
      </c>
      <c r="I1270" s="25">
        <v>0.70000000000000007</v>
      </c>
      <c r="J1270" s="22">
        <v>6000</v>
      </c>
      <c r="K1270" s="23">
        <f t="shared" si="60"/>
        <v>4200</v>
      </c>
      <c r="L1270" s="23">
        <f t="shared" si="61"/>
        <v>1050</v>
      </c>
      <c r="M1270" s="33">
        <v>0.25</v>
      </c>
      <c r="N1270" s="30">
        <f t="shared" si="71"/>
        <v>0.7</v>
      </c>
      <c r="O1270" s="31">
        <v>4200</v>
      </c>
      <c r="P1270" s="31">
        <v>1050</v>
      </c>
      <c r="Q1270" s="30">
        <f t="shared" si="72"/>
        <v>2940</v>
      </c>
      <c r="R1270" s="27">
        <f t="shared" si="73"/>
        <v>8</v>
      </c>
    </row>
    <row r="1271" spans="1:18">
      <c r="A1271" s="1"/>
      <c r="B1271" s="6" t="s">
        <v>27</v>
      </c>
      <c r="C1271" s="6">
        <v>1128299</v>
      </c>
      <c r="D1271" s="7">
        <v>44418</v>
      </c>
      <c r="E1271" s="6" t="s">
        <v>28</v>
      </c>
      <c r="F1271" s="6" t="s">
        <v>61</v>
      </c>
      <c r="G1271" s="6" t="s">
        <v>62</v>
      </c>
      <c r="H1271" s="6" t="s">
        <v>20</v>
      </c>
      <c r="I1271" s="25">
        <v>0.70000000000000007</v>
      </c>
      <c r="J1271" s="22">
        <v>5250</v>
      </c>
      <c r="K1271" s="23">
        <f t="shared" si="60"/>
        <v>3675.0000000000005</v>
      </c>
      <c r="L1271" s="23">
        <f t="shared" si="61"/>
        <v>918.75000000000011</v>
      </c>
      <c r="M1271" s="33">
        <v>0.25</v>
      </c>
      <c r="N1271" s="30">
        <f t="shared" si="71"/>
        <v>0.7</v>
      </c>
      <c r="O1271" s="31">
        <v>3675</v>
      </c>
      <c r="P1271" s="31">
        <v>918.75</v>
      </c>
      <c r="Q1271" s="30">
        <f t="shared" si="72"/>
        <v>2572.5</v>
      </c>
      <c r="R1271" s="27">
        <f t="shared" si="73"/>
        <v>8</v>
      </c>
    </row>
    <row r="1272" spans="1:18">
      <c r="A1272" s="1"/>
      <c r="B1272" s="6" t="s">
        <v>27</v>
      </c>
      <c r="C1272" s="6">
        <v>1128299</v>
      </c>
      <c r="D1272" s="7">
        <v>44418</v>
      </c>
      <c r="E1272" s="6" t="s">
        <v>28</v>
      </c>
      <c r="F1272" s="6" t="s">
        <v>61</v>
      </c>
      <c r="G1272" s="6" t="s">
        <v>62</v>
      </c>
      <c r="H1272" s="6" t="s">
        <v>21</v>
      </c>
      <c r="I1272" s="25">
        <v>0.7</v>
      </c>
      <c r="J1272" s="22">
        <v>5250</v>
      </c>
      <c r="K1272" s="23">
        <f t="shared" si="60"/>
        <v>3674.9999999999995</v>
      </c>
      <c r="L1272" s="23">
        <f t="shared" si="61"/>
        <v>551.24999999999989</v>
      </c>
      <c r="M1272" s="33">
        <v>0.15</v>
      </c>
      <c r="N1272" s="30">
        <f t="shared" si="71"/>
        <v>0.7</v>
      </c>
      <c r="O1272" s="31">
        <v>3675</v>
      </c>
      <c r="P1272" s="31">
        <v>551.25</v>
      </c>
      <c r="Q1272" s="30">
        <f t="shared" si="72"/>
        <v>2572.4999999999995</v>
      </c>
      <c r="R1272" s="27">
        <f t="shared" si="73"/>
        <v>8</v>
      </c>
    </row>
    <row r="1273" spans="1:18">
      <c r="A1273" s="1"/>
      <c r="B1273" s="6" t="s">
        <v>27</v>
      </c>
      <c r="C1273" s="6">
        <v>1128299</v>
      </c>
      <c r="D1273" s="7">
        <v>44418</v>
      </c>
      <c r="E1273" s="6" t="s">
        <v>28</v>
      </c>
      <c r="F1273" s="6" t="s">
        <v>61</v>
      </c>
      <c r="G1273" s="6" t="s">
        <v>62</v>
      </c>
      <c r="H1273" s="6" t="s">
        <v>22</v>
      </c>
      <c r="I1273" s="25">
        <v>0.75</v>
      </c>
      <c r="J1273" s="22">
        <v>3500</v>
      </c>
      <c r="K1273" s="23">
        <f t="shared" si="60"/>
        <v>2625</v>
      </c>
      <c r="L1273" s="23">
        <f t="shared" si="61"/>
        <v>1050</v>
      </c>
      <c r="M1273" s="33">
        <v>0.4</v>
      </c>
      <c r="N1273" s="30">
        <f t="shared" si="71"/>
        <v>0.75</v>
      </c>
      <c r="O1273" s="31">
        <v>2625</v>
      </c>
      <c r="P1273" s="31">
        <v>1050</v>
      </c>
      <c r="Q1273" s="30">
        <f t="shared" si="72"/>
        <v>1968.75</v>
      </c>
      <c r="R1273" s="27">
        <f t="shared" si="73"/>
        <v>8</v>
      </c>
    </row>
    <row r="1274" spans="1:18">
      <c r="A1274" s="1"/>
      <c r="B1274" s="6" t="s">
        <v>27</v>
      </c>
      <c r="C1274" s="6">
        <v>1128299</v>
      </c>
      <c r="D1274" s="7">
        <v>44450</v>
      </c>
      <c r="E1274" s="6" t="s">
        <v>28</v>
      </c>
      <c r="F1274" s="6" t="s">
        <v>61</v>
      </c>
      <c r="G1274" s="6" t="s">
        <v>62</v>
      </c>
      <c r="H1274" s="6" t="s">
        <v>17</v>
      </c>
      <c r="I1274" s="25">
        <v>0.65000000000000013</v>
      </c>
      <c r="J1274" s="22">
        <v>5500</v>
      </c>
      <c r="K1274" s="23">
        <f t="shared" si="60"/>
        <v>3575.0000000000009</v>
      </c>
      <c r="L1274" s="23">
        <f t="shared" si="61"/>
        <v>893.75000000000023</v>
      </c>
      <c r="M1274" s="33">
        <v>0.25</v>
      </c>
      <c r="N1274" s="30">
        <f t="shared" si="71"/>
        <v>0.65</v>
      </c>
      <c r="O1274" s="31">
        <v>3575</v>
      </c>
      <c r="P1274" s="31">
        <v>893.75</v>
      </c>
      <c r="Q1274" s="30">
        <f t="shared" si="72"/>
        <v>2323.7500000000005</v>
      </c>
      <c r="R1274" s="27">
        <f t="shared" si="73"/>
        <v>9</v>
      </c>
    </row>
    <row r="1275" spans="1:18">
      <c r="A1275" s="1"/>
      <c r="B1275" s="6" t="s">
        <v>27</v>
      </c>
      <c r="C1275" s="6">
        <v>1128299</v>
      </c>
      <c r="D1275" s="7">
        <v>44450</v>
      </c>
      <c r="E1275" s="6" t="s">
        <v>28</v>
      </c>
      <c r="F1275" s="6" t="s">
        <v>61</v>
      </c>
      <c r="G1275" s="6" t="s">
        <v>62</v>
      </c>
      <c r="H1275" s="6" t="s">
        <v>18</v>
      </c>
      <c r="I1275" s="25">
        <v>0.70000000000000018</v>
      </c>
      <c r="J1275" s="22">
        <v>5500</v>
      </c>
      <c r="K1275" s="23">
        <f t="shared" si="60"/>
        <v>3850.0000000000009</v>
      </c>
      <c r="L1275" s="23">
        <f t="shared" si="61"/>
        <v>770.00000000000023</v>
      </c>
      <c r="M1275" s="33">
        <v>0.2</v>
      </c>
      <c r="N1275" s="30">
        <f t="shared" si="71"/>
        <v>0.7</v>
      </c>
      <c r="O1275" s="31">
        <v>3850</v>
      </c>
      <c r="P1275" s="31">
        <v>770</v>
      </c>
      <c r="Q1275" s="30">
        <f t="shared" si="72"/>
        <v>2695.0000000000005</v>
      </c>
      <c r="R1275" s="27">
        <f t="shared" si="73"/>
        <v>9</v>
      </c>
    </row>
    <row r="1276" spans="1:18">
      <c r="A1276" s="1"/>
      <c r="B1276" s="6" t="s">
        <v>27</v>
      </c>
      <c r="C1276" s="6">
        <v>1128299</v>
      </c>
      <c r="D1276" s="7">
        <v>44450</v>
      </c>
      <c r="E1276" s="6" t="s">
        <v>28</v>
      </c>
      <c r="F1276" s="6" t="s">
        <v>61</v>
      </c>
      <c r="G1276" s="6" t="s">
        <v>62</v>
      </c>
      <c r="H1276" s="6" t="s">
        <v>19</v>
      </c>
      <c r="I1276" s="25">
        <v>0.65000000000000013</v>
      </c>
      <c r="J1276" s="22">
        <v>3750</v>
      </c>
      <c r="K1276" s="23">
        <f t="shared" si="60"/>
        <v>2437.5000000000005</v>
      </c>
      <c r="L1276" s="23">
        <f t="shared" si="61"/>
        <v>609.37500000000011</v>
      </c>
      <c r="M1276" s="33">
        <v>0.25</v>
      </c>
      <c r="N1276" s="30">
        <f t="shared" si="71"/>
        <v>0.65</v>
      </c>
      <c r="O1276" s="31">
        <v>2437.5</v>
      </c>
      <c r="P1276" s="31">
        <v>609.375</v>
      </c>
      <c r="Q1276" s="30">
        <f t="shared" si="72"/>
        <v>1584.3750000000005</v>
      </c>
      <c r="R1276" s="27">
        <f t="shared" si="73"/>
        <v>9</v>
      </c>
    </row>
    <row r="1277" spans="1:18">
      <c r="A1277" s="1"/>
      <c r="B1277" s="6" t="s">
        <v>27</v>
      </c>
      <c r="C1277" s="6">
        <v>1128299</v>
      </c>
      <c r="D1277" s="7">
        <v>44450</v>
      </c>
      <c r="E1277" s="6" t="s">
        <v>28</v>
      </c>
      <c r="F1277" s="6" t="s">
        <v>61</v>
      </c>
      <c r="G1277" s="6" t="s">
        <v>62</v>
      </c>
      <c r="H1277" s="6" t="s">
        <v>20</v>
      </c>
      <c r="I1277" s="25">
        <v>0.65000000000000013</v>
      </c>
      <c r="J1277" s="22">
        <v>3250</v>
      </c>
      <c r="K1277" s="23">
        <f t="shared" ref="K1277:K1531" si="74">I1277*J1277</f>
        <v>2112.5000000000005</v>
      </c>
      <c r="L1277" s="23">
        <f t="shared" ref="L1277:L1531" si="75">K1277*M1277</f>
        <v>528.12500000000011</v>
      </c>
      <c r="M1277" s="33">
        <v>0.25</v>
      </c>
      <c r="N1277" s="30">
        <f t="shared" si="71"/>
        <v>0.65</v>
      </c>
      <c r="O1277" s="31">
        <v>2112.5</v>
      </c>
      <c r="P1277" s="31">
        <v>528.125</v>
      </c>
      <c r="Q1277" s="30">
        <f t="shared" si="72"/>
        <v>1373.1250000000005</v>
      </c>
      <c r="R1277" s="27">
        <f t="shared" si="73"/>
        <v>9</v>
      </c>
    </row>
    <row r="1278" spans="1:18">
      <c r="A1278" s="1"/>
      <c r="B1278" s="6" t="s">
        <v>27</v>
      </c>
      <c r="C1278" s="6">
        <v>1128299</v>
      </c>
      <c r="D1278" s="7">
        <v>44450</v>
      </c>
      <c r="E1278" s="6" t="s">
        <v>28</v>
      </c>
      <c r="F1278" s="6" t="s">
        <v>61</v>
      </c>
      <c r="G1278" s="6" t="s">
        <v>62</v>
      </c>
      <c r="H1278" s="6" t="s">
        <v>21</v>
      </c>
      <c r="I1278" s="25">
        <v>0.75000000000000011</v>
      </c>
      <c r="J1278" s="22">
        <v>3500</v>
      </c>
      <c r="K1278" s="23">
        <f t="shared" si="74"/>
        <v>2625.0000000000005</v>
      </c>
      <c r="L1278" s="23">
        <f t="shared" si="75"/>
        <v>393.75000000000006</v>
      </c>
      <c r="M1278" s="33">
        <v>0.15</v>
      </c>
      <c r="N1278" s="30">
        <f t="shared" si="71"/>
        <v>0.75</v>
      </c>
      <c r="O1278" s="31">
        <v>2625</v>
      </c>
      <c r="P1278" s="31">
        <v>393.75</v>
      </c>
      <c r="Q1278" s="30">
        <f t="shared" si="72"/>
        <v>1968.7500000000005</v>
      </c>
      <c r="R1278" s="27">
        <f t="shared" si="73"/>
        <v>9</v>
      </c>
    </row>
    <row r="1279" spans="1:18">
      <c r="A1279" s="1"/>
      <c r="B1279" s="6" t="s">
        <v>27</v>
      </c>
      <c r="C1279" s="6">
        <v>1128299</v>
      </c>
      <c r="D1279" s="7">
        <v>44450</v>
      </c>
      <c r="E1279" s="6" t="s">
        <v>28</v>
      </c>
      <c r="F1279" s="6" t="s">
        <v>61</v>
      </c>
      <c r="G1279" s="6" t="s">
        <v>62</v>
      </c>
      <c r="H1279" s="6" t="s">
        <v>22</v>
      </c>
      <c r="I1279" s="25">
        <v>0.6</v>
      </c>
      <c r="J1279" s="22">
        <v>3750</v>
      </c>
      <c r="K1279" s="23">
        <f t="shared" si="74"/>
        <v>2250</v>
      </c>
      <c r="L1279" s="23">
        <f t="shared" si="75"/>
        <v>900</v>
      </c>
      <c r="M1279" s="33">
        <v>0.4</v>
      </c>
      <c r="N1279" s="30">
        <f t="shared" si="71"/>
        <v>0.6</v>
      </c>
      <c r="O1279" s="31">
        <v>2250</v>
      </c>
      <c r="P1279" s="31">
        <v>900</v>
      </c>
      <c r="Q1279" s="30">
        <f t="shared" si="72"/>
        <v>1350</v>
      </c>
      <c r="R1279" s="27">
        <f t="shared" si="73"/>
        <v>9</v>
      </c>
    </row>
    <row r="1280" spans="1:18">
      <c r="A1280" s="1"/>
      <c r="B1280" s="6" t="s">
        <v>27</v>
      </c>
      <c r="C1280" s="6">
        <v>1128299</v>
      </c>
      <c r="D1280" s="7">
        <v>44479</v>
      </c>
      <c r="E1280" s="6" t="s">
        <v>28</v>
      </c>
      <c r="F1280" s="6" t="s">
        <v>61</v>
      </c>
      <c r="G1280" s="6" t="s">
        <v>62</v>
      </c>
      <c r="H1280" s="6" t="s">
        <v>17</v>
      </c>
      <c r="I1280" s="25">
        <v>0.55000000000000004</v>
      </c>
      <c r="J1280" s="22">
        <v>4750</v>
      </c>
      <c r="K1280" s="23">
        <f t="shared" si="74"/>
        <v>2612.5</v>
      </c>
      <c r="L1280" s="23">
        <f t="shared" si="75"/>
        <v>653.125</v>
      </c>
      <c r="M1280" s="33">
        <v>0.25</v>
      </c>
      <c r="N1280" s="30">
        <f t="shared" si="71"/>
        <v>0.55000000000000004</v>
      </c>
      <c r="O1280" s="31">
        <v>2612.5</v>
      </c>
      <c r="P1280" s="31">
        <v>653.125</v>
      </c>
      <c r="Q1280" s="30">
        <f t="shared" si="72"/>
        <v>1436.8750000000002</v>
      </c>
      <c r="R1280" s="27">
        <f t="shared" si="73"/>
        <v>10</v>
      </c>
    </row>
    <row r="1281" spans="1:18">
      <c r="A1281" s="1"/>
      <c r="B1281" s="6" t="s">
        <v>27</v>
      </c>
      <c r="C1281" s="6">
        <v>1128299</v>
      </c>
      <c r="D1281" s="7">
        <v>44479</v>
      </c>
      <c r="E1281" s="6" t="s">
        <v>28</v>
      </c>
      <c r="F1281" s="6" t="s">
        <v>61</v>
      </c>
      <c r="G1281" s="6" t="s">
        <v>62</v>
      </c>
      <c r="H1281" s="6" t="s">
        <v>18</v>
      </c>
      <c r="I1281" s="25">
        <v>0.65000000000000013</v>
      </c>
      <c r="J1281" s="22">
        <v>4750</v>
      </c>
      <c r="K1281" s="23">
        <f t="shared" si="74"/>
        <v>3087.5000000000005</v>
      </c>
      <c r="L1281" s="23">
        <f t="shared" si="75"/>
        <v>617.50000000000011</v>
      </c>
      <c r="M1281" s="33">
        <v>0.2</v>
      </c>
      <c r="N1281" s="30">
        <f t="shared" si="71"/>
        <v>0.65</v>
      </c>
      <c r="O1281" s="31">
        <v>3087.5</v>
      </c>
      <c r="P1281" s="31">
        <v>617.5</v>
      </c>
      <c r="Q1281" s="30">
        <f t="shared" si="72"/>
        <v>2006.8750000000005</v>
      </c>
      <c r="R1281" s="27">
        <f t="shared" si="73"/>
        <v>10</v>
      </c>
    </row>
    <row r="1282" spans="1:18">
      <c r="A1282" s="1"/>
      <c r="B1282" s="6" t="s">
        <v>27</v>
      </c>
      <c r="C1282" s="6">
        <v>1128299</v>
      </c>
      <c r="D1282" s="7">
        <v>44479</v>
      </c>
      <c r="E1282" s="6" t="s">
        <v>28</v>
      </c>
      <c r="F1282" s="6" t="s">
        <v>61</v>
      </c>
      <c r="G1282" s="6" t="s">
        <v>62</v>
      </c>
      <c r="H1282" s="6" t="s">
        <v>19</v>
      </c>
      <c r="I1282" s="25">
        <v>0.60000000000000009</v>
      </c>
      <c r="J1282" s="22">
        <v>3000</v>
      </c>
      <c r="K1282" s="23">
        <f t="shared" si="74"/>
        <v>1800.0000000000002</v>
      </c>
      <c r="L1282" s="23">
        <f t="shared" si="75"/>
        <v>450.00000000000006</v>
      </c>
      <c r="M1282" s="33">
        <v>0.25</v>
      </c>
      <c r="N1282" s="30">
        <f t="shared" si="71"/>
        <v>0.6</v>
      </c>
      <c r="O1282" s="31">
        <v>1800</v>
      </c>
      <c r="P1282" s="31">
        <v>450</v>
      </c>
      <c r="Q1282" s="30">
        <f t="shared" si="72"/>
        <v>1080</v>
      </c>
      <c r="R1282" s="27">
        <f t="shared" si="73"/>
        <v>10</v>
      </c>
    </row>
    <row r="1283" spans="1:18">
      <c r="A1283" s="1"/>
      <c r="B1283" s="6" t="s">
        <v>27</v>
      </c>
      <c r="C1283" s="6">
        <v>1128299</v>
      </c>
      <c r="D1283" s="7">
        <v>44479</v>
      </c>
      <c r="E1283" s="6" t="s">
        <v>28</v>
      </c>
      <c r="F1283" s="6" t="s">
        <v>61</v>
      </c>
      <c r="G1283" s="6" t="s">
        <v>62</v>
      </c>
      <c r="H1283" s="6" t="s">
        <v>20</v>
      </c>
      <c r="I1283" s="25">
        <v>0.55000000000000004</v>
      </c>
      <c r="J1283" s="22">
        <v>2750</v>
      </c>
      <c r="K1283" s="23">
        <f t="shared" si="74"/>
        <v>1512.5000000000002</v>
      </c>
      <c r="L1283" s="23">
        <f t="shared" si="75"/>
        <v>378.12500000000006</v>
      </c>
      <c r="M1283" s="33">
        <v>0.25</v>
      </c>
      <c r="N1283" s="30">
        <f t="shared" ref="N1283:N1346" si="76">_xlfn.NUMBERVALUE(SUBSTITUTE(I1283,"$",""))</f>
        <v>0.55000000000000004</v>
      </c>
      <c r="O1283" s="31">
        <v>1512.5</v>
      </c>
      <c r="P1283" s="31">
        <v>378.125</v>
      </c>
      <c r="Q1283" s="30">
        <f t="shared" ref="Q1283:Q1346" si="77">N1283*K1283</f>
        <v>831.87500000000023</v>
      </c>
      <c r="R1283" s="27">
        <f t="shared" si="73"/>
        <v>10</v>
      </c>
    </row>
    <row r="1284" spans="1:18">
      <c r="A1284" s="1"/>
      <c r="B1284" s="6" t="s">
        <v>27</v>
      </c>
      <c r="C1284" s="6">
        <v>1128299</v>
      </c>
      <c r="D1284" s="7">
        <v>44479</v>
      </c>
      <c r="E1284" s="6" t="s">
        <v>28</v>
      </c>
      <c r="F1284" s="6" t="s">
        <v>61</v>
      </c>
      <c r="G1284" s="6" t="s">
        <v>62</v>
      </c>
      <c r="H1284" s="6" t="s">
        <v>21</v>
      </c>
      <c r="I1284" s="25">
        <v>0.65</v>
      </c>
      <c r="J1284" s="22">
        <v>2500</v>
      </c>
      <c r="K1284" s="23">
        <f t="shared" si="74"/>
        <v>1625</v>
      </c>
      <c r="L1284" s="23">
        <f t="shared" si="75"/>
        <v>243.75</v>
      </c>
      <c r="M1284" s="33">
        <v>0.15</v>
      </c>
      <c r="N1284" s="30">
        <f t="shared" si="76"/>
        <v>0.65</v>
      </c>
      <c r="O1284" s="31">
        <v>1625</v>
      </c>
      <c r="P1284" s="31">
        <v>243.75</v>
      </c>
      <c r="Q1284" s="30">
        <f t="shared" si="77"/>
        <v>1056.25</v>
      </c>
      <c r="R1284" s="27">
        <f t="shared" si="73"/>
        <v>10</v>
      </c>
    </row>
    <row r="1285" spans="1:18">
      <c r="A1285" s="1"/>
      <c r="B1285" s="6" t="s">
        <v>27</v>
      </c>
      <c r="C1285" s="6">
        <v>1128299</v>
      </c>
      <c r="D1285" s="7">
        <v>44479</v>
      </c>
      <c r="E1285" s="6" t="s">
        <v>28</v>
      </c>
      <c r="F1285" s="6" t="s">
        <v>61</v>
      </c>
      <c r="G1285" s="6" t="s">
        <v>62</v>
      </c>
      <c r="H1285" s="6" t="s">
        <v>22</v>
      </c>
      <c r="I1285" s="25">
        <v>0.70000000000000007</v>
      </c>
      <c r="J1285" s="22">
        <v>3000</v>
      </c>
      <c r="K1285" s="23">
        <f t="shared" si="74"/>
        <v>2100</v>
      </c>
      <c r="L1285" s="23">
        <f t="shared" si="75"/>
        <v>840</v>
      </c>
      <c r="M1285" s="33">
        <v>0.4</v>
      </c>
      <c r="N1285" s="30">
        <f t="shared" si="76"/>
        <v>0.7</v>
      </c>
      <c r="O1285" s="31">
        <v>2100</v>
      </c>
      <c r="P1285" s="31">
        <v>840</v>
      </c>
      <c r="Q1285" s="30">
        <f t="shared" si="77"/>
        <v>1470</v>
      </c>
      <c r="R1285" s="27">
        <f t="shared" si="73"/>
        <v>10</v>
      </c>
    </row>
    <row r="1286" spans="1:18">
      <c r="A1286" s="1"/>
      <c r="B1286" s="6" t="s">
        <v>27</v>
      </c>
      <c r="C1286" s="6">
        <v>1128299</v>
      </c>
      <c r="D1286" s="7">
        <v>44510</v>
      </c>
      <c r="E1286" s="6" t="s">
        <v>28</v>
      </c>
      <c r="F1286" s="6" t="s">
        <v>61</v>
      </c>
      <c r="G1286" s="6" t="s">
        <v>62</v>
      </c>
      <c r="H1286" s="6" t="s">
        <v>17</v>
      </c>
      <c r="I1286" s="25">
        <v>0.55000000000000004</v>
      </c>
      <c r="J1286" s="22">
        <v>5250</v>
      </c>
      <c r="K1286" s="23">
        <f t="shared" si="74"/>
        <v>2887.5000000000005</v>
      </c>
      <c r="L1286" s="23">
        <f t="shared" si="75"/>
        <v>721.87500000000011</v>
      </c>
      <c r="M1286" s="33">
        <v>0.25</v>
      </c>
      <c r="N1286" s="30">
        <f t="shared" si="76"/>
        <v>0.55000000000000004</v>
      </c>
      <c r="O1286" s="31">
        <v>2887.5</v>
      </c>
      <c r="P1286" s="31">
        <v>721.875</v>
      </c>
      <c r="Q1286" s="30">
        <f t="shared" si="77"/>
        <v>1588.1250000000005</v>
      </c>
      <c r="R1286" s="27">
        <f t="shared" si="73"/>
        <v>11</v>
      </c>
    </row>
    <row r="1287" spans="1:18">
      <c r="A1287" s="1"/>
      <c r="B1287" s="6" t="s">
        <v>27</v>
      </c>
      <c r="C1287" s="6">
        <v>1128299</v>
      </c>
      <c r="D1287" s="7">
        <v>44510</v>
      </c>
      <c r="E1287" s="6" t="s">
        <v>28</v>
      </c>
      <c r="F1287" s="6" t="s">
        <v>61</v>
      </c>
      <c r="G1287" s="6" t="s">
        <v>62</v>
      </c>
      <c r="H1287" s="6" t="s">
        <v>18</v>
      </c>
      <c r="I1287" s="25">
        <v>0.60000000000000009</v>
      </c>
      <c r="J1287" s="22">
        <v>6000</v>
      </c>
      <c r="K1287" s="23">
        <f t="shared" si="74"/>
        <v>3600.0000000000005</v>
      </c>
      <c r="L1287" s="23">
        <f t="shared" si="75"/>
        <v>720.00000000000011</v>
      </c>
      <c r="M1287" s="33">
        <v>0.2</v>
      </c>
      <c r="N1287" s="30">
        <f t="shared" si="76"/>
        <v>0.6</v>
      </c>
      <c r="O1287" s="31">
        <v>3600</v>
      </c>
      <c r="P1287" s="31">
        <v>720</v>
      </c>
      <c r="Q1287" s="30">
        <f t="shared" si="77"/>
        <v>2160</v>
      </c>
      <c r="R1287" s="27">
        <f t="shared" si="73"/>
        <v>11</v>
      </c>
    </row>
    <row r="1288" spans="1:18">
      <c r="A1288" s="1"/>
      <c r="B1288" s="6" t="s">
        <v>27</v>
      </c>
      <c r="C1288" s="6">
        <v>1128299</v>
      </c>
      <c r="D1288" s="7">
        <v>44510</v>
      </c>
      <c r="E1288" s="6" t="s">
        <v>28</v>
      </c>
      <c r="F1288" s="6" t="s">
        <v>61</v>
      </c>
      <c r="G1288" s="6" t="s">
        <v>62</v>
      </c>
      <c r="H1288" s="6" t="s">
        <v>19</v>
      </c>
      <c r="I1288" s="25">
        <v>0.55000000000000004</v>
      </c>
      <c r="J1288" s="22">
        <v>4250</v>
      </c>
      <c r="K1288" s="23">
        <f t="shared" si="74"/>
        <v>2337.5</v>
      </c>
      <c r="L1288" s="23">
        <f t="shared" si="75"/>
        <v>584.375</v>
      </c>
      <c r="M1288" s="33">
        <v>0.25</v>
      </c>
      <c r="N1288" s="30">
        <f t="shared" si="76"/>
        <v>0.55000000000000004</v>
      </c>
      <c r="O1288" s="31">
        <v>2337.5</v>
      </c>
      <c r="P1288" s="31">
        <v>584.375</v>
      </c>
      <c r="Q1288" s="30">
        <f t="shared" si="77"/>
        <v>1285.625</v>
      </c>
      <c r="R1288" s="27">
        <f t="shared" si="73"/>
        <v>11</v>
      </c>
    </row>
    <row r="1289" spans="1:18">
      <c r="A1289" s="1"/>
      <c r="B1289" s="6" t="s">
        <v>27</v>
      </c>
      <c r="C1289" s="6">
        <v>1128299</v>
      </c>
      <c r="D1289" s="7">
        <v>44510</v>
      </c>
      <c r="E1289" s="6" t="s">
        <v>28</v>
      </c>
      <c r="F1289" s="6" t="s">
        <v>61</v>
      </c>
      <c r="G1289" s="6" t="s">
        <v>62</v>
      </c>
      <c r="H1289" s="6" t="s">
        <v>20</v>
      </c>
      <c r="I1289" s="25">
        <v>0.65000000000000013</v>
      </c>
      <c r="J1289" s="22">
        <v>4000</v>
      </c>
      <c r="K1289" s="23">
        <f t="shared" si="74"/>
        <v>2600.0000000000005</v>
      </c>
      <c r="L1289" s="23">
        <f t="shared" si="75"/>
        <v>650.00000000000011</v>
      </c>
      <c r="M1289" s="33">
        <v>0.25</v>
      </c>
      <c r="N1289" s="30">
        <f t="shared" si="76"/>
        <v>0.65</v>
      </c>
      <c r="O1289" s="31">
        <v>2600</v>
      </c>
      <c r="P1289" s="31">
        <v>650</v>
      </c>
      <c r="Q1289" s="30">
        <f t="shared" si="77"/>
        <v>1690.0000000000005</v>
      </c>
      <c r="R1289" s="27">
        <f t="shared" si="73"/>
        <v>11</v>
      </c>
    </row>
    <row r="1290" spans="1:18">
      <c r="A1290" s="1"/>
      <c r="B1290" s="6" t="s">
        <v>27</v>
      </c>
      <c r="C1290" s="6">
        <v>1128299</v>
      </c>
      <c r="D1290" s="7">
        <v>44510</v>
      </c>
      <c r="E1290" s="6" t="s">
        <v>28</v>
      </c>
      <c r="F1290" s="6" t="s">
        <v>61</v>
      </c>
      <c r="G1290" s="6" t="s">
        <v>62</v>
      </c>
      <c r="H1290" s="6" t="s">
        <v>21</v>
      </c>
      <c r="I1290" s="25">
        <v>0.85000000000000009</v>
      </c>
      <c r="J1290" s="22">
        <v>3750</v>
      </c>
      <c r="K1290" s="23">
        <f t="shared" si="74"/>
        <v>3187.5000000000005</v>
      </c>
      <c r="L1290" s="23">
        <f t="shared" si="75"/>
        <v>478.12500000000006</v>
      </c>
      <c r="M1290" s="33">
        <v>0.15</v>
      </c>
      <c r="N1290" s="30">
        <f t="shared" si="76"/>
        <v>0.85</v>
      </c>
      <c r="O1290" s="31">
        <v>3187.5</v>
      </c>
      <c r="P1290" s="31">
        <v>478.125</v>
      </c>
      <c r="Q1290" s="30">
        <f t="shared" si="77"/>
        <v>2709.3750000000005</v>
      </c>
      <c r="R1290" s="27">
        <f t="shared" si="73"/>
        <v>11</v>
      </c>
    </row>
    <row r="1291" spans="1:18">
      <c r="A1291" s="1"/>
      <c r="B1291" s="6" t="s">
        <v>27</v>
      </c>
      <c r="C1291" s="6">
        <v>1128299</v>
      </c>
      <c r="D1291" s="7">
        <v>44510</v>
      </c>
      <c r="E1291" s="6" t="s">
        <v>28</v>
      </c>
      <c r="F1291" s="6" t="s">
        <v>61</v>
      </c>
      <c r="G1291" s="6" t="s">
        <v>62</v>
      </c>
      <c r="H1291" s="6" t="s">
        <v>22</v>
      </c>
      <c r="I1291" s="25">
        <v>0.90000000000000013</v>
      </c>
      <c r="J1291" s="22">
        <v>5000</v>
      </c>
      <c r="K1291" s="23">
        <f t="shared" si="74"/>
        <v>4500.0000000000009</v>
      </c>
      <c r="L1291" s="23">
        <f t="shared" si="75"/>
        <v>1800.0000000000005</v>
      </c>
      <c r="M1291" s="33">
        <v>0.4</v>
      </c>
      <c r="N1291" s="30">
        <f t="shared" si="76"/>
        <v>0.9</v>
      </c>
      <c r="O1291" s="31">
        <v>4500</v>
      </c>
      <c r="P1291" s="31">
        <v>1800</v>
      </c>
      <c r="Q1291" s="30">
        <f t="shared" si="77"/>
        <v>4050.0000000000009</v>
      </c>
      <c r="R1291" s="27">
        <f t="shared" si="73"/>
        <v>11</v>
      </c>
    </row>
    <row r="1292" spans="1:18">
      <c r="A1292" s="1"/>
      <c r="B1292" s="6" t="s">
        <v>27</v>
      </c>
      <c r="C1292" s="6">
        <v>1128299</v>
      </c>
      <c r="D1292" s="7">
        <v>44539</v>
      </c>
      <c r="E1292" s="6" t="s">
        <v>28</v>
      </c>
      <c r="F1292" s="6" t="s">
        <v>61</v>
      </c>
      <c r="G1292" s="6" t="s">
        <v>62</v>
      </c>
      <c r="H1292" s="6" t="s">
        <v>17</v>
      </c>
      <c r="I1292" s="25">
        <v>0.75000000000000011</v>
      </c>
      <c r="J1292" s="22">
        <v>7000</v>
      </c>
      <c r="K1292" s="23">
        <f t="shared" si="74"/>
        <v>5250.0000000000009</v>
      </c>
      <c r="L1292" s="23">
        <f t="shared" si="75"/>
        <v>1312.5000000000002</v>
      </c>
      <c r="M1292" s="33">
        <v>0.25</v>
      </c>
      <c r="N1292" s="30">
        <f t="shared" si="76"/>
        <v>0.75</v>
      </c>
      <c r="O1292" s="31">
        <v>5250</v>
      </c>
      <c r="P1292" s="31">
        <v>1312.5</v>
      </c>
      <c r="Q1292" s="30">
        <f t="shared" si="77"/>
        <v>3937.5000000000009</v>
      </c>
      <c r="R1292" s="27">
        <f t="shared" si="73"/>
        <v>12</v>
      </c>
    </row>
    <row r="1293" spans="1:18">
      <c r="A1293" s="1"/>
      <c r="B1293" s="6" t="s">
        <v>27</v>
      </c>
      <c r="C1293" s="6">
        <v>1128299</v>
      </c>
      <c r="D1293" s="7">
        <v>44539</v>
      </c>
      <c r="E1293" s="6" t="s">
        <v>28</v>
      </c>
      <c r="F1293" s="6" t="s">
        <v>61</v>
      </c>
      <c r="G1293" s="6" t="s">
        <v>62</v>
      </c>
      <c r="H1293" s="6" t="s">
        <v>18</v>
      </c>
      <c r="I1293" s="25">
        <v>0.8500000000000002</v>
      </c>
      <c r="J1293" s="22">
        <v>7000</v>
      </c>
      <c r="K1293" s="23">
        <f t="shared" si="74"/>
        <v>5950.0000000000018</v>
      </c>
      <c r="L1293" s="23">
        <f t="shared" si="75"/>
        <v>1190.0000000000005</v>
      </c>
      <c r="M1293" s="33">
        <v>0.2</v>
      </c>
      <c r="N1293" s="30">
        <f t="shared" si="76"/>
        <v>0.85</v>
      </c>
      <c r="O1293" s="31">
        <v>5950</v>
      </c>
      <c r="P1293" s="31">
        <v>1190</v>
      </c>
      <c r="Q1293" s="30">
        <f t="shared" si="77"/>
        <v>5057.5000000000018</v>
      </c>
      <c r="R1293" s="27">
        <f t="shared" si="73"/>
        <v>12</v>
      </c>
    </row>
    <row r="1294" spans="1:18">
      <c r="A1294" s="1"/>
      <c r="B1294" s="6" t="s">
        <v>27</v>
      </c>
      <c r="C1294" s="6">
        <v>1128299</v>
      </c>
      <c r="D1294" s="7">
        <v>44539</v>
      </c>
      <c r="E1294" s="6" t="s">
        <v>28</v>
      </c>
      <c r="F1294" s="6" t="s">
        <v>61</v>
      </c>
      <c r="G1294" s="6" t="s">
        <v>62</v>
      </c>
      <c r="H1294" s="6" t="s">
        <v>19</v>
      </c>
      <c r="I1294" s="25">
        <v>0.80000000000000016</v>
      </c>
      <c r="J1294" s="22">
        <v>5000</v>
      </c>
      <c r="K1294" s="23">
        <f t="shared" si="74"/>
        <v>4000.0000000000009</v>
      </c>
      <c r="L1294" s="23">
        <f t="shared" si="75"/>
        <v>1000.0000000000002</v>
      </c>
      <c r="M1294" s="33">
        <v>0.25</v>
      </c>
      <c r="N1294" s="30">
        <f t="shared" si="76"/>
        <v>0.8</v>
      </c>
      <c r="O1294" s="31">
        <v>4000</v>
      </c>
      <c r="P1294" s="31">
        <v>1000</v>
      </c>
      <c r="Q1294" s="30">
        <f t="shared" si="77"/>
        <v>3200.0000000000009</v>
      </c>
      <c r="R1294" s="27">
        <f t="shared" si="73"/>
        <v>12</v>
      </c>
    </row>
    <row r="1295" spans="1:18">
      <c r="A1295" s="1"/>
      <c r="B1295" s="6" t="s">
        <v>27</v>
      </c>
      <c r="C1295" s="6">
        <v>1128299</v>
      </c>
      <c r="D1295" s="7">
        <v>44539</v>
      </c>
      <c r="E1295" s="6" t="s">
        <v>28</v>
      </c>
      <c r="F1295" s="6" t="s">
        <v>61</v>
      </c>
      <c r="G1295" s="6" t="s">
        <v>62</v>
      </c>
      <c r="H1295" s="6" t="s">
        <v>20</v>
      </c>
      <c r="I1295" s="25">
        <v>0.80000000000000016</v>
      </c>
      <c r="J1295" s="22">
        <v>5000</v>
      </c>
      <c r="K1295" s="23">
        <f t="shared" si="74"/>
        <v>4000.0000000000009</v>
      </c>
      <c r="L1295" s="23">
        <f t="shared" si="75"/>
        <v>1000.0000000000002</v>
      </c>
      <c r="M1295" s="33">
        <v>0.25</v>
      </c>
      <c r="N1295" s="30">
        <f t="shared" si="76"/>
        <v>0.8</v>
      </c>
      <c r="O1295" s="31">
        <v>4000</v>
      </c>
      <c r="P1295" s="31">
        <v>1000</v>
      </c>
      <c r="Q1295" s="30">
        <f t="shared" si="77"/>
        <v>3200.0000000000009</v>
      </c>
      <c r="R1295" s="27">
        <f t="shared" si="73"/>
        <v>12</v>
      </c>
    </row>
    <row r="1296" spans="1:18">
      <c r="A1296" s="1"/>
      <c r="B1296" s="6" t="s">
        <v>27</v>
      </c>
      <c r="C1296" s="6">
        <v>1128299</v>
      </c>
      <c r="D1296" s="7">
        <v>44539</v>
      </c>
      <c r="E1296" s="6" t="s">
        <v>28</v>
      </c>
      <c r="F1296" s="6" t="s">
        <v>61</v>
      </c>
      <c r="G1296" s="6" t="s">
        <v>62</v>
      </c>
      <c r="H1296" s="6" t="s">
        <v>21</v>
      </c>
      <c r="I1296" s="25">
        <v>0.90000000000000013</v>
      </c>
      <c r="J1296" s="22">
        <v>4250</v>
      </c>
      <c r="K1296" s="23">
        <f t="shared" si="74"/>
        <v>3825.0000000000005</v>
      </c>
      <c r="L1296" s="23">
        <f t="shared" si="75"/>
        <v>573.75</v>
      </c>
      <c r="M1296" s="33">
        <v>0.15</v>
      </c>
      <c r="N1296" s="30">
        <f t="shared" si="76"/>
        <v>0.9</v>
      </c>
      <c r="O1296" s="31">
        <v>3825</v>
      </c>
      <c r="P1296" s="31">
        <v>573.75</v>
      </c>
      <c r="Q1296" s="30">
        <f t="shared" si="77"/>
        <v>3442.5000000000005</v>
      </c>
      <c r="R1296" s="27">
        <f t="shared" si="73"/>
        <v>12</v>
      </c>
    </row>
    <row r="1297" spans="1:18">
      <c r="A1297" s="1"/>
      <c r="B1297" s="6" t="s">
        <v>27</v>
      </c>
      <c r="C1297" s="6">
        <v>1128299</v>
      </c>
      <c r="D1297" s="7">
        <v>44539</v>
      </c>
      <c r="E1297" s="6" t="s">
        <v>28</v>
      </c>
      <c r="F1297" s="6" t="s">
        <v>61</v>
      </c>
      <c r="G1297" s="6" t="s">
        <v>62</v>
      </c>
      <c r="H1297" s="6" t="s">
        <v>22</v>
      </c>
      <c r="I1297" s="25">
        <v>0.95000000000000018</v>
      </c>
      <c r="J1297" s="22">
        <v>5250</v>
      </c>
      <c r="K1297" s="23">
        <f t="shared" si="74"/>
        <v>4987.5000000000009</v>
      </c>
      <c r="L1297" s="23">
        <f t="shared" si="75"/>
        <v>1995.0000000000005</v>
      </c>
      <c r="M1297" s="33">
        <v>0.4</v>
      </c>
      <c r="N1297" s="30">
        <f t="shared" si="76"/>
        <v>0.95</v>
      </c>
      <c r="O1297" s="31">
        <v>4987.5</v>
      </c>
      <c r="P1297" s="31">
        <v>1995</v>
      </c>
      <c r="Q1297" s="30">
        <f t="shared" si="77"/>
        <v>4738.1250000000009</v>
      </c>
      <c r="R1297" s="27">
        <f t="shared" si="73"/>
        <v>12</v>
      </c>
    </row>
    <row r="1298" spans="1:18">
      <c r="A1298" s="1" t="s">
        <v>39</v>
      </c>
      <c r="B1298" s="6" t="s">
        <v>27</v>
      </c>
      <c r="C1298" s="6">
        <v>1128299</v>
      </c>
      <c r="D1298" s="7">
        <v>44213</v>
      </c>
      <c r="E1298" s="6" t="s">
        <v>28</v>
      </c>
      <c r="F1298" s="6" t="s">
        <v>63</v>
      </c>
      <c r="G1298" s="6" t="s">
        <v>64</v>
      </c>
      <c r="H1298" s="6" t="s">
        <v>17</v>
      </c>
      <c r="I1298" s="25">
        <v>0.4</v>
      </c>
      <c r="J1298" s="22">
        <v>4250</v>
      </c>
      <c r="K1298" s="23">
        <f t="shared" si="74"/>
        <v>1700</v>
      </c>
      <c r="L1298" s="23">
        <f t="shared" si="75"/>
        <v>510</v>
      </c>
      <c r="M1298" s="33">
        <v>0.3</v>
      </c>
      <c r="N1298" s="30">
        <f t="shared" si="76"/>
        <v>0.4</v>
      </c>
      <c r="O1298" s="31">
        <v>1700</v>
      </c>
      <c r="P1298" s="31">
        <v>510</v>
      </c>
      <c r="Q1298" s="30">
        <f t="shared" si="77"/>
        <v>680</v>
      </c>
      <c r="R1298" s="27">
        <f t="shared" si="73"/>
        <v>1</v>
      </c>
    </row>
    <row r="1299" spans="1:18">
      <c r="A1299" s="1"/>
      <c r="B1299" s="6" t="s">
        <v>27</v>
      </c>
      <c r="C1299" s="6">
        <v>1128299</v>
      </c>
      <c r="D1299" s="7">
        <v>44213</v>
      </c>
      <c r="E1299" s="6" t="s">
        <v>28</v>
      </c>
      <c r="F1299" s="6" t="s">
        <v>63</v>
      </c>
      <c r="G1299" s="6" t="s">
        <v>64</v>
      </c>
      <c r="H1299" s="6" t="s">
        <v>18</v>
      </c>
      <c r="I1299" s="25">
        <v>0.5</v>
      </c>
      <c r="J1299" s="22">
        <v>4250</v>
      </c>
      <c r="K1299" s="23">
        <f t="shared" si="74"/>
        <v>2125</v>
      </c>
      <c r="L1299" s="23">
        <f t="shared" si="75"/>
        <v>531.25</v>
      </c>
      <c r="M1299" s="33">
        <v>0.25</v>
      </c>
      <c r="N1299" s="30">
        <f t="shared" si="76"/>
        <v>0.5</v>
      </c>
      <c r="O1299" s="31">
        <v>2125</v>
      </c>
      <c r="P1299" s="31">
        <v>531.25</v>
      </c>
      <c r="Q1299" s="30">
        <f t="shared" si="77"/>
        <v>1062.5</v>
      </c>
      <c r="R1299" s="27">
        <f t="shared" si="73"/>
        <v>1</v>
      </c>
    </row>
    <row r="1300" spans="1:18">
      <c r="A1300" s="1"/>
      <c r="B1300" s="6" t="s">
        <v>27</v>
      </c>
      <c r="C1300" s="6">
        <v>1128299</v>
      </c>
      <c r="D1300" s="7">
        <v>44213</v>
      </c>
      <c r="E1300" s="6" t="s">
        <v>28</v>
      </c>
      <c r="F1300" s="6" t="s">
        <v>63</v>
      </c>
      <c r="G1300" s="6" t="s">
        <v>64</v>
      </c>
      <c r="H1300" s="6" t="s">
        <v>19</v>
      </c>
      <c r="I1300" s="25">
        <v>0.5</v>
      </c>
      <c r="J1300" s="22">
        <v>4250</v>
      </c>
      <c r="K1300" s="23">
        <f t="shared" si="74"/>
        <v>2125</v>
      </c>
      <c r="L1300" s="23">
        <f t="shared" si="75"/>
        <v>637.5</v>
      </c>
      <c r="M1300" s="33">
        <v>0.3</v>
      </c>
      <c r="N1300" s="30">
        <f t="shared" si="76"/>
        <v>0.5</v>
      </c>
      <c r="O1300" s="31">
        <v>2125</v>
      </c>
      <c r="P1300" s="31">
        <v>637.5</v>
      </c>
      <c r="Q1300" s="30">
        <f t="shared" si="77"/>
        <v>1062.5</v>
      </c>
      <c r="R1300" s="27">
        <f t="shared" si="73"/>
        <v>1</v>
      </c>
    </row>
    <row r="1301" spans="1:18">
      <c r="A1301" s="1"/>
      <c r="B1301" s="6" t="s">
        <v>27</v>
      </c>
      <c r="C1301" s="6">
        <v>1128299</v>
      </c>
      <c r="D1301" s="7">
        <v>44213</v>
      </c>
      <c r="E1301" s="6" t="s">
        <v>28</v>
      </c>
      <c r="F1301" s="6" t="s">
        <v>63</v>
      </c>
      <c r="G1301" s="6" t="s">
        <v>64</v>
      </c>
      <c r="H1301" s="6" t="s">
        <v>20</v>
      </c>
      <c r="I1301" s="25">
        <v>0.5</v>
      </c>
      <c r="J1301" s="22">
        <v>2750</v>
      </c>
      <c r="K1301" s="23">
        <f t="shared" si="74"/>
        <v>1375</v>
      </c>
      <c r="L1301" s="23">
        <f t="shared" si="75"/>
        <v>412.5</v>
      </c>
      <c r="M1301" s="33">
        <v>0.3</v>
      </c>
      <c r="N1301" s="30">
        <f t="shared" si="76"/>
        <v>0.5</v>
      </c>
      <c r="O1301" s="31">
        <v>1375</v>
      </c>
      <c r="P1301" s="31">
        <v>412.5</v>
      </c>
      <c r="Q1301" s="30">
        <f t="shared" si="77"/>
        <v>687.5</v>
      </c>
      <c r="R1301" s="27">
        <f t="shared" si="73"/>
        <v>1</v>
      </c>
    </row>
    <row r="1302" spans="1:18">
      <c r="A1302" s="1"/>
      <c r="B1302" s="6" t="s">
        <v>27</v>
      </c>
      <c r="C1302" s="6">
        <v>1128299</v>
      </c>
      <c r="D1302" s="7">
        <v>44213</v>
      </c>
      <c r="E1302" s="6" t="s">
        <v>28</v>
      </c>
      <c r="F1302" s="6" t="s">
        <v>63</v>
      </c>
      <c r="G1302" s="6" t="s">
        <v>64</v>
      </c>
      <c r="H1302" s="6" t="s">
        <v>21</v>
      </c>
      <c r="I1302" s="25">
        <v>0.55000000000000004</v>
      </c>
      <c r="J1302" s="22">
        <v>2250</v>
      </c>
      <c r="K1302" s="23">
        <f t="shared" si="74"/>
        <v>1237.5</v>
      </c>
      <c r="L1302" s="23">
        <f t="shared" si="75"/>
        <v>247.5</v>
      </c>
      <c r="M1302" s="33">
        <v>0.2</v>
      </c>
      <c r="N1302" s="30">
        <f t="shared" si="76"/>
        <v>0.55000000000000004</v>
      </c>
      <c r="O1302" s="31">
        <v>1237.5</v>
      </c>
      <c r="P1302" s="31">
        <v>247.5</v>
      </c>
      <c r="Q1302" s="30">
        <f t="shared" si="77"/>
        <v>680.625</v>
      </c>
      <c r="R1302" s="27">
        <f t="shared" si="73"/>
        <v>1</v>
      </c>
    </row>
    <row r="1303" spans="1:18">
      <c r="A1303" s="1"/>
      <c r="B1303" s="6" t="s">
        <v>27</v>
      </c>
      <c r="C1303" s="6">
        <v>1128299</v>
      </c>
      <c r="D1303" s="7">
        <v>44213</v>
      </c>
      <c r="E1303" s="6" t="s">
        <v>28</v>
      </c>
      <c r="F1303" s="6" t="s">
        <v>63</v>
      </c>
      <c r="G1303" s="6" t="s">
        <v>64</v>
      </c>
      <c r="H1303" s="6" t="s">
        <v>22</v>
      </c>
      <c r="I1303" s="25">
        <v>0.5</v>
      </c>
      <c r="J1303" s="22">
        <v>4750</v>
      </c>
      <c r="K1303" s="23">
        <f t="shared" si="74"/>
        <v>2375</v>
      </c>
      <c r="L1303" s="23">
        <f t="shared" si="75"/>
        <v>1068.75</v>
      </c>
      <c r="M1303" s="33">
        <v>0.45</v>
      </c>
      <c r="N1303" s="30">
        <f t="shared" si="76"/>
        <v>0.5</v>
      </c>
      <c r="O1303" s="31">
        <v>2375</v>
      </c>
      <c r="P1303" s="31">
        <v>1068.75</v>
      </c>
      <c r="Q1303" s="30">
        <f t="shared" si="77"/>
        <v>1187.5</v>
      </c>
      <c r="R1303" s="27">
        <f t="shared" si="73"/>
        <v>1</v>
      </c>
    </row>
    <row r="1304" spans="1:18">
      <c r="A1304" s="1"/>
      <c r="B1304" s="6" t="s">
        <v>27</v>
      </c>
      <c r="C1304" s="6">
        <v>1128299</v>
      </c>
      <c r="D1304" s="7">
        <v>44244</v>
      </c>
      <c r="E1304" s="6" t="s">
        <v>28</v>
      </c>
      <c r="F1304" s="6" t="s">
        <v>63</v>
      </c>
      <c r="G1304" s="6" t="s">
        <v>64</v>
      </c>
      <c r="H1304" s="6" t="s">
        <v>17</v>
      </c>
      <c r="I1304" s="25">
        <v>0.4</v>
      </c>
      <c r="J1304" s="22">
        <v>5250</v>
      </c>
      <c r="K1304" s="23">
        <f t="shared" si="74"/>
        <v>2100</v>
      </c>
      <c r="L1304" s="23">
        <f t="shared" si="75"/>
        <v>630</v>
      </c>
      <c r="M1304" s="33">
        <v>0.3</v>
      </c>
      <c r="N1304" s="30">
        <f t="shared" si="76"/>
        <v>0.4</v>
      </c>
      <c r="O1304" s="31">
        <v>2100</v>
      </c>
      <c r="P1304" s="31">
        <v>630</v>
      </c>
      <c r="Q1304" s="30">
        <f t="shared" si="77"/>
        <v>840</v>
      </c>
      <c r="R1304" s="27">
        <f t="shared" si="73"/>
        <v>2</v>
      </c>
    </row>
    <row r="1305" spans="1:18">
      <c r="A1305" s="1"/>
      <c r="B1305" s="6" t="s">
        <v>27</v>
      </c>
      <c r="C1305" s="6">
        <v>1128299</v>
      </c>
      <c r="D1305" s="7">
        <v>44244</v>
      </c>
      <c r="E1305" s="6" t="s">
        <v>28</v>
      </c>
      <c r="F1305" s="6" t="s">
        <v>63</v>
      </c>
      <c r="G1305" s="6" t="s">
        <v>64</v>
      </c>
      <c r="H1305" s="6" t="s">
        <v>18</v>
      </c>
      <c r="I1305" s="25">
        <v>0.5</v>
      </c>
      <c r="J1305" s="22">
        <v>4250</v>
      </c>
      <c r="K1305" s="23">
        <f t="shared" si="74"/>
        <v>2125</v>
      </c>
      <c r="L1305" s="23">
        <f t="shared" si="75"/>
        <v>531.25</v>
      </c>
      <c r="M1305" s="33">
        <v>0.25</v>
      </c>
      <c r="N1305" s="30">
        <f t="shared" si="76"/>
        <v>0.5</v>
      </c>
      <c r="O1305" s="31">
        <v>2125</v>
      </c>
      <c r="P1305" s="31">
        <v>531.25</v>
      </c>
      <c r="Q1305" s="30">
        <f t="shared" si="77"/>
        <v>1062.5</v>
      </c>
      <c r="R1305" s="27">
        <f t="shared" si="73"/>
        <v>2</v>
      </c>
    </row>
    <row r="1306" spans="1:18">
      <c r="A1306" s="1"/>
      <c r="B1306" s="6" t="s">
        <v>27</v>
      </c>
      <c r="C1306" s="6">
        <v>1128299</v>
      </c>
      <c r="D1306" s="7">
        <v>44244</v>
      </c>
      <c r="E1306" s="6" t="s">
        <v>28</v>
      </c>
      <c r="F1306" s="6" t="s">
        <v>63</v>
      </c>
      <c r="G1306" s="6" t="s">
        <v>64</v>
      </c>
      <c r="H1306" s="6" t="s">
        <v>19</v>
      </c>
      <c r="I1306" s="25">
        <v>0.5</v>
      </c>
      <c r="J1306" s="22">
        <v>4250</v>
      </c>
      <c r="K1306" s="23">
        <f t="shared" si="74"/>
        <v>2125</v>
      </c>
      <c r="L1306" s="23">
        <f t="shared" si="75"/>
        <v>637.5</v>
      </c>
      <c r="M1306" s="33">
        <v>0.3</v>
      </c>
      <c r="N1306" s="30">
        <f t="shared" si="76"/>
        <v>0.5</v>
      </c>
      <c r="O1306" s="31">
        <v>2125</v>
      </c>
      <c r="P1306" s="31">
        <v>637.5</v>
      </c>
      <c r="Q1306" s="30">
        <f t="shared" si="77"/>
        <v>1062.5</v>
      </c>
      <c r="R1306" s="27">
        <f t="shared" si="73"/>
        <v>2</v>
      </c>
    </row>
    <row r="1307" spans="1:18">
      <c r="A1307" s="1"/>
      <c r="B1307" s="6" t="s">
        <v>27</v>
      </c>
      <c r="C1307" s="6">
        <v>1128299</v>
      </c>
      <c r="D1307" s="7">
        <v>44244</v>
      </c>
      <c r="E1307" s="6" t="s">
        <v>28</v>
      </c>
      <c r="F1307" s="6" t="s">
        <v>63</v>
      </c>
      <c r="G1307" s="6" t="s">
        <v>64</v>
      </c>
      <c r="H1307" s="6" t="s">
        <v>20</v>
      </c>
      <c r="I1307" s="25">
        <v>0.5</v>
      </c>
      <c r="J1307" s="22">
        <v>2750</v>
      </c>
      <c r="K1307" s="23">
        <f t="shared" si="74"/>
        <v>1375</v>
      </c>
      <c r="L1307" s="23">
        <f t="shared" si="75"/>
        <v>412.5</v>
      </c>
      <c r="M1307" s="33">
        <v>0.3</v>
      </c>
      <c r="N1307" s="30">
        <f t="shared" si="76"/>
        <v>0.5</v>
      </c>
      <c r="O1307" s="31">
        <v>1375</v>
      </c>
      <c r="P1307" s="31">
        <v>412.5</v>
      </c>
      <c r="Q1307" s="30">
        <f t="shared" si="77"/>
        <v>687.5</v>
      </c>
      <c r="R1307" s="27">
        <f t="shared" si="73"/>
        <v>2</v>
      </c>
    </row>
    <row r="1308" spans="1:18">
      <c r="A1308" s="1"/>
      <c r="B1308" s="6" t="s">
        <v>27</v>
      </c>
      <c r="C1308" s="6">
        <v>1128299</v>
      </c>
      <c r="D1308" s="7">
        <v>44244</v>
      </c>
      <c r="E1308" s="6" t="s">
        <v>28</v>
      </c>
      <c r="F1308" s="6" t="s">
        <v>63</v>
      </c>
      <c r="G1308" s="6" t="s">
        <v>64</v>
      </c>
      <c r="H1308" s="6" t="s">
        <v>21</v>
      </c>
      <c r="I1308" s="25">
        <v>0.55000000000000004</v>
      </c>
      <c r="J1308" s="22">
        <v>2000</v>
      </c>
      <c r="K1308" s="23">
        <f t="shared" si="74"/>
        <v>1100</v>
      </c>
      <c r="L1308" s="23">
        <f t="shared" si="75"/>
        <v>220</v>
      </c>
      <c r="M1308" s="33">
        <v>0.2</v>
      </c>
      <c r="N1308" s="30">
        <f t="shared" si="76"/>
        <v>0.55000000000000004</v>
      </c>
      <c r="O1308" s="31">
        <v>1100</v>
      </c>
      <c r="P1308" s="31">
        <v>220</v>
      </c>
      <c r="Q1308" s="30">
        <f t="shared" si="77"/>
        <v>605</v>
      </c>
      <c r="R1308" s="27">
        <f t="shared" si="73"/>
        <v>2</v>
      </c>
    </row>
    <row r="1309" spans="1:18">
      <c r="A1309" s="1"/>
      <c r="B1309" s="6" t="s">
        <v>27</v>
      </c>
      <c r="C1309" s="6">
        <v>1128299</v>
      </c>
      <c r="D1309" s="7">
        <v>44244</v>
      </c>
      <c r="E1309" s="6" t="s">
        <v>28</v>
      </c>
      <c r="F1309" s="6" t="s">
        <v>63</v>
      </c>
      <c r="G1309" s="6" t="s">
        <v>64</v>
      </c>
      <c r="H1309" s="6" t="s">
        <v>22</v>
      </c>
      <c r="I1309" s="25">
        <v>0.5</v>
      </c>
      <c r="J1309" s="22">
        <v>4000</v>
      </c>
      <c r="K1309" s="23">
        <f t="shared" si="74"/>
        <v>2000</v>
      </c>
      <c r="L1309" s="23">
        <f t="shared" si="75"/>
        <v>900</v>
      </c>
      <c r="M1309" s="33">
        <v>0.45</v>
      </c>
      <c r="N1309" s="30">
        <f t="shared" si="76"/>
        <v>0.5</v>
      </c>
      <c r="O1309" s="31">
        <v>2000</v>
      </c>
      <c r="P1309" s="31">
        <v>900</v>
      </c>
      <c r="Q1309" s="30">
        <f t="shared" si="77"/>
        <v>1000</v>
      </c>
      <c r="R1309" s="27">
        <f t="shared" si="73"/>
        <v>2</v>
      </c>
    </row>
    <row r="1310" spans="1:18">
      <c r="A1310" s="1"/>
      <c r="B1310" s="6" t="s">
        <v>27</v>
      </c>
      <c r="C1310" s="6">
        <v>1128299</v>
      </c>
      <c r="D1310" s="7">
        <v>44271</v>
      </c>
      <c r="E1310" s="6" t="s">
        <v>28</v>
      </c>
      <c r="F1310" s="6" t="s">
        <v>63</v>
      </c>
      <c r="G1310" s="6" t="s">
        <v>64</v>
      </c>
      <c r="H1310" s="6" t="s">
        <v>17</v>
      </c>
      <c r="I1310" s="25">
        <v>0.5</v>
      </c>
      <c r="J1310" s="22">
        <v>5500</v>
      </c>
      <c r="K1310" s="23">
        <f t="shared" si="74"/>
        <v>2750</v>
      </c>
      <c r="L1310" s="23">
        <f t="shared" si="75"/>
        <v>825</v>
      </c>
      <c r="M1310" s="33">
        <v>0.3</v>
      </c>
      <c r="N1310" s="30">
        <f t="shared" si="76"/>
        <v>0.5</v>
      </c>
      <c r="O1310" s="31">
        <v>2750</v>
      </c>
      <c r="P1310" s="31">
        <v>825</v>
      </c>
      <c r="Q1310" s="30">
        <f t="shared" si="77"/>
        <v>1375</v>
      </c>
      <c r="R1310" s="27">
        <f t="shared" si="73"/>
        <v>3</v>
      </c>
    </row>
    <row r="1311" spans="1:18">
      <c r="A1311" s="1"/>
      <c r="B1311" s="6" t="s">
        <v>27</v>
      </c>
      <c r="C1311" s="6">
        <v>1128299</v>
      </c>
      <c r="D1311" s="7">
        <v>44271</v>
      </c>
      <c r="E1311" s="6" t="s">
        <v>28</v>
      </c>
      <c r="F1311" s="6" t="s">
        <v>63</v>
      </c>
      <c r="G1311" s="6" t="s">
        <v>64</v>
      </c>
      <c r="H1311" s="6" t="s">
        <v>18</v>
      </c>
      <c r="I1311" s="25">
        <v>0.6</v>
      </c>
      <c r="J1311" s="22">
        <v>4000</v>
      </c>
      <c r="K1311" s="23">
        <f t="shared" si="74"/>
        <v>2400</v>
      </c>
      <c r="L1311" s="23">
        <f t="shared" si="75"/>
        <v>600</v>
      </c>
      <c r="M1311" s="33">
        <v>0.25</v>
      </c>
      <c r="N1311" s="30">
        <f t="shared" si="76"/>
        <v>0.6</v>
      </c>
      <c r="O1311" s="31">
        <v>2400</v>
      </c>
      <c r="P1311" s="31">
        <v>600</v>
      </c>
      <c r="Q1311" s="30">
        <f t="shared" si="77"/>
        <v>1440</v>
      </c>
      <c r="R1311" s="27">
        <f t="shared" si="73"/>
        <v>3</v>
      </c>
    </row>
    <row r="1312" spans="1:18">
      <c r="A1312" s="1"/>
      <c r="B1312" s="6" t="s">
        <v>27</v>
      </c>
      <c r="C1312" s="6">
        <v>1128299</v>
      </c>
      <c r="D1312" s="7">
        <v>44271</v>
      </c>
      <c r="E1312" s="6" t="s">
        <v>28</v>
      </c>
      <c r="F1312" s="6" t="s">
        <v>63</v>
      </c>
      <c r="G1312" s="6" t="s">
        <v>64</v>
      </c>
      <c r="H1312" s="6" t="s">
        <v>19</v>
      </c>
      <c r="I1312" s="25">
        <v>0.64999999999999991</v>
      </c>
      <c r="J1312" s="22">
        <v>4250</v>
      </c>
      <c r="K1312" s="23">
        <f t="shared" si="74"/>
        <v>2762.4999999999995</v>
      </c>
      <c r="L1312" s="23">
        <f t="shared" si="75"/>
        <v>828.74999999999989</v>
      </c>
      <c r="M1312" s="33">
        <v>0.3</v>
      </c>
      <c r="N1312" s="30">
        <f t="shared" si="76"/>
        <v>0.65</v>
      </c>
      <c r="O1312" s="31">
        <v>2762.5</v>
      </c>
      <c r="P1312" s="31">
        <v>828.75</v>
      </c>
      <c r="Q1312" s="30">
        <f t="shared" si="77"/>
        <v>1795.6249999999998</v>
      </c>
      <c r="R1312" s="27">
        <f t="shared" si="73"/>
        <v>3</v>
      </c>
    </row>
    <row r="1313" spans="1:18">
      <c r="A1313" s="1"/>
      <c r="B1313" s="6" t="s">
        <v>27</v>
      </c>
      <c r="C1313" s="6">
        <v>1128299</v>
      </c>
      <c r="D1313" s="7">
        <v>44271</v>
      </c>
      <c r="E1313" s="6" t="s">
        <v>28</v>
      </c>
      <c r="F1313" s="6" t="s">
        <v>63</v>
      </c>
      <c r="G1313" s="6" t="s">
        <v>64</v>
      </c>
      <c r="H1313" s="6" t="s">
        <v>20</v>
      </c>
      <c r="I1313" s="25">
        <v>0.6</v>
      </c>
      <c r="J1313" s="22">
        <v>3250</v>
      </c>
      <c r="K1313" s="23">
        <f t="shared" si="74"/>
        <v>1950</v>
      </c>
      <c r="L1313" s="23">
        <f t="shared" si="75"/>
        <v>585</v>
      </c>
      <c r="M1313" s="33">
        <v>0.3</v>
      </c>
      <c r="N1313" s="30">
        <f t="shared" si="76"/>
        <v>0.6</v>
      </c>
      <c r="O1313" s="31">
        <v>1950</v>
      </c>
      <c r="P1313" s="31">
        <v>585</v>
      </c>
      <c r="Q1313" s="30">
        <f t="shared" si="77"/>
        <v>1170</v>
      </c>
      <c r="R1313" s="27">
        <f t="shared" si="73"/>
        <v>3</v>
      </c>
    </row>
    <row r="1314" spans="1:18">
      <c r="A1314" s="1"/>
      <c r="B1314" s="6" t="s">
        <v>27</v>
      </c>
      <c r="C1314" s="6">
        <v>1128299</v>
      </c>
      <c r="D1314" s="7">
        <v>44271</v>
      </c>
      <c r="E1314" s="6" t="s">
        <v>28</v>
      </c>
      <c r="F1314" s="6" t="s">
        <v>63</v>
      </c>
      <c r="G1314" s="6" t="s">
        <v>64</v>
      </c>
      <c r="H1314" s="6" t="s">
        <v>21</v>
      </c>
      <c r="I1314" s="25">
        <v>0.65</v>
      </c>
      <c r="J1314" s="22">
        <v>1750</v>
      </c>
      <c r="K1314" s="23">
        <f t="shared" si="74"/>
        <v>1137.5</v>
      </c>
      <c r="L1314" s="23">
        <f t="shared" si="75"/>
        <v>227.5</v>
      </c>
      <c r="M1314" s="33">
        <v>0.2</v>
      </c>
      <c r="N1314" s="30">
        <f t="shared" si="76"/>
        <v>0.65</v>
      </c>
      <c r="O1314" s="31">
        <v>1137.5</v>
      </c>
      <c r="P1314" s="31">
        <v>227.5</v>
      </c>
      <c r="Q1314" s="30">
        <f t="shared" si="77"/>
        <v>739.375</v>
      </c>
      <c r="R1314" s="27">
        <f t="shared" si="73"/>
        <v>3</v>
      </c>
    </row>
    <row r="1315" spans="1:18">
      <c r="A1315" s="1"/>
      <c r="B1315" s="6" t="s">
        <v>27</v>
      </c>
      <c r="C1315" s="6">
        <v>1128299</v>
      </c>
      <c r="D1315" s="7">
        <v>44271</v>
      </c>
      <c r="E1315" s="6" t="s">
        <v>28</v>
      </c>
      <c r="F1315" s="6" t="s">
        <v>63</v>
      </c>
      <c r="G1315" s="6" t="s">
        <v>64</v>
      </c>
      <c r="H1315" s="6" t="s">
        <v>22</v>
      </c>
      <c r="I1315" s="25">
        <v>0.6</v>
      </c>
      <c r="J1315" s="22">
        <v>3750</v>
      </c>
      <c r="K1315" s="23">
        <f t="shared" si="74"/>
        <v>2250</v>
      </c>
      <c r="L1315" s="23">
        <f t="shared" si="75"/>
        <v>1012.5</v>
      </c>
      <c r="M1315" s="33">
        <v>0.45</v>
      </c>
      <c r="N1315" s="30">
        <f t="shared" si="76"/>
        <v>0.6</v>
      </c>
      <c r="O1315" s="31">
        <v>2250</v>
      </c>
      <c r="P1315" s="31">
        <v>1012.5</v>
      </c>
      <c r="Q1315" s="30">
        <f t="shared" si="77"/>
        <v>1350</v>
      </c>
      <c r="R1315" s="27">
        <f t="shared" si="73"/>
        <v>3</v>
      </c>
    </row>
    <row r="1316" spans="1:18">
      <c r="A1316" s="1"/>
      <c r="B1316" s="6" t="s">
        <v>27</v>
      </c>
      <c r="C1316" s="6">
        <v>1128299</v>
      </c>
      <c r="D1316" s="7">
        <v>44303</v>
      </c>
      <c r="E1316" s="6" t="s">
        <v>28</v>
      </c>
      <c r="F1316" s="6" t="s">
        <v>63</v>
      </c>
      <c r="G1316" s="6" t="s">
        <v>64</v>
      </c>
      <c r="H1316" s="6" t="s">
        <v>17</v>
      </c>
      <c r="I1316" s="25">
        <v>0.65</v>
      </c>
      <c r="J1316" s="22">
        <v>5500</v>
      </c>
      <c r="K1316" s="23">
        <f t="shared" si="74"/>
        <v>3575</v>
      </c>
      <c r="L1316" s="23">
        <f t="shared" si="75"/>
        <v>1072.5</v>
      </c>
      <c r="M1316" s="33">
        <v>0.3</v>
      </c>
      <c r="N1316" s="30">
        <f t="shared" si="76"/>
        <v>0.65</v>
      </c>
      <c r="O1316" s="31">
        <v>3575</v>
      </c>
      <c r="P1316" s="31">
        <v>1072.5</v>
      </c>
      <c r="Q1316" s="30">
        <f t="shared" si="77"/>
        <v>2323.75</v>
      </c>
      <c r="R1316" s="27">
        <f t="shared" si="73"/>
        <v>4</v>
      </c>
    </row>
    <row r="1317" spans="1:18">
      <c r="A1317" s="1"/>
      <c r="B1317" s="6" t="s">
        <v>27</v>
      </c>
      <c r="C1317" s="6">
        <v>1128299</v>
      </c>
      <c r="D1317" s="7">
        <v>44303</v>
      </c>
      <c r="E1317" s="6" t="s">
        <v>28</v>
      </c>
      <c r="F1317" s="6" t="s">
        <v>63</v>
      </c>
      <c r="G1317" s="6" t="s">
        <v>64</v>
      </c>
      <c r="H1317" s="6" t="s">
        <v>18</v>
      </c>
      <c r="I1317" s="25">
        <v>0.70000000000000007</v>
      </c>
      <c r="J1317" s="22">
        <v>3500</v>
      </c>
      <c r="K1317" s="23">
        <f t="shared" si="74"/>
        <v>2450.0000000000005</v>
      </c>
      <c r="L1317" s="23">
        <f t="shared" si="75"/>
        <v>612.50000000000011</v>
      </c>
      <c r="M1317" s="33">
        <v>0.25</v>
      </c>
      <c r="N1317" s="30">
        <f t="shared" si="76"/>
        <v>0.7</v>
      </c>
      <c r="O1317" s="31">
        <v>2450</v>
      </c>
      <c r="P1317" s="31">
        <v>612.5</v>
      </c>
      <c r="Q1317" s="30">
        <f t="shared" si="77"/>
        <v>1715.0000000000002</v>
      </c>
      <c r="R1317" s="27">
        <f t="shared" si="73"/>
        <v>4</v>
      </c>
    </row>
    <row r="1318" spans="1:18">
      <c r="A1318" s="1"/>
      <c r="B1318" s="6" t="s">
        <v>27</v>
      </c>
      <c r="C1318" s="6">
        <v>1128299</v>
      </c>
      <c r="D1318" s="7">
        <v>44303</v>
      </c>
      <c r="E1318" s="6" t="s">
        <v>28</v>
      </c>
      <c r="F1318" s="6" t="s">
        <v>63</v>
      </c>
      <c r="G1318" s="6" t="s">
        <v>64</v>
      </c>
      <c r="H1318" s="6" t="s">
        <v>19</v>
      </c>
      <c r="I1318" s="25">
        <v>0.70000000000000007</v>
      </c>
      <c r="J1318" s="22">
        <v>4000</v>
      </c>
      <c r="K1318" s="23">
        <f t="shared" si="74"/>
        <v>2800.0000000000005</v>
      </c>
      <c r="L1318" s="23">
        <f t="shared" si="75"/>
        <v>840.00000000000011</v>
      </c>
      <c r="M1318" s="33">
        <v>0.3</v>
      </c>
      <c r="N1318" s="30">
        <f t="shared" si="76"/>
        <v>0.7</v>
      </c>
      <c r="O1318" s="31">
        <v>2800</v>
      </c>
      <c r="P1318" s="31">
        <v>840</v>
      </c>
      <c r="Q1318" s="30">
        <f t="shared" si="77"/>
        <v>1960.0000000000002</v>
      </c>
      <c r="R1318" s="27">
        <f t="shared" si="73"/>
        <v>4</v>
      </c>
    </row>
    <row r="1319" spans="1:18">
      <c r="A1319" s="1"/>
      <c r="B1319" s="6" t="s">
        <v>27</v>
      </c>
      <c r="C1319" s="6">
        <v>1128299</v>
      </c>
      <c r="D1319" s="7">
        <v>44303</v>
      </c>
      <c r="E1319" s="6" t="s">
        <v>28</v>
      </c>
      <c r="F1319" s="6" t="s">
        <v>63</v>
      </c>
      <c r="G1319" s="6" t="s">
        <v>64</v>
      </c>
      <c r="H1319" s="6" t="s">
        <v>20</v>
      </c>
      <c r="I1319" s="25">
        <v>0.55000000000000004</v>
      </c>
      <c r="J1319" s="22">
        <v>3000</v>
      </c>
      <c r="K1319" s="23">
        <f t="shared" si="74"/>
        <v>1650.0000000000002</v>
      </c>
      <c r="L1319" s="23">
        <f t="shared" si="75"/>
        <v>495.00000000000006</v>
      </c>
      <c r="M1319" s="33">
        <v>0.3</v>
      </c>
      <c r="N1319" s="30">
        <f t="shared" si="76"/>
        <v>0.55000000000000004</v>
      </c>
      <c r="O1319" s="31">
        <v>1650</v>
      </c>
      <c r="P1319" s="31">
        <v>495</v>
      </c>
      <c r="Q1319" s="30">
        <f t="shared" si="77"/>
        <v>907.50000000000023</v>
      </c>
      <c r="R1319" s="27">
        <f t="shared" si="73"/>
        <v>4</v>
      </c>
    </row>
    <row r="1320" spans="1:18">
      <c r="A1320" s="1"/>
      <c r="B1320" s="6" t="s">
        <v>27</v>
      </c>
      <c r="C1320" s="6">
        <v>1128299</v>
      </c>
      <c r="D1320" s="7">
        <v>44303</v>
      </c>
      <c r="E1320" s="6" t="s">
        <v>28</v>
      </c>
      <c r="F1320" s="6" t="s">
        <v>63</v>
      </c>
      <c r="G1320" s="6" t="s">
        <v>64</v>
      </c>
      <c r="H1320" s="6" t="s">
        <v>21</v>
      </c>
      <c r="I1320" s="25">
        <v>0.60000000000000009</v>
      </c>
      <c r="J1320" s="22">
        <v>2000</v>
      </c>
      <c r="K1320" s="23">
        <f t="shared" si="74"/>
        <v>1200.0000000000002</v>
      </c>
      <c r="L1320" s="23">
        <f t="shared" si="75"/>
        <v>240.00000000000006</v>
      </c>
      <c r="M1320" s="33">
        <v>0.2</v>
      </c>
      <c r="N1320" s="30">
        <f t="shared" si="76"/>
        <v>0.6</v>
      </c>
      <c r="O1320" s="31">
        <v>1200</v>
      </c>
      <c r="P1320" s="31">
        <v>240</v>
      </c>
      <c r="Q1320" s="30">
        <f t="shared" si="77"/>
        <v>720.00000000000011</v>
      </c>
      <c r="R1320" s="27">
        <f t="shared" si="73"/>
        <v>4</v>
      </c>
    </row>
    <row r="1321" spans="1:18">
      <c r="A1321" s="1"/>
      <c r="B1321" s="6" t="s">
        <v>27</v>
      </c>
      <c r="C1321" s="6">
        <v>1128299</v>
      </c>
      <c r="D1321" s="7">
        <v>44303</v>
      </c>
      <c r="E1321" s="6" t="s">
        <v>28</v>
      </c>
      <c r="F1321" s="6" t="s">
        <v>63</v>
      </c>
      <c r="G1321" s="6" t="s">
        <v>64</v>
      </c>
      <c r="H1321" s="6" t="s">
        <v>22</v>
      </c>
      <c r="I1321" s="25">
        <v>0.75000000000000011</v>
      </c>
      <c r="J1321" s="22">
        <v>3750</v>
      </c>
      <c r="K1321" s="23">
        <f t="shared" si="74"/>
        <v>2812.5000000000005</v>
      </c>
      <c r="L1321" s="23">
        <f t="shared" si="75"/>
        <v>1265.6250000000002</v>
      </c>
      <c r="M1321" s="33">
        <v>0.45</v>
      </c>
      <c r="N1321" s="30">
        <f t="shared" si="76"/>
        <v>0.75</v>
      </c>
      <c r="O1321" s="31">
        <v>2812.5</v>
      </c>
      <c r="P1321" s="31">
        <v>1265.625</v>
      </c>
      <c r="Q1321" s="30">
        <f t="shared" si="77"/>
        <v>2109.3750000000005</v>
      </c>
      <c r="R1321" s="27">
        <f t="shared" si="73"/>
        <v>4</v>
      </c>
    </row>
    <row r="1322" spans="1:18">
      <c r="A1322" s="1"/>
      <c r="B1322" s="6" t="s">
        <v>27</v>
      </c>
      <c r="C1322" s="6">
        <v>1128299</v>
      </c>
      <c r="D1322" s="7">
        <v>44334</v>
      </c>
      <c r="E1322" s="6" t="s">
        <v>28</v>
      </c>
      <c r="F1322" s="6" t="s">
        <v>63</v>
      </c>
      <c r="G1322" s="6" t="s">
        <v>64</v>
      </c>
      <c r="H1322" s="6" t="s">
        <v>17</v>
      </c>
      <c r="I1322" s="25">
        <v>0.6</v>
      </c>
      <c r="J1322" s="22">
        <v>5750</v>
      </c>
      <c r="K1322" s="23">
        <f t="shared" si="74"/>
        <v>3450</v>
      </c>
      <c r="L1322" s="23">
        <f t="shared" si="75"/>
        <v>1035</v>
      </c>
      <c r="M1322" s="33">
        <v>0.3</v>
      </c>
      <c r="N1322" s="30">
        <f t="shared" si="76"/>
        <v>0.6</v>
      </c>
      <c r="O1322" s="31">
        <v>3450</v>
      </c>
      <c r="P1322" s="31">
        <v>1035</v>
      </c>
      <c r="Q1322" s="30">
        <f t="shared" si="77"/>
        <v>2070</v>
      </c>
      <c r="R1322" s="27">
        <f t="shared" si="73"/>
        <v>5</v>
      </c>
    </row>
    <row r="1323" spans="1:18">
      <c r="A1323" s="1"/>
      <c r="B1323" s="6" t="s">
        <v>27</v>
      </c>
      <c r="C1323" s="6">
        <v>1128299</v>
      </c>
      <c r="D1323" s="7">
        <v>44334</v>
      </c>
      <c r="E1323" s="6" t="s">
        <v>28</v>
      </c>
      <c r="F1323" s="6" t="s">
        <v>63</v>
      </c>
      <c r="G1323" s="6" t="s">
        <v>64</v>
      </c>
      <c r="H1323" s="6" t="s">
        <v>18</v>
      </c>
      <c r="I1323" s="25">
        <v>0.65</v>
      </c>
      <c r="J1323" s="22">
        <v>4250</v>
      </c>
      <c r="K1323" s="23">
        <f t="shared" si="74"/>
        <v>2762.5</v>
      </c>
      <c r="L1323" s="23">
        <f t="shared" si="75"/>
        <v>690.625</v>
      </c>
      <c r="M1323" s="33">
        <v>0.25</v>
      </c>
      <c r="N1323" s="30">
        <f t="shared" si="76"/>
        <v>0.65</v>
      </c>
      <c r="O1323" s="31">
        <v>2762.5</v>
      </c>
      <c r="P1323" s="31">
        <v>690.625</v>
      </c>
      <c r="Q1323" s="30">
        <f t="shared" si="77"/>
        <v>1795.625</v>
      </c>
      <c r="R1323" s="27">
        <f t="shared" si="73"/>
        <v>5</v>
      </c>
    </row>
    <row r="1324" spans="1:18">
      <c r="A1324" s="1"/>
      <c r="B1324" s="6" t="s">
        <v>27</v>
      </c>
      <c r="C1324" s="6">
        <v>1128299</v>
      </c>
      <c r="D1324" s="7">
        <v>44334</v>
      </c>
      <c r="E1324" s="6" t="s">
        <v>28</v>
      </c>
      <c r="F1324" s="6" t="s">
        <v>63</v>
      </c>
      <c r="G1324" s="6" t="s">
        <v>64</v>
      </c>
      <c r="H1324" s="6" t="s">
        <v>19</v>
      </c>
      <c r="I1324" s="25">
        <v>0.65</v>
      </c>
      <c r="J1324" s="22">
        <v>4250</v>
      </c>
      <c r="K1324" s="23">
        <f t="shared" si="74"/>
        <v>2762.5</v>
      </c>
      <c r="L1324" s="23">
        <f t="shared" si="75"/>
        <v>828.75</v>
      </c>
      <c r="M1324" s="33">
        <v>0.3</v>
      </c>
      <c r="N1324" s="30">
        <f t="shared" si="76"/>
        <v>0.65</v>
      </c>
      <c r="O1324" s="31">
        <v>2762.5</v>
      </c>
      <c r="P1324" s="31">
        <v>828.75</v>
      </c>
      <c r="Q1324" s="30">
        <f t="shared" si="77"/>
        <v>1795.625</v>
      </c>
      <c r="R1324" s="27">
        <f t="shared" si="73"/>
        <v>5</v>
      </c>
    </row>
    <row r="1325" spans="1:18">
      <c r="A1325" s="1"/>
      <c r="B1325" s="6" t="s">
        <v>27</v>
      </c>
      <c r="C1325" s="6">
        <v>1128299</v>
      </c>
      <c r="D1325" s="7">
        <v>44334</v>
      </c>
      <c r="E1325" s="6" t="s">
        <v>28</v>
      </c>
      <c r="F1325" s="6" t="s">
        <v>63</v>
      </c>
      <c r="G1325" s="6" t="s">
        <v>64</v>
      </c>
      <c r="H1325" s="6" t="s">
        <v>20</v>
      </c>
      <c r="I1325" s="25">
        <v>0.6</v>
      </c>
      <c r="J1325" s="22">
        <v>3250</v>
      </c>
      <c r="K1325" s="23">
        <f t="shared" si="74"/>
        <v>1950</v>
      </c>
      <c r="L1325" s="23">
        <f t="shared" si="75"/>
        <v>585</v>
      </c>
      <c r="M1325" s="33">
        <v>0.3</v>
      </c>
      <c r="N1325" s="30">
        <f t="shared" si="76"/>
        <v>0.6</v>
      </c>
      <c r="O1325" s="31">
        <v>1950</v>
      </c>
      <c r="P1325" s="31">
        <v>585</v>
      </c>
      <c r="Q1325" s="30">
        <f t="shared" si="77"/>
        <v>1170</v>
      </c>
      <c r="R1325" s="27">
        <f t="shared" si="73"/>
        <v>5</v>
      </c>
    </row>
    <row r="1326" spans="1:18">
      <c r="A1326" s="1"/>
      <c r="B1326" s="6" t="s">
        <v>27</v>
      </c>
      <c r="C1326" s="6">
        <v>1128299</v>
      </c>
      <c r="D1326" s="7">
        <v>44334</v>
      </c>
      <c r="E1326" s="6" t="s">
        <v>28</v>
      </c>
      <c r="F1326" s="6" t="s">
        <v>63</v>
      </c>
      <c r="G1326" s="6" t="s">
        <v>64</v>
      </c>
      <c r="H1326" s="6" t="s">
        <v>21</v>
      </c>
      <c r="I1326" s="25">
        <v>0.54999999999999993</v>
      </c>
      <c r="J1326" s="22">
        <v>2250</v>
      </c>
      <c r="K1326" s="23">
        <f t="shared" si="74"/>
        <v>1237.4999999999998</v>
      </c>
      <c r="L1326" s="23">
        <f t="shared" si="75"/>
        <v>247.49999999999997</v>
      </c>
      <c r="M1326" s="33">
        <v>0.2</v>
      </c>
      <c r="N1326" s="30">
        <f t="shared" si="76"/>
        <v>0.55000000000000004</v>
      </c>
      <c r="O1326" s="31">
        <v>1237.5</v>
      </c>
      <c r="P1326" s="31">
        <v>247.5</v>
      </c>
      <c r="Q1326" s="30">
        <f t="shared" si="77"/>
        <v>680.62499999999989</v>
      </c>
      <c r="R1326" s="27">
        <f t="shared" si="73"/>
        <v>5</v>
      </c>
    </row>
    <row r="1327" spans="1:18">
      <c r="A1327" s="1"/>
      <c r="B1327" s="6" t="s">
        <v>27</v>
      </c>
      <c r="C1327" s="6">
        <v>1128299</v>
      </c>
      <c r="D1327" s="7">
        <v>44334</v>
      </c>
      <c r="E1327" s="6" t="s">
        <v>28</v>
      </c>
      <c r="F1327" s="6" t="s">
        <v>63</v>
      </c>
      <c r="G1327" s="6" t="s">
        <v>64</v>
      </c>
      <c r="H1327" s="6" t="s">
        <v>22</v>
      </c>
      <c r="I1327" s="25">
        <v>0.7</v>
      </c>
      <c r="J1327" s="22">
        <v>5750</v>
      </c>
      <c r="K1327" s="23">
        <f t="shared" si="74"/>
        <v>4024.9999999999995</v>
      </c>
      <c r="L1327" s="23">
        <f t="shared" si="75"/>
        <v>1811.2499999999998</v>
      </c>
      <c r="M1327" s="33">
        <v>0.45</v>
      </c>
      <c r="N1327" s="30">
        <f t="shared" si="76"/>
        <v>0.7</v>
      </c>
      <c r="O1327" s="31">
        <v>4025</v>
      </c>
      <c r="P1327" s="31">
        <v>1811.25</v>
      </c>
      <c r="Q1327" s="30">
        <f t="shared" si="77"/>
        <v>2817.4999999999995</v>
      </c>
      <c r="R1327" s="27">
        <f t="shared" si="73"/>
        <v>5</v>
      </c>
    </row>
    <row r="1328" spans="1:18">
      <c r="A1328" s="1"/>
      <c r="B1328" s="6" t="s">
        <v>27</v>
      </c>
      <c r="C1328" s="6">
        <v>1128299</v>
      </c>
      <c r="D1328" s="7">
        <v>44364</v>
      </c>
      <c r="E1328" s="6" t="s">
        <v>28</v>
      </c>
      <c r="F1328" s="6" t="s">
        <v>63</v>
      </c>
      <c r="G1328" s="6" t="s">
        <v>64</v>
      </c>
      <c r="H1328" s="6" t="s">
        <v>17</v>
      </c>
      <c r="I1328" s="25">
        <v>0.64999999999999991</v>
      </c>
      <c r="J1328" s="22">
        <v>8250</v>
      </c>
      <c r="K1328" s="23">
        <f t="shared" si="74"/>
        <v>5362.4999999999991</v>
      </c>
      <c r="L1328" s="23">
        <f t="shared" si="75"/>
        <v>1608.7499999999998</v>
      </c>
      <c r="M1328" s="33">
        <v>0.3</v>
      </c>
      <c r="N1328" s="30">
        <f t="shared" si="76"/>
        <v>0.65</v>
      </c>
      <c r="O1328" s="31">
        <v>5362.5</v>
      </c>
      <c r="P1328" s="31">
        <v>1608.75</v>
      </c>
      <c r="Q1328" s="30">
        <f t="shared" si="77"/>
        <v>3485.6249999999995</v>
      </c>
      <c r="R1328" s="27">
        <f t="shared" ref="R1328:R1391" si="78">MONTH(D1328)</f>
        <v>6</v>
      </c>
    </row>
    <row r="1329" spans="1:18">
      <c r="A1329" s="1"/>
      <c r="B1329" s="6" t="s">
        <v>27</v>
      </c>
      <c r="C1329" s="6">
        <v>1128299</v>
      </c>
      <c r="D1329" s="7">
        <v>44364</v>
      </c>
      <c r="E1329" s="6" t="s">
        <v>28</v>
      </c>
      <c r="F1329" s="6" t="s">
        <v>63</v>
      </c>
      <c r="G1329" s="6" t="s">
        <v>64</v>
      </c>
      <c r="H1329" s="6" t="s">
        <v>18</v>
      </c>
      <c r="I1329" s="25">
        <v>0.7</v>
      </c>
      <c r="J1329" s="22">
        <v>7000</v>
      </c>
      <c r="K1329" s="23">
        <f t="shared" si="74"/>
        <v>4900</v>
      </c>
      <c r="L1329" s="23">
        <f t="shared" si="75"/>
        <v>1225</v>
      </c>
      <c r="M1329" s="33">
        <v>0.25</v>
      </c>
      <c r="N1329" s="30">
        <f t="shared" si="76"/>
        <v>0.7</v>
      </c>
      <c r="O1329" s="31">
        <v>4900</v>
      </c>
      <c r="P1329" s="31">
        <v>1225</v>
      </c>
      <c r="Q1329" s="30">
        <f t="shared" si="77"/>
        <v>3430</v>
      </c>
      <c r="R1329" s="27">
        <f t="shared" si="78"/>
        <v>6</v>
      </c>
    </row>
    <row r="1330" spans="1:18">
      <c r="A1330" s="1"/>
      <c r="B1330" s="6" t="s">
        <v>27</v>
      </c>
      <c r="C1330" s="6">
        <v>1128299</v>
      </c>
      <c r="D1330" s="7">
        <v>44364</v>
      </c>
      <c r="E1330" s="6" t="s">
        <v>28</v>
      </c>
      <c r="F1330" s="6" t="s">
        <v>63</v>
      </c>
      <c r="G1330" s="6" t="s">
        <v>64</v>
      </c>
      <c r="H1330" s="6" t="s">
        <v>19</v>
      </c>
      <c r="I1330" s="25">
        <v>0.85</v>
      </c>
      <c r="J1330" s="22">
        <v>7000</v>
      </c>
      <c r="K1330" s="23">
        <f t="shared" si="74"/>
        <v>5950</v>
      </c>
      <c r="L1330" s="23">
        <f t="shared" si="75"/>
        <v>1785</v>
      </c>
      <c r="M1330" s="33">
        <v>0.3</v>
      </c>
      <c r="N1330" s="30">
        <f t="shared" si="76"/>
        <v>0.85</v>
      </c>
      <c r="O1330" s="31">
        <v>5950</v>
      </c>
      <c r="P1330" s="31">
        <v>1785</v>
      </c>
      <c r="Q1330" s="30">
        <f t="shared" si="77"/>
        <v>5057.5</v>
      </c>
      <c r="R1330" s="27">
        <f t="shared" si="78"/>
        <v>6</v>
      </c>
    </row>
    <row r="1331" spans="1:18">
      <c r="A1331" s="1"/>
      <c r="B1331" s="6" t="s">
        <v>27</v>
      </c>
      <c r="C1331" s="6">
        <v>1128299</v>
      </c>
      <c r="D1331" s="7">
        <v>44364</v>
      </c>
      <c r="E1331" s="6" t="s">
        <v>28</v>
      </c>
      <c r="F1331" s="6" t="s">
        <v>63</v>
      </c>
      <c r="G1331" s="6" t="s">
        <v>64</v>
      </c>
      <c r="H1331" s="6" t="s">
        <v>20</v>
      </c>
      <c r="I1331" s="25">
        <v>0.85</v>
      </c>
      <c r="J1331" s="22">
        <v>5750</v>
      </c>
      <c r="K1331" s="23">
        <f t="shared" si="74"/>
        <v>4887.5</v>
      </c>
      <c r="L1331" s="23">
        <f t="shared" si="75"/>
        <v>1466.25</v>
      </c>
      <c r="M1331" s="33">
        <v>0.3</v>
      </c>
      <c r="N1331" s="30">
        <f t="shared" si="76"/>
        <v>0.85</v>
      </c>
      <c r="O1331" s="31">
        <v>4887.5</v>
      </c>
      <c r="P1331" s="31">
        <v>1466.25</v>
      </c>
      <c r="Q1331" s="30">
        <f t="shared" si="77"/>
        <v>4154.375</v>
      </c>
      <c r="R1331" s="27">
        <f t="shared" si="78"/>
        <v>6</v>
      </c>
    </row>
    <row r="1332" spans="1:18">
      <c r="A1332" s="1"/>
      <c r="B1332" s="6" t="s">
        <v>27</v>
      </c>
      <c r="C1332" s="6">
        <v>1128299</v>
      </c>
      <c r="D1332" s="7">
        <v>44364</v>
      </c>
      <c r="E1332" s="6" t="s">
        <v>28</v>
      </c>
      <c r="F1332" s="6" t="s">
        <v>63</v>
      </c>
      <c r="G1332" s="6" t="s">
        <v>64</v>
      </c>
      <c r="H1332" s="6" t="s">
        <v>21</v>
      </c>
      <c r="I1332" s="25">
        <v>0.95000000000000007</v>
      </c>
      <c r="J1332" s="22">
        <v>4500</v>
      </c>
      <c r="K1332" s="23">
        <f t="shared" si="74"/>
        <v>4275</v>
      </c>
      <c r="L1332" s="23">
        <f t="shared" si="75"/>
        <v>855</v>
      </c>
      <c r="M1332" s="33">
        <v>0.2</v>
      </c>
      <c r="N1332" s="30">
        <f t="shared" si="76"/>
        <v>0.95</v>
      </c>
      <c r="O1332" s="31">
        <v>4275</v>
      </c>
      <c r="P1332" s="31">
        <v>855</v>
      </c>
      <c r="Q1332" s="30">
        <f t="shared" si="77"/>
        <v>4061.25</v>
      </c>
      <c r="R1332" s="27">
        <f t="shared" si="78"/>
        <v>6</v>
      </c>
    </row>
    <row r="1333" spans="1:18">
      <c r="A1333" s="1"/>
      <c r="B1333" s="6" t="s">
        <v>27</v>
      </c>
      <c r="C1333" s="6">
        <v>1128299</v>
      </c>
      <c r="D1333" s="7">
        <v>44364</v>
      </c>
      <c r="E1333" s="6" t="s">
        <v>28</v>
      </c>
      <c r="F1333" s="6" t="s">
        <v>63</v>
      </c>
      <c r="G1333" s="6" t="s">
        <v>64</v>
      </c>
      <c r="H1333" s="6" t="s">
        <v>22</v>
      </c>
      <c r="I1333" s="25">
        <v>1.1000000000000001</v>
      </c>
      <c r="J1333" s="22">
        <v>7500</v>
      </c>
      <c r="K1333" s="23">
        <f t="shared" si="74"/>
        <v>8250</v>
      </c>
      <c r="L1333" s="23">
        <f t="shared" si="75"/>
        <v>3712.5</v>
      </c>
      <c r="M1333" s="33">
        <v>0.45</v>
      </c>
      <c r="N1333" s="30">
        <f t="shared" si="76"/>
        <v>1.1000000000000001</v>
      </c>
      <c r="O1333" s="31">
        <v>8250</v>
      </c>
      <c r="P1333" s="31">
        <v>3712.5</v>
      </c>
      <c r="Q1333" s="30">
        <f t="shared" si="77"/>
        <v>9075</v>
      </c>
      <c r="R1333" s="27">
        <f t="shared" si="78"/>
        <v>6</v>
      </c>
    </row>
    <row r="1334" spans="1:18">
      <c r="A1334" s="1"/>
      <c r="B1334" s="6" t="s">
        <v>27</v>
      </c>
      <c r="C1334" s="6">
        <v>1128299</v>
      </c>
      <c r="D1334" s="7">
        <v>44393</v>
      </c>
      <c r="E1334" s="6" t="s">
        <v>28</v>
      </c>
      <c r="F1334" s="6" t="s">
        <v>63</v>
      </c>
      <c r="G1334" s="6" t="s">
        <v>64</v>
      </c>
      <c r="H1334" s="6" t="s">
        <v>17</v>
      </c>
      <c r="I1334" s="25">
        <v>0.9</v>
      </c>
      <c r="J1334" s="22">
        <v>9000</v>
      </c>
      <c r="K1334" s="23">
        <f t="shared" si="74"/>
        <v>8100</v>
      </c>
      <c r="L1334" s="23">
        <f t="shared" si="75"/>
        <v>2430</v>
      </c>
      <c r="M1334" s="33">
        <v>0.3</v>
      </c>
      <c r="N1334" s="30">
        <f t="shared" si="76"/>
        <v>0.9</v>
      </c>
      <c r="O1334" s="31">
        <v>8100</v>
      </c>
      <c r="P1334" s="31">
        <v>2430</v>
      </c>
      <c r="Q1334" s="30">
        <f t="shared" si="77"/>
        <v>7290</v>
      </c>
      <c r="R1334" s="27">
        <f t="shared" si="78"/>
        <v>7</v>
      </c>
    </row>
    <row r="1335" spans="1:18">
      <c r="A1335" s="1"/>
      <c r="B1335" s="6" t="s">
        <v>27</v>
      </c>
      <c r="C1335" s="6">
        <v>1128299</v>
      </c>
      <c r="D1335" s="7">
        <v>44393</v>
      </c>
      <c r="E1335" s="6" t="s">
        <v>28</v>
      </c>
      <c r="F1335" s="6" t="s">
        <v>63</v>
      </c>
      <c r="G1335" s="6" t="s">
        <v>64</v>
      </c>
      <c r="H1335" s="6" t="s">
        <v>18</v>
      </c>
      <c r="I1335" s="25">
        <v>0.95000000000000007</v>
      </c>
      <c r="J1335" s="22">
        <v>7500</v>
      </c>
      <c r="K1335" s="23">
        <f t="shared" si="74"/>
        <v>7125.0000000000009</v>
      </c>
      <c r="L1335" s="23">
        <f t="shared" si="75"/>
        <v>1781.2500000000002</v>
      </c>
      <c r="M1335" s="33">
        <v>0.25</v>
      </c>
      <c r="N1335" s="30">
        <f t="shared" si="76"/>
        <v>0.95</v>
      </c>
      <c r="O1335" s="31">
        <v>7125</v>
      </c>
      <c r="P1335" s="31">
        <v>1781.25</v>
      </c>
      <c r="Q1335" s="30">
        <f t="shared" si="77"/>
        <v>6768.7500000000009</v>
      </c>
      <c r="R1335" s="27">
        <f t="shared" si="78"/>
        <v>7</v>
      </c>
    </row>
    <row r="1336" spans="1:18">
      <c r="A1336" s="1"/>
      <c r="B1336" s="6" t="s">
        <v>27</v>
      </c>
      <c r="C1336" s="6">
        <v>1128299</v>
      </c>
      <c r="D1336" s="7">
        <v>44393</v>
      </c>
      <c r="E1336" s="6" t="s">
        <v>28</v>
      </c>
      <c r="F1336" s="6" t="s">
        <v>63</v>
      </c>
      <c r="G1336" s="6" t="s">
        <v>64</v>
      </c>
      <c r="H1336" s="6" t="s">
        <v>19</v>
      </c>
      <c r="I1336" s="25">
        <v>0.95000000000000007</v>
      </c>
      <c r="J1336" s="22">
        <v>7000</v>
      </c>
      <c r="K1336" s="23">
        <f t="shared" si="74"/>
        <v>6650.0000000000009</v>
      </c>
      <c r="L1336" s="23">
        <f t="shared" si="75"/>
        <v>1995.0000000000002</v>
      </c>
      <c r="M1336" s="33">
        <v>0.3</v>
      </c>
      <c r="N1336" s="30">
        <f t="shared" si="76"/>
        <v>0.95</v>
      </c>
      <c r="O1336" s="31">
        <v>6650</v>
      </c>
      <c r="P1336" s="31">
        <v>1995</v>
      </c>
      <c r="Q1336" s="30">
        <f t="shared" si="77"/>
        <v>6317.5000000000009</v>
      </c>
      <c r="R1336" s="27">
        <f t="shared" si="78"/>
        <v>7</v>
      </c>
    </row>
    <row r="1337" spans="1:18">
      <c r="A1337" s="1"/>
      <c r="B1337" s="6" t="s">
        <v>27</v>
      </c>
      <c r="C1337" s="6">
        <v>1128299</v>
      </c>
      <c r="D1337" s="7">
        <v>44393</v>
      </c>
      <c r="E1337" s="6" t="s">
        <v>28</v>
      </c>
      <c r="F1337" s="6" t="s">
        <v>63</v>
      </c>
      <c r="G1337" s="6" t="s">
        <v>64</v>
      </c>
      <c r="H1337" s="6" t="s">
        <v>20</v>
      </c>
      <c r="I1337" s="25">
        <v>0.9</v>
      </c>
      <c r="J1337" s="22">
        <v>6000</v>
      </c>
      <c r="K1337" s="23">
        <f t="shared" si="74"/>
        <v>5400</v>
      </c>
      <c r="L1337" s="23">
        <f t="shared" si="75"/>
        <v>1620</v>
      </c>
      <c r="M1337" s="33">
        <v>0.3</v>
      </c>
      <c r="N1337" s="30">
        <f t="shared" si="76"/>
        <v>0.9</v>
      </c>
      <c r="O1337" s="31">
        <v>5400</v>
      </c>
      <c r="P1337" s="31">
        <v>1620</v>
      </c>
      <c r="Q1337" s="30">
        <f t="shared" si="77"/>
        <v>4860</v>
      </c>
      <c r="R1337" s="27">
        <f t="shared" si="78"/>
        <v>7</v>
      </c>
    </row>
    <row r="1338" spans="1:18">
      <c r="A1338" s="1"/>
      <c r="B1338" s="6" t="s">
        <v>27</v>
      </c>
      <c r="C1338" s="6">
        <v>1128299</v>
      </c>
      <c r="D1338" s="7">
        <v>44393</v>
      </c>
      <c r="E1338" s="6" t="s">
        <v>28</v>
      </c>
      <c r="F1338" s="6" t="s">
        <v>63</v>
      </c>
      <c r="G1338" s="6" t="s">
        <v>64</v>
      </c>
      <c r="H1338" s="6" t="s">
        <v>21</v>
      </c>
      <c r="I1338" s="25">
        <v>0.95000000000000007</v>
      </c>
      <c r="J1338" s="22">
        <v>6500</v>
      </c>
      <c r="K1338" s="23">
        <f t="shared" si="74"/>
        <v>6175</v>
      </c>
      <c r="L1338" s="23">
        <f t="shared" si="75"/>
        <v>1235</v>
      </c>
      <c r="M1338" s="33">
        <v>0.2</v>
      </c>
      <c r="N1338" s="30">
        <f t="shared" si="76"/>
        <v>0.95</v>
      </c>
      <c r="O1338" s="31">
        <v>6175</v>
      </c>
      <c r="P1338" s="31">
        <v>1235</v>
      </c>
      <c r="Q1338" s="30">
        <f t="shared" si="77"/>
        <v>5866.25</v>
      </c>
      <c r="R1338" s="27">
        <f t="shared" si="78"/>
        <v>7</v>
      </c>
    </row>
    <row r="1339" spans="1:18">
      <c r="A1339" s="1"/>
      <c r="B1339" s="6" t="s">
        <v>27</v>
      </c>
      <c r="C1339" s="6">
        <v>1128299</v>
      </c>
      <c r="D1339" s="7">
        <v>44393</v>
      </c>
      <c r="E1339" s="6" t="s">
        <v>28</v>
      </c>
      <c r="F1339" s="6" t="s">
        <v>63</v>
      </c>
      <c r="G1339" s="6" t="s">
        <v>64</v>
      </c>
      <c r="H1339" s="6" t="s">
        <v>22</v>
      </c>
      <c r="I1339" s="25">
        <v>1.1000000000000001</v>
      </c>
      <c r="J1339" s="22">
        <v>6500</v>
      </c>
      <c r="K1339" s="23">
        <f t="shared" si="74"/>
        <v>7150.0000000000009</v>
      </c>
      <c r="L1339" s="23">
        <f t="shared" si="75"/>
        <v>3217.5000000000005</v>
      </c>
      <c r="M1339" s="33">
        <v>0.45</v>
      </c>
      <c r="N1339" s="30">
        <f t="shared" si="76"/>
        <v>1.1000000000000001</v>
      </c>
      <c r="O1339" s="31">
        <v>7150</v>
      </c>
      <c r="P1339" s="31">
        <v>3217.5</v>
      </c>
      <c r="Q1339" s="30">
        <f t="shared" si="77"/>
        <v>7865.0000000000018</v>
      </c>
      <c r="R1339" s="27">
        <f t="shared" si="78"/>
        <v>7</v>
      </c>
    </row>
    <row r="1340" spans="1:18">
      <c r="A1340" s="1"/>
      <c r="B1340" s="6" t="s">
        <v>27</v>
      </c>
      <c r="C1340" s="6">
        <v>1128299</v>
      </c>
      <c r="D1340" s="7">
        <v>44425</v>
      </c>
      <c r="E1340" s="6" t="s">
        <v>28</v>
      </c>
      <c r="F1340" s="6" t="s">
        <v>63</v>
      </c>
      <c r="G1340" s="6" t="s">
        <v>64</v>
      </c>
      <c r="H1340" s="6" t="s">
        <v>17</v>
      </c>
      <c r="I1340" s="25">
        <v>0.95000000000000007</v>
      </c>
      <c r="J1340" s="22">
        <v>8500</v>
      </c>
      <c r="K1340" s="23">
        <f t="shared" si="74"/>
        <v>8075.0000000000009</v>
      </c>
      <c r="L1340" s="23">
        <f t="shared" si="75"/>
        <v>2422.5</v>
      </c>
      <c r="M1340" s="33">
        <v>0.3</v>
      </c>
      <c r="N1340" s="30">
        <f t="shared" si="76"/>
        <v>0.95</v>
      </c>
      <c r="O1340" s="31">
        <v>8075</v>
      </c>
      <c r="P1340" s="31">
        <v>2422.5</v>
      </c>
      <c r="Q1340" s="30">
        <f t="shared" si="77"/>
        <v>7671.2500000000009</v>
      </c>
      <c r="R1340" s="27">
        <f t="shared" si="78"/>
        <v>8</v>
      </c>
    </row>
    <row r="1341" spans="1:18">
      <c r="A1341" s="1"/>
      <c r="B1341" s="6" t="s">
        <v>27</v>
      </c>
      <c r="C1341" s="6">
        <v>1128299</v>
      </c>
      <c r="D1341" s="7">
        <v>44425</v>
      </c>
      <c r="E1341" s="6" t="s">
        <v>28</v>
      </c>
      <c r="F1341" s="6" t="s">
        <v>63</v>
      </c>
      <c r="G1341" s="6" t="s">
        <v>64</v>
      </c>
      <c r="H1341" s="6" t="s">
        <v>18</v>
      </c>
      <c r="I1341" s="25">
        <v>0.85000000000000009</v>
      </c>
      <c r="J1341" s="22">
        <v>8250</v>
      </c>
      <c r="K1341" s="23">
        <f t="shared" si="74"/>
        <v>7012.5000000000009</v>
      </c>
      <c r="L1341" s="23">
        <f t="shared" si="75"/>
        <v>1753.1250000000002</v>
      </c>
      <c r="M1341" s="33">
        <v>0.25</v>
      </c>
      <c r="N1341" s="30">
        <f t="shared" si="76"/>
        <v>0.85</v>
      </c>
      <c r="O1341" s="31">
        <v>7012.5</v>
      </c>
      <c r="P1341" s="31">
        <v>1753.125</v>
      </c>
      <c r="Q1341" s="30">
        <f t="shared" si="77"/>
        <v>5960.6250000000009</v>
      </c>
      <c r="R1341" s="27">
        <f t="shared" si="78"/>
        <v>8</v>
      </c>
    </row>
    <row r="1342" spans="1:18">
      <c r="A1342" s="1"/>
      <c r="B1342" s="6" t="s">
        <v>27</v>
      </c>
      <c r="C1342" s="6">
        <v>1128299</v>
      </c>
      <c r="D1342" s="7">
        <v>44425</v>
      </c>
      <c r="E1342" s="6" t="s">
        <v>28</v>
      </c>
      <c r="F1342" s="6" t="s">
        <v>63</v>
      </c>
      <c r="G1342" s="6" t="s">
        <v>64</v>
      </c>
      <c r="H1342" s="6" t="s">
        <v>19</v>
      </c>
      <c r="I1342" s="25">
        <v>0.8</v>
      </c>
      <c r="J1342" s="22">
        <v>7000</v>
      </c>
      <c r="K1342" s="23">
        <f t="shared" si="74"/>
        <v>5600</v>
      </c>
      <c r="L1342" s="23">
        <f t="shared" si="75"/>
        <v>1680</v>
      </c>
      <c r="M1342" s="33">
        <v>0.3</v>
      </c>
      <c r="N1342" s="30">
        <f t="shared" si="76"/>
        <v>0.8</v>
      </c>
      <c r="O1342" s="31">
        <v>5600</v>
      </c>
      <c r="P1342" s="31">
        <v>1680</v>
      </c>
      <c r="Q1342" s="30">
        <f t="shared" si="77"/>
        <v>4480</v>
      </c>
      <c r="R1342" s="27">
        <f t="shared" si="78"/>
        <v>8</v>
      </c>
    </row>
    <row r="1343" spans="1:18">
      <c r="A1343" s="1"/>
      <c r="B1343" s="6" t="s">
        <v>27</v>
      </c>
      <c r="C1343" s="6">
        <v>1128299</v>
      </c>
      <c r="D1343" s="7">
        <v>44425</v>
      </c>
      <c r="E1343" s="6" t="s">
        <v>28</v>
      </c>
      <c r="F1343" s="6" t="s">
        <v>63</v>
      </c>
      <c r="G1343" s="6" t="s">
        <v>64</v>
      </c>
      <c r="H1343" s="6" t="s">
        <v>20</v>
      </c>
      <c r="I1343" s="25">
        <v>0.8</v>
      </c>
      <c r="J1343" s="22">
        <v>4750</v>
      </c>
      <c r="K1343" s="23">
        <f t="shared" si="74"/>
        <v>3800</v>
      </c>
      <c r="L1343" s="23">
        <f t="shared" si="75"/>
        <v>1140</v>
      </c>
      <c r="M1343" s="33">
        <v>0.3</v>
      </c>
      <c r="N1343" s="30">
        <f t="shared" si="76"/>
        <v>0.8</v>
      </c>
      <c r="O1343" s="31">
        <v>3800</v>
      </c>
      <c r="P1343" s="31">
        <v>1140</v>
      </c>
      <c r="Q1343" s="30">
        <f t="shared" si="77"/>
        <v>3040</v>
      </c>
      <c r="R1343" s="27">
        <f t="shared" si="78"/>
        <v>8</v>
      </c>
    </row>
    <row r="1344" spans="1:18">
      <c r="A1344" s="1"/>
      <c r="B1344" s="6" t="s">
        <v>27</v>
      </c>
      <c r="C1344" s="6">
        <v>1128299</v>
      </c>
      <c r="D1344" s="7">
        <v>44425</v>
      </c>
      <c r="E1344" s="6" t="s">
        <v>28</v>
      </c>
      <c r="F1344" s="6" t="s">
        <v>63</v>
      </c>
      <c r="G1344" s="6" t="s">
        <v>64</v>
      </c>
      <c r="H1344" s="6" t="s">
        <v>21</v>
      </c>
      <c r="I1344" s="25">
        <v>0.79999999999999993</v>
      </c>
      <c r="J1344" s="22">
        <v>4750</v>
      </c>
      <c r="K1344" s="23">
        <f t="shared" si="74"/>
        <v>3799.9999999999995</v>
      </c>
      <c r="L1344" s="23">
        <f t="shared" si="75"/>
        <v>760</v>
      </c>
      <c r="M1344" s="33">
        <v>0.2</v>
      </c>
      <c r="N1344" s="30">
        <f t="shared" si="76"/>
        <v>0.8</v>
      </c>
      <c r="O1344" s="31">
        <v>3800</v>
      </c>
      <c r="P1344" s="31">
        <v>760</v>
      </c>
      <c r="Q1344" s="30">
        <f t="shared" si="77"/>
        <v>3040</v>
      </c>
      <c r="R1344" s="27">
        <f t="shared" si="78"/>
        <v>8</v>
      </c>
    </row>
    <row r="1345" spans="1:18">
      <c r="A1345" s="1"/>
      <c r="B1345" s="6" t="s">
        <v>27</v>
      </c>
      <c r="C1345" s="6">
        <v>1128299</v>
      </c>
      <c r="D1345" s="7">
        <v>44425</v>
      </c>
      <c r="E1345" s="6" t="s">
        <v>28</v>
      </c>
      <c r="F1345" s="6" t="s">
        <v>63</v>
      </c>
      <c r="G1345" s="6" t="s">
        <v>64</v>
      </c>
      <c r="H1345" s="6" t="s">
        <v>22</v>
      </c>
      <c r="I1345" s="25">
        <v>0.85</v>
      </c>
      <c r="J1345" s="22">
        <v>3000</v>
      </c>
      <c r="K1345" s="23">
        <f t="shared" si="74"/>
        <v>2550</v>
      </c>
      <c r="L1345" s="23">
        <f t="shared" si="75"/>
        <v>1147.5</v>
      </c>
      <c r="M1345" s="33">
        <v>0.45</v>
      </c>
      <c r="N1345" s="30">
        <f t="shared" si="76"/>
        <v>0.85</v>
      </c>
      <c r="O1345" s="31">
        <v>2550</v>
      </c>
      <c r="P1345" s="31">
        <v>1147.5</v>
      </c>
      <c r="Q1345" s="30">
        <f t="shared" si="77"/>
        <v>2167.5</v>
      </c>
      <c r="R1345" s="27">
        <f t="shared" si="78"/>
        <v>8</v>
      </c>
    </row>
    <row r="1346" spans="1:18">
      <c r="A1346" s="1"/>
      <c r="B1346" s="6" t="s">
        <v>27</v>
      </c>
      <c r="C1346" s="6">
        <v>1128299</v>
      </c>
      <c r="D1346" s="7">
        <v>44457</v>
      </c>
      <c r="E1346" s="6" t="s">
        <v>28</v>
      </c>
      <c r="F1346" s="6" t="s">
        <v>63</v>
      </c>
      <c r="G1346" s="6" t="s">
        <v>64</v>
      </c>
      <c r="H1346" s="6" t="s">
        <v>17</v>
      </c>
      <c r="I1346" s="25">
        <v>0.60000000000000009</v>
      </c>
      <c r="J1346" s="22">
        <v>5000</v>
      </c>
      <c r="K1346" s="23">
        <f t="shared" si="74"/>
        <v>3000.0000000000005</v>
      </c>
      <c r="L1346" s="23">
        <f t="shared" si="75"/>
        <v>900.00000000000011</v>
      </c>
      <c r="M1346" s="33">
        <v>0.3</v>
      </c>
      <c r="N1346" s="30">
        <f t="shared" si="76"/>
        <v>0.6</v>
      </c>
      <c r="O1346" s="31">
        <v>3000</v>
      </c>
      <c r="P1346" s="31">
        <v>900</v>
      </c>
      <c r="Q1346" s="30">
        <f t="shared" si="77"/>
        <v>1800.0000000000002</v>
      </c>
      <c r="R1346" s="27">
        <f t="shared" si="78"/>
        <v>9</v>
      </c>
    </row>
    <row r="1347" spans="1:18">
      <c r="A1347" s="1"/>
      <c r="B1347" s="6" t="s">
        <v>27</v>
      </c>
      <c r="C1347" s="6">
        <v>1128299</v>
      </c>
      <c r="D1347" s="7">
        <v>44457</v>
      </c>
      <c r="E1347" s="6" t="s">
        <v>28</v>
      </c>
      <c r="F1347" s="6" t="s">
        <v>63</v>
      </c>
      <c r="G1347" s="6" t="s">
        <v>64</v>
      </c>
      <c r="H1347" s="6" t="s">
        <v>18</v>
      </c>
      <c r="I1347" s="25">
        <v>0.65000000000000013</v>
      </c>
      <c r="J1347" s="22">
        <v>5000</v>
      </c>
      <c r="K1347" s="23">
        <f t="shared" si="74"/>
        <v>3250.0000000000005</v>
      </c>
      <c r="L1347" s="23">
        <f t="shared" si="75"/>
        <v>812.50000000000011</v>
      </c>
      <c r="M1347" s="33">
        <v>0.25</v>
      </c>
      <c r="N1347" s="30">
        <f t="shared" ref="N1347:N1410" si="79">_xlfn.NUMBERVALUE(SUBSTITUTE(I1347,"$",""))</f>
        <v>0.65</v>
      </c>
      <c r="O1347" s="31">
        <v>3250</v>
      </c>
      <c r="P1347" s="31">
        <v>812.5</v>
      </c>
      <c r="Q1347" s="30">
        <f t="shared" ref="Q1347:Q1410" si="80">N1347*K1347</f>
        <v>2112.5000000000005</v>
      </c>
      <c r="R1347" s="27">
        <f t="shared" si="78"/>
        <v>9</v>
      </c>
    </row>
    <row r="1348" spans="1:18">
      <c r="A1348" s="1"/>
      <c r="B1348" s="6" t="s">
        <v>27</v>
      </c>
      <c r="C1348" s="6">
        <v>1128299</v>
      </c>
      <c r="D1348" s="7">
        <v>44457</v>
      </c>
      <c r="E1348" s="6" t="s">
        <v>28</v>
      </c>
      <c r="F1348" s="6" t="s">
        <v>63</v>
      </c>
      <c r="G1348" s="6" t="s">
        <v>64</v>
      </c>
      <c r="H1348" s="6" t="s">
        <v>19</v>
      </c>
      <c r="I1348" s="25">
        <v>0.60000000000000009</v>
      </c>
      <c r="J1348" s="22">
        <v>3000</v>
      </c>
      <c r="K1348" s="23">
        <f t="shared" si="74"/>
        <v>1800.0000000000002</v>
      </c>
      <c r="L1348" s="23">
        <f t="shared" si="75"/>
        <v>540</v>
      </c>
      <c r="M1348" s="33">
        <v>0.3</v>
      </c>
      <c r="N1348" s="30">
        <f t="shared" si="79"/>
        <v>0.6</v>
      </c>
      <c r="O1348" s="31">
        <v>1800</v>
      </c>
      <c r="P1348" s="31">
        <v>540</v>
      </c>
      <c r="Q1348" s="30">
        <f t="shared" si="80"/>
        <v>1080</v>
      </c>
      <c r="R1348" s="27">
        <f t="shared" si="78"/>
        <v>9</v>
      </c>
    </row>
    <row r="1349" spans="1:18">
      <c r="A1349" s="1"/>
      <c r="B1349" s="6" t="s">
        <v>27</v>
      </c>
      <c r="C1349" s="6">
        <v>1128299</v>
      </c>
      <c r="D1349" s="7">
        <v>44457</v>
      </c>
      <c r="E1349" s="6" t="s">
        <v>28</v>
      </c>
      <c r="F1349" s="6" t="s">
        <v>63</v>
      </c>
      <c r="G1349" s="6" t="s">
        <v>64</v>
      </c>
      <c r="H1349" s="6" t="s">
        <v>20</v>
      </c>
      <c r="I1349" s="25">
        <v>0.60000000000000009</v>
      </c>
      <c r="J1349" s="22">
        <v>2500</v>
      </c>
      <c r="K1349" s="23">
        <f t="shared" si="74"/>
        <v>1500.0000000000002</v>
      </c>
      <c r="L1349" s="23">
        <f t="shared" si="75"/>
        <v>450.00000000000006</v>
      </c>
      <c r="M1349" s="33">
        <v>0.3</v>
      </c>
      <c r="N1349" s="30">
        <f t="shared" si="79"/>
        <v>0.6</v>
      </c>
      <c r="O1349" s="31">
        <v>1500</v>
      </c>
      <c r="P1349" s="31">
        <v>450</v>
      </c>
      <c r="Q1349" s="30">
        <f t="shared" si="80"/>
        <v>900.00000000000011</v>
      </c>
      <c r="R1349" s="27">
        <f t="shared" si="78"/>
        <v>9</v>
      </c>
    </row>
    <row r="1350" spans="1:18">
      <c r="A1350" s="1"/>
      <c r="B1350" s="6" t="s">
        <v>27</v>
      </c>
      <c r="C1350" s="6">
        <v>1128299</v>
      </c>
      <c r="D1350" s="7">
        <v>44457</v>
      </c>
      <c r="E1350" s="6" t="s">
        <v>28</v>
      </c>
      <c r="F1350" s="6" t="s">
        <v>63</v>
      </c>
      <c r="G1350" s="6" t="s">
        <v>64</v>
      </c>
      <c r="H1350" s="6" t="s">
        <v>21</v>
      </c>
      <c r="I1350" s="25">
        <v>0.70000000000000007</v>
      </c>
      <c r="J1350" s="22">
        <v>2750</v>
      </c>
      <c r="K1350" s="23">
        <f t="shared" si="74"/>
        <v>1925.0000000000002</v>
      </c>
      <c r="L1350" s="23">
        <f t="shared" si="75"/>
        <v>385.00000000000006</v>
      </c>
      <c r="M1350" s="33">
        <v>0.2</v>
      </c>
      <c r="N1350" s="30">
        <f t="shared" si="79"/>
        <v>0.7</v>
      </c>
      <c r="O1350" s="31">
        <v>1925</v>
      </c>
      <c r="P1350" s="31">
        <v>385</v>
      </c>
      <c r="Q1350" s="30">
        <f t="shared" si="80"/>
        <v>1347.5</v>
      </c>
      <c r="R1350" s="27">
        <f t="shared" si="78"/>
        <v>9</v>
      </c>
    </row>
    <row r="1351" spans="1:18">
      <c r="A1351" s="1"/>
      <c r="B1351" s="6" t="s">
        <v>27</v>
      </c>
      <c r="C1351" s="6">
        <v>1128299</v>
      </c>
      <c r="D1351" s="7">
        <v>44457</v>
      </c>
      <c r="E1351" s="6" t="s">
        <v>28</v>
      </c>
      <c r="F1351" s="6" t="s">
        <v>63</v>
      </c>
      <c r="G1351" s="6" t="s">
        <v>64</v>
      </c>
      <c r="H1351" s="6" t="s">
        <v>22</v>
      </c>
      <c r="I1351" s="25">
        <v>0.54999999999999993</v>
      </c>
      <c r="J1351" s="22">
        <v>3000</v>
      </c>
      <c r="K1351" s="23">
        <f t="shared" si="74"/>
        <v>1649.9999999999998</v>
      </c>
      <c r="L1351" s="23">
        <f t="shared" si="75"/>
        <v>742.49999999999989</v>
      </c>
      <c r="M1351" s="33">
        <v>0.45</v>
      </c>
      <c r="N1351" s="30">
        <f t="shared" si="79"/>
        <v>0.55000000000000004</v>
      </c>
      <c r="O1351" s="31">
        <v>1650</v>
      </c>
      <c r="P1351" s="31">
        <v>742.5</v>
      </c>
      <c r="Q1351" s="30">
        <f t="shared" si="80"/>
        <v>907.5</v>
      </c>
      <c r="R1351" s="27">
        <f t="shared" si="78"/>
        <v>9</v>
      </c>
    </row>
    <row r="1352" spans="1:18">
      <c r="A1352" s="1"/>
      <c r="B1352" s="6" t="s">
        <v>27</v>
      </c>
      <c r="C1352" s="6">
        <v>1128299</v>
      </c>
      <c r="D1352" s="7">
        <v>44486</v>
      </c>
      <c r="E1352" s="6" t="s">
        <v>28</v>
      </c>
      <c r="F1352" s="6" t="s">
        <v>63</v>
      </c>
      <c r="G1352" s="6" t="s">
        <v>64</v>
      </c>
      <c r="H1352" s="6" t="s">
        <v>17</v>
      </c>
      <c r="I1352" s="25">
        <v>0.5</v>
      </c>
      <c r="J1352" s="22">
        <v>4000</v>
      </c>
      <c r="K1352" s="23">
        <f t="shared" si="74"/>
        <v>2000</v>
      </c>
      <c r="L1352" s="23">
        <f t="shared" si="75"/>
        <v>600</v>
      </c>
      <c r="M1352" s="33">
        <v>0.3</v>
      </c>
      <c r="N1352" s="30">
        <f t="shared" si="79"/>
        <v>0.5</v>
      </c>
      <c r="O1352" s="31">
        <v>2000</v>
      </c>
      <c r="P1352" s="31">
        <v>600</v>
      </c>
      <c r="Q1352" s="30">
        <f t="shared" si="80"/>
        <v>1000</v>
      </c>
      <c r="R1352" s="27">
        <f t="shared" si="78"/>
        <v>10</v>
      </c>
    </row>
    <row r="1353" spans="1:18">
      <c r="A1353" s="1"/>
      <c r="B1353" s="6" t="s">
        <v>27</v>
      </c>
      <c r="C1353" s="6">
        <v>1128299</v>
      </c>
      <c r="D1353" s="7">
        <v>44486</v>
      </c>
      <c r="E1353" s="6" t="s">
        <v>28</v>
      </c>
      <c r="F1353" s="6" t="s">
        <v>63</v>
      </c>
      <c r="G1353" s="6" t="s">
        <v>64</v>
      </c>
      <c r="H1353" s="6" t="s">
        <v>18</v>
      </c>
      <c r="I1353" s="25">
        <v>0.65000000000000013</v>
      </c>
      <c r="J1353" s="22">
        <v>5750</v>
      </c>
      <c r="K1353" s="23">
        <f t="shared" si="74"/>
        <v>3737.5000000000009</v>
      </c>
      <c r="L1353" s="23">
        <f t="shared" si="75"/>
        <v>934.37500000000023</v>
      </c>
      <c r="M1353" s="33">
        <v>0.25</v>
      </c>
      <c r="N1353" s="30">
        <f t="shared" si="79"/>
        <v>0.65</v>
      </c>
      <c r="O1353" s="31">
        <v>3737.5</v>
      </c>
      <c r="P1353" s="31">
        <v>934.375</v>
      </c>
      <c r="Q1353" s="30">
        <f t="shared" si="80"/>
        <v>2429.3750000000005</v>
      </c>
      <c r="R1353" s="27">
        <f t="shared" si="78"/>
        <v>10</v>
      </c>
    </row>
    <row r="1354" spans="1:18">
      <c r="A1354" s="1"/>
      <c r="B1354" s="6" t="s">
        <v>27</v>
      </c>
      <c r="C1354" s="6">
        <v>1128299</v>
      </c>
      <c r="D1354" s="7">
        <v>44486</v>
      </c>
      <c r="E1354" s="6" t="s">
        <v>28</v>
      </c>
      <c r="F1354" s="6" t="s">
        <v>63</v>
      </c>
      <c r="G1354" s="6" t="s">
        <v>64</v>
      </c>
      <c r="H1354" s="6" t="s">
        <v>19</v>
      </c>
      <c r="I1354" s="25">
        <v>0.60000000000000009</v>
      </c>
      <c r="J1354" s="22">
        <v>4000</v>
      </c>
      <c r="K1354" s="23">
        <f t="shared" si="74"/>
        <v>2400.0000000000005</v>
      </c>
      <c r="L1354" s="23">
        <f t="shared" si="75"/>
        <v>720.00000000000011</v>
      </c>
      <c r="M1354" s="33">
        <v>0.3</v>
      </c>
      <c r="N1354" s="30">
        <f t="shared" si="79"/>
        <v>0.6</v>
      </c>
      <c r="O1354" s="31">
        <v>2400</v>
      </c>
      <c r="P1354" s="31">
        <v>720</v>
      </c>
      <c r="Q1354" s="30">
        <f t="shared" si="80"/>
        <v>1440.0000000000002</v>
      </c>
      <c r="R1354" s="27">
        <f t="shared" si="78"/>
        <v>10</v>
      </c>
    </row>
    <row r="1355" spans="1:18">
      <c r="A1355" s="1"/>
      <c r="B1355" s="6" t="s">
        <v>27</v>
      </c>
      <c r="C1355" s="6">
        <v>1128299</v>
      </c>
      <c r="D1355" s="7">
        <v>44486</v>
      </c>
      <c r="E1355" s="6" t="s">
        <v>28</v>
      </c>
      <c r="F1355" s="6" t="s">
        <v>63</v>
      </c>
      <c r="G1355" s="6" t="s">
        <v>64</v>
      </c>
      <c r="H1355" s="6" t="s">
        <v>20</v>
      </c>
      <c r="I1355" s="25">
        <v>0.55000000000000004</v>
      </c>
      <c r="J1355" s="22">
        <v>3750</v>
      </c>
      <c r="K1355" s="23">
        <f t="shared" si="74"/>
        <v>2062.5</v>
      </c>
      <c r="L1355" s="23">
        <f t="shared" si="75"/>
        <v>618.75</v>
      </c>
      <c r="M1355" s="33">
        <v>0.3</v>
      </c>
      <c r="N1355" s="30">
        <f t="shared" si="79"/>
        <v>0.55000000000000004</v>
      </c>
      <c r="O1355" s="31">
        <v>2062.5</v>
      </c>
      <c r="P1355" s="31">
        <v>618.75</v>
      </c>
      <c r="Q1355" s="30">
        <f t="shared" si="80"/>
        <v>1134.375</v>
      </c>
      <c r="R1355" s="27">
        <f t="shared" si="78"/>
        <v>10</v>
      </c>
    </row>
    <row r="1356" spans="1:18">
      <c r="A1356" s="1"/>
      <c r="B1356" s="6" t="s">
        <v>27</v>
      </c>
      <c r="C1356" s="6">
        <v>1128299</v>
      </c>
      <c r="D1356" s="7">
        <v>44486</v>
      </c>
      <c r="E1356" s="6" t="s">
        <v>28</v>
      </c>
      <c r="F1356" s="6" t="s">
        <v>63</v>
      </c>
      <c r="G1356" s="6" t="s">
        <v>64</v>
      </c>
      <c r="H1356" s="6" t="s">
        <v>21</v>
      </c>
      <c r="I1356" s="25">
        <v>0.65</v>
      </c>
      <c r="J1356" s="22">
        <v>3500</v>
      </c>
      <c r="K1356" s="23">
        <f t="shared" si="74"/>
        <v>2275</v>
      </c>
      <c r="L1356" s="23">
        <f t="shared" si="75"/>
        <v>455</v>
      </c>
      <c r="M1356" s="33">
        <v>0.2</v>
      </c>
      <c r="N1356" s="30">
        <f t="shared" si="79"/>
        <v>0.65</v>
      </c>
      <c r="O1356" s="31">
        <v>2275</v>
      </c>
      <c r="P1356" s="31">
        <v>455</v>
      </c>
      <c r="Q1356" s="30">
        <f t="shared" si="80"/>
        <v>1478.75</v>
      </c>
      <c r="R1356" s="27">
        <f t="shared" si="78"/>
        <v>10</v>
      </c>
    </row>
    <row r="1357" spans="1:18">
      <c r="A1357" s="1"/>
      <c r="B1357" s="6" t="s">
        <v>27</v>
      </c>
      <c r="C1357" s="6">
        <v>1128299</v>
      </c>
      <c r="D1357" s="7">
        <v>44486</v>
      </c>
      <c r="E1357" s="6" t="s">
        <v>28</v>
      </c>
      <c r="F1357" s="6" t="s">
        <v>63</v>
      </c>
      <c r="G1357" s="6" t="s">
        <v>64</v>
      </c>
      <c r="H1357" s="6" t="s">
        <v>22</v>
      </c>
      <c r="I1357" s="25">
        <v>0.70000000000000007</v>
      </c>
      <c r="J1357" s="22">
        <v>4000</v>
      </c>
      <c r="K1357" s="23">
        <f t="shared" si="74"/>
        <v>2800.0000000000005</v>
      </c>
      <c r="L1357" s="23">
        <f t="shared" si="75"/>
        <v>1260.0000000000002</v>
      </c>
      <c r="M1357" s="33">
        <v>0.45</v>
      </c>
      <c r="N1357" s="30">
        <f t="shared" si="79"/>
        <v>0.7</v>
      </c>
      <c r="O1357" s="31">
        <v>2800</v>
      </c>
      <c r="P1357" s="31">
        <v>1260</v>
      </c>
      <c r="Q1357" s="30">
        <f t="shared" si="80"/>
        <v>1960.0000000000002</v>
      </c>
      <c r="R1357" s="27">
        <f t="shared" si="78"/>
        <v>10</v>
      </c>
    </row>
    <row r="1358" spans="1:18">
      <c r="A1358" s="1"/>
      <c r="B1358" s="6" t="s">
        <v>27</v>
      </c>
      <c r="C1358" s="6">
        <v>1128299</v>
      </c>
      <c r="D1358" s="7">
        <v>44517</v>
      </c>
      <c r="E1358" s="6" t="s">
        <v>28</v>
      </c>
      <c r="F1358" s="6" t="s">
        <v>63</v>
      </c>
      <c r="G1358" s="6" t="s">
        <v>64</v>
      </c>
      <c r="H1358" s="6" t="s">
        <v>17</v>
      </c>
      <c r="I1358" s="25">
        <v>0.55000000000000004</v>
      </c>
      <c r="J1358" s="22">
        <v>6250</v>
      </c>
      <c r="K1358" s="23">
        <f t="shared" si="74"/>
        <v>3437.5000000000005</v>
      </c>
      <c r="L1358" s="23">
        <f t="shared" si="75"/>
        <v>1031.25</v>
      </c>
      <c r="M1358" s="33">
        <v>0.3</v>
      </c>
      <c r="N1358" s="30">
        <f t="shared" si="79"/>
        <v>0.55000000000000004</v>
      </c>
      <c r="O1358" s="31">
        <v>3437.5</v>
      </c>
      <c r="P1358" s="31">
        <v>1031.25</v>
      </c>
      <c r="Q1358" s="30">
        <f t="shared" si="80"/>
        <v>1890.6250000000005</v>
      </c>
      <c r="R1358" s="27">
        <f t="shared" si="78"/>
        <v>11</v>
      </c>
    </row>
    <row r="1359" spans="1:18">
      <c r="A1359" s="1"/>
      <c r="B1359" s="6" t="s">
        <v>27</v>
      </c>
      <c r="C1359" s="6">
        <v>1128299</v>
      </c>
      <c r="D1359" s="7">
        <v>44517</v>
      </c>
      <c r="E1359" s="6" t="s">
        <v>28</v>
      </c>
      <c r="F1359" s="6" t="s">
        <v>63</v>
      </c>
      <c r="G1359" s="6" t="s">
        <v>64</v>
      </c>
      <c r="H1359" s="6" t="s">
        <v>18</v>
      </c>
      <c r="I1359" s="25">
        <v>0.60000000000000009</v>
      </c>
      <c r="J1359" s="22">
        <v>7000</v>
      </c>
      <c r="K1359" s="23">
        <f t="shared" si="74"/>
        <v>4200.0000000000009</v>
      </c>
      <c r="L1359" s="23">
        <f t="shared" si="75"/>
        <v>1050.0000000000002</v>
      </c>
      <c r="M1359" s="33">
        <v>0.25</v>
      </c>
      <c r="N1359" s="30">
        <f t="shared" si="79"/>
        <v>0.6</v>
      </c>
      <c r="O1359" s="31">
        <v>4200</v>
      </c>
      <c r="P1359" s="31">
        <v>1050</v>
      </c>
      <c r="Q1359" s="30">
        <f t="shared" si="80"/>
        <v>2520.0000000000005</v>
      </c>
      <c r="R1359" s="27">
        <f t="shared" si="78"/>
        <v>11</v>
      </c>
    </row>
    <row r="1360" spans="1:18">
      <c r="A1360" s="1"/>
      <c r="B1360" s="6" t="s">
        <v>27</v>
      </c>
      <c r="C1360" s="6">
        <v>1128299</v>
      </c>
      <c r="D1360" s="7">
        <v>44517</v>
      </c>
      <c r="E1360" s="6" t="s">
        <v>28</v>
      </c>
      <c r="F1360" s="6" t="s">
        <v>63</v>
      </c>
      <c r="G1360" s="6" t="s">
        <v>64</v>
      </c>
      <c r="H1360" s="6" t="s">
        <v>19</v>
      </c>
      <c r="I1360" s="25">
        <v>0.55000000000000004</v>
      </c>
      <c r="J1360" s="22">
        <v>5250</v>
      </c>
      <c r="K1360" s="23">
        <f t="shared" si="74"/>
        <v>2887.5000000000005</v>
      </c>
      <c r="L1360" s="23">
        <f t="shared" si="75"/>
        <v>866.25000000000011</v>
      </c>
      <c r="M1360" s="33">
        <v>0.3</v>
      </c>
      <c r="N1360" s="30">
        <f t="shared" si="79"/>
        <v>0.55000000000000004</v>
      </c>
      <c r="O1360" s="31">
        <v>2887.5</v>
      </c>
      <c r="P1360" s="31">
        <v>866.25</v>
      </c>
      <c r="Q1360" s="30">
        <f t="shared" si="80"/>
        <v>1588.1250000000005</v>
      </c>
      <c r="R1360" s="27">
        <f t="shared" si="78"/>
        <v>11</v>
      </c>
    </row>
    <row r="1361" spans="1:18">
      <c r="A1361" s="1"/>
      <c r="B1361" s="6" t="s">
        <v>27</v>
      </c>
      <c r="C1361" s="6">
        <v>1128299</v>
      </c>
      <c r="D1361" s="7">
        <v>44517</v>
      </c>
      <c r="E1361" s="6" t="s">
        <v>28</v>
      </c>
      <c r="F1361" s="6" t="s">
        <v>63</v>
      </c>
      <c r="G1361" s="6" t="s">
        <v>64</v>
      </c>
      <c r="H1361" s="6" t="s">
        <v>20</v>
      </c>
      <c r="I1361" s="25">
        <v>0.65000000000000013</v>
      </c>
      <c r="J1361" s="22">
        <v>5000</v>
      </c>
      <c r="K1361" s="23">
        <f t="shared" si="74"/>
        <v>3250.0000000000005</v>
      </c>
      <c r="L1361" s="23">
        <f t="shared" si="75"/>
        <v>975.00000000000011</v>
      </c>
      <c r="M1361" s="33">
        <v>0.3</v>
      </c>
      <c r="N1361" s="30">
        <f t="shared" si="79"/>
        <v>0.65</v>
      </c>
      <c r="O1361" s="31">
        <v>3250</v>
      </c>
      <c r="P1361" s="31">
        <v>975</v>
      </c>
      <c r="Q1361" s="30">
        <f t="shared" si="80"/>
        <v>2112.5000000000005</v>
      </c>
      <c r="R1361" s="27">
        <f t="shared" si="78"/>
        <v>11</v>
      </c>
    </row>
    <row r="1362" spans="1:18">
      <c r="A1362" s="1"/>
      <c r="B1362" s="6" t="s">
        <v>27</v>
      </c>
      <c r="C1362" s="6">
        <v>1128299</v>
      </c>
      <c r="D1362" s="7">
        <v>44517</v>
      </c>
      <c r="E1362" s="6" t="s">
        <v>28</v>
      </c>
      <c r="F1362" s="6" t="s">
        <v>63</v>
      </c>
      <c r="G1362" s="6" t="s">
        <v>64</v>
      </c>
      <c r="H1362" s="6" t="s">
        <v>21</v>
      </c>
      <c r="I1362" s="25">
        <v>0.85000000000000009</v>
      </c>
      <c r="J1362" s="22">
        <v>4750</v>
      </c>
      <c r="K1362" s="23">
        <f t="shared" si="74"/>
        <v>4037.5000000000005</v>
      </c>
      <c r="L1362" s="23">
        <f t="shared" si="75"/>
        <v>807.50000000000011</v>
      </c>
      <c r="M1362" s="33">
        <v>0.2</v>
      </c>
      <c r="N1362" s="30">
        <f t="shared" si="79"/>
        <v>0.85</v>
      </c>
      <c r="O1362" s="31">
        <v>4037.5</v>
      </c>
      <c r="P1362" s="31">
        <v>807.5</v>
      </c>
      <c r="Q1362" s="30">
        <f t="shared" si="80"/>
        <v>3431.8750000000005</v>
      </c>
      <c r="R1362" s="27">
        <f t="shared" si="78"/>
        <v>11</v>
      </c>
    </row>
    <row r="1363" spans="1:18">
      <c r="A1363" s="1"/>
      <c r="B1363" s="6" t="s">
        <v>27</v>
      </c>
      <c r="C1363" s="6">
        <v>1128299</v>
      </c>
      <c r="D1363" s="7">
        <v>44517</v>
      </c>
      <c r="E1363" s="6" t="s">
        <v>28</v>
      </c>
      <c r="F1363" s="6" t="s">
        <v>63</v>
      </c>
      <c r="G1363" s="6" t="s">
        <v>64</v>
      </c>
      <c r="H1363" s="6" t="s">
        <v>22</v>
      </c>
      <c r="I1363" s="25">
        <v>0.90000000000000013</v>
      </c>
      <c r="J1363" s="22">
        <v>6000</v>
      </c>
      <c r="K1363" s="23">
        <f t="shared" si="74"/>
        <v>5400.0000000000009</v>
      </c>
      <c r="L1363" s="23">
        <f t="shared" si="75"/>
        <v>2430.0000000000005</v>
      </c>
      <c r="M1363" s="33">
        <v>0.45</v>
      </c>
      <c r="N1363" s="30">
        <f t="shared" si="79"/>
        <v>0.9</v>
      </c>
      <c r="O1363" s="31">
        <v>5400</v>
      </c>
      <c r="P1363" s="31">
        <v>2430</v>
      </c>
      <c r="Q1363" s="30">
        <f t="shared" si="80"/>
        <v>4860.0000000000009</v>
      </c>
      <c r="R1363" s="27">
        <f t="shared" si="78"/>
        <v>11</v>
      </c>
    </row>
    <row r="1364" spans="1:18">
      <c r="A1364" s="1"/>
      <c r="B1364" s="6" t="s">
        <v>27</v>
      </c>
      <c r="C1364" s="6">
        <v>1128299</v>
      </c>
      <c r="D1364" s="7">
        <v>44546</v>
      </c>
      <c r="E1364" s="6" t="s">
        <v>28</v>
      </c>
      <c r="F1364" s="6" t="s">
        <v>63</v>
      </c>
      <c r="G1364" s="6" t="s">
        <v>64</v>
      </c>
      <c r="H1364" s="6" t="s">
        <v>17</v>
      </c>
      <c r="I1364" s="25">
        <v>0.75000000000000011</v>
      </c>
      <c r="J1364" s="22">
        <v>8000</v>
      </c>
      <c r="K1364" s="23">
        <f t="shared" si="74"/>
        <v>6000.0000000000009</v>
      </c>
      <c r="L1364" s="23">
        <f t="shared" si="75"/>
        <v>1800.0000000000002</v>
      </c>
      <c r="M1364" s="33">
        <v>0.3</v>
      </c>
      <c r="N1364" s="30">
        <f t="shared" si="79"/>
        <v>0.75</v>
      </c>
      <c r="O1364" s="31">
        <v>6000</v>
      </c>
      <c r="P1364" s="31">
        <v>1800</v>
      </c>
      <c r="Q1364" s="30">
        <f t="shared" si="80"/>
        <v>4500.0000000000009</v>
      </c>
      <c r="R1364" s="27">
        <f t="shared" si="78"/>
        <v>12</v>
      </c>
    </row>
    <row r="1365" spans="1:18">
      <c r="A1365" s="1"/>
      <c r="B1365" s="6" t="s">
        <v>27</v>
      </c>
      <c r="C1365" s="6">
        <v>1128299</v>
      </c>
      <c r="D1365" s="7">
        <v>44546</v>
      </c>
      <c r="E1365" s="6" t="s">
        <v>28</v>
      </c>
      <c r="F1365" s="6" t="s">
        <v>63</v>
      </c>
      <c r="G1365" s="6" t="s">
        <v>64</v>
      </c>
      <c r="H1365" s="6" t="s">
        <v>18</v>
      </c>
      <c r="I1365" s="25">
        <v>0.8500000000000002</v>
      </c>
      <c r="J1365" s="22">
        <v>8000</v>
      </c>
      <c r="K1365" s="23">
        <f t="shared" si="74"/>
        <v>6800.0000000000018</v>
      </c>
      <c r="L1365" s="23">
        <f t="shared" si="75"/>
        <v>1700.0000000000005</v>
      </c>
      <c r="M1365" s="33">
        <v>0.25</v>
      </c>
      <c r="N1365" s="30">
        <f t="shared" si="79"/>
        <v>0.85</v>
      </c>
      <c r="O1365" s="31">
        <v>6800</v>
      </c>
      <c r="P1365" s="31">
        <v>1700</v>
      </c>
      <c r="Q1365" s="30">
        <f t="shared" si="80"/>
        <v>5780.0000000000018</v>
      </c>
      <c r="R1365" s="27">
        <f t="shared" si="78"/>
        <v>12</v>
      </c>
    </row>
    <row r="1366" spans="1:18">
      <c r="A1366" s="1"/>
      <c r="B1366" s="6" t="s">
        <v>27</v>
      </c>
      <c r="C1366" s="6">
        <v>1128299</v>
      </c>
      <c r="D1366" s="7">
        <v>44546</v>
      </c>
      <c r="E1366" s="6" t="s">
        <v>28</v>
      </c>
      <c r="F1366" s="6" t="s">
        <v>63</v>
      </c>
      <c r="G1366" s="6" t="s">
        <v>64</v>
      </c>
      <c r="H1366" s="6" t="s">
        <v>19</v>
      </c>
      <c r="I1366" s="25">
        <v>0.80000000000000016</v>
      </c>
      <c r="J1366" s="22">
        <v>6000</v>
      </c>
      <c r="K1366" s="23">
        <f t="shared" si="74"/>
        <v>4800.0000000000009</v>
      </c>
      <c r="L1366" s="23">
        <f t="shared" si="75"/>
        <v>1440.0000000000002</v>
      </c>
      <c r="M1366" s="33">
        <v>0.3</v>
      </c>
      <c r="N1366" s="30">
        <f t="shared" si="79"/>
        <v>0.8</v>
      </c>
      <c r="O1366" s="31">
        <v>4800</v>
      </c>
      <c r="P1366" s="31">
        <v>1440</v>
      </c>
      <c r="Q1366" s="30">
        <f t="shared" si="80"/>
        <v>3840.0000000000009</v>
      </c>
      <c r="R1366" s="27">
        <f t="shared" si="78"/>
        <v>12</v>
      </c>
    </row>
    <row r="1367" spans="1:18">
      <c r="A1367" s="1"/>
      <c r="B1367" s="6" t="s">
        <v>27</v>
      </c>
      <c r="C1367" s="6">
        <v>1128299</v>
      </c>
      <c r="D1367" s="7">
        <v>44546</v>
      </c>
      <c r="E1367" s="6" t="s">
        <v>28</v>
      </c>
      <c r="F1367" s="6" t="s">
        <v>63</v>
      </c>
      <c r="G1367" s="6" t="s">
        <v>64</v>
      </c>
      <c r="H1367" s="6" t="s">
        <v>20</v>
      </c>
      <c r="I1367" s="25">
        <v>0.80000000000000016</v>
      </c>
      <c r="J1367" s="22">
        <v>6000</v>
      </c>
      <c r="K1367" s="23">
        <f t="shared" si="74"/>
        <v>4800.0000000000009</v>
      </c>
      <c r="L1367" s="23">
        <f t="shared" si="75"/>
        <v>1440.0000000000002</v>
      </c>
      <c r="M1367" s="33">
        <v>0.3</v>
      </c>
      <c r="N1367" s="30">
        <f t="shared" si="79"/>
        <v>0.8</v>
      </c>
      <c r="O1367" s="31">
        <v>4800</v>
      </c>
      <c r="P1367" s="31">
        <v>1440</v>
      </c>
      <c r="Q1367" s="30">
        <f t="shared" si="80"/>
        <v>3840.0000000000009</v>
      </c>
      <c r="R1367" s="27">
        <f t="shared" si="78"/>
        <v>12</v>
      </c>
    </row>
    <row r="1368" spans="1:18">
      <c r="A1368" s="1"/>
      <c r="B1368" s="6" t="s">
        <v>27</v>
      </c>
      <c r="C1368" s="6">
        <v>1128299</v>
      </c>
      <c r="D1368" s="7">
        <v>44546</v>
      </c>
      <c r="E1368" s="6" t="s">
        <v>28</v>
      </c>
      <c r="F1368" s="6" t="s">
        <v>63</v>
      </c>
      <c r="G1368" s="6" t="s">
        <v>64</v>
      </c>
      <c r="H1368" s="6" t="s">
        <v>21</v>
      </c>
      <c r="I1368" s="25">
        <v>0.90000000000000013</v>
      </c>
      <c r="J1368" s="22">
        <v>5250</v>
      </c>
      <c r="K1368" s="23">
        <f t="shared" si="74"/>
        <v>4725.0000000000009</v>
      </c>
      <c r="L1368" s="23">
        <f t="shared" si="75"/>
        <v>945.00000000000023</v>
      </c>
      <c r="M1368" s="33">
        <v>0.2</v>
      </c>
      <c r="N1368" s="30">
        <f t="shared" si="79"/>
        <v>0.9</v>
      </c>
      <c r="O1368" s="31">
        <v>4725</v>
      </c>
      <c r="P1368" s="31">
        <v>945</v>
      </c>
      <c r="Q1368" s="30">
        <f t="shared" si="80"/>
        <v>4252.5000000000009</v>
      </c>
      <c r="R1368" s="27">
        <f t="shared" si="78"/>
        <v>12</v>
      </c>
    </row>
    <row r="1369" spans="1:18">
      <c r="A1369" s="1"/>
      <c r="B1369" s="6" t="s">
        <v>27</v>
      </c>
      <c r="C1369" s="6">
        <v>1128299</v>
      </c>
      <c r="D1369" s="7">
        <v>44546</v>
      </c>
      <c r="E1369" s="6" t="s">
        <v>28</v>
      </c>
      <c r="F1369" s="6" t="s">
        <v>63</v>
      </c>
      <c r="G1369" s="6" t="s">
        <v>64</v>
      </c>
      <c r="H1369" s="6" t="s">
        <v>22</v>
      </c>
      <c r="I1369" s="25">
        <v>0.95000000000000018</v>
      </c>
      <c r="J1369" s="22">
        <v>6250</v>
      </c>
      <c r="K1369" s="23">
        <f t="shared" si="74"/>
        <v>5937.5000000000009</v>
      </c>
      <c r="L1369" s="23">
        <f t="shared" si="75"/>
        <v>2671.8750000000005</v>
      </c>
      <c r="M1369" s="33">
        <v>0.45</v>
      </c>
      <c r="N1369" s="30">
        <f t="shared" si="79"/>
        <v>0.95</v>
      </c>
      <c r="O1369" s="31">
        <v>5937.5</v>
      </c>
      <c r="P1369" s="31">
        <v>2671.875</v>
      </c>
      <c r="Q1369" s="30">
        <f t="shared" si="80"/>
        <v>5640.6250000000009</v>
      </c>
      <c r="R1369" s="27">
        <f t="shared" si="78"/>
        <v>12</v>
      </c>
    </row>
    <row r="1370" spans="1:18">
      <c r="A1370" s="1" t="s">
        <v>39</v>
      </c>
      <c r="B1370" s="6" t="s">
        <v>14</v>
      </c>
      <c r="C1370" s="6">
        <v>1185732</v>
      </c>
      <c r="D1370" s="7">
        <v>44208</v>
      </c>
      <c r="E1370" s="6" t="s">
        <v>46</v>
      </c>
      <c r="F1370" s="6" t="s">
        <v>47</v>
      </c>
      <c r="G1370" s="6" t="s">
        <v>65</v>
      </c>
      <c r="H1370" s="6" t="s">
        <v>17</v>
      </c>
      <c r="I1370" s="25">
        <v>0.45</v>
      </c>
      <c r="J1370" s="22">
        <v>8500</v>
      </c>
      <c r="K1370" s="23">
        <f t="shared" si="74"/>
        <v>3825</v>
      </c>
      <c r="L1370" s="23">
        <f t="shared" si="75"/>
        <v>1721.25</v>
      </c>
      <c r="M1370" s="33">
        <v>0.45</v>
      </c>
      <c r="N1370" s="30">
        <f t="shared" si="79"/>
        <v>0.45</v>
      </c>
      <c r="O1370" s="31">
        <v>3825</v>
      </c>
      <c r="P1370" s="31">
        <v>1721.25</v>
      </c>
      <c r="Q1370" s="30">
        <f t="shared" si="80"/>
        <v>1721.25</v>
      </c>
      <c r="R1370" s="27">
        <f t="shared" si="78"/>
        <v>1</v>
      </c>
    </row>
    <row r="1371" spans="1:18">
      <c r="A1371" s="1"/>
      <c r="B1371" s="6" t="s">
        <v>14</v>
      </c>
      <c r="C1371" s="6">
        <v>1185732</v>
      </c>
      <c r="D1371" s="7">
        <v>44208</v>
      </c>
      <c r="E1371" s="6" t="s">
        <v>46</v>
      </c>
      <c r="F1371" s="6" t="s">
        <v>47</v>
      </c>
      <c r="G1371" s="6" t="s">
        <v>65</v>
      </c>
      <c r="H1371" s="6" t="s">
        <v>18</v>
      </c>
      <c r="I1371" s="25">
        <v>0.45</v>
      </c>
      <c r="J1371" s="22">
        <v>6500</v>
      </c>
      <c r="K1371" s="23">
        <f t="shared" si="74"/>
        <v>2925</v>
      </c>
      <c r="L1371" s="23">
        <f t="shared" si="75"/>
        <v>1023.7499999999999</v>
      </c>
      <c r="M1371" s="33">
        <v>0.35</v>
      </c>
      <c r="N1371" s="30">
        <f t="shared" si="79"/>
        <v>0.45</v>
      </c>
      <c r="O1371" s="31">
        <v>2925</v>
      </c>
      <c r="P1371" s="31">
        <v>1023.75</v>
      </c>
      <c r="Q1371" s="30">
        <f t="shared" si="80"/>
        <v>1316.25</v>
      </c>
      <c r="R1371" s="27">
        <f t="shared" si="78"/>
        <v>1</v>
      </c>
    </row>
    <row r="1372" spans="1:18">
      <c r="A1372" s="1"/>
      <c r="B1372" s="6" t="s">
        <v>14</v>
      </c>
      <c r="C1372" s="6">
        <v>1185732</v>
      </c>
      <c r="D1372" s="7">
        <v>44208</v>
      </c>
      <c r="E1372" s="6" t="s">
        <v>46</v>
      </c>
      <c r="F1372" s="6" t="s">
        <v>47</v>
      </c>
      <c r="G1372" s="6" t="s">
        <v>65</v>
      </c>
      <c r="H1372" s="6" t="s">
        <v>19</v>
      </c>
      <c r="I1372" s="25">
        <v>0.35000000000000003</v>
      </c>
      <c r="J1372" s="22">
        <v>6500</v>
      </c>
      <c r="K1372" s="23">
        <f t="shared" si="74"/>
        <v>2275</v>
      </c>
      <c r="L1372" s="23">
        <f t="shared" si="75"/>
        <v>568.75</v>
      </c>
      <c r="M1372" s="33">
        <v>0.25</v>
      </c>
      <c r="N1372" s="30">
        <f t="shared" si="79"/>
        <v>0.35</v>
      </c>
      <c r="O1372" s="31">
        <v>2275</v>
      </c>
      <c r="P1372" s="31">
        <v>568.75</v>
      </c>
      <c r="Q1372" s="30">
        <f t="shared" si="80"/>
        <v>796.25</v>
      </c>
      <c r="R1372" s="27">
        <f t="shared" si="78"/>
        <v>1</v>
      </c>
    </row>
    <row r="1373" spans="1:18">
      <c r="A1373" s="1"/>
      <c r="B1373" s="6" t="s">
        <v>14</v>
      </c>
      <c r="C1373" s="6">
        <v>1185732</v>
      </c>
      <c r="D1373" s="7">
        <v>44208</v>
      </c>
      <c r="E1373" s="6" t="s">
        <v>46</v>
      </c>
      <c r="F1373" s="6" t="s">
        <v>47</v>
      </c>
      <c r="G1373" s="6" t="s">
        <v>65</v>
      </c>
      <c r="H1373" s="6" t="s">
        <v>20</v>
      </c>
      <c r="I1373" s="25">
        <v>0.39999999999999997</v>
      </c>
      <c r="J1373" s="22">
        <v>5000</v>
      </c>
      <c r="K1373" s="23">
        <f t="shared" si="74"/>
        <v>1999.9999999999998</v>
      </c>
      <c r="L1373" s="23">
        <f t="shared" si="75"/>
        <v>599.99999999999989</v>
      </c>
      <c r="M1373" s="33">
        <v>0.3</v>
      </c>
      <c r="N1373" s="30">
        <f t="shared" si="79"/>
        <v>0.4</v>
      </c>
      <c r="O1373" s="31">
        <v>2000</v>
      </c>
      <c r="P1373" s="31">
        <v>600</v>
      </c>
      <c r="Q1373" s="30">
        <f t="shared" si="80"/>
        <v>800</v>
      </c>
      <c r="R1373" s="27">
        <f t="shared" si="78"/>
        <v>1</v>
      </c>
    </row>
    <row r="1374" spans="1:18">
      <c r="A1374" s="1"/>
      <c r="B1374" s="6" t="s">
        <v>14</v>
      </c>
      <c r="C1374" s="6">
        <v>1185732</v>
      </c>
      <c r="D1374" s="7">
        <v>44208</v>
      </c>
      <c r="E1374" s="6" t="s">
        <v>46</v>
      </c>
      <c r="F1374" s="6" t="s">
        <v>47</v>
      </c>
      <c r="G1374" s="6" t="s">
        <v>65</v>
      </c>
      <c r="H1374" s="6" t="s">
        <v>21</v>
      </c>
      <c r="I1374" s="25">
        <v>0.55000000000000004</v>
      </c>
      <c r="J1374" s="22">
        <v>5500</v>
      </c>
      <c r="K1374" s="23">
        <f t="shared" si="74"/>
        <v>3025.0000000000005</v>
      </c>
      <c r="L1374" s="23">
        <f t="shared" si="75"/>
        <v>1058.75</v>
      </c>
      <c r="M1374" s="33">
        <v>0.35</v>
      </c>
      <c r="N1374" s="30">
        <f t="shared" si="79"/>
        <v>0.55000000000000004</v>
      </c>
      <c r="O1374" s="31">
        <v>3025</v>
      </c>
      <c r="P1374" s="31">
        <v>1058.75</v>
      </c>
      <c r="Q1374" s="30">
        <f t="shared" si="80"/>
        <v>1663.7500000000005</v>
      </c>
      <c r="R1374" s="27">
        <f t="shared" si="78"/>
        <v>1</v>
      </c>
    </row>
    <row r="1375" spans="1:18">
      <c r="A1375" s="1"/>
      <c r="B1375" s="6" t="s">
        <v>14</v>
      </c>
      <c r="C1375" s="6">
        <v>1185732</v>
      </c>
      <c r="D1375" s="7">
        <v>44208</v>
      </c>
      <c r="E1375" s="6" t="s">
        <v>46</v>
      </c>
      <c r="F1375" s="6" t="s">
        <v>47</v>
      </c>
      <c r="G1375" s="6" t="s">
        <v>65</v>
      </c>
      <c r="H1375" s="6" t="s">
        <v>22</v>
      </c>
      <c r="I1375" s="25">
        <v>0.45</v>
      </c>
      <c r="J1375" s="22">
        <v>6500</v>
      </c>
      <c r="K1375" s="23">
        <f t="shared" si="74"/>
        <v>2925</v>
      </c>
      <c r="L1375" s="23">
        <f t="shared" si="75"/>
        <v>1462.5</v>
      </c>
      <c r="M1375" s="33">
        <v>0.5</v>
      </c>
      <c r="N1375" s="30">
        <f t="shared" si="79"/>
        <v>0.45</v>
      </c>
      <c r="O1375" s="31">
        <v>2925</v>
      </c>
      <c r="P1375" s="31">
        <v>1462.5</v>
      </c>
      <c r="Q1375" s="30">
        <f t="shared" si="80"/>
        <v>1316.25</v>
      </c>
      <c r="R1375" s="27">
        <f t="shared" si="78"/>
        <v>1</v>
      </c>
    </row>
    <row r="1376" spans="1:18">
      <c r="A1376" s="1"/>
      <c r="B1376" s="6" t="s">
        <v>14</v>
      </c>
      <c r="C1376" s="6">
        <v>1185732</v>
      </c>
      <c r="D1376" s="7">
        <v>44237</v>
      </c>
      <c r="E1376" s="6" t="s">
        <v>46</v>
      </c>
      <c r="F1376" s="6" t="s">
        <v>47</v>
      </c>
      <c r="G1376" s="6" t="s">
        <v>65</v>
      </c>
      <c r="H1376" s="6" t="s">
        <v>17</v>
      </c>
      <c r="I1376" s="25">
        <v>0.45</v>
      </c>
      <c r="J1376" s="22">
        <v>9000</v>
      </c>
      <c r="K1376" s="23">
        <f t="shared" si="74"/>
        <v>4050</v>
      </c>
      <c r="L1376" s="23">
        <f t="shared" si="75"/>
        <v>1822.5</v>
      </c>
      <c r="M1376" s="33">
        <v>0.45</v>
      </c>
      <c r="N1376" s="30">
        <f t="shared" si="79"/>
        <v>0.45</v>
      </c>
      <c r="O1376" s="31">
        <v>4050</v>
      </c>
      <c r="P1376" s="31">
        <v>1822.5</v>
      </c>
      <c r="Q1376" s="30">
        <f t="shared" si="80"/>
        <v>1822.5</v>
      </c>
      <c r="R1376" s="27">
        <f t="shared" si="78"/>
        <v>2</v>
      </c>
    </row>
    <row r="1377" spans="1:18">
      <c r="A1377" s="1"/>
      <c r="B1377" s="6" t="s">
        <v>14</v>
      </c>
      <c r="C1377" s="6">
        <v>1185732</v>
      </c>
      <c r="D1377" s="7">
        <v>44237</v>
      </c>
      <c r="E1377" s="6" t="s">
        <v>46</v>
      </c>
      <c r="F1377" s="6" t="s">
        <v>47</v>
      </c>
      <c r="G1377" s="6" t="s">
        <v>65</v>
      </c>
      <c r="H1377" s="6" t="s">
        <v>18</v>
      </c>
      <c r="I1377" s="25">
        <v>0.45</v>
      </c>
      <c r="J1377" s="22">
        <v>5500</v>
      </c>
      <c r="K1377" s="23">
        <f t="shared" si="74"/>
        <v>2475</v>
      </c>
      <c r="L1377" s="23">
        <f t="shared" si="75"/>
        <v>866.25</v>
      </c>
      <c r="M1377" s="33">
        <v>0.35</v>
      </c>
      <c r="N1377" s="30">
        <f t="shared" si="79"/>
        <v>0.45</v>
      </c>
      <c r="O1377" s="31">
        <v>2475</v>
      </c>
      <c r="P1377" s="31">
        <v>866.25</v>
      </c>
      <c r="Q1377" s="30">
        <f t="shared" si="80"/>
        <v>1113.75</v>
      </c>
      <c r="R1377" s="27">
        <f t="shared" si="78"/>
        <v>2</v>
      </c>
    </row>
    <row r="1378" spans="1:18">
      <c r="A1378" s="1"/>
      <c r="B1378" s="6" t="s">
        <v>14</v>
      </c>
      <c r="C1378" s="6">
        <v>1185732</v>
      </c>
      <c r="D1378" s="7">
        <v>44237</v>
      </c>
      <c r="E1378" s="6" t="s">
        <v>46</v>
      </c>
      <c r="F1378" s="6" t="s">
        <v>47</v>
      </c>
      <c r="G1378" s="6" t="s">
        <v>65</v>
      </c>
      <c r="H1378" s="6" t="s">
        <v>19</v>
      </c>
      <c r="I1378" s="25">
        <v>0.35000000000000003</v>
      </c>
      <c r="J1378" s="22">
        <v>6000</v>
      </c>
      <c r="K1378" s="23">
        <f t="shared" si="74"/>
        <v>2100</v>
      </c>
      <c r="L1378" s="23">
        <f t="shared" si="75"/>
        <v>525</v>
      </c>
      <c r="M1378" s="33">
        <v>0.25</v>
      </c>
      <c r="N1378" s="30">
        <f t="shared" si="79"/>
        <v>0.35</v>
      </c>
      <c r="O1378" s="31">
        <v>2100</v>
      </c>
      <c r="P1378" s="31">
        <v>525</v>
      </c>
      <c r="Q1378" s="30">
        <f t="shared" si="80"/>
        <v>735</v>
      </c>
      <c r="R1378" s="27">
        <f t="shared" si="78"/>
        <v>2</v>
      </c>
    </row>
    <row r="1379" spans="1:18">
      <c r="A1379" s="1"/>
      <c r="B1379" s="6" t="s">
        <v>14</v>
      </c>
      <c r="C1379" s="6">
        <v>1185732</v>
      </c>
      <c r="D1379" s="7">
        <v>44237</v>
      </c>
      <c r="E1379" s="6" t="s">
        <v>46</v>
      </c>
      <c r="F1379" s="6" t="s">
        <v>47</v>
      </c>
      <c r="G1379" s="6" t="s">
        <v>65</v>
      </c>
      <c r="H1379" s="6" t="s">
        <v>20</v>
      </c>
      <c r="I1379" s="25">
        <v>0.39999999999999997</v>
      </c>
      <c r="J1379" s="22">
        <v>4750</v>
      </c>
      <c r="K1379" s="23">
        <f t="shared" si="74"/>
        <v>1899.9999999999998</v>
      </c>
      <c r="L1379" s="23">
        <f t="shared" si="75"/>
        <v>569.99999999999989</v>
      </c>
      <c r="M1379" s="33">
        <v>0.3</v>
      </c>
      <c r="N1379" s="30">
        <f t="shared" si="79"/>
        <v>0.4</v>
      </c>
      <c r="O1379" s="31">
        <v>1900</v>
      </c>
      <c r="P1379" s="31">
        <v>570</v>
      </c>
      <c r="Q1379" s="30">
        <f t="shared" si="80"/>
        <v>760</v>
      </c>
      <c r="R1379" s="27">
        <f t="shared" si="78"/>
        <v>2</v>
      </c>
    </row>
    <row r="1380" spans="1:18">
      <c r="A1380" s="1"/>
      <c r="B1380" s="6" t="s">
        <v>14</v>
      </c>
      <c r="C1380" s="6">
        <v>1185732</v>
      </c>
      <c r="D1380" s="7">
        <v>44237</v>
      </c>
      <c r="E1380" s="6" t="s">
        <v>46</v>
      </c>
      <c r="F1380" s="6" t="s">
        <v>47</v>
      </c>
      <c r="G1380" s="6" t="s">
        <v>65</v>
      </c>
      <c r="H1380" s="6" t="s">
        <v>21</v>
      </c>
      <c r="I1380" s="25">
        <v>0.55000000000000004</v>
      </c>
      <c r="J1380" s="22">
        <v>5500</v>
      </c>
      <c r="K1380" s="23">
        <f t="shared" si="74"/>
        <v>3025.0000000000005</v>
      </c>
      <c r="L1380" s="23">
        <f t="shared" si="75"/>
        <v>1058.75</v>
      </c>
      <c r="M1380" s="33">
        <v>0.35</v>
      </c>
      <c r="N1380" s="30">
        <f t="shared" si="79"/>
        <v>0.55000000000000004</v>
      </c>
      <c r="O1380" s="31">
        <v>3025</v>
      </c>
      <c r="P1380" s="31">
        <v>1058.75</v>
      </c>
      <c r="Q1380" s="30">
        <f t="shared" si="80"/>
        <v>1663.7500000000005</v>
      </c>
      <c r="R1380" s="27">
        <f t="shared" si="78"/>
        <v>2</v>
      </c>
    </row>
    <row r="1381" spans="1:18">
      <c r="A1381" s="1"/>
      <c r="B1381" s="6" t="s">
        <v>14</v>
      </c>
      <c r="C1381" s="6">
        <v>1185732</v>
      </c>
      <c r="D1381" s="7">
        <v>44237</v>
      </c>
      <c r="E1381" s="6" t="s">
        <v>46</v>
      </c>
      <c r="F1381" s="6" t="s">
        <v>47</v>
      </c>
      <c r="G1381" s="6" t="s">
        <v>65</v>
      </c>
      <c r="H1381" s="6" t="s">
        <v>22</v>
      </c>
      <c r="I1381" s="25">
        <v>0.45</v>
      </c>
      <c r="J1381" s="22">
        <v>6500</v>
      </c>
      <c r="K1381" s="23">
        <f t="shared" si="74"/>
        <v>2925</v>
      </c>
      <c r="L1381" s="23">
        <f t="shared" si="75"/>
        <v>1462.5</v>
      </c>
      <c r="M1381" s="33">
        <v>0.5</v>
      </c>
      <c r="N1381" s="30">
        <f t="shared" si="79"/>
        <v>0.45</v>
      </c>
      <c r="O1381" s="31">
        <v>2925</v>
      </c>
      <c r="P1381" s="31">
        <v>1462.5</v>
      </c>
      <c r="Q1381" s="30">
        <f t="shared" si="80"/>
        <v>1316.25</v>
      </c>
      <c r="R1381" s="27">
        <f t="shared" si="78"/>
        <v>2</v>
      </c>
    </row>
    <row r="1382" spans="1:18">
      <c r="A1382" s="1"/>
      <c r="B1382" s="6" t="s">
        <v>14</v>
      </c>
      <c r="C1382" s="6">
        <v>1185732</v>
      </c>
      <c r="D1382" s="7">
        <v>44263</v>
      </c>
      <c r="E1382" s="6" t="s">
        <v>46</v>
      </c>
      <c r="F1382" s="6" t="s">
        <v>47</v>
      </c>
      <c r="G1382" s="6" t="s">
        <v>65</v>
      </c>
      <c r="H1382" s="6" t="s">
        <v>17</v>
      </c>
      <c r="I1382" s="25">
        <v>0.45</v>
      </c>
      <c r="J1382" s="22">
        <v>8700</v>
      </c>
      <c r="K1382" s="23">
        <f t="shared" si="74"/>
        <v>3915</v>
      </c>
      <c r="L1382" s="23">
        <f t="shared" si="75"/>
        <v>1761.75</v>
      </c>
      <c r="M1382" s="33">
        <v>0.45</v>
      </c>
      <c r="N1382" s="30">
        <f t="shared" si="79"/>
        <v>0.45</v>
      </c>
      <c r="O1382" s="31">
        <v>3915</v>
      </c>
      <c r="P1382" s="31">
        <v>1761.75</v>
      </c>
      <c r="Q1382" s="30">
        <f t="shared" si="80"/>
        <v>1761.75</v>
      </c>
      <c r="R1382" s="27">
        <f t="shared" si="78"/>
        <v>3</v>
      </c>
    </row>
    <row r="1383" spans="1:18">
      <c r="A1383" s="1"/>
      <c r="B1383" s="6" t="s">
        <v>14</v>
      </c>
      <c r="C1383" s="6">
        <v>1185732</v>
      </c>
      <c r="D1383" s="7">
        <v>44263</v>
      </c>
      <c r="E1383" s="6" t="s">
        <v>46</v>
      </c>
      <c r="F1383" s="6" t="s">
        <v>47</v>
      </c>
      <c r="G1383" s="6" t="s">
        <v>65</v>
      </c>
      <c r="H1383" s="6" t="s">
        <v>18</v>
      </c>
      <c r="I1383" s="25">
        <v>0.45</v>
      </c>
      <c r="J1383" s="22">
        <v>5500</v>
      </c>
      <c r="K1383" s="23">
        <f t="shared" si="74"/>
        <v>2475</v>
      </c>
      <c r="L1383" s="23">
        <f t="shared" si="75"/>
        <v>866.25</v>
      </c>
      <c r="M1383" s="33">
        <v>0.35</v>
      </c>
      <c r="N1383" s="30">
        <f t="shared" si="79"/>
        <v>0.45</v>
      </c>
      <c r="O1383" s="31">
        <v>2475</v>
      </c>
      <c r="P1383" s="31">
        <v>866.25</v>
      </c>
      <c r="Q1383" s="30">
        <f t="shared" si="80"/>
        <v>1113.75</v>
      </c>
      <c r="R1383" s="27">
        <f t="shared" si="78"/>
        <v>3</v>
      </c>
    </row>
    <row r="1384" spans="1:18">
      <c r="A1384" s="1"/>
      <c r="B1384" s="6" t="s">
        <v>14</v>
      </c>
      <c r="C1384" s="6">
        <v>1185732</v>
      </c>
      <c r="D1384" s="7">
        <v>44263</v>
      </c>
      <c r="E1384" s="6" t="s">
        <v>46</v>
      </c>
      <c r="F1384" s="6" t="s">
        <v>47</v>
      </c>
      <c r="G1384" s="6" t="s">
        <v>65</v>
      </c>
      <c r="H1384" s="6" t="s">
        <v>19</v>
      </c>
      <c r="I1384" s="25">
        <v>0.35000000000000003</v>
      </c>
      <c r="J1384" s="22">
        <v>5750</v>
      </c>
      <c r="K1384" s="23">
        <f t="shared" si="74"/>
        <v>2012.5000000000002</v>
      </c>
      <c r="L1384" s="23">
        <f t="shared" si="75"/>
        <v>503.12500000000006</v>
      </c>
      <c r="M1384" s="33">
        <v>0.25</v>
      </c>
      <c r="N1384" s="30">
        <f t="shared" si="79"/>
        <v>0.35</v>
      </c>
      <c r="O1384" s="31">
        <v>2012.5</v>
      </c>
      <c r="P1384" s="31">
        <v>503.125</v>
      </c>
      <c r="Q1384" s="30">
        <f t="shared" si="80"/>
        <v>704.375</v>
      </c>
      <c r="R1384" s="27">
        <f t="shared" si="78"/>
        <v>3</v>
      </c>
    </row>
    <row r="1385" spans="1:18">
      <c r="A1385" s="1"/>
      <c r="B1385" s="6" t="s">
        <v>14</v>
      </c>
      <c r="C1385" s="6">
        <v>1185732</v>
      </c>
      <c r="D1385" s="7">
        <v>44263</v>
      </c>
      <c r="E1385" s="6" t="s">
        <v>46</v>
      </c>
      <c r="F1385" s="6" t="s">
        <v>47</v>
      </c>
      <c r="G1385" s="6" t="s">
        <v>65</v>
      </c>
      <c r="H1385" s="6" t="s">
        <v>20</v>
      </c>
      <c r="I1385" s="25">
        <v>0.39999999999999997</v>
      </c>
      <c r="J1385" s="22">
        <v>4250</v>
      </c>
      <c r="K1385" s="23">
        <f t="shared" si="74"/>
        <v>1699.9999999999998</v>
      </c>
      <c r="L1385" s="23">
        <f t="shared" si="75"/>
        <v>509.99999999999989</v>
      </c>
      <c r="M1385" s="33">
        <v>0.3</v>
      </c>
      <c r="N1385" s="30">
        <f t="shared" si="79"/>
        <v>0.4</v>
      </c>
      <c r="O1385" s="31">
        <v>1700</v>
      </c>
      <c r="P1385" s="31">
        <v>510</v>
      </c>
      <c r="Q1385" s="30">
        <f t="shared" si="80"/>
        <v>680</v>
      </c>
      <c r="R1385" s="27">
        <f t="shared" si="78"/>
        <v>3</v>
      </c>
    </row>
    <row r="1386" spans="1:18">
      <c r="A1386" s="1"/>
      <c r="B1386" s="6" t="s">
        <v>14</v>
      </c>
      <c r="C1386" s="6">
        <v>1185732</v>
      </c>
      <c r="D1386" s="7">
        <v>44263</v>
      </c>
      <c r="E1386" s="6" t="s">
        <v>46</v>
      </c>
      <c r="F1386" s="6" t="s">
        <v>47</v>
      </c>
      <c r="G1386" s="6" t="s">
        <v>65</v>
      </c>
      <c r="H1386" s="6" t="s">
        <v>21</v>
      </c>
      <c r="I1386" s="25">
        <v>0.55000000000000004</v>
      </c>
      <c r="J1386" s="22">
        <v>4750</v>
      </c>
      <c r="K1386" s="23">
        <f t="shared" si="74"/>
        <v>2612.5</v>
      </c>
      <c r="L1386" s="23">
        <f t="shared" si="75"/>
        <v>914.37499999999989</v>
      </c>
      <c r="M1386" s="33">
        <v>0.35</v>
      </c>
      <c r="N1386" s="30">
        <f t="shared" si="79"/>
        <v>0.55000000000000004</v>
      </c>
      <c r="O1386" s="31">
        <v>2612.5</v>
      </c>
      <c r="P1386" s="31">
        <v>914.375</v>
      </c>
      <c r="Q1386" s="30">
        <f t="shared" si="80"/>
        <v>1436.8750000000002</v>
      </c>
      <c r="R1386" s="27">
        <f t="shared" si="78"/>
        <v>3</v>
      </c>
    </row>
    <row r="1387" spans="1:18">
      <c r="A1387" s="1"/>
      <c r="B1387" s="6" t="s">
        <v>14</v>
      </c>
      <c r="C1387" s="6">
        <v>1185732</v>
      </c>
      <c r="D1387" s="7">
        <v>44263</v>
      </c>
      <c r="E1387" s="6" t="s">
        <v>46</v>
      </c>
      <c r="F1387" s="6" t="s">
        <v>47</v>
      </c>
      <c r="G1387" s="6" t="s">
        <v>65</v>
      </c>
      <c r="H1387" s="6" t="s">
        <v>22</v>
      </c>
      <c r="I1387" s="25">
        <v>0.45</v>
      </c>
      <c r="J1387" s="22">
        <v>5750</v>
      </c>
      <c r="K1387" s="23">
        <f t="shared" si="74"/>
        <v>2587.5</v>
      </c>
      <c r="L1387" s="23">
        <f t="shared" si="75"/>
        <v>1293.75</v>
      </c>
      <c r="M1387" s="33">
        <v>0.5</v>
      </c>
      <c r="N1387" s="30">
        <f t="shared" si="79"/>
        <v>0.45</v>
      </c>
      <c r="O1387" s="31">
        <v>2587.5</v>
      </c>
      <c r="P1387" s="31">
        <v>1293.75</v>
      </c>
      <c r="Q1387" s="30">
        <f t="shared" si="80"/>
        <v>1164.375</v>
      </c>
      <c r="R1387" s="27">
        <f t="shared" si="78"/>
        <v>3</v>
      </c>
    </row>
    <row r="1388" spans="1:18">
      <c r="A1388" s="1"/>
      <c r="B1388" s="6" t="s">
        <v>14</v>
      </c>
      <c r="C1388" s="6">
        <v>1185732</v>
      </c>
      <c r="D1388" s="7">
        <v>44295</v>
      </c>
      <c r="E1388" s="6" t="s">
        <v>46</v>
      </c>
      <c r="F1388" s="6" t="s">
        <v>47</v>
      </c>
      <c r="G1388" s="6" t="s">
        <v>65</v>
      </c>
      <c r="H1388" s="6" t="s">
        <v>17</v>
      </c>
      <c r="I1388" s="25">
        <v>0.45</v>
      </c>
      <c r="J1388" s="22">
        <v>8250</v>
      </c>
      <c r="K1388" s="23">
        <f t="shared" si="74"/>
        <v>3712.5</v>
      </c>
      <c r="L1388" s="23">
        <f t="shared" si="75"/>
        <v>1670.625</v>
      </c>
      <c r="M1388" s="33">
        <v>0.45</v>
      </c>
      <c r="N1388" s="30">
        <f t="shared" si="79"/>
        <v>0.45</v>
      </c>
      <c r="O1388" s="31">
        <v>3712.5</v>
      </c>
      <c r="P1388" s="31">
        <v>1670.625</v>
      </c>
      <c r="Q1388" s="30">
        <f t="shared" si="80"/>
        <v>1670.625</v>
      </c>
      <c r="R1388" s="27">
        <f t="shared" si="78"/>
        <v>4</v>
      </c>
    </row>
    <row r="1389" spans="1:18">
      <c r="A1389" s="1"/>
      <c r="B1389" s="6" t="s">
        <v>14</v>
      </c>
      <c r="C1389" s="6">
        <v>1185732</v>
      </c>
      <c r="D1389" s="7">
        <v>44295</v>
      </c>
      <c r="E1389" s="6" t="s">
        <v>46</v>
      </c>
      <c r="F1389" s="6" t="s">
        <v>47</v>
      </c>
      <c r="G1389" s="6" t="s">
        <v>65</v>
      </c>
      <c r="H1389" s="6" t="s">
        <v>18</v>
      </c>
      <c r="I1389" s="25">
        <v>0.45</v>
      </c>
      <c r="J1389" s="22">
        <v>5250</v>
      </c>
      <c r="K1389" s="23">
        <f t="shared" si="74"/>
        <v>2362.5</v>
      </c>
      <c r="L1389" s="23">
        <f t="shared" si="75"/>
        <v>826.875</v>
      </c>
      <c r="M1389" s="33">
        <v>0.35</v>
      </c>
      <c r="N1389" s="30">
        <f t="shared" si="79"/>
        <v>0.45</v>
      </c>
      <c r="O1389" s="31">
        <v>2362.5</v>
      </c>
      <c r="P1389" s="31">
        <v>826.875</v>
      </c>
      <c r="Q1389" s="30">
        <f t="shared" si="80"/>
        <v>1063.125</v>
      </c>
      <c r="R1389" s="27">
        <f t="shared" si="78"/>
        <v>4</v>
      </c>
    </row>
    <row r="1390" spans="1:18">
      <c r="A1390" s="1"/>
      <c r="B1390" s="6" t="s">
        <v>14</v>
      </c>
      <c r="C1390" s="6">
        <v>1185732</v>
      </c>
      <c r="D1390" s="7">
        <v>44295</v>
      </c>
      <c r="E1390" s="6" t="s">
        <v>46</v>
      </c>
      <c r="F1390" s="6" t="s">
        <v>47</v>
      </c>
      <c r="G1390" s="6" t="s">
        <v>65</v>
      </c>
      <c r="H1390" s="6" t="s">
        <v>19</v>
      </c>
      <c r="I1390" s="25">
        <v>0.35000000000000003</v>
      </c>
      <c r="J1390" s="22">
        <v>5250</v>
      </c>
      <c r="K1390" s="23">
        <f t="shared" si="74"/>
        <v>1837.5000000000002</v>
      </c>
      <c r="L1390" s="23">
        <f t="shared" si="75"/>
        <v>459.37500000000006</v>
      </c>
      <c r="M1390" s="33">
        <v>0.25</v>
      </c>
      <c r="N1390" s="30">
        <f t="shared" si="79"/>
        <v>0.35</v>
      </c>
      <c r="O1390" s="31">
        <v>1837.5</v>
      </c>
      <c r="P1390" s="31">
        <v>459.375</v>
      </c>
      <c r="Q1390" s="30">
        <f t="shared" si="80"/>
        <v>643.125</v>
      </c>
      <c r="R1390" s="27">
        <f t="shared" si="78"/>
        <v>4</v>
      </c>
    </row>
    <row r="1391" spans="1:18">
      <c r="A1391" s="1"/>
      <c r="B1391" s="6" t="s">
        <v>14</v>
      </c>
      <c r="C1391" s="6">
        <v>1185732</v>
      </c>
      <c r="D1391" s="7">
        <v>44295</v>
      </c>
      <c r="E1391" s="6" t="s">
        <v>46</v>
      </c>
      <c r="F1391" s="6" t="s">
        <v>47</v>
      </c>
      <c r="G1391" s="6" t="s">
        <v>65</v>
      </c>
      <c r="H1391" s="6" t="s">
        <v>20</v>
      </c>
      <c r="I1391" s="25">
        <v>0.39999999999999997</v>
      </c>
      <c r="J1391" s="22">
        <v>4500</v>
      </c>
      <c r="K1391" s="23">
        <f t="shared" si="74"/>
        <v>1799.9999999999998</v>
      </c>
      <c r="L1391" s="23">
        <f t="shared" si="75"/>
        <v>539.99999999999989</v>
      </c>
      <c r="M1391" s="33">
        <v>0.3</v>
      </c>
      <c r="N1391" s="30">
        <f t="shared" si="79"/>
        <v>0.4</v>
      </c>
      <c r="O1391" s="31">
        <v>1800</v>
      </c>
      <c r="P1391" s="31">
        <v>540</v>
      </c>
      <c r="Q1391" s="30">
        <f t="shared" si="80"/>
        <v>720</v>
      </c>
      <c r="R1391" s="27">
        <f t="shared" si="78"/>
        <v>4</v>
      </c>
    </row>
    <row r="1392" spans="1:18">
      <c r="A1392" s="1"/>
      <c r="B1392" s="6" t="s">
        <v>14</v>
      </c>
      <c r="C1392" s="6">
        <v>1185732</v>
      </c>
      <c r="D1392" s="7">
        <v>44295</v>
      </c>
      <c r="E1392" s="6" t="s">
        <v>46</v>
      </c>
      <c r="F1392" s="6" t="s">
        <v>47</v>
      </c>
      <c r="G1392" s="6" t="s">
        <v>65</v>
      </c>
      <c r="H1392" s="6" t="s">
        <v>21</v>
      </c>
      <c r="I1392" s="25">
        <v>0.55000000000000004</v>
      </c>
      <c r="J1392" s="22">
        <v>4750</v>
      </c>
      <c r="K1392" s="23">
        <f t="shared" si="74"/>
        <v>2612.5</v>
      </c>
      <c r="L1392" s="23">
        <f t="shared" si="75"/>
        <v>914.37499999999989</v>
      </c>
      <c r="M1392" s="33">
        <v>0.35</v>
      </c>
      <c r="N1392" s="30">
        <f t="shared" si="79"/>
        <v>0.55000000000000004</v>
      </c>
      <c r="O1392" s="31">
        <v>2612.5</v>
      </c>
      <c r="P1392" s="31">
        <v>914.375</v>
      </c>
      <c r="Q1392" s="30">
        <f t="shared" si="80"/>
        <v>1436.8750000000002</v>
      </c>
      <c r="R1392" s="27">
        <f t="shared" ref="R1392:R1455" si="81">MONTH(D1392)</f>
        <v>4</v>
      </c>
    </row>
    <row r="1393" spans="1:18">
      <c r="A1393" s="1"/>
      <c r="B1393" s="6" t="s">
        <v>14</v>
      </c>
      <c r="C1393" s="6">
        <v>1185732</v>
      </c>
      <c r="D1393" s="7">
        <v>44295</v>
      </c>
      <c r="E1393" s="6" t="s">
        <v>46</v>
      </c>
      <c r="F1393" s="6" t="s">
        <v>47</v>
      </c>
      <c r="G1393" s="6" t="s">
        <v>65</v>
      </c>
      <c r="H1393" s="6" t="s">
        <v>22</v>
      </c>
      <c r="I1393" s="25">
        <v>0.45</v>
      </c>
      <c r="J1393" s="22">
        <v>6000</v>
      </c>
      <c r="K1393" s="23">
        <f t="shared" si="74"/>
        <v>2700</v>
      </c>
      <c r="L1393" s="23">
        <f t="shared" si="75"/>
        <v>1350</v>
      </c>
      <c r="M1393" s="33">
        <v>0.5</v>
      </c>
      <c r="N1393" s="30">
        <f t="shared" si="79"/>
        <v>0.45</v>
      </c>
      <c r="O1393" s="31">
        <v>2700</v>
      </c>
      <c r="P1393" s="31">
        <v>1350</v>
      </c>
      <c r="Q1393" s="30">
        <f t="shared" si="80"/>
        <v>1215</v>
      </c>
      <c r="R1393" s="27">
        <f t="shared" si="81"/>
        <v>4</v>
      </c>
    </row>
    <row r="1394" spans="1:18">
      <c r="A1394" s="1"/>
      <c r="B1394" s="6" t="s">
        <v>14</v>
      </c>
      <c r="C1394" s="6">
        <v>1185732</v>
      </c>
      <c r="D1394" s="7">
        <v>44324</v>
      </c>
      <c r="E1394" s="6" t="s">
        <v>46</v>
      </c>
      <c r="F1394" s="6" t="s">
        <v>47</v>
      </c>
      <c r="G1394" s="6" t="s">
        <v>65</v>
      </c>
      <c r="H1394" s="6" t="s">
        <v>17</v>
      </c>
      <c r="I1394" s="25">
        <v>0.55000000000000004</v>
      </c>
      <c r="J1394" s="22">
        <v>8700</v>
      </c>
      <c r="K1394" s="23">
        <f t="shared" si="74"/>
        <v>4785</v>
      </c>
      <c r="L1394" s="23">
        <f t="shared" si="75"/>
        <v>2153.25</v>
      </c>
      <c r="M1394" s="33">
        <v>0.45</v>
      </c>
      <c r="N1394" s="30">
        <f t="shared" si="79"/>
        <v>0.55000000000000004</v>
      </c>
      <c r="O1394" s="31">
        <v>4785</v>
      </c>
      <c r="P1394" s="31">
        <v>2153.25</v>
      </c>
      <c r="Q1394" s="30">
        <f t="shared" si="80"/>
        <v>2631.75</v>
      </c>
      <c r="R1394" s="27">
        <f t="shared" si="81"/>
        <v>5</v>
      </c>
    </row>
    <row r="1395" spans="1:18">
      <c r="A1395" s="1"/>
      <c r="B1395" s="6" t="s">
        <v>14</v>
      </c>
      <c r="C1395" s="6">
        <v>1185732</v>
      </c>
      <c r="D1395" s="7">
        <v>44324</v>
      </c>
      <c r="E1395" s="6" t="s">
        <v>46</v>
      </c>
      <c r="F1395" s="6" t="s">
        <v>47</v>
      </c>
      <c r="G1395" s="6" t="s">
        <v>65</v>
      </c>
      <c r="H1395" s="6" t="s">
        <v>18</v>
      </c>
      <c r="I1395" s="25">
        <v>0.55000000000000004</v>
      </c>
      <c r="J1395" s="22">
        <v>5750</v>
      </c>
      <c r="K1395" s="23">
        <f t="shared" si="74"/>
        <v>3162.5000000000005</v>
      </c>
      <c r="L1395" s="23">
        <f t="shared" si="75"/>
        <v>1106.875</v>
      </c>
      <c r="M1395" s="33">
        <v>0.35</v>
      </c>
      <c r="N1395" s="30">
        <f t="shared" si="79"/>
        <v>0.55000000000000004</v>
      </c>
      <c r="O1395" s="31">
        <v>3162.5</v>
      </c>
      <c r="P1395" s="31">
        <v>1106.875</v>
      </c>
      <c r="Q1395" s="30">
        <f t="shared" si="80"/>
        <v>1739.3750000000005</v>
      </c>
      <c r="R1395" s="27">
        <f t="shared" si="81"/>
        <v>5</v>
      </c>
    </row>
    <row r="1396" spans="1:18">
      <c r="A1396" s="1"/>
      <c r="B1396" s="6" t="s">
        <v>14</v>
      </c>
      <c r="C1396" s="6">
        <v>1185732</v>
      </c>
      <c r="D1396" s="7">
        <v>44324</v>
      </c>
      <c r="E1396" s="6" t="s">
        <v>46</v>
      </c>
      <c r="F1396" s="6" t="s">
        <v>47</v>
      </c>
      <c r="G1396" s="6" t="s">
        <v>65</v>
      </c>
      <c r="H1396" s="6" t="s">
        <v>19</v>
      </c>
      <c r="I1396" s="25">
        <v>0.5</v>
      </c>
      <c r="J1396" s="22">
        <v>5500</v>
      </c>
      <c r="K1396" s="23">
        <f t="shared" si="74"/>
        <v>2750</v>
      </c>
      <c r="L1396" s="23">
        <f t="shared" si="75"/>
        <v>687.5</v>
      </c>
      <c r="M1396" s="33">
        <v>0.25</v>
      </c>
      <c r="N1396" s="30">
        <f t="shared" si="79"/>
        <v>0.5</v>
      </c>
      <c r="O1396" s="31">
        <v>2750</v>
      </c>
      <c r="P1396" s="31">
        <v>687.5</v>
      </c>
      <c r="Q1396" s="30">
        <f t="shared" si="80"/>
        <v>1375</v>
      </c>
      <c r="R1396" s="27">
        <f t="shared" si="81"/>
        <v>5</v>
      </c>
    </row>
    <row r="1397" spans="1:18">
      <c r="A1397" s="1"/>
      <c r="B1397" s="6" t="s">
        <v>14</v>
      </c>
      <c r="C1397" s="6">
        <v>1185732</v>
      </c>
      <c r="D1397" s="7">
        <v>44324</v>
      </c>
      <c r="E1397" s="6" t="s">
        <v>46</v>
      </c>
      <c r="F1397" s="6" t="s">
        <v>47</v>
      </c>
      <c r="G1397" s="6" t="s">
        <v>65</v>
      </c>
      <c r="H1397" s="6" t="s">
        <v>20</v>
      </c>
      <c r="I1397" s="25">
        <v>0.5</v>
      </c>
      <c r="J1397" s="22">
        <v>5000</v>
      </c>
      <c r="K1397" s="23">
        <f t="shared" si="74"/>
        <v>2500</v>
      </c>
      <c r="L1397" s="23">
        <f t="shared" si="75"/>
        <v>750</v>
      </c>
      <c r="M1397" s="33">
        <v>0.3</v>
      </c>
      <c r="N1397" s="30">
        <f t="shared" si="79"/>
        <v>0.5</v>
      </c>
      <c r="O1397" s="31">
        <v>2500</v>
      </c>
      <c r="P1397" s="31">
        <v>750</v>
      </c>
      <c r="Q1397" s="30">
        <f t="shared" si="80"/>
        <v>1250</v>
      </c>
      <c r="R1397" s="27">
        <f t="shared" si="81"/>
        <v>5</v>
      </c>
    </row>
    <row r="1398" spans="1:18">
      <c r="A1398" s="1"/>
      <c r="B1398" s="6" t="s">
        <v>14</v>
      </c>
      <c r="C1398" s="6">
        <v>1185732</v>
      </c>
      <c r="D1398" s="7">
        <v>44324</v>
      </c>
      <c r="E1398" s="6" t="s">
        <v>46</v>
      </c>
      <c r="F1398" s="6" t="s">
        <v>47</v>
      </c>
      <c r="G1398" s="6" t="s">
        <v>65</v>
      </c>
      <c r="H1398" s="6" t="s">
        <v>21</v>
      </c>
      <c r="I1398" s="25">
        <v>0.6</v>
      </c>
      <c r="J1398" s="22">
        <v>5250</v>
      </c>
      <c r="K1398" s="23">
        <f t="shared" si="74"/>
        <v>3150</v>
      </c>
      <c r="L1398" s="23">
        <f t="shared" si="75"/>
        <v>1102.5</v>
      </c>
      <c r="M1398" s="33">
        <v>0.35</v>
      </c>
      <c r="N1398" s="30">
        <f t="shared" si="79"/>
        <v>0.6</v>
      </c>
      <c r="O1398" s="31">
        <v>3150</v>
      </c>
      <c r="P1398" s="31">
        <v>1102.5</v>
      </c>
      <c r="Q1398" s="30">
        <f t="shared" si="80"/>
        <v>1890</v>
      </c>
      <c r="R1398" s="27">
        <f t="shared" si="81"/>
        <v>5</v>
      </c>
    </row>
    <row r="1399" spans="1:18">
      <c r="A1399" s="1"/>
      <c r="B1399" s="6" t="s">
        <v>14</v>
      </c>
      <c r="C1399" s="6">
        <v>1185732</v>
      </c>
      <c r="D1399" s="7">
        <v>44324</v>
      </c>
      <c r="E1399" s="6" t="s">
        <v>46</v>
      </c>
      <c r="F1399" s="6" t="s">
        <v>47</v>
      </c>
      <c r="G1399" s="6" t="s">
        <v>65</v>
      </c>
      <c r="H1399" s="6" t="s">
        <v>22</v>
      </c>
      <c r="I1399" s="25">
        <v>0.65</v>
      </c>
      <c r="J1399" s="22">
        <v>6250</v>
      </c>
      <c r="K1399" s="23">
        <f t="shared" si="74"/>
        <v>4062.5</v>
      </c>
      <c r="L1399" s="23">
        <f t="shared" si="75"/>
        <v>2031.25</v>
      </c>
      <c r="M1399" s="33">
        <v>0.5</v>
      </c>
      <c r="N1399" s="30">
        <f t="shared" si="79"/>
        <v>0.65</v>
      </c>
      <c r="O1399" s="31">
        <v>4062.5</v>
      </c>
      <c r="P1399" s="31">
        <v>2031.25</v>
      </c>
      <c r="Q1399" s="30">
        <f t="shared" si="80"/>
        <v>2640.625</v>
      </c>
      <c r="R1399" s="27">
        <f t="shared" si="81"/>
        <v>5</v>
      </c>
    </row>
    <row r="1400" spans="1:18">
      <c r="A1400" s="1"/>
      <c r="B1400" s="6" t="s">
        <v>14</v>
      </c>
      <c r="C1400" s="6">
        <v>1185732</v>
      </c>
      <c r="D1400" s="7">
        <v>44357</v>
      </c>
      <c r="E1400" s="6" t="s">
        <v>46</v>
      </c>
      <c r="F1400" s="6" t="s">
        <v>47</v>
      </c>
      <c r="G1400" s="6" t="s">
        <v>65</v>
      </c>
      <c r="H1400" s="6" t="s">
        <v>17</v>
      </c>
      <c r="I1400" s="25">
        <v>0.6</v>
      </c>
      <c r="J1400" s="22">
        <v>8750</v>
      </c>
      <c r="K1400" s="23">
        <f t="shared" si="74"/>
        <v>5250</v>
      </c>
      <c r="L1400" s="23">
        <f t="shared" si="75"/>
        <v>2362.5</v>
      </c>
      <c r="M1400" s="33">
        <v>0.45</v>
      </c>
      <c r="N1400" s="30">
        <f t="shared" si="79"/>
        <v>0.6</v>
      </c>
      <c r="O1400" s="31">
        <v>5250</v>
      </c>
      <c r="P1400" s="31">
        <v>2362.5</v>
      </c>
      <c r="Q1400" s="30">
        <f t="shared" si="80"/>
        <v>3150</v>
      </c>
      <c r="R1400" s="27">
        <f t="shared" si="81"/>
        <v>6</v>
      </c>
    </row>
    <row r="1401" spans="1:18">
      <c r="A1401" s="1"/>
      <c r="B1401" s="6" t="s">
        <v>14</v>
      </c>
      <c r="C1401" s="6">
        <v>1185732</v>
      </c>
      <c r="D1401" s="7">
        <v>44357</v>
      </c>
      <c r="E1401" s="6" t="s">
        <v>46</v>
      </c>
      <c r="F1401" s="6" t="s">
        <v>47</v>
      </c>
      <c r="G1401" s="6" t="s">
        <v>65</v>
      </c>
      <c r="H1401" s="6" t="s">
        <v>18</v>
      </c>
      <c r="I1401" s="25">
        <v>0.55000000000000004</v>
      </c>
      <c r="J1401" s="22">
        <v>6250</v>
      </c>
      <c r="K1401" s="23">
        <f t="shared" si="74"/>
        <v>3437.5000000000005</v>
      </c>
      <c r="L1401" s="23">
        <f t="shared" si="75"/>
        <v>1203.125</v>
      </c>
      <c r="M1401" s="33">
        <v>0.35</v>
      </c>
      <c r="N1401" s="30">
        <f t="shared" si="79"/>
        <v>0.55000000000000004</v>
      </c>
      <c r="O1401" s="31">
        <v>3437.5</v>
      </c>
      <c r="P1401" s="31">
        <v>1203.125</v>
      </c>
      <c r="Q1401" s="30">
        <f t="shared" si="80"/>
        <v>1890.6250000000005</v>
      </c>
      <c r="R1401" s="27">
        <f t="shared" si="81"/>
        <v>6</v>
      </c>
    </row>
    <row r="1402" spans="1:18">
      <c r="A1402" s="1"/>
      <c r="B1402" s="6" t="s">
        <v>14</v>
      </c>
      <c r="C1402" s="6">
        <v>1185732</v>
      </c>
      <c r="D1402" s="7">
        <v>44357</v>
      </c>
      <c r="E1402" s="6" t="s">
        <v>46</v>
      </c>
      <c r="F1402" s="6" t="s">
        <v>47</v>
      </c>
      <c r="G1402" s="6" t="s">
        <v>65</v>
      </c>
      <c r="H1402" s="6" t="s">
        <v>19</v>
      </c>
      <c r="I1402" s="25">
        <v>0.5</v>
      </c>
      <c r="J1402" s="22">
        <v>6000</v>
      </c>
      <c r="K1402" s="23">
        <f t="shared" si="74"/>
        <v>3000</v>
      </c>
      <c r="L1402" s="23">
        <f t="shared" si="75"/>
        <v>750</v>
      </c>
      <c r="M1402" s="33">
        <v>0.25</v>
      </c>
      <c r="N1402" s="30">
        <f t="shared" si="79"/>
        <v>0.5</v>
      </c>
      <c r="O1402" s="31">
        <v>3000</v>
      </c>
      <c r="P1402" s="31">
        <v>750</v>
      </c>
      <c r="Q1402" s="30">
        <f t="shared" si="80"/>
        <v>1500</v>
      </c>
      <c r="R1402" s="27">
        <f t="shared" si="81"/>
        <v>6</v>
      </c>
    </row>
    <row r="1403" spans="1:18">
      <c r="A1403" s="1"/>
      <c r="B1403" s="6" t="s">
        <v>14</v>
      </c>
      <c r="C1403" s="6">
        <v>1185732</v>
      </c>
      <c r="D1403" s="7">
        <v>44357</v>
      </c>
      <c r="E1403" s="6" t="s">
        <v>46</v>
      </c>
      <c r="F1403" s="6" t="s">
        <v>47</v>
      </c>
      <c r="G1403" s="6" t="s">
        <v>65</v>
      </c>
      <c r="H1403" s="6" t="s">
        <v>20</v>
      </c>
      <c r="I1403" s="25">
        <v>0.5</v>
      </c>
      <c r="J1403" s="22">
        <v>5750</v>
      </c>
      <c r="K1403" s="23">
        <f t="shared" si="74"/>
        <v>2875</v>
      </c>
      <c r="L1403" s="23">
        <f t="shared" si="75"/>
        <v>862.5</v>
      </c>
      <c r="M1403" s="33">
        <v>0.3</v>
      </c>
      <c r="N1403" s="30">
        <f t="shared" si="79"/>
        <v>0.5</v>
      </c>
      <c r="O1403" s="31">
        <v>2875</v>
      </c>
      <c r="P1403" s="31">
        <v>862.5</v>
      </c>
      <c r="Q1403" s="30">
        <f t="shared" si="80"/>
        <v>1437.5</v>
      </c>
      <c r="R1403" s="27">
        <f t="shared" si="81"/>
        <v>6</v>
      </c>
    </row>
    <row r="1404" spans="1:18">
      <c r="A1404" s="1"/>
      <c r="B1404" s="6" t="s">
        <v>14</v>
      </c>
      <c r="C1404" s="6">
        <v>1185732</v>
      </c>
      <c r="D1404" s="7">
        <v>44357</v>
      </c>
      <c r="E1404" s="6" t="s">
        <v>46</v>
      </c>
      <c r="F1404" s="6" t="s">
        <v>47</v>
      </c>
      <c r="G1404" s="6" t="s">
        <v>65</v>
      </c>
      <c r="H1404" s="6" t="s">
        <v>21</v>
      </c>
      <c r="I1404" s="25">
        <v>0.65</v>
      </c>
      <c r="J1404" s="22">
        <v>5750</v>
      </c>
      <c r="K1404" s="23">
        <f t="shared" si="74"/>
        <v>3737.5</v>
      </c>
      <c r="L1404" s="23">
        <f t="shared" si="75"/>
        <v>1308.125</v>
      </c>
      <c r="M1404" s="33">
        <v>0.35</v>
      </c>
      <c r="N1404" s="30">
        <f t="shared" si="79"/>
        <v>0.65</v>
      </c>
      <c r="O1404" s="31">
        <v>3737.5</v>
      </c>
      <c r="P1404" s="31">
        <v>1308.125</v>
      </c>
      <c r="Q1404" s="30">
        <f t="shared" si="80"/>
        <v>2429.375</v>
      </c>
      <c r="R1404" s="27">
        <f t="shared" si="81"/>
        <v>6</v>
      </c>
    </row>
    <row r="1405" spans="1:18">
      <c r="A1405" s="1"/>
      <c r="B1405" s="6" t="s">
        <v>14</v>
      </c>
      <c r="C1405" s="6">
        <v>1185732</v>
      </c>
      <c r="D1405" s="7">
        <v>44357</v>
      </c>
      <c r="E1405" s="6" t="s">
        <v>46</v>
      </c>
      <c r="F1405" s="6" t="s">
        <v>47</v>
      </c>
      <c r="G1405" s="6" t="s">
        <v>65</v>
      </c>
      <c r="H1405" s="6" t="s">
        <v>22</v>
      </c>
      <c r="I1405" s="25">
        <v>0.70000000000000007</v>
      </c>
      <c r="J1405" s="22">
        <v>7250</v>
      </c>
      <c r="K1405" s="23">
        <f t="shared" si="74"/>
        <v>5075.0000000000009</v>
      </c>
      <c r="L1405" s="23">
        <f t="shared" si="75"/>
        <v>2537.5000000000005</v>
      </c>
      <c r="M1405" s="33">
        <v>0.5</v>
      </c>
      <c r="N1405" s="30">
        <f t="shared" si="79"/>
        <v>0.7</v>
      </c>
      <c r="O1405" s="31">
        <v>5075</v>
      </c>
      <c r="P1405" s="31">
        <v>2537.5</v>
      </c>
      <c r="Q1405" s="30">
        <f t="shared" si="80"/>
        <v>3552.5000000000005</v>
      </c>
      <c r="R1405" s="27">
        <f t="shared" si="81"/>
        <v>6</v>
      </c>
    </row>
    <row r="1406" spans="1:18">
      <c r="A1406" s="1"/>
      <c r="B1406" s="6" t="s">
        <v>14</v>
      </c>
      <c r="C1406" s="6">
        <v>1185732</v>
      </c>
      <c r="D1406" s="7">
        <v>44385</v>
      </c>
      <c r="E1406" s="6" t="s">
        <v>46</v>
      </c>
      <c r="F1406" s="6" t="s">
        <v>47</v>
      </c>
      <c r="G1406" s="6" t="s">
        <v>65</v>
      </c>
      <c r="H1406" s="6" t="s">
        <v>17</v>
      </c>
      <c r="I1406" s="25">
        <v>0.65</v>
      </c>
      <c r="J1406" s="22">
        <v>9500</v>
      </c>
      <c r="K1406" s="23">
        <f t="shared" si="74"/>
        <v>6175</v>
      </c>
      <c r="L1406" s="23">
        <f t="shared" si="75"/>
        <v>2778.75</v>
      </c>
      <c r="M1406" s="33">
        <v>0.45</v>
      </c>
      <c r="N1406" s="30">
        <f t="shared" si="79"/>
        <v>0.65</v>
      </c>
      <c r="O1406" s="31">
        <v>6175</v>
      </c>
      <c r="P1406" s="31">
        <v>2778.75</v>
      </c>
      <c r="Q1406" s="30">
        <f t="shared" si="80"/>
        <v>4013.75</v>
      </c>
      <c r="R1406" s="27">
        <f t="shared" si="81"/>
        <v>7</v>
      </c>
    </row>
    <row r="1407" spans="1:18">
      <c r="A1407" s="1"/>
      <c r="B1407" s="6" t="s">
        <v>14</v>
      </c>
      <c r="C1407" s="6">
        <v>1185732</v>
      </c>
      <c r="D1407" s="7">
        <v>44385</v>
      </c>
      <c r="E1407" s="6" t="s">
        <v>46</v>
      </c>
      <c r="F1407" s="6" t="s">
        <v>47</v>
      </c>
      <c r="G1407" s="6" t="s">
        <v>65</v>
      </c>
      <c r="H1407" s="6" t="s">
        <v>18</v>
      </c>
      <c r="I1407" s="25">
        <v>0.60000000000000009</v>
      </c>
      <c r="J1407" s="22">
        <v>7000</v>
      </c>
      <c r="K1407" s="23">
        <f t="shared" si="74"/>
        <v>4200.0000000000009</v>
      </c>
      <c r="L1407" s="23">
        <f t="shared" si="75"/>
        <v>1470.0000000000002</v>
      </c>
      <c r="M1407" s="33">
        <v>0.35</v>
      </c>
      <c r="N1407" s="30">
        <f t="shared" si="79"/>
        <v>0.6</v>
      </c>
      <c r="O1407" s="31">
        <v>4200</v>
      </c>
      <c r="P1407" s="31">
        <v>1470</v>
      </c>
      <c r="Q1407" s="30">
        <f t="shared" si="80"/>
        <v>2520.0000000000005</v>
      </c>
      <c r="R1407" s="27">
        <f t="shared" si="81"/>
        <v>7</v>
      </c>
    </row>
    <row r="1408" spans="1:18">
      <c r="A1408" s="1"/>
      <c r="B1408" s="6" t="s">
        <v>14</v>
      </c>
      <c r="C1408" s="6">
        <v>1185732</v>
      </c>
      <c r="D1408" s="7">
        <v>44385</v>
      </c>
      <c r="E1408" s="6" t="s">
        <v>46</v>
      </c>
      <c r="F1408" s="6" t="s">
        <v>47</v>
      </c>
      <c r="G1408" s="6" t="s">
        <v>65</v>
      </c>
      <c r="H1408" s="6" t="s">
        <v>19</v>
      </c>
      <c r="I1408" s="25">
        <v>0.55000000000000004</v>
      </c>
      <c r="J1408" s="22">
        <v>6250</v>
      </c>
      <c r="K1408" s="23">
        <f t="shared" si="74"/>
        <v>3437.5000000000005</v>
      </c>
      <c r="L1408" s="23">
        <f t="shared" si="75"/>
        <v>859.37500000000011</v>
      </c>
      <c r="M1408" s="33">
        <v>0.25</v>
      </c>
      <c r="N1408" s="30">
        <f t="shared" si="79"/>
        <v>0.55000000000000004</v>
      </c>
      <c r="O1408" s="31">
        <v>3437.5</v>
      </c>
      <c r="P1408" s="31">
        <v>859.375</v>
      </c>
      <c r="Q1408" s="30">
        <f t="shared" si="80"/>
        <v>1890.6250000000005</v>
      </c>
      <c r="R1408" s="27">
        <f t="shared" si="81"/>
        <v>7</v>
      </c>
    </row>
    <row r="1409" spans="1:18">
      <c r="A1409" s="1"/>
      <c r="B1409" s="6" t="s">
        <v>14</v>
      </c>
      <c r="C1409" s="6">
        <v>1185732</v>
      </c>
      <c r="D1409" s="7">
        <v>44385</v>
      </c>
      <c r="E1409" s="6" t="s">
        <v>46</v>
      </c>
      <c r="F1409" s="6" t="s">
        <v>47</v>
      </c>
      <c r="G1409" s="6" t="s">
        <v>65</v>
      </c>
      <c r="H1409" s="6" t="s">
        <v>20</v>
      </c>
      <c r="I1409" s="25">
        <v>0.55000000000000004</v>
      </c>
      <c r="J1409" s="22">
        <v>5750</v>
      </c>
      <c r="K1409" s="23">
        <f t="shared" si="74"/>
        <v>3162.5000000000005</v>
      </c>
      <c r="L1409" s="23">
        <f t="shared" si="75"/>
        <v>948.75000000000011</v>
      </c>
      <c r="M1409" s="33">
        <v>0.3</v>
      </c>
      <c r="N1409" s="30">
        <f t="shared" si="79"/>
        <v>0.55000000000000004</v>
      </c>
      <c r="O1409" s="31">
        <v>3162.5</v>
      </c>
      <c r="P1409" s="31">
        <v>948.75</v>
      </c>
      <c r="Q1409" s="30">
        <f t="shared" si="80"/>
        <v>1739.3750000000005</v>
      </c>
      <c r="R1409" s="27">
        <f t="shared" si="81"/>
        <v>7</v>
      </c>
    </row>
    <row r="1410" spans="1:18">
      <c r="A1410" s="1"/>
      <c r="B1410" s="6" t="s">
        <v>14</v>
      </c>
      <c r="C1410" s="6">
        <v>1185732</v>
      </c>
      <c r="D1410" s="7">
        <v>44385</v>
      </c>
      <c r="E1410" s="6" t="s">
        <v>46</v>
      </c>
      <c r="F1410" s="6" t="s">
        <v>47</v>
      </c>
      <c r="G1410" s="6" t="s">
        <v>65</v>
      </c>
      <c r="H1410" s="6" t="s">
        <v>21</v>
      </c>
      <c r="I1410" s="25">
        <v>0.65</v>
      </c>
      <c r="J1410" s="22">
        <v>6000</v>
      </c>
      <c r="K1410" s="23">
        <f t="shared" si="74"/>
        <v>3900</v>
      </c>
      <c r="L1410" s="23">
        <f t="shared" si="75"/>
        <v>1365</v>
      </c>
      <c r="M1410" s="33">
        <v>0.35</v>
      </c>
      <c r="N1410" s="30">
        <f t="shared" si="79"/>
        <v>0.65</v>
      </c>
      <c r="O1410" s="31">
        <v>3900</v>
      </c>
      <c r="P1410" s="31">
        <v>1365</v>
      </c>
      <c r="Q1410" s="30">
        <f t="shared" si="80"/>
        <v>2535</v>
      </c>
      <c r="R1410" s="27">
        <f t="shared" si="81"/>
        <v>7</v>
      </c>
    </row>
    <row r="1411" spans="1:18">
      <c r="A1411" s="1"/>
      <c r="B1411" s="6" t="s">
        <v>14</v>
      </c>
      <c r="C1411" s="6">
        <v>1185732</v>
      </c>
      <c r="D1411" s="7">
        <v>44385</v>
      </c>
      <c r="E1411" s="6" t="s">
        <v>46</v>
      </c>
      <c r="F1411" s="6" t="s">
        <v>47</v>
      </c>
      <c r="G1411" s="6" t="s">
        <v>65</v>
      </c>
      <c r="H1411" s="6" t="s">
        <v>22</v>
      </c>
      <c r="I1411" s="25">
        <v>0.70000000000000007</v>
      </c>
      <c r="J1411" s="22">
        <v>7750</v>
      </c>
      <c r="K1411" s="23">
        <f t="shared" si="74"/>
        <v>5425.0000000000009</v>
      </c>
      <c r="L1411" s="23">
        <f t="shared" si="75"/>
        <v>2712.5000000000005</v>
      </c>
      <c r="M1411" s="33">
        <v>0.5</v>
      </c>
      <c r="N1411" s="30">
        <f t="shared" ref="N1411:N1474" si="82">_xlfn.NUMBERVALUE(SUBSTITUTE(I1411,"$",""))</f>
        <v>0.7</v>
      </c>
      <c r="O1411" s="31">
        <v>5425</v>
      </c>
      <c r="P1411" s="31">
        <v>2712.5</v>
      </c>
      <c r="Q1411" s="30">
        <f t="shared" ref="Q1411:Q1474" si="83">N1411*K1411</f>
        <v>3797.5000000000005</v>
      </c>
      <c r="R1411" s="27">
        <f t="shared" si="81"/>
        <v>7</v>
      </c>
    </row>
    <row r="1412" spans="1:18">
      <c r="A1412" s="1"/>
      <c r="B1412" s="6" t="s">
        <v>14</v>
      </c>
      <c r="C1412" s="6">
        <v>1185732</v>
      </c>
      <c r="D1412" s="7">
        <v>44417</v>
      </c>
      <c r="E1412" s="6" t="s">
        <v>46</v>
      </c>
      <c r="F1412" s="6" t="s">
        <v>47</v>
      </c>
      <c r="G1412" s="6" t="s">
        <v>65</v>
      </c>
      <c r="H1412" s="6" t="s">
        <v>17</v>
      </c>
      <c r="I1412" s="25">
        <v>0.65</v>
      </c>
      <c r="J1412" s="22">
        <v>9250</v>
      </c>
      <c r="K1412" s="23">
        <f t="shared" si="74"/>
        <v>6012.5</v>
      </c>
      <c r="L1412" s="23">
        <f t="shared" si="75"/>
        <v>2705.625</v>
      </c>
      <c r="M1412" s="33">
        <v>0.45</v>
      </c>
      <c r="N1412" s="30">
        <f t="shared" si="82"/>
        <v>0.65</v>
      </c>
      <c r="O1412" s="31">
        <v>6012.5</v>
      </c>
      <c r="P1412" s="31">
        <v>2705.625</v>
      </c>
      <c r="Q1412" s="30">
        <f t="shared" si="83"/>
        <v>3908.125</v>
      </c>
      <c r="R1412" s="27">
        <f t="shared" si="81"/>
        <v>8</v>
      </c>
    </row>
    <row r="1413" spans="1:18">
      <c r="A1413" s="1"/>
      <c r="B1413" s="6" t="s">
        <v>14</v>
      </c>
      <c r="C1413" s="6">
        <v>1185732</v>
      </c>
      <c r="D1413" s="7">
        <v>44417</v>
      </c>
      <c r="E1413" s="6" t="s">
        <v>46</v>
      </c>
      <c r="F1413" s="6" t="s">
        <v>47</v>
      </c>
      <c r="G1413" s="6" t="s">
        <v>65</v>
      </c>
      <c r="H1413" s="6" t="s">
        <v>18</v>
      </c>
      <c r="I1413" s="25">
        <v>0.60000000000000009</v>
      </c>
      <c r="J1413" s="22">
        <v>7000</v>
      </c>
      <c r="K1413" s="23">
        <f t="shared" si="74"/>
        <v>4200.0000000000009</v>
      </c>
      <c r="L1413" s="23">
        <f t="shared" si="75"/>
        <v>1470.0000000000002</v>
      </c>
      <c r="M1413" s="33">
        <v>0.35</v>
      </c>
      <c r="N1413" s="30">
        <f t="shared" si="82"/>
        <v>0.6</v>
      </c>
      <c r="O1413" s="31">
        <v>4200</v>
      </c>
      <c r="P1413" s="31">
        <v>1470</v>
      </c>
      <c r="Q1413" s="30">
        <f t="shared" si="83"/>
        <v>2520.0000000000005</v>
      </c>
      <c r="R1413" s="27">
        <f t="shared" si="81"/>
        <v>8</v>
      </c>
    </row>
    <row r="1414" spans="1:18">
      <c r="A1414" s="1"/>
      <c r="B1414" s="6" t="s">
        <v>14</v>
      </c>
      <c r="C1414" s="6">
        <v>1185732</v>
      </c>
      <c r="D1414" s="7">
        <v>44417</v>
      </c>
      <c r="E1414" s="6" t="s">
        <v>46</v>
      </c>
      <c r="F1414" s="6" t="s">
        <v>47</v>
      </c>
      <c r="G1414" s="6" t="s">
        <v>65</v>
      </c>
      <c r="H1414" s="6" t="s">
        <v>19</v>
      </c>
      <c r="I1414" s="25">
        <v>0.55000000000000004</v>
      </c>
      <c r="J1414" s="22">
        <v>6250</v>
      </c>
      <c r="K1414" s="23">
        <f t="shared" si="74"/>
        <v>3437.5000000000005</v>
      </c>
      <c r="L1414" s="23">
        <f t="shared" si="75"/>
        <v>859.37500000000011</v>
      </c>
      <c r="M1414" s="33">
        <v>0.25</v>
      </c>
      <c r="N1414" s="30">
        <f t="shared" si="82"/>
        <v>0.55000000000000004</v>
      </c>
      <c r="O1414" s="31">
        <v>3437.5</v>
      </c>
      <c r="P1414" s="31">
        <v>859.375</v>
      </c>
      <c r="Q1414" s="30">
        <f t="shared" si="83"/>
        <v>1890.6250000000005</v>
      </c>
      <c r="R1414" s="27">
        <f t="shared" si="81"/>
        <v>8</v>
      </c>
    </row>
    <row r="1415" spans="1:18">
      <c r="A1415" s="1"/>
      <c r="B1415" s="6" t="s">
        <v>14</v>
      </c>
      <c r="C1415" s="6">
        <v>1185732</v>
      </c>
      <c r="D1415" s="7">
        <v>44417</v>
      </c>
      <c r="E1415" s="6" t="s">
        <v>46</v>
      </c>
      <c r="F1415" s="6" t="s">
        <v>47</v>
      </c>
      <c r="G1415" s="6" t="s">
        <v>65</v>
      </c>
      <c r="H1415" s="6" t="s">
        <v>20</v>
      </c>
      <c r="I1415" s="25">
        <v>0.45</v>
      </c>
      <c r="J1415" s="22">
        <v>5750</v>
      </c>
      <c r="K1415" s="23">
        <f t="shared" si="74"/>
        <v>2587.5</v>
      </c>
      <c r="L1415" s="23">
        <f t="shared" si="75"/>
        <v>776.25</v>
      </c>
      <c r="M1415" s="33">
        <v>0.3</v>
      </c>
      <c r="N1415" s="30">
        <f t="shared" si="82"/>
        <v>0.45</v>
      </c>
      <c r="O1415" s="31">
        <v>2587.5</v>
      </c>
      <c r="P1415" s="31">
        <v>776.25</v>
      </c>
      <c r="Q1415" s="30">
        <f t="shared" si="83"/>
        <v>1164.375</v>
      </c>
      <c r="R1415" s="27">
        <f t="shared" si="81"/>
        <v>8</v>
      </c>
    </row>
    <row r="1416" spans="1:18">
      <c r="A1416" s="1"/>
      <c r="B1416" s="6" t="s">
        <v>14</v>
      </c>
      <c r="C1416" s="6">
        <v>1185732</v>
      </c>
      <c r="D1416" s="7">
        <v>44417</v>
      </c>
      <c r="E1416" s="6" t="s">
        <v>46</v>
      </c>
      <c r="F1416" s="6" t="s">
        <v>47</v>
      </c>
      <c r="G1416" s="6" t="s">
        <v>65</v>
      </c>
      <c r="H1416" s="6" t="s">
        <v>21</v>
      </c>
      <c r="I1416" s="25">
        <v>0.55000000000000004</v>
      </c>
      <c r="J1416" s="22">
        <v>5500</v>
      </c>
      <c r="K1416" s="23">
        <f t="shared" si="74"/>
        <v>3025.0000000000005</v>
      </c>
      <c r="L1416" s="23">
        <f t="shared" si="75"/>
        <v>1058.75</v>
      </c>
      <c r="M1416" s="33">
        <v>0.35</v>
      </c>
      <c r="N1416" s="30">
        <f t="shared" si="82"/>
        <v>0.55000000000000004</v>
      </c>
      <c r="O1416" s="31">
        <v>3025</v>
      </c>
      <c r="P1416" s="31">
        <v>1058.75</v>
      </c>
      <c r="Q1416" s="30">
        <f t="shared" si="83"/>
        <v>1663.7500000000005</v>
      </c>
      <c r="R1416" s="27">
        <f t="shared" si="81"/>
        <v>8</v>
      </c>
    </row>
    <row r="1417" spans="1:18">
      <c r="A1417" s="1"/>
      <c r="B1417" s="6" t="s">
        <v>14</v>
      </c>
      <c r="C1417" s="6">
        <v>1185732</v>
      </c>
      <c r="D1417" s="7">
        <v>44417</v>
      </c>
      <c r="E1417" s="6" t="s">
        <v>46</v>
      </c>
      <c r="F1417" s="6" t="s">
        <v>47</v>
      </c>
      <c r="G1417" s="6" t="s">
        <v>65</v>
      </c>
      <c r="H1417" s="6" t="s">
        <v>22</v>
      </c>
      <c r="I1417" s="25">
        <v>0.60000000000000009</v>
      </c>
      <c r="J1417" s="22">
        <v>7250</v>
      </c>
      <c r="K1417" s="23">
        <f t="shared" si="74"/>
        <v>4350.0000000000009</v>
      </c>
      <c r="L1417" s="23">
        <f t="shared" si="75"/>
        <v>2175.0000000000005</v>
      </c>
      <c r="M1417" s="33">
        <v>0.5</v>
      </c>
      <c r="N1417" s="30">
        <f t="shared" si="82"/>
        <v>0.6</v>
      </c>
      <c r="O1417" s="31">
        <v>4350</v>
      </c>
      <c r="P1417" s="31">
        <v>2175</v>
      </c>
      <c r="Q1417" s="30">
        <f t="shared" si="83"/>
        <v>2610.0000000000005</v>
      </c>
      <c r="R1417" s="27">
        <f t="shared" si="81"/>
        <v>8</v>
      </c>
    </row>
    <row r="1418" spans="1:18">
      <c r="A1418" s="1"/>
      <c r="B1418" s="6" t="s">
        <v>14</v>
      </c>
      <c r="C1418" s="6">
        <v>1185732</v>
      </c>
      <c r="D1418" s="7">
        <v>44447</v>
      </c>
      <c r="E1418" s="6" t="s">
        <v>46</v>
      </c>
      <c r="F1418" s="6" t="s">
        <v>47</v>
      </c>
      <c r="G1418" s="6" t="s">
        <v>65</v>
      </c>
      <c r="H1418" s="6" t="s">
        <v>17</v>
      </c>
      <c r="I1418" s="25">
        <v>0.55000000000000004</v>
      </c>
      <c r="J1418" s="22">
        <v>8500</v>
      </c>
      <c r="K1418" s="23">
        <f t="shared" si="74"/>
        <v>4675</v>
      </c>
      <c r="L1418" s="23">
        <f t="shared" si="75"/>
        <v>2103.75</v>
      </c>
      <c r="M1418" s="33">
        <v>0.45</v>
      </c>
      <c r="N1418" s="30">
        <f t="shared" si="82"/>
        <v>0.55000000000000004</v>
      </c>
      <c r="O1418" s="31">
        <v>4675</v>
      </c>
      <c r="P1418" s="31">
        <v>2103.75</v>
      </c>
      <c r="Q1418" s="30">
        <f t="shared" si="83"/>
        <v>2571.25</v>
      </c>
      <c r="R1418" s="27">
        <f t="shared" si="81"/>
        <v>9</v>
      </c>
    </row>
    <row r="1419" spans="1:18">
      <c r="A1419" s="1"/>
      <c r="B1419" s="6" t="s">
        <v>14</v>
      </c>
      <c r="C1419" s="6">
        <v>1185732</v>
      </c>
      <c r="D1419" s="7">
        <v>44447</v>
      </c>
      <c r="E1419" s="6" t="s">
        <v>46</v>
      </c>
      <c r="F1419" s="6" t="s">
        <v>47</v>
      </c>
      <c r="G1419" s="6" t="s">
        <v>65</v>
      </c>
      <c r="H1419" s="6" t="s">
        <v>18</v>
      </c>
      <c r="I1419" s="25">
        <v>0.50000000000000011</v>
      </c>
      <c r="J1419" s="22">
        <v>6500</v>
      </c>
      <c r="K1419" s="23">
        <f t="shared" si="74"/>
        <v>3250.0000000000009</v>
      </c>
      <c r="L1419" s="23">
        <f t="shared" si="75"/>
        <v>1137.5000000000002</v>
      </c>
      <c r="M1419" s="33">
        <v>0.35</v>
      </c>
      <c r="N1419" s="30">
        <f t="shared" si="82"/>
        <v>0.5</v>
      </c>
      <c r="O1419" s="31">
        <v>3250</v>
      </c>
      <c r="P1419" s="31">
        <v>1137.5</v>
      </c>
      <c r="Q1419" s="30">
        <f t="shared" si="83"/>
        <v>1625.0000000000005</v>
      </c>
      <c r="R1419" s="27">
        <f t="shared" si="81"/>
        <v>9</v>
      </c>
    </row>
    <row r="1420" spans="1:18">
      <c r="A1420" s="1"/>
      <c r="B1420" s="6" t="s">
        <v>14</v>
      </c>
      <c r="C1420" s="6">
        <v>1185732</v>
      </c>
      <c r="D1420" s="7">
        <v>44447</v>
      </c>
      <c r="E1420" s="6" t="s">
        <v>46</v>
      </c>
      <c r="F1420" s="6" t="s">
        <v>47</v>
      </c>
      <c r="G1420" s="6" t="s">
        <v>65</v>
      </c>
      <c r="H1420" s="6" t="s">
        <v>19</v>
      </c>
      <c r="I1420" s="25">
        <v>0.45</v>
      </c>
      <c r="J1420" s="22">
        <v>5500</v>
      </c>
      <c r="K1420" s="23">
        <f t="shared" si="74"/>
        <v>2475</v>
      </c>
      <c r="L1420" s="23">
        <f t="shared" si="75"/>
        <v>618.75</v>
      </c>
      <c r="M1420" s="33">
        <v>0.25</v>
      </c>
      <c r="N1420" s="30">
        <f t="shared" si="82"/>
        <v>0.45</v>
      </c>
      <c r="O1420" s="31">
        <v>2475</v>
      </c>
      <c r="P1420" s="31">
        <v>618.75</v>
      </c>
      <c r="Q1420" s="30">
        <f t="shared" si="83"/>
        <v>1113.75</v>
      </c>
      <c r="R1420" s="27">
        <f t="shared" si="81"/>
        <v>9</v>
      </c>
    </row>
    <row r="1421" spans="1:18">
      <c r="A1421" s="1"/>
      <c r="B1421" s="6" t="s">
        <v>14</v>
      </c>
      <c r="C1421" s="6">
        <v>1185732</v>
      </c>
      <c r="D1421" s="7">
        <v>44447</v>
      </c>
      <c r="E1421" s="6" t="s">
        <v>46</v>
      </c>
      <c r="F1421" s="6" t="s">
        <v>47</v>
      </c>
      <c r="G1421" s="6" t="s">
        <v>65</v>
      </c>
      <c r="H1421" s="6" t="s">
        <v>20</v>
      </c>
      <c r="I1421" s="25">
        <v>0.45</v>
      </c>
      <c r="J1421" s="22">
        <v>5250</v>
      </c>
      <c r="K1421" s="23">
        <f t="shared" si="74"/>
        <v>2362.5</v>
      </c>
      <c r="L1421" s="23">
        <f t="shared" si="75"/>
        <v>708.75</v>
      </c>
      <c r="M1421" s="33">
        <v>0.3</v>
      </c>
      <c r="N1421" s="30">
        <f t="shared" si="82"/>
        <v>0.45</v>
      </c>
      <c r="O1421" s="31">
        <v>2362.5</v>
      </c>
      <c r="P1421" s="31">
        <v>708.75</v>
      </c>
      <c r="Q1421" s="30">
        <f t="shared" si="83"/>
        <v>1063.125</v>
      </c>
      <c r="R1421" s="27">
        <f t="shared" si="81"/>
        <v>9</v>
      </c>
    </row>
    <row r="1422" spans="1:18">
      <c r="A1422" s="1"/>
      <c r="B1422" s="6" t="s">
        <v>14</v>
      </c>
      <c r="C1422" s="6">
        <v>1185732</v>
      </c>
      <c r="D1422" s="7">
        <v>44447</v>
      </c>
      <c r="E1422" s="6" t="s">
        <v>46</v>
      </c>
      <c r="F1422" s="6" t="s">
        <v>47</v>
      </c>
      <c r="G1422" s="6" t="s">
        <v>65</v>
      </c>
      <c r="H1422" s="6" t="s">
        <v>21</v>
      </c>
      <c r="I1422" s="25">
        <v>0.55000000000000004</v>
      </c>
      <c r="J1422" s="22">
        <v>5250</v>
      </c>
      <c r="K1422" s="23">
        <f t="shared" si="74"/>
        <v>2887.5000000000005</v>
      </c>
      <c r="L1422" s="23">
        <f t="shared" si="75"/>
        <v>1010.6250000000001</v>
      </c>
      <c r="M1422" s="33">
        <v>0.35</v>
      </c>
      <c r="N1422" s="30">
        <f t="shared" si="82"/>
        <v>0.55000000000000004</v>
      </c>
      <c r="O1422" s="31">
        <v>2887.5</v>
      </c>
      <c r="P1422" s="31">
        <v>1010.625</v>
      </c>
      <c r="Q1422" s="30">
        <f t="shared" si="83"/>
        <v>1588.1250000000005</v>
      </c>
      <c r="R1422" s="27">
        <f t="shared" si="81"/>
        <v>9</v>
      </c>
    </row>
    <row r="1423" spans="1:18">
      <c r="A1423" s="1"/>
      <c r="B1423" s="6" t="s">
        <v>14</v>
      </c>
      <c r="C1423" s="6">
        <v>1185732</v>
      </c>
      <c r="D1423" s="7">
        <v>44447</v>
      </c>
      <c r="E1423" s="6" t="s">
        <v>46</v>
      </c>
      <c r="F1423" s="6" t="s">
        <v>47</v>
      </c>
      <c r="G1423" s="6" t="s">
        <v>65</v>
      </c>
      <c r="H1423" s="6" t="s">
        <v>22</v>
      </c>
      <c r="I1423" s="25">
        <v>0.60000000000000009</v>
      </c>
      <c r="J1423" s="22">
        <v>6250</v>
      </c>
      <c r="K1423" s="23">
        <f t="shared" si="74"/>
        <v>3750.0000000000005</v>
      </c>
      <c r="L1423" s="23">
        <f t="shared" si="75"/>
        <v>1875.0000000000002</v>
      </c>
      <c r="M1423" s="33">
        <v>0.5</v>
      </c>
      <c r="N1423" s="30">
        <f t="shared" si="82"/>
        <v>0.6</v>
      </c>
      <c r="O1423" s="31">
        <v>3750</v>
      </c>
      <c r="P1423" s="31">
        <v>1875</v>
      </c>
      <c r="Q1423" s="30">
        <f t="shared" si="83"/>
        <v>2250</v>
      </c>
      <c r="R1423" s="27">
        <f t="shared" si="81"/>
        <v>9</v>
      </c>
    </row>
    <row r="1424" spans="1:18">
      <c r="A1424" s="1"/>
      <c r="B1424" s="6" t="s">
        <v>14</v>
      </c>
      <c r="C1424" s="6">
        <v>1185732</v>
      </c>
      <c r="D1424" s="7">
        <v>44479</v>
      </c>
      <c r="E1424" s="6" t="s">
        <v>46</v>
      </c>
      <c r="F1424" s="6" t="s">
        <v>47</v>
      </c>
      <c r="G1424" s="6" t="s">
        <v>65</v>
      </c>
      <c r="H1424" s="6" t="s">
        <v>17</v>
      </c>
      <c r="I1424" s="25">
        <v>0.60000000000000009</v>
      </c>
      <c r="J1424" s="22">
        <v>8000</v>
      </c>
      <c r="K1424" s="23">
        <f t="shared" si="74"/>
        <v>4800.0000000000009</v>
      </c>
      <c r="L1424" s="23">
        <f t="shared" si="75"/>
        <v>2160.0000000000005</v>
      </c>
      <c r="M1424" s="33">
        <v>0.45</v>
      </c>
      <c r="N1424" s="30">
        <f t="shared" si="82"/>
        <v>0.6</v>
      </c>
      <c r="O1424" s="31">
        <v>4800</v>
      </c>
      <c r="P1424" s="31">
        <v>2160</v>
      </c>
      <c r="Q1424" s="30">
        <f t="shared" si="83"/>
        <v>2880.0000000000005</v>
      </c>
      <c r="R1424" s="27">
        <f t="shared" si="81"/>
        <v>10</v>
      </c>
    </row>
    <row r="1425" spans="1:18">
      <c r="A1425" s="1"/>
      <c r="B1425" s="6" t="s">
        <v>14</v>
      </c>
      <c r="C1425" s="6">
        <v>1185732</v>
      </c>
      <c r="D1425" s="7">
        <v>44479</v>
      </c>
      <c r="E1425" s="6" t="s">
        <v>46</v>
      </c>
      <c r="F1425" s="6" t="s">
        <v>47</v>
      </c>
      <c r="G1425" s="6" t="s">
        <v>65</v>
      </c>
      <c r="H1425" s="6" t="s">
        <v>18</v>
      </c>
      <c r="I1425" s="25">
        <v>0.50000000000000011</v>
      </c>
      <c r="J1425" s="22">
        <v>6250</v>
      </c>
      <c r="K1425" s="23">
        <f t="shared" si="74"/>
        <v>3125.0000000000009</v>
      </c>
      <c r="L1425" s="23">
        <f t="shared" si="75"/>
        <v>1093.7500000000002</v>
      </c>
      <c r="M1425" s="33">
        <v>0.35</v>
      </c>
      <c r="N1425" s="30">
        <f t="shared" si="82"/>
        <v>0.5</v>
      </c>
      <c r="O1425" s="31">
        <v>3125</v>
      </c>
      <c r="P1425" s="31">
        <v>1093.75</v>
      </c>
      <c r="Q1425" s="30">
        <f t="shared" si="83"/>
        <v>1562.5000000000005</v>
      </c>
      <c r="R1425" s="27">
        <f t="shared" si="81"/>
        <v>10</v>
      </c>
    </row>
    <row r="1426" spans="1:18">
      <c r="A1426" s="1"/>
      <c r="B1426" s="6" t="s">
        <v>14</v>
      </c>
      <c r="C1426" s="6">
        <v>1185732</v>
      </c>
      <c r="D1426" s="7">
        <v>44479</v>
      </c>
      <c r="E1426" s="6" t="s">
        <v>46</v>
      </c>
      <c r="F1426" s="6" t="s">
        <v>47</v>
      </c>
      <c r="G1426" s="6" t="s">
        <v>65</v>
      </c>
      <c r="H1426" s="6" t="s">
        <v>19</v>
      </c>
      <c r="I1426" s="25">
        <v>0.50000000000000011</v>
      </c>
      <c r="J1426" s="22">
        <v>5250</v>
      </c>
      <c r="K1426" s="23">
        <f t="shared" si="74"/>
        <v>2625.0000000000005</v>
      </c>
      <c r="L1426" s="23">
        <f t="shared" si="75"/>
        <v>656.25000000000011</v>
      </c>
      <c r="M1426" s="33">
        <v>0.25</v>
      </c>
      <c r="N1426" s="30">
        <f t="shared" si="82"/>
        <v>0.5</v>
      </c>
      <c r="O1426" s="31">
        <v>2625</v>
      </c>
      <c r="P1426" s="31">
        <v>656.25</v>
      </c>
      <c r="Q1426" s="30">
        <f t="shared" si="83"/>
        <v>1312.5000000000002</v>
      </c>
      <c r="R1426" s="27">
        <f t="shared" si="81"/>
        <v>10</v>
      </c>
    </row>
    <row r="1427" spans="1:18">
      <c r="A1427" s="1"/>
      <c r="B1427" s="6" t="s">
        <v>14</v>
      </c>
      <c r="C1427" s="6">
        <v>1185732</v>
      </c>
      <c r="D1427" s="7">
        <v>44479</v>
      </c>
      <c r="E1427" s="6" t="s">
        <v>46</v>
      </c>
      <c r="F1427" s="6" t="s">
        <v>47</v>
      </c>
      <c r="G1427" s="6" t="s">
        <v>65</v>
      </c>
      <c r="H1427" s="6" t="s">
        <v>20</v>
      </c>
      <c r="I1427" s="25">
        <v>0.50000000000000011</v>
      </c>
      <c r="J1427" s="22">
        <v>5000</v>
      </c>
      <c r="K1427" s="23">
        <f t="shared" si="74"/>
        <v>2500.0000000000005</v>
      </c>
      <c r="L1427" s="23">
        <f t="shared" si="75"/>
        <v>750.00000000000011</v>
      </c>
      <c r="M1427" s="33">
        <v>0.3</v>
      </c>
      <c r="N1427" s="30">
        <f t="shared" si="82"/>
        <v>0.5</v>
      </c>
      <c r="O1427" s="31">
        <v>2500</v>
      </c>
      <c r="P1427" s="31">
        <v>750</v>
      </c>
      <c r="Q1427" s="30">
        <f t="shared" si="83"/>
        <v>1250.0000000000002</v>
      </c>
      <c r="R1427" s="27">
        <f t="shared" si="81"/>
        <v>10</v>
      </c>
    </row>
    <row r="1428" spans="1:18">
      <c r="A1428" s="1"/>
      <c r="B1428" s="6" t="s">
        <v>14</v>
      </c>
      <c r="C1428" s="6">
        <v>1185732</v>
      </c>
      <c r="D1428" s="7">
        <v>44479</v>
      </c>
      <c r="E1428" s="6" t="s">
        <v>46</v>
      </c>
      <c r="F1428" s="6" t="s">
        <v>47</v>
      </c>
      <c r="G1428" s="6" t="s">
        <v>65</v>
      </c>
      <c r="H1428" s="6" t="s">
        <v>21</v>
      </c>
      <c r="I1428" s="25">
        <v>0.60000000000000009</v>
      </c>
      <c r="J1428" s="22">
        <v>5000</v>
      </c>
      <c r="K1428" s="23">
        <f t="shared" si="74"/>
        <v>3000.0000000000005</v>
      </c>
      <c r="L1428" s="23">
        <f t="shared" si="75"/>
        <v>1050</v>
      </c>
      <c r="M1428" s="33">
        <v>0.35</v>
      </c>
      <c r="N1428" s="30">
        <f t="shared" si="82"/>
        <v>0.6</v>
      </c>
      <c r="O1428" s="31">
        <v>3000</v>
      </c>
      <c r="P1428" s="31">
        <v>1050</v>
      </c>
      <c r="Q1428" s="30">
        <f t="shared" si="83"/>
        <v>1800.0000000000002</v>
      </c>
      <c r="R1428" s="27">
        <f t="shared" si="81"/>
        <v>10</v>
      </c>
    </row>
    <row r="1429" spans="1:18">
      <c r="A1429" s="1"/>
      <c r="B1429" s="6" t="s">
        <v>14</v>
      </c>
      <c r="C1429" s="6">
        <v>1185732</v>
      </c>
      <c r="D1429" s="7">
        <v>44479</v>
      </c>
      <c r="E1429" s="6" t="s">
        <v>46</v>
      </c>
      <c r="F1429" s="6" t="s">
        <v>47</v>
      </c>
      <c r="G1429" s="6" t="s">
        <v>65</v>
      </c>
      <c r="H1429" s="6" t="s">
        <v>22</v>
      </c>
      <c r="I1429" s="25">
        <v>0.65</v>
      </c>
      <c r="J1429" s="22">
        <v>6250</v>
      </c>
      <c r="K1429" s="23">
        <f t="shared" si="74"/>
        <v>4062.5</v>
      </c>
      <c r="L1429" s="23">
        <f t="shared" si="75"/>
        <v>2031.25</v>
      </c>
      <c r="M1429" s="33">
        <v>0.5</v>
      </c>
      <c r="N1429" s="30">
        <f t="shared" si="82"/>
        <v>0.65</v>
      </c>
      <c r="O1429" s="31">
        <v>4062.5</v>
      </c>
      <c r="P1429" s="31">
        <v>2031.25</v>
      </c>
      <c r="Q1429" s="30">
        <f t="shared" si="83"/>
        <v>2640.625</v>
      </c>
      <c r="R1429" s="27">
        <f t="shared" si="81"/>
        <v>10</v>
      </c>
    </row>
    <row r="1430" spans="1:18">
      <c r="A1430" s="1"/>
      <c r="B1430" s="6" t="s">
        <v>14</v>
      </c>
      <c r="C1430" s="6">
        <v>1185732</v>
      </c>
      <c r="D1430" s="7">
        <v>44509</v>
      </c>
      <c r="E1430" s="6" t="s">
        <v>46</v>
      </c>
      <c r="F1430" s="6" t="s">
        <v>47</v>
      </c>
      <c r="G1430" s="6" t="s">
        <v>65</v>
      </c>
      <c r="H1430" s="6" t="s">
        <v>17</v>
      </c>
      <c r="I1430" s="25">
        <v>0.60000000000000009</v>
      </c>
      <c r="J1430" s="22">
        <v>7750</v>
      </c>
      <c r="K1430" s="23">
        <f t="shared" si="74"/>
        <v>4650.0000000000009</v>
      </c>
      <c r="L1430" s="23">
        <f t="shared" si="75"/>
        <v>2092.5000000000005</v>
      </c>
      <c r="M1430" s="33">
        <v>0.45</v>
      </c>
      <c r="N1430" s="30">
        <f t="shared" si="82"/>
        <v>0.6</v>
      </c>
      <c r="O1430" s="31">
        <v>4650</v>
      </c>
      <c r="P1430" s="31">
        <v>2092.5</v>
      </c>
      <c r="Q1430" s="30">
        <f t="shared" si="83"/>
        <v>2790.0000000000005</v>
      </c>
      <c r="R1430" s="27">
        <f t="shared" si="81"/>
        <v>11</v>
      </c>
    </row>
    <row r="1431" spans="1:18">
      <c r="A1431" s="1"/>
      <c r="B1431" s="6" t="s">
        <v>14</v>
      </c>
      <c r="C1431" s="6">
        <v>1185732</v>
      </c>
      <c r="D1431" s="7">
        <v>44509</v>
      </c>
      <c r="E1431" s="6" t="s">
        <v>46</v>
      </c>
      <c r="F1431" s="6" t="s">
        <v>47</v>
      </c>
      <c r="G1431" s="6" t="s">
        <v>65</v>
      </c>
      <c r="H1431" s="6" t="s">
        <v>18</v>
      </c>
      <c r="I1431" s="25">
        <v>0.50000000000000011</v>
      </c>
      <c r="J1431" s="22">
        <v>6000</v>
      </c>
      <c r="K1431" s="23">
        <f t="shared" si="74"/>
        <v>3000.0000000000005</v>
      </c>
      <c r="L1431" s="23">
        <f t="shared" si="75"/>
        <v>1050</v>
      </c>
      <c r="M1431" s="33">
        <v>0.35</v>
      </c>
      <c r="N1431" s="30">
        <f t="shared" si="82"/>
        <v>0.5</v>
      </c>
      <c r="O1431" s="31">
        <v>3000</v>
      </c>
      <c r="P1431" s="31">
        <v>1050</v>
      </c>
      <c r="Q1431" s="30">
        <f t="shared" si="83"/>
        <v>1500.0000000000002</v>
      </c>
      <c r="R1431" s="27">
        <f t="shared" si="81"/>
        <v>11</v>
      </c>
    </row>
    <row r="1432" spans="1:18">
      <c r="A1432" s="1"/>
      <c r="B1432" s="6" t="s">
        <v>14</v>
      </c>
      <c r="C1432" s="6">
        <v>1185732</v>
      </c>
      <c r="D1432" s="7">
        <v>44509</v>
      </c>
      <c r="E1432" s="6" t="s">
        <v>46</v>
      </c>
      <c r="F1432" s="6" t="s">
        <v>47</v>
      </c>
      <c r="G1432" s="6" t="s">
        <v>65</v>
      </c>
      <c r="H1432" s="6" t="s">
        <v>19</v>
      </c>
      <c r="I1432" s="25">
        <v>0.50000000000000011</v>
      </c>
      <c r="J1432" s="22">
        <v>5450</v>
      </c>
      <c r="K1432" s="23">
        <f t="shared" si="74"/>
        <v>2725.0000000000005</v>
      </c>
      <c r="L1432" s="23">
        <f t="shared" si="75"/>
        <v>681.25000000000011</v>
      </c>
      <c r="M1432" s="33">
        <v>0.25</v>
      </c>
      <c r="N1432" s="30">
        <f t="shared" si="82"/>
        <v>0.5</v>
      </c>
      <c r="O1432" s="31">
        <v>2725</v>
      </c>
      <c r="P1432" s="31">
        <v>681.25</v>
      </c>
      <c r="Q1432" s="30">
        <f t="shared" si="83"/>
        <v>1362.5000000000002</v>
      </c>
      <c r="R1432" s="27">
        <f t="shared" si="81"/>
        <v>11</v>
      </c>
    </row>
    <row r="1433" spans="1:18">
      <c r="A1433" s="1"/>
      <c r="B1433" s="6" t="s">
        <v>14</v>
      </c>
      <c r="C1433" s="6">
        <v>1185732</v>
      </c>
      <c r="D1433" s="7">
        <v>44509</v>
      </c>
      <c r="E1433" s="6" t="s">
        <v>46</v>
      </c>
      <c r="F1433" s="6" t="s">
        <v>47</v>
      </c>
      <c r="G1433" s="6" t="s">
        <v>65</v>
      </c>
      <c r="H1433" s="6" t="s">
        <v>20</v>
      </c>
      <c r="I1433" s="25">
        <v>0.50000000000000011</v>
      </c>
      <c r="J1433" s="22">
        <v>5750</v>
      </c>
      <c r="K1433" s="23">
        <f t="shared" si="74"/>
        <v>2875.0000000000005</v>
      </c>
      <c r="L1433" s="23">
        <f t="shared" si="75"/>
        <v>862.50000000000011</v>
      </c>
      <c r="M1433" s="33">
        <v>0.3</v>
      </c>
      <c r="N1433" s="30">
        <f t="shared" si="82"/>
        <v>0.5</v>
      </c>
      <c r="O1433" s="31">
        <v>2875</v>
      </c>
      <c r="P1433" s="31">
        <v>862.5</v>
      </c>
      <c r="Q1433" s="30">
        <f t="shared" si="83"/>
        <v>1437.5000000000002</v>
      </c>
      <c r="R1433" s="27">
        <f t="shared" si="81"/>
        <v>11</v>
      </c>
    </row>
    <row r="1434" spans="1:18">
      <c r="A1434" s="1"/>
      <c r="B1434" s="6" t="s">
        <v>14</v>
      </c>
      <c r="C1434" s="6">
        <v>1185732</v>
      </c>
      <c r="D1434" s="7">
        <v>44509</v>
      </c>
      <c r="E1434" s="6" t="s">
        <v>46</v>
      </c>
      <c r="F1434" s="6" t="s">
        <v>47</v>
      </c>
      <c r="G1434" s="6" t="s">
        <v>65</v>
      </c>
      <c r="H1434" s="6" t="s">
        <v>21</v>
      </c>
      <c r="I1434" s="25">
        <v>0.65</v>
      </c>
      <c r="J1434" s="22">
        <v>5500</v>
      </c>
      <c r="K1434" s="23">
        <f t="shared" si="74"/>
        <v>3575</v>
      </c>
      <c r="L1434" s="23">
        <f t="shared" si="75"/>
        <v>1251.25</v>
      </c>
      <c r="M1434" s="33">
        <v>0.35</v>
      </c>
      <c r="N1434" s="30">
        <f t="shared" si="82"/>
        <v>0.65</v>
      </c>
      <c r="O1434" s="31">
        <v>3575</v>
      </c>
      <c r="P1434" s="31">
        <v>1251.25</v>
      </c>
      <c r="Q1434" s="30">
        <f t="shared" si="83"/>
        <v>2323.75</v>
      </c>
      <c r="R1434" s="27">
        <f t="shared" si="81"/>
        <v>11</v>
      </c>
    </row>
    <row r="1435" spans="1:18">
      <c r="A1435" s="1"/>
      <c r="B1435" s="6" t="s">
        <v>14</v>
      </c>
      <c r="C1435" s="6">
        <v>1185732</v>
      </c>
      <c r="D1435" s="7">
        <v>44509</v>
      </c>
      <c r="E1435" s="6" t="s">
        <v>46</v>
      </c>
      <c r="F1435" s="6" t="s">
        <v>47</v>
      </c>
      <c r="G1435" s="6" t="s">
        <v>65</v>
      </c>
      <c r="H1435" s="6" t="s">
        <v>22</v>
      </c>
      <c r="I1435" s="25">
        <v>0.7</v>
      </c>
      <c r="J1435" s="22">
        <v>6500</v>
      </c>
      <c r="K1435" s="23">
        <f t="shared" si="74"/>
        <v>4550</v>
      </c>
      <c r="L1435" s="23">
        <f t="shared" si="75"/>
        <v>2275</v>
      </c>
      <c r="M1435" s="33">
        <v>0.5</v>
      </c>
      <c r="N1435" s="30">
        <f t="shared" si="82"/>
        <v>0.7</v>
      </c>
      <c r="O1435" s="31">
        <v>4550</v>
      </c>
      <c r="P1435" s="31">
        <v>2275</v>
      </c>
      <c r="Q1435" s="30">
        <f t="shared" si="83"/>
        <v>3185</v>
      </c>
      <c r="R1435" s="27">
        <f t="shared" si="81"/>
        <v>11</v>
      </c>
    </row>
    <row r="1436" spans="1:18">
      <c r="A1436" s="1"/>
      <c r="B1436" s="6" t="s">
        <v>14</v>
      </c>
      <c r="C1436" s="6">
        <v>1185732</v>
      </c>
      <c r="D1436" s="7">
        <v>44538</v>
      </c>
      <c r="E1436" s="6" t="s">
        <v>46</v>
      </c>
      <c r="F1436" s="6" t="s">
        <v>47</v>
      </c>
      <c r="G1436" s="6" t="s">
        <v>65</v>
      </c>
      <c r="H1436" s="6" t="s">
        <v>17</v>
      </c>
      <c r="I1436" s="25">
        <v>0.65</v>
      </c>
      <c r="J1436" s="22">
        <v>8750</v>
      </c>
      <c r="K1436" s="23">
        <f t="shared" si="74"/>
        <v>5687.5</v>
      </c>
      <c r="L1436" s="23">
        <f t="shared" si="75"/>
        <v>2559.375</v>
      </c>
      <c r="M1436" s="33">
        <v>0.45</v>
      </c>
      <c r="N1436" s="30">
        <f t="shared" si="82"/>
        <v>0.65</v>
      </c>
      <c r="O1436" s="31">
        <v>5687.5</v>
      </c>
      <c r="P1436" s="31">
        <v>2559.375</v>
      </c>
      <c r="Q1436" s="30">
        <f t="shared" si="83"/>
        <v>3696.875</v>
      </c>
      <c r="R1436" s="27">
        <f t="shared" si="81"/>
        <v>12</v>
      </c>
    </row>
    <row r="1437" spans="1:18">
      <c r="A1437" s="1"/>
      <c r="B1437" s="6" t="s">
        <v>14</v>
      </c>
      <c r="C1437" s="6">
        <v>1185732</v>
      </c>
      <c r="D1437" s="7">
        <v>44538</v>
      </c>
      <c r="E1437" s="6" t="s">
        <v>46</v>
      </c>
      <c r="F1437" s="6" t="s">
        <v>47</v>
      </c>
      <c r="G1437" s="6" t="s">
        <v>65</v>
      </c>
      <c r="H1437" s="6" t="s">
        <v>18</v>
      </c>
      <c r="I1437" s="25">
        <v>0.55000000000000004</v>
      </c>
      <c r="J1437" s="22">
        <v>6750</v>
      </c>
      <c r="K1437" s="23">
        <f t="shared" si="74"/>
        <v>3712.5000000000005</v>
      </c>
      <c r="L1437" s="23">
        <f t="shared" si="75"/>
        <v>1299.375</v>
      </c>
      <c r="M1437" s="33">
        <v>0.35</v>
      </c>
      <c r="N1437" s="30">
        <f t="shared" si="82"/>
        <v>0.55000000000000004</v>
      </c>
      <c r="O1437" s="31">
        <v>3712.5</v>
      </c>
      <c r="P1437" s="31">
        <v>1299.375</v>
      </c>
      <c r="Q1437" s="30">
        <f t="shared" si="83"/>
        <v>2041.8750000000005</v>
      </c>
      <c r="R1437" s="27">
        <f t="shared" si="81"/>
        <v>12</v>
      </c>
    </row>
    <row r="1438" spans="1:18">
      <c r="A1438" s="1"/>
      <c r="B1438" s="6" t="s">
        <v>14</v>
      </c>
      <c r="C1438" s="6">
        <v>1185732</v>
      </c>
      <c r="D1438" s="7">
        <v>44538</v>
      </c>
      <c r="E1438" s="6" t="s">
        <v>46</v>
      </c>
      <c r="F1438" s="6" t="s">
        <v>47</v>
      </c>
      <c r="G1438" s="6" t="s">
        <v>65</v>
      </c>
      <c r="H1438" s="6" t="s">
        <v>19</v>
      </c>
      <c r="I1438" s="25">
        <v>0.55000000000000004</v>
      </c>
      <c r="J1438" s="22">
        <v>6250</v>
      </c>
      <c r="K1438" s="23">
        <f t="shared" si="74"/>
        <v>3437.5000000000005</v>
      </c>
      <c r="L1438" s="23">
        <f t="shared" si="75"/>
        <v>859.37500000000011</v>
      </c>
      <c r="M1438" s="33">
        <v>0.25</v>
      </c>
      <c r="N1438" s="30">
        <f t="shared" si="82"/>
        <v>0.55000000000000004</v>
      </c>
      <c r="O1438" s="31">
        <v>3437.5</v>
      </c>
      <c r="P1438" s="31">
        <v>859.375</v>
      </c>
      <c r="Q1438" s="30">
        <f t="shared" si="83"/>
        <v>1890.6250000000005</v>
      </c>
      <c r="R1438" s="27">
        <f t="shared" si="81"/>
        <v>12</v>
      </c>
    </row>
    <row r="1439" spans="1:18">
      <c r="A1439" s="1"/>
      <c r="B1439" s="6" t="s">
        <v>14</v>
      </c>
      <c r="C1439" s="6">
        <v>1185732</v>
      </c>
      <c r="D1439" s="7">
        <v>44538</v>
      </c>
      <c r="E1439" s="6" t="s">
        <v>46</v>
      </c>
      <c r="F1439" s="6" t="s">
        <v>47</v>
      </c>
      <c r="G1439" s="6" t="s">
        <v>65</v>
      </c>
      <c r="H1439" s="6" t="s">
        <v>20</v>
      </c>
      <c r="I1439" s="25">
        <v>0.55000000000000004</v>
      </c>
      <c r="J1439" s="22">
        <v>5750</v>
      </c>
      <c r="K1439" s="23">
        <f t="shared" si="74"/>
        <v>3162.5000000000005</v>
      </c>
      <c r="L1439" s="23">
        <f t="shared" si="75"/>
        <v>948.75000000000011</v>
      </c>
      <c r="M1439" s="33">
        <v>0.3</v>
      </c>
      <c r="N1439" s="30">
        <f t="shared" si="82"/>
        <v>0.55000000000000004</v>
      </c>
      <c r="O1439" s="31">
        <v>3162.5</v>
      </c>
      <c r="P1439" s="31">
        <v>948.75</v>
      </c>
      <c r="Q1439" s="30">
        <f t="shared" si="83"/>
        <v>1739.3750000000005</v>
      </c>
      <c r="R1439" s="27">
        <f t="shared" si="81"/>
        <v>12</v>
      </c>
    </row>
    <row r="1440" spans="1:18">
      <c r="A1440" s="1"/>
      <c r="B1440" s="6" t="s">
        <v>14</v>
      </c>
      <c r="C1440" s="6">
        <v>1185732</v>
      </c>
      <c r="D1440" s="7">
        <v>44538</v>
      </c>
      <c r="E1440" s="6" t="s">
        <v>46</v>
      </c>
      <c r="F1440" s="6" t="s">
        <v>47</v>
      </c>
      <c r="G1440" s="6" t="s">
        <v>65</v>
      </c>
      <c r="H1440" s="6" t="s">
        <v>21</v>
      </c>
      <c r="I1440" s="25">
        <v>0.65</v>
      </c>
      <c r="J1440" s="22">
        <v>5750</v>
      </c>
      <c r="K1440" s="23">
        <f t="shared" si="74"/>
        <v>3737.5</v>
      </c>
      <c r="L1440" s="23">
        <f t="shared" si="75"/>
        <v>1308.125</v>
      </c>
      <c r="M1440" s="33">
        <v>0.35</v>
      </c>
      <c r="N1440" s="30">
        <f t="shared" si="82"/>
        <v>0.65</v>
      </c>
      <c r="O1440" s="31">
        <v>3737.5</v>
      </c>
      <c r="P1440" s="31">
        <v>1308.125</v>
      </c>
      <c r="Q1440" s="30">
        <f t="shared" si="83"/>
        <v>2429.375</v>
      </c>
      <c r="R1440" s="27">
        <f t="shared" si="81"/>
        <v>12</v>
      </c>
    </row>
    <row r="1441" spans="1:18">
      <c r="A1441" s="1"/>
      <c r="B1441" s="6" t="s">
        <v>14</v>
      </c>
      <c r="C1441" s="6">
        <v>1185732</v>
      </c>
      <c r="D1441" s="7">
        <v>44538</v>
      </c>
      <c r="E1441" s="6" t="s">
        <v>46</v>
      </c>
      <c r="F1441" s="6" t="s">
        <v>47</v>
      </c>
      <c r="G1441" s="6" t="s">
        <v>65</v>
      </c>
      <c r="H1441" s="6" t="s">
        <v>22</v>
      </c>
      <c r="I1441" s="25">
        <v>0.7</v>
      </c>
      <c r="J1441" s="22">
        <v>6750</v>
      </c>
      <c r="K1441" s="23">
        <f t="shared" si="74"/>
        <v>4725</v>
      </c>
      <c r="L1441" s="23">
        <f t="shared" si="75"/>
        <v>2362.5</v>
      </c>
      <c r="M1441" s="33">
        <v>0.5</v>
      </c>
      <c r="N1441" s="30">
        <f t="shared" si="82"/>
        <v>0.7</v>
      </c>
      <c r="O1441" s="31">
        <v>4725</v>
      </c>
      <c r="P1441" s="31">
        <v>2362.5</v>
      </c>
      <c r="Q1441" s="30">
        <f t="shared" si="83"/>
        <v>3307.5</v>
      </c>
      <c r="R1441" s="27">
        <f t="shared" si="81"/>
        <v>12</v>
      </c>
    </row>
    <row r="1442" spans="1:18">
      <c r="A1442" s="1" t="s">
        <v>39</v>
      </c>
      <c r="B1442" s="6" t="s">
        <v>14</v>
      </c>
      <c r="C1442" s="6">
        <v>1185732</v>
      </c>
      <c r="D1442" s="7">
        <v>44210</v>
      </c>
      <c r="E1442" s="6" t="s">
        <v>15</v>
      </c>
      <c r="F1442" s="6" t="s">
        <v>16</v>
      </c>
      <c r="G1442" s="6" t="s">
        <v>66</v>
      </c>
      <c r="H1442" s="6" t="s">
        <v>17</v>
      </c>
      <c r="I1442" s="25">
        <v>0.4</v>
      </c>
      <c r="J1442" s="22">
        <v>8000</v>
      </c>
      <c r="K1442" s="23">
        <f t="shared" si="74"/>
        <v>3200</v>
      </c>
      <c r="L1442" s="23">
        <f t="shared" si="75"/>
        <v>1600</v>
      </c>
      <c r="M1442" s="33">
        <v>0.5</v>
      </c>
      <c r="N1442" s="30">
        <f t="shared" si="82"/>
        <v>0.4</v>
      </c>
      <c r="O1442" s="31">
        <v>3200</v>
      </c>
      <c r="P1442" s="31">
        <v>1600</v>
      </c>
      <c r="Q1442" s="30">
        <f t="shared" si="83"/>
        <v>1280</v>
      </c>
      <c r="R1442" s="27">
        <f t="shared" si="81"/>
        <v>1</v>
      </c>
    </row>
    <row r="1443" spans="1:18">
      <c r="A1443" s="1"/>
      <c r="B1443" s="6" t="s">
        <v>14</v>
      </c>
      <c r="C1443" s="6">
        <v>1185732</v>
      </c>
      <c r="D1443" s="7">
        <v>44210</v>
      </c>
      <c r="E1443" s="6" t="s">
        <v>15</v>
      </c>
      <c r="F1443" s="6" t="s">
        <v>16</v>
      </c>
      <c r="G1443" s="6" t="s">
        <v>66</v>
      </c>
      <c r="H1443" s="6" t="s">
        <v>18</v>
      </c>
      <c r="I1443" s="25">
        <v>0.4</v>
      </c>
      <c r="J1443" s="22">
        <v>6000</v>
      </c>
      <c r="K1443" s="23">
        <f t="shared" si="74"/>
        <v>2400</v>
      </c>
      <c r="L1443" s="23">
        <f t="shared" si="75"/>
        <v>720</v>
      </c>
      <c r="M1443" s="33">
        <v>0.3</v>
      </c>
      <c r="N1443" s="30">
        <f t="shared" si="82"/>
        <v>0.4</v>
      </c>
      <c r="O1443" s="31">
        <v>2400</v>
      </c>
      <c r="P1443" s="31">
        <v>720</v>
      </c>
      <c r="Q1443" s="30">
        <f t="shared" si="83"/>
        <v>960</v>
      </c>
      <c r="R1443" s="27">
        <f t="shared" si="81"/>
        <v>1</v>
      </c>
    </row>
    <row r="1444" spans="1:18">
      <c r="A1444" s="1"/>
      <c r="B1444" s="6" t="s">
        <v>14</v>
      </c>
      <c r="C1444" s="6">
        <v>1185732</v>
      </c>
      <c r="D1444" s="7">
        <v>44210</v>
      </c>
      <c r="E1444" s="6" t="s">
        <v>15</v>
      </c>
      <c r="F1444" s="6" t="s">
        <v>16</v>
      </c>
      <c r="G1444" s="6" t="s">
        <v>66</v>
      </c>
      <c r="H1444" s="6" t="s">
        <v>19</v>
      </c>
      <c r="I1444" s="25">
        <v>0.30000000000000004</v>
      </c>
      <c r="J1444" s="22">
        <v>6000</v>
      </c>
      <c r="K1444" s="23">
        <f t="shared" si="74"/>
        <v>1800.0000000000002</v>
      </c>
      <c r="L1444" s="23">
        <f t="shared" si="75"/>
        <v>630</v>
      </c>
      <c r="M1444" s="33">
        <v>0.35</v>
      </c>
      <c r="N1444" s="30">
        <f t="shared" si="82"/>
        <v>0.3</v>
      </c>
      <c r="O1444" s="31">
        <v>1800</v>
      </c>
      <c r="P1444" s="31">
        <v>630</v>
      </c>
      <c r="Q1444" s="30">
        <f t="shared" si="83"/>
        <v>540</v>
      </c>
      <c r="R1444" s="27">
        <f t="shared" si="81"/>
        <v>1</v>
      </c>
    </row>
    <row r="1445" spans="1:18">
      <c r="A1445" s="1"/>
      <c r="B1445" s="6" t="s">
        <v>14</v>
      </c>
      <c r="C1445" s="6">
        <v>1185732</v>
      </c>
      <c r="D1445" s="7">
        <v>44210</v>
      </c>
      <c r="E1445" s="6" t="s">
        <v>15</v>
      </c>
      <c r="F1445" s="6" t="s">
        <v>16</v>
      </c>
      <c r="G1445" s="6" t="s">
        <v>66</v>
      </c>
      <c r="H1445" s="6" t="s">
        <v>20</v>
      </c>
      <c r="I1445" s="25">
        <v>0.35</v>
      </c>
      <c r="J1445" s="22">
        <v>4500</v>
      </c>
      <c r="K1445" s="23">
        <f t="shared" si="74"/>
        <v>1575</v>
      </c>
      <c r="L1445" s="23">
        <f t="shared" si="75"/>
        <v>551.25</v>
      </c>
      <c r="M1445" s="33">
        <v>0.35</v>
      </c>
      <c r="N1445" s="30">
        <f t="shared" si="82"/>
        <v>0.35</v>
      </c>
      <c r="O1445" s="31">
        <v>1575</v>
      </c>
      <c r="P1445" s="31">
        <v>551.25</v>
      </c>
      <c r="Q1445" s="30">
        <f t="shared" si="83"/>
        <v>551.25</v>
      </c>
      <c r="R1445" s="27">
        <f t="shared" si="81"/>
        <v>1</v>
      </c>
    </row>
    <row r="1446" spans="1:18">
      <c r="A1446" s="1"/>
      <c r="B1446" s="6" t="s">
        <v>14</v>
      </c>
      <c r="C1446" s="6">
        <v>1185732</v>
      </c>
      <c r="D1446" s="7">
        <v>44210</v>
      </c>
      <c r="E1446" s="6" t="s">
        <v>15</v>
      </c>
      <c r="F1446" s="6" t="s">
        <v>16</v>
      </c>
      <c r="G1446" s="6" t="s">
        <v>66</v>
      </c>
      <c r="H1446" s="6" t="s">
        <v>21</v>
      </c>
      <c r="I1446" s="25">
        <v>0.5</v>
      </c>
      <c r="J1446" s="22">
        <v>5000</v>
      </c>
      <c r="K1446" s="23">
        <f t="shared" si="74"/>
        <v>2500</v>
      </c>
      <c r="L1446" s="23">
        <f t="shared" si="75"/>
        <v>750</v>
      </c>
      <c r="M1446" s="33">
        <v>0.3</v>
      </c>
      <c r="N1446" s="30">
        <f t="shared" si="82"/>
        <v>0.5</v>
      </c>
      <c r="O1446" s="31">
        <v>2500</v>
      </c>
      <c r="P1446" s="31">
        <v>750</v>
      </c>
      <c r="Q1446" s="30">
        <f t="shared" si="83"/>
        <v>1250</v>
      </c>
      <c r="R1446" s="27">
        <f t="shared" si="81"/>
        <v>1</v>
      </c>
    </row>
    <row r="1447" spans="1:18">
      <c r="A1447" s="1"/>
      <c r="B1447" s="6" t="s">
        <v>14</v>
      </c>
      <c r="C1447" s="6">
        <v>1185732</v>
      </c>
      <c r="D1447" s="7">
        <v>44210</v>
      </c>
      <c r="E1447" s="6" t="s">
        <v>15</v>
      </c>
      <c r="F1447" s="6" t="s">
        <v>16</v>
      </c>
      <c r="G1447" s="6" t="s">
        <v>66</v>
      </c>
      <c r="H1447" s="6" t="s">
        <v>22</v>
      </c>
      <c r="I1447" s="25">
        <v>0.4</v>
      </c>
      <c r="J1447" s="22">
        <v>6000</v>
      </c>
      <c r="K1447" s="23">
        <f t="shared" si="74"/>
        <v>2400</v>
      </c>
      <c r="L1447" s="23">
        <f t="shared" si="75"/>
        <v>600</v>
      </c>
      <c r="M1447" s="33">
        <v>0.25</v>
      </c>
      <c r="N1447" s="30">
        <f t="shared" si="82"/>
        <v>0.4</v>
      </c>
      <c r="O1447" s="31">
        <v>2400</v>
      </c>
      <c r="P1447" s="31">
        <v>600</v>
      </c>
      <c r="Q1447" s="30">
        <f t="shared" si="83"/>
        <v>960</v>
      </c>
      <c r="R1447" s="27">
        <f t="shared" si="81"/>
        <v>1</v>
      </c>
    </row>
    <row r="1448" spans="1:18">
      <c r="A1448" s="1"/>
      <c r="B1448" s="6" t="s">
        <v>14</v>
      </c>
      <c r="C1448" s="6">
        <v>1185732</v>
      </c>
      <c r="D1448" s="7">
        <v>44239</v>
      </c>
      <c r="E1448" s="6" t="s">
        <v>15</v>
      </c>
      <c r="F1448" s="6" t="s">
        <v>16</v>
      </c>
      <c r="G1448" s="6" t="s">
        <v>66</v>
      </c>
      <c r="H1448" s="6" t="s">
        <v>17</v>
      </c>
      <c r="I1448" s="25">
        <v>0.4</v>
      </c>
      <c r="J1448" s="22">
        <v>8500</v>
      </c>
      <c r="K1448" s="23">
        <f t="shared" si="74"/>
        <v>3400</v>
      </c>
      <c r="L1448" s="23">
        <f t="shared" si="75"/>
        <v>1700</v>
      </c>
      <c r="M1448" s="33">
        <v>0.5</v>
      </c>
      <c r="N1448" s="30">
        <f t="shared" si="82"/>
        <v>0.4</v>
      </c>
      <c r="O1448" s="31">
        <v>3400</v>
      </c>
      <c r="P1448" s="31">
        <v>1700</v>
      </c>
      <c r="Q1448" s="30">
        <f t="shared" si="83"/>
        <v>1360</v>
      </c>
      <c r="R1448" s="27">
        <f t="shared" si="81"/>
        <v>2</v>
      </c>
    </row>
    <row r="1449" spans="1:18">
      <c r="A1449" s="1"/>
      <c r="B1449" s="6" t="s">
        <v>14</v>
      </c>
      <c r="C1449" s="6">
        <v>1185732</v>
      </c>
      <c r="D1449" s="7">
        <v>44239</v>
      </c>
      <c r="E1449" s="6" t="s">
        <v>15</v>
      </c>
      <c r="F1449" s="6" t="s">
        <v>16</v>
      </c>
      <c r="G1449" s="6" t="s">
        <v>66</v>
      </c>
      <c r="H1449" s="6" t="s">
        <v>18</v>
      </c>
      <c r="I1449" s="25">
        <v>0.4</v>
      </c>
      <c r="J1449" s="22">
        <v>5000</v>
      </c>
      <c r="K1449" s="23">
        <f t="shared" si="74"/>
        <v>2000</v>
      </c>
      <c r="L1449" s="23">
        <f t="shared" si="75"/>
        <v>600</v>
      </c>
      <c r="M1449" s="33">
        <v>0.3</v>
      </c>
      <c r="N1449" s="30">
        <f t="shared" si="82"/>
        <v>0.4</v>
      </c>
      <c r="O1449" s="31">
        <v>2000</v>
      </c>
      <c r="P1449" s="31">
        <v>600</v>
      </c>
      <c r="Q1449" s="30">
        <f t="shared" si="83"/>
        <v>800</v>
      </c>
      <c r="R1449" s="27">
        <f t="shared" si="81"/>
        <v>2</v>
      </c>
    </row>
    <row r="1450" spans="1:18">
      <c r="A1450" s="1"/>
      <c r="B1450" s="6" t="s">
        <v>14</v>
      </c>
      <c r="C1450" s="6">
        <v>1185732</v>
      </c>
      <c r="D1450" s="7">
        <v>44239</v>
      </c>
      <c r="E1450" s="6" t="s">
        <v>15</v>
      </c>
      <c r="F1450" s="6" t="s">
        <v>16</v>
      </c>
      <c r="G1450" s="6" t="s">
        <v>66</v>
      </c>
      <c r="H1450" s="6" t="s">
        <v>19</v>
      </c>
      <c r="I1450" s="25">
        <v>0.30000000000000004</v>
      </c>
      <c r="J1450" s="22">
        <v>5500</v>
      </c>
      <c r="K1450" s="23">
        <f t="shared" si="74"/>
        <v>1650.0000000000002</v>
      </c>
      <c r="L1450" s="23">
        <f t="shared" si="75"/>
        <v>577.5</v>
      </c>
      <c r="M1450" s="33">
        <v>0.35</v>
      </c>
      <c r="N1450" s="30">
        <f t="shared" si="82"/>
        <v>0.3</v>
      </c>
      <c r="O1450" s="31">
        <v>1650</v>
      </c>
      <c r="P1450" s="31">
        <v>577.5</v>
      </c>
      <c r="Q1450" s="30">
        <f t="shared" si="83"/>
        <v>495.00000000000006</v>
      </c>
      <c r="R1450" s="27">
        <f t="shared" si="81"/>
        <v>2</v>
      </c>
    </row>
    <row r="1451" spans="1:18">
      <c r="A1451" s="1"/>
      <c r="B1451" s="6" t="s">
        <v>14</v>
      </c>
      <c r="C1451" s="6">
        <v>1185732</v>
      </c>
      <c r="D1451" s="7">
        <v>44239</v>
      </c>
      <c r="E1451" s="6" t="s">
        <v>15</v>
      </c>
      <c r="F1451" s="6" t="s">
        <v>16</v>
      </c>
      <c r="G1451" s="6" t="s">
        <v>66</v>
      </c>
      <c r="H1451" s="6" t="s">
        <v>20</v>
      </c>
      <c r="I1451" s="25">
        <v>0.35</v>
      </c>
      <c r="J1451" s="22">
        <v>4250</v>
      </c>
      <c r="K1451" s="23">
        <f t="shared" si="74"/>
        <v>1487.5</v>
      </c>
      <c r="L1451" s="23">
        <f t="shared" si="75"/>
        <v>520.625</v>
      </c>
      <c r="M1451" s="33">
        <v>0.35</v>
      </c>
      <c r="N1451" s="30">
        <f t="shared" si="82"/>
        <v>0.35</v>
      </c>
      <c r="O1451" s="31">
        <v>1487.5</v>
      </c>
      <c r="P1451" s="31">
        <v>520.625</v>
      </c>
      <c r="Q1451" s="30">
        <f t="shared" si="83"/>
        <v>520.625</v>
      </c>
      <c r="R1451" s="27">
        <f t="shared" si="81"/>
        <v>2</v>
      </c>
    </row>
    <row r="1452" spans="1:18">
      <c r="A1452" s="1"/>
      <c r="B1452" s="6" t="s">
        <v>14</v>
      </c>
      <c r="C1452" s="6">
        <v>1185732</v>
      </c>
      <c r="D1452" s="7">
        <v>44239</v>
      </c>
      <c r="E1452" s="6" t="s">
        <v>15</v>
      </c>
      <c r="F1452" s="6" t="s">
        <v>16</v>
      </c>
      <c r="G1452" s="6" t="s">
        <v>66</v>
      </c>
      <c r="H1452" s="6" t="s">
        <v>21</v>
      </c>
      <c r="I1452" s="25">
        <v>0.5</v>
      </c>
      <c r="J1452" s="22">
        <v>5000</v>
      </c>
      <c r="K1452" s="23">
        <f t="shared" si="74"/>
        <v>2500</v>
      </c>
      <c r="L1452" s="23">
        <f t="shared" si="75"/>
        <v>750</v>
      </c>
      <c r="M1452" s="33">
        <v>0.3</v>
      </c>
      <c r="N1452" s="30">
        <f t="shared" si="82"/>
        <v>0.5</v>
      </c>
      <c r="O1452" s="31">
        <v>2500</v>
      </c>
      <c r="P1452" s="31">
        <v>750</v>
      </c>
      <c r="Q1452" s="30">
        <f t="shared" si="83"/>
        <v>1250</v>
      </c>
      <c r="R1452" s="27">
        <f t="shared" si="81"/>
        <v>2</v>
      </c>
    </row>
    <row r="1453" spans="1:18">
      <c r="A1453" s="1"/>
      <c r="B1453" s="6" t="s">
        <v>14</v>
      </c>
      <c r="C1453" s="6">
        <v>1185732</v>
      </c>
      <c r="D1453" s="7">
        <v>44239</v>
      </c>
      <c r="E1453" s="6" t="s">
        <v>15</v>
      </c>
      <c r="F1453" s="6" t="s">
        <v>16</v>
      </c>
      <c r="G1453" s="6" t="s">
        <v>66</v>
      </c>
      <c r="H1453" s="6" t="s">
        <v>22</v>
      </c>
      <c r="I1453" s="25">
        <v>0.4</v>
      </c>
      <c r="J1453" s="22">
        <v>6000</v>
      </c>
      <c r="K1453" s="23">
        <f t="shared" si="74"/>
        <v>2400</v>
      </c>
      <c r="L1453" s="23">
        <f t="shared" si="75"/>
        <v>600</v>
      </c>
      <c r="M1453" s="33">
        <v>0.25</v>
      </c>
      <c r="N1453" s="30">
        <f t="shared" si="82"/>
        <v>0.4</v>
      </c>
      <c r="O1453" s="31">
        <v>2400</v>
      </c>
      <c r="P1453" s="31">
        <v>600</v>
      </c>
      <c r="Q1453" s="30">
        <f t="shared" si="83"/>
        <v>960</v>
      </c>
      <c r="R1453" s="27">
        <f t="shared" si="81"/>
        <v>2</v>
      </c>
    </row>
    <row r="1454" spans="1:18">
      <c r="A1454" s="1"/>
      <c r="B1454" s="6" t="s">
        <v>14</v>
      </c>
      <c r="C1454" s="6">
        <v>1185732</v>
      </c>
      <c r="D1454" s="7">
        <v>44265</v>
      </c>
      <c r="E1454" s="6" t="s">
        <v>15</v>
      </c>
      <c r="F1454" s="6" t="s">
        <v>16</v>
      </c>
      <c r="G1454" s="6" t="s">
        <v>66</v>
      </c>
      <c r="H1454" s="6" t="s">
        <v>17</v>
      </c>
      <c r="I1454" s="25">
        <v>0.4</v>
      </c>
      <c r="J1454" s="22">
        <v>8200</v>
      </c>
      <c r="K1454" s="23">
        <f t="shared" si="74"/>
        <v>3280</v>
      </c>
      <c r="L1454" s="23">
        <f t="shared" si="75"/>
        <v>1640</v>
      </c>
      <c r="M1454" s="33">
        <v>0.5</v>
      </c>
      <c r="N1454" s="30">
        <f t="shared" si="82"/>
        <v>0.4</v>
      </c>
      <c r="O1454" s="31">
        <v>3280</v>
      </c>
      <c r="P1454" s="31">
        <v>1640</v>
      </c>
      <c r="Q1454" s="30">
        <f t="shared" si="83"/>
        <v>1312</v>
      </c>
      <c r="R1454" s="27">
        <f t="shared" si="81"/>
        <v>3</v>
      </c>
    </row>
    <row r="1455" spans="1:18">
      <c r="A1455" s="1"/>
      <c r="B1455" s="6" t="s">
        <v>14</v>
      </c>
      <c r="C1455" s="6">
        <v>1185732</v>
      </c>
      <c r="D1455" s="7">
        <v>44265</v>
      </c>
      <c r="E1455" s="6" t="s">
        <v>15</v>
      </c>
      <c r="F1455" s="6" t="s">
        <v>16</v>
      </c>
      <c r="G1455" s="6" t="s">
        <v>66</v>
      </c>
      <c r="H1455" s="6" t="s">
        <v>18</v>
      </c>
      <c r="I1455" s="25">
        <v>0.4</v>
      </c>
      <c r="J1455" s="22">
        <v>5250</v>
      </c>
      <c r="K1455" s="23">
        <f t="shared" si="74"/>
        <v>2100</v>
      </c>
      <c r="L1455" s="23">
        <f t="shared" si="75"/>
        <v>630</v>
      </c>
      <c r="M1455" s="33">
        <v>0.3</v>
      </c>
      <c r="N1455" s="30">
        <f t="shared" si="82"/>
        <v>0.4</v>
      </c>
      <c r="O1455" s="31">
        <v>2100</v>
      </c>
      <c r="P1455" s="31">
        <v>630</v>
      </c>
      <c r="Q1455" s="30">
        <f t="shared" si="83"/>
        <v>840</v>
      </c>
      <c r="R1455" s="27">
        <f t="shared" si="81"/>
        <v>3</v>
      </c>
    </row>
    <row r="1456" spans="1:18">
      <c r="A1456" s="1"/>
      <c r="B1456" s="6" t="s">
        <v>14</v>
      </c>
      <c r="C1456" s="6">
        <v>1185732</v>
      </c>
      <c r="D1456" s="7">
        <v>44265</v>
      </c>
      <c r="E1456" s="6" t="s">
        <v>15</v>
      </c>
      <c r="F1456" s="6" t="s">
        <v>16</v>
      </c>
      <c r="G1456" s="6" t="s">
        <v>66</v>
      </c>
      <c r="H1456" s="6" t="s">
        <v>19</v>
      </c>
      <c r="I1456" s="25">
        <v>0.30000000000000004</v>
      </c>
      <c r="J1456" s="22">
        <v>5500</v>
      </c>
      <c r="K1456" s="23">
        <f t="shared" si="74"/>
        <v>1650.0000000000002</v>
      </c>
      <c r="L1456" s="23">
        <f t="shared" si="75"/>
        <v>577.5</v>
      </c>
      <c r="M1456" s="33">
        <v>0.35</v>
      </c>
      <c r="N1456" s="30">
        <f t="shared" si="82"/>
        <v>0.3</v>
      </c>
      <c r="O1456" s="31">
        <v>1650</v>
      </c>
      <c r="P1456" s="31">
        <v>577.5</v>
      </c>
      <c r="Q1456" s="30">
        <f t="shared" si="83"/>
        <v>495.00000000000006</v>
      </c>
      <c r="R1456" s="27">
        <f t="shared" ref="R1456:R1519" si="84">MONTH(D1456)</f>
        <v>3</v>
      </c>
    </row>
    <row r="1457" spans="1:18">
      <c r="A1457" s="1"/>
      <c r="B1457" s="6" t="s">
        <v>14</v>
      </c>
      <c r="C1457" s="6">
        <v>1185732</v>
      </c>
      <c r="D1457" s="7">
        <v>44265</v>
      </c>
      <c r="E1457" s="6" t="s">
        <v>15</v>
      </c>
      <c r="F1457" s="6" t="s">
        <v>16</v>
      </c>
      <c r="G1457" s="6" t="s">
        <v>66</v>
      </c>
      <c r="H1457" s="6" t="s">
        <v>20</v>
      </c>
      <c r="I1457" s="25">
        <v>0.35</v>
      </c>
      <c r="J1457" s="22">
        <v>4000</v>
      </c>
      <c r="K1457" s="23">
        <f t="shared" si="74"/>
        <v>1400</v>
      </c>
      <c r="L1457" s="23">
        <f t="shared" si="75"/>
        <v>489.99999999999994</v>
      </c>
      <c r="M1457" s="33">
        <v>0.35</v>
      </c>
      <c r="N1457" s="30">
        <f t="shared" si="82"/>
        <v>0.35</v>
      </c>
      <c r="O1457" s="31">
        <v>1400</v>
      </c>
      <c r="P1457" s="31">
        <v>490</v>
      </c>
      <c r="Q1457" s="30">
        <f t="shared" si="83"/>
        <v>489.99999999999994</v>
      </c>
      <c r="R1457" s="27">
        <f t="shared" si="84"/>
        <v>3</v>
      </c>
    </row>
    <row r="1458" spans="1:18">
      <c r="A1458" s="1"/>
      <c r="B1458" s="6" t="s">
        <v>14</v>
      </c>
      <c r="C1458" s="6">
        <v>1185732</v>
      </c>
      <c r="D1458" s="7">
        <v>44265</v>
      </c>
      <c r="E1458" s="6" t="s">
        <v>15</v>
      </c>
      <c r="F1458" s="6" t="s">
        <v>16</v>
      </c>
      <c r="G1458" s="6" t="s">
        <v>66</v>
      </c>
      <c r="H1458" s="6" t="s">
        <v>21</v>
      </c>
      <c r="I1458" s="25">
        <v>0.5</v>
      </c>
      <c r="J1458" s="22">
        <v>4500</v>
      </c>
      <c r="K1458" s="23">
        <f t="shared" si="74"/>
        <v>2250</v>
      </c>
      <c r="L1458" s="23">
        <f t="shared" si="75"/>
        <v>675</v>
      </c>
      <c r="M1458" s="33">
        <v>0.3</v>
      </c>
      <c r="N1458" s="30">
        <f t="shared" si="82"/>
        <v>0.5</v>
      </c>
      <c r="O1458" s="31">
        <v>2250</v>
      </c>
      <c r="P1458" s="31">
        <v>675</v>
      </c>
      <c r="Q1458" s="30">
        <f t="shared" si="83"/>
        <v>1125</v>
      </c>
      <c r="R1458" s="27">
        <f t="shared" si="84"/>
        <v>3</v>
      </c>
    </row>
    <row r="1459" spans="1:18">
      <c r="A1459" s="1"/>
      <c r="B1459" s="6" t="s">
        <v>14</v>
      </c>
      <c r="C1459" s="6">
        <v>1185732</v>
      </c>
      <c r="D1459" s="7">
        <v>44265</v>
      </c>
      <c r="E1459" s="6" t="s">
        <v>15</v>
      </c>
      <c r="F1459" s="6" t="s">
        <v>16</v>
      </c>
      <c r="G1459" s="6" t="s">
        <v>66</v>
      </c>
      <c r="H1459" s="6" t="s">
        <v>22</v>
      </c>
      <c r="I1459" s="25">
        <v>0.4</v>
      </c>
      <c r="J1459" s="22">
        <v>5500</v>
      </c>
      <c r="K1459" s="23">
        <f t="shared" si="74"/>
        <v>2200</v>
      </c>
      <c r="L1459" s="23">
        <f t="shared" si="75"/>
        <v>550</v>
      </c>
      <c r="M1459" s="33">
        <v>0.25</v>
      </c>
      <c r="N1459" s="30">
        <f t="shared" si="82"/>
        <v>0.4</v>
      </c>
      <c r="O1459" s="31">
        <v>2200</v>
      </c>
      <c r="P1459" s="31">
        <v>550</v>
      </c>
      <c r="Q1459" s="30">
        <f t="shared" si="83"/>
        <v>880</v>
      </c>
      <c r="R1459" s="27">
        <f t="shared" si="84"/>
        <v>3</v>
      </c>
    </row>
    <row r="1460" spans="1:18">
      <c r="A1460" s="1"/>
      <c r="B1460" s="6" t="s">
        <v>14</v>
      </c>
      <c r="C1460" s="6">
        <v>1185732</v>
      </c>
      <c r="D1460" s="7">
        <v>44297</v>
      </c>
      <c r="E1460" s="6" t="s">
        <v>15</v>
      </c>
      <c r="F1460" s="6" t="s">
        <v>16</v>
      </c>
      <c r="G1460" s="6" t="s">
        <v>66</v>
      </c>
      <c r="H1460" s="6" t="s">
        <v>17</v>
      </c>
      <c r="I1460" s="25">
        <v>0.4</v>
      </c>
      <c r="J1460" s="22">
        <v>8000</v>
      </c>
      <c r="K1460" s="23">
        <f t="shared" si="74"/>
        <v>3200</v>
      </c>
      <c r="L1460" s="23">
        <f t="shared" si="75"/>
        <v>1600</v>
      </c>
      <c r="M1460" s="33">
        <v>0.5</v>
      </c>
      <c r="N1460" s="30">
        <f t="shared" si="82"/>
        <v>0.4</v>
      </c>
      <c r="O1460" s="31">
        <v>3200</v>
      </c>
      <c r="P1460" s="31">
        <v>1600</v>
      </c>
      <c r="Q1460" s="30">
        <f t="shared" si="83"/>
        <v>1280</v>
      </c>
      <c r="R1460" s="27">
        <f t="shared" si="84"/>
        <v>4</v>
      </c>
    </row>
    <row r="1461" spans="1:18">
      <c r="A1461" s="1"/>
      <c r="B1461" s="6" t="s">
        <v>14</v>
      </c>
      <c r="C1461" s="6">
        <v>1185732</v>
      </c>
      <c r="D1461" s="7">
        <v>44297</v>
      </c>
      <c r="E1461" s="6" t="s">
        <v>15</v>
      </c>
      <c r="F1461" s="6" t="s">
        <v>16</v>
      </c>
      <c r="G1461" s="6" t="s">
        <v>66</v>
      </c>
      <c r="H1461" s="6" t="s">
        <v>18</v>
      </c>
      <c r="I1461" s="25">
        <v>0.4</v>
      </c>
      <c r="J1461" s="22">
        <v>5000</v>
      </c>
      <c r="K1461" s="23">
        <f t="shared" si="74"/>
        <v>2000</v>
      </c>
      <c r="L1461" s="23">
        <f t="shared" si="75"/>
        <v>600</v>
      </c>
      <c r="M1461" s="33">
        <v>0.3</v>
      </c>
      <c r="N1461" s="30">
        <f t="shared" si="82"/>
        <v>0.4</v>
      </c>
      <c r="O1461" s="31">
        <v>2000</v>
      </c>
      <c r="P1461" s="31">
        <v>600</v>
      </c>
      <c r="Q1461" s="30">
        <f t="shared" si="83"/>
        <v>800</v>
      </c>
      <c r="R1461" s="27">
        <f t="shared" si="84"/>
        <v>4</v>
      </c>
    </row>
    <row r="1462" spans="1:18">
      <c r="A1462" s="1"/>
      <c r="B1462" s="6" t="s">
        <v>14</v>
      </c>
      <c r="C1462" s="6">
        <v>1185732</v>
      </c>
      <c r="D1462" s="7">
        <v>44297</v>
      </c>
      <c r="E1462" s="6" t="s">
        <v>15</v>
      </c>
      <c r="F1462" s="6" t="s">
        <v>16</v>
      </c>
      <c r="G1462" s="6" t="s">
        <v>66</v>
      </c>
      <c r="H1462" s="6" t="s">
        <v>19</v>
      </c>
      <c r="I1462" s="25">
        <v>0.30000000000000004</v>
      </c>
      <c r="J1462" s="22">
        <v>5000</v>
      </c>
      <c r="K1462" s="23">
        <f t="shared" si="74"/>
        <v>1500.0000000000002</v>
      </c>
      <c r="L1462" s="23">
        <f t="shared" si="75"/>
        <v>525</v>
      </c>
      <c r="M1462" s="33">
        <v>0.35</v>
      </c>
      <c r="N1462" s="30">
        <f t="shared" si="82"/>
        <v>0.3</v>
      </c>
      <c r="O1462" s="31">
        <v>1500</v>
      </c>
      <c r="P1462" s="31">
        <v>525</v>
      </c>
      <c r="Q1462" s="30">
        <f t="shared" si="83"/>
        <v>450.00000000000006</v>
      </c>
      <c r="R1462" s="27">
        <f t="shared" si="84"/>
        <v>4</v>
      </c>
    </row>
    <row r="1463" spans="1:18">
      <c r="A1463" s="1"/>
      <c r="B1463" s="6" t="s">
        <v>14</v>
      </c>
      <c r="C1463" s="6">
        <v>1185732</v>
      </c>
      <c r="D1463" s="7">
        <v>44297</v>
      </c>
      <c r="E1463" s="6" t="s">
        <v>15</v>
      </c>
      <c r="F1463" s="6" t="s">
        <v>16</v>
      </c>
      <c r="G1463" s="6" t="s">
        <v>66</v>
      </c>
      <c r="H1463" s="6" t="s">
        <v>20</v>
      </c>
      <c r="I1463" s="25">
        <v>0.35</v>
      </c>
      <c r="J1463" s="22">
        <v>4250</v>
      </c>
      <c r="K1463" s="23">
        <f t="shared" si="74"/>
        <v>1487.5</v>
      </c>
      <c r="L1463" s="23">
        <f t="shared" si="75"/>
        <v>520.625</v>
      </c>
      <c r="M1463" s="33">
        <v>0.35</v>
      </c>
      <c r="N1463" s="30">
        <f t="shared" si="82"/>
        <v>0.35</v>
      </c>
      <c r="O1463" s="31">
        <v>1487.5</v>
      </c>
      <c r="P1463" s="31">
        <v>520.625</v>
      </c>
      <c r="Q1463" s="30">
        <f t="shared" si="83"/>
        <v>520.625</v>
      </c>
      <c r="R1463" s="27">
        <f t="shared" si="84"/>
        <v>4</v>
      </c>
    </row>
    <row r="1464" spans="1:18">
      <c r="A1464" s="1"/>
      <c r="B1464" s="6" t="s">
        <v>14</v>
      </c>
      <c r="C1464" s="6">
        <v>1185732</v>
      </c>
      <c r="D1464" s="7">
        <v>44297</v>
      </c>
      <c r="E1464" s="6" t="s">
        <v>15</v>
      </c>
      <c r="F1464" s="6" t="s">
        <v>16</v>
      </c>
      <c r="G1464" s="6" t="s">
        <v>66</v>
      </c>
      <c r="H1464" s="6" t="s">
        <v>21</v>
      </c>
      <c r="I1464" s="25">
        <v>0.5</v>
      </c>
      <c r="J1464" s="22">
        <v>4250</v>
      </c>
      <c r="K1464" s="23">
        <f t="shared" si="74"/>
        <v>2125</v>
      </c>
      <c r="L1464" s="23">
        <f t="shared" si="75"/>
        <v>637.5</v>
      </c>
      <c r="M1464" s="33">
        <v>0.3</v>
      </c>
      <c r="N1464" s="30">
        <f t="shared" si="82"/>
        <v>0.5</v>
      </c>
      <c r="O1464" s="31">
        <v>2125</v>
      </c>
      <c r="P1464" s="31">
        <v>637.5</v>
      </c>
      <c r="Q1464" s="30">
        <f t="shared" si="83"/>
        <v>1062.5</v>
      </c>
      <c r="R1464" s="27">
        <f t="shared" si="84"/>
        <v>4</v>
      </c>
    </row>
    <row r="1465" spans="1:18">
      <c r="A1465" s="1"/>
      <c r="B1465" s="6" t="s">
        <v>14</v>
      </c>
      <c r="C1465" s="6">
        <v>1185732</v>
      </c>
      <c r="D1465" s="7">
        <v>44297</v>
      </c>
      <c r="E1465" s="6" t="s">
        <v>15</v>
      </c>
      <c r="F1465" s="6" t="s">
        <v>16</v>
      </c>
      <c r="G1465" s="6" t="s">
        <v>66</v>
      </c>
      <c r="H1465" s="6" t="s">
        <v>22</v>
      </c>
      <c r="I1465" s="25">
        <v>0.4</v>
      </c>
      <c r="J1465" s="22">
        <v>5500</v>
      </c>
      <c r="K1465" s="23">
        <f t="shared" si="74"/>
        <v>2200</v>
      </c>
      <c r="L1465" s="23">
        <f t="shared" si="75"/>
        <v>550</v>
      </c>
      <c r="M1465" s="33">
        <v>0.25</v>
      </c>
      <c r="N1465" s="30">
        <f t="shared" si="82"/>
        <v>0.4</v>
      </c>
      <c r="O1465" s="31">
        <v>2200</v>
      </c>
      <c r="P1465" s="31">
        <v>550</v>
      </c>
      <c r="Q1465" s="30">
        <f t="shared" si="83"/>
        <v>880</v>
      </c>
      <c r="R1465" s="27">
        <f t="shared" si="84"/>
        <v>4</v>
      </c>
    </row>
    <row r="1466" spans="1:18">
      <c r="A1466" s="1"/>
      <c r="B1466" s="6" t="s">
        <v>14</v>
      </c>
      <c r="C1466" s="6">
        <v>1185732</v>
      </c>
      <c r="D1466" s="7">
        <v>44326</v>
      </c>
      <c r="E1466" s="6" t="s">
        <v>15</v>
      </c>
      <c r="F1466" s="6" t="s">
        <v>16</v>
      </c>
      <c r="G1466" s="6" t="s">
        <v>66</v>
      </c>
      <c r="H1466" s="6" t="s">
        <v>17</v>
      </c>
      <c r="I1466" s="25">
        <v>0.5</v>
      </c>
      <c r="J1466" s="22">
        <v>8200</v>
      </c>
      <c r="K1466" s="23">
        <f t="shared" si="74"/>
        <v>4100</v>
      </c>
      <c r="L1466" s="23">
        <f t="shared" si="75"/>
        <v>2050</v>
      </c>
      <c r="M1466" s="33">
        <v>0.5</v>
      </c>
      <c r="N1466" s="30">
        <f t="shared" si="82"/>
        <v>0.5</v>
      </c>
      <c r="O1466" s="31">
        <v>4100</v>
      </c>
      <c r="P1466" s="31">
        <v>2050</v>
      </c>
      <c r="Q1466" s="30">
        <f t="shared" si="83"/>
        <v>2050</v>
      </c>
      <c r="R1466" s="27">
        <f t="shared" si="84"/>
        <v>5</v>
      </c>
    </row>
    <row r="1467" spans="1:18">
      <c r="A1467" s="1"/>
      <c r="B1467" s="6" t="s">
        <v>14</v>
      </c>
      <c r="C1467" s="6">
        <v>1185732</v>
      </c>
      <c r="D1467" s="7">
        <v>44326</v>
      </c>
      <c r="E1467" s="6" t="s">
        <v>15</v>
      </c>
      <c r="F1467" s="6" t="s">
        <v>16</v>
      </c>
      <c r="G1467" s="6" t="s">
        <v>66</v>
      </c>
      <c r="H1467" s="6" t="s">
        <v>18</v>
      </c>
      <c r="I1467" s="25">
        <v>0.45000000000000007</v>
      </c>
      <c r="J1467" s="22">
        <v>5250</v>
      </c>
      <c r="K1467" s="23">
        <f t="shared" si="74"/>
        <v>2362.5000000000005</v>
      </c>
      <c r="L1467" s="23">
        <f t="shared" si="75"/>
        <v>708.75000000000011</v>
      </c>
      <c r="M1467" s="33">
        <v>0.3</v>
      </c>
      <c r="N1467" s="30">
        <f t="shared" si="82"/>
        <v>0.45</v>
      </c>
      <c r="O1467" s="31">
        <v>2362.5</v>
      </c>
      <c r="P1467" s="31">
        <v>708.75</v>
      </c>
      <c r="Q1467" s="30">
        <f t="shared" si="83"/>
        <v>1063.1250000000002</v>
      </c>
      <c r="R1467" s="27">
        <f t="shared" si="84"/>
        <v>5</v>
      </c>
    </row>
    <row r="1468" spans="1:18">
      <c r="A1468" s="1"/>
      <c r="B1468" s="6" t="s">
        <v>14</v>
      </c>
      <c r="C1468" s="6">
        <v>1185732</v>
      </c>
      <c r="D1468" s="7">
        <v>44326</v>
      </c>
      <c r="E1468" s="6" t="s">
        <v>15</v>
      </c>
      <c r="F1468" s="6" t="s">
        <v>16</v>
      </c>
      <c r="G1468" s="6" t="s">
        <v>66</v>
      </c>
      <c r="H1468" s="6" t="s">
        <v>19</v>
      </c>
      <c r="I1468" s="25">
        <v>0.4</v>
      </c>
      <c r="J1468" s="22">
        <v>5000</v>
      </c>
      <c r="K1468" s="23">
        <f t="shared" si="74"/>
        <v>2000</v>
      </c>
      <c r="L1468" s="23">
        <f t="shared" si="75"/>
        <v>700</v>
      </c>
      <c r="M1468" s="33">
        <v>0.35</v>
      </c>
      <c r="N1468" s="30">
        <f t="shared" si="82"/>
        <v>0.4</v>
      </c>
      <c r="O1468" s="31">
        <v>2000</v>
      </c>
      <c r="P1468" s="31">
        <v>700</v>
      </c>
      <c r="Q1468" s="30">
        <f t="shared" si="83"/>
        <v>800</v>
      </c>
      <c r="R1468" s="27">
        <f t="shared" si="84"/>
        <v>5</v>
      </c>
    </row>
    <row r="1469" spans="1:18">
      <c r="A1469" s="1"/>
      <c r="B1469" s="6" t="s">
        <v>14</v>
      </c>
      <c r="C1469" s="6">
        <v>1185732</v>
      </c>
      <c r="D1469" s="7">
        <v>44326</v>
      </c>
      <c r="E1469" s="6" t="s">
        <v>15</v>
      </c>
      <c r="F1469" s="6" t="s">
        <v>16</v>
      </c>
      <c r="G1469" s="6" t="s">
        <v>66</v>
      </c>
      <c r="H1469" s="6" t="s">
        <v>20</v>
      </c>
      <c r="I1469" s="25">
        <v>0.4</v>
      </c>
      <c r="J1469" s="22">
        <v>4500</v>
      </c>
      <c r="K1469" s="23">
        <f t="shared" si="74"/>
        <v>1800</v>
      </c>
      <c r="L1469" s="23">
        <f t="shared" si="75"/>
        <v>630</v>
      </c>
      <c r="M1469" s="33">
        <v>0.35</v>
      </c>
      <c r="N1469" s="30">
        <f t="shared" si="82"/>
        <v>0.4</v>
      </c>
      <c r="O1469" s="31">
        <v>1800</v>
      </c>
      <c r="P1469" s="31">
        <v>630</v>
      </c>
      <c r="Q1469" s="30">
        <f t="shared" si="83"/>
        <v>720</v>
      </c>
      <c r="R1469" s="27">
        <f t="shared" si="84"/>
        <v>5</v>
      </c>
    </row>
    <row r="1470" spans="1:18">
      <c r="A1470" s="1"/>
      <c r="B1470" s="6" t="s">
        <v>14</v>
      </c>
      <c r="C1470" s="6">
        <v>1185732</v>
      </c>
      <c r="D1470" s="7">
        <v>44326</v>
      </c>
      <c r="E1470" s="6" t="s">
        <v>15</v>
      </c>
      <c r="F1470" s="6" t="s">
        <v>16</v>
      </c>
      <c r="G1470" s="6" t="s">
        <v>66</v>
      </c>
      <c r="H1470" s="6" t="s">
        <v>21</v>
      </c>
      <c r="I1470" s="25">
        <v>0.5</v>
      </c>
      <c r="J1470" s="22">
        <v>4750</v>
      </c>
      <c r="K1470" s="23">
        <f t="shared" si="74"/>
        <v>2375</v>
      </c>
      <c r="L1470" s="23">
        <f t="shared" si="75"/>
        <v>712.5</v>
      </c>
      <c r="M1470" s="33">
        <v>0.3</v>
      </c>
      <c r="N1470" s="30">
        <f t="shared" si="82"/>
        <v>0.5</v>
      </c>
      <c r="O1470" s="31">
        <v>2375</v>
      </c>
      <c r="P1470" s="31">
        <v>712.5</v>
      </c>
      <c r="Q1470" s="30">
        <f t="shared" si="83"/>
        <v>1187.5</v>
      </c>
      <c r="R1470" s="27">
        <f t="shared" si="84"/>
        <v>5</v>
      </c>
    </row>
    <row r="1471" spans="1:18">
      <c r="A1471" s="1"/>
      <c r="B1471" s="6" t="s">
        <v>14</v>
      </c>
      <c r="C1471" s="6">
        <v>1185732</v>
      </c>
      <c r="D1471" s="7">
        <v>44326</v>
      </c>
      <c r="E1471" s="6" t="s">
        <v>15</v>
      </c>
      <c r="F1471" s="6" t="s">
        <v>16</v>
      </c>
      <c r="G1471" s="6" t="s">
        <v>66</v>
      </c>
      <c r="H1471" s="6" t="s">
        <v>22</v>
      </c>
      <c r="I1471" s="25">
        <v>0.55000000000000004</v>
      </c>
      <c r="J1471" s="22">
        <v>6000</v>
      </c>
      <c r="K1471" s="23">
        <f t="shared" si="74"/>
        <v>3300.0000000000005</v>
      </c>
      <c r="L1471" s="23">
        <f t="shared" si="75"/>
        <v>825.00000000000011</v>
      </c>
      <c r="M1471" s="33">
        <v>0.25</v>
      </c>
      <c r="N1471" s="30">
        <f t="shared" si="82"/>
        <v>0.55000000000000004</v>
      </c>
      <c r="O1471" s="31">
        <v>3300</v>
      </c>
      <c r="P1471" s="31">
        <v>825</v>
      </c>
      <c r="Q1471" s="30">
        <f t="shared" si="83"/>
        <v>1815.0000000000005</v>
      </c>
      <c r="R1471" s="27">
        <f t="shared" si="84"/>
        <v>5</v>
      </c>
    </row>
    <row r="1472" spans="1:18">
      <c r="A1472" s="1"/>
      <c r="B1472" s="6" t="s">
        <v>14</v>
      </c>
      <c r="C1472" s="6">
        <v>1185732</v>
      </c>
      <c r="D1472" s="7">
        <v>44359</v>
      </c>
      <c r="E1472" s="6" t="s">
        <v>15</v>
      </c>
      <c r="F1472" s="6" t="s">
        <v>16</v>
      </c>
      <c r="G1472" s="6" t="s">
        <v>66</v>
      </c>
      <c r="H1472" s="6" t="s">
        <v>17</v>
      </c>
      <c r="I1472" s="25">
        <v>0.5</v>
      </c>
      <c r="J1472" s="22">
        <v>8500</v>
      </c>
      <c r="K1472" s="23">
        <f t="shared" si="74"/>
        <v>4250</v>
      </c>
      <c r="L1472" s="23">
        <f t="shared" si="75"/>
        <v>2125</v>
      </c>
      <c r="M1472" s="33">
        <v>0.5</v>
      </c>
      <c r="N1472" s="30">
        <f t="shared" si="82"/>
        <v>0.5</v>
      </c>
      <c r="O1472" s="31">
        <v>4250</v>
      </c>
      <c r="P1472" s="31">
        <v>2125</v>
      </c>
      <c r="Q1472" s="30">
        <f t="shared" si="83"/>
        <v>2125</v>
      </c>
      <c r="R1472" s="27">
        <f t="shared" si="84"/>
        <v>6</v>
      </c>
    </row>
    <row r="1473" spans="1:18">
      <c r="A1473" s="1"/>
      <c r="B1473" s="6" t="s">
        <v>14</v>
      </c>
      <c r="C1473" s="6">
        <v>1185732</v>
      </c>
      <c r="D1473" s="7">
        <v>44359</v>
      </c>
      <c r="E1473" s="6" t="s">
        <v>15</v>
      </c>
      <c r="F1473" s="6" t="s">
        <v>16</v>
      </c>
      <c r="G1473" s="6" t="s">
        <v>66</v>
      </c>
      <c r="H1473" s="6" t="s">
        <v>18</v>
      </c>
      <c r="I1473" s="25">
        <v>0.45000000000000007</v>
      </c>
      <c r="J1473" s="22">
        <v>6000</v>
      </c>
      <c r="K1473" s="23">
        <f t="shared" si="74"/>
        <v>2700.0000000000005</v>
      </c>
      <c r="L1473" s="23">
        <f t="shared" si="75"/>
        <v>810.00000000000011</v>
      </c>
      <c r="M1473" s="33">
        <v>0.3</v>
      </c>
      <c r="N1473" s="30">
        <f t="shared" si="82"/>
        <v>0.45</v>
      </c>
      <c r="O1473" s="31">
        <v>2700</v>
      </c>
      <c r="P1473" s="31">
        <v>810</v>
      </c>
      <c r="Q1473" s="30">
        <f t="shared" si="83"/>
        <v>1215.0000000000002</v>
      </c>
      <c r="R1473" s="27">
        <f t="shared" si="84"/>
        <v>6</v>
      </c>
    </row>
    <row r="1474" spans="1:18">
      <c r="A1474" s="1"/>
      <c r="B1474" s="6" t="s">
        <v>14</v>
      </c>
      <c r="C1474" s="6">
        <v>1185732</v>
      </c>
      <c r="D1474" s="7">
        <v>44359</v>
      </c>
      <c r="E1474" s="6" t="s">
        <v>15</v>
      </c>
      <c r="F1474" s="6" t="s">
        <v>16</v>
      </c>
      <c r="G1474" s="6" t="s">
        <v>66</v>
      </c>
      <c r="H1474" s="6" t="s">
        <v>19</v>
      </c>
      <c r="I1474" s="25">
        <v>0.4</v>
      </c>
      <c r="J1474" s="22">
        <v>5250</v>
      </c>
      <c r="K1474" s="23">
        <f t="shared" si="74"/>
        <v>2100</v>
      </c>
      <c r="L1474" s="23">
        <f t="shared" si="75"/>
        <v>735</v>
      </c>
      <c r="M1474" s="33">
        <v>0.35</v>
      </c>
      <c r="N1474" s="30">
        <f t="shared" si="82"/>
        <v>0.4</v>
      </c>
      <c r="O1474" s="31">
        <v>2100</v>
      </c>
      <c r="P1474" s="31">
        <v>735</v>
      </c>
      <c r="Q1474" s="30">
        <f t="shared" si="83"/>
        <v>840</v>
      </c>
      <c r="R1474" s="27">
        <f t="shared" si="84"/>
        <v>6</v>
      </c>
    </row>
    <row r="1475" spans="1:18">
      <c r="A1475" s="1"/>
      <c r="B1475" s="6" t="s">
        <v>14</v>
      </c>
      <c r="C1475" s="6">
        <v>1185732</v>
      </c>
      <c r="D1475" s="7">
        <v>44359</v>
      </c>
      <c r="E1475" s="6" t="s">
        <v>15</v>
      </c>
      <c r="F1475" s="6" t="s">
        <v>16</v>
      </c>
      <c r="G1475" s="6" t="s">
        <v>66</v>
      </c>
      <c r="H1475" s="6" t="s">
        <v>20</v>
      </c>
      <c r="I1475" s="25">
        <v>0.4</v>
      </c>
      <c r="J1475" s="22">
        <v>5000</v>
      </c>
      <c r="K1475" s="23">
        <f t="shared" si="74"/>
        <v>2000</v>
      </c>
      <c r="L1475" s="23">
        <f t="shared" si="75"/>
        <v>700</v>
      </c>
      <c r="M1475" s="33">
        <v>0.35</v>
      </c>
      <c r="N1475" s="30">
        <f t="shared" ref="N1475:N1538" si="85">_xlfn.NUMBERVALUE(SUBSTITUTE(I1475,"$",""))</f>
        <v>0.4</v>
      </c>
      <c r="O1475" s="31">
        <v>2000</v>
      </c>
      <c r="P1475" s="31">
        <v>700</v>
      </c>
      <c r="Q1475" s="30">
        <f t="shared" ref="Q1475:Q1538" si="86">N1475*K1475</f>
        <v>800</v>
      </c>
      <c r="R1475" s="27">
        <f t="shared" si="84"/>
        <v>6</v>
      </c>
    </row>
    <row r="1476" spans="1:18">
      <c r="A1476" s="1"/>
      <c r="B1476" s="6" t="s">
        <v>14</v>
      </c>
      <c r="C1476" s="6">
        <v>1185732</v>
      </c>
      <c r="D1476" s="7">
        <v>44359</v>
      </c>
      <c r="E1476" s="6" t="s">
        <v>15</v>
      </c>
      <c r="F1476" s="6" t="s">
        <v>16</v>
      </c>
      <c r="G1476" s="6" t="s">
        <v>66</v>
      </c>
      <c r="H1476" s="6" t="s">
        <v>21</v>
      </c>
      <c r="I1476" s="25">
        <v>0.5</v>
      </c>
      <c r="J1476" s="22">
        <v>5000</v>
      </c>
      <c r="K1476" s="23">
        <f t="shared" si="74"/>
        <v>2500</v>
      </c>
      <c r="L1476" s="23">
        <f t="shared" si="75"/>
        <v>750</v>
      </c>
      <c r="M1476" s="33">
        <v>0.3</v>
      </c>
      <c r="N1476" s="30">
        <f t="shared" si="85"/>
        <v>0.5</v>
      </c>
      <c r="O1476" s="31">
        <v>2500</v>
      </c>
      <c r="P1476" s="31">
        <v>750</v>
      </c>
      <c r="Q1476" s="30">
        <f t="shared" si="86"/>
        <v>1250</v>
      </c>
      <c r="R1476" s="27">
        <f t="shared" si="84"/>
        <v>6</v>
      </c>
    </row>
    <row r="1477" spans="1:18">
      <c r="A1477" s="1"/>
      <c r="B1477" s="6" t="s">
        <v>14</v>
      </c>
      <c r="C1477" s="6">
        <v>1185732</v>
      </c>
      <c r="D1477" s="7">
        <v>44359</v>
      </c>
      <c r="E1477" s="6" t="s">
        <v>15</v>
      </c>
      <c r="F1477" s="6" t="s">
        <v>16</v>
      </c>
      <c r="G1477" s="6" t="s">
        <v>66</v>
      </c>
      <c r="H1477" s="6" t="s">
        <v>22</v>
      </c>
      <c r="I1477" s="25">
        <v>0.55000000000000004</v>
      </c>
      <c r="J1477" s="22">
        <v>6500</v>
      </c>
      <c r="K1477" s="23">
        <f t="shared" si="74"/>
        <v>3575.0000000000005</v>
      </c>
      <c r="L1477" s="23">
        <f t="shared" si="75"/>
        <v>893.75000000000011</v>
      </c>
      <c r="M1477" s="33">
        <v>0.25</v>
      </c>
      <c r="N1477" s="30">
        <f t="shared" si="85"/>
        <v>0.55000000000000004</v>
      </c>
      <c r="O1477" s="31">
        <v>3575</v>
      </c>
      <c r="P1477" s="31">
        <v>893.75</v>
      </c>
      <c r="Q1477" s="30">
        <f t="shared" si="86"/>
        <v>1966.2500000000005</v>
      </c>
      <c r="R1477" s="27">
        <f t="shared" si="84"/>
        <v>6</v>
      </c>
    </row>
    <row r="1478" spans="1:18">
      <c r="A1478" s="1"/>
      <c r="B1478" s="6" t="s">
        <v>14</v>
      </c>
      <c r="C1478" s="6">
        <v>1185732</v>
      </c>
      <c r="D1478" s="7">
        <v>44387</v>
      </c>
      <c r="E1478" s="6" t="s">
        <v>15</v>
      </c>
      <c r="F1478" s="6" t="s">
        <v>16</v>
      </c>
      <c r="G1478" s="6" t="s">
        <v>66</v>
      </c>
      <c r="H1478" s="6" t="s">
        <v>17</v>
      </c>
      <c r="I1478" s="25">
        <v>0.5</v>
      </c>
      <c r="J1478" s="22">
        <v>8750</v>
      </c>
      <c r="K1478" s="23">
        <f t="shared" si="74"/>
        <v>4375</v>
      </c>
      <c r="L1478" s="23">
        <f t="shared" si="75"/>
        <v>2187.5</v>
      </c>
      <c r="M1478" s="33">
        <v>0.5</v>
      </c>
      <c r="N1478" s="30">
        <f t="shared" si="85"/>
        <v>0.5</v>
      </c>
      <c r="O1478" s="31">
        <v>4375</v>
      </c>
      <c r="P1478" s="31">
        <v>2187.5</v>
      </c>
      <c r="Q1478" s="30">
        <f t="shared" si="86"/>
        <v>2187.5</v>
      </c>
      <c r="R1478" s="27">
        <f t="shared" si="84"/>
        <v>7</v>
      </c>
    </row>
    <row r="1479" spans="1:18">
      <c r="A1479" s="1"/>
      <c r="B1479" s="6" t="s">
        <v>14</v>
      </c>
      <c r="C1479" s="6">
        <v>1185732</v>
      </c>
      <c r="D1479" s="7">
        <v>44387</v>
      </c>
      <c r="E1479" s="6" t="s">
        <v>15</v>
      </c>
      <c r="F1479" s="6" t="s">
        <v>16</v>
      </c>
      <c r="G1479" s="6" t="s">
        <v>66</v>
      </c>
      <c r="H1479" s="6" t="s">
        <v>18</v>
      </c>
      <c r="I1479" s="25">
        <v>0.45000000000000007</v>
      </c>
      <c r="J1479" s="22">
        <v>6250</v>
      </c>
      <c r="K1479" s="23">
        <f t="shared" si="74"/>
        <v>2812.5000000000005</v>
      </c>
      <c r="L1479" s="23">
        <f t="shared" si="75"/>
        <v>843.75000000000011</v>
      </c>
      <c r="M1479" s="33">
        <v>0.3</v>
      </c>
      <c r="N1479" s="30">
        <f t="shared" si="85"/>
        <v>0.45</v>
      </c>
      <c r="O1479" s="31">
        <v>2812.5</v>
      </c>
      <c r="P1479" s="31">
        <v>843.75</v>
      </c>
      <c r="Q1479" s="30">
        <f t="shared" si="86"/>
        <v>1265.6250000000002</v>
      </c>
      <c r="R1479" s="27">
        <f t="shared" si="84"/>
        <v>7</v>
      </c>
    </row>
    <row r="1480" spans="1:18">
      <c r="A1480" s="1"/>
      <c r="B1480" s="6" t="s">
        <v>14</v>
      </c>
      <c r="C1480" s="6">
        <v>1185732</v>
      </c>
      <c r="D1480" s="7">
        <v>44387</v>
      </c>
      <c r="E1480" s="6" t="s">
        <v>15</v>
      </c>
      <c r="F1480" s="6" t="s">
        <v>16</v>
      </c>
      <c r="G1480" s="6" t="s">
        <v>66</v>
      </c>
      <c r="H1480" s="6" t="s">
        <v>19</v>
      </c>
      <c r="I1480" s="25">
        <v>0.4</v>
      </c>
      <c r="J1480" s="22">
        <v>5500</v>
      </c>
      <c r="K1480" s="23">
        <f t="shared" si="74"/>
        <v>2200</v>
      </c>
      <c r="L1480" s="23">
        <f t="shared" si="75"/>
        <v>770</v>
      </c>
      <c r="M1480" s="33">
        <v>0.35</v>
      </c>
      <c r="N1480" s="30">
        <f t="shared" si="85"/>
        <v>0.4</v>
      </c>
      <c r="O1480" s="31">
        <v>2200</v>
      </c>
      <c r="P1480" s="31">
        <v>770</v>
      </c>
      <c r="Q1480" s="30">
        <f t="shared" si="86"/>
        <v>880</v>
      </c>
      <c r="R1480" s="27">
        <f t="shared" si="84"/>
        <v>7</v>
      </c>
    </row>
    <row r="1481" spans="1:18">
      <c r="A1481" s="1"/>
      <c r="B1481" s="6" t="s">
        <v>14</v>
      </c>
      <c r="C1481" s="6">
        <v>1185732</v>
      </c>
      <c r="D1481" s="7">
        <v>44387</v>
      </c>
      <c r="E1481" s="6" t="s">
        <v>15</v>
      </c>
      <c r="F1481" s="6" t="s">
        <v>16</v>
      </c>
      <c r="G1481" s="6" t="s">
        <v>66</v>
      </c>
      <c r="H1481" s="6" t="s">
        <v>20</v>
      </c>
      <c r="I1481" s="25">
        <v>0.4</v>
      </c>
      <c r="J1481" s="22">
        <v>5000</v>
      </c>
      <c r="K1481" s="23">
        <f t="shared" si="74"/>
        <v>2000</v>
      </c>
      <c r="L1481" s="23">
        <f t="shared" si="75"/>
        <v>700</v>
      </c>
      <c r="M1481" s="33">
        <v>0.35</v>
      </c>
      <c r="N1481" s="30">
        <f t="shared" si="85"/>
        <v>0.4</v>
      </c>
      <c r="O1481" s="31">
        <v>2000</v>
      </c>
      <c r="P1481" s="31">
        <v>700</v>
      </c>
      <c r="Q1481" s="30">
        <f t="shared" si="86"/>
        <v>800</v>
      </c>
      <c r="R1481" s="27">
        <f t="shared" si="84"/>
        <v>7</v>
      </c>
    </row>
    <row r="1482" spans="1:18">
      <c r="A1482" s="1"/>
      <c r="B1482" s="6" t="s">
        <v>14</v>
      </c>
      <c r="C1482" s="6">
        <v>1185732</v>
      </c>
      <c r="D1482" s="7">
        <v>44387</v>
      </c>
      <c r="E1482" s="6" t="s">
        <v>15</v>
      </c>
      <c r="F1482" s="6" t="s">
        <v>16</v>
      </c>
      <c r="G1482" s="6" t="s">
        <v>66</v>
      </c>
      <c r="H1482" s="6" t="s">
        <v>21</v>
      </c>
      <c r="I1482" s="25">
        <v>0.5</v>
      </c>
      <c r="J1482" s="22">
        <v>5250</v>
      </c>
      <c r="K1482" s="23">
        <f t="shared" si="74"/>
        <v>2625</v>
      </c>
      <c r="L1482" s="23">
        <f t="shared" si="75"/>
        <v>787.5</v>
      </c>
      <c r="M1482" s="33">
        <v>0.3</v>
      </c>
      <c r="N1482" s="30">
        <f t="shared" si="85"/>
        <v>0.5</v>
      </c>
      <c r="O1482" s="31">
        <v>2625</v>
      </c>
      <c r="P1482" s="31">
        <v>787.5</v>
      </c>
      <c r="Q1482" s="30">
        <f t="shared" si="86"/>
        <v>1312.5</v>
      </c>
      <c r="R1482" s="27">
        <f t="shared" si="84"/>
        <v>7</v>
      </c>
    </row>
    <row r="1483" spans="1:18">
      <c r="A1483" s="1"/>
      <c r="B1483" s="6" t="s">
        <v>14</v>
      </c>
      <c r="C1483" s="6">
        <v>1185732</v>
      </c>
      <c r="D1483" s="7">
        <v>44387</v>
      </c>
      <c r="E1483" s="6" t="s">
        <v>15</v>
      </c>
      <c r="F1483" s="6" t="s">
        <v>16</v>
      </c>
      <c r="G1483" s="6" t="s">
        <v>66</v>
      </c>
      <c r="H1483" s="6" t="s">
        <v>22</v>
      </c>
      <c r="I1483" s="25">
        <v>0.55000000000000004</v>
      </c>
      <c r="J1483" s="22">
        <v>7000</v>
      </c>
      <c r="K1483" s="23">
        <f t="shared" si="74"/>
        <v>3850.0000000000005</v>
      </c>
      <c r="L1483" s="23">
        <f t="shared" si="75"/>
        <v>962.50000000000011</v>
      </c>
      <c r="M1483" s="33">
        <v>0.25</v>
      </c>
      <c r="N1483" s="30">
        <f t="shared" si="85"/>
        <v>0.55000000000000004</v>
      </c>
      <c r="O1483" s="31">
        <v>3850</v>
      </c>
      <c r="P1483" s="31">
        <v>962.5</v>
      </c>
      <c r="Q1483" s="30">
        <f t="shared" si="86"/>
        <v>2117.5000000000005</v>
      </c>
      <c r="R1483" s="27">
        <f t="shared" si="84"/>
        <v>7</v>
      </c>
    </row>
    <row r="1484" spans="1:18">
      <c r="A1484" s="1"/>
      <c r="B1484" s="6" t="s">
        <v>14</v>
      </c>
      <c r="C1484" s="6">
        <v>1185732</v>
      </c>
      <c r="D1484" s="7">
        <v>44419</v>
      </c>
      <c r="E1484" s="6" t="s">
        <v>15</v>
      </c>
      <c r="F1484" s="6" t="s">
        <v>16</v>
      </c>
      <c r="G1484" s="6" t="s">
        <v>66</v>
      </c>
      <c r="H1484" s="6" t="s">
        <v>17</v>
      </c>
      <c r="I1484" s="25">
        <v>0.5</v>
      </c>
      <c r="J1484" s="22">
        <v>8500</v>
      </c>
      <c r="K1484" s="23">
        <f t="shared" si="74"/>
        <v>4250</v>
      </c>
      <c r="L1484" s="23">
        <f t="shared" si="75"/>
        <v>2125</v>
      </c>
      <c r="M1484" s="33">
        <v>0.5</v>
      </c>
      <c r="N1484" s="30">
        <f t="shared" si="85"/>
        <v>0.5</v>
      </c>
      <c r="O1484" s="31">
        <v>4250</v>
      </c>
      <c r="P1484" s="31">
        <v>2125</v>
      </c>
      <c r="Q1484" s="30">
        <f t="shared" si="86"/>
        <v>2125</v>
      </c>
      <c r="R1484" s="27">
        <f t="shared" si="84"/>
        <v>8</v>
      </c>
    </row>
    <row r="1485" spans="1:18">
      <c r="A1485" s="1"/>
      <c r="B1485" s="6" t="s">
        <v>14</v>
      </c>
      <c r="C1485" s="6">
        <v>1185732</v>
      </c>
      <c r="D1485" s="7">
        <v>44419</v>
      </c>
      <c r="E1485" s="6" t="s">
        <v>15</v>
      </c>
      <c r="F1485" s="6" t="s">
        <v>16</v>
      </c>
      <c r="G1485" s="6" t="s">
        <v>66</v>
      </c>
      <c r="H1485" s="6" t="s">
        <v>18</v>
      </c>
      <c r="I1485" s="25">
        <v>0.45000000000000007</v>
      </c>
      <c r="J1485" s="22">
        <v>6250</v>
      </c>
      <c r="K1485" s="23">
        <f t="shared" si="74"/>
        <v>2812.5000000000005</v>
      </c>
      <c r="L1485" s="23">
        <f t="shared" si="75"/>
        <v>843.75000000000011</v>
      </c>
      <c r="M1485" s="33">
        <v>0.3</v>
      </c>
      <c r="N1485" s="30">
        <f t="shared" si="85"/>
        <v>0.45</v>
      </c>
      <c r="O1485" s="31">
        <v>2812.5</v>
      </c>
      <c r="P1485" s="31">
        <v>843.75</v>
      </c>
      <c r="Q1485" s="30">
        <f t="shared" si="86"/>
        <v>1265.6250000000002</v>
      </c>
      <c r="R1485" s="27">
        <f t="shared" si="84"/>
        <v>8</v>
      </c>
    </row>
    <row r="1486" spans="1:18">
      <c r="A1486" s="1"/>
      <c r="B1486" s="6" t="s">
        <v>14</v>
      </c>
      <c r="C1486" s="6">
        <v>1185732</v>
      </c>
      <c r="D1486" s="7">
        <v>44419</v>
      </c>
      <c r="E1486" s="6" t="s">
        <v>15</v>
      </c>
      <c r="F1486" s="6" t="s">
        <v>16</v>
      </c>
      <c r="G1486" s="6" t="s">
        <v>66</v>
      </c>
      <c r="H1486" s="6" t="s">
        <v>19</v>
      </c>
      <c r="I1486" s="25">
        <v>0.4</v>
      </c>
      <c r="J1486" s="22">
        <v>5500</v>
      </c>
      <c r="K1486" s="23">
        <f t="shared" si="74"/>
        <v>2200</v>
      </c>
      <c r="L1486" s="23">
        <f t="shared" si="75"/>
        <v>770</v>
      </c>
      <c r="M1486" s="33">
        <v>0.35</v>
      </c>
      <c r="N1486" s="30">
        <f t="shared" si="85"/>
        <v>0.4</v>
      </c>
      <c r="O1486" s="31">
        <v>2200</v>
      </c>
      <c r="P1486" s="31">
        <v>770</v>
      </c>
      <c r="Q1486" s="30">
        <f t="shared" si="86"/>
        <v>880</v>
      </c>
      <c r="R1486" s="27">
        <f t="shared" si="84"/>
        <v>8</v>
      </c>
    </row>
    <row r="1487" spans="1:18">
      <c r="A1487" s="1"/>
      <c r="B1487" s="6" t="s">
        <v>14</v>
      </c>
      <c r="C1487" s="6">
        <v>1185732</v>
      </c>
      <c r="D1487" s="7">
        <v>44419</v>
      </c>
      <c r="E1487" s="6" t="s">
        <v>15</v>
      </c>
      <c r="F1487" s="6" t="s">
        <v>16</v>
      </c>
      <c r="G1487" s="6" t="s">
        <v>66</v>
      </c>
      <c r="H1487" s="6" t="s">
        <v>20</v>
      </c>
      <c r="I1487" s="25">
        <v>0.4</v>
      </c>
      <c r="J1487" s="22">
        <v>5250</v>
      </c>
      <c r="K1487" s="23">
        <f t="shared" si="74"/>
        <v>2100</v>
      </c>
      <c r="L1487" s="23">
        <f t="shared" si="75"/>
        <v>735</v>
      </c>
      <c r="M1487" s="33">
        <v>0.35</v>
      </c>
      <c r="N1487" s="30">
        <f t="shared" si="85"/>
        <v>0.4</v>
      </c>
      <c r="O1487" s="31">
        <v>2100</v>
      </c>
      <c r="P1487" s="31">
        <v>735</v>
      </c>
      <c r="Q1487" s="30">
        <f t="shared" si="86"/>
        <v>840</v>
      </c>
      <c r="R1487" s="27">
        <f t="shared" si="84"/>
        <v>8</v>
      </c>
    </row>
    <row r="1488" spans="1:18">
      <c r="A1488" s="1"/>
      <c r="B1488" s="6" t="s">
        <v>14</v>
      </c>
      <c r="C1488" s="6">
        <v>1185732</v>
      </c>
      <c r="D1488" s="7">
        <v>44419</v>
      </c>
      <c r="E1488" s="6" t="s">
        <v>15</v>
      </c>
      <c r="F1488" s="6" t="s">
        <v>16</v>
      </c>
      <c r="G1488" s="6" t="s">
        <v>66</v>
      </c>
      <c r="H1488" s="6" t="s">
        <v>21</v>
      </c>
      <c r="I1488" s="25">
        <v>0.5</v>
      </c>
      <c r="J1488" s="22">
        <v>5000</v>
      </c>
      <c r="K1488" s="23">
        <f t="shared" si="74"/>
        <v>2500</v>
      </c>
      <c r="L1488" s="23">
        <f t="shared" si="75"/>
        <v>750</v>
      </c>
      <c r="M1488" s="33">
        <v>0.3</v>
      </c>
      <c r="N1488" s="30">
        <f t="shared" si="85"/>
        <v>0.5</v>
      </c>
      <c r="O1488" s="31">
        <v>2500</v>
      </c>
      <c r="P1488" s="31">
        <v>750</v>
      </c>
      <c r="Q1488" s="30">
        <f t="shared" si="86"/>
        <v>1250</v>
      </c>
      <c r="R1488" s="27">
        <f t="shared" si="84"/>
        <v>8</v>
      </c>
    </row>
    <row r="1489" spans="1:18">
      <c r="A1489" s="1"/>
      <c r="B1489" s="6" t="s">
        <v>14</v>
      </c>
      <c r="C1489" s="6">
        <v>1185732</v>
      </c>
      <c r="D1489" s="7">
        <v>44419</v>
      </c>
      <c r="E1489" s="6" t="s">
        <v>15</v>
      </c>
      <c r="F1489" s="6" t="s">
        <v>16</v>
      </c>
      <c r="G1489" s="6" t="s">
        <v>66</v>
      </c>
      <c r="H1489" s="6" t="s">
        <v>22</v>
      </c>
      <c r="I1489" s="25">
        <v>0.55000000000000004</v>
      </c>
      <c r="J1489" s="22">
        <v>6750</v>
      </c>
      <c r="K1489" s="23">
        <f t="shared" si="74"/>
        <v>3712.5000000000005</v>
      </c>
      <c r="L1489" s="23">
        <f t="shared" si="75"/>
        <v>928.12500000000011</v>
      </c>
      <c r="M1489" s="33">
        <v>0.25</v>
      </c>
      <c r="N1489" s="30">
        <f t="shared" si="85"/>
        <v>0.55000000000000004</v>
      </c>
      <c r="O1489" s="31">
        <v>3712.5</v>
      </c>
      <c r="P1489" s="31">
        <v>928.125</v>
      </c>
      <c r="Q1489" s="30">
        <f t="shared" si="86"/>
        <v>2041.8750000000005</v>
      </c>
      <c r="R1489" s="27">
        <f t="shared" si="84"/>
        <v>8</v>
      </c>
    </row>
    <row r="1490" spans="1:18">
      <c r="A1490" s="1"/>
      <c r="B1490" s="6" t="s">
        <v>14</v>
      </c>
      <c r="C1490" s="6">
        <v>1185732</v>
      </c>
      <c r="D1490" s="7">
        <v>44449</v>
      </c>
      <c r="E1490" s="6" t="s">
        <v>15</v>
      </c>
      <c r="F1490" s="6" t="s">
        <v>16</v>
      </c>
      <c r="G1490" s="6" t="s">
        <v>66</v>
      </c>
      <c r="H1490" s="6" t="s">
        <v>17</v>
      </c>
      <c r="I1490" s="25">
        <v>0.5</v>
      </c>
      <c r="J1490" s="22">
        <v>8000</v>
      </c>
      <c r="K1490" s="23">
        <f t="shared" si="74"/>
        <v>4000</v>
      </c>
      <c r="L1490" s="23">
        <f t="shared" si="75"/>
        <v>2000</v>
      </c>
      <c r="M1490" s="33">
        <v>0.5</v>
      </c>
      <c r="N1490" s="30">
        <f t="shared" si="85"/>
        <v>0.5</v>
      </c>
      <c r="O1490" s="31">
        <v>4000</v>
      </c>
      <c r="P1490" s="31">
        <v>2000</v>
      </c>
      <c r="Q1490" s="30">
        <f t="shared" si="86"/>
        <v>2000</v>
      </c>
      <c r="R1490" s="27">
        <f t="shared" si="84"/>
        <v>9</v>
      </c>
    </row>
    <row r="1491" spans="1:18">
      <c r="A1491" s="1"/>
      <c r="B1491" s="6" t="s">
        <v>14</v>
      </c>
      <c r="C1491" s="6">
        <v>1185732</v>
      </c>
      <c r="D1491" s="7">
        <v>44449</v>
      </c>
      <c r="E1491" s="6" t="s">
        <v>15</v>
      </c>
      <c r="F1491" s="6" t="s">
        <v>16</v>
      </c>
      <c r="G1491" s="6" t="s">
        <v>66</v>
      </c>
      <c r="H1491" s="6" t="s">
        <v>18</v>
      </c>
      <c r="I1491" s="25">
        <v>0.45000000000000007</v>
      </c>
      <c r="J1491" s="22">
        <v>6000</v>
      </c>
      <c r="K1491" s="23">
        <f t="shared" si="74"/>
        <v>2700.0000000000005</v>
      </c>
      <c r="L1491" s="23">
        <f t="shared" si="75"/>
        <v>810.00000000000011</v>
      </c>
      <c r="M1491" s="33">
        <v>0.3</v>
      </c>
      <c r="N1491" s="30">
        <f t="shared" si="85"/>
        <v>0.45</v>
      </c>
      <c r="O1491" s="31">
        <v>2700</v>
      </c>
      <c r="P1491" s="31">
        <v>810</v>
      </c>
      <c r="Q1491" s="30">
        <f t="shared" si="86"/>
        <v>1215.0000000000002</v>
      </c>
      <c r="R1491" s="27">
        <f t="shared" si="84"/>
        <v>9</v>
      </c>
    </row>
    <row r="1492" spans="1:18">
      <c r="A1492" s="1"/>
      <c r="B1492" s="6" t="s">
        <v>14</v>
      </c>
      <c r="C1492" s="6">
        <v>1185732</v>
      </c>
      <c r="D1492" s="7">
        <v>44449</v>
      </c>
      <c r="E1492" s="6" t="s">
        <v>15</v>
      </c>
      <c r="F1492" s="6" t="s">
        <v>16</v>
      </c>
      <c r="G1492" s="6" t="s">
        <v>66</v>
      </c>
      <c r="H1492" s="6" t="s">
        <v>19</v>
      </c>
      <c r="I1492" s="25">
        <v>0.4</v>
      </c>
      <c r="J1492" s="22">
        <v>5250</v>
      </c>
      <c r="K1492" s="23">
        <f t="shared" si="74"/>
        <v>2100</v>
      </c>
      <c r="L1492" s="23">
        <f t="shared" si="75"/>
        <v>735</v>
      </c>
      <c r="M1492" s="33">
        <v>0.35</v>
      </c>
      <c r="N1492" s="30">
        <f t="shared" si="85"/>
        <v>0.4</v>
      </c>
      <c r="O1492" s="31">
        <v>2100</v>
      </c>
      <c r="P1492" s="31">
        <v>735</v>
      </c>
      <c r="Q1492" s="30">
        <f t="shared" si="86"/>
        <v>840</v>
      </c>
      <c r="R1492" s="27">
        <f t="shared" si="84"/>
        <v>9</v>
      </c>
    </row>
    <row r="1493" spans="1:18">
      <c r="A1493" s="1"/>
      <c r="B1493" s="6" t="s">
        <v>14</v>
      </c>
      <c r="C1493" s="6">
        <v>1185732</v>
      </c>
      <c r="D1493" s="7">
        <v>44449</v>
      </c>
      <c r="E1493" s="6" t="s">
        <v>15</v>
      </c>
      <c r="F1493" s="6" t="s">
        <v>16</v>
      </c>
      <c r="G1493" s="6" t="s">
        <v>66</v>
      </c>
      <c r="H1493" s="6" t="s">
        <v>20</v>
      </c>
      <c r="I1493" s="25">
        <v>0.4</v>
      </c>
      <c r="J1493" s="22">
        <v>5000</v>
      </c>
      <c r="K1493" s="23">
        <f t="shared" si="74"/>
        <v>2000</v>
      </c>
      <c r="L1493" s="23">
        <f t="shared" si="75"/>
        <v>700</v>
      </c>
      <c r="M1493" s="33">
        <v>0.35</v>
      </c>
      <c r="N1493" s="30">
        <f t="shared" si="85"/>
        <v>0.4</v>
      </c>
      <c r="O1493" s="31">
        <v>2000</v>
      </c>
      <c r="P1493" s="31">
        <v>700</v>
      </c>
      <c r="Q1493" s="30">
        <f t="shared" si="86"/>
        <v>800</v>
      </c>
      <c r="R1493" s="27">
        <f t="shared" si="84"/>
        <v>9</v>
      </c>
    </row>
    <row r="1494" spans="1:18">
      <c r="A1494" s="1"/>
      <c r="B1494" s="6" t="s">
        <v>14</v>
      </c>
      <c r="C1494" s="6">
        <v>1185732</v>
      </c>
      <c r="D1494" s="7">
        <v>44449</v>
      </c>
      <c r="E1494" s="6" t="s">
        <v>15</v>
      </c>
      <c r="F1494" s="6" t="s">
        <v>16</v>
      </c>
      <c r="G1494" s="6" t="s">
        <v>66</v>
      </c>
      <c r="H1494" s="6" t="s">
        <v>21</v>
      </c>
      <c r="I1494" s="25">
        <v>0.5</v>
      </c>
      <c r="J1494" s="22">
        <v>5000</v>
      </c>
      <c r="K1494" s="23">
        <f t="shared" si="74"/>
        <v>2500</v>
      </c>
      <c r="L1494" s="23">
        <f t="shared" si="75"/>
        <v>750</v>
      </c>
      <c r="M1494" s="33">
        <v>0.3</v>
      </c>
      <c r="N1494" s="30">
        <f t="shared" si="85"/>
        <v>0.5</v>
      </c>
      <c r="O1494" s="31">
        <v>2500</v>
      </c>
      <c r="P1494" s="31">
        <v>750</v>
      </c>
      <c r="Q1494" s="30">
        <f t="shared" si="86"/>
        <v>1250</v>
      </c>
      <c r="R1494" s="27">
        <f t="shared" si="84"/>
        <v>9</v>
      </c>
    </row>
    <row r="1495" spans="1:18">
      <c r="A1495" s="1"/>
      <c r="B1495" s="6" t="s">
        <v>14</v>
      </c>
      <c r="C1495" s="6">
        <v>1185732</v>
      </c>
      <c r="D1495" s="7">
        <v>44449</v>
      </c>
      <c r="E1495" s="6" t="s">
        <v>15</v>
      </c>
      <c r="F1495" s="6" t="s">
        <v>16</v>
      </c>
      <c r="G1495" s="6" t="s">
        <v>66</v>
      </c>
      <c r="H1495" s="6" t="s">
        <v>22</v>
      </c>
      <c r="I1495" s="25">
        <v>0.55000000000000004</v>
      </c>
      <c r="J1495" s="22">
        <v>6000</v>
      </c>
      <c r="K1495" s="23">
        <f t="shared" si="74"/>
        <v>3300.0000000000005</v>
      </c>
      <c r="L1495" s="23">
        <f t="shared" si="75"/>
        <v>825.00000000000011</v>
      </c>
      <c r="M1495" s="33">
        <v>0.25</v>
      </c>
      <c r="N1495" s="30">
        <f t="shared" si="85"/>
        <v>0.55000000000000004</v>
      </c>
      <c r="O1495" s="31">
        <v>3300</v>
      </c>
      <c r="P1495" s="31">
        <v>825</v>
      </c>
      <c r="Q1495" s="30">
        <f t="shared" si="86"/>
        <v>1815.0000000000005</v>
      </c>
      <c r="R1495" s="27">
        <f t="shared" si="84"/>
        <v>9</v>
      </c>
    </row>
    <row r="1496" spans="1:18">
      <c r="A1496" s="1"/>
      <c r="B1496" s="6" t="s">
        <v>14</v>
      </c>
      <c r="C1496" s="6">
        <v>1185732</v>
      </c>
      <c r="D1496" s="7">
        <v>44481</v>
      </c>
      <c r="E1496" s="6" t="s">
        <v>15</v>
      </c>
      <c r="F1496" s="6" t="s">
        <v>16</v>
      </c>
      <c r="G1496" s="6" t="s">
        <v>66</v>
      </c>
      <c r="H1496" s="6" t="s">
        <v>17</v>
      </c>
      <c r="I1496" s="25">
        <v>0.55000000000000004</v>
      </c>
      <c r="J1496" s="22">
        <v>7750</v>
      </c>
      <c r="K1496" s="23">
        <f t="shared" si="74"/>
        <v>4262.5</v>
      </c>
      <c r="L1496" s="23">
        <f t="shared" si="75"/>
        <v>2131.25</v>
      </c>
      <c r="M1496" s="33">
        <v>0.5</v>
      </c>
      <c r="N1496" s="30">
        <f t="shared" si="85"/>
        <v>0.55000000000000004</v>
      </c>
      <c r="O1496" s="31">
        <v>4262.5</v>
      </c>
      <c r="P1496" s="31">
        <v>2131.25</v>
      </c>
      <c r="Q1496" s="30">
        <f t="shared" si="86"/>
        <v>2344.375</v>
      </c>
      <c r="R1496" s="27">
        <f t="shared" si="84"/>
        <v>10</v>
      </c>
    </row>
    <row r="1497" spans="1:18">
      <c r="A1497" s="1"/>
      <c r="B1497" s="6" t="s">
        <v>14</v>
      </c>
      <c r="C1497" s="6">
        <v>1185732</v>
      </c>
      <c r="D1497" s="7">
        <v>44481</v>
      </c>
      <c r="E1497" s="6" t="s">
        <v>15</v>
      </c>
      <c r="F1497" s="6" t="s">
        <v>16</v>
      </c>
      <c r="G1497" s="6" t="s">
        <v>66</v>
      </c>
      <c r="H1497" s="6" t="s">
        <v>18</v>
      </c>
      <c r="I1497" s="25">
        <v>0.45000000000000007</v>
      </c>
      <c r="J1497" s="22">
        <v>6000</v>
      </c>
      <c r="K1497" s="23">
        <f t="shared" si="74"/>
        <v>2700.0000000000005</v>
      </c>
      <c r="L1497" s="23">
        <f t="shared" si="75"/>
        <v>810.00000000000011</v>
      </c>
      <c r="M1497" s="33">
        <v>0.3</v>
      </c>
      <c r="N1497" s="30">
        <f t="shared" si="85"/>
        <v>0.45</v>
      </c>
      <c r="O1497" s="31">
        <v>2700</v>
      </c>
      <c r="P1497" s="31">
        <v>810</v>
      </c>
      <c r="Q1497" s="30">
        <f t="shared" si="86"/>
        <v>1215.0000000000002</v>
      </c>
      <c r="R1497" s="27">
        <f t="shared" si="84"/>
        <v>10</v>
      </c>
    </row>
    <row r="1498" spans="1:18">
      <c r="A1498" s="1"/>
      <c r="B1498" s="6" t="s">
        <v>14</v>
      </c>
      <c r="C1498" s="6">
        <v>1185732</v>
      </c>
      <c r="D1498" s="7">
        <v>44481</v>
      </c>
      <c r="E1498" s="6" t="s">
        <v>15</v>
      </c>
      <c r="F1498" s="6" t="s">
        <v>16</v>
      </c>
      <c r="G1498" s="6" t="s">
        <v>66</v>
      </c>
      <c r="H1498" s="6" t="s">
        <v>19</v>
      </c>
      <c r="I1498" s="25">
        <v>0.45000000000000007</v>
      </c>
      <c r="J1498" s="22">
        <v>5000</v>
      </c>
      <c r="K1498" s="23">
        <f t="shared" si="74"/>
        <v>2250.0000000000005</v>
      </c>
      <c r="L1498" s="23">
        <f t="shared" si="75"/>
        <v>787.50000000000011</v>
      </c>
      <c r="M1498" s="33">
        <v>0.35</v>
      </c>
      <c r="N1498" s="30">
        <f t="shared" si="85"/>
        <v>0.45</v>
      </c>
      <c r="O1498" s="31">
        <v>2250</v>
      </c>
      <c r="P1498" s="31">
        <v>787.5</v>
      </c>
      <c r="Q1498" s="30">
        <f t="shared" si="86"/>
        <v>1012.5000000000002</v>
      </c>
      <c r="R1498" s="27">
        <f t="shared" si="84"/>
        <v>10</v>
      </c>
    </row>
    <row r="1499" spans="1:18">
      <c r="A1499" s="1"/>
      <c r="B1499" s="6" t="s">
        <v>14</v>
      </c>
      <c r="C1499" s="6">
        <v>1185732</v>
      </c>
      <c r="D1499" s="7">
        <v>44481</v>
      </c>
      <c r="E1499" s="6" t="s">
        <v>15</v>
      </c>
      <c r="F1499" s="6" t="s">
        <v>16</v>
      </c>
      <c r="G1499" s="6" t="s">
        <v>66</v>
      </c>
      <c r="H1499" s="6" t="s">
        <v>20</v>
      </c>
      <c r="I1499" s="25">
        <v>0.45000000000000007</v>
      </c>
      <c r="J1499" s="22">
        <v>4750</v>
      </c>
      <c r="K1499" s="23">
        <f t="shared" si="74"/>
        <v>2137.5000000000005</v>
      </c>
      <c r="L1499" s="23">
        <f t="shared" si="75"/>
        <v>748.12500000000011</v>
      </c>
      <c r="M1499" s="33">
        <v>0.35</v>
      </c>
      <c r="N1499" s="30">
        <f t="shared" si="85"/>
        <v>0.45</v>
      </c>
      <c r="O1499" s="31">
        <v>2137.5</v>
      </c>
      <c r="P1499" s="31">
        <v>748.125</v>
      </c>
      <c r="Q1499" s="30">
        <f t="shared" si="86"/>
        <v>961.87500000000023</v>
      </c>
      <c r="R1499" s="27">
        <f t="shared" si="84"/>
        <v>10</v>
      </c>
    </row>
    <row r="1500" spans="1:18">
      <c r="A1500" s="1"/>
      <c r="B1500" s="6" t="s">
        <v>14</v>
      </c>
      <c r="C1500" s="6">
        <v>1185732</v>
      </c>
      <c r="D1500" s="7">
        <v>44481</v>
      </c>
      <c r="E1500" s="6" t="s">
        <v>15</v>
      </c>
      <c r="F1500" s="6" t="s">
        <v>16</v>
      </c>
      <c r="G1500" s="6" t="s">
        <v>66</v>
      </c>
      <c r="H1500" s="6" t="s">
        <v>21</v>
      </c>
      <c r="I1500" s="25">
        <v>0.55000000000000004</v>
      </c>
      <c r="J1500" s="22">
        <v>4750</v>
      </c>
      <c r="K1500" s="23">
        <f t="shared" si="74"/>
        <v>2612.5</v>
      </c>
      <c r="L1500" s="23">
        <f t="shared" si="75"/>
        <v>783.75</v>
      </c>
      <c r="M1500" s="33">
        <v>0.3</v>
      </c>
      <c r="N1500" s="30">
        <f t="shared" si="85"/>
        <v>0.55000000000000004</v>
      </c>
      <c r="O1500" s="31">
        <v>2612.5</v>
      </c>
      <c r="P1500" s="31">
        <v>783.75</v>
      </c>
      <c r="Q1500" s="30">
        <f t="shared" si="86"/>
        <v>1436.8750000000002</v>
      </c>
      <c r="R1500" s="27">
        <f t="shared" si="84"/>
        <v>10</v>
      </c>
    </row>
    <row r="1501" spans="1:18">
      <c r="A1501" s="1"/>
      <c r="B1501" s="6" t="s">
        <v>14</v>
      </c>
      <c r="C1501" s="6">
        <v>1185732</v>
      </c>
      <c r="D1501" s="7">
        <v>44481</v>
      </c>
      <c r="E1501" s="6" t="s">
        <v>15</v>
      </c>
      <c r="F1501" s="6" t="s">
        <v>16</v>
      </c>
      <c r="G1501" s="6" t="s">
        <v>66</v>
      </c>
      <c r="H1501" s="6" t="s">
        <v>22</v>
      </c>
      <c r="I1501" s="25">
        <v>0.6</v>
      </c>
      <c r="J1501" s="22">
        <v>6000</v>
      </c>
      <c r="K1501" s="23">
        <f t="shared" si="74"/>
        <v>3600</v>
      </c>
      <c r="L1501" s="23">
        <f t="shared" si="75"/>
        <v>900</v>
      </c>
      <c r="M1501" s="33">
        <v>0.25</v>
      </c>
      <c r="N1501" s="30">
        <f t="shared" si="85"/>
        <v>0.6</v>
      </c>
      <c r="O1501" s="31">
        <v>3600</v>
      </c>
      <c r="P1501" s="31">
        <v>900</v>
      </c>
      <c r="Q1501" s="30">
        <f t="shared" si="86"/>
        <v>2160</v>
      </c>
      <c r="R1501" s="27">
        <f t="shared" si="84"/>
        <v>10</v>
      </c>
    </row>
    <row r="1502" spans="1:18">
      <c r="A1502" s="1"/>
      <c r="B1502" s="6" t="s">
        <v>14</v>
      </c>
      <c r="C1502" s="6">
        <v>1185732</v>
      </c>
      <c r="D1502" s="7">
        <v>44511</v>
      </c>
      <c r="E1502" s="6" t="s">
        <v>15</v>
      </c>
      <c r="F1502" s="6" t="s">
        <v>16</v>
      </c>
      <c r="G1502" s="6" t="s">
        <v>66</v>
      </c>
      <c r="H1502" s="6" t="s">
        <v>17</v>
      </c>
      <c r="I1502" s="25">
        <v>0.55000000000000004</v>
      </c>
      <c r="J1502" s="22">
        <v>7500</v>
      </c>
      <c r="K1502" s="23">
        <f t="shared" si="74"/>
        <v>4125</v>
      </c>
      <c r="L1502" s="23">
        <f t="shared" si="75"/>
        <v>2062.5</v>
      </c>
      <c r="M1502" s="33">
        <v>0.5</v>
      </c>
      <c r="N1502" s="30">
        <f t="shared" si="85"/>
        <v>0.55000000000000004</v>
      </c>
      <c r="O1502" s="31">
        <v>4125</v>
      </c>
      <c r="P1502" s="31">
        <v>2062.5</v>
      </c>
      <c r="Q1502" s="30">
        <f t="shared" si="86"/>
        <v>2268.75</v>
      </c>
      <c r="R1502" s="27">
        <f t="shared" si="84"/>
        <v>11</v>
      </c>
    </row>
    <row r="1503" spans="1:18">
      <c r="A1503" s="1"/>
      <c r="B1503" s="6" t="s">
        <v>14</v>
      </c>
      <c r="C1503" s="6">
        <v>1185732</v>
      </c>
      <c r="D1503" s="7">
        <v>44511</v>
      </c>
      <c r="E1503" s="6" t="s">
        <v>15</v>
      </c>
      <c r="F1503" s="6" t="s">
        <v>16</v>
      </c>
      <c r="G1503" s="6" t="s">
        <v>66</v>
      </c>
      <c r="H1503" s="6" t="s">
        <v>18</v>
      </c>
      <c r="I1503" s="25">
        <v>0.45000000000000007</v>
      </c>
      <c r="J1503" s="22">
        <v>5750</v>
      </c>
      <c r="K1503" s="23">
        <f t="shared" si="74"/>
        <v>2587.5000000000005</v>
      </c>
      <c r="L1503" s="23">
        <f t="shared" si="75"/>
        <v>776.25000000000011</v>
      </c>
      <c r="M1503" s="33">
        <v>0.3</v>
      </c>
      <c r="N1503" s="30">
        <f t="shared" si="85"/>
        <v>0.45</v>
      </c>
      <c r="O1503" s="31">
        <v>2587.5</v>
      </c>
      <c r="P1503" s="31">
        <v>776.25</v>
      </c>
      <c r="Q1503" s="30">
        <f t="shared" si="86"/>
        <v>1164.3750000000002</v>
      </c>
      <c r="R1503" s="27">
        <f t="shared" si="84"/>
        <v>11</v>
      </c>
    </row>
    <row r="1504" spans="1:18">
      <c r="A1504" s="1"/>
      <c r="B1504" s="6" t="s">
        <v>14</v>
      </c>
      <c r="C1504" s="6">
        <v>1185732</v>
      </c>
      <c r="D1504" s="7">
        <v>44511</v>
      </c>
      <c r="E1504" s="6" t="s">
        <v>15</v>
      </c>
      <c r="F1504" s="6" t="s">
        <v>16</v>
      </c>
      <c r="G1504" s="6" t="s">
        <v>66</v>
      </c>
      <c r="H1504" s="6" t="s">
        <v>19</v>
      </c>
      <c r="I1504" s="25">
        <v>0.45000000000000007</v>
      </c>
      <c r="J1504" s="22">
        <v>5200</v>
      </c>
      <c r="K1504" s="23">
        <f t="shared" si="74"/>
        <v>2340.0000000000005</v>
      </c>
      <c r="L1504" s="23">
        <f t="shared" si="75"/>
        <v>819.00000000000011</v>
      </c>
      <c r="M1504" s="33">
        <v>0.35</v>
      </c>
      <c r="N1504" s="30">
        <f t="shared" si="85"/>
        <v>0.45</v>
      </c>
      <c r="O1504" s="31">
        <v>2340</v>
      </c>
      <c r="P1504" s="31">
        <v>819</v>
      </c>
      <c r="Q1504" s="30">
        <f t="shared" si="86"/>
        <v>1053.0000000000002</v>
      </c>
      <c r="R1504" s="27">
        <f t="shared" si="84"/>
        <v>11</v>
      </c>
    </row>
    <row r="1505" spans="1:18">
      <c r="A1505" s="1"/>
      <c r="B1505" s="6" t="s">
        <v>14</v>
      </c>
      <c r="C1505" s="6">
        <v>1185732</v>
      </c>
      <c r="D1505" s="7">
        <v>44511</v>
      </c>
      <c r="E1505" s="6" t="s">
        <v>15</v>
      </c>
      <c r="F1505" s="6" t="s">
        <v>16</v>
      </c>
      <c r="G1505" s="6" t="s">
        <v>66</v>
      </c>
      <c r="H1505" s="6" t="s">
        <v>20</v>
      </c>
      <c r="I1505" s="25">
        <v>0.45000000000000007</v>
      </c>
      <c r="J1505" s="22">
        <v>5000</v>
      </c>
      <c r="K1505" s="23">
        <f t="shared" si="74"/>
        <v>2250.0000000000005</v>
      </c>
      <c r="L1505" s="23">
        <f t="shared" si="75"/>
        <v>787.50000000000011</v>
      </c>
      <c r="M1505" s="33">
        <v>0.35</v>
      </c>
      <c r="N1505" s="30">
        <f t="shared" si="85"/>
        <v>0.45</v>
      </c>
      <c r="O1505" s="31">
        <v>2250</v>
      </c>
      <c r="P1505" s="31">
        <v>787.5</v>
      </c>
      <c r="Q1505" s="30">
        <f t="shared" si="86"/>
        <v>1012.5000000000002</v>
      </c>
      <c r="R1505" s="27">
        <f t="shared" si="84"/>
        <v>11</v>
      </c>
    </row>
    <row r="1506" spans="1:18">
      <c r="A1506" s="1"/>
      <c r="B1506" s="6" t="s">
        <v>14</v>
      </c>
      <c r="C1506" s="6">
        <v>1185732</v>
      </c>
      <c r="D1506" s="7">
        <v>44511</v>
      </c>
      <c r="E1506" s="6" t="s">
        <v>15</v>
      </c>
      <c r="F1506" s="6" t="s">
        <v>16</v>
      </c>
      <c r="G1506" s="6" t="s">
        <v>66</v>
      </c>
      <c r="H1506" s="6" t="s">
        <v>21</v>
      </c>
      <c r="I1506" s="25">
        <v>0.55000000000000004</v>
      </c>
      <c r="J1506" s="22">
        <v>4750</v>
      </c>
      <c r="K1506" s="23">
        <f t="shared" si="74"/>
        <v>2612.5</v>
      </c>
      <c r="L1506" s="23">
        <f t="shared" si="75"/>
        <v>783.75</v>
      </c>
      <c r="M1506" s="33">
        <v>0.3</v>
      </c>
      <c r="N1506" s="30">
        <f t="shared" si="85"/>
        <v>0.55000000000000004</v>
      </c>
      <c r="O1506" s="31">
        <v>2612.5</v>
      </c>
      <c r="P1506" s="31">
        <v>783.75</v>
      </c>
      <c r="Q1506" s="30">
        <f t="shared" si="86"/>
        <v>1436.8750000000002</v>
      </c>
      <c r="R1506" s="27">
        <f t="shared" si="84"/>
        <v>11</v>
      </c>
    </row>
    <row r="1507" spans="1:18">
      <c r="A1507" s="1"/>
      <c r="B1507" s="6" t="s">
        <v>14</v>
      </c>
      <c r="C1507" s="6">
        <v>1185732</v>
      </c>
      <c r="D1507" s="7">
        <v>44511</v>
      </c>
      <c r="E1507" s="6" t="s">
        <v>15</v>
      </c>
      <c r="F1507" s="6" t="s">
        <v>16</v>
      </c>
      <c r="G1507" s="6" t="s">
        <v>66</v>
      </c>
      <c r="H1507" s="6" t="s">
        <v>22</v>
      </c>
      <c r="I1507" s="25">
        <v>0.6</v>
      </c>
      <c r="J1507" s="22">
        <v>5750</v>
      </c>
      <c r="K1507" s="23">
        <f t="shared" si="74"/>
        <v>3450</v>
      </c>
      <c r="L1507" s="23">
        <f t="shared" si="75"/>
        <v>862.5</v>
      </c>
      <c r="M1507" s="33">
        <v>0.25</v>
      </c>
      <c r="N1507" s="30">
        <f t="shared" si="85"/>
        <v>0.6</v>
      </c>
      <c r="O1507" s="31">
        <v>3450</v>
      </c>
      <c r="P1507" s="31">
        <v>862.5</v>
      </c>
      <c r="Q1507" s="30">
        <f t="shared" si="86"/>
        <v>2070</v>
      </c>
      <c r="R1507" s="27">
        <f t="shared" si="84"/>
        <v>11</v>
      </c>
    </row>
    <row r="1508" spans="1:18">
      <c r="A1508" s="1"/>
      <c r="B1508" s="6" t="s">
        <v>14</v>
      </c>
      <c r="C1508" s="6">
        <v>1185732</v>
      </c>
      <c r="D1508" s="7">
        <v>44540</v>
      </c>
      <c r="E1508" s="6" t="s">
        <v>15</v>
      </c>
      <c r="F1508" s="6" t="s">
        <v>16</v>
      </c>
      <c r="G1508" s="6" t="s">
        <v>66</v>
      </c>
      <c r="H1508" s="6" t="s">
        <v>17</v>
      </c>
      <c r="I1508" s="25">
        <v>0.55000000000000004</v>
      </c>
      <c r="J1508" s="22">
        <v>8000</v>
      </c>
      <c r="K1508" s="23">
        <f t="shared" si="74"/>
        <v>4400</v>
      </c>
      <c r="L1508" s="23">
        <f t="shared" si="75"/>
        <v>2200</v>
      </c>
      <c r="M1508" s="33">
        <v>0.5</v>
      </c>
      <c r="N1508" s="30">
        <f t="shared" si="85"/>
        <v>0.55000000000000004</v>
      </c>
      <c r="O1508" s="31">
        <v>4400</v>
      </c>
      <c r="P1508" s="31">
        <v>2200</v>
      </c>
      <c r="Q1508" s="30">
        <f t="shared" si="86"/>
        <v>2420</v>
      </c>
      <c r="R1508" s="27">
        <f t="shared" si="84"/>
        <v>12</v>
      </c>
    </row>
    <row r="1509" spans="1:18">
      <c r="A1509" s="1"/>
      <c r="B1509" s="6" t="s">
        <v>14</v>
      </c>
      <c r="C1509" s="6">
        <v>1185732</v>
      </c>
      <c r="D1509" s="7">
        <v>44540</v>
      </c>
      <c r="E1509" s="6" t="s">
        <v>15</v>
      </c>
      <c r="F1509" s="6" t="s">
        <v>16</v>
      </c>
      <c r="G1509" s="6" t="s">
        <v>66</v>
      </c>
      <c r="H1509" s="6" t="s">
        <v>18</v>
      </c>
      <c r="I1509" s="25">
        <v>0.45000000000000007</v>
      </c>
      <c r="J1509" s="22">
        <v>6000</v>
      </c>
      <c r="K1509" s="23">
        <f t="shared" si="74"/>
        <v>2700.0000000000005</v>
      </c>
      <c r="L1509" s="23">
        <f t="shared" si="75"/>
        <v>810.00000000000011</v>
      </c>
      <c r="M1509" s="33">
        <v>0.3</v>
      </c>
      <c r="N1509" s="30">
        <f t="shared" si="85"/>
        <v>0.45</v>
      </c>
      <c r="O1509" s="31">
        <v>2700</v>
      </c>
      <c r="P1509" s="31">
        <v>810</v>
      </c>
      <c r="Q1509" s="30">
        <f t="shared" si="86"/>
        <v>1215.0000000000002</v>
      </c>
      <c r="R1509" s="27">
        <f t="shared" si="84"/>
        <v>12</v>
      </c>
    </row>
    <row r="1510" spans="1:18">
      <c r="A1510" s="1"/>
      <c r="B1510" s="6" t="s">
        <v>14</v>
      </c>
      <c r="C1510" s="6">
        <v>1185732</v>
      </c>
      <c r="D1510" s="7">
        <v>44540</v>
      </c>
      <c r="E1510" s="6" t="s">
        <v>15</v>
      </c>
      <c r="F1510" s="6" t="s">
        <v>16</v>
      </c>
      <c r="G1510" s="6" t="s">
        <v>66</v>
      </c>
      <c r="H1510" s="6" t="s">
        <v>19</v>
      </c>
      <c r="I1510" s="25">
        <v>0.45000000000000007</v>
      </c>
      <c r="J1510" s="22">
        <v>5500</v>
      </c>
      <c r="K1510" s="23">
        <f t="shared" si="74"/>
        <v>2475.0000000000005</v>
      </c>
      <c r="L1510" s="23">
        <f t="shared" si="75"/>
        <v>866.25000000000011</v>
      </c>
      <c r="M1510" s="33">
        <v>0.35</v>
      </c>
      <c r="N1510" s="30">
        <f t="shared" si="85"/>
        <v>0.45</v>
      </c>
      <c r="O1510" s="31">
        <v>2475</v>
      </c>
      <c r="P1510" s="31">
        <v>866.25</v>
      </c>
      <c r="Q1510" s="30">
        <f t="shared" si="86"/>
        <v>1113.7500000000002</v>
      </c>
      <c r="R1510" s="27">
        <f t="shared" si="84"/>
        <v>12</v>
      </c>
    </row>
    <row r="1511" spans="1:18">
      <c r="A1511" s="1"/>
      <c r="B1511" s="6" t="s">
        <v>14</v>
      </c>
      <c r="C1511" s="6">
        <v>1185732</v>
      </c>
      <c r="D1511" s="7">
        <v>44540</v>
      </c>
      <c r="E1511" s="6" t="s">
        <v>15</v>
      </c>
      <c r="F1511" s="6" t="s">
        <v>16</v>
      </c>
      <c r="G1511" s="6" t="s">
        <v>66</v>
      </c>
      <c r="H1511" s="6" t="s">
        <v>20</v>
      </c>
      <c r="I1511" s="25">
        <v>0.45000000000000007</v>
      </c>
      <c r="J1511" s="22">
        <v>5000</v>
      </c>
      <c r="K1511" s="23">
        <f t="shared" si="74"/>
        <v>2250.0000000000005</v>
      </c>
      <c r="L1511" s="23">
        <f t="shared" si="75"/>
        <v>787.50000000000011</v>
      </c>
      <c r="M1511" s="33">
        <v>0.35</v>
      </c>
      <c r="N1511" s="30">
        <f t="shared" si="85"/>
        <v>0.45</v>
      </c>
      <c r="O1511" s="31">
        <v>2250</v>
      </c>
      <c r="P1511" s="31">
        <v>787.5</v>
      </c>
      <c r="Q1511" s="30">
        <f t="shared" si="86"/>
        <v>1012.5000000000002</v>
      </c>
      <c r="R1511" s="27">
        <f t="shared" si="84"/>
        <v>12</v>
      </c>
    </row>
    <row r="1512" spans="1:18">
      <c r="A1512" s="1"/>
      <c r="B1512" s="6" t="s">
        <v>14</v>
      </c>
      <c r="C1512" s="6">
        <v>1185732</v>
      </c>
      <c r="D1512" s="7">
        <v>44540</v>
      </c>
      <c r="E1512" s="6" t="s">
        <v>15</v>
      </c>
      <c r="F1512" s="6" t="s">
        <v>16</v>
      </c>
      <c r="G1512" s="6" t="s">
        <v>66</v>
      </c>
      <c r="H1512" s="6" t="s">
        <v>21</v>
      </c>
      <c r="I1512" s="25">
        <v>0.55000000000000004</v>
      </c>
      <c r="J1512" s="22">
        <v>5000</v>
      </c>
      <c r="K1512" s="23">
        <f t="shared" si="74"/>
        <v>2750</v>
      </c>
      <c r="L1512" s="23">
        <f t="shared" si="75"/>
        <v>825</v>
      </c>
      <c r="M1512" s="33">
        <v>0.3</v>
      </c>
      <c r="N1512" s="30">
        <f t="shared" si="85"/>
        <v>0.55000000000000004</v>
      </c>
      <c r="O1512" s="31">
        <v>2750</v>
      </c>
      <c r="P1512" s="31">
        <v>825</v>
      </c>
      <c r="Q1512" s="30">
        <f t="shared" si="86"/>
        <v>1512.5000000000002</v>
      </c>
      <c r="R1512" s="27">
        <f t="shared" si="84"/>
        <v>12</v>
      </c>
    </row>
    <row r="1513" spans="1:18">
      <c r="A1513" s="1"/>
      <c r="B1513" s="6" t="s">
        <v>14</v>
      </c>
      <c r="C1513" s="6">
        <v>1185732</v>
      </c>
      <c r="D1513" s="7">
        <v>44540</v>
      </c>
      <c r="E1513" s="6" t="s">
        <v>15</v>
      </c>
      <c r="F1513" s="6" t="s">
        <v>16</v>
      </c>
      <c r="G1513" s="6" t="s">
        <v>66</v>
      </c>
      <c r="H1513" s="6" t="s">
        <v>22</v>
      </c>
      <c r="I1513" s="25">
        <v>0.6</v>
      </c>
      <c r="J1513" s="22">
        <v>6000</v>
      </c>
      <c r="K1513" s="23">
        <f t="shared" si="74"/>
        <v>3600</v>
      </c>
      <c r="L1513" s="23">
        <f t="shared" si="75"/>
        <v>900</v>
      </c>
      <c r="M1513" s="33">
        <v>0.25</v>
      </c>
      <c r="N1513" s="30">
        <f t="shared" si="85"/>
        <v>0.6</v>
      </c>
      <c r="O1513" s="31">
        <v>3600</v>
      </c>
      <c r="P1513" s="31">
        <v>900</v>
      </c>
      <c r="Q1513" s="30">
        <f t="shared" si="86"/>
        <v>2160</v>
      </c>
      <c r="R1513" s="27">
        <f t="shared" si="84"/>
        <v>12</v>
      </c>
    </row>
    <row r="1514" spans="1:18">
      <c r="A1514" s="1" t="s">
        <v>39</v>
      </c>
      <c r="B1514" s="6" t="s">
        <v>27</v>
      </c>
      <c r="C1514" s="6">
        <v>1128299</v>
      </c>
      <c r="D1514" s="7">
        <v>44220</v>
      </c>
      <c r="E1514" s="6" t="s">
        <v>28</v>
      </c>
      <c r="F1514" s="6" t="s">
        <v>67</v>
      </c>
      <c r="G1514" s="6" t="s">
        <v>68</v>
      </c>
      <c r="H1514" s="6" t="s">
        <v>17</v>
      </c>
      <c r="I1514" s="25">
        <v>0.30000000000000004</v>
      </c>
      <c r="J1514" s="22">
        <v>3500</v>
      </c>
      <c r="K1514" s="23">
        <f t="shared" si="74"/>
        <v>1050.0000000000002</v>
      </c>
      <c r="L1514" s="23">
        <f t="shared" si="75"/>
        <v>367.50000000000006</v>
      </c>
      <c r="M1514" s="33">
        <v>0.35</v>
      </c>
      <c r="N1514" s="30">
        <f t="shared" si="85"/>
        <v>0.3</v>
      </c>
      <c r="O1514" s="31">
        <v>1050</v>
      </c>
      <c r="P1514" s="31">
        <v>367.5</v>
      </c>
      <c r="Q1514" s="30">
        <f t="shared" si="86"/>
        <v>315.00000000000006</v>
      </c>
      <c r="R1514" s="27">
        <f t="shared" si="84"/>
        <v>1</v>
      </c>
    </row>
    <row r="1515" spans="1:18">
      <c r="A1515" s="1"/>
      <c r="B1515" s="6" t="s">
        <v>27</v>
      </c>
      <c r="C1515" s="6">
        <v>1128299</v>
      </c>
      <c r="D1515" s="7">
        <v>44220</v>
      </c>
      <c r="E1515" s="6" t="s">
        <v>28</v>
      </c>
      <c r="F1515" s="6" t="s">
        <v>67</v>
      </c>
      <c r="G1515" s="6" t="s">
        <v>68</v>
      </c>
      <c r="H1515" s="6" t="s">
        <v>18</v>
      </c>
      <c r="I1515" s="25">
        <v>0.4</v>
      </c>
      <c r="J1515" s="22">
        <v>3500</v>
      </c>
      <c r="K1515" s="23">
        <f t="shared" si="74"/>
        <v>1400</v>
      </c>
      <c r="L1515" s="23">
        <f t="shared" si="75"/>
        <v>489.99999999999994</v>
      </c>
      <c r="M1515" s="33">
        <v>0.35</v>
      </c>
      <c r="N1515" s="30">
        <f t="shared" si="85"/>
        <v>0.4</v>
      </c>
      <c r="O1515" s="31">
        <v>1400</v>
      </c>
      <c r="P1515" s="31">
        <v>490</v>
      </c>
      <c r="Q1515" s="30">
        <f t="shared" si="86"/>
        <v>560</v>
      </c>
      <c r="R1515" s="27">
        <f t="shared" si="84"/>
        <v>1</v>
      </c>
    </row>
    <row r="1516" spans="1:18">
      <c r="A1516" s="1"/>
      <c r="B1516" s="6" t="s">
        <v>27</v>
      </c>
      <c r="C1516" s="6">
        <v>1128299</v>
      </c>
      <c r="D1516" s="7">
        <v>44220</v>
      </c>
      <c r="E1516" s="6" t="s">
        <v>28</v>
      </c>
      <c r="F1516" s="6" t="s">
        <v>67</v>
      </c>
      <c r="G1516" s="6" t="s">
        <v>68</v>
      </c>
      <c r="H1516" s="6" t="s">
        <v>19</v>
      </c>
      <c r="I1516" s="25">
        <v>0.4</v>
      </c>
      <c r="J1516" s="22">
        <v>3500</v>
      </c>
      <c r="K1516" s="23">
        <f t="shared" si="74"/>
        <v>1400</v>
      </c>
      <c r="L1516" s="23">
        <f t="shared" si="75"/>
        <v>489.99999999999994</v>
      </c>
      <c r="M1516" s="33">
        <v>0.35</v>
      </c>
      <c r="N1516" s="30">
        <f t="shared" si="85"/>
        <v>0.4</v>
      </c>
      <c r="O1516" s="31">
        <v>1400</v>
      </c>
      <c r="P1516" s="31">
        <v>490</v>
      </c>
      <c r="Q1516" s="30">
        <f t="shared" si="86"/>
        <v>560</v>
      </c>
      <c r="R1516" s="27">
        <f t="shared" si="84"/>
        <v>1</v>
      </c>
    </row>
    <row r="1517" spans="1:18">
      <c r="A1517" s="1"/>
      <c r="B1517" s="6" t="s">
        <v>27</v>
      </c>
      <c r="C1517" s="6">
        <v>1128299</v>
      </c>
      <c r="D1517" s="7">
        <v>44220</v>
      </c>
      <c r="E1517" s="6" t="s">
        <v>28</v>
      </c>
      <c r="F1517" s="6" t="s">
        <v>67</v>
      </c>
      <c r="G1517" s="6" t="s">
        <v>68</v>
      </c>
      <c r="H1517" s="6" t="s">
        <v>20</v>
      </c>
      <c r="I1517" s="25">
        <v>0.4</v>
      </c>
      <c r="J1517" s="22">
        <v>2000</v>
      </c>
      <c r="K1517" s="23">
        <f t="shared" si="74"/>
        <v>800</v>
      </c>
      <c r="L1517" s="23">
        <f t="shared" si="75"/>
        <v>280</v>
      </c>
      <c r="M1517" s="33">
        <v>0.35</v>
      </c>
      <c r="N1517" s="30">
        <f t="shared" si="85"/>
        <v>0.4</v>
      </c>
      <c r="O1517" s="31">
        <v>800</v>
      </c>
      <c r="P1517" s="31">
        <v>280</v>
      </c>
      <c r="Q1517" s="30">
        <f t="shared" si="86"/>
        <v>320</v>
      </c>
      <c r="R1517" s="27">
        <f t="shared" si="84"/>
        <v>1</v>
      </c>
    </row>
    <row r="1518" spans="1:18">
      <c r="A1518" s="1"/>
      <c r="B1518" s="6" t="s">
        <v>27</v>
      </c>
      <c r="C1518" s="6">
        <v>1128299</v>
      </c>
      <c r="D1518" s="7">
        <v>44220</v>
      </c>
      <c r="E1518" s="6" t="s">
        <v>28</v>
      </c>
      <c r="F1518" s="6" t="s">
        <v>67</v>
      </c>
      <c r="G1518" s="6" t="s">
        <v>68</v>
      </c>
      <c r="H1518" s="6" t="s">
        <v>21</v>
      </c>
      <c r="I1518" s="25">
        <v>0.45000000000000007</v>
      </c>
      <c r="J1518" s="22">
        <v>1500</v>
      </c>
      <c r="K1518" s="23">
        <f t="shared" si="74"/>
        <v>675.00000000000011</v>
      </c>
      <c r="L1518" s="23">
        <f t="shared" si="75"/>
        <v>270.00000000000006</v>
      </c>
      <c r="M1518" s="33">
        <v>0.4</v>
      </c>
      <c r="N1518" s="30">
        <f t="shared" si="85"/>
        <v>0.45</v>
      </c>
      <c r="O1518" s="31">
        <v>675</v>
      </c>
      <c r="P1518" s="31">
        <v>270</v>
      </c>
      <c r="Q1518" s="30">
        <f t="shared" si="86"/>
        <v>303.75000000000006</v>
      </c>
      <c r="R1518" s="27">
        <f t="shared" si="84"/>
        <v>1</v>
      </c>
    </row>
    <row r="1519" spans="1:18">
      <c r="A1519" s="1"/>
      <c r="B1519" s="6" t="s">
        <v>27</v>
      </c>
      <c r="C1519" s="6">
        <v>1128299</v>
      </c>
      <c r="D1519" s="7">
        <v>44220</v>
      </c>
      <c r="E1519" s="6" t="s">
        <v>28</v>
      </c>
      <c r="F1519" s="6" t="s">
        <v>67</v>
      </c>
      <c r="G1519" s="6" t="s">
        <v>68</v>
      </c>
      <c r="H1519" s="6" t="s">
        <v>22</v>
      </c>
      <c r="I1519" s="25">
        <v>0.4</v>
      </c>
      <c r="J1519" s="22">
        <v>4000</v>
      </c>
      <c r="K1519" s="23">
        <f t="shared" si="74"/>
        <v>1600</v>
      </c>
      <c r="L1519" s="23">
        <f t="shared" si="75"/>
        <v>480</v>
      </c>
      <c r="M1519" s="33">
        <v>0.3</v>
      </c>
      <c r="N1519" s="30">
        <f t="shared" si="85"/>
        <v>0.4</v>
      </c>
      <c r="O1519" s="31">
        <v>1600</v>
      </c>
      <c r="P1519" s="31">
        <v>480</v>
      </c>
      <c r="Q1519" s="30">
        <f t="shared" si="86"/>
        <v>640</v>
      </c>
      <c r="R1519" s="27">
        <f t="shared" si="84"/>
        <v>1</v>
      </c>
    </row>
    <row r="1520" spans="1:18">
      <c r="A1520" s="1"/>
      <c r="B1520" s="6" t="s">
        <v>27</v>
      </c>
      <c r="C1520" s="6">
        <v>1128299</v>
      </c>
      <c r="D1520" s="7">
        <v>44251</v>
      </c>
      <c r="E1520" s="6" t="s">
        <v>28</v>
      </c>
      <c r="F1520" s="6" t="s">
        <v>67</v>
      </c>
      <c r="G1520" s="6" t="s">
        <v>68</v>
      </c>
      <c r="H1520" s="6" t="s">
        <v>17</v>
      </c>
      <c r="I1520" s="25">
        <v>0.30000000000000004</v>
      </c>
      <c r="J1520" s="22">
        <v>4500</v>
      </c>
      <c r="K1520" s="23">
        <f t="shared" si="74"/>
        <v>1350.0000000000002</v>
      </c>
      <c r="L1520" s="23">
        <f t="shared" si="75"/>
        <v>472.50000000000006</v>
      </c>
      <c r="M1520" s="33">
        <v>0.35</v>
      </c>
      <c r="N1520" s="30">
        <f t="shared" si="85"/>
        <v>0.3</v>
      </c>
      <c r="O1520" s="31">
        <v>1350</v>
      </c>
      <c r="P1520" s="31">
        <v>472.5</v>
      </c>
      <c r="Q1520" s="30">
        <f t="shared" si="86"/>
        <v>405.00000000000006</v>
      </c>
      <c r="R1520" s="27">
        <f t="shared" ref="R1520:R1571" si="87">MONTH(D1520)</f>
        <v>2</v>
      </c>
    </row>
    <row r="1521" spans="1:18">
      <c r="A1521" s="1"/>
      <c r="B1521" s="6" t="s">
        <v>27</v>
      </c>
      <c r="C1521" s="6">
        <v>1128299</v>
      </c>
      <c r="D1521" s="7">
        <v>44251</v>
      </c>
      <c r="E1521" s="6" t="s">
        <v>28</v>
      </c>
      <c r="F1521" s="6" t="s">
        <v>67</v>
      </c>
      <c r="G1521" s="6" t="s">
        <v>68</v>
      </c>
      <c r="H1521" s="6" t="s">
        <v>18</v>
      </c>
      <c r="I1521" s="25">
        <v>0.4</v>
      </c>
      <c r="J1521" s="22">
        <v>3500</v>
      </c>
      <c r="K1521" s="23">
        <f t="shared" si="74"/>
        <v>1400</v>
      </c>
      <c r="L1521" s="23">
        <f t="shared" si="75"/>
        <v>489.99999999999994</v>
      </c>
      <c r="M1521" s="33">
        <v>0.35</v>
      </c>
      <c r="N1521" s="30">
        <f t="shared" si="85"/>
        <v>0.4</v>
      </c>
      <c r="O1521" s="31">
        <v>1400</v>
      </c>
      <c r="P1521" s="31">
        <v>490</v>
      </c>
      <c r="Q1521" s="30">
        <f t="shared" si="86"/>
        <v>560</v>
      </c>
      <c r="R1521" s="27">
        <f t="shared" si="87"/>
        <v>2</v>
      </c>
    </row>
    <row r="1522" spans="1:18">
      <c r="A1522" s="1"/>
      <c r="B1522" s="6" t="s">
        <v>27</v>
      </c>
      <c r="C1522" s="6">
        <v>1128299</v>
      </c>
      <c r="D1522" s="7">
        <v>44251</v>
      </c>
      <c r="E1522" s="6" t="s">
        <v>28</v>
      </c>
      <c r="F1522" s="6" t="s">
        <v>67</v>
      </c>
      <c r="G1522" s="6" t="s">
        <v>68</v>
      </c>
      <c r="H1522" s="6" t="s">
        <v>19</v>
      </c>
      <c r="I1522" s="25">
        <v>0.4</v>
      </c>
      <c r="J1522" s="22">
        <v>3500</v>
      </c>
      <c r="K1522" s="23">
        <f t="shared" si="74"/>
        <v>1400</v>
      </c>
      <c r="L1522" s="23">
        <f t="shared" si="75"/>
        <v>489.99999999999994</v>
      </c>
      <c r="M1522" s="33">
        <v>0.35</v>
      </c>
      <c r="N1522" s="30">
        <f t="shared" si="85"/>
        <v>0.4</v>
      </c>
      <c r="O1522" s="31">
        <v>1400</v>
      </c>
      <c r="P1522" s="31">
        <v>490</v>
      </c>
      <c r="Q1522" s="30">
        <f t="shared" si="86"/>
        <v>560</v>
      </c>
      <c r="R1522" s="27">
        <f t="shared" si="87"/>
        <v>2</v>
      </c>
    </row>
    <row r="1523" spans="1:18">
      <c r="A1523" s="1"/>
      <c r="B1523" s="6" t="s">
        <v>27</v>
      </c>
      <c r="C1523" s="6">
        <v>1128299</v>
      </c>
      <c r="D1523" s="7">
        <v>44251</v>
      </c>
      <c r="E1523" s="6" t="s">
        <v>28</v>
      </c>
      <c r="F1523" s="6" t="s">
        <v>67</v>
      </c>
      <c r="G1523" s="6" t="s">
        <v>68</v>
      </c>
      <c r="H1523" s="6" t="s">
        <v>20</v>
      </c>
      <c r="I1523" s="25">
        <v>0.4</v>
      </c>
      <c r="J1523" s="22">
        <v>2000</v>
      </c>
      <c r="K1523" s="23">
        <f t="shared" si="74"/>
        <v>800</v>
      </c>
      <c r="L1523" s="23">
        <f t="shared" si="75"/>
        <v>280</v>
      </c>
      <c r="M1523" s="33">
        <v>0.35</v>
      </c>
      <c r="N1523" s="30">
        <f t="shared" si="85"/>
        <v>0.4</v>
      </c>
      <c r="O1523" s="31">
        <v>800</v>
      </c>
      <c r="P1523" s="31">
        <v>280</v>
      </c>
      <c r="Q1523" s="30">
        <f t="shared" si="86"/>
        <v>320</v>
      </c>
      <c r="R1523" s="27">
        <f t="shared" si="87"/>
        <v>2</v>
      </c>
    </row>
    <row r="1524" spans="1:18">
      <c r="A1524" s="1"/>
      <c r="B1524" s="6" t="s">
        <v>27</v>
      </c>
      <c r="C1524" s="6">
        <v>1128299</v>
      </c>
      <c r="D1524" s="7">
        <v>44251</v>
      </c>
      <c r="E1524" s="6" t="s">
        <v>28</v>
      </c>
      <c r="F1524" s="6" t="s">
        <v>67</v>
      </c>
      <c r="G1524" s="6" t="s">
        <v>68</v>
      </c>
      <c r="H1524" s="6" t="s">
        <v>21</v>
      </c>
      <c r="I1524" s="25">
        <v>0.45000000000000007</v>
      </c>
      <c r="J1524" s="22">
        <v>1250</v>
      </c>
      <c r="K1524" s="23">
        <f t="shared" si="74"/>
        <v>562.50000000000011</v>
      </c>
      <c r="L1524" s="23">
        <f t="shared" si="75"/>
        <v>225.00000000000006</v>
      </c>
      <c r="M1524" s="33">
        <v>0.4</v>
      </c>
      <c r="N1524" s="30">
        <f t="shared" si="85"/>
        <v>0.45</v>
      </c>
      <c r="O1524" s="31">
        <v>562.5</v>
      </c>
      <c r="P1524" s="31">
        <v>225</v>
      </c>
      <c r="Q1524" s="30">
        <f t="shared" si="86"/>
        <v>253.12500000000006</v>
      </c>
      <c r="R1524" s="27">
        <f t="shared" si="87"/>
        <v>2</v>
      </c>
    </row>
    <row r="1525" spans="1:18">
      <c r="A1525" s="1"/>
      <c r="B1525" s="6" t="s">
        <v>27</v>
      </c>
      <c r="C1525" s="6">
        <v>1128299</v>
      </c>
      <c r="D1525" s="7">
        <v>44251</v>
      </c>
      <c r="E1525" s="6" t="s">
        <v>28</v>
      </c>
      <c r="F1525" s="6" t="s">
        <v>67</v>
      </c>
      <c r="G1525" s="6" t="s">
        <v>68</v>
      </c>
      <c r="H1525" s="6" t="s">
        <v>22</v>
      </c>
      <c r="I1525" s="25">
        <v>0.4</v>
      </c>
      <c r="J1525" s="22">
        <v>3250</v>
      </c>
      <c r="K1525" s="23">
        <f t="shared" si="74"/>
        <v>1300</v>
      </c>
      <c r="L1525" s="23">
        <f t="shared" si="75"/>
        <v>390</v>
      </c>
      <c r="M1525" s="33">
        <v>0.3</v>
      </c>
      <c r="N1525" s="30">
        <f t="shared" si="85"/>
        <v>0.4</v>
      </c>
      <c r="O1525" s="31">
        <v>1300</v>
      </c>
      <c r="P1525" s="31">
        <v>390</v>
      </c>
      <c r="Q1525" s="30">
        <f t="shared" si="86"/>
        <v>520</v>
      </c>
      <c r="R1525" s="27">
        <f t="shared" si="87"/>
        <v>2</v>
      </c>
    </row>
    <row r="1526" spans="1:18">
      <c r="A1526" s="1"/>
      <c r="B1526" s="6" t="s">
        <v>27</v>
      </c>
      <c r="C1526" s="6">
        <v>1128299</v>
      </c>
      <c r="D1526" s="7">
        <v>44278</v>
      </c>
      <c r="E1526" s="6" t="s">
        <v>28</v>
      </c>
      <c r="F1526" s="6" t="s">
        <v>67</v>
      </c>
      <c r="G1526" s="6" t="s">
        <v>68</v>
      </c>
      <c r="H1526" s="6" t="s">
        <v>17</v>
      </c>
      <c r="I1526" s="25">
        <v>0.4</v>
      </c>
      <c r="J1526" s="22">
        <v>4750</v>
      </c>
      <c r="K1526" s="23">
        <f t="shared" si="74"/>
        <v>1900</v>
      </c>
      <c r="L1526" s="23">
        <f t="shared" si="75"/>
        <v>665</v>
      </c>
      <c r="M1526" s="33">
        <v>0.35</v>
      </c>
      <c r="N1526" s="30">
        <f t="shared" si="85"/>
        <v>0.4</v>
      </c>
      <c r="O1526" s="31">
        <v>1900</v>
      </c>
      <c r="P1526" s="31">
        <v>665</v>
      </c>
      <c r="Q1526" s="30">
        <f t="shared" si="86"/>
        <v>760</v>
      </c>
      <c r="R1526" s="27">
        <f t="shared" si="87"/>
        <v>3</v>
      </c>
    </row>
    <row r="1527" spans="1:18">
      <c r="A1527" s="1"/>
      <c r="B1527" s="6" t="s">
        <v>27</v>
      </c>
      <c r="C1527" s="6">
        <v>1128299</v>
      </c>
      <c r="D1527" s="7">
        <v>44278</v>
      </c>
      <c r="E1527" s="6" t="s">
        <v>28</v>
      </c>
      <c r="F1527" s="6" t="s">
        <v>67</v>
      </c>
      <c r="G1527" s="6" t="s">
        <v>68</v>
      </c>
      <c r="H1527" s="6" t="s">
        <v>18</v>
      </c>
      <c r="I1527" s="25">
        <v>0.5</v>
      </c>
      <c r="J1527" s="22">
        <v>3250</v>
      </c>
      <c r="K1527" s="23">
        <f t="shared" si="74"/>
        <v>1625</v>
      </c>
      <c r="L1527" s="23">
        <f t="shared" si="75"/>
        <v>568.75</v>
      </c>
      <c r="M1527" s="33">
        <v>0.35</v>
      </c>
      <c r="N1527" s="30">
        <f t="shared" si="85"/>
        <v>0.5</v>
      </c>
      <c r="O1527" s="31">
        <v>1625</v>
      </c>
      <c r="P1527" s="31">
        <v>568.75</v>
      </c>
      <c r="Q1527" s="30">
        <f t="shared" si="86"/>
        <v>812.5</v>
      </c>
      <c r="R1527" s="27">
        <f t="shared" si="87"/>
        <v>3</v>
      </c>
    </row>
    <row r="1528" spans="1:18">
      <c r="A1528" s="1"/>
      <c r="B1528" s="6" t="s">
        <v>27</v>
      </c>
      <c r="C1528" s="6">
        <v>1128299</v>
      </c>
      <c r="D1528" s="7">
        <v>44278</v>
      </c>
      <c r="E1528" s="6" t="s">
        <v>28</v>
      </c>
      <c r="F1528" s="6" t="s">
        <v>67</v>
      </c>
      <c r="G1528" s="6" t="s">
        <v>68</v>
      </c>
      <c r="H1528" s="6" t="s">
        <v>19</v>
      </c>
      <c r="I1528" s="25">
        <v>0.54999999999999993</v>
      </c>
      <c r="J1528" s="22">
        <v>3500</v>
      </c>
      <c r="K1528" s="23">
        <f t="shared" si="74"/>
        <v>1924.9999999999998</v>
      </c>
      <c r="L1528" s="23">
        <f t="shared" si="75"/>
        <v>673.74999999999989</v>
      </c>
      <c r="M1528" s="33">
        <v>0.35</v>
      </c>
      <c r="N1528" s="30">
        <f t="shared" si="85"/>
        <v>0.55000000000000004</v>
      </c>
      <c r="O1528" s="31">
        <v>1925</v>
      </c>
      <c r="P1528" s="31">
        <v>673.75</v>
      </c>
      <c r="Q1528" s="30">
        <f t="shared" si="86"/>
        <v>1058.75</v>
      </c>
      <c r="R1528" s="27">
        <f t="shared" si="87"/>
        <v>3</v>
      </c>
    </row>
    <row r="1529" spans="1:18">
      <c r="A1529" s="1"/>
      <c r="B1529" s="6" t="s">
        <v>27</v>
      </c>
      <c r="C1529" s="6">
        <v>1128299</v>
      </c>
      <c r="D1529" s="7">
        <v>44278</v>
      </c>
      <c r="E1529" s="6" t="s">
        <v>28</v>
      </c>
      <c r="F1529" s="6" t="s">
        <v>67</v>
      </c>
      <c r="G1529" s="6" t="s">
        <v>68</v>
      </c>
      <c r="H1529" s="6" t="s">
        <v>20</v>
      </c>
      <c r="I1529" s="25">
        <v>0.5</v>
      </c>
      <c r="J1529" s="22">
        <v>2500</v>
      </c>
      <c r="K1529" s="23">
        <f t="shared" si="74"/>
        <v>1250</v>
      </c>
      <c r="L1529" s="23">
        <f t="shared" si="75"/>
        <v>437.5</v>
      </c>
      <c r="M1529" s="33">
        <v>0.35</v>
      </c>
      <c r="N1529" s="30">
        <f t="shared" si="85"/>
        <v>0.5</v>
      </c>
      <c r="O1529" s="31">
        <v>1250</v>
      </c>
      <c r="P1529" s="31">
        <v>437.5</v>
      </c>
      <c r="Q1529" s="30">
        <f t="shared" si="86"/>
        <v>625</v>
      </c>
      <c r="R1529" s="27">
        <f t="shared" si="87"/>
        <v>3</v>
      </c>
    </row>
    <row r="1530" spans="1:18">
      <c r="A1530" s="1"/>
      <c r="B1530" s="6" t="s">
        <v>27</v>
      </c>
      <c r="C1530" s="6">
        <v>1128299</v>
      </c>
      <c r="D1530" s="7">
        <v>44278</v>
      </c>
      <c r="E1530" s="6" t="s">
        <v>28</v>
      </c>
      <c r="F1530" s="6" t="s">
        <v>67</v>
      </c>
      <c r="G1530" s="6" t="s">
        <v>68</v>
      </c>
      <c r="H1530" s="6" t="s">
        <v>21</v>
      </c>
      <c r="I1530" s="25">
        <v>0.55000000000000004</v>
      </c>
      <c r="J1530" s="22">
        <v>1000</v>
      </c>
      <c r="K1530" s="23">
        <f t="shared" si="74"/>
        <v>550</v>
      </c>
      <c r="L1530" s="23">
        <f t="shared" si="75"/>
        <v>220</v>
      </c>
      <c r="M1530" s="33">
        <v>0.4</v>
      </c>
      <c r="N1530" s="30">
        <f t="shared" si="85"/>
        <v>0.55000000000000004</v>
      </c>
      <c r="O1530" s="31">
        <v>550</v>
      </c>
      <c r="P1530" s="31">
        <v>220</v>
      </c>
      <c r="Q1530" s="30">
        <f t="shared" si="86"/>
        <v>302.5</v>
      </c>
      <c r="R1530" s="27">
        <f t="shared" si="87"/>
        <v>3</v>
      </c>
    </row>
    <row r="1531" spans="1:18">
      <c r="A1531" s="1"/>
      <c r="B1531" s="6" t="s">
        <v>27</v>
      </c>
      <c r="C1531" s="6">
        <v>1128299</v>
      </c>
      <c r="D1531" s="7">
        <v>44278</v>
      </c>
      <c r="E1531" s="6" t="s">
        <v>28</v>
      </c>
      <c r="F1531" s="6" t="s">
        <v>67</v>
      </c>
      <c r="G1531" s="6" t="s">
        <v>68</v>
      </c>
      <c r="H1531" s="6" t="s">
        <v>22</v>
      </c>
      <c r="I1531" s="25">
        <v>0.5</v>
      </c>
      <c r="J1531" s="22">
        <v>3000</v>
      </c>
      <c r="K1531" s="23">
        <f t="shared" si="74"/>
        <v>1500</v>
      </c>
      <c r="L1531" s="23">
        <f t="shared" si="75"/>
        <v>450</v>
      </c>
      <c r="M1531" s="33">
        <v>0.3</v>
      </c>
      <c r="N1531" s="30">
        <f t="shared" si="85"/>
        <v>0.5</v>
      </c>
      <c r="O1531" s="31">
        <v>1500</v>
      </c>
      <c r="P1531" s="31">
        <v>450</v>
      </c>
      <c r="Q1531" s="30">
        <f t="shared" si="86"/>
        <v>750</v>
      </c>
      <c r="R1531" s="27">
        <f t="shared" si="87"/>
        <v>3</v>
      </c>
    </row>
    <row r="1532" spans="1:18">
      <c r="A1532" s="1"/>
      <c r="B1532" s="6" t="s">
        <v>27</v>
      </c>
      <c r="C1532" s="6">
        <v>1128299</v>
      </c>
      <c r="D1532" s="7">
        <v>44310</v>
      </c>
      <c r="E1532" s="6" t="s">
        <v>28</v>
      </c>
      <c r="F1532" s="6" t="s">
        <v>67</v>
      </c>
      <c r="G1532" s="6" t="s">
        <v>68</v>
      </c>
      <c r="H1532" s="6" t="s">
        <v>17</v>
      </c>
      <c r="I1532" s="25">
        <v>0.55000000000000004</v>
      </c>
      <c r="J1532" s="22">
        <v>4750</v>
      </c>
      <c r="K1532" s="23">
        <f t="shared" ref="K1532:K1786" si="88">I1532*J1532</f>
        <v>2612.5</v>
      </c>
      <c r="L1532" s="23">
        <f t="shared" ref="L1532:L1786" si="89">K1532*M1532</f>
        <v>914.37499999999989</v>
      </c>
      <c r="M1532" s="33">
        <v>0.35</v>
      </c>
      <c r="N1532" s="30">
        <f t="shared" si="85"/>
        <v>0.55000000000000004</v>
      </c>
      <c r="O1532" s="31">
        <v>2612.5</v>
      </c>
      <c r="P1532" s="31">
        <v>914.375</v>
      </c>
      <c r="Q1532" s="30">
        <f t="shared" si="86"/>
        <v>1436.8750000000002</v>
      </c>
      <c r="R1532" s="27">
        <f t="shared" si="87"/>
        <v>4</v>
      </c>
    </row>
    <row r="1533" spans="1:18">
      <c r="A1533" s="1"/>
      <c r="B1533" s="6" t="s">
        <v>27</v>
      </c>
      <c r="C1533" s="6">
        <v>1128299</v>
      </c>
      <c r="D1533" s="7">
        <v>44310</v>
      </c>
      <c r="E1533" s="6" t="s">
        <v>28</v>
      </c>
      <c r="F1533" s="6" t="s">
        <v>67</v>
      </c>
      <c r="G1533" s="6" t="s">
        <v>68</v>
      </c>
      <c r="H1533" s="6" t="s">
        <v>18</v>
      </c>
      <c r="I1533" s="25">
        <v>0.60000000000000009</v>
      </c>
      <c r="J1533" s="22">
        <v>2750</v>
      </c>
      <c r="K1533" s="23">
        <f t="shared" si="88"/>
        <v>1650.0000000000002</v>
      </c>
      <c r="L1533" s="23">
        <f t="shared" si="89"/>
        <v>577.5</v>
      </c>
      <c r="M1533" s="33">
        <v>0.35</v>
      </c>
      <c r="N1533" s="30">
        <f t="shared" si="85"/>
        <v>0.6</v>
      </c>
      <c r="O1533" s="31">
        <v>1650</v>
      </c>
      <c r="P1533" s="31">
        <v>577.5</v>
      </c>
      <c r="Q1533" s="30">
        <f t="shared" si="86"/>
        <v>990.00000000000011</v>
      </c>
      <c r="R1533" s="27">
        <f t="shared" si="87"/>
        <v>4</v>
      </c>
    </row>
    <row r="1534" spans="1:18">
      <c r="A1534" s="1"/>
      <c r="B1534" s="6" t="s">
        <v>27</v>
      </c>
      <c r="C1534" s="6">
        <v>1128299</v>
      </c>
      <c r="D1534" s="7">
        <v>44310</v>
      </c>
      <c r="E1534" s="6" t="s">
        <v>28</v>
      </c>
      <c r="F1534" s="6" t="s">
        <v>67</v>
      </c>
      <c r="G1534" s="6" t="s">
        <v>68</v>
      </c>
      <c r="H1534" s="6" t="s">
        <v>19</v>
      </c>
      <c r="I1534" s="25">
        <v>0.60000000000000009</v>
      </c>
      <c r="J1534" s="22">
        <v>3250</v>
      </c>
      <c r="K1534" s="23">
        <f t="shared" si="88"/>
        <v>1950.0000000000002</v>
      </c>
      <c r="L1534" s="23">
        <f t="shared" si="89"/>
        <v>682.5</v>
      </c>
      <c r="M1534" s="33">
        <v>0.35</v>
      </c>
      <c r="N1534" s="30">
        <f t="shared" si="85"/>
        <v>0.6</v>
      </c>
      <c r="O1534" s="31">
        <v>1950</v>
      </c>
      <c r="P1534" s="31">
        <v>682.5</v>
      </c>
      <c r="Q1534" s="30">
        <f t="shared" si="86"/>
        <v>1170</v>
      </c>
      <c r="R1534" s="27">
        <f t="shared" si="87"/>
        <v>4</v>
      </c>
    </row>
    <row r="1535" spans="1:18">
      <c r="A1535" s="1"/>
      <c r="B1535" s="6" t="s">
        <v>27</v>
      </c>
      <c r="C1535" s="6">
        <v>1128299</v>
      </c>
      <c r="D1535" s="7">
        <v>44310</v>
      </c>
      <c r="E1535" s="6" t="s">
        <v>28</v>
      </c>
      <c r="F1535" s="6" t="s">
        <v>67</v>
      </c>
      <c r="G1535" s="6" t="s">
        <v>68</v>
      </c>
      <c r="H1535" s="6" t="s">
        <v>20</v>
      </c>
      <c r="I1535" s="25">
        <v>0.45000000000000007</v>
      </c>
      <c r="J1535" s="22">
        <v>2250</v>
      </c>
      <c r="K1535" s="23">
        <f t="shared" si="88"/>
        <v>1012.5000000000001</v>
      </c>
      <c r="L1535" s="23">
        <f t="shared" si="89"/>
        <v>354.375</v>
      </c>
      <c r="M1535" s="33">
        <v>0.35</v>
      </c>
      <c r="N1535" s="30">
        <f t="shared" si="85"/>
        <v>0.45</v>
      </c>
      <c r="O1535" s="31">
        <v>1012.5</v>
      </c>
      <c r="P1535" s="31">
        <v>354.375</v>
      </c>
      <c r="Q1535" s="30">
        <f t="shared" si="86"/>
        <v>455.62500000000006</v>
      </c>
      <c r="R1535" s="27">
        <f t="shared" si="87"/>
        <v>4</v>
      </c>
    </row>
    <row r="1536" spans="1:18">
      <c r="A1536" s="1"/>
      <c r="B1536" s="6" t="s">
        <v>27</v>
      </c>
      <c r="C1536" s="6">
        <v>1128299</v>
      </c>
      <c r="D1536" s="7">
        <v>44310</v>
      </c>
      <c r="E1536" s="6" t="s">
        <v>28</v>
      </c>
      <c r="F1536" s="6" t="s">
        <v>67</v>
      </c>
      <c r="G1536" s="6" t="s">
        <v>68</v>
      </c>
      <c r="H1536" s="6" t="s">
        <v>21</v>
      </c>
      <c r="I1536" s="25">
        <v>0.50000000000000011</v>
      </c>
      <c r="J1536" s="22">
        <v>1250</v>
      </c>
      <c r="K1536" s="23">
        <f t="shared" si="88"/>
        <v>625.00000000000011</v>
      </c>
      <c r="L1536" s="23">
        <f t="shared" si="89"/>
        <v>250.00000000000006</v>
      </c>
      <c r="M1536" s="33">
        <v>0.4</v>
      </c>
      <c r="N1536" s="30">
        <f t="shared" si="85"/>
        <v>0.5</v>
      </c>
      <c r="O1536" s="31">
        <v>625</v>
      </c>
      <c r="P1536" s="31">
        <v>250</v>
      </c>
      <c r="Q1536" s="30">
        <f t="shared" si="86"/>
        <v>312.50000000000006</v>
      </c>
      <c r="R1536" s="27">
        <f t="shared" si="87"/>
        <v>4</v>
      </c>
    </row>
    <row r="1537" spans="1:18">
      <c r="A1537" s="1"/>
      <c r="B1537" s="6" t="s">
        <v>27</v>
      </c>
      <c r="C1537" s="6">
        <v>1128299</v>
      </c>
      <c r="D1537" s="7">
        <v>44310</v>
      </c>
      <c r="E1537" s="6" t="s">
        <v>28</v>
      </c>
      <c r="F1537" s="6" t="s">
        <v>67</v>
      </c>
      <c r="G1537" s="6" t="s">
        <v>68</v>
      </c>
      <c r="H1537" s="6" t="s">
        <v>22</v>
      </c>
      <c r="I1537" s="25">
        <v>0.65000000000000013</v>
      </c>
      <c r="J1537" s="22">
        <v>3000</v>
      </c>
      <c r="K1537" s="23">
        <f t="shared" si="88"/>
        <v>1950.0000000000005</v>
      </c>
      <c r="L1537" s="23">
        <f t="shared" si="89"/>
        <v>585.00000000000011</v>
      </c>
      <c r="M1537" s="33">
        <v>0.3</v>
      </c>
      <c r="N1537" s="30">
        <f t="shared" si="85"/>
        <v>0.65</v>
      </c>
      <c r="O1537" s="31">
        <v>1950</v>
      </c>
      <c r="P1537" s="31">
        <v>585</v>
      </c>
      <c r="Q1537" s="30">
        <f t="shared" si="86"/>
        <v>1267.5000000000002</v>
      </c>
      <c r="R1537" s="27">
        <f t="shared" si="87"/>
        <v>4</v>
      </c>
    </row>
    <row r="1538" spans="1:18">
      <c r="A1538" s="1"/>
      <c r="B1538" s="6" t="s">
        <v>27</v>
      </c>
      <c r="C1538" s="6">
        <v>1128299</v>
      </c>
      <c r="D1538" s="7">
        <v>44341</v>
      </c>
      <c r="E1538" s="6" t="s">
        <v>28</v>
      </c>
      <c r="F1538" s="6" t="s">
        <v>67</v>
      </c>
      <c r="G1538" s="6" t="s">
        <v>68</v>
      </c>
      <c r="H1538" s="6" t="s">
        <v>17</v>
      </c>
      <c r="I1538" s="25">
        <v>0.5</v>
      </c>
      <c r="J1538" s="22">
        <v>5000</v>
      </c>
      <c r="K1538" s="23">
        <f t="shared" si="88"/>
        <v>2500</v>
      </c>
      <c r="L1538" s="23">
        <f t="shared" si="89"/>
        <v>875</v>
      </c>
      <c r="M1538" s="33">
        <v>0.35</v>
      </c>
      <c r="N1538" s="30">
        <f t="shared" si="85"/>
        <v>0.5</v>
      </c>
      <c r="O1538" s="31">
        <v>2500</v>
      </c>
      <c r="P1538" s="31">
        <v>875</v>
      </c>
      <c r="Q1538" s="30">
        <f t="shared" si="86"/>
        <v>1250</v>
      </c>
      <c r="R1538" s="27">
        <f t="shared" si="87"/>
        <v>5</v>
      </c>
    </row>
    <row r="1539" spans="1:18">
      <c r="A1539" s="1"/>
      <c r="B1539" s="6" t="s">
        <v>27</v>
      </c>
      <c r="C1539" s="6">
        <v>1128299</v>
      </c>
      <c r="D1539" s="7">
        <v>44341</v>
      </c>
      <c r="E1539" s="6" t="s">
        <v>28</v>
      </c>
      <c r="F1539" s="6" t="s">
        <v>67</v>
      </c>
      <c r="G1539" s="6" t="s">
        <v>68</v>
      </c>
      <c r="H1539" s="6" t="s">
        <v>18</v>
      </c>
      <c r="I1539" s="25">
        <v>0.55000000000000004</v>
      </c>
      <c r="J1539" s="22">
        <v>3500</v>
      </c>
      <c r="K1539" s="23">
        <f t="shared" si="88"/>
        <v>1925.0000000000002</v>
      </c>
      <c r="L1539" s="23">
        <f t="shared" si="89"/>
        <v>673.75</v>
      </c>
      <c r="M1539" s="33">
        <v>0.35</v>
      </c>
      <c r="N1539" s="30">
        <f t="shared" ref="N1539:N1602" si="90">_xlfn.NUMBERVALUE(SUBSTITUTE(I1539,"$",""))</f>
        <v>0.55000000000000004</v>
      </c>
      <c r="O1539" s="31">
        <v>1925</v>
      </c>
      <c r="P1539" s="31">
        <v>673.75</v>
      </c>
      <c r="Q1539" s="30">
        <f t="shared" ref="Q1539:Q1602" si="91">N1539*K1539</f>
        <v>1058.7500000000002</v>
      </c>
      <c r="R1539" s="27">
        <f t="shared" si="87"/>
        <v>5</v>
      </c>
    </row>
    <row r="1540" spans="1:18">
      <c r="A1540" s="1"/>
      <c r="B1540" s="6" t="s">
        <v>27</v>
      </c>
      <c r="C1540" s="6">
        <v>1128299</v>
      </c>
      <c r="D1540" s="7">
        <v>44341</v>
      </c>
      <c r="E1540" s="6" t="s">
        <v>28</v>
      </c>
      <c r="F1540" s="6" t="s">
        <v>67</v>
      </c>
      <c r="G1540" s="6" t="s">
        <v>68</v>
      </c>
      <c r="H1540" s="6" t="s">
        <v>19</v>
      </c>
      <c r="I1540" s="25">
        <v>0.55000000000000004</v>
      </c>
      <c r="J1540" s="22">
        <v>3500</v>
      </c>
      <c r="K1540" s="23">
        <f t="shared" si="88"/>
        <v>1925.0000000000002</v>
      </c>
      <c r="L1540" s="23">
        <f t="shared" si="89"/>
        <v>673.75</v>
      </c>
      <c r="M1540" s="33">
        <v>0.35</v>
      </c>
      <c r="N1540" s="30">
        <f t="shared" si="90"/>
        <v>0.55000000000000004</v>
      </c>
      <c r="O1540" s="31">
        <v>1925</v>
      </c>
      <c r="P1540" s="31">
        <v>673.75</v>
      </c>
      <c r="Q1540" s="30">
        <f t="shared" si="91"/>
        <v>1058.7500000000002</v>
      </c>
      <c r="R1540" s="27">
        <f t="shared" si="87"/>
        <v>5</v>
      </c>
    </row>
    <row r="1541" spans="1:18">
      <c r="A1541" s="1"/>
      <c r="B1541" s="6" t="s">
        <v>27</v>
      </c>
      <c r="C1541" s="6">
        <v>1128299</v>
      </c>
      <c r="D1541" s="7">
        <v>44341</v>
      </c>
      <c r="E1541" s="6" t="s">
        <v>28</v>
      </c>
      <c r="F1541" s="6" t="s">
        <v>67</v>
      </c>
      <c r="G1541" s="6" t="s">
        <v>68</v>
      </c>
      <c r="H1541" s="6" t="s">
        <v>20</v>
      </c>
      <c r="I1541" s="25">
        <v>0.5</v>
      </c>
      <c r="J1541" s="22">
        <v>2750</v>
      </c>
      <c r="K1541" s="23">
        <f t="shared" si="88"/>
        <v>1375</v>
      </c>
      <c r="L1541" s="23">
        <f t="shared" si="89"/>
        <v>481.24999999999994</v>
      </c>
      <c r="M1541" s="33">
        <v>0.35</v>
      </c>
      <c r="N1541" s="30">
        <f t="shared" si="90"/>
        <v>0.5</v>
      </c>
      <c r="O1541" s="31">
        <v>1375</v>
      </c>
      <c r="P1541" s="31">
        <v>481.25</v>
      </c>
      <c r="Q1541" s="30">
        <f t="shared" si="91"/>
        <v>687.5</v>
      </c>
      <c r="R1541" s="27">
        <f t="shared" si="87"/>
        <v>5</v>
      </c>
    </row>
    <row r="1542" spans="1:18">
      <c r="A1542" s="1"/>
      <c r="B1542" s="6" t="s">
        <v>27</v>
      </c>
      <c r="C1542" s="6">
        <v>1128299</v>
      </c>
      <c r="D1542" s="7">
        <v>44341</v>
      </c>
      <c r="E1542" s="6" t="s">
        <v>28</v>
      </c>
      <c r="F1542" s="6" t="s">
        <v>67</v>
      </c>
      <c r="G1542" s="6" t="s">
        <v>68</v>
      </c>
      <c r="H1542" s="6" t="s">
        <v>21</v>
      </c>
      <c r="I1542" s="25">
        <v>0.44999999999999996</v>
      </c>
      <c r="J1542" s="22">
        <v>1750</v>
      </c>
      <c r="K1542" s="23">
        <f t="shared" si="88"/>
        <v>787.49999999999989</v>
      </c>
      <c r="L1542" s="23">
        <f t="shared" si="89"/>
        <v>315</v>
      </c>
      <c r="M1542" s="33">
        <v>0.4</v>
      </c>
      <c r="N1542" s="30">
        <f t="shared" si="90"/>
        <v>0.45</v>
      </c>
      <c r="O1542" s="31">
        <v>787.5</v>
      </c>
      <c r="P1542" s="31">
        <v>315</v>
      </c>
      <c r="Q1542" s="30">
        <f t="shared" si="91"/>
        <v>354.37499999999994</v>
      </c>
      <c r="R1542" s="27">
        <f t="shared" si="87"/>
        <v>5</v>
      </c>
    </row>
    <row r="1543" spans="1:18">
      <c r="A1543" s="1"/>
      <c r="B1543" s="6" t="s">
        <v>27</v>
      </c>
      <c r="C1543" s="6">
        <v>1128299</v>
      </c>
      <c r="D1543" s="7">
        <v>44341</v>
      </c>
      <c r="E1543" s="6" t="s">
        <v>28</v>
      </c>
      <c r="F1543" s="6" t="s">
        <v>67</v>
      </c>
      <c r="G1543" s="6" t="s">
        <v>68</v>
      </c>
      <c r="H1543" s="6" t="s">
        <v>22</v>
      </c>
      <c r="I1543" s="25">
        <v>0.6</v>
      </c>
      <c r="J1543" s="22">
        <v>5250</v>
      </c>
      <c r="K1543" s="23">
        <f t="shared" si="88"/>
        <v>3150</v>
      </c>
      <c r="L1543" s="23">
        <f t="shared" si="89"/>
        <v>945</v>
      </c>
      <c r="M1543" s="33">
        <v>0.3</v>
      </c>
      <c r="N1543" s="30">
        <f t="shared" si="90"/>
        <v>0.6</v>
      </c>
      <c r="O1543" s="31">
        <v>3150</v>
      </c>
      <c r="P1543" s="31">
        <v>945</v>
      </c>
      <c r="Q1543" s="30">
        <f t="shared" si="91"/>
        <v>1890</v>
      </c>
      <c r="R1543" s="27">
        <f t="shared" si="87"/>
        <v>5</v>
      </c>
    </row>
    <row r="1544" spans="1:18">
      <c r="A1544" s="1"/>
      <c r="B1544" s="6" t="s">
        <v>27</v>
      </c>
      <c r="C1544" s="6">
        <v>1128299</v>
      </c>
      <c r="D1544" s="7">
        <v>44371</v>
      </c>
      <c r="E1544" s="6" t="s">
        <v>28</v>
      </c>
      <c r="F1544" s="6" t="s">
        <v>67</v>
      </c>
      <c r="G1544" s="6" t="s">
        <v>68</v>
      </c>
      <c r="H1544" s="6" t="s">
        <v>17</v>
      </c>
      <c r="I1544" s="25">
        <v>0.54999999999999993</v>
      </c>
      <c r="J1544" s="22">
        <v>7750</v>
      </c>
      <c r="K1544" s="23">
        <f t="shared" si="88"/>
        <v>4262.4999999999991</v>
      </c>
      <c r="L1544" s="23">
        <f t="shared" si="89"/>
        <v>1491.8749999999995</v>
      </c>
      <c r="M1544" s="33">
        <v>0.35</v>
      </c>
      <c r="N1544" s="30">
        <f t="shared" si="90"/>
        <v>0.55000000000000004</v>
      </c>
      <c r="O1544" s="31">
        <v>4262.5</v>
      </c>
      <c r="P1544" s="31">
        <v>1491.875</v>
      </c>
      <c r="Q1544" s="30">
        <f t="shared" si="91"/>
        <v>2344.3749999999995</v>
      </c>
      <c r="R1544" s="27">
        <f t="shared" si="87"/>
        <v>6</v>
      </c>
    </row>
    <row r="1545" spans="1:18">
      <c r="A1545" s="1"/>
      <c r="B1545" s="6" t="s">
        <v>27</v>
      </c>
      <c r="C1545" s="6">
        <v>1128299</v>
      </c>
      <c r="D1545" s="7">
        <v>44371</v>
      </c>
      <c r="E1545" s="6" t="s">
        <v>28</v>
      </c>
      <c r="F1545" s="6" t="s">
        <v>67</v>
      </c>
      <c r="G1545" s="6" t="s">
        <v>68</v>
      </c>
      <c r="H1545" s="6" t="s">
        <v>18</v>
      </c>
      <c r="I1545" s="25">
        <v>0.64999999999999991</v>
      </c>
      <c r="J1545" s="22">
        <v>6500</v>
      </c>
      <c r="K1545" s="23">
        <f t="shared" si="88"/>
        <v>4224.9999999999991</v>
      </c>
      <c r="L1545" s="23">
        <f t="shared" si="89"/>
        <v>1478.7499999999995</v>
      </c>
      <c r="M1545" s="33">
        <v>0.35</v>
      </c>
      <c r="N1545" s="30">
        <f t="shared" si="90"/>
        <v>0.65</v>
      </c>
      <c r="O1545" s="31">
        <v>4225</v>
      </c>
      <c r="P1545" s="31">
        <v>1478.75</v>
      </c>
      <c r="Q1545" s="30">
        <f t="shared" si="91"/>
        <v>2746.2499999999995</v>
      </c>
      <c r="R1545" s="27">
        <f t="shared" si="87"/>
        <v>6</v>
      </c>
    </row>
    <row r="1546" spans="1:18">
      <c r="A1546" s="1"/>
      <c r="B1546" s="6" t="s">
        <v>27</v>
      </c>
      <c r="C1546" s="6">
        <v>1128299</v>
      </c>
      <c r="D1546" s="7">
        <v>44371</v>
      </c>
      <c r="E1546" s="6" t="s">
        <v>28</v>
      </c>
      <c r="F1546" s="6" t="s">
        <v>67</v>
      </c>
      <c r="G1546" s="6" t="s">
        <v>68</v>
      </c>
      <c r="H1546" s="6" t="s">
        <v>19</v>
      </c>
      <c r="I1546" s="25">
        <v>0.79999999999999993</v>
      </c>
      <c r="J1546" s="22">
        <v>6500</v>
      </c>
      <c r="K1546" s="23">
        <f t="shared" si="88"/>
        <v>5200</v>
      </c>
      <c r="L1546" s="23">
        <f t="shared" si="89"/>
        <v>1819.9999999999998</v>
      </c>
      <c r="M1546" s="33">
        <v>0.35</v>
      </c>
      <c r="N1546" s="30">
        <f t="shared" si="90"/>
        <v>0.8</v>
      </c>
      <c r="O1546" s="31">
        <v>5200</v>
      </c>
      <c r="P1546" s="31">
        <v>1820</v>
      </c>
      <c r="Q1546" s="30">
        <f t="shared" si="91"/>
        <v>4160</v>
      </c>
      <c r="R1546" s="27">
        <f t="shared" si="87"/>
        <v>6</v>
      </c>
    </row>
    <row r="1547" spans="1:18">
      <c r="A1547" s="1"/>
      <c r="B1547" s="6" t="s">
        <v>27</v>
      </c>
      <c r="C1547" s="6">
        <v>1128299</v>
      </c>
      <c r="D1547" s="7">
        <v>44371</v>
      </c>
      <c r="E1547" s="6" t="s">
        <v>28</v>
      </c>
      <c r="F1547" s="6" t="s">
        <v>67</v>
      </c>
      <c r="G1547" s="6" t="s">
        <v>68</v>
      </c>
      <c r="H1547" s="6" t="s">
        <v>20</v>
      </c>
      <c r="I1547" s="25">
        <v>0.79999999999999993</v>
      </c>
      <c r="J1547" s="22">
        <v>5250</v>
      </c>
      <c r="K1547" s="23">
        <f t="shared" si="88"/>
        <v>4200</v>
      </c>
      <c r="L1547" s="23">
        <f t="shared" si="89"/>
        <v>1470</v>
      </c>
      <c r="M1547" s="33">
        <v>0.35</v>
      </c>
      <c r="N1547" s="30">
        <f t="shared" si="90"/>
        <v>0.8</v>
      </c>
      <c r="O1547" s="31">
        <v>4200</v>
      </c>
      <c r="P1547" s="31">
        <v>1470</v>
      </c>
      <c r="Q1547" s="30">
        <f t="shared" si="91"/>
        <v>3360</v>
      </c>
      <c r="R1547" s="27">
        <f t="shared" si="87"/>
        <v>6</v>
      </c>
    </row>
    <row r="1548" spans="1:18">
      <c r="A1548" s="1"/>
      <c r="B1548" s="6" t="s">
        <v>27</v>
      </c>
      <c r="C1548" s="6">
        <v>1128299</v>
      </c>
      <c r="D1548" s="7">
        <v>44371</v>
      </c>
      <c r="E1548" s="6" t="s">
        <v>28</v>
      </c>
      <c r="F1548" s="6" t="s">
        <v>67</v>
      </c>
      <c r="G1548" s="6" t="s">
        <v>68</v>
      </c>
      <c r="H1548" s="6" t="s">
        <v>21</v>
      </c>
      <c r="I1548" s="25">
        <v>0.9</v>
      </c>
      <c r="J1548" s="22">
        <v>4000</v>
      </c>
      <c r="K1548" s="23">
        <f t="shared" si="88"/>
        <v>3600</v>
      </c>
      <c r="L1548" s="23">
        <f t="shared" si="89"/>
        <v>1440</v>
      </c>
      <c r="M1548" s="33">
        <v>0.4</v>
      </c>
      <c r="N1548" s="30">
        <f t="shared" si="90"/>
        <v>0.9</v>
      </c>
      <c r="O1548" s="31">
        <v>3600</v>
      </c>
      <c r="P1548" s="31">
        <v>1440</v>
      </c>
      <c r="Q1548" s="30">
        <f t="shared" si="91"/>
        <v>3240</v>
      </c>
      <c r="R1548" s="27">
        <f t="shared" si="87"/>
        <v>6</v>
      </c>
    </row>
    <row r="1549" spans="1:18">
      <c r="A1549" s="1"/>
      <c r="B1549" s="6" t="s">
        <v>27</v>
      </c>
      <c r="C1549" s="6">
        <v>1128299</v>
      </c>
      <c r="D1549" s="7">
        <v>44371</v>
      </c>
      <c r="E1549" s="6" t="s">
        <v>28</v>
      </c>
      <c r="F1549" s="6" t="s">
        <v>67</v>
      </c>
      <c r="G1549" s="6" t="s">
        <v>68</v>
      </c>
      <c r="H1549" s="6" t="s">
        <v>22</v>
      </c>
      <c r="I1549" s="25">
        <v>1.05</v>
      </c>
      <c r="J1549" s="22">
        <v>7000</v>
      </c>
      <c r="K1549" s="23">
        <f t="shared" si="88"/>
        <v>7350</v>
      </c>
      <c r="L1549" s="23">
        <f t="shared" si="89"/>
        <v>2205</v>
      </c>
      <c r="M1549" s="33">
        <v>0.3</v>
      </c>
      <c r="N1549" s="30">
        <f t="shared" si="90"/>
        <v>1.05</v>
      </c>
      <c r="O1549" s="31">
        <v>7350</v>
      </c>
      <c r="P1549" s="31">
        <v>2205</v>
      </c>
      <c r="Q1549" s="30">
        <f t="shared" si="91"/>
        <v>7717.5</v>
      </c>
      <c r="R1549" s="27">
        <f t="shared" si="87"/>
        <v>6</v>
      </c>
    </row>
    <row r="1550" spans="1:18">
      <c r="A1550" s="1"/>
      <c r="B1550" s="6" t="s">
        <v>27</v>
      </c>
      <c r="C1550" s="6">
        <v>1128299</v>
      </c>
      <c r="D1550" s="7">
        <v>44400</v>
      </c>
      <c r="E1550" s="6" t="s">
        <v>28</v>
      </c>
      <c r="F1550" s="6" t="s">
        <v>67</v>
      </c>
      <c r="G1550" s="6" t="s">
        <v>68</v>
      </c>
      <c r="H1550" s="6" t="s">
        <v>17</v>
      </c>
      <c r="I1550" s="25">
        <v>0.85</v>
      </c>
      <c r="J1550" s="22">
        <v>8500</v>
      </c>
      <c r="K1550" s="23">
        <f t="shared" si="88"/>
        <v>7225</v>
      </c>
      <c r="L1550" s="23">
        <f t="shared" si="89"/>
        <v>2528.75</v>
      </c>
      <c r="M1550" s="33">
        <v>0.35</v>
      </c>
      <c r="N1550" s="30">
        <f t="shared" si="90"/>
        <v>0.85</v>
      </c>
      <c r="O1550" s="31">
        <v>7225</v>
      </c>
      <c r="P1550" s="31">
        <v>2528.75</v>
      </c>
      <c r="Q1550" s="30">
        <f t="shared" si="91"/>
        <v>6141.25</v>
      </c>
      <c r="R1550" s="27">
        <f t="shared" si="87"/>
        <v>7</v>
      </c>
    </row>
    <row r="1551" spans="1:18">
      <c r="A1551" s="1"/>
      <c r="B1551" s="6" t="s">
        <v>27</v>
      </c>
      <c r="C1551" s="6">
        <v>1128299</v>
      </c>
      <c r="D1551" s="7">
        <v>44400</v>
      </c>
      <c r="E1551" s="6" t="s">
        <v>28</v>
      </c>
      <c r="F1551" s="6" t="s">
        <v>67</v>
      </c>
      <c r="G1551" s="6" t="s">
        <v>68</v>
      </c>
      <c r="H1551" s="6" t="s">
        <v>18</v>
      </c>
      <c r="I1551" s="25">
        <v>0.9</v>
      </c>
      <c r="J1551" s="22">
        <v>7000</v>
      </c>
      <c r="K1551" s="23">
        <f t="shared" si="88"/>
        <v>6300</v>
      </c>
      <c r="L1551" s="23">
        <f t="shared" si="89"/>
        <v>2205</v>
      </c>
      <c r="M1551" s="33">
        <v>0.35</v>
      </c>
      <c r="N1551" s="30">
        <f t="shared" si="90"/>
        <v>0.9</v>
      </c>
      <c r="O1551" s="31">
        <v>6300</v>
      </c>
      <c r="P1551" s="31">
        <v>2205</v>
      </c>
      <c r="Q1551" s="30">
        <f t="shared" si="91"/>
        <v>5670</v>
      </c>
      <c r="R1551" s="27">
        <f t="shared" si="87"/>
        <v>7</v>
      </c>
    </row>
    <row r="1552" spans="1:18">
      <c r="A1552" s="1"/>
      <c r="B1552" s="6" t="s">
        <v>27</v>
      </c>
      <c r="C1552" s="6">
        <v>1128299</v>
      </c>
      <c r="D1552" s="7">
        <v>44400</v>
      </c>
      <c r="E1552" s="6" t="s">
        <v>28</v>
      </c>
      <c r="F1552" s="6" t="s">
        <v>67</v>
      </c>
      <c r="G1552" s="6" t="s">
        <v>68</v>
      </c>
      <c r="H1552" s="6" t="s">
        <v>19</v>
      </c>
      <c r="I1552" s="25">
        <v>0.9</v>
      </c>
      <c r="J1552" s="22">
        <v>6500</v>
      </c>
      <c r="K1552" s="23">
        <f t="shared" si="88"/>
        <v>5850</v>
      </c>
      <c r="L1552" s="23">
        <f t="shared" si="89"/>
        <v>2047.4999999999998</v>
      </c>
      <c r="M1552" s="33">
        <v>0.35</v>
      </c>
      <c r="N1552" s="30">
        <f t="shared" si="90"/>
        <v>0.9</v>
      </c>
      <c r="O1552" s="31">
        <v>5850</v>
      </c>
      <c r="P1552" s="31">
        <v>2047.5</v>
      </c>
      <c r="Q1552" s="30">
        <f t="shared" si="91"/>
        <v>5265</v>
      </c>
      <c r="R1552" s="27">
        <f t="shared" si="87"/>
        <v>7</v>
      </c>
    </row>
    <row r="1553" spans="1:18">
      <c r="A1553" s="1"/>
      <c r="B1553" s="6" t="s">
        <v>27</v>
      </c>
      <c r="C1553" s="6">
        <v>1128299</v>
      </c>
      <c r="D1553" s="7">
        <v>44400</v>
      </c>
      <c r="E1553" s="6" t="s">
        <v>28</v>
      </c>
      <c r="F1553" s="6" t="s">
        <v>67</v>
      </c>
      <c r="G1553" s="6" t="s">
        <v>68</v>
      </c>
      <c r="H1553" s="6" t="s">
        <v>20</v>
      </c>
      <c r="I1553" s="25">
        <v>0.85</v>
      </c>
      <c r="J1553" s="22">
        <v>5500</v>
      </c>
      <c r="K1553" s="23">
        <f t="shared" si="88"/>
        <v>4675</v>
      </c>
      <c r="L1553" s="23">
        <f t="shared" si="89"/>
        <v>1636.25</v>
      </c>
      <c r="M1553" s="33">
        <v>0.35</v>
      </c>
      <c r="N1553" s="30">
        <f t="shared" si="90"/>
        <v>0.85</v>
      </c>
      <c r="O1553" s="31">
        <v>4675</v>
      </c>
      <c r="P1553" s="31">
        <v>1636.25</v>
      </c>
      <c r="Q1553" s="30">
        <f t="shared" si="91"/>
        <v>3973.75</v>
      </c>
      <c r="R1553" s="27">
        <f t="shared" si="87"/>
        <v>7</v>
      </c>
    </row>
    <row r="1554" spans="1:18">
      <c r="A1554" s="1"/>
      <c r="B1554" s="6" t="s">
        <v>27</v>
      </c>
      <c r="C1554" s="6">
        <v>1128299</v>
      </c>
      <c r="D1554" s="7">
        <v>44400</v>
      </c>
      <c r="E1554" s="6" t="s">
        <v>28</v>
      </c>
      <c r="F1554" s="6" t="s">
        <v>67</v>
      </c>
      <c r="G1554" s="6" t="s">
        <v>68</v>
      </c>
      <c r="H1554" s="6" t="s">
        <v>21</v>
      </c>
      <c r="I1554" s="25">
        <v>0.9</v>
      </c>
      <c r="J1554" s="22">
        <v>6000</v>
      </c>
      <c r="K1554" s="23">
        <f t="shared" si="88"/>
        <v>5400</v>
      </c>
      <c r="L1554" s="23">
        <f t="shared" si="89"/>
        <v>2160</v>
      </c>
      <c r="M1554" s="33">
        <v>0.4</v>
      </c>
      <c r="N1554" s="30">
        <f t="shared" si="90"/>
        <v>0.9</v>
      </c>
      <c r="O1554" s="31">
        <v>5400</v>
      </c>
      <c r="P1554" s="31">
        <v>2160</v>
      </c>
      <c r="Q1554" s="30">
        <f t="shared" si="91"/>
        <v>4860</v>
      </c>
      <c r="R1554" s="27">
        <f t="shared" si="87"/>
        <v>7</v>
      </c>
    </row>
    <row r="1555" spans="1:18">
      <c r="A1555" s="1"/>
      <c r="B1555" s="6" t="s">
        <v>27</v>
      </c>
      <c r="C1555" s="6">
        <v>1128299</v>
      </c>
      <c r="D1555" s="7">
        <v>44400</v>
      </c>
      <c r="E1555" s="6" t="s">
        <v>28</v>
      </c>
      <c r="F1555" s="6" t="s">
        <v>67</v>
      </c>
      <c r="G1555" s="6" t="s">
        <v>68</v>
      </c>
      <c r="H1555" s="6" t="s">
        <v>22</v>
      </c>
      <c r="I1555" s="25">
        <v>1.05</v>
      </c>
      <c r="J1555" s="22">
        <v>6000</v>
      </c>
      <c r="K1555" s="23">
        <f t="shared" si="88"/>
        <v>6300</v>
      </c>
      <c r="L1555" s="23">
        <f t="shared" si="89"/>
        <v>1890</v>
      </c>
      <c r="M1555" s="33">
        <v>0.3</v>
      </c>
      <c r="N1555" s="30">
        <f t="shared" si="90"/>
        <v>1.05</v>
      </c>
      <c r="O1555" s="31">
        <v>6300</v>
      </c>
      <c r="P1555" s="31">
        <v>1890</v>
      </c>
      <c r="Q1555" s="30">
        <f t="shared" si="91"/>
        <v>6615</v>
      </c>
      <c r="R1555" s="27">
        <f t="shared" si="87"/>
        <v>7</v>
      </c>
    </row>
    <row r="1556" spans="1:18">
      <c r="A1556" s="1"/>
      <c r="B1556" s="6" t="s">
        <v>27</v>
      </c>
      <c r="C1556" s="6">
        <v>1128299</v>
      </c>
      <c r="D1556" s="7">
        <v>44432</v>
      </c>
      <c r="E1556" s="6" t="s">
        <v>28</v>
      </c>
      <c r="F1556" s="6" t="s">
        <v>67</v>
      </c>
      <c r="G1556" s="6" t="s">
        <v>68</v>
      </c>
      <c r="H1556" s="6" t="s">
        <v>17</v>
      </c>
      <c r="I1556" s="25">
        <v>0.9</v>
      </c>
      <c r="J1556" s="22">
        <v>8000</v>
      </c>
      <c r="K1556" s="23">
        <f t="shared" si="88"/>
        <v>7200</v>
      </c>
      <c r="L1556" s="23">
        <f t="shared" si="89"/>
        <v>2520</v>
      </c>
      <c r="M1556" s="33">
        <v>0.35</v>
      </c>
      <c r="N1556" s="30">
        <f t="shared" si="90"/>
        <v>0.9</v>
      </c>
      <c r="O1556" s="31">
        <v>7200</v>
      </c>
      <c r="P1556" s="31">
        <v>2520</v>
      </c>
      <c r="Q1556" s="30">
        <f t="shared" si="91"/>
        <v>6480</v>
      </c>
      <c r="R1556" s="27">
        <f t="shared" si="87"/>
        <v>8</v>
      </c>
    </row>
    <row r="1557" spans="1:18">
      <c r="A1557" s="1"/>
      <c r="B1557" s="6" t="s">
        <v>27</v>
      </c>
      <c r="C1557" s="6">
        <v>1128299</v>
      </c>
      <c r="D1557" s="7">
        <v>44432</v>
      </c>
      <c r="E1557" s="6" t="s">
        <v>28</v>
      </c>
      <c r="F1557" s="6" t="s">
        <v>67</v>
      </c>
      <c r="G1557" s="6" t="s">
        <v>68</v>
      </c>
      <c r="H1557" s="6" t="s">
        <v>18</v>
      </c>
      <c r="I1557" s="25">
        <v>0.8</v>
      </c>
      <c r="J1557" s="22">
        <v>7750</v>
      </c>
      <c r="K1557" s="23">
        <f t="shared" si="88"/>
        <v>6200</v>
      </c>
      <c r="L1557" s="23">
        <f t="shared" si="89"/>
        <v>2170</v>
      </c>
      <c r="M1557" s="33">
        <v>0.35</v>
      </c>
      <c r="N1557" s="30">
        <f t="shared" si="90"/>
        <v>0.8</v>
      </c>
      <c r="O1557" s="31">
        <v>6200</v>
      </c>
      <c r="P1557" s="31">
        <v>2170</v>
      </c>
      <c r="Q1557" s="30">
        <f t="shared" si="91"/>
        <v>4960</v>
      </c>
      <c r="R1557" s="27">
        <f t="shared" si="87"/>
        <v>8</v>
      </c>
    </row>
    <row r="1558" spans="1:18">
      <c r="A1558" s="1"/>
      <c r="B1558" s="6" t="s">
        <v>27</v>
      </c>
      <c r="C1558" s="6">
        <v>1128299</v>
      </c>
      <c r="D1558" s="7">
        <v>44432</v>
      </c>
      <c r="E1558" s="6" t="s">
        <v>28</v>
      </c>
      <c r="F1558" s="6" t="s">
        <v>67</v>
      </c>
      <c r="G1558" s="6" t="s">
        <v>68</v>
      </c>
      <c r="H1558" s="6" t="s">
        <v>19</v>
      </c>
      <c r="I1558" s="25">
        <v>0.70000000000000007</v>
      </c>
      <c r="J1558" s="22">
        <v>6500</v>
      </c>
      <c r="K1558" s="23">
        <f t="shared" si="88"/>
        <v>4550</v>
      </c>
      <c r="L1558" s="23">
        <f t="shared" si="89"/>
        <v>1592.5</v>
      </c>
      <c r="M1558" s="33">
        <v>0.35</v>
      </c>
      <c r="N1558" s="30">
        <f t="shared" si="90"/>
        <v>0.7</v>
      </c>
      <c r="O1558" s="31">
        <v>4550</v>
      </c>
      <c r="P1558" s="31">
        <v>1592.5</v>
      </c>
      <c r="Q1558" s="30">
        <f t="shared" si="91"/>
        <v>3185</v>
      </c>
      <c r="R1558" s="27">
        <f t="shared" si="87"/>
        <v>8</v>
      </c>
    </row>
    <row r="1559" spans="1:18">
      <c r="A1559" s="1"/>
      <c r="B1559" s="6" t="s">
        <v>27</v>
      </c>
      <c r="C1559" s="6">
        <v>1128299</v>
      </c>
      <c r="D1559" s="7">
        <v>44432</v>
      </c>
      <c r="E1559" s="6" t="s">
        <v>28</v>
      </c>
      <c r="F1559" s="6" t="s">
        <v>67</v>
      </c>
      <c r="G1559" s="6" t="s">
        <v>68</v>
      </c>
      <c r="H1559" s="6" t="s">
        <v>20</v>
      </c>
      <c r="I1559" s="25">
        <v>0.70000000000000007</v>
      </c>
      <c r="J1559" s="22">
        <v>4250</v>
      </c>
      <c r="K1559" s="23">
        <f t="shared" si="88"/>
        <v>2975.0000000000005</v>
      </c>
      <c r="L1559" s="23">
        <f t="shared" si="89"/>
        <v>1041.25</v>
      </c>
      <c r="M1559" s="33">
        <v>0.35</v>
      </c>
      <c r="N1559" s="30">
        <f t="shared" si="90"/>
        <v>0.7</v>
      </c>
      <c r="O1559" s="31">
        <v>2975</v>
      </c>
      <c r="P1559" s="31">
        <v>1041.25</v>
      </c>
      <c r="Q1559" s="30">
        <f t="shared" si="91"/>
        <v>2082.5</v>
      </c>
      <c r="R1559" s="27">
        <f t="shared" si="87"/>
        <v>8</v>
      </c>
    </row>
    <row r="1560" spans="1:18">
      <c r="A1560" s="1"/>
      <c r="B1560" s="6" t="s">
        <v>27</v>
      </c>
      <c r="C1560" s="6">
        <v>1128299</v>
      </c>
      <c r="D1560" s="7">
        <v>44432</v>
      </c>
      <c r="E1560" s="6" t="s">
        <v>28</v>
      </c>
      <c r="F1560" s="6" t="s">
        <v>67</v>
      </c>
      <c r="G1560" s="6" t="s">
        <v>68</v>
      </c>
      <c r="H1560" s="6" t="s">
        <v>21</v>
      </c>
      <c r="I1560" s="25">
        <v>0.7</v>
      </c>
      <c r="J1560" s="22">
        <v>4250</v>
      </c>
      <c r="K1560" s="23">
        <f t="shared" si="88"/>
        <v>2975</v>
      </c>
      <c r="L1560" s="23">
        <f t="shared" si="89"/>
        <v>1190</v>
      </c>
      <c r="M1560" s="33">
        <v>0.4</v>
      </c>
      <c r="N1560" s="30">
        <f t="shared" si="90"/>
        <v>0.7</v>
      </c>
      <c r="O1560" s="31">
        <v>2975</v>
      </c>
      <c r="P1560" s="31">
        <v>1190</v>
      </c>
      <c r="Q1560" s="30">
        <f t="shared" si="91"/>
        <v>2082.5</v>
      </c>
      <c r="R1560" s="27">
        <f t="shared" si="87"/>
        <v>8</v>
      </c>
    </row>
    <row r="1561" spans="1:18">
      <c r="A1561" s="1"/>
      <c r="B1561" s="6" t="s">
        <v>27</v>
      </c>
      <c r="C1561" s="6">
        <v>1128299</v>
      </c>
      <c r="D1561" s="7">
        <v>44432</v>
      </c>
      <c r="E1561" s="6" t="s">
        <v>28</v>
      </c>
      <c r="F1561" s="6" t="s">
        <v>67</v>
      </c>
      <c r="G1561" s="6" t="s">
        <v>68</v>
      </c>
      <c r="H1561" s="6" t="s">
        <v>22</v>
      </c>
      <c r="I1561" s="25">
        <v>0.75</v>
      </c>
      <c r="J1561" s="22">
        <v>2500</v>
      </c>
      <c r="K1561" s="23">
        <f t="shared" si="88"/>
        <v>1875</v>
      </c>
      <c r="L1561" s="23">
        <f t="shared" si="89"/>
        <v>562.5</v>
      </c>
      <c r="M1561" s="33">
        <v>0.3</v>
      </c>
      <c r="N1561" s="30">
        <f t="shared" si="90"/>
        <v>0.75</v>
      </c>
      <c r="O1561" s="31">
        <v>1875</v>
      </c>
      <c r="P1561" s="31">
        <v>562.5</v>
      </c>
      <c r="Q1561" s="30">
        <f t="shared" si="91"/>
        <v>1406.25</v>
      </c>
      <c r="R1561" s="27">
        <f t="shared" si="87"/>
        <v>8</v>
      </c>
    </row>
    <row r="1562" spans="1:18">
      <c r="A1562" s="1"/>
      <c r="B1562" s="6" t="s">
        <v>27</v>
      </c>
      <c r="C1562" s="6">
        <v>1128299</v>
      </c>
      <c r="D1562" s="7">
        <v>44464</v>
      </c>
      <c r="E1562" s="6" t="s">
        <v>28</v>
      </c>
      <c r="F1562" s="6" t="s">
        <v>67</v>
      </c>
      <c r="G1562" s="6" t="s">
        <v>68</v>
      </c>
      <c r="H1562" s="6" t="s">
        <v>17</v>
      </c>
      <c r="I1562" s="25">
        <v>0.50000000000000011</v>
      </c>
      <c r="J1562" s="22">
        <v>4500</v>
      </c>
      <c r="K1562" s="23">
        <f t="shared" si="88"/>
        <v>2250.0000000000005</v>
      </c>
      <c r="L1562" s="23">
        <f t="shared" si="89"/>
        <v>787.50000000000011</v>
      </c>
      <c r="M1562" s="33">
        <v>0.35</v>
      </c>
      <c r="N1562" s="30">
        <f t="shared" si="90"/>
        <v>0.5</v>
      </c>
      <c r="O1562" s="31">
        <v>2250</v>
      </c>
      <c r="P1562" s="31">
        <v>787.5</v>
      </c>
      <c r="Q1562" s="30">
        <f t="shared" si="91"/>
        <v>1125.0000000000002</v>
      </c>
      <c r="R1562" s="27">
        <f t="shared" si="87"/>
        <v>9</v>
      </c>
    </row>
    <row r="1563" spans="1:18">
      <c r="A1563" s="1"/>
      <c r="B1563" s="6" t="s">
        <v>27</v>
      </c>
      <c r="C1563" s="6">
        <v>1128299</v>
      </c>
      <c r="D1563" s="7">
        <v>44464</v>
      </c>
      <c r="E1563" s="6" t="s">
        <v>28</v>
      </c>
      <c r="F1563" s="6" t="s">
        <v>67</v>
      </c>
      <c r="G1563" s="6" t="s">
        <v>68</v>
      </c>
      <c r="H1563" s="6" t="s">
        <v>18</v>
      </c>
      <c r="I1563" s="25">
        <v>0.55000000000000016</v>
      </c>
      <c r="J1563" s="22">
        <v>4500</v>
      </c>
      <c r="K1563" s="23">
        <f t="shared" si="88"/>
        <v>2475.0000000000009</v>
      </c>
      <c r="L1563" s="23">
        <f t="shared" si="89"/>
        <v>866.25000000000023</v>
      </c>
      <c r="M1563" s="33">
        <v>0.35</v>
      </c>
      <c r="N1563" s="30">
        <f t="shared" si="90"/>
        <v>0.55000000000000004</v>
      </c>
      <c r="O1563" s="31">
        <v>2475</v>
      </c>
      <c r="P1563" s="31">
        <v>866.25</v>
      </c>
      <c r="Q1563" s="30">
        <f t="shared" si="91"/>
        <v>1361.2500000000007</v>
      </c>
      <c r="R1563" s="27">
        <f t="shared" si="87"/>
        <v>9</v>
      </c>
    </row>
    <row r="1564" spans="1:18">
      <c r="A1564" s="1"/>
      <c r="B1564" s="6" t="s">
        <v>27</v>
      </c>
      <c r="C1564" s="6">
        <v>1128299</v>
      </c>
      <c r="D1564" s="7">
        <v>44464</v>
      </c>
      <c r="E1564" s="6" t="s">
        <v>28</v>
      </c>
      <c r="F1564" s="6" t="s">
        <v>67</v>
      </c>
      <c r="G1564" s="6" t="s">
        <v>68</v>
      </c>
      <c r="H1564" s="6" t="s">
        <v>19</v>
      </c>
      <c r="I1564" s="25">
        <v>0.50000000000000011</v>
      </c>
      <c r="J1564" s="22">
        <v>2500</v>
      </c>
      <c r="K1564" s="23">
        <f t="shared" si="88"/>
        <v>1250.0000000000002</v>
      </c>
      <c r="L1564" s="23">
        <f t="shared" si="89"/>
        <v>437.50000000000006</v>
      </c>
      <c r="M1564" s="33">
        <v>0.35</v>
      </c>
      <c r="N1564" s="30">
        <f t="shared" si="90"/>
        <v>0.5</v>
      </c>
      <c r="O1564" s="31">
        <v>1250</v>
      </c>
      <c r="P1564" s="31">
        <v>437.5</v>
      </c>
      <c r="Q1564" s="30">
        <f t="shared" si="91"/>
        <v>625.00000000000011</v>
      </c>
      <c r="R1564" s="27">
        <f t="shared" si="87"/>
        <v>9</v>
      </c>
    </row>
    <row r="1565" spans="1:18">
      <c r="A1565" s="1"/>
      <c r="B1565" s="6" t="s">
        <v>27</v>
      </c>
      <c r="C1565" s="6">
        <v>1128299</v>
      </c>
      <c r="D1565" s="7">
        <v>44464</v>
      </c>
      <c r="E1565" s="6" t="s">
        <v>28</v>
      </c>
      <c r="F1565" s="6" t="s">
        <v>67</v>
      </c>
      <c r="G1565" s="6" t="s">
        <v>68</v>
      </c>
      <c r="H1565" s="6" t="s">
        <v>20</v>
      </c>
      <c r="I1565" s="25">
        <v>0.50000000000000011</v>
      </c>
      <c r="J1565" s="22">
        <v>2000</v>
      </c>
      <c r="K1565" s="23">
        <f t="shared" si="88"/>
        <v>1000.0000000000002</v>
      </c>
      <c r="L1565" s="23">
        <f t="shared" si="89"/>
        <v>350.00000000000006</v>
      </c>
      <c r="M1565" s="33">
        <v>0.35</v>
      </c>
      <c r="N1565" s="30">
        <f t="shared" si="90"/>
        <v>0.5</v>
      </c>
      <c r="O1565" s="31">
        <v>1000</v>
      </c>
      <c r="P1565" s="31">
        <v>350</v>
      </c>
      <c r="Q1565" s="30">
        <f t="shared" si="91"/>
        <v>500.00000000000011</v>
      </c>
      <c r="R1565" s="27">
        <f t="shared" si="87"/>
        <v>9</v>
      </c>
    </row>
    <row r="1566" spans="1:18">
      <c r="A1566" s="1"/>
      <c r="B1566" s="6" t="s">
        <v>27</v>
      </c>
      <c r="C1566" s="6">
        <v>1128299</v>
      </c>
      <c r="D1566" s="7">
        <v>44464</v>
      </c>
      <c r="E1566" s="6" t="s">
        <v>28</v>
      </c>
      <c r="F1566" s="6" t="s">
        <v>67</v>
      </c>
      <c r="G1566" s="6" t="s">
        <v>68</v>
      </c>
      <c r="H1566" s="6" t="s">
        <v>21</v>
      </c>
      <c r="I1566" s="25">
        <v>0.60000000000000009</v>
      </c>
      <c r="J1566" s="22">
        <v>2250</v>
      </c>
      <c r="K1566" s="23">
        <f t="shared" si="88"/>
        <v>1350.0000000000002</v>
      </c>
      <c r="L1566" s="23">
        <f t="shared" si="89"/>
        <v>540.00000000000011</v>
      </c>
      <c r="M1566" s="33">
        <v>0.4</v>
      </c>
      <c r="N1566" s="30">
        <f t="shared" si="90"/>
        <v>0.6</v>
      </c>
      <c r="O1566" s="31">
        <v>1350</v>
      </c>
      <c r="P1566" s="31">
        <v>540</v>
      </c>
      <c r="Q1566" s="30">
        <f t="shared" si="91"/>
        <v>810.00000000000011</v>
      </c>
      <c r="R1566" s="27">
        <f t="shared" si="87"/>
        <v>9</v>
      </c>
    </row>
    <row r="1567" spans="1:18">
      <c r="A1567" s="1"/>
      <c r="B1567" s="6" t="s">
        <v>27</v>
      </c>
      <c r="C1567" s="6">
        <v>1128299</v>
      </c>
      <c r="D1567" s="7">
        <v>44464</v>
      </c>
      <c r="E1567" s="6" t="s">
        <v>28</v>
      </c>
      <c r="F1567" s="6" t="s">
        <v>67</v>
      </c>
      <c r="G1567" s="6" t="s">
        <v>68</v>
      </c>
      <c r="H1567" s="6" t="s">
        <v>22</v>
      </c>
      <c r="I1567" s="25">
        <v>0.44999999999999996</v>
      </c>
      <c r="J1567" s="22">
        <v>2500</v>
      </c>
      <c r="K1567" s="23">
        <f t="shared" si="88"/>
        <v>1125</v>
      </c>
      <c r="L1567" s="23">
        <f t="shared" si="89"/>
        <v>337.5</v>
      </c>
      <c r="M1567" s="33">
        <v>0.3</v>
      </c>
      <c r="N1567" s="30">
        <f t="shared" si="90"/>
        <v>0.45</v>
      </c>
      <c r="O1567" s="31">
        <v>1125</v>
      </c>
      <c r="P1567" s="31">
        <v>337.5</v>
      </c>
      <c r="Q1567" s="30">
        <f t="shared" si="91"/>
        <v>506.25</v>
      </c>
      <c r="R1567" s="27">
        <f t="shared" si="87"/>
        <v>9</v>
      </c>
    </row>
    <row r="1568" spans="1:18">
      <c r="A1568" s="1"/>
      <c r="B1568" s="6" t="s">
        <v>27</v>
      </c>
      <c r="C1568" s="6">
        <v>1128299</v>
      </c>
      <c r="D1568" s="7">
        <v>44493</v>
      </c>
      <c r="E1568" s="6" t="s">
        <v>28</v>
      </c>
      <c r="F1568" s="6" t="s">
        <v>67</v>
      </c>
      <c r="G1568" s="6" t="s">
        <v>68</v>
      </c>
      <c r="H1568" s="6" t="s">
        <v>17</v>
      </c>
      <c r="I1568" s="25">
        <v>0.4</v>
      </c>
      <c r="J1568" s="22">
        <v>3500</v>
      </c>
      <c r="K1568" s="23">
        <f t="shared" si="88"/>
        <v>1400</v>
      </c>
      <c r="L1568" s="23">
        <f t="shared" si="89"/>
        <v>489.99999999999994</v>
      </c>
      <c r="M1568" s="33">
        <v>0.35</v>
      </c>
      <c r="N1568" s="30">
        <f t="shared" si="90"/>
        <v>0.4</v>
      </c>
      <c r="O1568" s="31">
        <v>1400</v>
      </c>
      <c r="P1568" s="31">
        <v>490</v>
      </c>
      <c r="Q1568" s="30">
        <f t="shared" si="91"/>
        <v>560</v>
      </c>
      <c r="R1568" s="27">
        <f t="shared" si="87"/>
        <v>10</v>
      </c>
    </row>
    <row r="1569" spans="1:18">
      <c r="A1569" s="1"/>
      <c r="B1569" s="6" t="s">
        <v>27</v>
      </c>
      <c r="C1569" s="6">
        <v>1128299</v>
      </c>
      <c r="D1569" s="7">
        <v>44493</v>
      </c>
      <c r="E1569" s="6" t="s">
        <v>28</v>
      </c>
      <c r="F1569" s="6" t="s">
        <v>67</v>
      </c>
      <c r="G1569" s="6" t="s">
        <v>68</v>
      </c>
      <c r="H1569" s="6" t="s">
        <v>18</v>
      </c>
      <c r="I1569" s="25">
        <v>0.55000000000000016</v>
      </c>
      <c r="J1569" s="22">
        <v>5250</v>
      </c>
      <c r="K1569" s="23">
        <f t="shared" si="88"/>
        <v>2887.5000000000009</v>
      </c>
      <c r="L1569" s="23">
        <f t="shared" si="89"/>
        <v>1010.6250000000002</v>
      </c>
      <c r="M1569" s="33">
        <v>0.35</v>
      </c>
      <c r="N1569" s="30">
        <f t="shared" si="90"/>
        <v>0.55000000000000004</v>
      </c>
      <c r="O1569" s="31">
        <v>2887.5</v>
      </c>
      <c r="P1569" s="31">
        <v>1010.625</v>
      </c>
      <c r="Q1569" s="30">
        <f t="shared" si="91"/>
        <v>1588.1250000000007</v>
      </c>
      <c r="R1569" s="27">
        <f t="shared" si="87"/>
        <v>10</v>
      </c>
    </row>
    <row r="1570" spans="1:18">
      <c r="A1570" s="1"/>
      <c r="B1570" s="6" t="s">
        <v>27</v>
      </c>
      <c r="C1570" s="6">
        <v>1128299</v>
      </c>
      <c r="D1570" s="7">
        <v>44493</v>
      </c>
      <c r="E1570" s="6" t="s">
        <v>28</v>
      </c>
      <c r="F1570" s="6" t="s">
        <v>67</v>
      </c>
      <c r="G1570" s="6" t="s">
        <v>68</v>
      </c>
      <c r="H1570" s="6" t="s">
        <v>19</v>
      </c>
      <c r="I1570" s="25">
        <v>0.50000000000000011</v>
      </c>
      <c r="J1570" s="22">
        <v>3500</v>
      </c>
      <c r="K1570" s="23">
        <f t="shared" si="88"/>
        <v>1750.0000000000005</v>
      </c>
      <c r="L1570" s="23">
        <f t="shared" si="89"/>
        <v>612.50000000000011</v>
      </c>
      <c r="M1570" s="33">
        <v>0.35</v>
      </c>
      <c r="N1570" s="30">
        <f t="shared" si="90"/>
        <v>0.5</v>
      </c>
      <c r="O1570" s="31">
        <v>1750</v>
      </c>
      <c r="P1570" s="31">
        <v>612.5</v>
      </c>
      <c r="Q1570" s="30">
        <f t="shared" si="91"/>
        <v>875.00000000000023</v>
      </c>
      <c r="R1570" s="27">
        <f t="shared" si="87"/>
        <v>10</v>
      </c>
    </row>
    <row r="1571" spans="1:18">
      <c r="A1571" s="1"/>
      <c r="B1571" s="6" t="s">
        <v>27</v>
      </c>
      <c r="C1571" s="6">
        <v>1128299</v>
      </c>
      <c r="D1571" s="7">
        <v>44493</v>
      </c>
      <c r="E1571" s="6" t="s">
        <v>28</v>
      </c>
      <c r="F1571" s="6" t="s">
        <v>67</v>
      </c>
      <c r="G1571" s="6" t="s">
        <v>68</v>
      </c>
      <c r="H1571" s="6" t="s">
        <v>20</v>
      </c>
      <c r="I1571" s="25">
        <v>0.45000000000000007</v>
      </c>
      <c r="J1571" s="22">
        <v>3250</v>
      </c>
      <c r="K1571" s="23">
        <f t="shared" si="88"/>
        <v>1462.5000000000002</v>
      </c>
      <c r="L1571" s="23">
        <f t="shared" si="89"/>
        <v>511.87500000000006</v>
      </c>
      <c r="M1571" s="33">
        <v>0.35</v>
      </c>
      <c r="N1571" s="30">
        <f t="shared" si="90"/>
        <v>0.45</v>
      </c>
      <c r="O1571" s="31">
        <v>1462.5</v>
      </c>
      <c r="P1571" s="31">
        <v>511.875</v>
      </c>
      <c r="Q1571" s="30">
        <f t="shared" si="91"/>
        <v>658.12500000000011</v>
      </c>
      <c r="R1571" s="27">
        <f t="shared" si="87"/>
        <v>10</v>
      </c>
    </row>
    <row r="1572" spans="1:18">
      <c r="A1572" s="1"/>
      <c r="B1572" s="6" t="s">
        <v>27</v>
      </c>
      <c r="C1572" s="6">
        <v>1128299</v>
      </c>
      <c r="D1572" s="7">
        <v>44493</v>
      </c>
      <c r="E1572" s="6" t="s">
        <v>28</v>
      </c>
      <c r="F1572" s="6" t="s">
        <v>67</v>
      </c>
      <c r="G1572" s="6" t="s">
        <v>68</v>
      </c>
      <c r="H1572" s="6" t="s">
        <v>21</v>
      </c>
      <c r="I1572" s="25">
        <v>0.55000000000000004</v>
      </c>
      <c r="J1572" s="22">
        <v>3000</v>
      </c>
      <c r="K1572" s="23">
        <f t="shared" si="88"/>
        <v>1650.0000000000002</v>
      </c>
      <c r="L1572" s="23">
        <f t="shared" si="89"/>
        <v>660.00000000000011</v>
      </c>
      <c r="M1572" s="33">
        <v>0.4</v>
      </c>
      <c r="N1572" s="30">
        <f t="shared" si="90"/>
        <v>0.55000000000000004</v>
      </c>
      <c r="O1572" s="31">
        <v>1650</v>
      </c>
      <c r="P1572" s="31">
        <v>660</v>
      </c>
      <c r="Q1572" s="30">
        <f t="shared" si="91"/>
        <v>907.50000000000023</v>
      </c>
      <c r="R1572" s="27">
        <f>MONTH(D1572)</f>
        <v>10</v>
      </c>
    </row>
    <row r="1573" spans="1:18">
      <c r="A1573" s="1"/>
      <c r="B1573" s="6" t="s">
        <v>27</v>
      </c>
      <c r="C1573" s="6">
        <v>1128299</v>
      </c>
      <c r="D1573" s="7">
        <v>44493</v>
      </c>
      <c r="E1573" s="6" t="s">
        <v>28</v>
      </c>
      <c r="F1573" s="6" t="s">
        <v>67</v>
      </c>
      <c r="G1573" s="6" t="s">
        <v>68</v>
      </c>
      <c r="H1573" s="6" t="s">
        <v>22</v>
      </c>
      <c r="I1573" s="25">
        <v>0.60000000000000009</v>
      </c>
      <c r="J1573" s="22">
        <v>3500</v>
      </c>
      <c r="K1573" s="23">
        <f t="shared" si="88"/>
        <v>2100.0000000000005</v>
      </c>
      <c r="L1573" s="23">
        <f t="shared" si="89"/>
        <v>630.00000000000011</v>
      </c>
      <c r="M1573" s="33">
        <v>0.3</v>
      </c>
      <c r="N1573" s="30">
        <f t="shared" si="90"/>
        <v>0.6</v>
      </c>
      <c r="O1573" s="31">
        <v>2100</v>
      </c>
      <c r="P1573" s="31">
        <v>630</v>
      </c>
      <c r="Q1573" s="30">
        <f t="shared" si="91"/>
        <v>1260.0000000000002</v>
      </c>
      <c r="R1573" s="27">
        <f t="shared" ref="R1573:R1636" si="92">MONTH(D1573)</f>
        <v>10</v>
      </c>
    </row>
    <row r="1574" spans="1:18">
      <c r="A1574" s="1"/>
      <c r="B1574" s="6" t="s">
        <v>27</v>
      </c>
      <c r="C1574" s="6">
        <v>1128299</v>
      </c>
      <c r="D1574" s="7">
        <v>44524</v>
      </c>
      <c r="E1574" s="6" t="s">
        <v>28</v>
      </c>
      <c r="F1574" s="6" t="s">
        <v>67</v>
      </c>
      <c r="G1574" s="6" t="s">
        <v>68</v>
      </c>
      <c r="H1574" s="6" t="s">
        <v>17</v>
      </c>
      <c r="I1574" s="25">
        <v>0.45000000000000007</v>
      </c>
      <c r="J1574" s="22">
        <v>5750</v>
      </c>
      <c r="K1574" s="23">
        <f t="shared" si="88"/>
        <v>2587.5000000000005</v>
      </c>
      <c r="L1574" s="23">
        <f t="shared" si="89"/>
        <v>905.62500000000011</v>
      </c>
      <c r="M1574" s="33">
        <v>0.35</v>
      </c>
      <c r="N1574" s="30">
        <f t="shared" si="90"/>
        <v>0.45</v>
      </c>
      <c r="O1574" s="31">
        <v>2587.5</v>
      </c>
      <c r="P1574" s="31">
        <v>905.625</v>
      </c>
      <c r="Q1574" s="30">
        <f t="shared" si="91"/>
        <v>1164.3750000000002</v>
      </c>
      <c r="R1574" s="27">
        <f t="shared" si="92"/>
        <v>11</v>
      </c>
    </row>
    <row r="1575" spans="1:18">
      <c r="A1575" s="1"/>
      <c r="B1575" s="6" t="s">
        <v>27</v>
      </c>
      <c r="C1575" s="6">
        <v>1128299</v>
      </c>
      <c r="D1575" s="7">
        <v>44524</v>
      </c>
      <c r="E1575" s="6" t="s">
        <v>28</v>
      </c>
      <c r="F1575" s="6" t="s">
        <v>67</v>
      </c>
      <c r="G1575" s="6" t="s">
        <v>68</v>
      </c>
      <c r="H1575" s="6" t="s">
        <v>18</v>
      </c>
      <c r="I1575" s="25">
        <v>0.50000000000000011</v>
      </c>
      <c r="J1575" s="22">
        <v>6500</v>
      </c>
      <c r="K1575" s="23">
        <f t="shared" si="88"/>
        <v>3250.0000000000009</v>
      </c>
      <c r="L1575" s="23">
        <f t="shared" si="89"/>
        <v>1137.5000000000002</v>
      </c>
      <c r="M1575" s="33">
        <v>0.35</v>
      </c>
      <c r="N1575" s="30">
        <f t="shared" si="90"/>
        <v>0.5</v>
      </c>
      <c r="O1575" s="31">
        <v>3250</v>
      </c>
      <c r="P1575" s="31">
        <v>1137.5</v>
      </c>
      <c r="Q1575" s="30">
        <f t="shared" si="91"/>
        <v>1625.0000000000005</v>
      </c>
      <c r="R1575" s="27">
        <f t="shared" si="92"/>
        <v>11</v>
      </c>
    </row>
    <row r="1576" spans="1:18">
      <c r="A1576" s="1"/>
      <c r="B1576" s="6" t="s">
        <v>27</v>
      </c>
      <c r="C1576" s="6">
        <v>1128299</v>
      </c>
      <c r="D1576" s="7">
        <v>44524</v>
      </c>
      <c r="E1576" s="6" t="s">
        <v>28</v>
      </c>
      <c r="F1576" s="6" t="s">
        <v>67</v>
      </c>
      <c r="G1576" s="6" t="s">
        <v>68</v>
      </c>
      <c r="H1576" s="6" t="s">
        <v>19</v>
      </c>
      <c r="I1576" s="25">
        <v>0.45000000000000007</v>
      </c>
      <c r="J1576" s="22">
        <v>4750</v>
      </c>
      <c r="K1576" s="23">
        <f t="shared" si="88"/>
        <v>2137.5000000000005</v>
      </c>
      <c r="L1576" s="23">
        <f t="shared" si="89"/>
        <v>748.12500000000011</v>
      </c>
      <c r="M1576" s="33">
        <v>0.35</v>
      </c>
      <c r="N1576" s="30">
        <f t="shared" si="90"/>
        <v>0.45</v>
      </c>
      <c r="O1576" s="31">
        <v>2137.5</v>
      </c>
      <c r="P1576" s="31">
        <v>748.125</v>
      </c>
      <c r="Q1576" s="30">
        <f t="shared" si="91"/>
        <v>961.87500000000023</v>
      </c>
      <c r="R1576" s="27">
        <f t="shared" si="92"/>
        <v>11</v>
      </c>
    </row>
    <row r="1577" spans="1:18">
      <c r="A1577" s="1"/>
      <c r="B1577" s="6" t="s">
        <v>27</v>
      </c>
      <c r="C1577" s="6">
        <v>1128299</v>
      </c>
      <c r="D1577" s="7">
        <v>44524</v>
      </c>
      <c r="E1577" s="6" t="s">
        <v>28</v>
      </c>
      <c r="F1577" s="6" t="s">
        <v>67</v>
      </c>
      <c r="G1577" s="6" t="s">
        <v>68</v>
      </c>
      <c r="H1577" s="6" t="s">
        <v>20</v>
      </c>
      <c r="I1577" s="25">
        <v>0.55000000000000016</v>
      </c>
      <c r="J1577" s="22">
        <v>4500</v>
      </c>
      <c r="K1577" s="23">
        <f t="shared" si="88"/>
        <v>2475.0000000000009</v>
      </c>
      <c r="L1577" s="23">
        <f t="shared" si="89"/>
        <v>866.25000000000023</v>
      </c>
      <c r="M1577" s="33">
        <v>0.35</v>
      </c>
      <c r="N1577" s="30">
        <f t="shared" si="90"/>
        <v>0.55000000000000004</v>
      </c>
      <c r="O1577" s="31">
        <v>2475</v>
      </c>
      <c r="P1577" s="31">
        <v>866.25</v>
      </c>
      <c r="Q1577" s="30">
        <f t="shared" si="91"/>
        <v>1361.2500000000007</v>
      </c>
      <c r="R1577" s="27">
        <f t="shared" si="92"/>
        <v>11</v>
      </c>
    </row>
    <row r="1578" spans="1:18">
      <c r="A1578" s="1"/>
      <c r="B1578" s="6" t="s">
        <v>27</v>
      </c>
      <c r="C1578" s="6">
        <v>1128299</v>
      </c>
      <c r="D1578" s="7">
        <v>44524</v>
      </c>
      <c r="E1578" s="6" t="s">
        <v>28</v>
      </c>
      <c r="F1578" s="6" t="s">
        <v>67</v>
      </c>
      <c r="G1578" s="6" t="s">
        <v>68</v>
      </c>
      <c r="H1578" s="6" t="s">
        <v>21</v>
      </c>
      <c r="I1578" s="25">
        <v>0.75000000000000011</v>
      </c>
      <c r="J1578" s="22">
        <v>4250</v>
      </c>
      <c r="K1578" s="23">
        <f t="shared" si="88"/>
        <v>3187.5000000000005</v>
      </c>
      <c r="L1578" s="23">
        <f t="shared" si="89"/>
        <v>1275.0000000000002</v>
      </c>
      <c r="M1578" s="33">
        <v>0.4</v>
      </c>
      <c r="N1578" s="30">
        <f t="shared" si="90"/>
        <v>0.75</v>
      </c>
      <c r="O1578" s="31">
        <v>3187.5</v>
      </c>
      <c r="P1578" s="31">
        <v>1275</v>
      </c>
      <c r="Q1578" s="30">
        <f t="shared" si="91"/>
        <v>2390.6250000000005</v>
      </c>
      <c r="R1578" s="27">
        <f t="shared" si="92"/>
        <v>11</v>
      </c>
    </row>
    <row r="1579" spans="1:18">
      <c r="A1579" s="1"/>
      <c r="B1579" s="6" t="s">
        <v>27</v>
      </c>
      <c r="C1579" s="6">
        <v>1128299</v>
      </c>
      <c r="D1579" s="7">
        <v>44524</v>
      </c>
      <c r="E1579" s="6" t="s">
        <v>28</v>
      </c>
      <c r="F1579" s="6" t="s">
        <v>67</v>
      </c>
      <c r="G1579" s="6" t="s">
        <v>68</v>
      </c>
      <c r="H1579" s="6" t="s">
        <v>22</v>
      </c>
      <c r="I1579" s="25">
        <v>0.80000000000000016</v>
      </c>
      <c r="J1579" s="22">
        <v>5500</v>
      </c>
      <c r="K1579" s="23">
        <f t="shared" si="88"/>
        <v>4400.0000000000009</v>
      </c>
      <c r="L1579" s="23">
        <f t="shared" si="89"/>
        <v>1320.0000000000002</v>
      </c>
      <c r="M1579" s="33">
        <v>0.3</v>
      </c>
      <c r="N1579" s="30">
        <f t="shared" si="90"/>
        <v>0.8</v>
      </c>
      <c r="O1579" s="31">
        <v>4400</v>
      </c>
      <c r="P1579" s="31">
        <v>1320</v>
      </c>
      <c r="Q1579" s="30">
        <f t="shared" si="91"/>
        <v>3520.0000000000009</v>
      </c>
      <c r="R1579" s="27">
        <f t="shared" si="92"/>
        <v>11</v>
      </c>
    </row>
    <row r="1580" spans="1:18">
      <c r="A1580" s="1"/>
      <c r="B1580" s="6" t="s">
        <v>27</v>
      </c>
      <c r="C1580" s="6">
        <v>1128299</v>
      </c>
      <c r="D1580" s="7">
        <v>44553</v>
      </c>
      <c r="E1580" s="6" t="s">
        <v>28</v>
      </c>
      <c r="F1580" s="6" t="s">
        <v>67</v>
      </c>
      <c r="G1580" s="6" t="s">
        <v>68</v>
      </c>
      <c r="H1580" s="6" t="s">
        <v>17</v>
      </c>
      <c r="I1580" s="25">
        <v>0.65000000000000013</v>
      </c>
      <c r="J1580" s="22">
        <v>7500</v>
      </c>
      <c r="K1580" s="23">
        <f t="shared" si="88"/>
        <v>4875.0000000000009</v>
      </c>
      <c r="L1580" s="23">
        <f t="shared" si="89"/>
        <v>1706.2500000000002</v>
      </c>
      <c r="M1580" s="33">
        <v>0.35</v>
      </c>
      <c r="N1580" s="30">
        <f t="shared" si="90"/>
        <v>0.65</v>
      </c>
      <c r="O1580" s="31">
        <v>4875</v>
      </c>
      <c r="P1580" s="31">
        <v>1706.25</v>
      </c>
      <c r="Q1580" s="30">
        <f t="shared" si="91"/>
        <v>3168.7500000000009</v>
      </c>
      <c r="R1580" s="27">
        <f t="shared" si="92"/>
        <v>12</v>
      </c>
    </row>
    <row r="1581" spans="1:18">
      <c r="A1581" s="1"/>
      <c r="B1581" s="6" t="s">
        <v>27</v>
      </c>
      <c r="C1581" s="6">
        <v>1128299</v>
      </c>
      <c r="D1581" s="7">
        <v>44553</v>
      </c>
      <c r="E1581" s="6" t="s">
        <v>28</v>
      </c>
      <c r="F1581" s="6" t="s">
        <v>67</v>
      </c>
      <c r="G1581" s="6" t="s">
        <v>68</v>
      </c>
      <c r="H1581" s="6" t="s">
        <v>18</v>
      </c>
      <c r="I1581" s="25">
        <v>0.75000000000000022</v>
      </c>
      <c r="J1581" s="22">
        <v>7500</v>
      </c>
      <c r="K1581" s="23">
        <f t="shared" si="88"/>
        <v>5625.0000000000018</v>
      </c>
      <c r="L1581" s="23">
        <f t="shared" si="89"/>
        <v>1968.7500000000005</v>
      </c>
      <c r="M1581" s="33">
        <v>0.35</v>
      </c>
      <c r="N1581" s="30">
        <f t="shared" si="90"/>
        <v>0.75</v>
      </c>
      <c r="O1581" s="31">
        <v>5625</v>
      </c>
      <c r="P1581" s="31">
        <v>1968.75</v>
      </c>
      <c r="Q1581" s="30">
        <f t="shared" si="91"/>
        <v>4218.7500000000018</v>
      </c>
      <c r="R1581" s="27">
        <f t="shared" si="92"/>
        <v>12</v>
      </c>
    </row>
    <row r="1582" spans="1:18">
      <c r="A1582" s="1"/>
      <c r="B1582" s="6" t="s">
        <v>27</v>
      </c>
      <c r="C1582" s="6">
        <v>1128299</v>
      </c>
      <c r="D1582" s="7">
        <v>44553</v>
      </c>
      <c r="E1582" s="6" t="s">
        <v>28</v>
      </c>
      <c r="F1582" s="6" t="s">
        <v>67</v>
      </c>
      <c r="G1582" s="6" t="s">
        <v>68</v>
      </c>
      <c r="H1582" s="6" t="s">
        <v>19</v>
      </c>
      <c r="I1582" s="25">
        <v>0.70000000000000018</v>
      </c>
      <c r="J1582" s="22">
        <v>5500</v>
      </c>
      <c r="K1582" s="23">
        <f t="shared" si="88"/>
        <v>3850.0000000000009</v>
      </c>
      <c r="L1582" s="23">
        <f t="shared" si="89"/>
        <v>1347.5000000000002</v>
      </c>
      <c r="M1582" s="33">
        <v>0.35</v>
      </c>
      <c r="N1582" s="30">
        <f t="shared" si="90"/>
        <v>0.7</v>
      </c>
      <c r="O1582" s="31">
        <v>3850</v>
      </c>
      <c r="P1582" s="31">
        <v>1347.5</v>
      </c>
      <c r="Q1582" s="30">
        <f t="shared" si="91"/>
        <v>2695.0000000000005</v>
      </c>
      <c r="R1582" s="27">
        <f t="shared" si="92"/>
        <v>12</v>
      </c>
    </row>
    <row r="1583" spans="1:18">
      <c r="A1583" s="1"/>
      <c r="B1583" s="6" t="s">
        <v>27</v>
      </c>
      <c r="C1583" s="6">
        <v>1128299</v>
      </c>
      <c r="D1583" s="7">
        <v>44553</v>
      </c>
      <c r="E1583" s="6" t="s">
        <v>28</v>
      </c>
      <c r="F1583" s="6" t="s">
        <v>67</v>
      </c>
      <c r="G1583" s="6" t="s">
        <v>68</v>
      </c>
      <c r="H1583" s="6" t="s">
        <v>20</v>
      </c>
      <c r="I1583" s="25">
        <v>0.70000000000000018</v>
      </c>
      <c r="J1583" s="22">
        <v>5500</v>
      </c>
      <c r="K1583" s="23">
        <f t="shared" si="88"/>
        <v>3850.0000000000009</v>
      </c>
      <c r="L1583" s="23">
        <f t="shared" si="89"/>
        <v>1347.5000000000002</v>
      </c>
      <c r="M1583" s="33">
        <v>0.35</v>
      </c>
      <c r="N1583" s="30">
        <f t="shared" si="90"/>
        <v>0.7</v>
      </c>
      <c r="O1583" s="31">
        <v>3850</v>
      </c>
      <c r="P1583" s="31">
        <v>1347.5</v>
      </c>
      <c r="Q1583" s="30">
        <f t="shared" si="91"/>
        <v>2695.0000000000005</v>
      </c>
      <c r="R1583" s="27">
        <f t="shared" si="92"/>
        <v>12</v>
      </c>
    </row>
    <row r="1584" spans="1:18">
      <c r="A1584" s="1"/>
      <c r="B1584" s="6" t="s">
        <v>27</v>
      </c>
      <c r="C1584" s="6">
        <v>1128299</v>
      </c>
      <c r="D1584" s="7">
        <v>44553</v>
      </c>
      <c r="E1584" s="6" t="s">
        <v>28</v>
      </c>
      <c r="F1584" s="6" t="s">
        <v>67</v>
      </c>
      <c r="G1584" s="6" t="s">
        <v>68</v>
      </c>
      <c r="H1584" s="6" t="s">
        <v>21</v>
      </c>
      <c r="I1584" s="25">
        <v>0.80000000000000016</v>
      </c>
      <c r="J1584" s="22">
        <v>4750</v>
      </c>
      <c r="K1584" s="23">
        <f t="shared" si="88"/>
        <v>3800.0000000000009</v>
      </c>
      <c r="L1584" s="23">
        <f t="shared" si="89"/>
        <v>1520.0000000000005</v>
      </c>
      <c r="M1584" s="33">
        <v>0.4</v>
      </c>
      <c r="N1584" s="30">
        <f t="shared" si="90"/>
        <v>0.8</v>
      </c>
      <c r="O1584" s="31">
        <v>3800</v>
      </c>
      <c r="P1584" s="31">
        <v>1520</v>
      </c>
      <c r="Q1584" s="30">
        <f t="shared" si="91"/>
        <v>3040.0000000000009</v>
      </c>
      <c r="R1584" s="27">
        <f t="shared" si="92"/>
        <v>12</v>
      </c>
    </row>
    <row r="1585" spans="1:18">
      <c r="A1585" s="1"/>
      <c r="B1585" s="6" t="s">
        <v>27</v>
      </c>
      <c r="C1585" s="6">
        <v>1128299</v>
      </c>
      <c r="D1585" s="7">
        <v>44553</v>
      </c>
      <c r="E1585" s="6" t="s">
        <v>28</v>
      </c>
      <c r="F1585" s="6" t="s">
        <v>67</v>
      </c>
      <c r="G1585" s="6" t="s">
        <v>68</v>
      </c>
      <c r="H1585" s="6" t="s">
        <v>22</v>
      </c>
      <c r="I1585" s="25">
        <v>0.8500000000000002</v>
      </c>
      <c r="J1585" s="22">
        <v>5750</v>
      </c>
      <c r="K1585" s="23">
        <f t="shared" si="88"/>
        <v>4887.5000000000009</v>
      </c>
      <c r="L1585" s="23">
        <f t="shared" si="89"/>
        <v>1466.2500000000002</v>
      </c>
      <c r="M1585" s="33">
        <v>0.3</v>
      </c>
      <c r="N1585" s="30">
        <f t="shared" si="90"/>
        <v>0.85</v>
      </c>
      <c r="O1585" s="31">
        <v>4887.5</v>
      </c>
      <c r="P1585" s="31">
        <v>1466.25</v>
      </c>
      <c r="Q1585" s="30">
        <f t="shared" si="91"/>
        <v>4154.3750000000009</v>
      </c>
      <c r="R1585" s="27">
        <f t="shared" si="92"/>
        <v>12</v>
      </c>
    </row>
    <row r="1586" spans="1:18">
      <c r="A1586" s="1" t="s">
        <v>39</v>
      </c>
      <c r="B1586" s="6" t="s">
        <v>14</v>
      </c>
      <c r="C1586" s="6">
        <v>1185732</v>
      </c>
      <c r="D1586" s="7">
        <v>44215</v>
      </c>
      <c r="E1586" s="6" t="s">
        <v>46</v>
      </c>
      <c r="F1586" s="6" t="s">
        <v>69</v>
      </c>
      <c r="G1586" s="6" t="s">
        <v>70</v>
      </c>
      <c r="H1586" s="6" t="s">
        <v>17</v>
      </c>
      <c r="I1586" s="25">
        <v>0.35</v>
      </c>
      <c r="J1586" s="22">
        <v>7500</v>
      </c>
      <c r="K1586" s="23">
        <f t="shared" si="88"/>
        <v>2625</v>
      </c>
      <c r="L1586" s="23">
        <f t="shared" si="89"/>
        <v>1312.5</v>
      </c>
      <c r="M1586" s="33">
        <v>0.5</v>
      </c>
      <c r="N1586" s="30">
        <f t="shared" si="90"/>
        <v>0.35</v>
      </c>
      <c r="O1586" s="31">
        <v>2625</v>
      </c>
      <c r="P1586" s="31">
        <v>1312.5</v>
      </c>
      <c r="Q1586" s="30">
        <f t="shared" si="91"/>
        <v>918.74999999999989</v>
      </c>
      <c r="R1586" s="27">
        <f t="shared" si="92"/>
        <v>1</v>
      </c>
    </row>
    <row r="1587" spans="1:18">
      <c r="A1587" s="1"/>
      <c r="B1587" s="6" t="s">
        <v>14</v>
      </c>
      <c r="C1587" s="6">
        <v>1185732</v>
      </c>
      <c r="D1587" s="7">
        <v>44215</v>
      </c>
      <c r="E1587" s="6" t="s">
        <v>46</v>
      </c>
      <c r="F1587" s="6" t="s">
        <v>69</v>
      </c>
      <c r="G1587" s="6" t="s">
        <v>70</v>
      </c>
      <c r="H1587" s="6" t="s">
        <v>18</v>
      </c>
      <c r="I1587" s="25">
        <v>0.35</v>
      </c>
      <c r="J1587" s="22">
        <v>5500</v>
      </c>
      <c r="K1587" s="23">
        <f t="shared" si="88"/>
        <v>1924.9999999999998</v>
      </c>
      <c r="L1587" s="23">
        <f t="shared" si="89"/>
        <v>769.99999999999989</v>
      </c>
      <c r="M1587" s="33">
        <v>0.39999999999999997</v>
      </c>
      <c r="N1587" s="30">
        <f t="shared" si="90"/>
        <v>0.35</v>
      </c>
      <c r="O1587" s="31">
        <v>1925</v>
      </c>
      <c r="P1587" s="31">
        <v>770</v>
      </c>
      <c r="Q1587" s="30">
        <f t="shared" si="91"/>
        <v>673.74999999999989</v>
      </c>
      <c r="R1587" s="27">
        <f t="shared" si="92"/>
        <v>1</v>
      </c>
    </row>
    <row r="1588" spans="1:18">
      <c r="A1588" s="1"/>
      <c r="B1588" s="6" t="s">
        <v>14</v>
      </c>
      <c r="C1588" s="6">
        <v>1185732</v>
      </c>
      <c r="D1588" s="7">
        <v>44215</v>
      </c>
      <c r="E1588" s="6" t="s">
        <v>46</v>
      </c>
      <c r="F1588" s="6" t="s">
        <v>69</v>
      </c>
      <c r="G1588" s="6" t="s">
        <v>70</v>
      </c>
      <c r="H1588" s="6" t="s">
        <v>19</v>
      </c>
      <c r="I1588" s="25">
        <v>0.25</v>
      </c>
      <c r="J1588" s="22">
        <v>5500</v>
      </c>
      <c r="K1588" s="23">
        <f t="shared" si="88"/>
        <v>1375</v>
      </c>
      <c r="L1588" s="23">
        <f t="shared" si="89"/>
        <v>412.5</v>
      </c>
      <c r="M1588" s="33">
        <v>0.3</v>
      </c>
      <c r="N1588" s="30">
        <f t="shared" si="90"/>
        <v>0.25</v>
      </c>
      <c r="O1588" s="31">
        <v>1375</v>
      </c>
      <c r="P1588" s="31">
        <v>412.5</v>
      </c>
      <c r="Q1588" s="30">
        <f t="shared" si="91"/>
        <v>343.75</v>
      </c>
      <c r="R1588" s="27">
        <f t="shared" si="92"/>
        <v>1</v>
      </c>
    </row>
    <row r="1589" spans="1:18">
      <c r="A1589" s="1"/>
      <c r="B1589" s="6" t="s">
        <v>14</v>
      </c>
      <c r="C1589" s="6">
        <v>1185732</v>
      </c>
      <c r="D1589" s="7">
        <v>44215</v>
      </c>
      <c r="E1589" s="6" t="s">
        <v>46</v>
      </c>
      <c r="F1589" s="6" t="s">
        <v>69</v>
      </c>
      <c r="G1589" s="6" t="s">
        <v>70</v>
      </c>
      <c r="H1589" s="6" t="s">
        <v>20</v>
      </c>
      <c r="I1589" s="25">
        <v>0.29999999999999993</v>
      </c>
      <c r="J1589" s="22">
        <v>4000</v>
      </c>
      <c r="K1589" s="23">
        <f t="shared" si="88"/>
        <v>1199.9999999999998</v>
      </c>
      <c r="L1589" s="23">
        <f t="shared" si="89"/>
        <v>419.99999999999989</v>
      </c>
      <c r="M1589" s="33">
        <v>0.35</v>
      </c>
      <c r="N1589" s="30">
        <f t="shared" si="90"/>
        <v>0.3</v>
      </c>
      <c r="O1589" s="31">
        <v>1200</v>
      </c>
      <c r="P1589" s="31">
        <v>420</v>
      </c>
      <c r="Q1589" s="30">
        <f t="shared" si="91"/>
        <v>359.99999999999994</v>
      </c>
      <c r="R1589" s="27">
        <f t="shared" si="92"/>
        <v>1</v>
      </c>
    </row>
    <row r="1590" spans="1:18">
      <c r="A1590" s="1"/>
      <c r="B1590" s="6" t="s">
        <v>14</v>
      </c>
      <c r="C1590" s="6">
        <v>1185732</v>
      </c>
      <c r="D1590" s="7">
        <v>44215</v>
      </c>
      <c r="E1590" s="6" t="s">
        <v>46</v>
      </c>
      <c r="F1590" s="6" t="s">
        <v>69</v>
      </c>
      <c r="G1590" s="6" t="s">
        <v>70</v>
      </c>
      <c r="H1590" s="6" t="s">
        <v>21</v>
      </c>
      <c r="I1590" s="25">
        <v>0.45000000000000007</v>
      </c>
      <c r="J1590" s="22">
        <v>4500</v>
      </c>
      <c r="K1590" s="23">
        <f t="shared" si="88"/>
        <v>2025.0000000000002</v>
      </c>
      <c r="L1590" s="23">
        <f t="shared" si="89"/>
        <v>810</v>
      </c>
      <c r="M1590" s="33">
        <v>0.39999999999999997</v>
      </c>
      <c r="N1590" s="30">
        <f t="shared" si="90"/>
        <v>0.45</v>
      </c>
      <c r="O1590" s="31">
        <v>2025</v>
      </c>
      <c r="P1590" s="31">
        <v>810</v>
      </c>
      <c r="Q1590" s="30">
        <f t="shared" si="91"/>
        <v>911.25000000000011</v>
      </c>
      <c r="R1590" s="27">
        <f t="shared" si="92"/>
        <v>1</v>
      </c>
    </row>
    <row r="1591" spans="1:18">
      <c r="A1591" s="1"/>
      <c r="B1591" s="6" t="s">
        <v>14</v>
      </c>
      <c r="C1591" s="6">
        <v>1185732</v>
      </c>
      <c r="D1591" s="7">
        <v>44215</v>
      </c>
      <c r="E1591" s="6" t="s">
        <v>46</v>
      </c>
      <c r="F1591" s="6" t="s">
        <v>69</v>
      </c>
      <c r="G1591" s="6" t="s">
        <v>70</v>
      </c>
      <c r="H1591" s="6" t="s">
        <v>22</v>
      </c>
      <c r="I1591" s="25">
        <v>0.35</v>
      </c>
      <c r="J1591" s="22">
        <v>5500</v>
      </c>
      <c r="K1591" s="23">
        <f t="shared" si="88"/>
        <v>1924.9999999999998</v>
      </c>
      <c r="L1591" s="23">
        <f t="shared" si="89"/>
        <v>1058.75</v>
      </c>
      <c r="M1591" s="33">
        <v>0.55000000000000004</v>
      </c>
      <c r="N1591" s="30">
        <f t="shared" si="90"/>
        <v>0.35</v>
      </c>
      <c r="O1591" s="31">
        <v>1925</v>
      </c>
      <c r="P1591" s="31">
        <v>1058.75</v>
      </c>
      <c r="Q1591" s="30">
        <f t="shared" si="91"/>
        <v>673.74999999999989</v>
      </c>
      <c r="R1591" s="27">
        <f t="shared" si="92"/>
        <v>1</v>
      </c>
    </row>
    <row r="1592" spans="1:18">
      <c r="A1592" s="1"/>
      <c r="B1592" s="6" t="s">
        <v>14</v>
      </c>
      <c r="C1592" s="6">
        <v>1185732</v>
      </c>
      <c r="D1592" s="7">
        <v>44244</v>
      </c>
      <c r="E1592" s="6" t="s">
        <v>46</v>
      </c>
      <c r="F1592" s="6" t="s">
        <v>69</v>
      </c>
      <c r="G1592" s="6" t="s">
        <v>70</v>
      </c>
      <c r="H1592" s="6" t="s">
        <v>17</v>
      </c>
      <c r="I1592" s="25">
        <v>0.35</v>
      </c>
      <c r="J1592" s="22">
        <v>8000</v>
      </c>
      <c r="K1592" s="23">
        <f t="shared" si="88"/>
        <v>2800</v>
      </c>
      <c r="L1592" s="23">
        <f t="shared" si="89"/>
        <v>1400</v>
      </c>
      <c r="M1592" s="33">
        <v>0.5</v>
      </c>
      <c r="N1592" s="30">
        <f t="shared" si="90"/>
        <v>0.35</v>
      </c>
      <c r="O1592" s="31">
        <v>2800</v>
      </c>
      <c r="P1592" s="31">
        <v>1400</v>
      </c>
      <c r="Q1592" s="30">
        <f t="shared" si="91"/>
        <v>979.99999999999989</v>
      </c>
      <c r="R1592" s="27">
        <f t="shared" si="92"/>
        <v>2</v>
      </c>
    </row>
    <row r="1593" spans="1:18">
      <c r="A1593" s="1"/>
      <c r="B1593" s="6" t="s">
        <v>14</v>
      </c>
      <c r="C1593" s="6">
        <v>1185732</v>
      </c>
      <c r="D1593" s="7">
        <v>44244</v>
      </c>
      <c r="E1593" s="6" t="s">
        <v>46</v>
      </c>
      <c r="F1593" s="6" t="s">
        <v>69</v>
      </c>
      <c r="G1593" s="6" t="s">
        <v>70</v>
      </c>
      <c r="H1593" s="6" t="s">
        <v>18</v>
      </c>
      <c r="I1593" s="25">
        <v>0.35</v>
      </c>
      <c r="J1593" s="22">
        <v>4500</v>
      </c>
      <c r="K1593" s="23">
        <f t="shared" si="88"/>
        <v>1575</v>
      </c>
      <c r="L1593" s="23">
        <f t="shared" si="89"/>
        <v>630</v>
      </c>
      <c r="M1593" s="33">
        <v>0.39999999999999997</v>
      </c>
      <c r="N1593" s="30">
        <f t="shared" si="90"/>
        <v>0.35</v>
      </c>
      <c r="O1593" s="31">
        <v>1575</v>
      </c>
      <c r="P1593" s="31">
        <v>630</v>
      </c>
      <c r="Q1593" s="30">
        <f t="shared" si="91"/>
        <v>551.25</v>
      </c>
      <c r="R1593" s="27">
        <f t="shared" si="92"/>
        <v>2</v>
      </c>
    </row>
    <row r="1594" spans="1:18">
      <c r="A1594" s="1"/>
      <c r="B1594" s="6" t="s">
        <v>14</v>
      </c>
      <c r="C1594" s="6">
        <v>1185732</v>
      </c>
      <c r="D1594" s="7">
        <v>44244</v>
      </c>
      <c r="E1594" s="6" t="s">
        <v>46</v>
      </c>
      <c r="F1594" s="6" t="s">
        <v>69</v>
      </c>
      <c r="G1594" s="6" t="s">
        <v>70</v>
      </c>
      <c r="H1594" s="6" t="s">
        <v>19</v>
      </c>
      <c r="I1594" s="25">
        <v>0.25</v>
      </c>
      <c r="J1594" s="22">
        <v>5000</v>
      </c>
      <c r="K1594" s="23">
        <f t="shared" si="88"/>
        <v>1250</v>
      </c>
      <c r="L1594" s="23">
        <f t="shared" si="89"/>
        <v>375</v>
      </c>
      <c r="M1594" s="33">
        <v>0.3</v>
      </c>
      <c r="N1594" s="30">
        <f t="shared" si="90"/>
        <v>0.25</v>
      </c>
      <c r="O1594" s="31">
        <v>1250</v>
      </c>
      <c r="P1594" s="31">
        <v>375</v>
      </c>
      <c r="Q1594" s="30">
        <f t="shared" si="91"/>
        <v>312.5</v>
      </c>
      <c r="R1594" s="27">
        <f t="shared" si="92"/>
        <v>2</v>
      </c>
    </row>
    <row r="1595" spans="1:18">
      <c r="A1595" s="1"/>
      <c r="B1595" s="6" t="s">
        <v>14</v>
      </c>
      <c r="C1595" s="6">
        <v>1185732</v>
      </c>
      <c r="D1595" s="7">
        <v>44244</v>
      </c>
      <c r="E1595" s="6" t="s">
        <v>46</v>
      </c>
      <c r="F1595" s="6" t="s">
        <v>69</v>
      </c>
      <c r="G1595" s="6" t="s">
        <v>70</v>
      </c>
      <c r="H1595" s="6" t="s">
        <v>20</v>
      </c>
      <c r="I1595" s="25">
        <v>0.29999999999999993</v>
      </c>
      <c r="J1595" s="22">
        <v>3750</v>
      </c>
      <c r="K1595" s="23">
        <f t="shared" si="88"/>
        <v>1124.9999999999998</v>
      </c>
      <c r="L1595" s="23">
        <f t="shared" si="89"/>
        <v>393.74999999999989</v>
      </c>
      <c r="M1595" s="33">
        <v>0.35</v>
      </c>
      <c r="N1595" s="30">
        <f t="shared" si="90"/>
        <v>0.3</v>
      </c>
      <c r="O1595" s="31">
        <v>1125</v>
      </c>
      <c r="P1595" s="31">
        <v>393.75</v>
      </c>
      <c r="Q1595" s="30">
        <f t="shared" si="91"/>
        <v>337.49999999999994</v>
      </c>
      <c r="R1595" s="27">
        <f t="shared" si="92"/>
        <v>2</v>
      </c>
    </row>
    <row r="1596" spans="1:18">
      <c r="A1596" s="1"/>
      <c r="B1596" s="6" t="s">
        <v>14</v>
      </c>
      <c r="C1596" s="6">
        <v>1185732</v>
      </c>
      <c r="D1596" s="7">
        <v>44244</v>
      </c>
      <c r="E1596" s="6" t="s">
        <v>46</v>
      </c>
      <c r="F1596" s="6" t="s">
        <v>69</v>
      </c>
      <c r="G1596" s="6" t="s">
        <v>70</v>
      </c>
      <c r="H1596" s="6" t="s">
        <v>21</v>
      </c>
      <c r="I1596" s="25">
        <v>0.45000000000000007</v>
      </c>
      <c r="J1596" s="22">
        <v>4500</v>
      </c>
      <c r="K1596" s="23">
        <f t="shared" si="88"/>
        <v>2025.0000000000002</v>
      </c>
      <c r="L1596" s="23">
        <f t="shared" si="89"/>
        <v>810</v>
      </c>
      <c r="M1596" s="33">
        <v>0.39999999999999997</v>
      </c>
      <c r="N1596" s="30">
        <f t="shared" si="90"/>
        <v>0.45</v>
      </c>
      <c r="O1596" s="31">
        <v>2025</v>
      </c>
      <c r="P1596" s="31">
        <v>810</v>
      </c>
      <c r="Q1596" s="30">
        <f t="shared" si="91"/>
        <v>911.25000000000011</v>
      </c>
      <c r="R1596" s="27">
        <f t="shared" si="92"/>
        <v>2</v>
      </c>
    </row>
    <row r="1597" spans="1:18">
      <c r="A1597" s="1"/>
      <c r="B1597" s="6" t="s">
        <v>14</v>
      </c>
      <c r="C1597" s="6">
        <v>1185732</v>
      </c>
      <c r="D1597" s="7">
        <v>44244</v>
      </c>
      <c r="E1597" s="6" t="s">
        <v>46</v>
      </c>
      <c r="F1597" s="6" t="s">
        <v>69</v>
      </c>
      <c r="G1597" s="6" t="s">
        <v>70</v>
      </c>
      <c r="H1597" s="6" t="s">
        <v>22</v>
      </c>
      <c r="I1597" s="25">
        <v>0.35</v>
      </c>
      <c r="J1597" s="22">
        <v>5500</v>
      </c>
      <c r="K1597" s="23">
        <f t="shared" si="88"/>
        <v>1924.9999999999998</v>
      </c>
      <c r="L1597" s="23">
        <f t="shared" si="89"/>
        <v>1058.75</v>
      </c>
      <c r="M1597" s="33">
        <v>0.55000000000000004</v>
      </c>
      <c r="N1597" s="30">
        <f t="shared" si="90"/>
        <v>0.35</v>
      </c>
      <c r="O1597" s="31">
        <v>1925</v>
      </c>
      <c r="P1597" s="31">
        <v>1058.75</v>
      </c>
      <c r="Q1597" s="30">
        <f t="shared" si="91"/>
        <v>673.74999999999989</v>
      </c>
      <c r="R1597" s="27">
        <f t="shared" si="92"/>
        <v>2</v>
      </c>
    </row>
    <row r="1598" spans="1:18">
      <c r="A1598" s="1"/>
      <c r="B1598" s="6" t="s">
        <v>14</v>
      </c>
      <c r="C1598" s="6">
        <v>1185732</v>
      </c>
      <c r="D1598" s="7">
        <v>44270</v>
      </c>
      <c r="E1598" s="6" t="s">
        <v>46</v>
      </c>
      <c r="F1598" s="6" t="s">
        <v>69</v>
      </c>
      <c r="G1598" s="6" t="s">
        <v>70</v>
      </c>
      <c r="H1598" s="6" t="s">
        <v>17</v>
      </c>
      <c r="I1598" s="25">
        <v>0.35</v>
      </c>
      <c r="J1598" s="22">
        <v>7700</v>
      </c>
      <c r="K1598" s="23">
        <f t="shared" si="88"/>
        <v>2695</v>
      </c>
      <c r="L1598" s="23">
        <f t="shared" si="89"/>
        <v>1347.5</v>
      </c>
      <c r="M1598" s="33">
        <v>0.5</v>
      </c>
      <c r="N1598" s="30">
        <f t="shared" si="90"/>
        <v>0.35</v>
      </c>
      <c r="O1598" s="31">
        <v>2695</v>
      </c>
      <c r="P1598" s="31">
        <v>1347.5</v>
      </c>
      <c r="Q1598" s="30">
        <f t="shared" si="91"/>
        <v>943.24999999999989</v>
      </c>
      <c r="R1598" s="27">
        <f t="shared" si="92"/>
        <v>3</v>
      </c>
    </row>
    <row r="1599" spans="1:18">
      <c r="A1599" s="1"/>
      <c r="B1599" s="6" t="s">
        <v>14</v>
      </c>
      <c r="C1599" s="6">
        <v>1185732</v>
      </c>
      <c r="D1599" s="7">
        <v>44270</v>
      </c>
      <c r="E1599" s="6" t="s">
        <v>46</v>
      </c>
      <c r="F1599" s="6" t="s">
        <v>69</v>
      </c>
      <c r="G1599" s="6" t="s">
        <v>70</v>
      </c>
      <c r="H1599" s="6" t="s">
        <v>18</v>
      </c>
      <c r="I1599" s="25">
        <v>0.35</v>
      </c>
      <c r="J1599" s="22">
        <v>4500</v>
      </c>
      <c r="K1599" s="23">
        <f t="shared" si="88"/>
        <v>1575</v>
      </c>
      <c r="L1599" s="23">
        <f t="shared" si="89"/>
        <v>630</v>
      </c>
      <c r="M1599" s="33">
        <v>0.39999999999999997</v>
      </c>
      <c r="N1599" s="30">
        <f t="shared" si="90"/>
        <v>0.35</v>
      </c>
      <c r="O1599" s="31">
        <v>1575</v>
      </c>
      <c r="P1599" s="31">
        <v>630</v>
      </c>
      <c r="Q1599" s="30">
        <f t="shared" si="91"/>
        <v>551.25</v>
      </c>
      <c r="R1599" s="27">
        <f t="shared" si="92"/>
        <v>3</v>
      </c>
    </row>
    <row r="1600" spans="1:18">
      <c r="A1600" s="1"/>
      <c r="B1600" s="6" t="s">
        <v>14</v>
      </c>
      <c r="C1600" s="6">
        <v>1185732</v>
      </c>
      <c r="D1600" s="7">
        <v>44270</v>
      </c>
      <c r="E1600" s="6" t="s">
        <v>46</v>
      </c>
      <c r="F1600" s="6" t="s">
        <v>69</v>
      </c>
      <c r="G1600" s="6" t="s">
        <v>70</v>
      </c>
      <c r="H1600" s="6" t="s">
        <v>19</v>
      </c>
      <c r="I1600" s="25">
        <v>0.25</v>
      </c>
      <c r="J1600" s="22">
        <v>4750</v>
      </c>
      <c r="K1600" s="23">
        <f t="shared" si="88"/>
        <v>1187.5</v>
      </c>
      <c r="L1600" s="23">
        <f t="shared" si="89"/>
        <v>356.25</v>
      </c>
      <c r="M1600" s="33">
        <v>0.3</v>
      </c>
      <c r="N1600" s="30">
        <f t="shared" si="90"/>
        <v>0.25</v>
      </c>
      <c r="O1600" s="31">
        <v>1187.5</v>
      </c>
      <c r="P1600" s="31">
        <v>356.25</v>
      </c>
      <c r="Q1600" s="30">
        <f t="shared" si="91"/>
        <v>296.875</v>
      </c>
      <c r="R1600" s="27">
        <f t="shared" si="92"/>
        <v>3</v>
      </c>
    </row>
    <row r="1601" spans="1:18">
      <c r="A1601" s="1"/>
      <c r="B1601" s="6" t="s">
        <v>14</v>
      </c>
      <c r="C1601" s="6">
        <v>1185732</v>
      </c>
      <c r="D1601" s="7">
        <v>44270</v>
      </c>
      <c r="E1601" s="6" t="s">
        <v>46</v>
      </c>
      <c r="F1601" s="6" t="s">
        <v>69</v>
      </c>
      <c r="G1601" s="6" t="s">
        <v>70</v>
      </c>
      <c r="H1601" s="6" t="s">
        <v>20</v>
      </c>
      <c r="I1601" s="25">
        <v>0.29999999999999993</v>
      </c>
      <c r="J1601" s="22">
        <v>3250</v>
      </c>
      <c r="K1601" s="23">
        <f t="shared" si="88"/>
        <v>974.99999999999977</v>
      </c>
      <c r="L1601" s="23">
        <f t="shared" si="89"/>
        <v>341.24999999999989</v>
      </c>
      <c r="M1601" s="33">
        <v>0.35</v>
      </c>
      <c r="N1601" s="30">
        <f t="shared" si="90"/>
        <v>0.3</v>
      </c>
      <c r="O1601" s="31">
        <v>975</v>
      </c>
      <c r="P1601" s="31">
        <v>341.25</v>
      </c>
      <c r="Q1601" s="30">
        <f t="shared" si="91"/>
        <v>292.49999999999994</v>
      </c>
      <c r="R1601" s="27">
        <f t="shared" si="92"/>
        <v>3</v>
      </c>
    </row>
    <row r="1602" spans="1:18">
      <c r="A1602" s="1"/>
      <c r="B1602" s="6" t="s">
        <v>14</v>
      </c>
      <c r="C1602" s="6">
        <v>1185732</v>
      </c>
      <c r="D1602" s="7">
        <v>44270</v>
      </c>
      <c r="E1602" s="6" t="s">
        <v>46</v>
      </c>
      <c r="F1602" s="6" t="s">
        <v>69</v>
      </c>
      <c r="G1602" s="6" t="s">
        <v>70</v>
      </c>
      <c r="H1602" s="6" t="s">
        <v>21</v>
      </c>
      <c r="I1602" s="25">
        <v>0.45000000000000007</v>
      </c>
      <c r="J1602" s="22">
        <v>3750</v>
      </c>
      <c r="K1602" s="23">
        <f t="shared" si="88"/>
        <v>1687.5000000000002</v>
      </c>
      <c r="L1602" s="23">
        <f t="shared" si="89"/>
        <v>675</v>
      </c>
      <c r="M1602" s="33">
        <v>0.39999999999999997</v>
      </c>
      <c r="N1602" s="30">
        <f t="shared" si="90"/>
        <v>0.45</v>
      </c>
      <c r="O1602" s="31">
        <v>1687.5</v>
      </c>
      <c r="P1602" s="31">
        <v>675</v>
      </c>
      <c r="Q1602" s="30">
        <f t="shared" si="91"/>
        <v>759.37500000000011</v>
      </c>
      <c r="R1602" s="27">
        <f t="shared" si="92"/>
        <v>3</v>
      </c>
    </row>
    <row r="1603" spans="1:18">
      <c r="A1603" s="1"/>
      <c r="B1603" s="6" t="s">
        <v>14</v>
      </c>
      <c r="C1603" s="6">
        <v>1185732</v>
      </c>
      <c r="D1603" s="7">
        <v>44270</v>
      </c>
      <c r="E1603" s="6" t="s">
        <v>46</v>
      </c>
      <c r="F1603" s="6" t="s">
        <v>69</v>
      </c>
      <c r="G1603" s="6" t="s">
        <v>70</v>
      </c>
      <c r="H1603" s="6" t="s">
        <v>22</v>
      </c>
      <c r="I1603" s="25">
        <v>0.35</v>
      </c>
      <c r="J1603" s="22">
        <v>4750</v>
      </c>
      <c r="K1603" s="23">
        <f t="shared" si="88"/>
        <v>1662.5</v>
      </c>
      <c r="L1603" s="23">
        <f t="shared" si="89"/>
        <v>914.37500000000011</v>
      </c>
      <c r="M1603" s="33">
        <v>0.55000000000000004</v>
      </c>
      <c r="N1603" s="30">
        <f t="shared" ref="N1603:N1666" si="93">_xlfn.NUMBERVALUE(SUBSTITUTE(I1603,"$",""))</f>
        <v>0.35</v>
      </c>
      <c r="O1603" s="31">
        <v>1662.5</v>
      </c>
      <c r="P1603" s="31">
        <v>914.375</v>
      </c>
      <c r="Q1603" s="30">
        <f t="shared" ref="Q1603:Q1666" si="94">N1603*K1603</f>
        <v>581.875</v>
      </c>
      <c r="R1603" s="27">
        <f t="shared" si="92"/>
        <v>3</v>
      </c>
    </row>
    <row r="1604" spans="1:18">
      <c r="A1604" s="1"/>
      <c r="B1604" s="6" t="s">
        <v>14</v>
      </c>
      <c r="C1604" s="6">
        <v>1185732</v>
      </c>
      <c r="D1604" s="7">
        <v>44302</v>
      </c>
      <c r="E1604" s="6" t="s">
        <v>46</v>
      </c>
      <c r="F1604" s="6" t="s">
        <v>69</v>
      </c>
      <c r="G1604" s="6" t="s">
        <v>70</v>
      </c>
      <c r="H1604" s="6" t="s">
        <v>17</v>
      </c>
      <c r="I1604" s="25">
        <v>0.35</v>
      </c>
      <c r="J1604" s="22">
        <v>7250</v>
      </c>
      <c r="K1604" s="23">
        <f t="shared" si="88"/>
        <v>2537.5</v>
      </c>
      <c r="L1604" s="23">
        <f t="shared" si="89"/>
        <v>1268.75</v>
      </c>
      <c r="M1604" s="33">
        <v>0.5</v>
      </c>
      <c r="N1604" s="30">
        <f t="shared" si="93"/>
        <v>0.35</v>
      </c>
      <c r="O1604" s="31">
        <v>2537.5</v>
      </c>
      <c r="P1604" s="31">
        <v>1268.75</v>
      </c>
      <c r="Q1604" s="30">
        <f t="shared" si="94"/>
        <v>888.125</v>
      </c>
      <c r="R1604" s="27">
        <f t="shared" si="92"/>
        <v>4</v>
      </c>
    </row>
    <row r="1605" spans="1:18">
      <c r="A1605" s="1"/>
      <c r="B1605" s="6" t="s">
        <v>14</v>
      </c>
      <c r="C1605" s="6">
        <v>1185732</v>
      </c>
      <c r="D1605" s="7">
        <v>44302</v>
      </c>
      <c r="E1605" s="6" t="s">
        <v>46</v>
      </c>
      <c r="F1605" s="6" t="s">
        <v>69</v>
      </c>
      <c r="G1605" s="6" t="s">
        <v>70</v>
      </c>
      <c r="H1605" s="6" t="s">
        <v>18</v>
      </c>
      <c r="I1605" s="25">
        <v>0.4</v>
      </c>
      <c r="J1605" s="22">
        <v>4250</v>
      </c>
      <c r="K1605" s="23">
        <f t="shared" si="88"/>
        <v>1700</v>
      </c>
      <c r="L1605" s="23">
        <f t="shared" si="89"/>
        <v>680</v>
      </c>
      <c r="M1605" s="33">
        <v>0.39999999999999997</v>
      </c>
      <c r="N1605" s="30">
        <f t="shared" si="93"/>
        <v>0.4</v>
      </c>
      <c r="O1605" s="31">
        <v>1700</v>
      </c>
      <c r="P1605" s="31">
        <v>680</v>
      </c>
      <c r="Q1605" s="30">
        <f t="shared" si="94"/>
        <v>680</v>
      </c>
      <c r="R1605" s="27">
        <f t="shared" si="92"/>
        <v>4</v>
      </c>
    </row>
    <row r="1606" spans="1:18">
      <c r="A1606" s="1"/>
      <c r="B1606" s="6" t="s">
        <v>14</v>
      </c>
      <c r="C1606" s="6">
        <v>1185732</v>
      </c>
      <c r="D1606" s="7">
        <v>44302</v>
      </c>
      <c r="E1606" s="6" t="s">
        <v>46</v>
      </c>
      <c r="F1606" s="6" t="s">
        <v>69</v>
      </c>
      <c r="G1606" s="6" t="s">
        <v>70</v>
      </c>
      <c r="H1606" s="6" t="s">
        <v>19</v>
      </c>
      <c r="I1606" s="25">
        <v>0.30000000000000004</v>
      </c>
      <c r="J1606" s="22">
        <v>4500</v>
      </c>
      <c r="K1606" s="23">
        <f t="shared" si="88"/>
        <v>1350.0000000000002</v>
      </c>
      <c r="L1606" s="23">
        <f t="shared" si="89"/>
        <v>405.00000000000006</v>
      </c>
      <c r="M1606" s="33">
        <v>0.3</v>
      </c>
      <c r="N1606" s="30">
        <f t="shared" si="93"/>
        <v>0.3</v>
      </c>
      <c r="O1606" s="31">
        <v>1350</v>
      </c>
      <c r="P1606" s="31">
        <v>405</v>
      </c>
      <c r="Q1606" s="30">
        <f t="shared" si="94"/>
        <v>405.00000000000006</v>
      </c>
      <c r="R1606" s="27">
        <f t="shared" si="92"/>
        <v>4</v>
      </c>
    </row>
    <row r="1607" spans="1:18">
      <c r="A1607" s="1"/>
      <c r="B1607" s="6" t="s">
        <v>14</v>
      </c>
      <c r="C1607" s="6">
        <v>1185732</v>
      </c>
      <c r="D1607" s="7">
        <v>44302</v>
      </c>
      <c r="E1607" s="6" t="s">
        <v>46</v>
      </c>
      <c r="F1607" s="6" t="s">
        <v>69</v>
      </c>
      <c r="G1607" s="6" t="s">
        <v>70</v>
      </c>
      <c r="H1607" s="6" t="s">
        <v>20</v>
      </c>
      <c r="I1607" s="25">
        <v>0.35</v>
      </c>
      <c r="J1607" s="22">
        <v>3750</v>
      </c>
      <c r="K1607" s="23">
        <f t="shared" si="88"/>
        <v>1312.5</v>
      </c>
      <c r="L1607" s="23">
        <f t="shared" si="89"/>
        <v>459.37499999999994</v>
      </c>
      <c r="M1607" s="33">
        <v>0.35</v>
      </c>
      <c r="N1607" s="30">
        <f t="shared" si="93"/>
        <v>0.35</v>
      </c>
      <c r="O1607" s="31">
        <v>1312.5</v>
      </c>
      <c r="P1607" s="31">
        <v>459.375</v>
      </c>
      <c r="Q1607" s="30">
        <f t="shared" si="94"/>
        <v>459.37499999999994</v>
      </c>
      <c r="R1607" s="27">
        <f t="shared" si="92"/>
        <v>4</v>
      </c>
    </row>
    <row r="1608" spans="1:18">
      <c r="A1608" s="1"/>
      <c r="B1608" s="6" t="s">
        <v>14</v>
      </c>
      <c r="C1608" s="6">
        <v>1185732</v>
      </c>
      <c r="D1608" s="7">
        <v>44302</v>
      </c>
      <c r="E1608" s="6" t="s">
        <v>46</v>
      </c>
      <c r="F1608" s="6" t="s">
        <v>69</v>
      </c>
      <c r="G1608" s="6" t="s">
        <v>70</v>
      </c>
      <c r="H1608" s="6" t="s">
        <v>21</v>
      </c>
      <c r="I1608" s="25">
        <v>0.5</v>
      </c>
      <c r="J1608" s="22">
        <v>4000</v>
      </c>
      <c r="K1608" s="23">
        <f t="shared" si="88"/>
        <v>2000</v>
      </c>
      <c r="L1608" s="23">
        <f t="shared" si="89"/>
        <v>799.99999999999989</v>
      </c>
      <c r="M1608" s="33">
        <v>0.39999999999999997</v>
      </c>
      <c r="N1608" s="30">
        <f t="shared" si="93"/>
        <v>0.5</v>
      </c>
      <c r="O1608" s="31">
        <v>2000</v>
      </c>
      <c r="P1608" s="31">
        <v>800</v>
      </c>
      <c r="Q1608" s="30">
        <f t="shared" si="94"/>
        <v>1000</v>
      </c>
      <c r="R1608" s="27">
        <f t="shared" si="92"/>
        <v>4</v>
      </c>
    </row>
    <row r="1609" spans="1:18">
      <c r="A1609" s="1"/>
      <c r="B1609" s="6" t="s">
        <v>14</v>
      </c>
      <c r="C1609" s="6">
        <v>1185732</v>
      </c>
      <c r="D1609" s="7">
        <v>44302</v>
      </c>
      <c r="E1609" s="6" t="s">
        <v>46</v>
      </c>
      <c r="F1609" s="6" t="s">
        <v>69</v>
      </c>
      <c r="G1609" s="6" t="s">
        <v>70</v>
      </c>
      <c r="H1609" s="6" t="s">
        <v>22</v>
      </c>
      <c r="I1609" s="25">
        <v>0.4</v>
      </c>
      <c r="J1609" s="22">
        <v>5250</v>
      </c>
      <c r="K1609" s="23">
        <f t="shared" si="88"/>
        <v>2100</v>
      </c>
      <c r="L1609" s="23">
        <f t="shared" si="89"/>
        <v>1155</v>
      </c>
      <c r="M1609" s="33">
        <v>0.55000000000000004</v>
      </c>
      <c r="N1609" s="30">
        <f t="shared" si="93"/>
        <v>0.4</v>
      </c>
      <c r="O1609" s="31">
        <v>2100</v>
      </c>
      <c r="P1609" s="31">
        <v>1155</v>
      </c>
      <c r="Q1609" s="30">
        <f t="shared" si="94"/>
        <v>840</v>
      </c>
      <c r="R1609" s="27">
        <f t="shared" si="92"/>
        <v>4</v>
      </c>
    </row>
    <row r="1610" spans="1:18">
      <c r="A1610" s="1"/>
      <c r="B1610" s="6" t="s">
        <v>14</v>
      </c>
      <c r="C1610" s="6">
        <v>1185732</v>
      </c>
      <c r="D1610" s="7">
        <v>44331</v>
      </c>
      <c r="E1610" s="6" t="s">
        <v>46</v>
      </c>
      <c r="F1610" s="6" t="s">
        <v>69</v>
      </c>
      <c r="G1610" s="6" t="s">
        <v>70</v>
      </c>
      <c r="H1610" s="6" t="s">
        <v>17</v>
      </c>
      <c r="I1610" s="25">
        <v>0.5</v>
      </c>
      <c r="J1610" s="22">
        <v>7950</v>
      </c>
      <c r="K1610" s="23">
        <f t="shared" si="88"/>
        <v>3975</v>
      </c>
      <c r="L1610" s="23">
        <f t="shared" si="89"/>
        <v>1987.5</v>
      </c>
      <c r="M1610" s="33">
        <v>0.5</v>
      </c>
      <c r="N1610" s="30">
        <f t="shared" si="93"/>
        <v>0.5</v>
      </c>
      <c r="O1610" s="31">
        <v>3975</v>
      </c>
      <c r="P1610" s="31">
        <v>1987.5</v>
      </c>
      <c r="Q1610" s="30">
        <f t="shared" si="94"/>
        <v>1987.5</v>
      </c>
      <c r="R1610" s="27">
        <f t="shared" si="92"/>
        <v>5</v>
      </c>
    </row>
    <row r="1611" spans="1:18">
      <c r="A1611" s="1"/>
      <c r="B1611" s="6" t="s">
        <v>14</v>
      </c>
      <c r="C1611" s="6">
        <v>1185732</v>
      </c>
      <c r="D1611" s="7">
        <v>44331</v>
      </c>
      <c r="E1611" s="6" t="s">
        <v>46</v>
      </c>
      <c r="F1611" s="6" t="s">
        <v>69</v>
      </c>
      <c r="G1611" s="6" t="s">
        <v>70</v>
      </c>
      <c r="H1611" s="6" t="s">
        <v>18</v>
      </c>
      <c r="I1611" s="25">
        <v>0.5</v>
      </c>
      <c r="J1611" s="22">
        <v>5000</v>
      </c>
      <c r="K1611" s="23">
        <f t="shared" si="88"/>
        <v>2500</v>
      </c>
      <c r="L1611" s="23">
        <f t="shared" si="89"/>
        <v>999.99999999999989</v>
      </c>
      <c r="M1611" s="33">
        <v>0.39999999999999997</v>
      </c>
      <c r="N1611" s="30">
        <f t="shared" si="93"/>
        <v>0.5</v>
      </c>
      <c r="O1611" s="31">
        <v>2500</v>
      </c>
      <c r="P1611" s="31">
        <v>1000</v>
      </c>
      <c r="Q1611" s="30">
        <f t="shared" si="94"/>
        <v>1250</v>
      </c>
      <c r="R1611" s="27">
        <f t="shared" si="92"/>
        <v>5</v>
      </c>
    </row>
    <row r="1612" spans="1:18">
      <c r="A1612" s="1"/>
      <c r="B1612" s="6" t="s">
        <v>14</v>
      </c>
      <c r="C1612" s="6">
        <v>1185732</v>
      </c>
      <c r="D1612" s="7">
        <v>44331</v>
      </c>
      <c r="E1612" s="6" t="s">
        <v>46</v>
      </c>
      <c r="F1612" s="6" t="s">
        <v>69</v>
      </c>
      <c r="G1612" s="6" t="s">
        <v>70</v>
      </c>
      <c r="H1612" s="6" t="s">
        <v>19</v>
      </c>
      <c r="I1612" s="25">
        <v>0.45</v>
      </c>
      <c r="J1612" s="22">
        <v>4750</v>
      </c>
      <c r="K1612" s="23">
        <f t="shared" si="88"/>
        <v>2137.5</v>
      </c>
      <c r="L1612" s="23">
        <f t="shared" si="89"/>
        <v>641.25</v>
      </c>
      <c r="M1612" s="33">
        <v>0.3</v>
      </c>
      <c r="N1612" s="30">
        <f t="shared" si="93"/>
        <v>0.45</v>
      </c>
      <c r="O1612" s="31">
        <v>2137.5</v>
      </c>
      <c r="P1612" s="31">
        <v>641.25</v>
      </c>
      <c r="Q1612" s="30">
        <f t="shared" si="94"/>
        <v>961.875</v>
      </c>
      <c r="R1612" s="27">
        <f t="shared" si="92"/>
        <v>5</v>
      </c>
    </row>
    <row r="1613" spans="1:18">
      <c r="A1613" s="1"/>
      <c r="B1613" s="6" t="s">
        <v>14</v>
      </c>
      <c r="C1613" s="6">
        <v>1185732</v>
      </c>
      <c r="D1613" s="7">
        <v>44331</v>
      </c>
      <c r="E1613" s="6" t="s">
        <v>46</v>
      </c>
      <c r="F1613" s="6" t="s">
        <v>69</v>
      </c>
      <c r="G1613" s="6" t="s">
        <v>70</v>
      </c>
      <c r="H1613" s="6" t="s">
        <v>20</v>
      </c>
      <c r="I1613" s="25">
        <v>0.45</v>
      </c>
      <c r="J1613" s="22">
        <v>4500</v>
      </c>
      <c r="K1613" s="23">
        <f t="shared" si="88"/>
        <v>2025</v>
      </c>
      <c r="L1613" s="23">
        <f t="shared" si="89"/>
        <v>708.75</v>
      </c>
      <c r="M1613" s="33">
        <v>0.35</v>
      </c>
      <c r="N1613" s="30">
        <f t="shared" si="93"/>
        <v>0.45</v>
      </c>
      <c r="O1613" s="31">
        <v>2025</v>
      </c>
      <c r="P1613" s="31">
        <v>708.75</v>
      </c>
      <c r="Q1613" s="30">
        <f t="shared" si="94"/>
        <v>911.25</v>
      </c>
      <c r="R1613" s="27">
        <f t="shared" si="92"/>
        <v>5</v>
      </c>
    </row>
    <row r="1614" spans="1:18">
      <c r="A1614" s="1"/>
      <c r="B1614" s="6" t="s">
        <v>14</v>
      </c>
      <c r="C1614" s="6">
        <v>1185732</v>
      </c>
      <c r="D1614" s="7">
        <v>44331</v>
      </c>
      <c r="E1614" s="6" t="s">
        <v>46</v>
      </c>
      <c r="F1614" s="6" t="s">
        <v>69</v>
      </c>
      <c r="G1614" s="6" t="s">
        <v>70</v>
      </c>
      <c r="H1614" s="6" t="s">
        <v>21</v>
      </c>
      <c r="I1614" s="25">
        <v>0.54999999999999993</v>
      </c>
      <c r="J1614" s="22">
        <v>4750</v>
      </c>
      <c r="K1614" s="23">
        <f t="shared" si="88"/>
        <v>2612.4999999999995</v>
      </c>
      <c r="L1614" s="23">
        <f t="shared" si="89"/>
        <v>1044.9999999999998</v>
      </c>
      <c r="M1614" s="33">
        <v>0.39999999999999997</v>
      </c>
      <c r="N1614" s="30">
        <f t="shared" si="93"/>
        <v>0.55000000000000004</v>
      </c>
      <c r="O1614" s="31">
        <v>2612.5</v>
      </c>
      <c r="P1614" s="31">
        <v>1045</v>
      </c>
      <c r="Q1614" s="30">
        <f t="shared" si="94"/>
        <v>1436.8749999999998</v>
      </c>
      <c r="R1614" s="27">
        <f t="shared" si="92"/>
        <v>5</v>
      </c>
    </row>
    <row r="1615" spans="1:18">
      <c r="A1615" s="1"/>
      <c r="B1615" s="6" t="s">
        <v>14</v>
      </c>
      <c r="C1615" s="6">
        <v>1185732</v>
      </c>
      <c r="D1615" s="7">
        <v>44331</v>
      </c>
      <c r="E1615" s="6" t="s">
        <v>46</v>
      </c>
      <c r="F1615" s="6" t="s">
        <v>69</v>
      </c>
      <c r="G1615" s="6" t="s">
        <v>70</v>
      </c>
      <c r="H1615" s="6" t="s">
        <v>22</v>
      </c>
      <c r="I1615" s="25">
        <v>0.6</v>
      </c>
      <c r="J1615" s="22">
        <v>5750</v>
      </c>
      <c r="K1615" s="23">
        <f t="shared" si="88"/>
        <v>3450</v>
      </c>
      <c r="L1615" s="23">
        <f t="shared" si="89"/>
        <v>1897.5000000000002</v>
      </c>
      <c r="M1615" s="33">
        <v>0.55000000000000004</v>
      </c>
      <c r="N1615" s="30">
        <f t="shared" si="93"/>
        <v>0.6</v>
      </c>
      <c r="O1615" s="31">
        <v>3450</v>
      </c>
      <c r="P1615" s="31">
        <v>1897.5</v>
      </c>
      <c r="Q1615" s="30">
        <f t="shared" si="94"/>
        <v>2070</v>
      </c>
      <c r="R1615" s="27">
        <f t="shared" si="92"/>
        <v>5</v>
      </c>
    </row>
    <row r="1616" spans="1:18">
      <c r="A1616" s="1"/>
      <c r="B1616" s="6" t="s">
        <v>14</v>
      </c>
      <c r="C1616" s="6">
        <v>1185732</v>
      </c>
      <c r="D1616" s="7">
        <v>44364</v>
      </c>
      <c r="E1616" s="6" t="s">
        <v>46</v>
      </c>
      <c r="F1616" s="6" t="s">
        <v>69</v>
      </c>
      <c r="G1616" s="6" t="s">
        <v>70</v>
      </c>
      <c r="H1616" s="6" t="s">
        <v>17</v>
      </c>
      <c r="I1616" s="25">
        <v>0.54999999999999993</v>
      </c>
      <c r="J1616" s="22">
        <v>8250</v>
      </c>
      <c r="K1616" s="23">
        <f t="shared" si="88"/>
        <v>4537.4999999999991</v>
      </c>
      <c r="L1616" s="23">
        <f t="shared" si="89"/>
        <v>2268.7499999999995</v>
      </c>
      <c r="M1616" s="33">
        <v>0.5</v>
      </c>
      <c r="N1616" s="30">
        <f t="shared" si="93"/>
        <v>0.55000000000000004</v>
      </c>
      <c r="O1616" s="31">
        <v>4537.5</v>
      </c>
      <c r="P1616" s="31">
        <v>2268.75</v>
      </c>
      <c r="Q1616" s="30">
        <f t="shared" si="94"/>
        <v>2495.6249999999995</v>
      </c>
      <c r="R1616" s="27">
        <f t="shared" si="92"/>
        <v>6</v>
      </c>
    </row>
    <row r="1617" spans="1:18">
      <c r="A1617" s="1"/>
      <c r="B1617" s="6" t="s">
        <v>14</v>
      </c>
      <c r="C1617" s="6">
        <v>1185732</v>
      </c>
      <c r="D1617" s="7">
        <v>44364</v>
      </c>
      <c r="E1617" s="6" t="s">
        <v>46</v>
      </c>
      <c r="F1617" s="6" t="s">
        <v>69</v>
      </c>
      <c r="G1617" s="6" t="s">
        <v>70</v>
      </c>
      <c r="H1617" s="6" t="s">
        <v>18</v>
      </c>
      <c r="I1617" s="25">
        <v>0.5</v>
      </c>
      <c r="J1617" s="22">
        <v>5750</v>
      </c>
      <c r="K1617" s="23">
        <f t="shared" si="88"/>
        <v>2875</v>
      </c>
      <c r="L1617" s="23">
        <f t="shared" si="89"/>
        <v>1150</v>
      </c>
      <c r="M1617" s="33">
        <v>0.39999999999999997</v>
      </c>
      <c r="N1617" s="30">
        <f t="shared" si="93"/>
        <v>0.5</v>
      </c>
      <c r="O1617" s="31">
        <v>2875</v>
      </c>
      <c r="P1617" s="31">
        <v>1150</v>
      </c>
      <c r="Q1617" s="30">
        <f t="shared" si="94"/>
        <v>1437.5</v>
      </c>
      <c r="R1617" s="27">
        <f t="shared" si="92"/>
        <v>6</v>
      </c>
    </row>
    <row r="1618" spans="1:18">
      <c r="A1618" s="1"/>
      <c r="B1618" s="6" t="s">
        <v>14</v>
      </c>
      <c r="C1618" s="6">
        <v>1185732</v>
      </c>
      <c r="D1618" s="7">
        <v>44364</v>
      </c>
      <c r="E1618" s="6" t="s">
        <v>46</v>
      </c>
      <c r="F1618" s="6" t="s">
        <v>69</v>
      </c>
      <c r="G1618" s="6" t="s">
        <v>70</v>
      </c>
      <c r="H1618" s="6" t="s">
        <v>19</v>
      </c>
      <c r="I1618" s="25">
        <v>0.45</v>
      </c>
      <c r="J1618" s="22">
        <v>5500</v>
      </c>
      <c r="K1618" s="23">
        <f t="shared" si="88"/>
        <v>2475</v>
      </c>
      <c r="L1618" s="23">
        <f t="shared" si="89"/>
        <v>742.5</v>
      </c>
      <c r="M1618" s="33">
        <v>0.3</v>
      </c>
      <c r="N1618" s="30">
        <f t="shared" si="93"/>
        <v>0.45</v>
      </c>
      <c r="O1618" s="31">
        <v>2475</v>
      </c>
      <c r="P1618" s="31">
        <v>742.5</v>
      </c>
      <c r="Q1618" s="30">
        <f t="shared" si="94"/>
        <v>1113.75</v>
      </c>
      <c r="R1618" s="27">
        <f t="shared" si="92"/>
        <v>6</v>
      </c>
    </row>
    <row r="1619" spans="1:18">
      <c r="A1619" s="1"/>
      <c r="B1619" s="6" t="s">
        <v>14</v>
      </c>
      <c r="C1619" s="6">
        <v>1185732</v>
      </c>
      <c r="D1619" s="7">
        <v>44364</v>
      </c>
      <c r="E1619" s="6" t="s">
        <v>46</v>
      </c>
      <c r="F1619" s="6" t="s">
        <v>69</v>
      </c>
      <c r="G1619" s="6" t="s">
        <v>70</v>
      </c>
      <c r="H1619" s="6" t="s">
        <v>20</v>
      </c>
      <c r="I1619" s="25">
        <v>0.45</v>
      </c>
      <c r="J1619" s="22">
        <v>5250</v>
      </c>
      <c r="K1619" s="23">
        <f t="shared" si="88"/>
        <v>2362.5</v>
      </c>
      <c r="L1619" s="23">
        <f t="shared" si="89"/>
        <v>826.875</v>
      </c>
      <c r="M1619" s="33">
        <v>0.35</v>
      </c>
      <c r="N1619" s="30">
        <f t="shared" si="93"/>
        <v>0.45</v>
      </c>
      <c r="O1619" s="31">
        <v>2362.5</v>
      </c>
      <c r="P1619" s="31">
        <v>826.875</v>
      </c>
      <c r="Q1619" s="30">
        <f t="shared" si="94"/>
        <v>1063.125</v>
      </c>
      <c r="R1619" s="27">
        <f t="shared" si="92"/>
        <v>6</v>
      </c>
    </row>
    <row r="1620" spans="1:18">
      <c r="A1620" s="1"/>
      <c r="B1620" s="6" t="s">
        <v>14</v>
      </c>
      <c r="C1620" s="6">
        <v>1185732</v>
      </c>
      <c r="D1620" s="7">
        <v>44364</v>
      </c>
      <c r="E1620" s="6" t="s">
        <v>46</v>
      </c>
      <c r="F1620" s="6" t="s">
        <v>69</v>
      </c>
      <c r="G1620" s="6" t="s">
        <v>70</v>
      </c>
      <c r="H1620" s="6" t="s">
        <v>21</v>
      </c>
      <c r="I1620" s="25">
        <v>0.6</v>
      </c>
      <c r="J1620" s="22">
        <v>5250</v>
      </c>
      <c r="K1620" s="23">
        <f t="shared" si="88"/>
        <v>3150</v>
      </c>
      <c r="L1620" s="23">
        <f t="shared" si="89"/>
        <v>1260</v>
      </c>
      <c r="M1620" s="33">
        <v>0.39999999999999997</v>
      </c>
      <c r="N1620" s="30">
        <f t="shared" si="93"/>
        <v>0.6</v>
      </c>
      <c r="O1620" s="31">
        <v>3150</v>
      </c>
      <c r="P1620" s="31">
        <v>1260</v>
      </c>
      <c r="Q1620" s="30">
        <f t="shared" si="94"/>
        <v>1890</v>
      </c>
      <c r="R1620" s="27">
        <f t="shared" si="92"/>
        <v>6</v>
      </c>
    </row>
    <row r="1621" spans="1:18">
      <c r="A1621" s="1"/>
      <c r="B1621" s="6" t="s">
        <v>14</v>
      </c>
      <c r="C1621" s="6">
        <v>1185732</v>
      </c>
      <c r="D1621" s="7">
        <v>44364</v>
      </c>
      <c r="E1621" s="6" t="s">
        <v>46</v>
      </c>
      <c r="F1621" s="6" t="s">
        <v>69</v>
      </c>
      <c r="G1621" s="6" t="s">
        <v>70</v>
      </c>
      <c r="H1621" s="6" t="s">
        <v>22</v>
      </c>
      <c r="I1621" s="25">
        <v>0.65</v>
      </c>
      <c r="J1621" s="22">
        <v>6750</v>
      </c>
      <c r="K1621" s="23">
        <f t="shared" si="88"/>
        <v>4387.5</v>
      </c>
      <c r="L1621" s="23">
        <f t="shared" si="89"/>
        <v>2413.125</v>
      </c>
      <c r="M1621" s="33">
        <v>0.55000000000000004</v>
      </c>
      <c r="N1621" s="30">
        <f t="shared" si="93"/>
        <v>0.65</v>
      </c>
      <c r="O1621" s="31">
        <v>4387.5</v>
      </c>
      <c r="P1621" s="31">
        <v>2413.125</v>
      </c>
      <c r="Q1621" s="30">
        <f t="shared" si="94"/>
        <v>2851.875</v>
      </c>
      <c r="R1621" s="27">
        <f t="shared" si="92"/>
        <v>6</v>
      </c>
    </row>
    <row r="1622" spans="1:18">
      <c r="A1622" s="1"/>
      <c r="B1622" s="6" t="s">
        <v>14</v>
      </c>
      <c r="C1622" s="6">
        <v>1185732</v>
      </c>
      <c r="D1622" s="7">
        <v>44392</v>
      </c>
      <c r="E1622" s="6" t="s">
        <v>46</v>
      </c>
      <c r="F1622" s="6" t="s">
        <v>69</v>
      </c>
      <c r="G1622" s="6" t="s">
        <v>70</v>
      </c>
      <c r="H1622" s="6" t="s">
        <v>17</v>
      </c>
      <c r="I1622" s="25">
        <v>0.6</v>
      </c>
      <c r="J1622" s="22">
        <v>9000</v>
      </c>
      <c r="K1622" s="23">
        <f t="shared" si="88"/>
        <v>5400</v>
      </c>
      <c r="L1622" s="23">
        <f t="shared" si="89"/>
        <v>2700</v>
      </c>
      <c r="M1622" s="33">
        <v>0.5</v>
      </c>
      <c r="N1622" s="30">
        <f t="shared" si="93"/>
        <v>0.6</v>
      </c>
      <c r="O1622" s="31">
        <v>5400</v>
      </c>
      <c r="P1622" s="31">
        <v>2700</v>
      </c>
      <c r="Q1622" s="30">
        <f t="shared" si="94"/>
        <v>3240</v>
      </c>
      <c r="R1622" s="27">
        <f t="shared" si="92"/>
        <v>7</v>
      </c>
    </row>
    <row r="1623" spans="1:18">
      <c r="A1623" s="1"/>
      <c r="B1623" s="6" t="s">
        <v>14</v>
      </c>
      <c r="C1623" s="6">
        <v>1185732</v>
      </c>
      <c r="D1623" s="7">
        <v>44392</v>
      </c>
      <c r="E1623" s="6" t="s">
        <v>46</v>
      </c>
      <c r="F1623" s="6" t="s">
        <v>69</v>
      </c>
      <c r="G1623" s="6" t="s">
        <v>70</v>
      </c>
      <c r="H1623" s="6" t="s">
        <v>18</v>
      </c>
      <c r="I1623" s="25">
        <v>0.55000000000000004</v>
      </c>
      <c r="J1623" s="22">
        <v>6500</v>
      </c>
      <c r="K1623" s="23">
        <f t="shared" si="88"/>
        <v>3575.0000000000005</v>
      </c>
      <c r="L1623" s="23">
        <f t="shared" si="89"/>
        <v>1430</v>
      </c>
      <c r="M1623" s="33">
        <v>0.39999999999999997</v>
      </c>
      <c r="N1623" s="30">
        <f t="shared" si="93"/>
        <v>0.55000000000000004</v>
      </c>
      <c r="O1623" s="31">
        <v>3575</v>
      </c>
      <c r="P1623" s="31">
        <v>1430</v>
      </c>
      <c r="Q1623" s="30">
        <f t="shared" si="94"/>
        <v>1966.2500000000005</v>
      </c>
      <c r="R1623" s="27">
        <f t="shared" si="92"/>
        <v>7</v>
      </c>
    </row>
    <row r="1624" spans="1:18">
      <c r="A1624" s="1"/>
      <c r="B1624" s="6" t="s">
        <v>14</v>
      </c>
      <c r="C1624" s="6">
        <v>1185732</v>
      </c>
      <c r="D1624" s="7">
        <v>44392</v>
      </c>
      <c r="E1624" s="6" t="s">
        <v>46</v>
      </c>
      <c r="F1624" s="6" t="s">
        <v>69</v>
      </c>
      <c r="G1624" s="6" t="s">
        <v>70</v>
      </c>
      <c r="H1624" s="6" t="s">
        <v>19</v>
      </c>
      <c r="I1624" s="25">
        <v>0.5</v>
      </c>
      <c r="J1624" s="22">
        <v>5750</v>
      </c>
      <c r="K1624" s="23">
        <f t="shared" si="88"/>
        <v>2875</v>
      </c>
      <c r="L1624" s="23">
        <f t="shared" si="89"/>
        <v>862.5</v>
      </c>
      <c r="M1624" s="33">
        <v>0.3</v>
      </c>
      <c r="N1624" s="30">
        <f t="shared" si="93"/>
        <v>0.5</v>
      </c>
      <c r="O1624" s="31">
        <v>2875</v>
      </c>
      <c r="P1624" s="31">
        <v>862.5</v>
      </c>
      <c r="Q1624" s="30">
        <f t="shared" si="94"/>
        <v>1437.5</v>
      </c>
      <c r="R1624" s="27">
        <f t="shared" si="92"/>
        <v>7</v>
      </c>
    </row>
    <row r="1625" spans="1:18">
      <c r="A1625" s="1"/>
      <c r="B1625" s="6" t="s">
        <v>14</v>
      </c>
      <c r="C1625" s="6">
        <v>1185732</v>
      </c>
      <c r="D1625" s="7">
        <v>44392</v>
      </c>
      <c r="E1625" s="6" t="s">
        <v>46</v>
      </c>
      <c r="F1625" s="6" t="s">
        <v>69</v>
      </c>
      <c r="G1625" s="6" t="s">
        <v>70</v>
      </c>
      <c r="H1625" s="6" t="s">
        <v>20</v>
      </c>
      <c r="I1625" s="25">
        <v>0.5</v>
      </c>
      <c r="J1625" s="22">
        <v>5250</v>
      </c>
      <c r="K1625" s="23">
        <f t="shared" si="88"/>
        <v>2625</v>
      </c>
      <c r="L1625" s="23">
        <f t="shared" si="89"/>
        <v>918.74999999999989</v>
      </c>
      <c r="M1625" s="33">
        <v>0.35</v>
      </c>
      <c r="N1625" s="30">
        <f t="shared" si="93"/>
        <v>0.5</v>
      </c>
      <c r="O1625" s="31">
        <v>2625</v>
      </c>
      <c r="P1625" s="31">
        <v>918.75</v>
      </c>
      <c r="Q1625" s="30">
        <f t="shared" si="94"/>
        <v>1312.5</v>
      </c>
      <c r="R1625" s="27">
        <f t="shared" si="92"/>
        <v>7</v>
      </c>
    </row>
    <row r="1626" spans="1:18">
      <c r="A1626" s="1"/>
      <c r="B1626" s="6" t="s">
        <v>14</v>
      </c>
      <c r="C1626" s="6">
        <v>1185732</v>
      </c>
      <c r="D1626" s="7">
        <v>44392</v>
      </c>
      <c r="E1626" s="6" t="s">
        <v>46</v>
      </c>
      <c r="F1626" s="6" t="s">
        <v>69</v>
      </c>
      <c r="G1626" s="6" t="s">
        <v>70</v>
      </c>
      <c r="H1626" s="6" t="s">
        <v>21</v>
      </c>
      <c r="I1626" s="25">
        <v>0.6</v>
      </c>
      <c r="J1626" s="22">
        <v>5500</v>
      </c>
      <c r="K1626" s="23">
        <f t="shared" si="88"/>
        <v>3300</v>
      </c>
      <c r="L1626" s="23">
        <f t="shared" si="89"/>
        <v>1320</v>
      </c>
      <c r="M1626" s="33">
        <v>0.39999999999999997</v>
      </c>
      <c r="N1626" s="30">
        <f t="shared" si="93"/>
        <v>0.6</v>
      </c>
      <c r="O1626" s="31">
        <v>3300</v>
      </c>
      <c r="P1626" s="31">
        <v>1320</v>
      </c>
      <c r="Q1626" s="30">
        <f t="shared" si="94"/>
        <v>1980</v>
      </c>
      <c r="R1626" s="27">
        <f t="shared" si="92"/>
        <v>7</v>
      </c>
    </row>
    <row r="1627" spans="1:18">
      <c r="A1627" s="1"/>
      <c r="B1627" s="6" t="s">
        <v>14</v>
      </c>
      <c r="C1627" s="6">
        <v>1185732</v>
      </c>
      <c r="D1627" s="7">
        <v>44392</v>
      </c>
      <c r="E1627" s="6" t="s">
        <v>46</v>
      </c>
      <c r="F1627" s="6" t="s">
        <v>69</v>
      </c>
      <c r="G1627" s="6" t="s">
        <v>70</v>
      </c>
      <c r="H1627" s="6" t="s">
        <v>22</v>
      </c>
      <c r="I1627" s="25">
        <v>0.65</v>
      </c>
      <c r="J1627" s="22">
        <v>7250</v>
      </c>
      <c r="K1627" s="23">
        <f t="shared" si="88"/>
        <v>4712.5</v>
      </c>
      <c r="L1627" s="23">
        <f t="shared" si="89"/>
        <v>2591.875</v>
      </c>
      <c r="M1627" s="33">
        <v>0.55000000000000004</v>
      </c>
      <c r="N1627" s="30">
        <f t="shared" si="93"/>
        <v>0.65</v>
      </c>
      <c r="O1627" s="31">
        <v>4712.5</v>
      </c>
      <c r="P1627" s="31">
        <v>2591.875</v>
      </c>
      <c r="Q1627" s="30">
        <f t="shared" si="94"/>
        <v>3063.125</v>
      </c>
      <c r="R1627" s="27">
        <f t="shared" si="92"/>
        <v>7</v>
      </c>
    </row>
    <row r="1628" spans="1:18">
      <c r="A1628" s="1"/>
      <c r="B1628" s="6" t="s">
        <v>14</v>
      </c>
      <c r="C1628" s="6">
        <v>1185732</v>
      </c>
      <c r="D1628" s="7">
        <v>44424</v>
      </c>
      <c r="E1628" s="6" t="s">
        <v>46</v>
      </c>
      <c r="F1628" s="6" t="s">
        <v>69</v>
      </c>
      <c r="G1628" s="6" t="s">
        <v>70</v>
      </c>
      <c r="H1628" s="6" t="s">
        <v>17</v>
      </c>
      <c r="I1628" s="25">
        <v>0.6</v>
      </c>
      <c r="J1628" s="22">
        <v>8750</v>
      </c>
      <c r="K1628" s="23">
        <f t="shared" si="88"/>
        <v>5250</v>
      </c>
      <c r="L1628" s="23">
        <f t="shared" si="89"/>
        <v>2625</v>
      </c>
      <c r="M1628" s="33">
        <v>0.5</v>
      </c>
      <c r="N1628" s="30">
        <f t="shared" si="93"/>
        <v>0.6</v>
      </c>
      <c r="O1628" s="31">
        <v>5250</v>
      </c>
      <c r="P1628" s="31">
        <v>2625</v>
      </c>
      <c r="Q1628" s="30">
        <f t="shared" si="94"/>
        <v>3150</v>
      </c>
      <c r="R1628" s="27">
        <f t="shared" si="92"/>
        <v>8</v>
      </c>
    </row>
    <row r="1629" spans="1:18">
      <c r="A1629" s="1"/>
      <c r="B1629" s="6" t="s">
        <v>14</v>
      </c>
      <c r="C1629" s="6">
        <v>1185732</v>
      </c>
      <c r="D1629" s="7">
        <v>44424</v>
      </c>
      <c r="E1629" s="6" t="s">
        <v>46</v>
      </c>
      <c r="F1629" s="6" t="s">
        <v>69</v>
      </c>
      <c r="G1629" s="6" t="s">
        <v>70</v>
      </c>
      <c r="H1629" s="6" t="s">
        <v>18</v>
      </c>
      <c r="I1629" s="25">
        <v>0.55000000000000004</v>
      </c>
      <c r="J1629" s="22">
        <v>6500</v>
      </c>
      <c r="K1629" s="23">
        <f t="shared" si="88"/>
        <v>3575.0000000000005</v>
      </c>
      <c r="L1629" s="23">
        <f t="shared" si="89"/>
        <v>1430</v>
      </c>
      <c r="M1629" s="33">
        <v>0.39999999999999997</v>
      </c>
      <c r="N1629" s="30">
        <f t="shared" si="93"/>
        <v>0.55000000000000004</v>
      </c>
      <c r="O1629" s="31">
        <v>3575</v>
      </c>
      <c r="P1629" s="31">
        <v>1430</v>
      </c>
      <c r="Q1629" s="30">
        <f t="shared" si="94"/>
        <v>1966.2500000000005</v>
      </c>
      <c r="R1629" s="27">
        <f t="shared" si="92"/>
        <v>8</v>
      </c>
    </row>
    <row r="1630" spans="1:18">
      <c r="A1630" s="1"/>
      <c r="B1630" s="6" t="s">
        <v>14</v>
      </c>
      <c r="C1630" s="6">
        <v>1185732</v>
      </c>
      <c r="D1630" s="7">
        <v>44424</v>
      </c>
      <c r="E1630" s="6" t="s">
        <v>46</v>
      </c>
      <c r="F1630" s="6" t="s">
        <v>69</v>
      </c>
      <c r="G1630" s="6" t="s">
        <v>70</v>
      </c>
      <c r="H1630" s="6" t="s">
        <v>19</v>
      </c>
      <c r="I1630" s="25">
        <v>0.45000000000000007</v>
      </c>
      <c r="J1630" s="22">
        <v>5750</v>
      </c>
      <c r="K1630" s="23">
        <f t="shared" si="88"/>
        <v>2587.5000000000005</v>
      </c>
      <c r="L1630" s="23">
        <f t="shared" si="89"/>
        <v>776.25000000000011</v>
      </c>
      <c r="M1630" s="33">
        <v>0.3</v>
      </c>
      <c r="N1630" s="30">
        <f t="shared" si="93"/>
        <v>0.45</v>
      </c>
      <c r="O1630" s="31">
        <v>2587.5</v>
      </c>
      <c r="P1630" s="31">
        <v>776.25</v>
      </c>
      <c r="Q1630" s="30">
        <f t="shared" si="94"/>
        <v>1164.3750000000002</v>
      </c>
      <c r="R1630" s="27">
        <f t="shared" si="92"/>
        <v>8</v>
      </c>
    </row>
    <row r="1631" spans="1:18">
      <c r="A1631" s="1"/>
      <c r="B1631" s="6" t="s">
        <v>14</v>
      </c>
      <c r="C1631" s="6">
        <v>1185732</v>
      </c>
      <c r="D1631" s="7">
        <v>44424</v>
      </c>
      <c r="E1631" s="6" t="s">
        <v>46</v>
      </c>
      <c r="F1631" s="6" t="s">
        <v>69</v>
      </c>
      <c r="G1631" s="6" t="s">
        <v>70</v>
      </c>
      <c r="H1631" s="6" t="s">
        <v>20</v>
      </c>
      <c r="I1631" s="25">
        <v>0.35</v>
      </c>
      <c r="J1631" s="22">
        <v>5250</v>
      </c>
      <c r="K1631" s="23">
        <f t="shared" si="88"/>
        <v>1837.4999999999998</v>
      </c>
      <c r="L1631" s="23">
        <f t="shared" si="89"/>
        <v>643.12499999999989</v>
      </c>
      <c r="M1631" s="33">
        <v>0.35</v>
      </c>
      <c r="N1631" s="30">
        <f t="shared" si="93"/>
        <v>0.35</v>
      </c>
      <c r="O1631" s="31">
        <v>1837.5</v>
      </c>
      <c r="P1631" s="31">
        <v>643.125</v>
      </c>
      <c r="Q1631" s="30">
        <f t="shared" si="94"/>
        <v>643.12499999999989</v>
      </c>
      <c r="R1631" s="27">
        <f t="shared" si="92"/>
        <v>8</v>
      </c>
    </row>
    <row r="1632" spans="1:18">
      <c r="A1632" s="1"/>
      <c r="B1632" s="6" t="s">
        <v>14</v>
      </c>
      <c r="C1632" s="6">
        <v>1185732</v>
      </c>
      <c r="D1632" s="7">
        <v>44424</v>
      </c>
      <c r="E1632" s="6" t="s">
        <v>46</v>
      </c>
      <c r="F1632" s="6" t="s">
        <v>69</v>
      </c>
      <c r="G1632" s="6" t="s">
        <v>70</v>
      </c>
      <c r="H1632" s="6" t="s">
        <v>21</v>
      </c>
      <c r="I1632" s="25">
        <v>0.45000000000000007</v>
      </c>
      <c r="J1632" s="22">
        <v>5000</v>
      </c>
      <c r="K1632" s="23">
        <f t="shared" si="88"/>
        <v>2250.0000000000005</v>
      </c>
      <c r="L1632" s="23">
        <f t="shared" si="89"/>
        <v>900.00000000000011</v>
      </c>
      <c r="M1632" s="33">
        <v>0.39999999999999997</v>
      </c>
      <c r="N1632" s="30">
        <f t="shared" si="93"/>
        <v>0.45</v>
      </c>
      <c r="O1632" s="31">
        <v>2250</v>
      </c>
      <c r="P1632" s="31">
        <v>900</v>
      </c>
      <c r="Q1632" s="30">
        <f t="shared" si="94"/>
        <v>1012.5000000000002</v>
      </c>
      <c r="R1632" s="27">
        <f t="shared" si="92"/>
        <v>8</v>
      </c>
    </row>
    <row r="1633" spans="1:18">
      <c r="A1633" s="1"/>
      <c r="B1633" s="6" t="s">
        <v>14</v>
      </c>
      <c r="C1633" s="6">
        <v>1185732</v>
      </c>
      <c r="D1633" s="7">
        <v>44424</v>
      </c>
      <c r="E1633" s="6" t="s">
        <v>46</v>
      </c>
      <c r="F1633" s="6" t="s">
        <v>69</v>
      </c>
      <c r="G1633" s="6" t="s">
        <v>70</v>
      </c>
      <c r="H1633" s="6" t="s">
        <v>22</v>
      </c>
      <c r="I1633" s="25">
        <v>0.50000000000000011</v>
      </c>
      <c r="J1633" s="22">
        <v>6750</v>
      </c>
      <c r="K1633" s="23">
        <f t="shared" si="88"/>
        <v>3375.0000000000009</v>
      </c>
      <c r="L1633" s="23">
        <f t="shared" si="89"/>
        <v>1856.2500000000007</v>
      </c>
      <c r="M1633" s="33">
        <v>0.55000000000000004</v>
      </c>
      <c r="N1633" s="30">
        <f t="shared" si="93"/>
        <v>0.5</v>
      </c>
      <c r="O1633" s="31">
        <v>3375</v>
      </c>
      <c r="P1633" s="31">
        <v>1856.25</v>
      </c>
      <c r="Q1633" s="30">
        <f t="shared" si="94"/>
        <v>1687.5000000000005</v>
      </c>
      <c r="R1633" s="27">
        <f t="shared" si="92"/>
        <v>8</v>
      </c>
    </row>
    <row r="1634" spans="1:18">
      <c r="A1634" s="1"/>
      <c r="B1634" s="6" t="s">
        <v>14</v>
      </c>
      <c r="C1634" s="6">
        <v>1185732</v>
      </c>
      <c r="D1634" s="7">
        <v>44454</v>
      </c>
      <c r="E1634" s="6" t="s">
        <v>46</v>
      </c>
      <c r="F1634" s="6" t="s">
        <v>69</v>
      </c>
      <c r="G1634" s="6" t="s">
        <v>70</v>
      </c>
      <c r="H1634" s="6" t="s">
        <v>17</v>
      </c>
      <c r="I1634" s="25">
        <v>0.45000000000000007</v>
      </c>
      <c r="J1634" s="22">
        <v>8000</v>
      </c>
      <c r="K1634" s="23">
        <f t="shared" si="88"/>
        <v>3600.0000000000005</v>
      </c>
      <c r="L1634" s="23">
        <f t="shared" si="89"/>
        <v>1800.0000000000002</v>
      </c>
      <c r="M1634" s="33">
        <v>0.5</v>
      </c>
      <c r="N1634" s="30">
        <f t="shared" si="93"/>
        <v>0.45</v>
      </c>
      <c r="O1634" s="31">
        <v>3600</v>
      </c>
      <c r="P1634" s="31">
        <v>1800</v>
      </c>
      <c r="Q1634" s="30">
        <f t="shared" si="94"/>
        <v>1620.0000000000002</v>
      </c>
      <c r="R1634" s="27">
        <f t="shared" si="92"/>
        <v>9</v>
      </c>
    </row>
    <row r="1635" spans="1:18">
      <c r="A1635" s="1"/>
      <c r="B1635" s="6" t="s">
        <v>14</v>
      </c>
      <c r="C1635" s="6">
        <v>1185732</v>
      </c>
      <c r="D1635" s="7">
        <v>44454</v>
      </c>
      <c r="E1635" s="6" t="s">
        <v>46</v>
      </c>
      <c r="F1635" s="6" t="s">
        <v>69</v>
      </c>
      <c r="G1635" s="6" t="s">
        <v>70</v>
      </c>
      <c r="H1635" s="6" t="s">
        <v>18</v>
      </c>
      <c r="I1635" s="25">
        <v>0.40000000000000013</v>
      </c>
      <c r="J1635" s="22">
        <v>6000</v>
      </c>
      <c r="K1635" s="23">
        <f t="shared" si="88"/>
        <v>2400.0000000000009</v>
      </c>
      <c r="L1635" s="23">
        <f t="shared" si="89"/>
        <v>960.00000000000023</v>
      </c>
      <c r="M1635" s="33">
        <v>0.39999999999999997</v>
      </c>
      <c r="N1635" s="30">
        <f t="shared" si="93"/>
        <v>0.4</v>
      </c>
      <c r="O1635" s="31">
        <v>2400</v>
      </c>
      <c r="P1635" s="31">
        <v>960</v>
      </c>
      <c r="Q1635" s="30">
        <f t="shared" si="94"/>
        <v>960.00000000000045</v>
      </c>
      <c r="R1635" s="27">
        <f t="shared" si="92"/>
        <v>9</v>
      </c>
    </row>
    <row r="1636" spans="1:18">
      <c r="A1636" s="1"/>
      <c r="B1636" s="6" t="s">
        <v>14</v>
      </c>
      <c r="C1636" s="6">
        <v>1185732</v>
      </c>
      <c r="D1636" s="7">
        <v>44454</v>
      </c>
      <c r="E1636" s="6" t="s">
        <v>46</v>
      </c>
      <c r="F1636" s="6" t="s">
        <v>69</v>
      </c>
      <c r="G1636" s="6" t="s">
        <v>70</v>
      </c>
      <c r="H1636" s="6" t="s">
        <v>19</v>
      </c>
      <c r="I1636" s="25">
        <v>0.35</v>
      </c>
      <c r="J1636" s="22">
        <v>5000</v>
      </c>
      <c r="K1636" s="23">
        <f t="shared" si="88"/>
        <v>1750</v>
      </c>
      <c r="L1636" s="23">
        <f t="shared" si="89"/>
        <v>525</v>
      </c>
      <c r="M1636" s="33">
        <v>0.3</v>
      </c>
      <c r="N1636" s="30">
        <f t="shared" si="93"/>
        <v>0.35</v>
      </c>
      <c r="O1636" s="31">
        <v>1750</v>
      </c>
      <c r="P1636" s="31">
        <v>525</v>
      </c>
      <c r="Q1636" s="30">
        <f t="shared" si="94"/>
        <v>612.5</v>
      </c>
      <c r="R1636" s="27">
        <f t="shared" si="92"/>
        <v>9</v>
      </c>
    </row>
    <row r="1637" spans="1:18">
      <c r="A1637" s="1"/>
      <c r="B1637" s="6" t="s">
        <v>14</v>
      </c>
      <c r="C1637" s="6">
        <v>1185732</v>
      </c>
      <c r="D1637" s="7">
        <v>44454</v>
      </c>
      <c r="E1637" s="6" t="s">
        <v>46</v>
      </c>
      <c r="F1637" s="6" t="s">
        <v>69</v>
      </c>
      <c r="G1637" s="6" t="s">
        <v>70</v>
      </c>
      <c r="H1637" s="6" t="s">
        <v>20</v>
      </c>
      <c r="I1637" s="25">
        <v>0.35</v>
      </c>
      <c r="J1637" s="22">
        <v>4750</v>
      </c>
      <c r="K1637" s="23">
        <f t="shared" si="88"/>
        <v>1662.5</v>
      </c>
      <c r="L1637" s="23">
        <f t="shared" si="89"/>
        <v>581.875</v>
      </c>
      <c r="M1637" s="33">
        <v>0.35</v>
      </c>
      <c r="N1637" s="30">
        <f t="shared" si="93"/>
        <v>0.35</v>
      </c>
      <c r="O1637" s="31">
        <v>1662.5</v>
      </c>
      <c r="P1637" s="31">
        <v>581.875</v>
      </c>
      <c r="Q1637" s="30">
        <f t="shared" si="94"/>
        <v>581.875</v>
      </c>
      <c r="R1637" s="27">
        <f t="shared" ref="R1637:R1700" si="95">MONTH(D1637)</f>
        <v>9</v>
      </c>
    </row>
    <row r="1638" spans="1:18">
      <c r="A1638" s="1"/>
      <c r="B1638" s="6" t="s">
        <v>14</v>
      </c>
      <c r="C1638" s="6">
        <v>1185732</v>
      </c>
      <c r="D1638" s="7">
        <v>44454</v>
      </c>
      <c r="E1638" s="6" t="s">
        <v>46</v>
      </c>
      <c r="F1638" s="6" t="s">
        <v>69</v>
      </c>
      <c r="G1638" s="6" t="s">
        <v>70</v>
      </c>
      <c r="H1638" s="6" t="s">
        <v>21</v>
      </c>
      <c r="I1638" s="25">
        <v>0.45000000000000007</v>
      </c>
      <c r="J1638" s="22">
        <v>4750</v>
      </c>
      <c r="K1638" s="23">
        <f t="shared" si="88"/>
        <v>2137.5000000000005</v>
      </c>
      <c r="L1638" s="23">
        <f t="shared" si="89"/>
        <v>855.00000000000011</v>
      </c>
      <c r="M1638" s="33">
        <v>0.39999999999999997</v>
      </c>
      <c r="N1638" s="30">
        <f t="shared" si="93"/>
        <v>0.45</v>
      </c>
      <c r="O1638" s="31">
        <v>2137.5</v>
      </c>
      <c r="P1638" s="31">
        <v>855</v>
      </c>
      <c r="Q1638" s="30">
        <f t="shared" si="94"/>
        <v>961.87500000000023</v>
      </c>
      <c r="R1638" s="27">
        <f t="shared" si="95"/>
        <v>9</v>
      </c>
    </row>
    <row r="1639" spans="1:18">
      <c r="A1639" s="1"/>
      <c r="B1639" s="6" t="s">
        <v>14</v>
      </c>
      <c r="C1639" s="6">
        <v>1185732</v>
      </c>
      <c r="D1639" s="7">
        <v>44454</v>
      </c>
      <c r="E1639" s="6" t="s">
        <v>46</v>
      </c>
      <c r="F1639" s="6" t="s">
        <v>69</v>
      </c>
      <c r="G1639" s="6" t="s">
        <v>70</v>
      </c>
      <c r="H1639" s="6" t="s">
        <v>22</v>
      </c>
      <c r="I1639" s="25">
        <v>0.50000000000000011</v>
      </c>
      <c r="J1639" s="22">
        <v>5750</v>
      </c>
      <c r="K1639" s="23">
        <f t="shared" si="88"/>
        <v>2875.0000000000005</v>
      </c>
      <c r="L1639" s="23">
        <f t="shared" si="89"/>
        <v>1581.2500000000005</v>
      </c>
      <c r="M1639" s="33">
        <v>0.55000000000000004</v>
      </c>
      <c r="N1639" s="30">
        <f t="shared" si="93"/>
        <v>0.5</v>
      </c>
      <c r="O1639" s="31">
        <v>2875</v>
      </c>
      <c r="P1639" s="31">
        <v>1581.25</v>
      </c>
      <c r="Q1639" s="30">
        <f t="shared" si="94"/>
        <v>1437.5000000000002</v>
      </c>
      <c r="R1639" s="27">
        <f t="shared" si="95"/>
        <v>9</v>
      </c>
    </row>
    <row r="1640" spans="1:18">
      <c r="A1640" s="1"/>
      <c r="B1640" s="6" t="s">
        <v>14</v>
      </c>
      <c r="C1640" s="6">
        <v>1185732</v>
      </c>
      <c r="D1640" s="7">
        <v>44486</v>
      </c>
      <c r="E1640" s="6" t="s">
        <v>46</v>
      </c>
      <c r="F1640" s="6" t="s">
        <v>69</v>
      </c>
      <c r="G1640" s="6" t="s">
        <v>70</v>
      </c>
      <c r="H1640" s="6" t="s">
        <v>17</v>
      </c>
      <c r="I1640" s="25">
        <v>0.50000000000000011</v>
      </c>
      <c r="J1640" s="22">
        <v>7500</v>
      </c>
      <c r="K1640" s="23">
        <f t="shared" si="88"/>
        <v>3750.0000000000009</v>
      </c>
      <c r="L1640" s="23">
        <f t="shared" si="89"/>
        <v>1875.0000000000005</v>
      </c>
      <c r="M1640" s="33">
        <v>0.5</v>
      </c>
      <c r="N1640" s="30">
        <f t="shared" si="93"/>
        <v>0.5</v>
      </c>
      <c r="O1640" s="31">
        <v>3750</v>
      </c>
      <c r="P1640" s="31">
        <v>1875</v>
      </c>
      <c r="Q1640" s="30">
        <f t="shared" si="94"/>
        <v>1875.0000000000005</v>
      </c>
      <c r="R1640" s="27">
        <f t="shared" si="95"/>
        <v>10</v>
      </c>
    </row>
    <row r="1641" spans="1:18">
      <c r="A1641" s="1"/>
      <c r="B1641" s="6" t="s">
        <v>14</v>
      </c>
      <c r="C1641" s="6">
        <v>1185732</v>
      </c>
      <c r="D1641" s="7">
        <v>44486</v>
      </c>
      <c r="E1641" s="6" t="s">
        <v>46</v>
      </c>
      <c r="F1641" s="6" t="s">
        <v>69</v>
      </c>
      <c r="G1641" s="6" t="s">
        <v>70</v>
      </c>
      <c r="H1641" s="6" t="s">
        <v>18</v>
      </c>
      <c r="I1641" s="25">
        <v>0.40000000000000013</v>
      </c>
      <c r="J1641" s="22">
        <v>5750</v>
      </c>
      <c r="K1641" s="23">
        <f t="shared" si="88"/>
        <v>2300.0000000000009</v>
      </c>
      <c r="L1641" s="23">
        <f t="shared" si="89"/>
        <v>920.00000000000034</v>
      </c>
      <c r="M1641" s="33">
        <v>0.39999999999999997</v>
      </c>
      <c r="N1641" s="30">
        <f t="shared" si="93"/>
        <v>0.4</v>
      </c>
      <c r="O1641" s="31">
        <v>2300</v>
      </c>
      <c r="P1641" s="31">
        <v>920</v>
      </c>
      <c r="Q1641" s="30">
        <f t="shared" si="94"/>
        <v>920.00000000000045</v>
      </c>
      <c r="R1641" s="27">
        <f t="shared" si="95"/>
        <v>10</v>
      </c>
    </row>
    <row r="1642" spans="1:18">
      <c r="A1642" s="1"/>
      <c r="B1642" s="6" t="s">
        <v>14</v>
      </c>
      <c r="C1642" s="6">
        <v>1185732</v>
      </c>
      <c r="D1642" s="7">
        <v>44486</v>
      </c>
      <c r="E1642" s="6" t="s">
        <v>46</v>
      </c>
      <c r="F1642" s="6" t="s">
        <v>69</v>
      </c>
      <c r="G1642" s="6" t="s">
        <v>70</v>
      </c>
      <c r="H1642" s="6" t="s">
        <v>19</v>
      </c>
      <c r="I1642" s="25">
        <v>0.40000000000000013</v>
      </c>
      <c r="J1642" s="22">
        <v>4250</v>
      </c>
      <c r="K1642" s="23">
        <f t="shared" si="88"/>
        <v>1700.0000000000005</v>
      </c>
      <c r="L1642" s="23">
        <f t="shared" si="89"/>
        <v>510.00000000000011</v>
      </c>
      <c r="M1642" s="33">
        <v>0.3</v>
      </c>
      <c r="N1642" s="30">
        <f t="shared" si="93"/>
        <v>0.4</v>
      </c>
      <c r="O1642" s="31">
        <v>1700</v>
      </c>
      <c r="P1642" s="31">
        <v>510</v>
      </c>
      <c r="Q1642" s="30">
        <f t="shared" si="94"/>
        <v>680.00000000000023</v>
      </c>
      <c r="R1642" s="27">
        <f t="shared" si="95"/>
        <v>10</v>
      </c>
    </row>
    <row r="1643" spans="1:18">
      <c r="A1643" s="1"/>
      <c r="B1643" s="6" t="s">
        <v>14</v>
      </c>
      <c r="C1643" s="6">
        <v>1185732</v>
      </c>
      <c r="D1643" s="7">
        <v>44486</v>
      </c>
      <c r="E1643" s="6" t="s">
        <v>46</v>
      </c>
      <c r="F1643" s="6" t="s">
        <v>69</v>
      </c>
      <c r="G1643" s="6" t="s">
        <v>70</v>
      </c>
      <c r="H1643" s="6" t="s">
        <v>20</v>
      </c>
      <c r="I1643" s="25">
        <v>0.40000000000000013</v>
      </c>
      <c r="J1643" s="22">
        <v>4000</v>
      </c>
      <c r="K1643" s="23">
        <f t="shared" si="88"/>
        <v>1600.0000000000005</v>
      </c>
      <c r="L1643" s="23">
        <f t="shared" si="89"/>
        <v>560.00000000000011</v>
      </c>
      <c r="M1643" s="33">
        <v>0.35</v>
      </c>
      <c r="N1643" s="30">
        <f t="shared" si="93"/>
        <v>0.4</v>
      </c>
      <c r="O1643" s="31">
        <v>1600</v>
      </c>
      <c r="P1643" s="31">
        <v>560</v>
      </c>
      <c r="Q1643" s="30">
        <f t="shared" si="94"/>
        <v>640.00000000000023</v>
      </c>
      <c r="R1643" s="27">
        <f t="shared" si="95"/>
        <v>10</v>
      </c>
    </row>
    <row r="1644" spans="1:18">
      <c r="A1644" s="1"/>
      <c r="B1644" s="6" t="s">
        <v>14</v>
      </c>
      <c r="C1644" s="6">
        <v>1185732</v>
      </c>
      <c r="D1644" s="7">
        <v>44486</v>
      </c>
      <c r="E1644" s="6" t="s">
        <v>46</v>
      </c>
      <c r="F1644" s="6" t="s">
        <v>69</v>
      </c>
      <c r="G1644" s="6" t="s">
        <v>70</v>
      </c>
      <c r="H1644" s="6" t="s">
        <v>21</v>
      </c>
      <c r="I1644" s="25">
        <v>0.50000000000000011</v>
      </c>
      <c r="J1644" s="22">
        <v>4000</v>
      </c>
      <c r="K1644" s="23">
        <f t="shared" si="88"/>
        <v>2000.0000000000005</v>
      </c>
      <c r="L1644" s="23">
        <f t="shared" si="89"/>
        <v>800.00000000000011</v>
      </c>
      <c r="M1644" s="33">
        <v>0.39999999999999997</v>
      </c>
      <c r="N1644" s="30">
        <f t="shared" si="93"/>
        <v>0.5</v>
      </c>
      <c r="O1644" s="31">
        <v>2000</v>
      </c>
      <c r="P1644" s="31">
        <v>800</v>
      </c>
      <c r="Q1644" s="30">
        <f t="shared" si="94"/>
        <v>1000.0000000000002</v>
      </c>
      <c r="R1644" s="27">
        <f t="shared" si="95"/>
        <v>10</v>
      </c>
    </row>
    <row r="1645" spans="1:18">
      <c r="A1645" s="1"/>
      <c r="B1645" s="6" t="s">
        <v>14</v>
      </c>
      <c r="C1645" s="6">
        <v>1185732</v>
      </c>
      <c r="D1645" s="7">
        <v>44486</v>
      </c>
      <c r="E1645" s="6" t="s">
        <v>46</v>
      </c>
      <c r="F1645" s="6" t="s">
        <v>69</v>
      </c>
      <c r="G1645" s="6" t="s">
        <v>70</v>
      </c>
      <c r="H1645" s="6" t="s">
        <v>22</v>
      </c>
      <c r="I1645" s="25">
        <v>0.55000000000000004</v>
      </c>
      <c r="J1645" s="22">
        <v>5250</v>
      </c>
      <c r="K1645" s="23">
        <f t="shared" si="88"/>
        <v>2887.5000000000005</v>
      </c>
      <c r="L1645" s="23">
        <f t="shared" si="89"/>
        <v>1588.1250000000005</v>
      </c>
      <c r="M1645" s="33">
        <v>0.55000000000000004</v>
      </c>
      <c r="N1645" s="30">
        <f t="shared" si="93"/>
        <v>0.55000000000000004</v>
      </c>
      <c r="O1645" s="31">
        <v>2887.5</v>
      </c>
      <c r="P1645" s="31">
        <v>1588.125</v>
      </c>
      <c r="Q1645" s="30">
        <f t="shared" si="94"/>
        <v>1588.1250000000005</v>
      </c>
      <c r="R1645" s="27">
        <f t="shared" si="95"/>
        <v>10</v>
      </c>
    </row>
    <row r="1646" spans="1:18">
      <c r="A1646" s="1"/>
      <c r="B1646" s="6" t="s">
        <v>14</v>
      </c>
      <c r="C1646" s="6">
        <v>1185732</v>
      </c>
      <c r="D1646" s="7">
        <v>44516</v>
      </c>
      <c r="E1646" s="6" t="s">
        <v>46</v>
      </c>
      <c r="F1646" s="6" t="s">
        <v>69</v>
      </c>
      <c r="G1646" s="6" t="s">
        <v>70</v>
      </c>
      <c r="H1646" s="6" t="s">
        <v>17</v>
      </c>
      <c r="I1646" s="25">
        <v>0.50000000000000011</v>
      </c>
      <c r="J1646" s="22">
        <v>6750</v>
      </c>
      <c r="K1646" s="23">
        <f t="shared" si="88"/>
        <v>3375.0000000000009</v>
      </c>
      <c r="L1646" s="23">
        <f t="shared" si="89"/>
        <v>1687.5000000000005</v>
      </c>
      <c r="M1646" s="33">
        <v>0.5</v>
      </c>
      <c r="N1646" s="30">
        <f t="shared" si="93"/>
        <v>0.5</v>
      </c>
      <c r="O1646" s="31">
        <v>3375</v>
      </c>
      <c r="P1646" s="31">
        <v>1687.5</v>
      </c>
      <c r="Q1646" s="30">
        <f t="shared" si="94"/>
        <v>1687.5000000000005</v>
      </c>
      <c r="R1646" s="27">
        <f t="shared" si="95"/>
        <v>11</v>
      </c>
    </row>
    <row r="1647" spans="1:18">
      <c r="A1647" s="1"/>
      <c r="B1647" s="6" t="s">
        <v>14</v>
      </c>
      <c r="C1647" s="6">
        <v>1185732</v>
      </c>
      <c r="D1647" s="7">
        <v>44516</v>
      </c>
      <c r="E1647" s="6" t="s">
        <v>46</v>
      </c>
      <c r="F1647" s="6" t="s">
        <v>69</v>
      </c>
      <c r="G1647" s="6" t="s">
        <v>70</v>
      </c>
      <c r="H1647" s="6" t="s">
        <v>18</v>
      </c>
      <c r="I1647" s="25">
        <v>0.45000000000000012</v>
      </c>
      <c r="J1647" s="22">
        <v>5000</v>
      </c>
      <c r="K1647" s="23">
        <f t="shared" si="88"/>
        <v>2250.0000000000005</v>
      </c>
      <c r="L1647" s="23">
        <f t="shared" si="89"/>
        <v>900.00000000000011</v>
      </c>
      <c r="M1647" s="33">
        <v>0.39999999999999997</v>
      </c>
      <c r="N1647" s="30">
        <f t="shared" si="93"/>
        <v>0.45</v>
      </c>
      <c r="O1647" s="31">
        <v>2250</v>
      </c>
      <c r="P1647" s="31">
        <v>900</v>
      </c>
      <c r="Q1647" s="30">
        <f t="shared" si="94"/>
        <v>1012.5000000000002</v>
      </c>
      <c r="R1647" s="27">
        <f t="shared" si="95"/>
        <v>11</v>
      </c>
    </row>
    <row r="1648" spans="1:18">
      <c r="A1648" s="1"/>
      <c r="B1648" s="6" t="s">
        <v>14</v>
      </c>
      <c r="C1648" s="6">
        <v>1185732</v>
      </c>
      <c r="D1648" s="7">
        <v>44516</v>
      </c>
      <c r="E1648" s="6" t="s">
        <v>46</v>
      </c>
      <c r="F1648" s="6" t="s">
        <v>69</v>
      </c>
      <c r="G1648" s="6" t="s">
        <v>70</v>
      </c>
      <c r="H1648" s="6" t="s">
        <v>19</v>
      </c>
      <c r="I1648" s="25">
        <v>0.45000000000000012</v>
      </c>
      <c r="J1648" s="22">
        <v>4450</v>
      </c>
      <c r="K1648" s="23">
        <f t="shared" si="88"/>
        <v>2002.5000000000005</v>
      </c>
      <c r="L1648" s="23">
        <f t="shared" si="89"/>
        <v>600.75000000000011</v>
      </c>
      <c r="M1648" s="33">
        <v>0.3</v>
      </c>
      <c r="N1648" s="30">
        <f t="shared" si="93"/>
        <v>0.45</v>
      </c>
      <c r="O1648" s="31">
        <v>2002.5</v>
      </c>
      <c r="P1648" s="31">
        <v>600.75</v>
      </c>
      <c r="Q1648" s="30">
        <f t="shared" si="94"/>
        <v>901.12500000000023</v>
      </c>
      <c r="R1648" s="27">
        <f t="shared" si="95"/>
        <v>11</v>
      </c>
    </row>
    <row r="1649" spans="1:18">
      <c r="A1649" s="1"/>
      <c r="B1649" s="6" t="s">
        <v>14</v>
      </c>
      <c r="C1649" s="6">
        <v>1185732</v>
      </c>
      <c r="D1649" s="7">
        <v>44516</v>
      </c>
      <c r="E1649" s="6" t="s">
        <v>46</v>
      </c>
      <c r="F1649" s="6" t="s">
        <v>69</v>
      </c>
      <c r="G1649" s="6" t="s">
        <v>70</v>
      </c>
      <c r="H1649" s="6" t="s">
        <v>20</v>
      </c>
      <c r="I1649" s="25">
        <v>0.45000000000000012</v>
      </c>
      <c r="J1649" s="22">
        <v>4750</v>
      </c>
      <c r="K1649" s="23">
        <f t="shared" si="88"/>
        <v>2137.5000000000005</v>
      </c>
      <c r="L1649" s="23">
        <f t="shared" si="89"/>
        <v>748.12500000000011</v>
      </c>
      <c r="M1649" s="33">
        <v>0.35</v>
      </c>
      <c r="N1649" s="30">
        <f t="shared" si="93"/>
        <v>0.45</v>
      </c>
      <c r="O1649" s="31">
        <v>2137.5</v>
      </c>
      <c r="P1649" s="31">
        <v>748.125</v>
      </c>
      <c r="Q1649" s="30">
        <f t="shared" si="94"/>
        <v>961.87500000000023</v>
      </c>
      <c r="R1649" s="27">
        <f t="shared" si="95"/>
        <v>11</v>
      </c>
    </row>
    <row r="1650" spans="1:18">
      <c r="A1650" s="1"/>
      <c r="B1650" s="6" t="s">
        <v>14</v>
      </c>
      <c r="C1650" s="6">
        <v>1185732</v>
      </c>
      <c r="D1650" s="7">
        <v>44516</v>
      </c>
      <c r="E1650" s="6" t="s">
        <v>46</v>
      </c>
      <c r="F1650" s="6" t="s">
        <v>69</v>
      </c>
      <c r="G1650" s="6" t="s">
        <v>70</v>
      </c>
      <c r="H1650" s="6" t="s">
        <v>21</v>
      </c>
      <c r="I1650" s="25">
        <v>0.6</v>
      </c>
      <c r="J1650" s="22">
        <v>4500</v>
      </c>
      <c r="K1650" s="23">
        <f t="shared" si="88"/>
        <v>2700</v>
      </c>
      <c r="L1650" s="23">
        <f t="shared" si="89"/>
        <v>1080</v>
      </c>
      <c r="M1650" s="33">
        <v>0.39999999999999997</v>
      </c>
      <c r="N1650" s="30">
        <f t="shared" si="93"/>
        <v>0.6</v>
      </c>
      <c r="O1650" s="31">
        <v>2700</v>
      </c>
      <c r="P1650" s="31">
        <v>1080</v>
      </c>
      <c r="Q1650" s="30">
        <f t="shared" si="94"/>
        <v>1620</v>
      </c>
      <c r="R1650" s="27">
        <f t="shared" si="95"/>
        <v>11</v>
      </c>
    </row>
    <row r="1651" spans="1:18">
      <c r="A1651" s="1"/>
      <c r="B1651" s="6" t="s">
        <v>14</v>
      </c>
      <c r="C1651" s="6">
        <v>1185732</v>
      </c>
      <c r="D1651" s="7">
        <v>44516</v>
      </c>
      <c r="E1651" s="6" t="s">
        <v>46</v>
      </c>
      <c r="F1651" s="6" t="s">
        <v>69</v>
      </c>
      <c r="G1651" s="6" t="s">
        <v>70</v>
      </c>
      <c r="H1651" s="6" t="s">
        <v>22</v>
      </c>
      <c r="I1651" s="25">
        <v>0.64999999999999991</v>
      </c>
      <c r="J1651" s="22">
        <v>6250</v>
      </c>
      <c r="K1651" s="23">
        <f t="shared" si="88"/>
        <v>4062.4999999999995</v>
      </c>
      <c r="L1651" s="23">
        <f t="shared" si="89"/>
        <v>2234.375</v>
      </c>
      <c r="M1651" s="33">
        <v>0.55000000000000004</v>
      </c>
      <c r="N1651" s="30">
        <f t="shared" si="93"/>
        <v>0.65</v>
      </c>
      <c r="O1651" s="31">
        <v>4062.5</v>
      </c>
      <c r="P1651" s="31">
        <v>2234.375</v>
      </c>
      <c r="Q1651" s="30">
        <f t="shared" si="94"/>
        <v>2640.625</v>
      </c>
      <c r="R1651" s="27">
        <f t="shared" si="95"/>
        <v>11</v>
      </c>
    </row>
    <row r="1652" spans="1:18">
      <c r="A1652" s="1"/>
      <c r="B1652" s="6" t="s">
        <v>14</v>
      </c>
      <c r="C1652" s="6">
        <v>1185732</v>
      </c>
      <c r="D1652" s="7">
        <v>44545</v>
      </c>
      <c r="E1652" s="6" t="s">
        <v>46</v>
      </c>
      <c r="F1652" s="6" t="s">
        <v>69</v>
      </c>
      <c r="G1652" s="6" t="s">
        <v>70</v>
      </c>
      <c r="H1652" s="6" t="s">
        <v>17</v>
      </c>
      <c r="I1652" s="25">
        <v>0.6</v>
      </c>
      <c r="J1652" s="22">
        <v>8500</v>
      </c>
      <c r="K1652" s="23">
        <f t="shared" si="88"/>
        <v>5100</v>
      </c>
      <c r="L1652" s="23">
        <f t="shared" si="89"/>
        <v>2550</v>
      </c>
      <c r="M1652" s="33">
        <v>0.5</v>
      </c>
      <c r="N1652" s="30">
        <f t="shared" si="93"/>
        <v>0.6</v>
      </c>
      <c r="O1652" s="31">
        <v>5100</v>
      </c>
      <c r="P1652" s="31">
        <v>2550</v>
      </c>
      <c r="Q1652" s="30">
        <f t="shared" si="94"/>
        <v>3060</v>
      </c>
      <c r="R1652" s="27">
        <f t="shared" si="95"/>
        <v>12</v>
      </c>
    </row>
    <row r="1653" spans="1:18">
      <c r="A1653" s="1"/>
      <c r="B1653" s="6" t="s">
        <v>14</v>
      </c>
      <c r="C1653" s="6">
        <v>1185732</v>
      </c>
      <c r="D1653" s="7">
        <v>44545</v>
      </c>
      <c r="E1653" s="6" t="s">
        <v>46</v>
      </c>
      <c r="F1653" s="6" t="s">
        <v>69</v>
      </c>
      <c r="G1653" s="6" t="s">
        <v>70</v>
      </c>
      <c r="H1653" s="6" t="s">
        <v>18</v>
      </c>
      <c r="I1653" s="25">
        <v>0.5</v>
      </c>
      <c r="J1653" s="22">
        <v>6500</v>
      </c>
      <c r="K1653" s="23">
        <f t="shared" si="88"/>
        <v>3250</v>
      </c>
      <c r="L1653" s="23">
        <f t="shared" si="89"/>
        <v>1300</v>
      </c>
      <c r="M1653" s="33">
        <v>0.39999999999999997</v>
      </c>
      <c r="N1653" s="30">
        <f t="shared" si="93"/>
        <v>0.5</v>
      </c>
      <c r="O1653" s="31">
        <v>3250</v>
      </c>
      <c r="P1653" s="31">
        <v>1300</v>
      </c>
      <c r="Q1653" s="30">
        <f t="shared" si="94"/>
        <v>1625</v>
      </c>
      <c r="R1653" s="27">
        <f t="shared" si="95"/>
        <v>12</v>
      </c>
    </row>
    <row r="1654" spans="1:18">
      <c r="A1654" s="1"/>
      <c r="B1654" s="6" t="s">
        <v>14</v>
      </c>
      <c r="C1654" s="6">
        <v>1185732</v>
      </c>
      <c r="D1654" s="7">
        <v>44545</v>
      </c>
      <c r="E1654" s="6" t="s">
        <v>46</v>
      </c>
      <c r="F1654" s="6" t="s">
        <v>69</v>
      </c>
      <c r="G1654" s="6" t="s">
        <v>70</v>
      </c>
      <c r="H1654" s="6" t="s">
        <v>19</v>
      </c>
      <c r="I1654" s="25">
        <v>0.5</v>
      </c>
      <c r="J1654" s="22">
        <v>6000</v>
      </c>
      <c r="K1654" s="23">
        <f t="shared" si="88"/>
        <v>3000</v>
      </c>
      <c r="L1654" s="23">
        <f t="shared" si="89"/>
        <v>900</v>
      </c>
      <c r="M1654" s="33">
        <v>0.3</v>
      </c>
      <c r="N1654" s="30">
        <f t="shared" si="93"/>
        <v>0.5</v>
      </c>
      <c r="O1654" s="31">
        <v>3000</v>
      </c>
      <c r="P1654" s="31">
        <v>900</v>
      </c>
      <c r="Q1654" s="30">
        <f t="shared" si="94"/>
        <v>1500</v>
      </c>
      <c r="R1654" s="27">
        <f t="shared" si="95"/>
        <v>12</v>
      </c>
    </row>
    <row r="1655" spans="1:18">
      <c r="A1655" s="1"/>
      <c r="B1655" s="6" t="s">
        <v>14</v>
      </c>
      <c r="C1655" s="6">
        <v>1185732</v>
      </c>
      <c r="D1655" s="7">
        <v>44545</v>
      </c>
      <c r="E1655" s="6" t="s">
        <v>46</v>
      </c>
      <c r="F1655" s="6" t="s">
        <v>69</v>
      </c>
      <c r="G1655" s="6" t="s">
        <v>70</v>
      </c>
      <c r="H1655" s="6" t="s">
        <v>20</v>
      </c>
      <c r="I1655" s="25">
        <v>0.5</v>
      </c>
      <c r="J1655" s="22">
        <v>5500</v>
      </c>
      <c r="K1655" s="23">
        <f t="shared" si="88"/>
        <v>2750</v>
      </c>
      <c r="L1655" s="23">
        <f t="shared" si="89"/>
        <v>962.49999999999989</v>
      </c>
      <c r="M1655" s="33">
        <v>0.35</v>
      </c>
      <c r="N1655" s="30">
        <f t="shared" si="93"/>
        <v>0.5</v>
      </c>
      <c r="O1655" s="31">
        <v>2750</v>
      </c>
      <c r="P1655" s="31">
        <v>962.5</v>
      </c>
      <c r="Q1655" s="30">
        <f t="shared" si="94"/>
        <v>1375</v>
      </c>
      <c r="R1655" s="27">
        <f t="shared" si="95"/>
        <v>12</v>
      </c>
    </row>
    <row r="1656" spans="1:18">
      <c r="A1656" s="1"/>
      <c r="B1656" s="6" t="s">
        <v>14</v>
      </c>
      <c r="C1656" s="6">
        <v>1185732</v>
      </c>
      <c r="D1656" s="7">
        <v>44545</v>
      </c>
      <c r="E1656" s="6" t="s">
        <v>46</v>
      </c>
      <c r="F1656" s="6" t="s">
        <v>69</v>
      </c>
      <c r="G1656" s="6" t="s">
        <v>70</v>
      </c>
      <c r="H1656" s="6" t="s">
        <v>21</v>
      </c>
      <c r="I1656" s="25">
        <v>0.6</v>
      </c>
      <c r="J1656" s="22">
        <v>5500</v>
      </c>
      <c r="K1656" s="23">
        <f t="shared" si="88"/>
        <v>3300</v>
      </c>
      <c r="L1656" s="23">
        <f t="shared" si="89"/>
        <v>1320</v>
      </c>
      <c r="M1656" s="33">
        <v>0.39999999999999997</v>
      </c>
      <c r="N1656" s="30">
        <f t="shared" si="93"/>
        <v>0.6</v>
      </c>
      <c r="O1656" s="31">
        <v>3300</v>
      </c>
      <c r="P1656" s="31">
        <v>1320</v>
      </c>
      <c r="Q1656" s="30">
        <f t="shared" si="94"/>
        <v>1980</v>
      </c>
      <c r="R1656" s="27">
        <f t="shared" si="95"/>
        <v>12</v>
      </c>
    </row>
    <row r="1657" spans="1:18">
      <c r="A1657" s="1"/>
      <c r="B1657" s="6" t="s">
        <v>14</v>
      </c>
      <c r="C1657" s="6">
        <v>1185732</v>
      </c>
      <c r="D1657" s="7">
        <v>44545</v>
      </c>
      <c r="E1657" s="6" t="s">
        <v>46</v>
      </c>
      <c r="F1657" s="6" t="s">
        <v>69</v>
      </c>
      <c r="G1657" s="6" t="s">
        <v>70</v>
      </c>
      <c r="H1657" s="6" t="s">
        <v>22</v>
      </c>
      <c r="I1657" s="25">
        <v>0.64999999999999991</v>
      </c>
      <c r="J1657" s="22">
        <v>6500</v>
      </c>
      <c r="K1657" s="23">
        <f t="shared" si="88"/>
        <v>4224.9999999999991</v>
      </c>
      <c r="L1657" s="23">
        <f t="shared" si="89"/>
        <v>2323.7499999999995</v>
      </c>
      <c r="M1657" s="33">
        <v>0.55000000000000004</v>
      </c>
      <c r="N1657" s="30">
        <f t="shared" si="93"/>
        <v>0.65</v>
      </c>
      <c r="O1657" s="31">
        <v>4225</v>
      </c>
      <c r="P1657" s="31">
        <v>2323.75</v>
      </c>
      <c r="Q1657" s="30">
        <f t="shared" si="94"/>
        <v>2746.2499999999995</v>
      </c>
      <c r="R1657" s="27">
        <f t="shared" si="95"/>
        <v>12</v>
      </c>
    </row>
    <row r="1658" spans="1:18">
      <c r="A1658" s="1" t="s">
        <v>39</v>
      </c>
      <c r="B1658" s="6" t="s">
        <v>14</v>
      </c>
      <c r="C1658" s="6">
        <v>1185732</v>
      </c>
      <c r="D1658" s="7">
        <v>44214</v>
      </c>
      <c r="E1658" s="6" t="s">
        <v>33</v>
      </c>
      <c r="F1658" s="6" t="s">
        <v>71</v>
      </c>
      <c r="G1658" s="6" t="s">
        <v>72</v>
      </c>
      <c r="H1658" s="6" t="s">
        <v>17</v>
      </c>
      <c r="I1658" s="25">
        <v>0.3</v>
      </c>
      <c r="J1658" s="22">
        <v>6250</v>
      </c>
      <c r="K1658" s="23">
        <f t="shared" si="88"/>
        <v>1875</v>
      </c>
      <c r="L1658" s="23">
        <f t="shared" si="89"/>
        <v>750</v>
      </c>
      <c r="M1658" s="33">
        <v>0.4</v>
      </c>
      <c r="N1658" s="30">
        <f t="shared" si="93"/>
        <v>0.3</v>
      </c>
      <c r="O1658" s="31">
        <v>1875</v>
      </c>
      <c r="P1658" s="31">
        <v>750</v>
      </c>
      <c r="Q1658" s="30">
        <f t="shared" si="94"/>
        <v>562.5</v>
      </c>
      <c r="R1658" s="27">
        <f t="shared" si="95"/>
        <v>1</v>
      </c>
    </row>
    <row r="1659" spans="1:18">
      <c r="A1659" s="1"/>
      <c r="B1659" s="6" t="s">
        <v>14</v>
      </c>
      <c r="C1659" s="6">
        <v>1185732</v>
      </c>
      <c r="D1659" s="7">
        <v>44214</v>
      </c>
      <c r="E1659" s="6" t="s">
        <v>33</v>
      </c>
      <c r="F1659" s="6" t="s">
        <v>71</v>
      </c>
      <c r="G1659" s="6" t="s">
        <v>72</v>
      </c>
      <c r="H1659" s="6" t="s">
        <v>18</v>
      </c>
      <c r="I1659" s="25">
        <v>0.3</v>
      </c>
      <c r="J1659" s="22">
        <v>4250</v>
      </c>
      <c r="K1659" s="23">
        <f t="shared" si="88"/>
        <v>1275</v>
      </c>
      <c r="L1659" s="23">
        <f t="shared" si="89"/>
        <v>446.25</v>
      </c>
      <c r="M1659" s="33">
        <v>0.35</v>
      </c>
      <c r="N1659" s="30">
        <f t="shared" si="93"/>
        <v>0.3</v>
      </c>
      <c r="O1659" s="31">
        <v>1275</v>
      </c>
      <c r="P1659" s="31">
        <v>446.25</v>
      </c>
      <c r="Q1659" s="30">
        <f t="shared" si="94"/>
        <v>382.5</v>
      </c>
      <c r="R1659" s="27">
        <f t="shared" si="95"/>
        <v>1</v>
      </c>
    </row>
    <row r="1660" spans="1:18">
      <c r="A1660" s="1"/>
      <c r="B1660" s="6" t="s">
        <v>14</v>
      </c>
      <c r="C1660" s="6">
        <v>1185732</v>
      </c>
      <c r="D1660" s="7">
        <v>44214</v>
      </c>
      <c r="E1660" s="6" t="s">
        <v>33</v>
      </c>
      <c r="F1660" s="6" t="s">
        <v>71</v>
      </c>
      <c r="G1660" s="6" t="s">
        <v>72</v>
      </c>
      <c r="H1660" s="6" t="s">
        <v>19</v>
      </c>
      <c r="I1660" s="25">
        <v>0.2</v>
      </c>
      <c r="J1660" s="22">
        <v>4250</v>
      </c>
      <c r="K1660" s="23">
        <f t="shared" si="88"/>
        <v>850</v>
      </c>
      <c r="L1660" s="23">
        <f t="shared" si="89"/>
        <v>297.5</v>
      </c>
      <c r="M1660" s="33">
        <v>0.35</v>
      </c>
      <c r="N1660" s="30">
        <f t="shared" si="93"/>
        <v>0.2</v>
      </c>
      <c r="O1660" s="31">
        <v>850</v>
      </c>
      <c r="P1660" s="31">
        <v>297.5</v>
      </c>
      <c r="Q1660" s="30">
        <f t="shared" si="94"/>
        <v>170</v>
      </c>
      <c r="R1660" s="27">
        <f t="shared" si="95"/>
        <v>1</v>
      </c>
    </row>
    <row r="1661" spans="1:18">
      <c r="A1661" s="1"/>
      <c r="B1661" s="6" t="s">
        <v>14</v>
      </c>
      <c r="C1661" s="6">
        <v>1185732</v>
      </c>
      <c r="D1661" s="7">
        <v>44214</v>
      </c>
      <c r="E1661" s="6" t="s">
        <v>33</v>
      </c>
      <c r="F1661" s="6" t="s">
        <v>71</v>
      </c>
      <c r="G1661" s="6" t="s">
        <v>72</v>
      </c>
      <c r="H1661" s="6" t="s">
        <v>20</v>
      </c>
      <c r="I1661" s="25">
        <v>0.25000000000000006</v>
      </c>
      <c r="J1661" s="22">
        <v>2750</v>
      </c>
      <c r="K1661" s="23">
        <f t="shared" si="88"/>
        <v>687.50000000000011</v>
      </c>
      <c r="L1661" s="23">
        <f t="shared" si="89"/>
        <v>275.00000000000006</v>
      </c>
      <c r="M1661" s="33">
        <v>0.4</v>
      </c>
      <c r="N1661" s="30">
        <f t="shared" si="93"/>
        <v>0.25</v>
      </c>
      <c r="O1661" s="31">
        <v>687.5</v>
      </c>
      <c r="P1661" s="31">
        <v>275</v>
      </c>
      <c r="Q1661" s="30">
        <f t="shared" si="94"/>
        <v>171.87500000000003</v>
      </c>
      <c r="R1661" s="27">
        <f t="shared" si="95"/>
        <v>1</v>
      </c>
    </row>
    <row r="1662" spans="1:18">
      <c r="A1662" s="1"/>
      <c r="B1662" s="6" t="s">
        <v>14</v>
      </c>
      <c r="C1662" s="6">
        <v>1185732</v>
      </c>
      <c r="D1662" s="7">
        <v>44214</v>
      </c>
      <c r="E1662" s="6" t="s">
        <v>33</v>
      </c>
      <c r="F1662" s="6" t="s">
        <v>71</v>
      </c>
      <c r="G1662" s="6" t="s">
        <v>72</v>
      </c>
      <c r="H1662" s="6" t="s">
        <v>21</v>
      </c>
      <c r="I1662" s="25">
        <v>0.39999999999999997</v>
      </c>
      <c r="J1662" s="22">
        <v>3250</v>
      </c>
      <c r="K1662" s="23">
        <f t="shared" si="88"/>
        <v>1300</v>
      </c>
      <c r="L1662" s="23">
        <f t="shared" si="89"/>
        <v>454.99999999999994</v>
      </c>
      <c r="M1662" s="33">
        <v>0.35</v>
      </c>
      <c r="N1662" s="30">
        <f t="shared" si="93"/>
        <v>0.4</v>
      </c>
      <c r="O1662" s="31">
        <v>1300</v>
      </c>
      <c r="P1662" s="31">
        <v>455</v>
      </c>
      <c r="Q1662" s="30">
        <f t="shared" si="94"/>
        <v>520</v>
      </c>
      <c r="R1662" s="27">
        <f t="shared" si="95"/>
        <v>1</v>
      </c>
    </row>
    <row r="1663" spans="1:18">
      <c r="A1663" s="1"/>
      <c r="B1663" s="6" t="s">
        <v>14</v>
      </c>
      <c r="C1663" s="6">
        <v>1185732</v>
      </c>
      <c r="D1663" s="7">
        <v>44214</v>
      </c>
      <c r="E1663" s="6" t="s">
        <v>33</v>
      </c>
      <c r="F1663" s="6" t="s">
        <v>71</v>
      </c>
      <c r="G1663" s="6" t="s">
        <v>72</v>
      </c>
      <c r="H1663" s="6" t="s">
        <v>22</v>
      </c>
      <c r="I1663" s="25">
        <v>0.3</v>
      </c>
      <c r="J1663" s="22">
        <v>4250</v>
      </c>
      <c r="K1663" s="23">
        <f t="shared" si="88"/>
        <v>1275</v>
      </c>
      <c r="L1663" s="23">
        <f t="shared" si="89"/>
        <v>637.5</v>
      </c>
      <c r="M1663" s="33">
        <v>0.5</v>
      </c>
      <c r="N1663" s="30">
        <f t="shared" si="93"/>
        <v>0.3</v>
      </c>
      <c r="O1663" s="31">
        <v>1275</v>
      </c>
      <c r="P1663" s="31">
        <v>637.5</v>
      </c>
      <c r="Q1663" s="30">
        <f t="shared" si="94"/>
        <v>382.5</v>
      </c>
      <c r="R1663" s="27">
        <f t="shared" si="95"/>
        <v>1</v>
      </c>
    </row>
    <row r="1664" spans="1:18">
      <c r="A1664" s="1"/>
      <c r="B1664" s="6" t="s">
        <v>14</v>
      </c>
      <c r="C1664" s="6">
        <v>1185732</v>
      </c>
      <c r="D1664" s="7">
        <v>44245</v>
      </c>
      <c r="E1664" s="6" t="s">
        <v>33</v>
      </c>
      <c r="F1664" s="6" t="s">
        <v>71</v>
      </c>
      <c r="G1664" s="6" t="s">
        <v>72</v>
      </c>
      <c r="H1664" s="6" t="s">
        <v>17</v>
      </c>
      <c r="I1664" s="25">
        <v>0.3</v>
      </c>
      <c r="J1664" s="22">
        <v>6750</v>
      </c>
      <c r="K1664" s="23">
        <f t="shared" si="88"/>
        <v>2025</v>
      </c>
      <c r="L1664" s="23">
        <f t="shared" si="89"/>
        <v>810</v>
      </c>
      <c r="M1664" s="33">
        <v>0.4</v>
      </c>
      <c r="N1664" s="30">
        <f t="shared" si="93"/>
        <v>0.3</v>
      </c>
      <c r="O1664" s="31">
        <v>2025</v>
      </c>
      <c r="P1664" s="31">
        <v>810</v>
      </c>
      <c r="Q1664" s="30">
        <f t="shared" si="94"/>
        <v>607.5</v>
      </c>
      <c r="R1664" s="27">
        <f t="shared" si="95"/>
        <v>2</v>
      </c>
    </row>
    <row r="1665" spans="1:18">
      <c r="A1665" s="1"/>
      <c r="B1665" s="6" t="s">
        <v>14</v>
      </c>
      <c r="C1665" s="6">
        <v>1185732</v>
      </c>
      <c r="D1665" s="7">
        <v>44245</v>
      </c>
      <c r="E1665" s="6" t="s">
        <v>33</v>
      </c>
      <c r="F1665" s="6" t="s">
        <v>71</v>
      </c>
      <c r="G1665" s="6" t="s">
        <v>72</v>
      </c>
      <c r="H1665" s="6" t="s">
        <v>18</v>
      </c>
      <c r="I1665" s="25">
        <v>0.3</v>
      </c>
      <c r="J1665" s="22">
        <v>3250</v>
      </c>
      <c r="K1665" s="23">
        <f t="shared" si="88"/>
        <v>975</v>
      </c>
      <c r="L1665" s="23">
        <f t="shared" si="89"/>
        <v>341.25</v>
      </c>
      <c r="M1665" s="33">
        <v>0.35</v>
      </c>
      <c r="N1665" s="30">
        <f t="shared" si="93"/>
        <v>0.3</v>
      </c>
      <c r="O1665" s="31">
        <v>975</v>
      </c>
      <c r="P1665" s="31">
        <v>341.25</v>
      </c>
      <c r="Q1665" s="30">
        <f t="shared" si="94"/>
        <v>292.5</v>
      </c>
      <c r="R1665" s="27">
        <f t="shared" si="95"/>
        <v>2</v>
      </c>
    </row>
    <row r="1666" spans="1:18">
      <c r="A1666" s="1"/>
      <c r="B1666" s="6" t="s">
        <v>14</v>
      </c>
      <c r="C1666" s="6">
        <v>1185732</v>
      </c>
      <c r="D1666" s="7">
        <v>44245</v>
      </c>
      <c r="E1666" s="6" t="s">
        <v>33</v>
      </c>
      <c r="F1666" s="6" t="s">
        <v>71</v>
      </c>
      <c r="G1666" s="6" t="s">
        <v>72</v>
      </c>
      <c r="H1666" s="6" t="s">
        <v>19</v>
      </c>
      <c r="I1666" s="25">
        <v>0.2</v>
      </c>
      <c r="J1666" s="22">
        <v>3750</v>
      </c>
      <c r="K1666" s="23">
        <f t="shared" si="88"/>
        <v>750</v>
      </c>
      <c r="L1666" s="23">
        <f t="shared" si="89"/>
        <v>262.5</v>
      </c>
      <c r="M1666" s="33">
        <v>0.35</v>
      </c>
      <c r="N1666" s="30">
        <f t="shared" si="93"/>
        <v>0.2</v>
      </c>
      <c r="O1666" s="31">
        <v>750</v>
      </c>
      <c r="P1666" s="31">
        <v>262.5</v>
      </c>
      <c r="Q1666" s="30">
        <f t="shared" si="94"/>
        <v>150</v>
      </c>
      <c r="R1666" s="27">
        <f t="shared" si="95"/>
        <v>2</v>
      </c>
    </row>
    <row r="1667" spans="1:18">
      <c r="A1667" s="1"/>
      <c r="B1667" s="6" t="s">
        <v>14</v>
      </c>
      <c r="C1667" s="6">
        <v>1185732</v>
      </c>
      <c r="D1667" s="7">
        <v>44245</v>
      </c>
      <c r="E1667" s="6" t="s">
        <v>33</v>
      </c>
      <c r="F1667" s="6" t="s">
        <v>71</v>
      </c>
      <c r="G1667" s="6" t="s">
        <v>72</v>
      </c>
      <c r="H1667" s="6" t="s">
        <v>20</v>
      </c>
      <c r="I1667" s="25">
        <v>0.25000000000000006</v>
      </c>
      <c r="J1667" s="22">
        <v>2500</v>
      </c>
      <c r="K1667" s="23">
        <f t="shared" si="88"/>
        <v>625.00000000000011</v>
      </c>
      <c r="L1667" s="23">
        <f t="shared" si="89"/>
        <v>250.00000000000006</v>
      </c>
      <c r="M1667" s="33">
        <v>0.4</v>
      </c>
      <c r="N1667" s="30">
        <f t="shared" ref="N1667:N1730" si="96">_xlfn.NUMBERVALUE(SUBSTITUTE(I1667,"$",""))</f>
        <v>0.25</v>
      </c>
      <c r="O1667" s="31">
        <v>625</v>
      </c>
      <c r="P1667" s="31">
        <v>250</v>
      </c>
      <c r="Q1667" s="30">
        <f t="shared" ref="Q1667:Q1730" si="97">N1667*K1667</f>
        <v>156.25000000000003</v>
      </c>
      <c r="R1667" s="27">
        <f t="shared" si="95"/>
        <v>2</v>
      </c>
    </row>
    <row r="1668" spans="1:18">
      <c r="A1668" s="1"/>
      <c r="B1668" s="6" t="s">
        <v>14</v>
      </c>
      <c r="C1668" s="6">
        <v>1185732</v>
      </c>
      <c r="D1668" s="7">
        <v>44245</v>
      </c>
      <c r="E1668" s="6" t="s">
        <v>33</v>
      </c>
      <c r="F1668" s="6" t="s">
        <v>71</v>
      </c>
      <c r="G1668" s="6" t="s">
        <v>72</v>
      </c>
      <c r="H1668" s="6" t="s">
        <v>21</v>
      </c>
      <c r="I1668" s="25">
        <v>0.39999999999999997</v>
      </c>
      <c r="J1668" s="22">
        <v>3250</v>
      </c>
      <c r="K1668" s="23">
        <f t="shared" si="88"/>
        <v>1300</v>
      </c>
      <c r="L1668" s="23">
        <f t="shared" si="89"/>
        <v>454.99999999999994</v>
      </c>
      <c r="M1668" s="33">
        <v>0.35</v>
      </c>
      <c r="N1668" s="30">
        <f t="shared" si="96"/>
        <v>0.4</v>
      </c>
      <c r="O1668" s="31">
        <v>1300</v>
      </c>
      <c r="P1668" s="31">
        <v>455</v>
      </c>
      <c r="Q1668" s="30">
        <f t="shared" si="97"/>
        <v>520</v>
      </c>
      <c r="R1668" s="27">
        <f t="shared" si="95"/>
        <v>2</v>
      </c>
    </row>
    <row r="1669" spans="1:18">
      <c r="A1669" s="1"/>
      <c r="B1669" s="6" t="s">
        <v>14</v>
      </c>
      <c r="C1669" s="6">
        <v>1185732</v>
      </c>
      <c r="D1669" s="7">
        <v>44245</v>
      </c>
      <c r="E1669" s="6" t="s">
        <v>33</v>
      </c>
      <c r="F1669" s="6" t="s">
        <v>71</v>
      </c>
      <c r="G1669" s="6" t="s">
        <v>72</v>
      </c>
      <c r="H1669" s="6" t="s">
        <v>22</v>
      </c>
      <c r="I1669" s="25">
        <v>0.3</v>
      </c>
      <c r="J1669" s="22">
        <v>4000</v>
      </c>
      <c r="K1669" s="23">
        <f t="shared" si="88"/>
        <v>1200</v>
      </c>
      <c r="L1669" s="23">
        <f t="shared" si="89"/>
        <v>600</v>
      </c>
      <c r="M1669" s="33">
        <v>0.5</v>
      </c>
      <c r="N1669" s="30">
        <f t="shared" si="96"/>
        <v>0.3</v>
      </c>
      <c r="O1669" s="31">
        <v>1200</v>
      </c>
      <c r="P1669" s="31">
        <v>600</v>
      </c>
      <c r="Q1669" s="30">
        <f t="shared" si="97"/>
        <v>360</v>
      </c>
      <c r="R1669" s="27">
        <f t="shared" si="95"/>
        <v>2</v>
      </c>
    </row>
    <row r="1670" spans="1:18">
      <c r="A1670" s="1"/>
      <c r="B1670" s="6" t="s">
        <v>14</v>
      </c>
      <c r="C1670" s="6">
        <v>1185732</v>
      </c>
      <c r="D1670" s="7">
        <v>44272</v>
      </c>
      <c r="E1670" s="6" t="s">
        <v>33</v>
      </c>
      <c r="F1670" s="6" t="s">
        <v>71</v>
      </c>
      <c r="G1670" s="6" t="s">
        <v>72</v>
      </c>
      <c r="H1670" s="6" t="s">
        <v>17</v>
      </c>
      <c r="I1670" s="25">
        <v>0.35000000000000003</v>
      </c>
      <c r="J1670" s="22">
        <v>6200</v>
      </c>
      <c r="K1670" s="23">
        <f t="shared" si="88"/>
        <v>2170</v>
      </c>
      <c r="L1670" s="23">
        <f t="shared" si="89"/>
        <v>868</v>
      </c>
      <c r="M1670" s="33">
        <v>0.4</v>
      </c>
      <c r="N1670" s="30">
        <f t="shared" si="96"/>
        <v>0.35</v>
      </c>
      <c r="O1670" s="31">
        <v>2170</v>
      </c>
      <c r="P1670" s="31">
        <v>868</v>
      </c>
      <c r="Q1670" s="30">
        <f t="shared" si="97"/>
        <v>759.5</v>
      </c>
      <c r="R1670" s="27">
        <f t="shared" si="95"/>
        <v>3</v>
      </c>
    </row>
    <row r="1671" spans="1:18">
      <c r="A1671" s="1"/>
      <c r="B1671" s="6" t="s">
        <v>14</v>
      </c>
      <c r="C1671" s="6">
        <v>1185732</v>
      </c>
      <c r="D1671" s="7">
        <v>44272</v>
      </c>
      <c r="E1671" s="6" t="s">
        <v>33</v>
      </c>
      <c r="F1671" s="6" t="s">
        <v>71</v>
      </c>
      <c r="G1671" s="6" t="s">
        <v>72</v>
      </c>
      <c r="H1671" s="6" t="s">
        <v>18</v>
      </c>
      <c r="I1671" s="25">
        <v>0.35000000000000003</v>
      </c>
      <c r="J1671" s="22">
        <v>3000</v>
      </c>
      <c r="K1671" s="23">
        <f t="shared" si="88"/>
        <v>1050</v>
      </c>
      <c r="L1671" s="23">
        <f t="shared" si="89"/>
        <v>367.5</v>
      </c>
      <c r="M1671" s="33">
        <v>0.35</v>
      </c>
      <c r="N1671" s="30">
        <f t="shared" si="96"/>
        <v>0.35</v>
      </c>
      <c r="O1671" s="31">
        <v>1050</v>
      </c>
      <c r="P1671" s="31">
        <v>367.5</v>
      </c>
      <c r="Q1671" s="30">
        <f t="shared" si="97"/>
        <v>367.5</v>
      </c>
      <c r="R1671" s="27">
        <f t="shared" si="95"/>
        <v>3</v>
      </c>
    </row>
    <row r="1672" spans="1:18">
      <c r="A1672" s="1"/>
      <c r="B1672" s="6" t="s">
        <v>14</v>
      </c>
      <c r="C1672" s="6">
        <v>1185732</v>
      </c>
      <c r="D1672" s="7">
        <v>44272</v>
      </c>
      <c r="E1672" s="6" t="s">
        <v>33</v>
      </c>
      <c r="F1672" s="6" t="s">
        <v>71</v>
      </c>
      <c r="G1672" s="6" t="s">
        <v>72</v>
      </c>
      <c r="H1672" s="6" t="s">
        <v>19</v>
      </c>
      <c r="I1672" s="25">
        <v>0.25000000000000006</v>
      </c>
      <c r="J1672" s="22">
        <v>3500</v>
      </c>
      <c r="K1672" s="23">
        <f t="shared" si="88"/>
        <v>875.00000000000023</v>
      </c>
      <c r="L1672" s="23">
        <f t="shared" si="89"/>
        <v>306.25000000000006</v>
      </c>
      <c r="M1672" s="33">
        <v>0.35</v>
      </c>
      <c r="N1672" s="30">
        <f t="shared" si="96"/>
        <v>0.25</v>
      </c>
      <c r="O1672" s="31">
        <v>875</v>
      </c>
      <c r="P1672" s="31">
        <v>306.25</v>
      </c>
      <c r="Q1672" s="30">
        <f t="shared" si="97"/>
        <v>218.75000000000006</v>
      </c>
      <c r="R1672" s="27">
        <f t="shared" si="95"/>
        <v>3</v>
      </c>
    </row>
    <row r="1673" spans="1:18">
      <c r="A1673" s="1"/>
      <c r="B1673" s="6" t="s">
        <v>14</v>
      </c>
      <c r="C1673" s="6">
        <v>1185732</v>
      </c>
      <c r="D1673" s="7">
        <v>44272</v>
      </c>
      <c r="E1673" s="6" t="s">
        <v>33</v>
      </c>
      <c r="F1673" s="6" t="s">
        <v>71</v>
      </c>
      <c r="G1673" s="6" t="s">
        <v>72</v>
      </c>
      <c r="H1673" s="6" t="s">
        <v>20</v>
      </c>
      <c r="I1673" s="25">
        <v>0.3</v>
      </c>
      <c r="J1673" s="22">
        <v>2000</v>
      </c>
      <c r="K1673" s="23">
        <f t="shared" si="88"/>
        <v>600</v>
      </c>
      <c r="L1673" s="23">
        <f t="shared" si="89"/>
        <v>240</v>
      </c>
      <c r="M1673" s="33">
        <v>0.4</v>
      </c>
      <c r="N1673" s="30">
        <f t="shared" si="96"/>
        <v>0.3</v>
      </c>
      <c r="O1673" s="31">
        <v>600</v>
      </c>
      <c r="P1673" s="31">
        <v>240</v>
      </c>
      <c r="Q1673" s="30">
        <f t="shared" si="97"/>
        <v>180</v>
      </c>
      <c r="R1673" s="27">
        <f t="shared" si="95"/>
        <v>3</v>
      </c>
    </row>
    <row r="1674" spans="1:18">
      <c r="A1674" s="1"/>
      <c r="B1674" s="6" t="s">
        <v>14</v>
      </c>
      <c r="C1674" s="6">
        <v>1185732</v>
      </c>
      <c r="D1674" s="7">
        <v>44272</v>
      </c>
      <c r="E1674" s="6" t="s">
        <v>33</v>
      </c>
      <c r="F1674" s="6" t="s">
        <v>71</v>
      </c>
      <c r="G1674" s="6" t="s">
        <v>72</v>
      </c>
      <c r="H1674" s="6" t="s">
        <v>21</v>
      </c>
      <c r="I1674" s="25">
        <v>0.45</v>
      </c>
      <c r="J1674" s="22">
        <v>2500</v>
      </c>
      <c r="K1674" s="23">
        <f t="shared" si="88"/>
        <v>1125</v>
      </c>
      <c r="L1674" s="23">
        <f t="shared" si="89"/>
        <v>393.75</v>
      </c>
      <c r="M1674" s="33">
        <v>0.35</v>
      </c>
      <c r="N1674" s="30">
        <f t="shared" si="96"/>
        <v>0.45</v>
      </c>
      <c r="O1674" s="31">
        <v>1125</v>
      </c>
      <c r="P1674" s="31">
        <v>393.75</v>
      </c>
      <c r="Q1674" s="30">
        <f t="shared" si="97"/>
        <v>506.25</v>
      </c>
      <c r="R1674" s="27">
        <f t="shared" si="95"/>
        <v>3</v>
      </c>
    </row>
    <row r="1675" spans="1:18">
      <c r="A1675" s="1"/>
      <c r="B1675" s="6" t="s">
        <v>14</v>
      </c>
      <c r="C1675" s="6">
        <v>1185732</v>
      </c>
      <c r="D1675" s="7">
        <v>44272</v>
      </c>
      <c r="E1675" s="6" t="s">
        <v>33</v>
      </c>
      <c r="F1675" s="6" t="s">
        <v>71</v>
      </c>
      <c r="G1675" s="6" t="s">
        <v>72</v>
      </c>
      <c r="H1675" s="6" t="s">
        <v>22</v>
      </c>
      <c r="I1675" s="25">
        <v>0.35000000000000003</v>
      </c>
      <c r="J1675" s="22">
        <v>3500</v>
      </c>
      <c r="K1675" s="23">
        <f t="shared" si="88"/>
        <v>1225.0000000000002</v>
      </c>
      <c r="L1675" s="23">
        <f t="shared" si="89"/>
        <v>612.50000000000011</v>
      </c>
      <c r="M1675" s="33">
        <v>0.5</v>
      </c>
      <c r="N1675" s="30">
        <f t="shared" si="96"/>
        <v>0.35</v>
      </c>
      <c r="O1675" s="31">
        <v>1225</v>
      </c>
      <c r="P1675" s="31">
        <v>612.5</v>
      </c>
      <c r="Q1675" s="30">
        <f t="shared" si="97"/>
        <v>428.75000000000006</v>
      </c>
      <c r="R1675" s="27">
        <f t="shared" si="95"/>
        <v>3</v>
      </c>
    </row>
    <row r="1676" spans="1:18">
      <c r="A1676" s="1"/>
      <c r="B1676" s="6" t="s">
        <v>14</v>
      </c>
      <c r="C1676" s="6">
        <v>1185732</v>
      </c>
      <c r="D1676" s="7">
        <v>44304</v>
      </c>
      <c r="E1676" s="6" t="s">
        <v>33</v>
      </c>
      <c r="F1676" s="6" t="s">
        <v>71</v>
      </c>
      <c r="G1676" s="6" t="s">
        <v>72</v>
      </c>
      <c r="H1676" s="6" t="s">
        <v>17</v>
      </c>
      <c r="I1676" s="25">
        <v>0.35000000000000003</v>
      </c>
      <c r="J1676" s="22">
        <v>5750</v>
      </c>
      <c r="K1676" s="23">
        <f t="shared" si="88"/>
        <v>2012.5000000000002</v>
      </c>
      <c r="L1676" s="23">
        <f t="shared" si="89"/>
        <v>805.00000000000011</v>
      </c>
      <c r="M1676" s="33">
        <v>0.4</v>
      </c>
      <c r="N1676" s="30">
        <f t="shared" si="96"/>
        <v>0.35</v>
      </c>
      <c r="O1676" s="31">
        <v>2012.5</v>
      </c>
      <c r="P1676" s="31">
        <v>805</v>
      </c>
      <c r="Q1676" s="30">
        <f t="shared" si="97"/>
        <v>704.375</v>
      </c>
      <c r="R1676" s="27">
        <f t="shared" si="95"/>
        <v>4</v>
      </c>
    </row>
    <row r="1677" spans="1:18">
      <c r="A1677" s="1"/>
      <c r="B1677" s="6" t="s">
        <v>14</v>
      </c>
      <c r="C1677" s="6">
        <v>1185732</v>
      </c>
      <c r="D1677" s="7">
        <v>44304</v>
      </c>
      <c r="E1677" s="6" t="s">
        <v>33</v>
      </c>
      <c r="F1677" s="6" t="s">
        <v>71</v>
      </c>
      <c r="G1677" s="6" t="s">
        <v>72</v>
      </c>
      <c r="H1677" s="6" t="s">
        <v>18</v>
      </c>
      <c r="I1677" s="25">
        <v>0.30000000000000004</v>
      </c>
      <c r="J1677" s="22">
        <v>2750</v>
      </c>
      <c r="K1677" s="23">
        <f t="shared" si="88"/>
        <v>825.00000000000011</v>
      </c>
      <c r="L1677" s="23">
        <f t="shared" si="89"/>
        <v>288.75</v>
      </c>
      <c r="M1677" s="33">
        <v>0.35</v>
      </c>
      <c r="N1677" s="30">
        <f t="shared" si="96"/>
        <v>0.3</v>
      </c>
      <c r="O1677" s="31">
        <v>825</v>
      </c>
      <c r="P1677" s="31">
        <v>288.75</v>
      </c>
      <c r="Q1677" s="30">
        <f t="shared" si="97"/>
        <v>247.50000000000003</v>
      </c>
      <c r="R1677" s="27">
        <f t="shared" si="95"/>
        <v>4</v>
      </c>
    </row>
    <row r="1678" spans="1:18">
      <c r="A1678" s="1"/>
      <c r="B1678" s="6" t="s">
        <v>14</v>
      </c>
      <c r="C1678" s="6">
        <v>1185732</v>
      </c>
      <c r="D1678" s="7">
        <v>44304</v>
      </c>
      <c r="E1678" s="6" t="s">
        <v>33</v>
      </c>
      <c r="F1678" s="6" t="s">
        <v>71</v>
      </c>
      <c r="G1678" s="6" t="s">
        <v>72</v>
      </c>
      <c r="H1678" s="6" t="s">
        <v>19</v>
      </c>
      <c r="I1678" s="25">
        <v>0.20000000000000007</v>
      </c>
      <c r="J1678" s="22">
        <v>2750</v>
      </c>
      <c r="K1678" s="23">
        <f t="shared" si="88"/>
        <v>550.00000000000023</v>
      </c>
      <c r="L1678" s="23">
        <f t="shared" si="89"/>
        <v>192.50000000000006</v>
      </c>
      <c r="M1678" s="33">
        <v>0.35</v>
      </c>
      <c r="N1678" s="30">
        <f t="shared" si="96"/>
        <v>0.2</v>
      </c>
      <c r="O1678" s="31">
        <v>550</v>
      </c>
      <c r="P1678" s="31">
        <v>192.5</v>
      </c>
      <c r="Q1678" s="30">
        <f t="shared" si="97"/>
        <v>110.00000000000006</v>
      </c>
      <c r="R1678" s="27">
        <f t="shared" si="95"/>
        <v>4</v>
      </c>
    </row>
    <row r="1679" spans="1:18">
      <c r="A1679" s="1"/>
      <c r="B1679" s="6" t="s">
        <v>14</v>
      </c>
      <c r="C1679" s="6">
        <v>1185732</v>
      </c>
      <c r="D1679" s="7">
        <v>44304</v>
      </c>
      <c r="E1679" s="6" t="s">
        <v>33</v>
      </c>
      <c r="F1679" s="6" t="s">
        <v>71</v>
      </c>
      <c r="G1679" s="6" t="s">
        <v>72</v>
      </c>
      <c r="H1679" s="6" t="s">
        <v>20</v>
      </c>
      <c r="I1679" s="25">
        <v>0.25</v>
      </c>
      <c r="J1679" s="22">
        <v>2000</v>
      </c>
      <c r="K1679" s="23">
        <f t="shared" si="88"/>
        <v>500</v>
      </c>
      <c r="L1679" s="23">
        <f t="shared" si="89"/>
        <v>200</v>
      </c>
      <c r="M1679" s="33">
        <v>0.4</v>
      </c>
      <c r="N1679" s="30">
        <f t="shared" si="96"/>
        <v>0.25</v>
      </c>
      <c r="O1679" s="31">
        <v>500</v>
      </c>
      <c r="P1679" s="31">
        <v>200</v>
      </c>
      <c r="Q1679" s="30">
        <f t="shared" si="97"/>
        <v>125</v>
      </c>
      <c r="R1679" s="27">
        <f t="shared" si="95"/>
        <v>4</v>
      </c>
    </row>
    <row r="1680" spans="1:18">
      <c r="A1680" s="1"/>
      <c r="B1680" s="6" t="s">
        <v>14</v>
      </c>
      <c r="C1680" s="6">
        <v>1185732</v>
      </c>
      <c r="D1680" s="7">
        <v>44304</v>
      </c>
      <c r="E1680" s="6" t="s">
        <v>33</v>
      </c>
      <c r="F1680" s="6" t="s">
        <v>71</v>
      </c>
      <c r="G1680" s="6" t="s">
        <v>72</v>
      </c>
      <c r="H1680" s="6" t="s">
        <v>21</v>
      </c>
      <c r="I1680" s="25">
        <v>0.4</v>
      </c>
      <c r="J1680" s="22">
        <v>2250</v>
      </c>
      <c r="K1680" s="23">
        <f t="shared" si="88"/>
        <v>900</v>
      </c>
      <c r="L1680" s="23">
        <f t="shared" si="89"/>
        <v>315</v>
      </c>
      <c r="M1680" s="33">
        <v>0.35</v>
      </c>
      <c r="N1680" s="30">
        <f t="shared" si="96"/>
        <v>0.4</v>
      </c>
      <c r="O1680" s="31">
        <v>900</v>
      </c>
      <c r="P1680" s="31">
        <v>315</v>
      </c>
      <c r="Q1680" s="30">
        <f t="shared" si="97"/>
        <v>360</v>
      </c>
      <c r="R1680" s="27">
        <f t="shared" si="95"/>
        <v>4</v>
      </c>
    </row>
    <row r="1681" spans="1:18">
      <c r="A1681" s="1"/>
      <c r="B1681" s="6" t="s">
        <v>14</v>
      </c>
      <c r="C1681" s="6">
        <v>1185732</v>
      </c>
      <c r="D1681" s="7">
        <v>44304</v>
      </c>
      <c r="E1681" s="6" t="s">
        <v>33</v>
      </c>
      <c r="F1681" s="6" t="s">
        <v>71</v>
      </c>
      <c r="G1681" s="6" t="s">
        <v>72</v>
      </c>
      <c r="H1681" s="6" t="s">
        <v>22</v>
      </c>
      <c r="I1681" s="25">
        <v>0.30000000000000004</v>
      </c>
      <c r="J1681" s="22">
        <v>3500</v>
      </c>
      <c r="K1681" s="23">
        <f t="shared" si="88"/>
        <v>1050.0000000000002</v>
      </c>
      <c r="L1681" s="23">
        <f t="shared" si="89"/>
        <v>525.00000000000011</v>
      </c>
      <c r="M1681" s="33">
        <v>0.5</v>
      </c>
      <c r="N1681" s="30">
        <f t="shared" si="96"/>
        <v>0.3</v>
      </c>
      <c r="O1681" s="31">
        <v>1050</v>
      </c>
      <c r="P1681" s="31">
        <v>525</v>
      </c>
      <c r="Q1681" s="30">
        <f t="shared" si="97"/>
        <v>315.00000000000006</v>
      </c>
      <c r="R1681" s="27">
        <f t="shared" si="95"/>
        <v>4</v>
      </c>
    </row>
    <row r="1682" spans="1:18">
      <c r="A1682" s="1"/>
      <c r="B1682" s="6" t="s">
        <v>14</v>
      </c>
      <c r="C1682" s="6">
        <v>1185732</v>
      </c>
      <c r="D1682" s="7">
        <v>44335</v>
      </c>
      <c r="E1682" s="6" t="s">
        <v>33</v>
      </c>
      <c r="F1682" s="6" t="s">
        <v>71</v>
      </c>
      <c r="G1682" s="6" t="s">
        <v>72</v>
      </c>
      <c r="H1682" s="6" t="s">
        <v>17</v>
      </c>
      <c r="I1682" s="25">
        <v>0.4</v>
      </c>
      <c r="J1682" s="22">
        <v>6200</v>
      </c>
      <c r="K1682" s="23">
        <f t="shared" si="88"/>
        <v>2480</v>
      </c>
      <c r="L1682" s="23">
        <f t="shared" si="89"/>
        <v>992</v>
      </c>
      <c r="M1682" s="33">
        <v>0.4</v>
      </c>
      <c r="N1682" s="30">
        <f t="shared" si="96"/>
        <v>0.4</v>
      </c>
      <c r="O1682" s="31">
        <v>2480</v>
      </c>
      <c r="P1682" s="31">
        <v>992</v>
      </c>
      <c r="Q1682" s="30">
        <f t="shared" si="97"/>
        <v>992</v>
      </c>
      <c r="R1682" s="27">
        <f t="shared" si="95"/>
        <v>5</v>
      </c>
    </row>
    <row r="1683" spans="1:18">
      <c r="A1683" s="1"/>
      <c r="B1683" s="6" t="s">
        <v>14</v>
      </c>
      <c r="C1683" s="6">
        <v>1185732</v>
      </c>
      <c r="D1683" s="7">
        <v>44335</v>
      </c>
      <c r="E1683" s="6" t="s">
        <v>33</v>
      </c>
      <c r="F1683" s="6" t="s">
        <v>71</v>
      </c>
      <c r="G1683" s="6" t="s">
        <v>72</v>
      </c>
      <c r="H1683" s="6" t="s">
        <v>18</v>
      </c>
      <c r="I1683" s="25">
        <v>0.35000000000000009</v>
      </c>
      <c r="J1683" s="22">
        <v>3250</v>
      </c>
      <c r="K1683" s="23">
        <f t="shared" si="88"/>
        <v>1137.5000000000002</v>
      </c>
      <c r="L1683" s="23">
        <f t="shared" si="89"/>
        <v>398.12500000000006</v>
      </c>
      <c r="M1683" s="33">
        <v>0.35</v>
      </c>
      <c r="N1683" s="30">
        <f t="shared" si="96"/>
        <v>0.35</v>
      </c>
      <c r="O1683" s="31">
        <v>1137.5</v>
      </c>
      <c r="P1683" s="31">
        <v>398.125</v>
      </c>
      <c r="Q1683" s="30">
        <f t="shared" si="97"/>
        <v>398.12500000000006</v>
      </c>
      <c r="R1683" s="27">
        <f t="shared" si="95"/>
        <v>5</v>
      </c>
    </row>
    <row r="1684" spans="1:18">
      <c r="A1684" s="1"/>
      <c r="B1684" s="6" t="s">
        <v>14</v>
      </c>
      <c r="C1684" s="6">
        <v>1185732</v>
      </c>
      <c r="D1684" s="7">
        <v>44335</v>
      </c>
      <c r="E1684" s="6" t="s">
        <v>33</v>
      </c>
      <c r="F1684" s="6" t="s">
        <v>71</v>
      </c>
      <c r="G1684" s="6" t="s">
        <v>72</v>
      </c>
      <c r="H1684" s="6" t="s">
        <v>19</v>
      </c>
      <c r="I1684" s="25">
        <v>0.30000000000000004</v>
      </c>
      <c r="J1684" s="22">
        <v>3000</v>
      </c>
      <c r="K1684" s="23">
        <f t="shared" si="88"/>
        <v>900.00000000000011</v>
      </c>
      <c r="L1684" s="23">
        <f t="shared" si="89"/>
        <v>315</v>
      </c>
      <c r="M1684" s="33">
        <v>0.35</v>
      </c>
      <c r="N1684" s="30">
        <f t="shared" si="96"/>
        <v>0.3</v>
      </c>
      <c r="O1684" s="31">
        <v>900</v>
      </c>
      <c r="P1684" s="31">
        <v>315</v>
      </c>
      <c r="Q1684" s="30">
        <f t="shared" si="97"/>
        <v>270</v>
      </c>
      <c r="R1684" s="27">
        <f t="shared" si="95"/>
        <v>5</v>
      </c>
    </row>
    <row r="1685" spans="1:18">
      <c r="A1685" s="1"/>
      <c r="B1685" s="6" t="s">
        <v>14</v>
      </c>
      <c r="C1685" s="6">
        <v>1185732</v>
      </c>
      <c r="D1685" s="7">
        <v>44335</v>
      </c>
      <c r="E1685" s="6" t="s">
        <v>33</v>
      </c>
      <c r="F1685" s="6" t="s">
        <v>71</v>
      </c>
      <c r="G1685" s="6" t="s">
        <v>72</v>
      </c>
      <c r="H1685" s="6" t="s">
        <v>20</v>
      </c>
      <c r="I1685" s="25">
        <v>0.30000000000000004</v>
      </c>
      <c r="J1685" s="22">
        <v>2250</v>
      </c>
      <c r="K1685" s="23">
        <f t="shared" si="88"/>
        <v>675.00000000000011</v>
      </c>
      <c r="L1685" s="23">
        <f t="shared" si="89"/>
        <v>270.00000000000006</v>
      </c>
      <c r="M1685" s="33">
        <v>0.4</v>
      </c>
      <c r="N1685" s="30">
        <f t="shared" si="96"/>
        <v>0.3</v>
      </c>
      <c r="O1685" s="31">
        <v>675</v>
      </c>
      <c r="P1685" s="31">
        <v>270</v>
      </c>
      <c r="Q1685" s="30">
        <f t="shared" si="97"/>
        <v>202.50000000000003</v>
      </c>
      <c r="R1685" s="27">
        <f t="shared" si="95"/>
        <v>5</v>
      </c>
    </row>
    <row r="1686" spans="1:18">
      <c r="A1686" s="1"/>
      <c r="B1686" s="6" t="s">
        <v>14</v>
      </c>
      <c r="C1686" s="6">
        <v>1185732</v>
      </c>
      <c r="D1686" s="7">
        <v>44335</v>
      </c>
      <c r="E1686" s="6" t="s">
        <v>33</v>
      </c>
      <c r="F1686" s="6" t="s">
        <v>71</v>
      </c>
      <c r="G1686" s="6" t="s">
        <v>72</v>
      </c>
      <c r="H1686" s="6" t="s">
        <v>21</v>
      </c>
      <c r="I1686" s="25">
        <v>0.44999999999999996</v>
      </c>
      <c r="J1686" s="22">
        <v>2500</v>
      </c>
      <c r="K1686" s="23">
        <f t="shared" si="88"/>
        <v>1125</v>
      </c>
      <c r="L1686" s="23">
        <f t="shared" si="89"/>
        <v>393.75</v>
      </c>
      <c r="M1686" s="33">
        <v>0.35</v>
      </c>
      <c r="N1686" s="30">
        <f t="shared" si="96"/>
        <v>0.45</v>
      </c>
      <c r="O1686" s="31">
        <v>1125</v>
      </c>
      <c r="P1686" s="31">
        <v>393.75</v>
      </c>
      <c r="Q1686" s="30">
        <f t="shared" si="97"/>
        <v>506.25</v>
      </c>
      <c r="R1686" s="27">
        <f t="shared" si="95"/>
        <v>5</v>
      </c>
    </row>
    <row r="1687" spans="1:18">
      <c r="A1687" s="1"/>
      <c r="B1687" s="6" t="s">
        <v>14</v>
      </c>
      <c r="C1687" s="6">
        <v>1185732</v>
      </c>
      <c r="D1687" s="7">
        <v>44335</v>
      </c>
      <c r="E1687" s="6" t="s">
        <v>33</v>
      </c>
      <c r="F1687" s="6" t="s">
        <v>71</v>
      </c>
      <c r="G1687" s="6" t="s">
        <v>72</v>
      </c>
      <c r="H1687" s="6" t="s">
        <v>22</v>
      </c>
      <c r="I1687" s="25">
        <v>0.49999999999999994</v>
      </c>
      <c r="J1687" s="22">
        <v>3500</v>
      </c>
      <c r="K1687" s="23">
        <f t="shared" si="88"/>
        <v>1749.9999999999998</v>
      </c>
      <c r="L1687" s="23">
        <f t="shared" si="89"/>
        <v>874.99999999999989</v>
      </c>
      <c r="M1687" s="33">
        <v>0.5</v>
      </c>
      <c r="N1687" s="30">
        <f t="shared" si="96"/>
        <v>0.5</v>
      </c>
      <c r="O1687" s="31">
        <v>1750</v>
      </c>
      <c r="P1687" s="31">
        <v>875</v>
      </c>
      <c r="Q1687" s="30">
        <f t="shared" si="97"/>
        <v>874.99999999999989</v>
      </c>
      <c r="R1687" s="27">
        <f t="shared" si="95"/>
        <v>5</v>
      </c>
    </row>
    <row r="1688" spans="1:18">
      <c r="A1688" s="1"/>
      <c r="B1688" s="6" t="s">
        <v>14</v>
      </c>
      <c r="C1688" s="6">
        <v>1185732</v>
      </c>
      <c r="D1688" s="7">
        <v>44365</v>
      </c>
      <c r="E1688" s="6" t="s">
        <v>33</v>
      </c>
      <c r="F1688" s="6" t="s">
        <v>71</v>
      </c>
      <c r="G1688" s="6" t="s">
        <v>72</v>
      </c>
      <c r="H1688" s="6" t="s">
        <v>17</v>
      </c>
      <c r="I1688" s="25">
        <v>0.35000000000000003</v>
      </c>
      <c r="J1688" s="22">
        <v>6000</v>
      </c>
      <c r="K1688" s="23">
        <f t="shared" si="88"/>
        <v>2100</v>
      </c>
      <c r="L1688" s="23">
        <f t="shared" si="89"/>
        <v>840</v>
      </c>
      <c r="M1688" s="33">
        <v>0.4</v>
      </c>
      <c r="N1688" s="30">
        <f t="shared" si="96"/>
        <v>0.35</v>
      </c>
      <c r="O1688" s="31">
        <v>2100</v>
      </c>
      <c r="P1688" s="31">
        <v>840</v>
      </c>
      <c r="Q1688" s="30">
        <f t="shared" si="97"/>
        <v>735</v>
      </c>
      <c r="R1688" s="27">
        <f t="shared" si="95"/>
        <v>6</v>
      </c>
    </row>
    <row r="1689" spans="1:18">
      <c r="A1689" s="1"/>
      <c r="B1689" s="6" t="s">
        <v>14</v>
      </c>
      <c r="C1689" s="6">
        <v>1185732</v>
      </c>
      <c r="D1689" s="7">
        <v>44365</v>
      </c>
      <c r="E1689" s="6" t="s">
        <v>33</v>
      </c>
      <c r="F1689" s="6" t="s">
        <v>71</v>
      </c>
      <c r="G1689" s="6" t="s">
        <v>72</v>
      </c>
      <c r="H1689" s="6" t="s">
        <v>18</v>
      </c>
      <c r="I1689" s="25">
        <v>0.3000000000000001</v>
      </c>
      <c r="J1689" s="22">
        <v>3500</v>
      </c>
      <c r="K1689" s="23">
        <f t="shared" si="88"/>
        <v>1050.0000000000005</v>
      </c>
      <c r="L1689" s="23">
        <f t="shared" si="89"/>
        <v>367.50000000000011</v>
      </c>
      <c r="M1689" s="33">
        <v>0.35</v>
      </c>
      <c r="N1689" s="30">
        <f t="shared" si="96"/>
        <v>0.3</v>
      </c>
      <c r="O1689" s="31">
        <v>1050</v>
      </c>
      <c r="P1689" s="31">
        <v>367.5</v>
      </c>
      <c r="Q1689" s="30">
        <f t="shared" si="97"/>
        <v>315.00000000000011</v>
      </c>
      <c r="R1689" s="27">
        <f t="shared" si="95"/>
        <v>6</v>
      </c>
    </row>
    <row r="1690" spans="1:18">
      <c r="A1690" s="1"/>
      <c r="B1690" s="6" t="s">
        <v>14</v>
      </c>
      <c r="C1690" s="6">
        <v>1185732</v>
      </c>
      <c r="D1690" s="7">
        <v>44365</v>
      </c>
      <c r="E1690" s="6" t="s">
        <v>33</v>
      </c>
      <c r="F1690" s="6" t="s">
        <v>71</v>
      </c>
      <c r="G1690" s="6" t="s">
        <v>72</v>
      </c>
      <c r="H1690" s="6" t="s">
        <v>19</v>
      </c>
      <c r="I1690" s="25">
        <v>0.25000000000000006</v>
      </c>
      <c r="J1690" s="22">
        <v>3750</v>
      </c>
      <c r="K1690" s="23">
        <f t="shared" si="88"/>
        <v>937.50000000000023</v>
      </c>
      <c r="L1690" s="23">
        <f t="shared" si="89"/>
        <v>328.12500000000006</v>
      </c>
      <c r="M1690" s="33">
        <v>0.35</v>
      </c>
      <c r="N1690" s="30">
        <f t="shared" si="96"/>
        <v>0.25</v>
      </c>
      <c r="O1690" s="31">
        <v>937.5</v>
      </c>
      <c r="P1690" s="31">
        <v>328.125</v>
      </c>
      <c r="Q1690" s="30">
        <f t="shared" si="97"/>
        <v>234.37500000000006</v>
      </c>
      <c r="R1690" s="27">
        <f t="shared" si="95"/>
        <v>6</v>
      </c>
    </row>
    <row r="1691" spans="1:18">
      <c r="A1691" s="1"/>
      <c r="B1691" s="6" t="s">
        <v>14</v>
      </c>
      <c r="C1691" s="6">
        <v>1185732</v>
      </c>
      <c r="D1691" s="7">
        <v>44365</v>
      </c>
      <c r="E1691" s="6" t="s">
        <v>33</v>
      </c>
      <c r="F1691" s="6" t="s">
        <v>71</v>
      </c>
      <c r="G1691" s="6" t="s">
        <v>72</v>
      </c>
      <c r="H1691" s="6" t="s">
        <v>20</v>
      </c>
      <c r="I1691" s="25">
        <v>0.25000000000000006</v>
      </c>
      <c r="J1691" s="22">
        <v>3500</v>
      </c>
      <c r="K1691" s="23">
        <f t="shared" si="88"/>
        <v>875.00000000000023</v>
      </c>
      <c r="L1691" s="23">
        <f t="shared" si="89"/>
        <v>350.00000000000011</v>
      </c>
      <c r="M1691" s="33">
        <v>0.4</v>
      </c>
      <c r="N1691" s="30">
        <f t="shared" si="96"/>
        <v>0.25</v>
      </c>
      <c r="O1691" s="31">
        <v>875</v>
      </c>
      <c r="P1691" s="31">
        <v>350</v>
      </c>
      <c r="Q1691" s="30">
        <f t="shared" si="97"/>
        <v>218.75000000000006</v>
      </c>
      <c r="R1691" s="27">
        <f t="shared" si="95"/>
        <v>6</v>
      </c>
    </row>
    <row r="1692" spans="1:18">
      <c r="A1692" s="1"/>
      <c r="B1692" s="6" t="s">
        <v>14</v>
      </c>
      <c r="C1692" s="6">
        <v>1185732</v>
      </c>
      <c r="D1692" s="7">
        <v>44365</v>
      </c>
      <c r="E1692" s="6" t="s">
        <v>33</v>
      </c>
      <c r="F1692" s="6" t="s">
        <v>71</v>
      </c>
      <c r="G1692" s="6" t="s">
        <v>72</v>
      </c>
      <c r="H1692" s="6" t="s">
        <v>21</v>
      </c>
      <c r="I1692" s="25">
        <v>0.4</v>
      </c>
      <c r="J1692" s="22">
        <v>3500</v>
      </c>
      <c r="K1692" s="23">
        <f t="shared" si="88"/>
        <v>1400</v>
      </c>
      <c r="L1692" s="23">
        <f t="shared" si="89"/>
        <v>489.99999999999994</v>
      </c>
      <c r="M1692" s="33">
        <v>0.35</v>
      </c>
      <c r="N1692" s="30">
        <f t="shared" si="96"/>
        <v>0.4</v>
      </c>
      <c r="O1692" s="31">
        <v>1400</v>
      </c>
      <c r="P1692" s="31">
        <v>490</v>
      </c>
      <c r="Q1692" s="30">
        <f t="shared" si="97"/>
        <v>560</v>
      </c>
      <c r="R1692" s="27">
        <f t="shared" si="95"/>
        <v>6</v>
      </c>
    </row>
    <row r="1693" spans="1:18">
      <c r="A1693" s="1"/>
      <c r="B1693" s="6" t="s">
        <v>14</v>
      </c>
      <c r="C1693" s="6">
        <v>1185732</v>
      </c>
      <c r="D1693" s="7">
        <v>44365</v>
      </c>
      <c r="E1693" s="6" t="s">
        <v>33</v>
      </c>
      <c r="F1693" s="6" t="s">
        <v>71</v>
      </c>
      <c r="G1693" s="6" t="s">
        <v>72</v>
      </c>
      <c r="H1693" s="6" t="s">
        <v>22</v>
      </c>
      <c r="I1693" s="25">
        <v>0.45</v>
      </c>
      <c r="J1693" s="22">
        <v>5250</v>
      </c>
      <c r="K1693" s="23">
        <f t="shared" si="88"/>
        <v>2362.5</v>
      </c>
      <c r="L1693" s="23">
        <f t="shared" si="89"/>
        <v>1181.25</v>
      </c>
      <c r="M1693" s="33">
        <v>0.5</v>
      </c>
      <c r="N1693" s="30">
        <f t="shared" si="96"/>
        <v>0.45</v>
      </c>
      <c r="O1693" s="31">
        <v>2362.5</v>
      </c>
      <c r="P1693" s="31">
        <v>1181.25</v>
      </c>
      <c r="Q1693" s="30">
        <f t="shared" si="97"/>
        <v>1063.125</v>
      </c>
      <c r="R1693" s="27">
        <f t="shared" si="95"/>
        <v>6</v>
      </c>
    </row>
    <row r="1694" spans="1:18">
      <c r="A1694" s="1"/>
      <c r="B1694" s="6" t="s">
        <v>14</v>
      </c>
      <c r="C1694" s="6">
        <v>1185732</v>
      </c>
      <c r="D1694" s="7">
        <v>44394</v>
      </c>
      <c r="E1694" s="6" t="s">
        <v>33</v>
      </c>
      <c r="F1694" s="6" t="s">
        <v>71</v>
      </c>
      <c r="G1694" s="6" t="s">
        <v>72</v>
      </c>
      <c r="H1694" s="6" t="s">
        <v>17</v>
      </c>
      <c r="I1694" s="25">
        <v>0.4</v>
      </c>
      <c r="J1694" s="22">
        <v>7500</v>
      </c>
      <c r="K1694" s="23">
        <f t="shared" si="88"/>
        <v>3000</v>
      </c>
      <c r="L1694" s="23">
        <f t="shared" si="89"/>
        <v>1200</v>
      </c>
      <c r="M1694" s="33">
        <v>0.4</v>
      </c>
      <c r="N1694" s="30">
        <f t="shared" si="96"/>
        <v>0.4</v>
      </c>
      <c r="O1694" s="31">
        <v>3000</v>
      </c>
      <c r="P1694" s="31">
        <v>1200</v>
      </c>
      <c r="Q1694" s="30">
        <f t="shared" si="97"/>
        <v>1200</v>
      </c>
      <c r="R1694" s="27">
        <f t="shared" si="95"/>
        <v>7</v>
      </c>
    </row>
    <row r="1695" spans="1:18">
      <c r="A1695" s="1"/>
      <c r="B1695" s="6" t="s">
        <v>14</v>
      </c>
      <c r="C1695" s="6">
        <v>1185732</v>
      </c>
      <c r="D1695" s="7">
        <v>44394</v>
      </c>
      <c r="E1695" s="6" t="s">
        <v>33</v>
      </c>
      <c r="F1695" s="6" t="s">
        <v>71</v>
      </c>
      <c r="G1695" s="6" t="s">
        <v>72</v>
      </c>
      <c r="H1695" s="6" t="s">
        <v>18</v>
      </c>
      <c r="I1695" s="25">
        <v>0.35000000000000009</v>
      </c>
      <c r="J1695" s="22">
        <v>5000</v>
      </c>
      <c r="K1695" s="23">
        <f t="shared" si="88"/>
        <v>1750.0000000000005</v>
      </c>
      <c r="L1695" s="23">
        <f t="shared" si="89"/>
        <v>612.50000000000011</v>
      </c>
      <c r="M1695" s="33">
        <v>0.35</v>
      </c>
      <c r="N1695" s="30">
        <f t="shared" si="96"/>
        <v>0.35</v>
      </c>
      <c r="O1695" s="31">
        <v>1750</v>
      </c>
      <c r="P1695" s="31">
        <v>612.5</v>
      </c>
      <c r="Q1695" s="30">
        <f t="shared" si="97"/>
        <v>612.50000000000011</v>
      </c>
      <c r="R1695" s="27">
        <f t="shared" si="95"/>
        <v>7</v>
      </c>
    </row>
    <row r="1696" spans="1:18">
      <c r="A1696" s="1"/>
      <c r="B1696" s="6" t="s">
        <v>14</v>
      </c>
      <c r="C1696" s="6">
        <v>1185732</v>
      </c>
      <c r="D1696" s="7">
        <v>44394</v>
      </c>
      <c r="E1696" s="6" t="s">
        <v>33</v>
      </c>
      <c r="F1696" s="6" t="s">
        <v>71</v>
      </c>
      <c r="G1696" s="6" t="s">
        <v>72</v>
      </c>
      <c r="H1696" s="6" t="s">
        <v>19</v>
      </c>
      <c r="I1696" s="25">
        <v>0.30000000000000004</v>
      </c>
      <c r="J1696" s="22">
        <v>4250</v>
      </c>
      <c r="K1696" s="23">
        <f t="shared" si="88"/>
        <v>1275.0000000000002</v>
      </c>
      <c r="L1696" s="23">
        <f t="shared" si="89"/>
        <v>446.25000000000006</v>
      </c>
      <c r="M1696" s="33">
        <v>0.35</v>
      </c>
      <c r="N1696" s="30">
        <f t="shared" si="96"/>
        <v>0.3</v>
      </c>
      <c r="O1696" s="31">
        <v>1275</v>
      </c>
      <c r="P1696" s="31">
        <v>446.25</v>
      </c>
      <c r="Q1696" s="30">
        <f t="shared" si="97"/>
        <v>382.50000000000006</v>
      </c>
      <c r="R1696" s="27">
        <f t="shared" si="95"/>
        <v>7</v>
      </c>
    </row>
    <row r="1697" spans="1:18">
      <c r="A1697" s="1"/>
      <c r="B1697" s="6" t="s">
        <v>14</v>
      </c>
      <c r="C1697" s="6">
        <v>1185732</v>
      </c>
      <c r="D1697" s="7">
        <v>44394</v>
      </c>
      <c r="E1697" s="6" t="s">
        <v>33</v>
      </c>
      <c r="F1697" s="6" t="s">
        <v>71</v>
      </c>
      <c r="G1697" s="6" t="s">
        <v>72</v>
      </c>
      <c r="H1697" s="6" t="s">
        <v>20</v>
      </c>
      <c r="I1697" s="25">
        <v>0.30000000000000004</v>
      </c>
      <c r="J1697" s="22">
        <v>3750</v>
      </c>
      <c r="K1697" s="23">
        <f t="shared" si="88"/>
        <v>1125.0000000000002</v>
      </c>
      <c r="L1697" s="23">
        <f t="shared" si="89"/>
        <v>450.00000000000011</v>
      </c>
      <c r="M1697" s="33">
        <v>0.4</v>
      </c>
      <c r="N1697" s="30">
        <f t="shared" si="96"/>
        <v>0.3</v>
      </c>
      <c r="O1697" s="31">
        <v>1125</v>
      </c>
      <c r="P1697" s="31">
        <v>450</v>
      </c>
      <c r="Q1697" s="30">
        <f t="shared" si="97"/>
        <v>337.50000000000006</v>
      </c>
      <c r="R1697" s="27">
        <f t="shared" si="95"/>
        <v>7</v>
      </c>
    </row>
    <row r="1698" spans="1:18">
      <c r="A1698" s="1"/>
      <c r="B1698" s="6" t="s">
        <v>14</v>
      </c>
      <c r="C1698" s="6">
        <v>1185732</v>
      </c>
      <c r="D1698" s="7">
        <v>44394</v>
      </c>
      <c r="E1698" s="6" t="s">
        <v>33</v>
      </c>
      <c r="F1698" s="6" t="s">
        <v>71</v>
      </c>
      <c r="G1698" s="6" t="s">
        <v>72</v>
      </c>
      <c r="H1698" s="6" t="s">
        <v>21</v>
      </c>
      <c r="I1698" s="25">
        <v>0.4</v>
      </c>
      <c r="J1698" s="22">
        <v>3750</v>
      </c>
      <c r="K1698" s="23">
        <f t="shared" si="88"/>
        <v>1500</v>
      </c>
      <c r="L1698" s="23">
        <f t="shared" si="89"/>
        <v>525</v>
      </c>
      <c r="M1698" s="33">
        <v>0.35</v>
      </c>
      <c r="N1698" s="30">
        <f t="shared" si="96"/>
        <v>0.4</v>
      </c>
      <c r="O1698" s="31">
        <v>1500</v>
      </c>
      <c r="P1698" s="31">
        <v>525</v>
      </c>
      <c r="Q1698" s="30">
        <f t="shared" si="97"/>
        <v>600</v>
      </c>
      <c r="R1698" s="27">
        <f t="shared" si="95"/>
        <v>7</v>
      </c>
    </row>
    <row r="1699" spans="1:18">
      <c r="A1699" s="1"/>
      <c r="B1699" s="6" t="s">
        <v>14</v>
      </c>
      <c r="C1699" s="6">
        <v>1185732</v>
      </c>
      <c r="D1699" s="7">
        <v>44394</v>
      </c>
      <c r="E1699" s="6" t="s">
        <v>33</v>
      </c>
      <c r="F1699" s="6" t="s">
        <v>71</v>
      </c>
      <c r="G1699" s="6" t="s">
        <v>72</v>
      </c>
      <c r="H1699" s="6" t="s">
        <v>22</v>
      </c>
      <c r="I1699" s="25">
        <v>0.45</v>
      </c>
      <c r="J1699" s="22">
        <v>5500</v>
      </c>
      <c r="K1699" s="23">
        <f t="shared" si="88"/>
        <v>2475</v>
      </c>
      <c r="L1699" s="23">
        <f t="shared" si="89"/>
        <v>1237.5</v>
      </c>
      <c r="M1699" s="33">
        <v>0.5</v>
      </c>
      <c r="N1699" s="30">
        <f t="shared" si="96"/>
        <v>0.45</v>
      </c>
      <c r="O1699" s="31">
        <v>2475</v>
      </c>
      <c r="P1699" s="31">
        <v>1237.5</v>
      </c>
      <c r="Q1699" s="30">
        <f t="shared" si="97"/>
        <v>1113.75</v>
      </c>
      <c r="R1699" s="27">
        <f t="shared" si="95"/>
        <v>7</v>
      </c>
    </row>
    <row r="1700" spans="1:18">
      <c r="A1700" s="1"/>
      <c r="B1700" s="6" t="s">
        <v>14</v>
      </c>
      <c r="C1700" s="6">
        <v>1185732</v>
      </c>
      <c r="D1700" s="7">
        <v>44426</v>
      </c>
      <c r="E1700" s="6" t="s">
        <v>33</v>
      </c>
      <c r="F1700" s="6" t="s">
        <v>71</v>
      </c>
      <c r="G1700" s="6" t="s">
        <v>72</v>
      </c>
      <c r="H1700" s="6" t="s">
        <v>17</v>
      </c>
      <c r="I1700" s="25">
        <v>0.4</v>
      </c>
      <c r="J1700" s="22">
        <v>7000</v>
      </c>
      <c r="K1700" s="23">
        <f t="shared" si="88"/>
        <v>2800</v>
      </c>
      <c r="L1700" s="23">
        <f t="shared" si="89"/>
        <v>1120</v>
      </c>
      <c r="M1700" s="33">
        <v>0.4</v>
      </c>
      <c r="N1700" s="30">
        <f t="shared" si="96"/>
        <v>0.4</v>
      </c>
      <c r="O1700" s="31">
        <v>2800</v>
      </c>
      <c r="P1700" s="31">
        <v>1120</v>
      </c>
      <c r="Q1700" s="30">
        <f t="shared" si="97"/>
        <v>1120</v>
      </c>
      <c r="R1700" s="27">
        <f t="shared" si="95"/>
        <v>8</v>
      </c>
    </row>
    <row r="1701" spans="1:18">
      <c r="A1701" s="1"/>
      <c r="B1701" s="6" t="s">
        <v>14</v>
      </c>
      <c r="C1701" s="6">
        <v>1185732</v>
      </c>
      <c r="D1701" s="7">
        <v>44426</v>
      </c>
      <c r="E1701" s="6" t="s">
        <v>33</v>
      </c>
      <c r="F1701" s="6" t="s">
        <v>71</v>
      </c>
      <c r="G1701" s="6" t="s">
        <v>72</v>
      </c>
      <c r="H1701" s="6" t="s">
        <v>18</v>
      </c>
      <c r="I1701" s="25">
        <v>0.40000000000000008</v>
      </c>
      <c r="J1701" s="22">
        <v>4750</v>
      </c>
      <c r="K1701" s="23">
        <f t="shared" si="88"/>
        <v>1900.0000000000005</v>
      </c>
      <c r="L1701" s="23">
        <f t="shared" si="89"/>
        <v>665.00000000000011</v>
      </c>
      <c r="M1701" s="33">
        <v>0.35</v>
      </c>
      <c r="N1701" s="30">
        <f t="shared" si="96"/>
        <v>0.4</v>
      </c>
      <c r="O1701" s="31">
        <v>1900</v>
      </c>
      <c r="P1701" s="31">
        <v>665</v>
      </c>
      <c r="Q1701" s="30">
        <f t="shared" si="97"/>
        <v>760.00000000000023</v>
      </c>
      <c r="R1701" s="27">
        <f t="shared" ref="R1701:R1708" si="98">MONTH(D1701)</f>
        <v>8</v>
      </c>
    </row>
    <row r="1702" spans="1:18">
      <c r="A1702" s="1"/>
      <c r="B1702" s="6" t="s">
        <v>14</v>
      </c>
      <c r="C1702" s="6">
        <v>1185732</v>
      </c>
      <c r="D1702" s="7">
        <v>44426</v>
      </c>
      <c r="E1702" s="6" t="s">
        <v>33</v>
      </c>
      <c r="F1702" s="6" t="s">
        <v>71</v>
      </c>
      <c r="G1702" s="6" t="s">
        <v>72</v>
      </c>
      <c r="H1702" s="6" t="s">
        <v>19</v>
      </c>
      <c r="I1702" s="25">
        <v>0.35000000000000003</v>
      </c>
      <c r="J1702" s="22">
        <v>4000</v>
      </c>
      <c r="K1702" s="23">
        <f t="shared" si="88"/>
        <v>1400.0000000000002</v>
      </c>
      <c r="L1702" s="23">
        <f t="shared" si="89"/>
        <v>490.00000000000006</v>
      </c>
      <c r="M1702" s="33">
        <v>0.35</v>
      </c>
      <c r="N1702" s="30">
        <f t="shared" si="96"/>
        <v>0.35</v>
      </c>
      <c r="O1702" s="31">
        <v>1400</v>
      </c>
      <c r="P1702" s="31">
        <v>490</v>
      </c>
      <c r="Q1702" s="30">
        <f t="shared" si="97"/>
        <v>490.00000000000006</v>
      </c>
      <c r="R1702" s="27">
        <f t="shared" si="98"/>
        <v>8</v>
      </c>
    </row>
    <row r="1703" spans="1:18">
      <c r="A1703" s="1"/>
      <c r="B1703" s="6" t="s">
        <v>14</v>
      </c>
      <c r="C1703" s="6">
        <v>1185732</v>
      </c>
      <c r="D1703" s="7">
        <v>44426</v>
      </c>
      <c r="E1703" s="6" t="s">
        <v>33</v>
      </c>
      <c r="F1703" s="6" t="s">
        <v>71</v>
      </c>
      <c r="G1703" s="6" t="s">
        <v>72</v>
      </c>
      <c r="H1703" s="6" t="s">
        <v>20</v>
      </c>
      <c r="I1703" s="25">
        <v>0.25000000000000006</v>
      </c>
      <c r="J1703" s="22">
        <v>3250</v>
      </c>
      <c r="K1703" s="23">
        <f t="shared" si="88"/>
        <v>812.50000000000023</v>
      </c>
      <c r="L1703" s="23">
        <f t="shared" si="89"/>
        <v>325.00000000000011</v>
      </c>
      <c r="M1703" s="33">
        <v>0.4</v>
      </c>
      <c r="N1703" s="30">
        <f t="shared" si="96"/>
        <v>0.25</v>
      </c>
      <c r="O1703" s="31">
        <v>812.5</v>
      </c>
      <c r="P1703" s="31">
        <v>325</v>
      </c>
      <c r="Q1703" s="30">
        <f t="shared" si="97"/>
        <v>203.12500000000006</v>
      </c>
      <c r="R1703" s="27">
        <f t="shared" si="98"/>
        <v>8</v>
      </c>
    </row>
    <row r="1704" spans="1:18">
      <c r="A1704" s="1"/>
      <c r="B1704" s="6" t="s">
        <v>14</v>
      </c>
      <c r="C1704" s="6">
        <v>1185732</v>
      </c>
      <c r="D1704" s="7">
        <v>44426</v>
      </c>
      <c r="E1704" s="6" t="s">
        <v>33</v>
      </c>
      <c r="F1704" s="6" t="s">
        <v>71</v>
      </c>
      <c r="G1704" s="6" t="s">
        <v>72</v>
      </c>
      <c r="H1704" s="6" t="s">
        <v>21</v>
      </c>
      <c r="I1704" s="25">
        <v>0.35000000000000003</v>
      </c>
      <c r="J1704" s="22">
        <v>3000</v>
      </c>
      <c r="K1704" s="23">
        <f t="shared" si="88"/>
        <v>1050</v>
      </c>
      <c r="L1704" s="23">
        <f t="shared" si="89"/>
        <v>367.5</v>
      </c>
      <c r="M1704" s="33">
        <v>0.35</v>
      </c>
      <c r="N1704" s="30">
        <f t="shared" si="96"/>
        <v>0.35</v>
      </c>
      <c r="O1704" s="31">
        <v>1050</v>
      </c>
      <c r="P1704" s="31">
        <v>367.5</v>
      </c>
      <c r="Q1704" s="30">
        <f t="shared" si="97"/>
        <v>367.5</v>
      </c>
      <c r="R1704" s="27">
        <f t="shared" si="98"/>
        <v>8</v>
      </c>
    </row>
    <row r="1705" spans="1:18">
      <c r="A1705" s="1"/>
      <c r="B1705" s="6" t="s">
        <v>14</v>
      </c>
      <c r="C1705" s="6">
        <v>1185732</v>
      </c>
      <c r="D1705" s="7">
        <v>44426</v>
      </c>
      <c r="E1705" s="6" t="s">
        <v>33</v>
      </c>
      <c r="F1705" s="6" t="s">
        <v>71</v>
      </c>
      <c r="G1705" s="6" t="s">
        <v>72</v>
      </c>
      <c r="H1705" s="6" t="s">
        <v>22</v>
      </c>
      <c r="I1705" s="25">
        <v>0.4</v>
      </c>
      <c r="J1705" s="22">
        <v>4750</v>
      </c>
      <c r="K1705" s="23">
        <f t="shared" si="88"/>
        <v>1900</v>
      </c>
      <c r="L1705" s="23">
        <f t="shared" si="89"/>
        <v>950</v>
      </c>
      <c r="M1705" s="33">
        <v>0.5</v>
      </c>
      <c r="N1705" s="30">
        <f t="shared" si="96"/>
        <v>0.4</v>
      </c>
      <c r="O1705" s="31">
        <v>1900</v>
      </c>
      <c r="P1705" s="31">
        <v>950</v>
      </c>
      <c r="Q1705" s="30">
        <f t="shared" si="97"/>
        <v>760</v>
      </c>
      <c r="R1705" s="27">
        <f t="shared" si="98"/>
        <v>8</v>
      </c>
    </row>
    <row r="1706" spans="1:18">
      <c r="A1706" s="1"/>
      <c r="B1706" s="6" t="s">
        <v>14</v>
      </c>
      <c r="C1706" s="6">
        <v>1185732</v>
      </c>
      <c r="D1706" s="7">
        <v>44458</v>
      </c>
      <c r="E1706" s="6" t="s">
        <v>33</v>
      </c>
      <c r="F1706" s="6" t="s">
        <v>71</v>
      </c>
      <c r="G1706" s="6" t="s">
        <v>72</v>
      </c>
      <c r="H1706" s="6" t="s">
        <v>17</v>
      </c>
      <c r="I1706" s="25">
        <v>0.35000000000000003</v>
      </c>
      <c r="J1706" s="22">
        <v>6000</v>
      </c>
      <c r="K1706" s="23">
        <f t="shared" si="88"/>
        <v>2100</v>
      </c>
      <c r="L1706" s="23">
        <f t="shared" si="89"/>
        <v>840</v>
      </c>
      <c r="M1706" s="33">
        <v>0.4</v>
      </c>
      <c r="N1706" s="30">
        <f t="shared" si="96"/>
        <v>0.35</v>
      </c>
      <c r="O1706" s="31">
        <v>2100</v>
      </c>
      <c r="P1706" s="31">
        <v>840</v>
      </c>
      <c r="Q1706" s="30">
        <f t="shared" si="97"/>
        <v>735</v>
      </c>
      <c r="R1706" s="27">
        <f t="shared" si="98"/>
        <v>9</v>
      </c>
    </row>
    <row r="1707" spans="1:18">
      <c r="A1707" s="1"/>
      <c r="B1707" s="6" t="s">
        <v>14</v>
      </c>
      <c r="C1707" s="6">
        <v>1185732</v>
      </c>
      <c r="D1707" s="7">
        <v>44458</v>
      </c>
      <c r="E1707" s="6" t="s">
        <v>33</v>
      </c>
      <c r="F1707" s="6" t="s">
        <v>71</v>
      </c>
      <c r="G1707" s="6" t="s">
        <v>72</v>
      </c>
      <c r="H1707" s="6" t="s">
        <v>18</v>
      </c>
      <c r="I1707" s="25">
        <v>0.3000000000000001</v>
      </c>
      <c r="J1707" s="22">
        <v>4000</v>
      </c>
      <c r="K1707" s="23">
        <f t="shared" si="88"/>
        <v>1200.0000000000005</v>
      </c>
      <c r="L1707" s="23">
        <f t="shared" si="89"/>
        <v>420.00000000000011</v>
      </c>
      <c r="M1707" s="33">
        <v>0.35</v>
      </c>
      <c r="N1707" s="30">
        <f t="shared" si="96"/>
        <v>0.3</v>
      </c>
      <c r="O1707" s="31">
        <v>1200</v>
      </c>
      <c r="P1707" s="31">
        <v>420</v>
      </c>
      <c r="Q1707" s="30">
        <f t="shared" si="97"/>
        <v>360.00000000000011</v>
      </c>
      <c r="R1707" s="27">
        <f t="shared" si="98"/>
        <v>9</v>
      </c>
    </row>
    <row r="1708" spans="1:18">
      <c r="A1708" s="1"/>
      <c r="B1708" s="6" t="s">
        <v>14</v>
      </c>
      <c r="C1708" s="6">
        <v>1185732</v>
      </c>
      <c r="D1708" s="7">
        <v>44458</v>
      </c>
      <c r="E1708" s="6" t="s">
        <v>33</v>
      </c>
      <c r="F1708" s="6" t="s">
        <v>71</v>
      </c>
      <c r="G1708" s="6" t="s">
        <v>72</v>
      </c>
      <c r="H1708" s="6" t="s">
        <v>19</v>
      </c>
      <c r="I1708" s="25">
        <v>0.15000000000000002</v>
      </c>
      <c r="J1708" s="22">
        <v>3000</v>
      </c>
      <c r="K1708" s="23">
        <f t="shared" si="88"/>
        <v>450.00000000000006</v>
      </c>
      <c r="L1708" s="23">
        <f t="shared" si="89"/>
        <v>157.5</v>
      </c>
      <c r="M1708" s="33">
        <v>0.35</v>
      </c>
      <c r="N1708" s="30">
        <f t="shared" si="96"/>
        <v>0.15</v>
      </c>
      <c r="O1708" s="31">
        <v>450</v>
      </c>
      <c r="P1708" s="31">
        <v>157.5</v>
      </c>
      <c r="Q1708" s="30">
        <f t="shared" si="97"/>
        <v>67.5</v>
      </c>
      <c r="R1708" s="27">
        <f t="shared" si="98"/>
        <v>9</v>
      </c>
    </row>
    <row r="1709" spans="1:18">
      <c r="A1709" s="1"/>
      <c r="B1709" s="6" t="s">
        <v>14</v>
      </c>
      <c r="C1709" s="6">
        <v>1185732</v>
      </c>
      <c r="D1709" s="7">
        <v>44458</v>
      </c>
      <c r="E1709" s="6" t="s">
        <v>33</v>
      </c>
      <c r="F1709" s="6" t="s">
        <v>71</v>
      </c>
      <c r="G1709" s="6" t="s">
        <v>72</v>
      </c>
      <c r="H1709" s="6" t="s">
        <v>20</v>
      </c>
      <c r="I1709" s="25">
        <v>0.15000000000000002</v>
      </c>
      <c r="J1709" s="22">
        <v>2750</v>
      </c>
      <c r="K1709" s="23">
        <f t="shared" si="88"/>
        <v>412.50000000000006</v>
      </c>
      <c r="L1709" s="23">
        <f t="shared" si="89"/>
        <v>165.00000000000003</v>
      </c>
      <c r="M1709" s="33">
        <v>0.4</v>
      </c>
      <c r="N1709" s="30">
        <f t="shared" si="96"/>
        <v>0.15</v>
      </c>
      <c r="O1709" s="31">
        <v>412.5</v>
      </c>
      <c r="P1709" s="31">
        <v>165</v>
      </c>
      <c r="Q1709" s="30">
        <f t="shared" si="97"/>
        <v>61.875000000000007</v>
      </c>
      <c r="R1709" s="27">
        <f>MONTH(D1709)</f>
        <v>9</v>
      </c>
    </row>
    <row r="1710" spans="1:18">
      <c r="A1710" s="1"/>
      <c r="B1710" s="6" t="s">
        <v>14</v>
      </c>
      <c r="C1710" s="6">
        <v>1185732</v>
      </c>
      <c r="D1710" s="7">
        <v>44458</v>
      </c>
      <c r="E1710" s="6" t="s">
        <v>33</v>
      </c>
      <c r="F1710" s="6" t="s">
        <v>71</v>
      </c>
      <c r="G1710" s="6" t="s">
        <v>72</v>
      </c>
      <c r="H1710" s="6" t="s">
        <v>21</v>
      </c>
      <c r="I1710" s="25">
        <v>0.25</v>
      </c>
      <c r="J1710" s="22">
        <v>2750</v>
      </c>
      <c r="K1710" s="23">
        <f t="shared" si="88"/>
        <v>687.5</v>
      </c>
      <c r="L1710" s="23">
        <f t="shared" si="89"/>
        <v>240.62499999999997</v>
      </c>
      <c r="M1710" s="33">
        <v>0.35</v>
      </c>
      <c r="N1710" s="30">
        <f t="shared" si="96"/>
        <v>0.25</v>
      </c>
      <c r="O1710" s="31">
        <v>687.5</v>
      </c>
      <c r="P1710" s="31">
        <v>240.625</v>
      </c>
      <c r="Q1710" s="30">
        <f t="shared" si="97"/>
        <v>171.875</v>
      </c>
      <c r="R1710" s="27">
        <f t="shared" ref="R1710:R1773" si="99">MONTH(D1710)</f>
        <v>9</v>
      </c>
    </row>
    <row r="1711" spans="1:18">
      <c r="A1711" s="1"/>
      <c r="B1711" s="6" t="s">
        <v>14</v>
      </c>
      <c r="C1711" s="6">
        <v>1185732</v>
      </c>
      <c r="D1711" s="7">
        <v>44458</v>
      </c>
      <c r="E1711" s="6" t="s">
        <v>33</v>
      </c>
      <c r="F1711" s="6" t="s">
        <v>71</v>
      </c>
      <c r="G1711" s="6" t="s">
        <v>72</v>
      </c>
      <c r="H1711" s="6" t="s">
        <v>22</v>
      </c>
      <c r="I1711" s="25">
        <v>0.30000000000000004</v>
      </c>
      <c r="J1711" s="22">
        <v>3500</v>
      </c>
      <c r="K1711" s="23">
        <f t="shared" si="88"/>
        <v>1050.0000000000002</v>
      </c>
      <c r="L1711" s="23">
        <f t="shared" si="89"/>
        <v>525.00000000000011</v>
      </c>
      <c r="M1711" s="33">
        <v>0.5</v>
      </c>
      <c r="N1711" s="30">
        <f t="shared" si="96"/>
        <v>0.3</v>
      </c>
      <c r="O1711" s="31">
        <v>1050</v>
      </c>
      <c r="P1711" s="31">
        <v>525</v>
      </c>
      <c r="Q1711" s="30">
        <f t="shared" si="97"/>
        <v>315.00000000000006</v>
      </c>
      <c r="R1711" s="27">
        <f t="shared" si="99"/>
        <v>9</v>
      </c>
    </row>
    <row r="1712" spans="1:18">
      <c r="A1712" s="1"/>
      <c r="B1712" s="6" t="s">
        <v>14</v>
      </c>
      <c r="C1712" s="6">
        <v>1185732</v>
      </c>
      <c r="D1712" s="7">
        <v>44487</v>
      </c>
      <c r="E1712" s="6" t="s">
        <v>33</v>
      </c>
      <c r="F1712" s="6" t="s">
        <v>71</v>
      </c>
      <c r="G1712" s="6" t="s">
        <v>72</v>
      </c>
      <c r="H1712" s="6" t="s">
        <v>17</v>
      </c>
      <c r="I1712" s="25">
        <v>0.35</v>
      </c>
      <c r="J1712" s="22">
        <v>5250</v>
      </c>
      <c r="K1712" s="23">
        <f t="shared" si="88"/>
        <v>1837.4999999999998</v>
      </c>
      <c r="L1712" s="23">
        <f t="shared" si="89"/>
        <v>735</v>
      </c>
      <c r="M1712" s="33">
        <v>0.4</v>
      </c>
      <c r="N1712" s="30">
        <f t="shared" si="96"/>
        <v>0.35</v>
      </c>
      <c r="O1712" s="31">
        <v>1837.5</v>
      </c>
      <c r="P1712" s="31">
        <v>735</v>
      </c>
      <c r="Q1712" s="30">
        <f t="shared" si="97"/>
        <v>643.12499999999989</v>
      </c>
      <c r="R1712" s="27">
        <f t="shared" si="99"/>
        <v>10</v>
      </c>
    </row>
    <row r="1713" spans="1:18">
      <c r="A1713" s="1"/>
      <c r="B1713" s="6" t="s">
        <v>14</v>
      </c>
      <c r="C1713" s="6">
        <v>1185732</v>
      </c>
      <c r="D1713" s="7">
        <v>44487</v>
      </c>
      <c r="E1713" s="6" t="s">
        <v>33</v>
      </c>
      <c r="F1713" s="6" t="s">
        <v>71</v>
      </c>
      <c r="G1713" s="6" t="s">
        <v>72</v>
      </c>
      <c r="H1713" s="6" t="s">
        <v>18</v>
      </c>
      <c r="I1713" s="25">
        <v>0.25</v>
      </c>
      <c r="J1713" s="22">
        <v>3500</v>
      </c>
      <c r="K1713" s="23">
        <f t="shared" si="88"/>
        <v>875</v>
      </c>
      <c r="L1713" s="23">
        <f t="shared" si="89"/>
        <v>306.25</v>
      </c>
      <c r="M1713" s="33">
        <v>0.35</v>
      </c>
      <c r="N1713" s="30">
        <f t="shared" si="96"/>
        <v>0.25</v>
      </c>
      <c r="O1713" s="31">
        <v>875</v>
      </c>
      <c r="P1713" s="31">
        <v>306.25</v>
      </c>
      <c r="Q1713" s="30">
        <f t="shared" si="97"/>
        <v>218.75</v>
      </c>
      <c r="R1713" s="27">
        <f t="shared" si="99"/>
        <v>10</v>
      </c>
    </row>
    <row r="1714" spans="1:18">
      <c r="A1714" s="1"/>
      <c r="B1714" s="6" t="s">
        <v>14</v>
      </c>
      <c r="C1714" s="6">
        <v>1185732</v>
      </c>
      <c r="D1714" s="7">
        <v>44487</v>
      </c>
      <c r="E1714" s="6" t="s">
        <v>33</v>
      </c>
      <c r="F1714" s="6" t="s">
        <v>71</v>
      </c>
      <c r="G1714" s="6" t="s">
        <v>72</v>
      </c>
      <c r="H1714" s="6" t="s">
        <v>19</v>
      </c>
      <c r="I1714" s="25">
        <v>0.25</v>
      </c>
      <c r="J1714" s="22">
        <v>2500</v>
      </c>
      <c r="K1714" s="23">
        <f t="shared" si="88"/>
        <v>625</v>
      </c>
      <c r="L1714" s="23">
        <f t="shared" si="89"/>
        <v>218.75</v>
      </c>
      <c r="M1714" s="33">
        <v>0.35</v>
      </c>
      <c r="N1714" s="30">
        <f t="shared" si="96"/>
        <v>0.25</v>
      </c>
      <c r="O1714" s="31">
        <v>625</v>
      </c>
      <c r="P1714" s="31">
        <v>218.75</v>
      </c>
      <c r="Q1714" s="30">
        <f t="shared" si="97"/>
        <v>156.25</v>
      </c>
      <c r="R1714" s="27">
        <f t="shared" si="99"/>
        <v>10</v>
      </c>
    </row>
    <row r="1715" spans="1:18">
      <c r="A1715" s="1"/>
      <c r="B1715" s="6" t="s">
        <v>14</v>
      </c>
      <c r="C1715" s="6">
        <v>1185732</v>
      </c>
      <c r="D1715" s="7">
        <v>44487</v>
      </c>
      <c r="E1715" s="6" t="s">
        <v>33</v>
      </c>
      <c r="F1715" s="6" t="s">
        <v>71</v>
      </c>
      <c r="G1715" s="6" t="s">
        <v>72</v>
      </c>
      <c r="H1715" s="6" t="s">
        <v>20</v>
      </c>
      <c r="I1715" s="25">
        <v>0.25</v>
      </c>
      <c r="J1715" s="22">
        <v>2250</v>
      </c>
      <c r="K1715" s="23">
        <f t="shared" si="88"/>
        <v>562.5</v>
      </c>
      <c r="L1715" s="23">
        <f t="shared" si="89"/>
        <v>225</v>
      </c>
      <c r="M1715" s="33">
        <v>0.4</v>
      </c>
      <c r="N1715" s="30">
        <f t="shared" si="96"/>
        <v>0.25</v>
      </c>
      <c r="O1715" s="31">
        <v>562.5</v>
      </c>
      <c r="P1715" s="31">
        <v>225</v>
      </c>
      <c r="Q1715" s="30">
        <f t="shared" si="97"/>
        <v>140.625</v>
      </c>
      <c r="R1715" s="27">
        <f t="shared" si="99"/>
        <v>10</v>
      </c>
    </row>
    <row r="1716" spans="1:18">
      <c r="A1716" s="1"/>
      <c r="B1716" s="6" t="s">
        <v>14</v>
      </c>
      <c r="C1716" s="6">
        <v>1185732</v>
      </c>
      <c r="D1716" s="7">
        <v>44487</v>
      </c>
      <c r="E1716" s="6" t="s">
        <v>33</v>
      </c>
      <c r="F1716" s="6" t="s">
        <v>71</v>
      </c>
      <c r="G1716" s="6" t="s">
        <v>72</v>
      </c>
      <c r="H1716" s="6" t="s">
        <v>21</v>
      </c>
      <c r="I1716" s="25">
        <v>0.35</v>
      </c>
      <c r="J1716" s="22">
        <v>2250</v>
      </c>
      <c r="K1716" s="23">
        <f t="shared" si="88"/>
        <v>787.5</v>
      </c>
      <c r="L1716" s="23">
        <f t="shared" si="89"/>
        <v>275.625</v>
      </c>
      <c r="M1716" s="33">
        <v>0.35</v>
      </c>
      <c r="N1716" s="30">
        <f t="shared" si="96"/>
        <v>0.35</v>
      </c>
      <c r="O1716" s="31">
        <v>787.5</v>
      </c>
      <c r="P1716" s="31">
        <v>275.625</v>
      </c>
      <c r="Q1716" s="30">
        <f t="shared" si="97"/>
        <v>275.625</v>
      </c>
      <c r="R1716" s="27">
        <f t="shared" si="99"/>
        <v>10</v>
      </c>
    </row>
    <row r="1717" spans="1:18">
      <c r="A1717" s="1"/>
      <c r="B1717" s="6" t="s">
        <v>14</v>
      </c>
      <c r="C1717" s="6">
        <v>1185732</v>
      </c>
      <c r="D1717" s="7">
        <v>44487</v>
      </c>
      <c r="E1717" s="6" t="s">
        <v>33</v>
      </c>
      <c r="F1717" s="6" t="s">
        <v>71</v>
      </c>
      <c r="G1717" s="6" t="s">
        <v>72</v>
      </c>
      <c r="H1717" s="6" t="s">
        <v>22</v>
      </c>
      <c r="I1717" s="25">
        <v>0.39999999999999991</v>
      </c>
      <c r="J1717" s="22">
        <v>3500</v>
      </c>
      <c r="K1717" s="23">
        <f t="shared" si="88"/>
        <v>1399.9999999999998</v>
      </c>
      <c r="L1717" s="23">
        <f t="shared" si="89"/>
        <v>699.99999999999989</v>
      </c>
      <c r="M1717" s="33">
        <v>0.5</v>
      </c>
      <c r="N1717" s="30">
        <f t="shared" si="96"/>
        <v>0.4</v>
      </c>
      <c r="O1717" s="31">
        <v>1400</v>
      </c>
      <c r="P1717" s="31">
        <v>700</v>
      </c>
      <c r="Q1717" s="30">
        <f t="shared" si="97"/>
        <v>559.99999999999989</v>
      </c>
      <c r="R1717" s="27">
        <f t="shared" si="99"/>
        <v>10</v>
      </c>
    </row>
    <row r="1718" spans="1:18">
      <c r="A1718" s="1"/>
      <c r="B1718" s="6" t="s">
        <v>14</v>
      </c>
      <c r="C1718" s="6">
        <v>1185732</v>
      </c>
      <c r="D1718" s="7">
        <v>44518</v>
      </c>
      <c r="E1718" s="6" t="s">
        <v>33</v>
      </c>
      <c r="F1718" s="6" t="s">
        <v>71</v>
      </c>
      <c r="G1718" s="6" t="s">
        <v>72</v>
      </c>
      <c r="H1718" s="6" t="s">
        <v>17</v>
      </c>
      <c r="I1718" s="25">
        <v>0.35000000000000003</v>
      </c>
      <c r="J1718" s="22">
        <v>5000</v>
      </c>
      <c r="K1718" s="23">
        <f t="shared" si="88"/>
        <v>1750.0000000000002</v>
      </c>
      <c r="L1718" s="23">
        <f t="shared" si="89"/>
        <v>700.00000000000011</v>
      </c>
      <c r="M1718" s="33">
        <v>0.4</v>
      </c>
      <c r="N1718" s="30">
        <f t="shared" si="96"/>
        <v>0.35</v>
      </c>
      <c r="O1718" s="31">
        <v>1750</v>
      </c>
      <c r="P1718" s="31">
        <v>700</v>
      </c>
      <c r="Q1718" s="30">
        <f t="shared" si="97"/>
        <v>612.5</v>
      </c>
      <c r="R1718" s="27">
        <f t="shared" si="99"/>
        <v>11</v>
      </c>
    </row>
    <row r="1719" spans="1:18">
      <c r="A1719" s="1"/>
      <c r="B1719" s="6" t="s">
        <v>14</v>
      </c>
      <c r="C1719" s="6">
        <v>1185732</v>
      </c>
      <c r="D1719" s="7">
        <v>44518</v>
      </c>
      <c r="E1719" s="6" t="s">
        <v>33</v>
      </c>
      <c r="F1719" s="6" t="s">
        <v>71</v>
      </c>
      <c r="G1719" s="6" t="s">
        <v>72</v>
      </c>
      <c r="H1719" s="6" t="s">
        <v>18</v>
      </c>
      <c r="I1719" s="25">
        <v>0.25000000000000006</v>
      </c>
      <c r="J1719" s="22">
        <v>3500</v>
      </c>
      <c r="K1719" s="23">
        <f t="shared" si="88"/>
        <v>875.00000000000023</v>
      </c>
      <c r="L1719" s="23">
        <f t="shared" si="89"/>
        <v>306.25000000000006</v>
      </c>
      <c r="M1719" s="33">
        <v>0.35</v>
      </c>
      <c r="N1719" s="30">
        <f t="shared" si="96"/>
        <v>0.25</v>
      </c>
      <c r="O1719" s="31">
        <v>875</v>
      </c>
      <c r="P1719" s="31">
        <v>306.25</v>
      </c>
      <c r="Q1719" s="30">
        <f t="shared" si="97"/>
        <v>218.75000000000006</v>
      </c>
      <c r="R1719" s="27">
        <f t="shared" si="99"/>
        <v>11</v>
      </c>
    </row>
    <row r="1720" spans="1:18">
      <c r="A1720" s="1"/>
      <c r="B1720" s="6" t="s">
        <v>14</v>
      </c>
      <c r="C1720" s="6">
        <v>1185732</v>
      </c>
      <c r="D1720" s="7">
        <v>44518</v>
      </c>
      <c r="E1720" s="6" t="s">
        <v>33</v>
      </c>
      <c r="F1720" s="6" t="s">
        <v>71</v>
      </c>
      <c r="G1720" s="6" t="s">
        <v>72</v>
      </c>
      <c r="H1720" s="6" t="s">
        <v>19</v>
      </c>
      <c r="I1720" s="25">
        <v>0.25000000000000006</v>
      </c>
      <c r="J1720" s="22">
        <v>2950</v>
      </c>
      <c r="K1720" s="23">
        <f t="shared" si="88"/>
        <v>737.50000000000011</v>
      </c>
      <c r="L1720" s="23">
        <f t="shared" si="89"/>
        <v>258.125</v>
      </c>
      <c r="M1720" s="33">
        <v>0.35</v>
      </c>
      <c r="N1720" s="30">
        <f t="shared" si="96"/>
        <v>0.25</v>
      </c>
      <c r="O1720" s="31">
        <v>737.5</v>
      </c>
      <c r="P1720" s="31">
        <v>258.125</v>
      </c>
      <c r="Q1720" s="30">
        <f t="shared" si="97"/>
        <v>184.37500000000003</v>
      </c>
      <c r="R1720" s="27">
        <f t="shared" si="99"/>
        <v>11</v>
      </c>
    </row>
    <row r="1721" spans="1:18">
      <c r="A1721" s="1"/>
      <c r="B1721" s="6" t="s">
        <v>14</v>
      </c>
      <c r="C1721" s="6">
        <v>1185732</v>
      </c>
      <c r="D1721" s="7">
        <v>44518</v>
      </c>
      <c r="E1721" s="6" t="s">
        <v>33</v>
      </c>
      <c r="F1721" s="6" t="s">
        <v>71</v>
      </c>
      <c r="G1721" s="6" t="s">
        <v>72</v>
      </c>
      <c r="H1721" s="6" t="s">
        <v>20</v>
      </c>
      <c r="I1721" s="25">
        <v>0.25000000000000006</v>
      </c>
      <c r="J1721" s="22">
        <v>3250</v>
      </c>
      <c r="K1721" s="23">
        <f t="shared" si="88"/>
        <v>812.50000000000023</v>
      </c>
      <c r="L1721" s="23">
        <f t="shared" si="89"/>
        <v>325.00000000000011</v>
      </c>
      <c r="M1721" s="33">
        <v>0.4</v>
      </c>
      <c r="N1721" s="30">
        <f t="shared" si="96"/>
        <v>0.25</v>
      </c>
      <c r="O1721" s="31">
        <v>812.5</v>
      </c>
      <c r="P1721" s="31">
        <v>325</v>
      </c>
      <c r="Q1721" s="30">
        <f t="shared" si="97"/>
        <v>203.12500000000006</v>
      </c>
      <c r="R1721" s="27">
        <f t="shared" si="99"/>
        <v>11</v>
      </c>
    </row>
    <row r="1722" spans="1:18">
      <c r="A1722" s="1"/>
      <c r="B1722" s="6" t="s">
        <v>14</v>
      </c>
      <c r="C1722" s="6">
        <v>1185732</v>
      </c>
      <c r="D1722" s="7">
        <v>44518</v>
      </c>
      <c r="E1722" s="6" t="s">
        <v>33</v>
      </c>
      <c r="F1722" s="6" t="s">
        <v>71</v>
      </c>
      <c r="G1722" s="6" t="s">
        <v>72</v>
      </c>
      <c r="H1722" s="6" t="s">
        <v>21</v>
      </c>
      <c r="I1722" s="25">
        <v>0.44999999999999996</v>
      </c>
      <c r="J1722" s="22">
        <v>3000</v>
      </c>
      <c r="K1722" s="23">
        <f t="shared" si="88"/>
        <v>1349.9999999999998</v>
      </c>
      <c r="L1722" s="23">
        <f t="shared" si="89"/>
        <v>472.49999999999989</v>
      </c>
      <c r="M1722" s="33">
        <v>0.35</v>
      </c>
      <c r="N1722" s="30">
        <f t="shared" si="96"/>
        <v>0.45</v>
      </c>
      <c r="O1722" s="31">
        <v>1350</v>
      </c>
      <c r="P1722" s="31">
        <v>472.5</v>
      </c>
      <c r="Q1722" s="30">
        <f t="shared" si="97"/>
        <v>607.49999999999989</v>
      </c>
      <c r="R1722" s="27">
        <f t="shared" si="99"/>
        <v>11</v>
      </c>
    </row>
    <row r="1723" spans="1:18">
      <c r="A1723" s="1"/>
      <c r="B1723" s="6" t="s">
        <v>14</v>
      </c>
      <c r="C1723" s="6">
        <v>1185732</v>
      </c>
      <c r="D1723" s="7">
        <v>44518</v>
      </c>
      <c r="E1723" s="6" t="s">
        <v>33</v>
      </c>
      <c r="F1723" s="6" t="s">
        <v>71</v>
      </c>
      <c r="G1723" s="6" t="s">
        <v>72</v>
      </c>
      <c r="H1723" s="6" t="s">
        <v>22</v>
      </c>
      <c r="I1723" s="25">
        <v>0.49999999999999983</v>
      </c>
      <c r="J1723" s="22">
        <v>4000</v>
      </c>
      <c r="K1723" s="23">
        <f t="shared" si="88"/>
        <v>1999.9999999999993</v>
      </c>
      <c r="L1723" s="23">
        <f t="shared" si="89"/>
        <v>999.99999999999966</v>
      </c>
      <c r="M1723" s="33">
        <v>0.5</v>
      </c>
      <c r="N1723" s="30">
        <f t="shared" si="96"/>
        <v>0.5</v>
      </c>
      <c r="O1723" s="31">
        <v>2000</v>
      </c>
      <c r="P1723" s="31">
        <v>1000</v>
      </c>
      <c r="Q1723" s="30">
        <f t="shared" si="97"/>
        <v>999.99999999999966</v>
      </c>
      <c r="R1723" s="27">
        <f t="shared" si="99"/>
        <v>11</v>
      </c>
    </row>
    <row r="1724" spans="1:18">
      <c r="A1724" s="1"/>
      <c r="B1724" s="6" t="s">
        <v>14</v>
      </c>
      <c r="C1724" s="6">
        <v>1185732</v>
      </c>
      <c r="D1724" s="7">
        <v>44547</v>
      </c>
      <c r="E1724" s="6" t="s">
        <v>33</v>
      </c>
      <c r="F1724" s="6" t="s">
        <v>71</v>
      </c>
      <c r="G1724" s="6" t="s">
        <v>72</v>
      </c>
      <c r="H1724" s="6" t="s">
        <v>17</v>
      </c>
      <c r="I1724" s="25">
        <v>0.44999999999999996</v>
      </c>
      <c r="J1724" s="22">
        <v>6500</v>
      </c>
      <c r="K1724" s="23">
        <f t="shared" si="88"/>
        <v>2924.9999999999995</v>
      </c>
      <c r="L1724" s="23">
        <f t="shared" si="89"/>
        <v>1169.9999999999998</v>
      </c>
      <c r="M1724" s="33">
        <v>0.4</v>
      </c>
      <c r="N1724" s="30">
        <f t="shared" si="96"/>
        <v>0.45</v>
      </c>
      <c r="O1724" s="31">
        <v>2925</v>
      </c>
      <c r="P1724" s="31">
        <v>1170</v>
      </c>
      <c r="Q1724" s="30">
        <f t="shared" si="97"/>
        <v>1316.2499999999998</v>
      </c>
      <c r="R1724" s="27">
        <f t="shared" si="99"/>
        <v>12</v>
      </c>
    </row>
    <row r="1725" spans="1:18">
      <c r="A1725" s="1"/>
      <c r="B1725" s="6" t="s">
        <v>14</v>
      </c>
      <c r="C1725" s="6">
        <v>1185732</v>
      </c>
      <c r="D1725" s="7">
        <v>44547</v>
      </c>
      <c r="E1725" s="6" t="s">
        <v>33</v>
      </c>
      <c r="F1725" s="6" t="s">
        <v>71</v>
      </c>
      <c r="G1725" s="6" t="s">
        <v>72</v>
      </c>
      <c r="H1725" s="6" t="s">
        <v>18</v>
      </c>
      <c r="I1725" s="25">
        <v>0.35000000000000003</v>
      </c>
      <c r="J1725" s="22">
        <v>4500</v>
      </c>
      <c r="K1725" s="23">
        <f t="shared" si="88"/>
        <v>1575.0000000000002</v>
      </c>
      <c r="L1725" s="23">
        <f t="shared" si="89"/>
        <v>551.25</v>
      </c>
      <c r="M1725" s="33">
        <v>0.35</v>
      </c>
      <c r="N1725" s="30">
        <f t="shared" si="96"/>
        <v>0.35</v>
      </c>
      <c r="O1725" s="31">
        <v>1575</v>
      </c>
      <c r="P1725" s="31">
        <v>551.25</v>
      </c>
      <c r="Q1725" s="30">
        <f t="shared" si="97"/>
        <v>551.25</v>
      </c>
      <c r="R1725" s="27">
        <f t="shared" si="99"/>
        <v>12</v>
      </c>
    </row>
    <row r="1726" spans="1:18">
      <c r="A1726" s="1"/>
      <c r="B1726" s="6" t="s">
        <v>14</v>
      </c>
      <c r="C1726" s="6">
        <v>1185732</v>
      </c>
      <c r="D1726" s="7">
        <v>44547</v>
      </c>
      <c r="E1726" s="6" t="s">
        <v>33</v>
      </c>
      <c r="F1726" s="6" t="s">
        <v>71</v>
      </c>
      <c r="G1726" s="6" t="s">
        <v>72</v>
      </c>
      <c r="H1726" s="6" t="s">
        <v>19</v>
      </c>
      <c r="I1726" s="25">
        <v>0.35000000000000003</v>
      </c>
      <c r="J1726" s="22">
        <v>4000</v>
      </c>
      <c r="K1726" s="23">
        <f t="shared" si="88"/>
        <v>1400.0000000000002</v>
      </c>
      <c r="L1726" s="23">
        <f t="shared" si="89"/>
        <v>490.00000000000006</v>
      </c>
      <c r="M1726" s="33">
        <v>0.35</v>
      </c>
      <c r="N1726" s="30">
        <f t="shared" si="96"/>
        <v>0.35</v>
      </c>
      <c r="O1726" s="31">
        <v>1400</v>
      </c>
      <c r="P1726" s="31">
        <v>490</v>
      </c>
      <c r="Q1726" s="30">
        <f t="shared" si="97"/>
        <v>490.00000000000006</v>
      </c>
      <c r="R1726" s="27">
        <f t="shared" si="99"/>
        <v>12</v>
      </c>
    </row>
    <row r="1727" spans="1:18">
      <c r="A1727" s="1"/>
      <c r="B1727" s="6" t="s">
        <v>14</v>
      </c>
      <c r="C1727" s="6">
        <v>1185732</v>
      </c>
      <c r="D1727" s="7">
        <v>44547</v>
      </c>
      <c r="E1727" s="6" t="s">
        <v>33</v>
      </c>
      <c r="F1727" s="6" t="s">
        <v>71</v>
      </c>
      <c r="G1727" s="6" t="s">
        <v>72</v>
      </c>
      <c r="H1727" s="6" t="s">
        <v>20</v>
      </c>
      <c r="I1727" s="25">
        <v>0.35000000000000003</v>
      </c>
      <c r="J1727" s="22">
        <v>3500</v>
      </c>
      <c r="K1727" s="23">
        <f t="shared" si="88"/>
        <v>1225.0000000000002</v>
      </c>
      <c r="L1727" s="23">
        <f t="shared" si="89"/>
        <v>490.00000000000011</v>
      </c>
      <c r="M1727" s="33">
        <v>0.4</v>
      </c>
      <c r="N1727" s="30">
        <f t="shared" si="96"/>
        <v>0.35</v>
      </c>
      <c r="O1727" s="31">
        <v>1225</v>
      </c>
      <c r="P1727" s="31">
        <v>490</v>
      </c>
      <c r="Q1727" s="30">
        <f t="shared" si="97"/>
        <v>428.75000000000006</v>
      </c>
      <c r="R1727" s="27">
        <f t="shared" si="99"/>
        <v>12</v>
      </c>
    </row>
    <row r="1728" spans="1:18">
      <c r="A1728" s="1"/>
      <c r="B1728" s="6" t="s">
        <v>14</v>
      </c>
      <c r="C1728" s="6">
        <v>1185732</v>
      </c>
      <c r="D1728" s="7">
        <v>44547</v>
      </c>
      <c r="E1728" s="6" t="s">
        <v>33</v>
      </c>
      <c r="F1728" s="6" t="s">
        <v>71</v>
      </c>
      <c r="G1728" s="6" t="s">
        <v>72</v>
      </c>
      <c r="H1728" s="6" t="s">
        <v>21</v>
      </c>
      <c r="I1728" s="25">
        <v>0.44999999999999996</v>
      </c>
      <c r="J1728" s="22">
        <v>3500</v>
      </c>
      <c r="K1728" s="23">
        <f t="shared" si="88"/>
        <v>1574.9999999999998</v>
      </c>
      <c r="L1728" s="23">
        <f t="shared" si="89"/>
        <v>551.24999999999989</v>
      </c>
      <c r="M1728" s="33">
        <v>0.35</v>
      </c>
      <c r="N1728" s="30">
        <f t="shared" si="96"/>
        <v>0.45</v>
      </c>
      <c r="O1728" s="31">
        <v>1575</v>
      </c>
      <c r="P1728" s="31">
        <v>551.25</v>
      </c>
      <c r="Q1728" s="30">
        <f t="shared" si="97"/>
        <v>708.74999999999989</v>
      </c>
      <c r="R1728" s="27">
        <f t="shared" si="99"/>
        <v>12</v>
      </c>
    </row>
    <row r="1729" spans="1:18">
      <c r="A1729" s="1"/>
      <c r="B1729" s="6" t="s">
        <v>14</v>
      </c>
      <c r="C1729" s="6">
        <v>1185732</v>
      </c>
      <c r="D1729" s="7">
        <v>44547</v>
      </c>
      <c r="E1729" s="6" t="s">
        <v>33</v>
      </c>
      <c r="F1729" s="6" t="s">
        <v>71</v>
      </c>
      <c r="G1729" s="6" t="s">
        <v>72</v>
      </c>
      <c r="H1729" s="6" t="s">
        <v>22</v>
      </c>
      <c r="I1729" s="25">
        <v>0.49999999999999983</v>
      </c>
      <c r="J1729" s="22">
        <v>4500</v>
      </c>
      <c r="K1729" s="23">
        <f t="shared" si="88"/>
        <v>2249.9999999999991</v>
      </c>
      <c r="L1729" s="23">
        <f t="shared" si="89"/>
        <v>1124.9999999999995</v>
      </c>
      <c r="M1729" s="33">
        <v>0.5</v>
      </c>
      <c r="N1729" s="30">
        <f t="shared" si="96"/>
        <v>0.5</v>
      </c>
      <c r="O1729" s="31">
        <v>2250</v>
      </c>
      <c r="P1729" s="31">
        <v>1125</v>
      </c>
      <c r="Q1729" s="30">
        <f t="shared" si="97"/>
        <v>1124.9999999999995</v>
      </c>
      <c r="R1729" s="27">
        <f t="shared" si="99"/>
        <v>12</v>
      </c>
    </row>
    <row r="1730" spans="1:18">
      <c r="A1730" s="1" t="s">
        <v>39</v>
      </c>
      <c r="B1730" s="6" t="s">
        <v>14</v>
      </c>
      <c r="C1730" s="6">
        <v>1185732</v>
      </c>
      <c r="D1730" s="7">
        <v>44207</v>
      </c>
      <c r="E1730" s="6" t="s">
        <v>33</v>
      </c>
      <c r="F1730" s="6" t="s">
        <v>73</v>
      </c>
      <c r="G1730" s="6" t="s">
        <v>74</v>
      </c>
      <c r="H1730" s="6" t="s">
        <v>17</v>
      </c>
      <c r="I1730" s="25">
        <v>0.25</v>
      </c>
      <c r="J1730" s="22">
        <v>6750</v>
      </c>
      <c r="K1730" s="23">
        <f t="shared" si="88"/>
        <v>1687.5</v>
      </c>
      <c r="L1730" s="23">
        <f t="shared" si="89"/>
        <v>675</v>
      </c>
      <c r="M1730" s="33">
        <v>0.4</v>
      </c>
      <c r="N1730" s="30">
        <f t="shared" si="96"/>
        <v>0.25</v>
      </c>
      <c r="O1730" s="31">
        <v>1687.5</v>
      </c>
      <c r="P1730" s="31">
        <v>675</v>
      </c>
      <c r="Q1730" s="30">
        <f t="shared" si="97"/>
        <v>421.875</v>
      </c>
      <c r="R1730" s="27">
        <f t="shared" si="99"/>
        <v>1</v>
      </c>
    </row>
    <row r="1731" spans="1:18">
      <c r="A1731" s="1"/>
      <c r="B1731" s="6" t="s">
        <v>14</v>
      </c>
      <c r="C1731" s="6">
        <v>1185732</v>
      </c>
      <c r="D1731" s="7">
        <v>44207</v>
      </c>
      <c r="E1731" s="6" t="s">
        <v>33</v>
      </c>
      <c r="F1731" s="6" t="s">
        <v>73</v>
      </c>
      <c r="G1731" s="6" t="s">
        <v>74</v>
      </c>
      <c r="H1731" s="6" t="s">
        <v>18</v>
      </c>
      <c r="I1731" s="25">
        <v>0.25</v>
      </c>
      <c r="J1731" s="22">
        <v>4750</v>
      </c>
      <c r="K1731" s="23">
        <f t="shared" si="88"/>
        <v>1187.5</v>
      </c>
      <c r="L1731" s="23">
        <f t="shared" si="89"/>
        <v>415.625</v>
      </c>
      <c r="M1731" s="33">
        <v>0.35</v>
      </c>
      <c r="N1731" s="30">
        <f t="shared" ref="N1731:N1794" si="100">_xlfn.NUMBERVALUE(SUBSTITUTE(I1731,"$",""))</f>
        <v>0.25</v>
      </c>
      <c r="O1731" s="31">
        <v>1187.5</v>
      </c>
      <c r="P1731" s="31">
        <v>415.625</v>
      </c>
      <c r="Q1731" s="30">
        <f t="shared" ref="Q1731:Q1794" si="101">N1731*K1731</f>
        <v>296.875</v>
      </c>
      <c r="R1731" s="27">
        <f t="shared" si="99"/>
        <v>1</v>
      </c>
    </row>
    <row r="1732" spans="1:18">
      <c r="A1732" s="1"/>
      <c r="B1732" s="6" t="s">
        <v>14</v>
      </c>
      <c r="C1732" s="6">
        <v>1185732</v>
      </c>
      <c r="D1732" s="7">
        <v>44207</v>
      </c>
      <c r="E1732" s="6" t="s">
        <v>33</v>
      </c>
      <c r="F1732" s="6" t="s">
        <v>73</v>
      </c>
      <c r="G1732" s="6" t="s">
        <v>74</v>
      </c>
      <c r="H1732" s="6" t="s">
        <v>19</v>
      </c>
      <c r="I1732" s="25">
        <v>0.15000000000000002</v>
      </c>
      <c r="J1732" s="22">
        <v>4750</v>
      </c>
      <c r="K1732" s="23">
        <f t="shared" si="88"/>
        <v>712.50000000000011</v>
      </c>
      <c r="L1732" s="23">
        <f t="shared" si="89"/>
        <v>249.37500000000003</v>
      </c>
      <c r="M1732" s="33">
        <v>0.35</v>
      </c>
      <c r="N1732" s="30">
        <f t="shared" si="100"/>
        <v>0.15</v>
      </c>
      <c r="O1732" s="31">
        <v>712.5</v>
      </c>
      <c r="P1732" s="31">
        <v>249.375</v>
      </c>
      <c r="Q1732" s="30">
        <f t="shared" si="101"/>
        <v>106.87500000000001</v>
      </c>
      <c r="R1732" s="27">
        <f t="shared" si="99"/>
        <v>1</v>
      </c>
    </row>
    <row r="1733" spans="1:18">
      <c r="A1733" s="1"/>
      <c r="B1733" s="6" t="s">
        <v>14</v>
      </c>
      <c r="C1733" s="6">
        <v>1185732</v>
      </c>
      <c r="D1733" s="7">
        <v>44207</v>
      </c>
      <c r="E1733" s="6" t="s">
        <v>33</v>
      </c>
      <c r="F1733" s="6" t="s">
        <v>73</v>
      </c>
      <c r="G1733" s="6" t="s">
        <v>74</v>
      </c>
      <c r="H1733" s="6" t="s">
        <v>20</v>
      </c>
      <c r="I1733" s="25">
        <v>0.20000000000000007</v>
      </c>
      <c r="J1733" s="22">
        <v>3250</v>
      </c>
      <c r="K1733" s="23">
        <f t="shared" si="88"/>
        <v>650.00000000000023</v>
      </c>
      <c r="L1733" s="23">
        <f t="shared" si="89"/>
        <v>260.00000000000011</v>
      </c>
      <c r="M1733" s="33">
        <v>0.4</v>
      </c>
      <c r="N1733" s="30">
        <f t="shared" si="100"/>
        <v>0.2</v>
      </c>
      <c r="O1733" s="31">
        <v>650</v>
      </c>
      <c r="P1733" s="31">
        <v>260</v>
      </c>
      <c r="Q1733" s="30">
        <f t="shared" si="101"/>
        <v>130.00000000000006</v>
      </c>
      <c r="R1733" s="27">
        <f t="shared" si="99"/>
        <v>1</v>
      </c>
    </row>
    <row r="1734" spans="1:18">
      <c r="A1734" s="1"/>
      <c r="B1734" s="6" t="s">
        <v>14</v>
      </c>
      <c r="C1734" s="6">
        <v>1185732</v>
      </c>
      <c r="D1734" s="7">
        <v>44207</v>
      </c>
      <c r="E1734" s="6" t="s">
        <v>33</v>
      </c>
      <c r="F1734" s="6" t="s">
        <v>73</v>
      </c>
      <c r="G1734" s="6" t="s">
        <v>74</v>
      </c>
      <c r="H1734" s="6" t="s">
        <v>21</v>
      </c>
      <c r="I1734" s="25">
        <v>0.35</v>
      </c>
      <c r="J1734" s="22">
        <v>3750</v>
      </c>
      <c r="K1734" s="23">
        <f t="shared" si="88"/>
        <v>1312.5</v>
      </c>
      <c r="L1734" s="23">
        <f t="shared" si="89"/>
        <v>459.37499999999994</v>
      </c>
      <c r="M1734" s="33">
        <v>0.35</v>
      </c>
      <c r="N1734" s="30">
        <f t="shared" si="100"/>
        <v>0.35</v>
      </c>
      <c r="O1734" s="31">
        <v>1312.5</v>
      </c>
      <c r="P1734" s="31">
        <v>459.375</v>
      </c>
      <c r="Q1734" s="30">
        <f t="shared" si="101"/>
        <v>459.37499999999994</v>
      </c>
      <c r="R1734" s="27">
        <f t="shared" si="99"/>
        <v>1</v>
      </c>
    </row>
    <row r="1735" spans="1:18">
      <c r="A1735" s="1"/>
      <c r="B1735" s="6" t="s">
        <v>14</v>
      </c>
      <c r="C1735" s="6">
        <v>1185732</v>
      </c>
      <c r="D1735" s="7">
        <v>44207</v>
      </c>
      <c r="E1735" s="6" t="s">
        <v>33</v>
      </c>
      <c r="F1735" s="6" t="s">
        <v>73</v>
      </c>
      <c r="G1735" s="6" t="s">
        <v>74</v>
      </c>
      <c r="H1735" s="6" t="s">
        <v>22</v>
      </c>
      <c r="I1735" s="25">
        <v>0.25</v>
      </c>
      <c r="J1735" s="22">
        <v>4750</v>
      </c>
      <c r="K1735" s="23">
        <f t="shared" si="88"/>
        <v>1187.5</v>
      </c>
      <c r="L1735" s="23">
        <f t="shared" si="89"/>
        <v>593.75</v>
      </c>
      <c r="M1735" s="33">
        <v>0.5</v>
      </c>
      <c r="N1735" s="30">
        <f t="shared" si="100"/>
        <v>0.25</v>
      </c>
      <c r="O1735" s="31">
        <v>1187.5</v>
      </c>
      <c r="P1735" s="31">
        <v>593.75</v>
      </c>
      <c r="Q1735" s="30">
        <f t="shared" si="101"/>
        <v>296.875</v>
      </c>
      <c r="R1735" s="27">
        <f t="shared" si="99"/>
        <v>1</v>
      </c>
    </row>
    <row r="1736" spans="1:18">
      <c r="A1736" s="1"/>
      <c r="B1736" s="6" t="s">
        <v>14</v>
      </c>
      <c r="C1736" s="6">
        <v>1185732</v>
      </c>
      <c r="D1736" s="7">
        <v>44238</v>
      </c>
      <c r="E1736" s="6" t="s">
        <v>33</v>
      </c>
      <c r="F1736" s="6" t="s">
        <v>73</v>
      </c>
      <c r="G1736" s="6" t="s">
        <v>74</v>
      </c>
      <c r="H1736" s="6" t="s">
        <v>17</v>
      </c>
      <c r="I1736" s="25">
        <v>0.25</v>
      </c>
      <c r="J1736" s="22">
        <v>7250</v>
      </c>
      <c r="K1736" s="23">
        <f t="shared" si="88"/>
        <v>1812.5</v>
      </c>
      <c r="L1736" s="23">
        <f t="shared" si="89"/>
        <v>725</v>
      </c>
      <c r="M1736" s="33">
        <v>0.4</v>
      </c>
      <c r="N1736" s="30">
        <f t="shared" si="100"/>
        <v>0.25</v>
      </c>
      <c r="O1736" s="31">
        <v>1812.5</v>
      </c>
      <c r="P1736" s="31">
        <v>725</v>
      </c>
      <c r="Q1736" s="30">
        <f t="shared" si="101"/>
        <v>453.125</v>
      </c>
      <c r="R1736" s="27">
        <f t="shared" si="99"/>
        <v>2</v>
      </c>
    </row>
    <row r="1737" spans="1:18">
      <c r="A1737" s="1"/>
      <c r="B1737" s="6" t="s">
        <v>14</v>
      </c>
      <c r="C1737" s="6">
        <v>1185732</v>
      </c>
      <c r="D1737" s="7">
        <v>44238</v>
      </c>
      <c r="E1737" s="6" t="s">
        <v>33</v>
      </c>
      <c r="F1737" s="6" t="s">
        <v>73</v>
      </c>
      <c r="G1737" s="6" t="s">
        <v>74</v>
      </c>
      <c r="H1737" s="6" t="s">
        <v>18</v>
      </c>
      <c r="I1737" s="25">
        <v>0.25</v>
      </c>
      <c r="J1737" s="22">
        <v>3750</v>
      </c>
      <c r="K1737" s="23">
        <f t="shared" si="88"/>
        <v>937.5</v>
      </c>
      <c r="L1737" s="23">
        <f t="shared" si="89"/>
        <v>328.125</v>
      </c>
      <c r="M1737" s="33">
        <v>0.35</v>
      </c>
      <c r="N1737" s="30">
        <f t="shared" si="100"/>
        <v>0.25</v>
      </c>
      <c r="O1737" s="31">
        <v>937.5</v>
      </c>
      <c r="P1737" s="31">
        <v>328.125</v>
      </c>
      <c r="Q1737" s="30">
        <f t="shared" si="101"/>
        <v>234.375</v>
      </c>
      <c r="R1737" s="27">
        <f t="shared" si="99"/>
        <v>2</v>
      </c>
    </row>
    <row r="1738" spans="1:18">
      <c r="A1738" s="1"/>
      <c r="B1738" s="6" t="s">
        <v>14</v>
      </c>
      <c r="C1738" s="6">
        <v>1185732</v>
      </c>
      <c r="D1738" s="7">
        <v>44238</v>
      </c>
      <c r="E1738" s="6" t="s">
        <v>33</v>
      </c>
      <c r="F1738" s="6" t="s">
        <v>73</v>
      </c>
      <c r="G1738" s="6" t="s">
        <v>74</v>
      </c>
      <c r="H1738" s="6" t="s">
        <v>19</v>
      </c>
      <c r="I1738" s="25">
        <v>0.15000000000000002</v>
      </c>
      <c r="J1738" s="22">
        <v>4250</v>
      </c>
      <c r="K1738" s="23">
        <f t="shared" si="88"/>
        <v>637.50000000000011</v>
      </c>
      <c r="L1738" s="23">
        <f t="shared" si="89"/>
        <v>223.12500000000003</v>
      </c>
      <c r="M1738" s="33">
        <v>0.35</v>
      </c>
      <c r="N1738" s="30">
        <f t="shared" si="100"/>
        <v>0.15</v>
      </c>
      <c r="O1738" s="31">
        <v>637.5</v>
      </c>
      <c r="P1738" s="31">
        <v>223.125</v>
      </c>
      <c r="Q1738" s="30">
        <f t="shared" si="101"/>
        <v>95.625000000000014</v>
      </c>
      <c r="R1738" s="27">
        <f t="shared" si="99"/>
        <v>2</v>
      </c>
    </row>
    <row r="1739" spans="1:18">
      <c r="A1739" s="1"/>
      <c r="B1739" s="6" t="s">
        <v>14</v>
      </c>
      <c r="C1739" s="6">
        <v>1185732</v>
      </c>
      <c r="D1739" s="7">
        <v>44238</v>
      </c>
      <c r="E1739" s="6" t="s">
        <v>33</v>
      </c>
      <c r="F1739" s="6" t="s">
        <v>73</v>
      </c>
      <c r="G1739" s="6" t="s">
        <v>74</v>
      </c>
      <c r="H1739" s="6" t="s">
        <v>20</v>
      </c>
      <c r="I1739" s="25">
        <v>0.20000000000000007</v>
      </c>
      <c r="J1739" s="22">
        <v>3000</v>
      </c>
      <c r="K1739" s="23">
        <f t="shared" si="88"/>
        <v>600.00000000000023</v>
      </c>
      <c r="L1739" s="23">
        <f t="shared" si="89"/>
        <v>240.00000000000011</v>
      </c>
      <c r="M1739" s="33">
        <v>0.4</v>
      </c>
      <c r="N1739" s="30">
        <f t="shared" si="100"/>
        <v>0.2</v>
      </c>
      <c r="O1739" s="31">
        <v>600</v>
      </c>
      <c r="P1739" s="31">
        <v>240</v>
      </c>
      <c r="Q1739" s="30">
        <f t="shared" si="101"/>
        <v>120.00000000000006</v>
      </c>
      <c r="R1739" s="27">
        <f t="shared" si="99"/>
        <v>2</v>
      </c>
    </row>
    <row r="1740" spans="1:18">
      <c r="A1740" s="1"/>
      <c r="B1740" s="6" t="s">
        <v>14</v>
      </c>
      <c r="C1740" s="6">
        <v>1185732</v>
      </c>
      <c r="D1740" s="7">
        <v>44238</v>
      </c>
      <c r="E1740" s="6" t="s">
        <v>33</v>
      </c>
      <c r="F1740" s="6" t="s">
        <v>73</v>
      </c>
      <c r="G1740" s="6" t="s">
        <v>74</v>
      </c>
      <c r="H1740" s="6" t="s">
        <v>21</v>
      </c>
      <c r="I1740" s="25">
        <v>0.35</v>
      </c>
      <c r="J1740" s="22">
        <v>3750</v>
      </c>
      <c r="K1740" s="23">
        <f t="shared" si="88"/>
        <v>1312.5</v>
      </c>
      <c r="L1740" s="23">
        <f t="shared" si="89"/>
        <v>459.37499999999994</v>
      </c>
      <c r="M1740" s="33">
        <v>0.35</v>
      </c>
      <c r="N1740" s="30">
        <f t="shared" si="100"/>
        <v>0.35</v>
      </c>
      <c r="O1740" s="31">
        <v>1312.5</v>
      </c>
      <c r="P1740" s="31">
        <v>459.375</v>
      </c>
      <c r="Q1740" s="30">
        <f t="shared" si="101"/>
        <v>459.37499999999994</v>
      </c>
      <c r="R1740" s="27">
        <f t="shared" si="99"/>
        <v>2</v>
      </c>
    </row>
    <row r="1741" spans="1:18">
      <c r="A1741" s="1"/>
      <c r="B1741" s="6" t="s">
        <v>14</v>
      </c>
      <c r="C1741" s="6">
        <v>1185732</v>
      </c>
      <c r="D1741" s="7">
        <v>44238</v>
      </c>
      <c r="E1741" s="6" t="s">
        <v>33</v>
      </c>
      <c r="F1741" s="6" t="s">
        <v>73</v>
      </c>
      <c r="G1741" s="6" t="s">
        <v>74</v>
      </c>
      <c r="H1741" s="6" t="s">
        <v>22</v>
      </c>
      <c r="I1741" s="25">
        <v>0.25</v>
      </c>
      <c r="J1741" s="22">
        <v>4500</v>
      </c>
      <c r="K1741" s="23">
        <f t="shared" si="88"/>
        <v>1125</v>
      </c>
      <c r="L1741" s="23">
        <f t="shared" si="89"/>
        <v>562.5</v>
      </c>
      <c r="M1741" s="33">
        <v>0.5</v>
      </c>
      <c r="N1741" s="30">
        <f t="shared" si="100"/>
        <v>0.25</v>
      </c>
      <c r="O1741" s="31">
        <v>1125</v>
      </c>
      <c r="P1741" s="31">
        <v>562.5</v>
      </c>
      <c r="Q1741" s="30">
        <f t="shared" si="101"/>
        <v>281.25</v>
      </c>
      <c r="R1741" s="27">
        <f t="shared" si="99"/>
        <v>2</v>
      </c>
    </row>
    <row r="1742" spans="1:18">
      <c r="A1742" s="1"/>
      <c r="B1742" s="6" t="s">
        <v>14</v>
      </c>
      <c r="C1742" s="6">
        <v>1185732</v>
      </c>
      <c r="D1742" s="7">
        <v>44265</v>
      </c>
      <c r="E1742" s="6" t="s">
        <v>33</v>
      </c>
      <c r="F1742" s="6" t="s">
        <v>73</v>
      </c>
      <c r="G1742" s="6" t="s">
        <v>74</v>
      </c>
      <c r="H1742" s="6" t="s">
        <v>17</v>
      </c>
      <c r="I1742" s="25">
        <v>0.30000000000000004</v>
      </c>
      <c r="J1742" s="22">
        <v>6700</v>
      </c>
      <c r="K1742" s="23">
        <f t="shared" si="88"/>
        <v>2010.0000000000002</v>
      </c>
      <c r="L1742" s="23">
        <f t="shared" si="89"/>
        <v>804.00000000000011</v>
      </c>
      <c r="M1742" s="33">
        <v>0.4</v>
      </c>
      <c r="N1742" s="30">
        <f t="shared" si="100"/>
        <v>0.3</v>
      </c>
      <c r="O1742" s="31">
        <v>2010</v>
      </c>
      <c r="P1742" s="31">
        <v>804</v>
      </c>
      <c r="Q1742" s="30">
        <f t="shared" si="101"/>
        <v>603</v>
      </c>
      <c r="R1742" s="27">
        <f t="shared" si="99"/>
        <v>3</v>
      </c>
    </row>
    <row r="1743" spans="1:18">
      <c r="A1743" s="1"/>
      <c r="B1743" s="6" t="s">
        <v>14</v>
      </c>
      <c r="C1743" s="6">
        <v>1185732</v>
      </c>
      <c r="D1743" s="7">
        <v>44265</v>
      </c>
      <c r="E1743" s="6" t="s">
        <v>33</v>
      </c>
      <c r="F1743" s="6" t="s">
        <v>73</v>
      </c>
      <c r="G1743" s="6" t="s">
        <v>74</v>
      </c>
      <c r="H1743" s="6" t="s">
        <v>18</v>
      </c>
      <c r="I1743" s="25">
        <v>0.30000000000000004</v>
      </c>
      <c r="J1743" s="22">
        <v>3500</v>
      </c>
      <c r="K1743" s="23">
        <f t="shared" si="88"/>
        <v>1050.0000000000002</v>
      </c>
      <c r="L1743" s="23">
        <f t="shared" si="89"/>
        <v>367.50000000000006</v>
      </c>
      <c r="M1743" s="33">
        <v>0.35</v>
      </c>
      <c r="N1743" s="30">
        <f t="shared" si="100"/>
        <v>0.3</v>
      </c>
      <c r="O1743" s="31">
        <v>1050</v>
      </c>
      <c r="P1743" s="31">
        <v>367.5</v>
      </c>
      <c r="Q1743" s="30">
        <f t="shared" si="101"/>
        <v>315.00000000000006</v>
      </c>
      <c r="R1743" s="27">
        <f t="shared" si="99"/>
        <v>3</v>
      </c>
    </row>
    <row r="1744" spans="1:18">
      <c r="A1744" s="1"/>
      <c r="B1744" s="6" t="s">
        <v>14</v>
      </c>
      <c r="C1744" s="6">
        <v>1185732</v>
      </c>
      <c r="D1744" s="7">
        <v>44265</v>
      </c>
      <c r="E1744" s="6" t="s">
        <v>33</v>
      </c>
      <c r="F1744" s="6" t="s">
        <v>73</v>
      </c>
      <c r="G1744" s="6" t="s">
        <v>74</v>
      </c>
      <c r="H1744" s="6" t="s">
        <v>19</v>
      </c>
      <c r="I1744" s="25">
        <v>0.20000000000000007</v>
      </c>
      <c r="J1744" s="22">
        <v>4000</v>
      </c>
      <c r="K1744" s="23">
        <f t="shared" si="88"/>
        <v>800.00000000000023</v>
      </c>
      <c r="L1744" s="23">
        <f t="shared" si="89"/>
        <v>280.00000000000006</v>
      </c>
      <c r="M1744" s="33">
        <v>0.35</v>
      </c>
      <c r="N1744" s="30">
        <f t="shared" si="100"/>
        <v>0.2</v>
      </c>
      <c r="O1744" s="31">
        <v>800</v>
      </c>
      <c r="P1744" s="31">
        <v>280</v>
      </c>
      <c r="Q1744" s="30">
        <f t="shared" si="101"/>
        <v>160.00000000000006</v>
      </c>
      <c r="R1744" s="27">
        <f t="shared" si="99"/>
        <v>3</v>
      </c>
    </row>
    <row r="1745" spans="1:18">
      <c r="A1745" s="1"/>
      <c r="B1745" s="6" t="s">
        <v>14</v>
      </c>
      <c r="C1745" s="6">
        <v>1185732</v>
      </c>
      <c r="D1745" s="7">
        <v>44265</v>
      </c>
      <c r="E1745" s="6" t="s">
        <v>33</v>
      </c>
      <c r="F1745" s="6" t="s">
        <v>73</v>
      </c>
      <c r="G1745" s="6" t="s">
        <v>74</v>
      </c>
      <c r="H1745" s="6" t="s">
        <v>20</v>
      </c>
      <c r="I1745" s="25">
        <v>0.25</v>
      </c>
      <c r="J1745" s="22">
        <v>2500</v>
      </c>
      <c r="K1745" s="23">
        <f t="shared" si="88"/>
        <v>625</v>
      </c>
      <c r="L1745" s="23">
        <f t="shared" si="89"/>
        <v>250</v>
      </c>
      <c r="M1745" s="33">
        <v>0.4</v>
      </c>
      <c r="N1745" s="30">
        <f t="shared" si="100"/>
        <v>0.25</v>
      </c>
      <c r="O1745" s="31">
        <v>625</v>
      </c>
      <c r="P1745" s="31">
        <v>250</v>
      </c>
      <c r="Q1745" s="30">
        <f t="shared" si="101"/>
        <v>156.25</v>
      </c>
      <c r="R1745" s="27">
        <f t="shared" si="99"/>
        <v>3</v>
      </c>
    </row>
    <row r="1746" spans="1:18">
      <c r="A1746" s="1"/>
      <c r="B1746" s="6" t="s">
        <v>14</v>
      </c>
      <c r="C1746" s="6">
        <v>1185732</v>
      </c>
      <c r="D1746" s="7">
        <v>44265</v>
      </c>
      <c r="E1746" s="6" t="s">
        <v>33</v>
      </c>
      <c r="F1746" s="6" t="s">
        <v>73</v>
      </c>
      <c r="G1746" s="6" t="s">
        <v>74</v>
      </c>
      <c r="H1746" s="6" t="s">
        <v>21</v>
      </c>
      <c r="I1746" s="25">
        <v>0.4</v>
      </c>
      <c r="J1746" s="22">
        <v>3000</v>
      </c>
      <c r="K1746" s="23">
        <f t="shared" si="88"/>
        <v>1200</v>
      </c>
      <c r="L1746" s="23">
        <f t="shared" si="89"/>
        <v>420</v>
      </c>
      <c r="M1746" s="33">
        <v>0.35</v>
      </c>
      <c r="N1746" s="30">
        <f t="shared" si="100"/>
        <v>0.4</v>
      </c>
      <c r="O1746" s="31">
        <v>1200</v>
      </c>
      <c r="P1746" s="31">
        <v>420</v>
      </c>
      <c r="Q1746" s="30">
        <f t="shared" si="101"/>
        <v>480</v>
      </c>
      <c r="R1746" s="27">
        <f t="shared" si="99"/>
        <v>3</v>
      </c>
    </row>
    <row r="1747" spans="1:18">
      <c r="A1747" s="1"/>
      <c r="B1747" s="6" t="s">
        <v>14</v>
      </c>
      <c r="C1747" s="6">
        <v>1185732</v>
      </c>
      <c r="D1747" s="7">
        <v>44265</v>
      </c>
      <c r="E1747" s="6" t="s">
        <v>33</v>
      </c>
      <c r="F1747" s="6" t="s">
        <v>73</v>
      </c>
      <c r="G1747" s="6" t="s">
        <v>74</v>
      </c>
      <c r="H1747" s="6" t="s">
        <v>22</v>
      </c>
      <c r="I1747" s="25">
        <v>0.30000000000000004</v>
      </c>
      <c r="J1747" s="22">
        <v>4000</v>
      </c>
      <c r="K1747" s="23">
        <f t="shared" si="88"/>
        <v>1200.0000000000002</v>
      </c>
      <c r="L1747" s="23">
        <f t="shared" si="89"/>
        <v>600.00000000000011</v>
      </c>
      <c r="M1747" s="33">
        <v>0.5</v>
      </c>
      <c r="N1747" s="30">
        <f t="shared" si="100"/>
        <v>0.3</v>
      </c>
      <c r="O1747" s="31">
        <v>1200</v>
      </c>
      <c r="P1747" s="31">
        <v>600</v>
      </c>
      <c r="Q1747" s="30">
        <f t="shared" si="101"/>
        <v>360.00000000000006</v>
      </c>
      <c r="R1747" s="27">
        <f t="shared" si="99"/>
        <v>3</v>
      </c>
    </row>
    <row r="1748" spans="1:18">
      <c r="A1748" s="1"/>
      <c r="B1748" s="6" t="s">
        <v>14</v>
      </c>
      <c r="C1748" s="6">
        <v>1185732</v>
      </c>
      <c r="D1748" s="7">
        <v>44297</v>
      </c>
      <c r="E1748" s="6" t="s">
        <v>33</v>
      </c>
      <c r="F1748" s="6" t="s">
        <v>73</v>
      </c>
      <c r="G1748" s="6" t="s">
        <v>74</v>
      </c>
      <c r="H1748" s="6" t="s">
        <v>17</v>
      </c>
      <c r="I1748" s="25">
        <v>0.30000000000000004</v>
      </c>
      <c r="J1748" s="22">
        <v>6250</v>
      </c>
      <c r="K1748" s="23">
        <f t="shared" si="88"/>
        <v>1875.0000000000002</v>
      </c>
      <c r="L1748" s="23">
        <f t="shared" si="89"/>
        <v>750.00000000000011</v>
      </c>
      <c r="M1748" s="33">
        <v>0.4</v>
      </c>
      <c r="N1748" s="30">
        <f t="shared" si="100"/>
        <v>0.3</v>
      </c>
      <c r="O1748" s="31">
        <v>1875</v>
      </c>
      <c r="P1748" s="31">
        <v>750</v>
      </c>
      <c r="Q1748" s="30">
        <f t="shared" si="101"/>
        <v>562.5</v>
      </c>
      <c r="R1748" s="27">
        <f t="shared" si="99"/>
        <v>4</v>
      </c>
    </row>
    <row r="1749" spans="1:18">
      <c r="A1749" s="1"/>
      <c r="B1749" s="6" t="s">
        <v>14</v>
      </c>
      <c r="C1749" s="6">
        <v>1185732</v>
      </c>
      <c r="D1749" s="7">
        <v>44297</v>
      </c>
      <c r="E1749" s="6" t="s">
        <v>33</v>
      </c>
      <c r="F1749" s="6" t="s">
        <v>73</v>
      </c>
      <c r="G1749" s="6" t="s">
        <v>74</v>
      </c>
      <c r="H1749" s="6" t="s">
        <v>18</v>
      </c>
      <c r="I1749" s="25">
        <v>0.25000000000000006</v>
      </c>
      <c r="J1749" s="22">
        <v>3250</v>
      </c>
      <c r="K1749" s="23">
        <f t="shared" si="88"/>
        <v>812.50000000000023</v>
      </c>
      <c r="L1749" s="23">
        <f t="shared" si="89"/>
        <v>284.37500000000006</v>
      </c>
      <c r="M1749" s="33">
        <v>0.35</v>
      </c>
      <c r="N1749" s="30">
        <f t="shared" si="100"/>
        <v>0.25</v>
      </c>
      <c r="O1749" s="31">
        <v>812.5</v>
      </c>
      <c r="P1749" s="31">
        <v>284.375</v>
      </c>
      <c r="Q1749" s="30">
        <f t="shared" si="101"/>
        <v>203.12500000000006</v>
      </c>
      <c r="R1749" s="27">
        <f t="shared" si="99"/>
        <v>4</v>
      </c>
    </row>
    <row r="1750" spans="1:18">
      <c r="A1750" s="1"/>
      <c r="B1750" s="6" t="s">
        <v>14</v>
      </c>
      <c r="C1750" s="6">
        <v>1185732</v>
      </c>
      <c r="D1750" s="7">
        <v>44297</v>
      </c>
      <c r="E1750" s="6" t="s">
        <v>33</v>
      </c>
      <c r="F1750" s="6" t="s">
        <v>73</v>
      </c>
      <c r="G1750" s="6" t="s">
        <v>74</v>
      </c>
      <c r="H1750" s="6" t="s">
        <v>19</v>
      </c>
      <c r="I1750" s="25">
        <v>0.15000000000000008</v>
      </c>
      <c r="J1750" s="22">
        <v>3250</v>
      </c>
      <c r="K1750" s="23">
        <f t="shared" si="88"/>
        <v>487.50000000000023</v>
      </c>
      <c r="L1750" s="23">
        <f t="shared" si="89"/>
        <v>170.62500000000006</v>
      </c>
      <c r="M1750" s="33">
        <v>0.35</v>
      </c>
      <c r="N1750" s="30">
        <f t="shared" si="100"/>
        <v>0.15</v>
      </c>
      <c r="O1750" s="31">
        <v>487.5</v>
      </c>
      <c r="P1750" s="31">
        <v>170.625</v>
      </c>
      <c r="Q1750" s="30">
        <f t="shared" si="101"/>
        <v>73.125000000000028</v>
      </c>
      <c r="R1750" s="27">
        <f t="shared" si="99"/>
        <v>4</v>
      </c>
    </row>
    <row r="1751" spans="1:18">
      <c r="A1751" s="1"/>
      <c r="B1751" s="6" t="s">
        <v>14</v>
      </c>
      <c r="C1751" s="6">
        <v>1185732</v>
      </c>
      <c r="D1751" s="7">
        <v>44297</v>
      </c>
      <c r="E1751" s="6" t="s">
        <v>33</v>
      </c>
      <c r="F1751" s="6" t="s">
        <v>73</v>
      </c>
      <c r="G1751" s="6" t="s">
        <v>74</v>
      </c>
      <c r="H1751" s="6" t="s">
        <v>20</v>
      </c>
      <c r="I1751" s="25">
        <v>0.2</v>
      </c>
      <c r="J1751" s="22">
        <v>2500</v>
      </c>
      <c r="K1751" s="23">
        <f t="shared" si="88"/>
        <v>500</v>
      </c>
      <c r="L1751" s="23">
        <f t="shared" si="89"/>
        <v>200</v>
      </c>
      <c r="M1751" s="33">
        <v>0.4</v>
      </c>
      <c r="N1751" s="30">
        <f t="shared" si="100"/>
        <v>0.2</v>
      </c>
      <c r="O1751" s="31">
        <v>500</v>
      </c>
      <c r="P1751" s="31">
        <v>200</v>
      </c>
      <c r="Q1751" s="30">
        <f t="shared" si="101"/>
        <v>100</v>
      </c>
      <c r="R1751" s="27">
        <f t="shared" si="99"/>
        <v>4</v>
      </c>
    </row>
    <row r="1752" spans="1:18">
      <c r="A1752" s="1"/>
      <c r="B1752" s="6" t="s">
        <v>14</v>
      </c>
      <c r="C1752" s="6">
        <v>1185732</v>
      </c>
      <c r="D1752" s="7">
        <v>44297</v>
      </c>
      <c r="E1752" s="6" t="s">
        <v>33</v>
      </c>
      <c r="F1752" s="6" t="s">
        <v>73</v>
      </c>
      <c r="G1752" s="6" t="s">
        <v>74</v>
      </c>
      <c r="H1752" s="6" t="s">
        <v>21</v>
      </c>
      <c r="I1752" s="25">
        <v>0.35000000000000003</v>
      </c>
      <c r="J1752" s="22">
        <v>2750</v>
      </c>
      <c r="K1752" s="23">
        <f t="shared" si="88"/>
        <v>962.50000000000011</v>
      </c>
      <c r="L1752" s="23">
        <f t="shared" si="89"/>
        <v>336.875</v>
      </c>
      <c r="M1752" s="33">
        <v>0.35</v>
      </c>
      <c r="N1752" s="30">
        <f t="shared" si="100"/>
        <v>0.35</v>
      </c>
      <c r="O1752" s="31">
        <v>962.5</v>
      </c>
      <c r="P1752" s="31">
        <v>336.875</v>
      </c>
      <c r="Q1752" s="30">
        <f t="shared" si="101"/>
        <v>336.875</v>
      </c>
      <c r="R1752" s="27">
        <f t="shared" si="99"/>
        <v>4</v>
      </c>
    </row>
    <row r="1753" spans="1:18">
      <c r="A1753" s="1"/>
      <c r="B1753" s="6" t="s">
        <v>14</v>
      </c>
      <c r="C1753" s="6">
        <v>1185732</v>
      </c>
      <c r="D1753" s="7">
        <v>44297</v>
      </c>
      <c r="E1753" s="6" t="s">
        <v>33</v>
      </c>
      <c r="F1753" s="6" t="s">
        <v>73</v>
      </c>
      <c r="G1753" s="6" t="s">
        <v>74</v>
      </c>
      <c r="H1753" s="6" t="s">
        <v>22</v>
      </c>
      <c r="I1753" s="25">
        <v>0.25000000000000006</v>
      </c>
      <c r="J1753" s="22">
        <v>4000</v>
      </c>
      <c r="K1753" s="23">
        <f t="shared" si="88"/>
        <v>1000.0000000000002</v>
      </c>
      <c r="L1753" s="23">
        <f t="shared" si="89"/>
        <v>500.00000000000011</v>
      </c>
      <c r="M1753" s="33">
        <v>0.5</v>
      </c>
      <c r="N1753" s="30">
        <f t="shared" si="100"/>
        <v>0.25</v>
      </c>
      <c r="O1753" s="31">
        <v>1000</v>
      </c>
      <c r="P1753" s="31">
        <v>500</v>
      </c>
      <c r="Q1753" s="30">
        <f t="shared" si="101"/>
        <v>250.00000000000006</v>
      </c>
      <c r="R1753" s="27">
        <f t="shared" si="99"/>
        <v>4</v>
      </c>
    </row>
    <row r="1754" spans="1:18">
      <c r="A1754" s="1"/>
      <c r="B1754" s="6" t="s">
        <v>14</v>
      </c>
      <c r="C1754" s="6">
        <v>1185732</v>
      </c>
      <c r="D1754" s="7">
        <v>44328</v>
      </c>
      <c r="E1754" s="6" t="s">
        <v>33</v>
      </c>
      <c r="F1754" s="6" t="s">
        <v>73</v>
      </c>
      <c r="G1754" s="6" t="s">
        <v>74</v>
      </c>
      <c r="H1754" s="6" t="s">
        <v>17</v>
      </c>
      <c r="I1754" s="25">
        <v>0.35000000000000003</v>
      </c>
      <c r="J1754" s="22">
        <v>6700</v>
      </c>
      <c r="K1754" s="23">
        <f t="shared" si="88"/>
        <v>2345</v>
      </c>
      <c r="L1754" s="23">
        <f t="shared" si="89"/>
        <v>938</v>
      </c>
      <c r="M1754" s="33">
        <v>0.4</v>
      </c>
      <c r="N1754" s="30">
        <f t="shared" si="100"/>
        <v>0.35</v>
      </c>
      <c r="O1754" s="31">
        <v>2345</v>
      </c>
      <c r="P1754" s="31">
        <v>938</v>
      </c>
      <c r="Q1754" s="30">
        <f t="shared" si="101"/>
        <v>820.75</v>
      </c>
      <c r="R1754" s="27">
        <f t="shared" si="99"/>
        <v>5</v>
      </c>
    </row>
    <row r="1755" spans="1:18">
      <c r="A1755" s="1"/>
      <c r="B1755" s="6" t="s">
        <v>14</v>
      </c>
      <c r="C1755" s="6">
        <v>1185732</v>
      </c>
      <c r="D1755" s="7">
        <v>44328</v>
      </c>
      <c r="E1755" s="6" t="s">
        <v>33</v>
      </c>
      <c r="F1755" s="6" t="s">
        <v>73</v>
      </c>
      <c r="G1755" s="6" t="s">
        <v>74</v>
      </c>
      <c r="H1755" s="6" t="s">
        <v>18</v>
      </c>
      <c r="I1755" s="25">
        <v>0.3000000000000001</v>
      </c>
      <c r="J1755" s="22">
        <v>3750</v>
      </c>
      <c r="K1755" s="23">
        <f t="shared" si="88"/>
        <v>1125.0000000000005</v>
      </c>
      <c r="L1755" s="23">
        <f t="shared" si="89"/>
        <v>393.75000000000011</v>
      </c>
      <c r="M1755" s="33">
        <v>0.35</v>
      </c>
      <c r="N1755" s="30">
        <f t="shared" si="100"/>
        <v>0.3</v>
      </c>
      <c r="O1755" s="31">
        <v>1125</v>
      </c>
      <c r="P1755" s="31">
        <v>393.75</v>
      </c>
      <c r="Q1755" s="30">
        <f t="shared" si="101"/>
        <v>337.50000000000011</v>
      </c>
      <c r="R1755" s="27">
        <f t="shared" si="99"/>
        <v>5</v>
      </c>
    </row>
    <row r="1756" spans="1:18">
      <c r="A1756" s="1"/>
      <c r="B1756" s="6" t="s">
        <v>14</v>
      </c>
      <c r="C1756" s="6">
        <v>1185732</v>
      </c>
      <c r="D1756" s="7">
        <v>44328</v>
      </c>
      <c r="E1756" s="6" t="s">
        <v>33</v>
      </c>
      <c r="F1756" s="6" t="s">
        <v>73</v>
      </c>
      <c r="G1756" s="6" t="s">
        <v>74</v>
      </c>
      <c r="H1756" s="6" t="s">
        <v>19</v>
      </c>
      <c r="I1756" s="25">
        <v>0.25000000000000006</v>
      </c>
      <c r="J1756" s="22">
        <v>3500</v>
      </c>
      <c r="K1756" s="23">
        <f t="shared" si="88"/>
        <v>875.00000000000023</v>
      </c>
      <c r="L1756" s="23">
        <f t="shared" si="89"/>
        <v>306.25000000000006</v>
      </c>
      <c r="M1756" s="33">
        <v>0.35</v>
      </c>
      <c r="N1756" s="30">
        <f t="shared" si="100"/>
        <v>0.25</v>
      </c>
      <c r="O1756" s="31">
        <v>875</v>
      </c>
      <c r="P1756" s="31">
        <v>306.25</v>
      </c>
      <c r="Q1756" s="30">
        <f t="shared" si="101"/>
        <v>218.75000000000006</v>
      </c>
      <c r="R1756" s="27">
        <f t="shared" si="99"/>
        <v>5</v>
      </c>
    </row>
    <row r="1757" spans="1:18">
      <c r="A1757" s="1"/>
      <c r="B1757" s="6" t="s">
        <v>14</v>
      </c>
      <c r="C1757" s="6">
        <v>1185732</v>
      </c>
      <c r="D1757" s="7">
        <v>44328</v>
      </c>
      <c r="E1757" s="6" t="s">
        <v>33</v>
      </c>
      <c r="F1757" s="6" t="s">
        <v>73</v>
      </c>
      <c r="G1757" s="6" t="s">
        <v>74</v>
      </c>
      <c r="H1757" s="6" t="s">
        <v>20</v>
      </c>
      <c r="I1757" s="25">
        <v>0.25000000000000006</v>
      </c>
      <c r="J1757" s="22">
        <v>2750</v>
      </c>
      <c r="K1757" s="23">
        <f t="shared" si="88"/>
        <v>687.50000000000011</v>
      </c>
      <c r="L1757" s="23">
        <f t="shared" si="89"/>
        <v>275.00000000000006</v>
      </c>
      <c r="M1757" s="33">
        <v>0.4</v>
      </c>
      <c r="N1757" s="30">
        <f t="shared" si="100"/>
        <v>0.25</v>
      </c>
      <c r="O1757" s="31">
        <v>687.5</v>
      </c>
      <c r="P1757" s="31">
        <v>275</v>
      </c>
      <c r="Q1757" s="30">
        <f t="shared" si="101"/>
        <v>171.87500000000003</v>
      </c>
      <c r="R1757" s="27">
        <f t="shared" si="99"/>
        <v>5</v>
      </c>
    </row>
    <row r="1758" spans="1:18">
      <c r="A1758" s="1"/>
      <c r="B1758" s="6" t="s">
        <v>14</v>
      </c>
      <c r="C1758" s="6">
        <v>1185732</v>
      </c>
      <c r="D1758" s="7">
        <v>44328</v>
      </c>
      <c r="E1758" s="6" t="s">
        <v>33</v>
      </c>
      <c r="F1758" s="6" t="s">
        <v>73</v>
      </c>
      <c r="G1758" s="6" t="s">
        <v>74</v>
      </c>
      <c r="H1758" s="6" t="s">
        <v>21</v>
      </c>
      <c r="I1758" s="25">
        <v>0.39999999999999997</v>
      </c>
      <c r="J1758" s="22">
        <v>3000</v>
      </c>
      <c r="K1758" s="23">
        <f t="shared" si="88"/>
        <v>1200</v>
      </c>
      <c r="L1758" s="23">
        <f t="shared" si="89"/>
        <v>420</v>
      </c>
      <c r="M1758" s="33">
        <v>0.35</v>
      </c>
      <c r="N1758" s="30">
        <f t="shared" si="100"/>
        <v>0.4</v>
      </c>
      <c r="O1758" s="31">
        <v>1200</v>
      </c>
      <c r="P1758" s="31">
        <v>420</v>
      </c>
      <c r="Q1758" s="30">
        <f t="shared" si="101"/>
        <v>480</v>
      </c>
      <c r="R1758" s="27">
        <f t="shared" si="99"/>
        <v>5</v>
      </c>
    </row>
    <row r="1759" spans="1:18">
      <c r="A1759" s="1"/>
      <c r="B1759" s="6" t="s">
        <v>14</v>
      </c>
      <c r="C1759" s="6">
        <v>1185732</v>
      </c>
      <c r="D1759" s="7">
        <v>44328</v>
      </c>
      <c r="E1759" s="6" t="s">
        <v>33</v>
      </c>
      <c r="F1759" s="6" t="s">
        <v>73</v>
      </c>
      <c r="G1759" s="6" t="s">
        <v>74</v>
      </c>
      <c r="H1759" s="6" t="s">
        <v>22</v>
      </c>
      <c r="I1759" s="25">
        <v>0.44999999999999996</v>
      </c>
      <c r="J1759" s="22">
        <v>4000</v>
      </c>
      <c r="K1759" s="23">
        <f t="shared" si="88"/>
        <v>1799.9999999999998</v>
      </c>
      <c r="L1759" s="23">
        <f t="shared" si="89"/>
        <v>899.99999999999989</v>
      </c>
      <c r="M1759" s="33">
        <v>0.5</v>
      </c>
      <c r="N1759" s="30">
        <f t="shared" si="100"/>
        <v>0.45</v>
      </c>
      <c r="O1759" s="31">
        <v>1800</v>
      </c>
      <c r="P1759" s="31">
        <v>900</v>
      </c>
      <c r="Q1759" s="30">
        <f t="shared" si="101"/>
        <v>809.99999999999989</v>
      </c>
      <c r="R1759" s="27">
        <f t="shared" si="99"/>
        <v>5</v>
      </c>
    </row>
    <row r="1760" spans="1:18">
      <c r="A1760" s="1"/>
      <c r="B1760" s="6" t="s">
        <v>14</v>
      </c>
      <c r="C1760" s="6">
        <v>1185732</v>
      </c>
      <c r="D1760" s="7">
        <v>44358</v>
      </c>
      <c r="E1760" s="6" t="s">
        <v>33</v>
      </c>
      <c r="F1760" s="6" t="s">
        <v>73</v>
      </c>
      <c r="G1760" s="6" t="s">
        <v>74</v>
      </c>
      <c r="H1760" s="6" t="s">
        <v>17</v>
      </c>
      <c r="I1760" s="25">
        <v>0.30000000000000004</v>
      </c>
      <c r="J1760" s="22">
        <v>6500</v>
      </c>
      <c r="K1760" s="23">
        <f t="shared" si="88"/>
        <v>1950.0000000000002</v>
      </c>
      <c r="L1760" s="23">
        <f t="shared" si="89"/>
        <v>780.00000000000011</v>
      </c>
      <c r="M1760" s="33">
        <v>0.4</v>
      </c>
      <c r="N1760" s="30">
        <f t="shared" si="100"/>
        <v>0.3</v>
      </c>
      <c r="O1760" s="31">
        <v>1950</v>
      </c>
      <c r="P1760" s="31">
        <v>780</v>
      </c>
      <c r="Q1760" s="30">
        <f t="shared" si="101"/>
        <v>585</v>
      </c>
      <c r="R1760" s="27">
        <f t="shared" si="99"/>
        <v>6</v>
      </c>
    </row>
    <row r="1761" spans="1:18">
      <c r="A1761" s="1"/>
      <c r="B1761" s="6" t="s">
        <v>14</v>
      </c>
      <c r="C1761" s="6">
        <v>1185732</v>
      </c>
      <c r="D1761" s="7">
        <v>44358</v>
      </c>
      <c r="E1761" s="6" t="s">
        <v>33</v>
      </c>
      <c r="F1761" s="6" t="s">
        <v>73</v>
      </c>
      <c r="G1761" s="6" t="s">
        <v>74</v>
      </c>
      <c r="H1761" s="6" t="s">
        <v>18</v>
      </c>
      <c r="I1761" s="25">
        <v>0.25000000000000011</v>
      </c>
      <c r="J1761" s="22">
        <v>4000</v>
      </c>
      <c r="K1761" s="23">
        <f t="shared" si="88"/>
        <v>1000.0000000000005</v>
      </c>
      <c r="L1761" s="23">
        <f t="shared" si="89"/>
        <v>350.00000000000011</v>
      </c>
      <c r="M1761" s="33">
        <v>0.35</v>
      </c>
      <c r="N1761" s="30">
        <f t="shared" si="100"/>
        <v>0.25</v>
      </c>
      <c r="O1761" s="31">
        <v>1000</v>
      </c>
      <c r="P1761" s="31">
        <v>350</v>
      </c>
      <c r="Q1761" s="30">
        <f t="shared" si="101"/>
        <v>250.00000000000011</v>
      </c>
      <c r="R1761" s="27">
        <f t="shared" si="99"/>
        <v>6</v>
      </c>
    </row>
    <row r="1762" spans="1:18">
      <c r="A1762" s="1"/>
      <c r="B1762" s="6" t="s">
        <v>14</v>
      </c>
      <c r="C1762" s="6">
        <v>1185732</v>
      </c>
      <c r="D1762" s="7">
        <v>44358</v>
      </c>
      <c r="E1762" s="6" t="s">
        <v>33</v>
      </c>
      <c r="F1762" s="6" t="s">
        <v>73</v>
      </c>
      <c r="G1762" s="6" t="s">
        <v>74</v>
      </c>
      <c r="H1762" s="6" t="s">
        <v>19</v>
      </c>
      <c r="I1762" s="25">
        <v>0.20000000000000007</v>
      </c>
      <c r="J1762" s="22">
        <v>4250</v>
      </c>
      <c r="K1762" s="23">
        <f t="shared" si="88"/>
        <v>850.00000000000023</v>
      </c>
      <c r="L1762" s="23">
        <f t="shared" si="89"/>
        <v>297.50000000000006</v>
      </c>
      <c r="M1762" s="33">
        <v>0.35</v>
      </c>
      <c r="N1762" s="30">
        <f t="shared" si="100"/>
        <v>0.2</v>
      </c>
      <c r="O1762" s="31">
        <v>850</v>
      </c>
      <c r="P1762" s="31">
        <v>297.5</v>
      </c>
      <c r="Q1762" s="30">
        <f t="shared" si="101"/>
        <v>170.00000000000006</v>
      </c>
      <c r="R1762" s="27">
        <f t="shared" si="99"/>
        <v>6</v>
      </c>
    </row>
    <row r="1763" spans="1:18">
      <c r="A1763" s="1"/>
      <c r="B1763" s="6" t="s">
        <v>14</v>
      </c>
      <c r="C1763" s="6">
        <v>1185732</v>
      </c>
      <c r="D1763" s="7">
        <v>44358</v>
      </c>
      <c r="E1763" s="6" t="s">
        <v>33</v>
      </c>
      <c r="F1763" s="6" t="s">
        <v>73</v>
      </c>
      <c r="G1763" s="6" t="s">
        <v>74</v>
      </c>
      <c r="H1763" s="6" t="s">
        <v>20</v>
      </c>
      <c r="I1763" s="25">
        <v>0.20000000000000007</v>
      </c>
      <c r="J1763" s="22">
        <v>4000</v>
      </c>
      <c r="K1763" s="23">
        <f t="shared" si="88"/>
        <v>800.00000000000023</v>
      </c>
      <c r="L1763" s="23">
        <f t="shared" si="89"/>
        <v>320.00000000000011</v>
      </c>
      <c r="M1763" s="33">
        <v>0.4</v>
      </c>
      <c r="N1763" s="30">
        <f t="shared" si="100"/>
        <v>0.2</v>
      </c>
      <c r="O1763" s="31">
        <v>800</v>
      </c>
      <c r="P1763" s="31">
        <v>320</v>
      </c>
      <c r="Q1763" s="30">
        <f t="shared" si="101"/>
        <v>160.00000000000006</v>
      </c>
      <c r="R1763" s="27">
        <f t="shared" si="99"/>
        <v>6</v>
      </c>
    </row>
    <row r="1764" spans="1:18">
      <c r="A1764" s="1"/>
      <c r="B1764" s="6" t="s">
        <v>14</v>
      </c>
      <c r="C1764" s="6">
        <v>1185732</v>
      </c>
      <c r="D1764" s="7">
        <v>44358</v>
      </c>
      <c r="E1764" s="6" t="s">
        <v>33</v>
      </c>
      <c r="F1764" s="6" t="s">
        <v>73</v>
      </c>
      <c r="G1764" s="6" t="s">
        <v>74</v>
      </c>
      <c r="H1764" s="6" t="s">
        <v>21</v>
      </c>
      <c r="I1764" s="25">
        <v>0.35000000000000003</v>
      </c>
      <c r="J1764" s="22">
        <v>4000</v>
      </c>
      <c r="K1764" s="23">
        <f t="shared" si="88"/>
        <v>1400.0000000000002</v>
      </c>
      <c r="L1764" s="23">
        <f t="shared" si="89"/>
        <v>490.00000000000006</v>
      </c>
      <c r="M1764" s="33">
        <v>0.35</v>
      </c>
      <c r="N1764" s="30">
        <f t="shared" si="100"/>
        <v>0.35</v>
      </c>
      <c r="O1764" s="31">
        <v>1400</v>
      </c>
      <c r="P1764" s="31">
        <v>490</v>
      </c>
      <c r="Q1764" s="30">
        <f t="shared" si="101"/>
        <v>490.00000000000006</v>
      </c>
      <c r="R1764" s="27">
        <f t="shared" si="99"/>
        <v>6</v>
      </c>
    </row>
    <row r="1765" spans="1:18">
      <c r="A1765" s="1"/>
      <c r="B1765" s="6" t="s">
        <v>14</v>
      </c>
      <c r="C1765" s="6">
        <v>1185732</v>
      </c>
      <c r="D1765" s="7">
        <v>44358</v>
      </c>
      <c r="E1765" s="6" t="s">
        <v>33</v>
      </c>
      <c r="F1765" s="6" t="s">
        <v>73</v>
      </c>
      <c r="G1765" s="6" t="s">
        <v>74</v>
      </c>
      <c r="H1765" s="6" t="s">
        <v>22</v>
      </c>
      <c r="I1765" s="25">
        <v>0.4</v>
      </c>
      <c r="J1765" s="22">
        <v>5750</v>
      </c>
      <c r="K1765" s="23">
        <f t="shared" si="88"/>
        <v>2300</v>
      </c>
      <c r="L1765" s="23">
        <f t="shared" si="89"/>
        <v>1150</v>
      </c>
      <c r="M1765" s="33">
        <v>0.5</v>
      </c>
      <c r="N1765" s="30">
        <f t="shared" si="100"/>
        <v>0.4</v>
      </c>
      <c r="O1765" s="31">
        <v>2300</v>
      </c>
      <c r="P1765" s="31">
        <v>1150</v>
      </c>
      <c r="Q1765" s="30">
        <f t="shared" si="101"/>
        <v>920</v>
      </c>
      <c r="R1765" s="27">
        <f t="shared" si="99"/>
        <v>6</v>
      </c>
    </row>
    <row r="1766" spans="1:18">
      <c r="A1766" s="1"/>
      <c r="B1766" s="6" t="s">
        <v>14</v>
      </c>
      <c r="C1766" s="6">
        <v>1185732</v>
      </c>
      <c r="D1766" s="7">
        <v>44387</v>
      </c>
      <c r="E1766" s="6" t="s">
        <v>33</v>
      </c>
      <c r="F1766" s="6" t="s">
        <v>73</v>
      </c>
      <c r="G1766" s="6" t="s">
        <v>74</v>
      </c>
      <c r="H1766" s="6" t="s">
        <v>17</v>
      </c>
      <c r="I1766" s="25">
        <v>0.35000000000000003</v>
      </c>
      <c r="J1766" s="22">
        <v>8000</v>
      </c>
      <c r="K1766" s="23">
        <f t="shared" si="88"/>
        <v>2800.0000000000005</v>
      </c>
      <c r="L1766" s="23">
        <f t="shared" si="89"/>
        <v>1120.0000000000002</v>
      </c>
      <c r="M1766" s="33">
        <v>0.4</v>
      </c>
      <c r="N1766" s="30">
        <f t="shared" si="100"/>
        <v>0.35</v>
      </c>
      <c r="O1766" s="31">
        <v>2800</v>
      </c>
      <c r="P1766" s="31">
        <v>1120</v>
      </c>
      <c r="Q1766" s="30">
        <f t="shared" si="101"/>
        <v>980.00000000000011</v>
      </c>
      <c r="R1766" s="27">
        <f t="shared" si="99"/>
        <v>7</v>
      </c>
    </row>
    <row r="1767" spans="1:18">
      <c r="A1767" s="1"/>
      <c r="B1767" s="6" t="s">
        <v>14</v>
      </c>
      <c r="C1767" s="6">
        <v>1185732</v>
      </c>
      <c r="D1767" s="7">
        <v>44387</v>
      </c>
      <c r="E1767" s="6" t="s">
        <v>33</v>
      </c>
      <c r="F1767" s="6" t="s">
        <v>73</v>
      </c>
      <c r="G1767" s="6" t="s">
        <v>74</v>
      </c>
      <c r="H1767" s="6" t="s">
        <v>18</v>
      </c>
      <c r="I1767" s="25">
        <v>0.3000000000000001</v>
      </c>
      <c r="J1767" s="22">
        <v>5500</v>
      </c>
      <c r="K1767" s="23">
        <f t="shared" si="88"/>
        <v>1650.0000000000005</v>
      </c>
      <c r="L1767" s="23">
        <f t="shared" si="89"/>
        <v>577.50000000000011</v>
      </c>
      <c r="M1767" s="33">
        <v>0.35</v>
      </c>
      <c r="N1767" s="30">
        <f t="shared" si="100"/>
        <v>0.3</v>
      </c>
      <c r="O1767" s="31">
        <v>1650</v>
      </c>
      <c r="P1767" s="31">
        <v>577.5</v>
      </c>
      <c r="Q1767" s="30">
        <f t="shared" si="101"/>
        <v>495.00000000000011</v>
      </c>
      <c r="R1767" s="27">
        <f t="shared" si="99"/>
        <v>7</v>
      </c>
    </row>
    <row r="1768" spans="1:18">
      <c r="A1768" s="1"/>
      <c r="B1768" s="6" t="s">
        <v>14</v>
      </c>
      <c r="C1768" s="6">
        <v>1185732</v>
      </c>
      <c r="D1768" s="7">
        <v>44387</v>
      </c>
      <c r="E1768" s="6" t="s">
        <v>33</v>
      </c>
      <c r="F1768" s="6" t="s">
        <v>73</v>
      </c>
      <c r="G1768" s="6" t="s">
        <v>74</v>
      </c>
      <c r="H1768" s="6" t="s">
        <v>19</v>
      </c>
      <c r="I1768" s="25">
        <v>0.25000000000000006</v>
      </c>
      <c r="J1768" s="22">
        <v>4750</v>
      </c>
      <c r="K1768" s="23">
        <f t="shared" si="88"/>
        <v>1187.5000000000002</v>
      </c>
      <c r="L1768" s="23">
        <f t="shared" si="89"/>
        <v>415.62500000000006</v>
      </c>
      <c r="M1768" s="33">
        <v>0.35</v>
      </c>
      <c r="N1768" s="30">
        <f t="shared" si="100"/>
        <v>0.25</v>
      </c>
      <c r="O1768" s="31">
        <v>1187.5</v>
      </c>
      <c r="P1768" s="31">
        <v>415.625</v>
      </c>
      <c r="Q1768" s="30">
        <f t="shared" si="101"/>
        <v>296.87500000000006</v>
      </c>
      <c r="R1768" s="27">
        <f t="shared" si="99"/>
        <v>7</v>
      </c>
    </row>
    <row r="1769" spans="1:18">
      <c r="A1769" s="1"/>
      <c r="B1769" s="6" t="s">
        <v>14</v>
      </c>
      <c r="C1769" s="6">
        <v>1185732</v>
      </c>
      <c r="D1769" s="7">
        <v>44387</v>
      </c>
      <c r="E1769" s="6" t="s">
        <v>33</v>
      </c>
      <c r="F1769" s="6" t="s">
        <v>73</v>
      </c>
      <c r="G1769" s="6" t="s">
        <v>74</v>
      </c>
      <c r="H1769" s="6" t="s">
        <v>20</v>
      </c>
      <c r="I1769" s="25">
        <v>0.25000000000000006</v>
      </c>
      <c r="J1769" s="22">
        <v>4250</v>
      </c>
      <c r="K1769" s="23">
        <f t="shared" si="88"/>
        <v>1062.5000000000002</v>
      </c>
      <c r="L1769" s="23">
        <f t="shared" si="89"/>
        <v>425.00000000000011</v>
      </c>
      <c r="M1769" s="33">
        <v>0.4</v>
      </c>
      <c r="N1769" s="30">
        <f t="shared" si="100"/>
        <v>0.25</v>
      </c>
      <c r="O1769" s="31">
        <v>1062.5</v>
      </c>
      <c r="P1769" s="31">
        <v>425</v>
      </c>
      <c r="Q1769" s="30">
        <f t="shared" si="101"/>
        <v>265.62500000000006</v>
      </c>
      <c r="R1769" s="27">
        <f t="shared" si="99"/>
        <v>7</v>
      </c>
    </row>
    <row r="1770" spans="1:18">
      <c r="A1770" s="1"/>
      <c r="B1770" s="6" t="s">
        <v>14</v>
      </c>
      <c r="C1770" s="6">
        <v>1185732</v>
      </c>
      <c r="D1770" s="7">
        <v>44387</v>
      </c>
      <c r="E1770" s="6" t="s">
        <v>33</v>
      </c>
      <c r="F1770" s="6" t="s">
        <v>73</v>
      </c>
      <c r="G1770" s="6" t="s">
        <v>74</v>
      </c>
      <c r="H1770" s="6" t="s">
        <v>21</v>
      </c>
      <c r="I1770" s="25">
        <v>0.35000000000000003</v>
      </c>
      <c r="J1770" s="22">
        <v>4250</v>
      </c>
      <c r="K1770" s="23">
        <f t="shared" si="88"/>
        <v>1487.5000000000002</v>
      </c>
      <c r="L1770" s="23">
        <f t="shared" si="89"/>
        <v>520.625</v>
      </c>
      <c r="M1770" s="33">
        <v>0.35</v>
      </c>
      <c r="N1770" s="30">
        <f t="shared" si="100"/>
        <v>0.35</v>
      </c>
      <c r="O1770" s="31">
        <v>1487.5</v>
      </c>
      <c r="P1770" s="31">
        <v>520.625</v>
      </c>
      <c r="Q1770" s="30">
        <f t="shared" si="101"/>
        <v>520.625</v>
      </c>
      <c r="R1770" s="27">
        <f t="shared" si="99"/>
        <v>7</v>
      </c>
    </row>
    <row r="1771" spans="1:18">
      <c r="A1771" s="1"/>
      <c r="B1771" s="6" t="s">
        <v>14</v>
      </c>
      <c r="C1771" s="6">
        <v>1185732</v>
      </c>
      <c r="D1771" s="7">
        <v>44387</v>
      </c>
      <c r="E1771" s="6" t="s">
        <v>33</v>
      </c>
      <c r="F1771" s="6" t="s">
        <v>73</v>
      </c>
      <c r="G1771" s="6" t="s">
        <v>74</v>
      </c>
      <c r="H1771" s="6" t="s">
        <v>22</v>
      </c>
      <c r="I1771" s="25">
        <v>0.4</v>
      </c>
      <c r="J1771" s="22">
        <v>6000</v>
      </c>
      <c r="K1771" s="23">
        <f t="shared" si="88"/>
        <v>2400</v>
      </c>
      <c r="L1771" s="23">
        <f t="shared" si="89"/>
        <v>1200</v>
      </c>
      <c r="M1771" s="33">
        <v>0.5</v>
      </c>
      <c r="N1771" s="30">
        <f t="shared" si="100"/>
        <v>0.4</v>
      </c>
      <c r="O1771" s="31">
        <v>2400</v>
      </c>
      <c r="P1771" s="31">
        <v>1200</v>
      </c>
      <c r="Q1771" s="30">
        <f t="shared" si="101"/>
        <v>960</v>
      </c>
      <c r="R1771" s="27">
        <f t="shared" si="99"/>
        <v>7</v>
      </c>
    </row>
    <row r="1772" spans="1:18">
      <c r="A1772" s="1"/>
      <c r="B1772" s="6" t="s">
        <v>14</v>
      </c>
      <c r="C1772" s="6">
        <v>1185732</v>
      </c>
      <c r="D1772" s="7">
        <v>44419</v>
      </c>
      <c r="E1772" s="6" t="s">
        <v>33</v>
      </c>
      <c r="F1772" s="6" t="s">
        <v>73</v>
      </c>
      <c r="G1772" s="6" t="s">
        <v>74</v>
      </c>
      <c r="H1772" s="6" t="s">
        <v>17</v>
      </c>
      <c r="I1772" s="25">
        <v>0.35000000000000003</v>
      </c>
      <c r="J1772" s="22">
        <v>7500</v>
      </c>
      <c r="K1772" s="23">
        <f t="shared" si="88"/>
        <v>2625.0000000000005</v>
      </c>
      <c r="L1772" s="23">
        <f t="shared" si="89"/>
        <v>1050.0000000000002</v>
      </c>
      <c r="M1772" s="33">
        <v>0.4</v>
      </c>
      <c r="N1772" s="30">
        <f t="shared" si="100"/>
        <v>0.35</v>
      </c>
      <c r="O1772" s="31">
        <v>2625</v>
      </c>
      <c r="P1772" s="31">
        <v>1050</v>
      </c>
      <c r="Q1772" s="30">
        <f t="shared" si="101"/>
        <v>918.75000000000011</v>
      </c>
      <c r="R1772" s="27">
        <f t="shared" si="99"/>
        <v>8</v>
      </c>
    </row>
    <row r="1773" spans="1:18">
      <c r="A1773" s="1"/>
      <c r="B1773" s="6" t="s">
        <v>14</v>
      </c>
      <c r="C1773" s="6">
        <v>1185732</v>
      </c>
      <c r="D1773" s="7">
        <v>44419</v>
      </c>
      <c r="E1773" s="6" t="s">
        <v>33</v>
      </c>
      <c r="F1773" s="6" t="s">
        <v>73</v>
      </c>
      <c r="G1773" s="6" t="s">
        <v>74</v>
      </c>
      <c r="H1773" s="6" t="s">
        <v>18</v>
      </c>
      <c r="I1773" s="25">
        <v>0.35000000000000009</v>
      </c>
      <c r="J1773" s="22">
        <v>5250</v>
      </c>
      <c r="K1773" s="23">
        <f t="shared" si="88"/>
        <v>1837.5000000000005</v>
      </c>
      <c r="L1773" s="23">
        <f t="shared" si="89"/>
        <v>643.12500000000011</v>
      </c>
      <c r="M1773" s="33">
        <v>0.35</v>
      </c>
      <c r="N1773" s="30">
        <f t="shared" si="100"/>
        <v>0.35</v>
      </c>
      <c r="O1773" s="31">
        <v>1837.5</v>
      </c>
      <c r="P1773" s="31">
        <v>643.125</v>
      </c>
      <c r="Q1773" s="30">
        <f t="shared" si="101"/>
        <v>643.12500000000011</v>
      </c>
      <c r="R1773" s="27">
        <f t="shared" si="99"/>
        <v>8</v>
      </c>
    </row>
    <row r="1774" spans="1:18">
      <c r="A1774" s="1"/>
      <c r="B1774" s="6" t="s">
        <v>14</v>
      </c>
      <c r="C1774" s="6">
        <v>1185732</v>
      </c>
      <c r="D1774" s="7">
        <v>44419</v>
      </c>
      <c r="E1774" s="6" t="s">
        <v>33</v>
      </c>
      <c r="F1774" s="6" t="s">
        <v>73</v>
      </c>
      <c r="G1774" s="6" t="s">
        <v>74</v>
      </c>
      <c r="H1774" s="6" t="s">
        <v>19</v>
      </c>
      <c r="I1774" s="25">
        <v>0.30000000000000004</v>
      </c>
      <c r="J1774" s="22">
        <v>4500</v>
      </c>
      <c r="K1774" s="23">
        <f t="shared" si="88"/>
        <v>1350.0000000000002</v>
      </c>
      <c r="L1774" s="23">
        <f t="shared" si="89"/>
        <v>472.50000000000006</v>
      </c>
      <c r="M1774" s="33">
        <v>0.35</v>
      </c>
      <c r="N1774" s="30">
        <f t="shared" si="100"/>
        <v>0.3</v>
      </c>
      <c r="O1774" s="31">
        <v>1350</v>
      </c>
      <c r="P1774" s="31">
        <v>472.5</v>
      </c>
      <c r="Q1774" s="30">
        <f t="shared" si="101"/>
        <v>405.00000000000006</v>
      </c>
      <c r="R1774" s="27">
        <f t="shared" ref="R1774:R1837" si="102">MONTH(D1774)</f>
        <v>8</v>
      </c>
    </row>
    <row r="1775" spans="1:18">
      <c r="A1775" s="1"/>
      <c r="B1775" s="6" t="s">
        <v>14</v>
      </c>
      <c r="C1775" s="6">
        <v>1185732</v>
      </c>
      <c r="D1775" s="7">
        <v>44419</v>
      </c>
      <c r="E1775" s="6" t="s">
        <v>33</v>
      </c>
      <c r="F1775" s="6" t="s">
        <v>73</v>
      </c>
      <c r="G1775" s="6" t="s">
        <v>74</v>
      </c>
      <c r="H1775" s="6" t="s">
        <v>20</v>
      </c>
      <c r="I1775" s="25">
        <v>0.20000000000000007</v>
      </c>
      <c r="J1775" s="22">
        <v>3750</v>
      </c>
      <c r="K1775" s="23">
        <f t="shared" si="88"/>
        <v>750.00000000000023</v>
      </c>
      <c r="L1775" s="23">
        <f t="shared" si="89"/>
        <v>300.00000000000011</v>
      </c>
      <c r="M1775" s="33">
        <v>0.4</v>
      </c>
      <c r="N1775" s="30">
        <f t="shared" si="100"/>
        <v>0.2</v>
      </c>
      <c r="O1775" s="31">
        <v>750</v>
      </c>
      <c r="P1775" s="31">
        <v>300</v>
      </c>
      <c r="Q1775" s="30">
        <f t="shared" si="101"/>
        <v>150.00000000000006</v>
      </c>
      <c r="R1775" s="27">
        <f t="shared" si="102"/>
        <v>8</v>
      </c>
    </row>
    <row r="1776" spans="1:18">
      <c r="A1776" s="1"/>
      <c r="B1776" s="6" t="s">
        <v>14</v>
      </c>
      <c r="C1776" s="6">
        <v>1185732</v>
      </c>
      <c r="D1776" s="7">
        <v>44419</v>
      </c>
      <c r="E1776" s="6" t="s">
        <v>33</v>
      </c>
      <c r="F1776" s="6" t="s">
        <v>73</v>
      </c>
      <c r="G1776" s="6" t="s">
        <v>74</v>
      </c>
      <c r="H1776" s="6" t="s">
        <v>21</v>
      </c>
      <c r="I1776" s="25">
        <v>0.30000000000000004</v>
      </c>
      <c r="J1776" s="22">
        <v>3500</v>
      </c>
      <c r="K1776" s="23">
        <f t="shared" si="88"/>
        <v>1050.0000000000002</v>
      </c>
      <c r="L1776" s="23">
        <f t="shared" si="89"/>
        <v>367.50000000000006</v>
      </c>
      <c r="M1776" s="33">
        <v>0.35</v>
      </c>
      <c r="N1776" s="30">
        <f t="shared" si="100"/>
        <v>0.3</v>
      </c>
      <c r="O1776" s="31">
        <v>1050</v>
      </c>
      <c r="P1776" s="31">
        <v>367.5</v>
      </c>
      <c r="Q1776" s="30">
        <f t="shared" si="101"/>
        <v>315.00000000000006</v>
      </c>
      <c r="R1776" s="27">
        <f t="shared" si="102"/>
        <v>8</v>
      </c>
    </row>
    <row r="1777" spans="1:18">
      <c r="A1777" s="1"/>
      <c r="B1777" s="6" t="s">
        <v>14</v>
      </c>
      <c r="C1777" s="6">
        <v>1185732</v>
      </c>
      <c r="D1777" s="7">
        <v>44419</v>
      </c>
      <c r="E1777" s="6" t="s">
        <v>33</v>
      </c>
      <c r="F1777" s="6" t="s">
        <v>73</v>
      </c>
      <c r="G1777" s="6" t="s">
        <v>74</v>
      </c>
      <c r="H1777" s="6" t="s">
        <v>22</v>
      </c>
      <c r="I1777" s="25">
        <v>0.35000000000000003</v>
      </c>
      <c r="J1777" s="22">
        <v>5250</v>
      </c>
      <c r="K1777" s="23">
        <f t="shared" si="88"/>
        <v>1837.5000000000002</v>
      </c>
      <c r="L1777" s="23">
        <f t="shared" si="89"/>
        <v>918.75000000000011</v>
      </c>
      <c r="M1777" s="33">
        <v>0.5</v>
      </c>
      <c r="N1777" s="30">
        <f t="shared" si="100"/>
        <v>0.35</v>
      </c>
      <c r="O1777" s="31">
        <v>1837.5</v>
      </c>
      <c r="P1777" s="31">
        <v>918.75</v>
      </c>
      <c r="Q1777" s="30">
        <f t="shared" si="101"/>
        <v>643.125</v>
      </c>
      <c r="R1777" s="27">
        <f t="shared" si="102"/>
        <v>8</v>
      </c>
    </row>
    <row r="1778" spans="1:18">
      <c r="A1778" s="1"/>
      <c r="B1778" s="6" t="s">
        <v>14</v>
      </c>
      <c r="C1778" s="6">
        <v>1185732</v>
      </c>
      <c r="D1778" s="7">
        <v>44451</v>
      </c>
      <c r="E1778" s="6" t="s">
        <v>33</v>
      </c>
      <c r="F1778" s="6" t="s">
        <v>73</v>
      </c>
      <c r="G1778" s="6" t="s">
        <v>74</v>
      </c>
      <c r="H1778" s="6" t="s">
        <v>17</v>
      </c>
      <c r="I1778" s="25">
        <v>0.30000000000000004</v>
      </c>
      <c r="J1778" s="22">
        <v>6500</v>
      </c>
      <c r="K1778" s="23">
        <f t="shared" si="88"/>
        <v>1950.0000000000002</v>
      </c>
      <c r="L1778" s="23">
        <f t="shared" si="89"/>
        <v>780.00000000000011</v>
      </c>
      <c r="M1778" s="33">
        <v>0.4</v>
      </c>
      <c r="N1778" s="30">
        <f t="shared" si="100"/>
        <v>0.3</v>
      </c>
      <c r="O1778" s="31">
        <v>1950</v>
      </c>
      <c r="P1778" s="31">
        <v>780</v>
      </c>
      <c r="Q1778" s="30">
        <f t="shared" si="101"/>
        <v>585</v>
      </c>
      <c r="R1778" s="27">
        <f t="shared" si="102"/>
        <v>9</v>
      </c>
    </row>
    <row r="1779" spans="1:18">
      <c r="A1779" s="1"/>
      <c r="B1779" s="6" t="s">
        <v>14</v>
      </c>
      <c r="C1779" s="6">
        <v>1185732</v>
      </c>
      <c r="D1779" s="7">
        <v>44451</v>
      </c>
      <c r="E1779" s="6" t="s">
        <v>33</v>
      </c>
      <c r="F1779" s="6" t="s">
        <v>73</v>
      </c>
      <c r="G1779" s="6" t="s">
        <v>74</v>
      </c>
      <c r="H1779" s="6" t="s">
        <v>18</v>
      </c>
      <c r="I1779" s="25">
        <v>0.25000000000000011</v>
      </c>
      <c r="J1779" s="22">
        <v>4500</v>
      </c>
      <c r="K1779" s="23">
        <f t="shared" si="88"/>
        <v>1125.0000000000005</v>
      </c>
      <c r="L1779" s="23">
        <f t="shared" si="89"/>
        <v>393.75000000000011</v>
      </c>
      <c r="M1779" s="33">
        <v>0.35</v>
      </c>
      <c r="N1779" s="30">
        <f t="shared" si="100"/>
        <v>0.25</v>
      </c>
      <c r="O1779" s="31">
        <v>1125</v>
      </c>
      <c r="P1779" s="31">
        <v>393.75</v>
      </c>
      <c r="Q1779" s="30">
        <f t="shared" si="101"/>
        <v>281.25000000000011</v>
      </c>
      <c r="R1779" s="27">
        <f t="shared" si="102"/>
        <v>9</v>
      </c>
    </row>
    <row r="1780" spans="1:18">
      <c r="A1780" s="1"/>
      <c r="B1780" s="6" t="s">
        <v>14</v>
      </c>
      <c r="C1780" s="6">
        <v>1185732</v>
      </c>
      <c r="D1780" s="7">
        <v>44451</v>
      </c>
      <c r="E1780" s="6" t="s">
        <v>33</v>
      </c>
      <c r="F1780" s="6" t="s">
        <v>73</v>
      </c>
      <c r="G1780" s="6" t="s">
        <v>74</v>
      </c>
      <c r="H1780" s="6" t="s">
        <v>19</v>
      </c>
      <c r="I1780" s="25">
        <v>0.10000000000000002</v>
      </c>
      <c r="J1780" s="22">
        <v>3500</v>
      </c>
      <c r="K1780" s="23">
        <f t="shared" si="88"/>
        <v>350.00000000000006</v>
      </c>
      <c r="L1780" s="23">
        <f t="shared" si="89"/>
        <v>122.50000000000001</v>
      </c>
      <c r="M1780" s="33">
        <v>0.35</v>
      </c>
      <c r="N1780" s="30">
        <f t="shared" si="100"/>
        <v>0.1</v>
      </c>
      <c r="O1780" s="31">
        <v>350</v>
      </c>
      <c r="P1780" s="31">
        <v>122.5</v>
      </c>
      <c r="Q1780" s="30">
        <f t="shared" si="101"/>
        <v>35.000000000000007</v>
      </c>
      <c r="R1780" s="27">
        <f t="shared" si="102"/>
        <v>9</v>
      </c>
    </row>
    <row r="1781" spans="1:18">
      <c r="A1781" s="1"/>
      <c r="B1781" s="6" t="s">
        <v>14</v>
      </c>
      <c r="C1781" s="6">
        <v>1185732</v>
      </c>
      <c r="D1781" s="7">
        <v>44451</v>
      </c>
      <c r="E1781" s="6" t="s">
        <v>33</v>
      </c>
      <c r="F1781" s="6" t="s">
        <v>73</v>
      </c>
      <c r="G1781" s="6" t="s">
        <v>74</v>
      </c>
      <c r="H1781" s="6" t="s">
        <v>20</v>
      </c>
      <c r="I1781" s="25">
        <v>0.10000000000000002</v>
      </c>
      <c r="J1781" s="22">
        <v>3250</v>
      </c>
      <c r="K1781" s="23">
        <f t="shared" si="88"/>
        <v>325.00000000000006</v>
      </c>
      <c r="L1781" s="23">
        <f t="shared" si="89"/>
        <v>130.00000000000003</v>
      </c>
      <c r="M1781" s="33">
        <v>0.4</v>
      </c>
      <c r="N1781" s="30">
        <f t="shared" si="100"/>
        <v>0.1</v>
      </c>
      <c r="O1781" s="31">
        <v>325</v>
      </c>
      <c r="P1781" s="31">
        <v>130</v>
      </c>
      <c r="Q1781" s="30">
        <f t="shared" si="101"/>
        <v>32.500000000000007</v>
      </c>
      <c r="R1781" s="27">
        <f t="shared" si="102"/>
        <v>9</v>
      </c>
    </row>
    <row r="1782" spans="1:18">
      <c r="A1782" s="1"/>
      <c r="B1782" s="6" t="s">
        <v>14</v>
      </c>
      <c r="C1782" s="6">
        <v>1185732</v>
      </c>
      <c r="D1782" s="7">
        <v>44451</v>
      </c>
      <c r="E1782" s="6" t="s">
        <v>33</v>
      </c>
      <c r="F1782" s="6" t="s">
        <v>73</v>
      </c>
      <c r="G1782" s="6" t="s">
        <v>74</v>
      </c>
      <c r="H1782" s="6" t="s">
        <v>21</v>
      </c>
      <c r="I1782" s="25">
        <v>0.2</v>
      </c>
      <c r="J1782" s="22">
        <v>3250</v>
      </c>
      <c r="K1782" s="23">
        <f t="shared" si="88"/>
        <v>650</v>
      </c>
      <c r="L1782" s="23">
        <f t="shared" si="89"/>
        <v>227.49999999999997</v>
      </c>
      <c r="M1782" s="33">
        <v>0.35</v>
      </c>
      <c r="N1782" s="30">
        <f t="shared" si="100"/>
        <v>0.2</v>
      </c>
      <c r="O1782" s="31">
        <v>650</v>
      </c>
      <c r="P1782" s="31">
        <v>227.5</v>
      </c>
      <c r="Q1782" s="30">
        <f t="shared" si="101"/>
        <v>130</v>
      </c>
      <c r="R1782" s="27">
        <f t="shared" si="102"/>
        <v>9</v>
      </c>
    </row>
    <row r="1783" spans="1:18">
      <c r="A1783" s="1"/>
      <c r="B1783" s="6" t="s">
        <v>14</v>
      </c>
      <c r="C1783" s="6">
        <v>1185732</v>
      </c>
      <c r="D1783" s="7">
        <v>44451</v>
      </c>
      <c r="E1783" s="6" t="s">
        <v>33</v>
      </c>
      <c r="F1783" s="6" t="s">
        <v>73</v>
      </c>
      <c r="G1783" s="6" t="s">
        <v>74</v>
      </c>
      <c r="H1783" s="6" t="s">
        <v>22</v>
      </c>
      <c r="I1783" s="25">
        <v>0.25000000000000006</v>
      </c>
      <c r="J1783" s="22">
        <v>4000</v>
      </c>
      <c r="K1783" s="23">
        <f t="shared" si="88"/>
        <v>1000.0000000000002</v>
      </c>
      <c r="L1783" s="23">
        <f t="shared" si="89"/>
        <v>500.00000000000011</v>
      </c>
      <c r="M1783" s="33">
        <v>0.5</v>
      </c>
      <c r="N1783" s="30">
        <f t="shared" si="100"/>
        <v>0.25</v>
      </c>
      <c r="O1783" s="31">
        <v>1000</v>
      </c>
      <c r="P1783" s="31">
        <v>500</v>
      </c>
      <c r="Q1783" s="30">
        <f t="shared" si="101"/>
        <v>250.00000000000006</v>
      </c>
      <c r="R1783" s="27">
        <f t="shared" si="102"/>
        <v>9</v>
      </c>
    </row>
    <row r="1784" spans="1:18">
      <c r="A1784" s="1"/>
      <c r="B1784" s="6" t="s">
        <v>14</v>
      </c>
      <c r="C1784" s="6">
        <v>1185732</v>
      </c>
      <c r="D1784" s="7">
        <v>44480</v>
      </c>
      <c r="E1784" s="6" t="s">
        <v>33</v>
      </c>
      <c r="F1784" s="6" t="s">
        <v>73</v>
      </c>
      <c r="G1784" s="6" t="s">
        <v>74</v>
      </c>
      <c r="H1784" s="6" t="s">
        <v>17</v>
      </c>
      <c r="I1784" s="25">
        <v>0.3</v>
      </c>
      <c r="J1784" s="22">
        <v>5750</v>
      </c>
      <c r="K1784" s="23">
        <f t="shared" si="88"/>
        <v>1725</v>
      </c>
      <c r="L1784" s="23">
        <f t="shared" si="89"/>
        <v>690</v>
      </c>
      <c r="M1784" s="33">
        <v>0.4</v>
      </c>
      <c r="N1784" s="30">
        <f t="shared" si="100"/>
        <v>0.3</v>
      </c>
      <c r="O1784" s="31">
        <v>1725</v>
      </c>
      <c r="P1784" s="31">
        <v>690</v>
      </c>
      <c r="Q1784" s="30">
        <f t="shared" si="101"/>
        <v>517.5</v>
      </c>
      <c r="R1784" s="27">
        <f t="shared" si="102"/>
        <v>10</v>
      </c>
    </row>
    <row r="1785" spans="1:18">
      <c r="A1785" s="1"/>
      <c r="B1785" s="6" t="s">
        <v>14</v>
      </c>
      <c r="C1785" s="6">
        <v>1185732</v>
      </c>
      <c r="D1785" s="7">
        <v>44480</v>
      </c>
      <c r="E1785" s="6" t="s">
        <v>33</v>
      </c>
      <c r="F1785" s="6" t="s">
        <v>73</v>
      </c>
      <c r="G1785" s="6" t="s">
        <v>74</v>
      </c>
      <c r="H1785" s="6" t="s">
        <v>18</v>
      </c>
      <c r="I1785" s="25">
        <v>0.2</v>
      </c>
      <c r="J1785" s="22">
        <v>4000</v>
      </c>
      <c r="K1785" s="23">
        <f t="shared" si="88"/>
        <v>800</v>
      </c>
      <c r="L1785" s="23">
        <f t="shared" si="89"/>
        <v>280</v>
      </c>
      <c r="M1785" s="33">
        <v>0.35</v>
      </c>
      <c r="N1785" s="30">
        <f t="shared" si="100"/>
        <v>0.2</v>
      </c>
      <c r="O1785" s="31">
        <v>800</v>
      </c>
      <c r="P1785" s="31">
        <v>280</v>
      </c>
      <c r="Q1785" s="30">
        <f t="shared" si="101"/>
        <v>160</v>
      </c>
      <c r="R1785" s="27">
        <f t="shared" si="102"/>
        <v>10</v>
      </c>
    </row>
    <row r="1786" spans="1:18">
      <c r="A1786" s="1"/>
      <c r="B1786" s="6" t="s">
        <v>14</v>
      </c>
      <c r="C1786" s="6">
        <v>1185732</v>
      </c>
      <c r="D1786" s="7">
        <v>44480</v>
      </c>
      <c r="E1786" s="6" t="s">
        <v>33</v>
      </c>
      <c r="F1786" s="6" t="s">
        <v>73</v>
      </c>
      <c r="G1786" s="6" t="s">
        <v>74</v>
      </c>
      <c r="H1786" s="6" t="s">
        <v>19</v>
      </c>
      <c r="I1786" s="25">
        <v>0.2</v>
      </c>
      <c r="J1786" s="22">
        <v>3000</v>
      </c>
      <c r="K1786" s="23">
        <f t="shared" si="88"/>
        <v>600</v>
      </c>
      <c r="L1786" s="23">
        <f t="shared" si="89"/>
        <v>210</v>
      </c>
      <c r="M1786" s="33">
        <v>0.35</v>
      </c>
      <c r="N1786" s="30">
        <f t="shared" si="100"/>
        <v>0.2</v>
      </c>
      <c r="O1786" s="31">
        <v>600</v>
      </c>
      <c r="P1786" s="31">
        <v>210</v>
      </c>
      <c r="Q1786" s="30">
        <f t="shared" si="101"/>
        <v>120</v>
      </c>
      <c r="R1786" s="27">
        <f t="shared" si="102"/>
        <v>10</v>
      </c>
    </row>
    <row r="1787" spans="1:18">
      <c r="A1787" s="1"/>
      <c r="B1787" s="6" t="s">
        <v>14</v>
      </c>
      <c r="C1787" s="6">
        <v>1185732</v>
      </c>
      <c r="D1787" s="7">
        <v>44480</v>
      </c>
      <c r="E1787" s="6" t="s">
        <v>33</v>
      </c>
      <c r="F1787" s="6" t="s">
        <v>73</v>
      </c>
      <c r="G1787" s="6" t="s">
        <v>74</v>
      </c>
      <c r="H1787" s="6" t="s">
        <v>20</v>
      </c>
      <c r="I1787" s="25">
        <v>0.2</v>
      </c>
      <c r="J1787" s="22">
        <v>2750</v>
      </c>
      <c r="K1787" s="23">
        <f t="shared" ref="K1787:K2041" si="103">I1787*J1787</f>
        <v>550</v>
      </c>
      <c r="L1787" s="23">
        <f t="shared" ref="L1787:L2041" si="104">K1787*M1787</f>
        <v>220</v>
      </c>
      <c r="M1787" s="33">
        <v>0.4</v>
      </c>
      <c r="N1787" s="30">
        <f t="shared" si="100"/>
        <v>0.2</v>
      </c>
      <c r="O1787" s="31">
        <v>550</v>
      </c>
      <c r="P1787" s="31">
        <v>220</v>
      </c>
      <c r="Q1787" s="30">
        <f t="shared" si="101"/>
        <v>110</v>
      </c>
      <c r="R1787" s="27">
        <f t="shared" si="102"/>
        <v>10</v>
      </c>
    </row>
    <row r="1788" spans="1:18">
      <c r="A1788" s="1"/>
      <c r="B1788" s="6" t="s">
        <v>14</v>
      </c>
      <c r="C1788" s="6">
        <v>1185732</v>
      </c>
      <c r="D1788" s="7">
        <v>44480</v>
      </c>
      <c r="E1788" s="6" t="s">
        <v>33</v>
      </c>
      <c r="F1788" s="6" t="s">
        <v>73</v>
      </c>
      <c r="G1788" s="6" t="s">
        <v>74</v>
      </c>
      <c r="H1788" s="6" t="s">
        <v>21</v>
      </c>
      <c r="I1788" s="25">
        <v>0.3</v>
      </c>
      <c r="J1788" s="22">
        <v>2750</v>
      </c>
      <c r="K1788" s="23">
        <f t="shared" si="103"/>
        <v>825</v>
      </c>
      <c r="L1788" s="23">
        <f t="shared" si="104"/>
        <v>288.75</v>
      </c>
      <c r="M1788" s="33">
        <v>0.35</v>
      </c>
      <c r="N1788" s="30">
        <f t="shared" si="100"/>
        <v>0.3</v>
      </c>
      <c r="O1788" s="31">
        <v>825</v>
      </c>
      <c r="P1788" s="31">
        <v>288.75</v>
      </c>
      <c r="Q1788" s="30">
        <f t="shared" si="101"/>
        <v>247.5</v>
      </c>
      <c r="R1788" s="27">
        <f t="shared" si="102"/>
        <v>10</v>
      </c>
    </row>
    <row r="1789" spans="1:18">
      <c r="A1789" s="1"/>
      <c r="B1789" s="6" t="s">
        <v>14</v>
      </c>
      <c r="C1789" s="6">
        <v>1185732</v>
      </c>
      <c r="D1789" s="7">
        <v>44480</v>
      </c>
      <c r="E1789" s="6" t="s">
        <v>33</v>
      </c>
      <c r="F1789" s="6" t="s">
        <v>73</v>
      </c>
      <c r="G1789" s="6" t="s">
        <v>74</v>
      </c>
      <c r="H1789" s="6" t="s">
        <v>22</v>
      </c>
      <c r="I1789" s="25">
        <v>0.34999999999999992</v>
      </c>
      <c r="J1789" s="22">
        <v>4000</v>
      </c>
      <c r="K1789" s="23">
        <f t="shared" si="103"/>
        <v>1399.9999999999998</v>
      </c>
      <c r="L1789" s="23">
        <f t="shared" si="104"/>
        <v>699.99999999999989</v>
      </c>
      <c r="M1789" s="33">
        <v>0.5</v>
      </c>
      <c r="N1789" s="30">
        <f t="shared" si="100"/>
        <v>0.35</v>
      </c>
      <c r="O1789" s="31">
        <v>1400</v>
      </c>
      <c r="P1789" s="31">
        <v>700</v>
      </c>
      <c r="Q1789" s="30">
        <f t="shared" si="101"/>
        <v>489.99999999999989</v>
      </c>
      <c r="R1789" s="27">
        <f t="shared" si="102"/>
        <v>10</v>
      </c>
    </row>
    <row r="1790" spans="1:18">
      <c r="A1790" s="1"/>
      <c r="B1790" s="6" t="s">
        <v>14</v>
      </c>
      <c r="C1790" s="6">
        <v>1185732</v>
      </c>
      <c r="D1790" s="7">
        <v>44511</v>
      </c>
      <c r="E1790" s="6" t="s">
        <v>33</v>
      </c>
      <c r="F1790" s="6" t="s">
        <v>73</v>
      </c>
      <c r="G1790" s="6" t="s">
        <v>74</v>
      </c>
      <c r="H1790" s="6" t="s">
        <v>17</v>
      </c>
      <c r="I1790" s="25">
        <v>0.30000000000000004</v>
      </c>
      <c r="J1790" s="22">
        <v>5500</v>
      </c>
      <c r="K1790" s="23">
        <f t="shared" si="103"/>
        <v>1650.0000000000002</v>
      </c>
      <c r="L1790" s="23">
        <f t="shared" si="104"/>
        <v>660.00000000000011</v>
      </c>
      <c r="M1790" s="33">
        <v>0.4</v>
      </c>
      <c r="N1790" s="30">
        <f t="shared" si="100"/>
        <v>0.3</v>
      </c>
      <c r="O1790" s="31">
        <v>1650</v>
      </c>
      <c r="P1790" s="31">
        <v>660</v>
      </c>
      <c r="Q1790" s="30">
        <f t="shared" si="101"/>
        <v>495.00000000000006</v>
      </c>
      <c r="R1790" s="27">
        <f t="shared" si="102"/>
        <v>11</v>
      </c>
    </row>
    <row r="1791" spans="1:18">
      <c r="A1791" s="1"/>
      <c r="B1791" s="6" t="s">
        <v>14</v>
      </c>
      <c r="C1791" s="6">
        <v>1185732</v>
      </c>
      <c r="D1791" s="7">
        <v>44511</v>
      </c>
      <c r="E1791" s="6" t="s">
        <v>33</v>
      </c>
      <c r="F1791" s="6" t="s">
        <v>73</v>
      </c>
      <c r="G1791" s="6" t="s">
        <v>74</v>
      </c>
      <c r="H1791" s="6" t="s">
        <v>18</v>
      </c>
      <c r="I1791" s="25">
        <v>0.20000000000000007</v>
      </c>
      <c r="J1791" s="22">
        <v>4000</v>
      </c>
      <c r="K1791" s="23">
        <f t="shared" si="103"/>
        <v>800.00000000000023</v>
      </c>
      <c r="L1791" s="23">
        <f t="shared" si="104"/>
        <v>280.00000000000006</v>
      </c>
      <c r="M1791" s="33">
        <v>0.35</v>
      </c>
      <c r="N1791" s="30">
        <f t="shared" si="100"/>
        <v>0.2</v>
      </c>
      <c r="O1791" s="31">
        <v>800</v>
      </c>
      <c r="P1791" s="31">
        <v>280</v>
      </c>
      <c r="Q1791" s="30">
        <f t="shared" si="101"/>
        <v>160.00000000000006</v>
      </c>
      <c r="R1791" s="27">
        <f t="shared" si="102"/>
        <v>11</v>
      </c>
    </row>
    <row r="1792" spans="1:18">
      <c r="A1792" s="1"/>
      <c r="B1792" s="6" t="s">
        <v>14</v>
      </c>
      <c r="C1792" s="6">
        <v>1185732</v>
      </c>
      <c r="D1792" s="7">
        <v>44511</v>
      </c>
      <c r="E1792" s="6" t="s">
        <v>33</v>
      </c>
      <c r="F1792" s="6" t="s">
        <v>73</v>
      </c>
      <c r="G1792" s="6" t="s">
        <v>74</v>
      </c>
      <c r="H1792" s="6" t="s">
        <v>19</v>
      </c>
      <c r="I1792" s="25">
        <v>0.20000000000000007</v>
      </c>
      <c r="J1792" s="22">
        <v>3450</v>
      </c>
      <c r="K1792" s="23">
        <f t="shared" si="103"/>
        <v>690.00000000000023</v>
      </c>
      <c r="L1792" s="23">
        <f t="shared" si="104"/>
        <v>241.50000000000006</v>
      </c>
      <c r="M1792" s="33">
        <v>0.35</v>
      </c>
      <c r="N1792" s="30">
        <f t="shared" si="100"/>
        <v>0.2</v>
      </c>
      <c r="O1792" s="31">
        <v>690</v>
      </c>
      <c r="P1792" s="31">
        <v>241.5</v>
      </c>
      <c r="Q1792" s="30">
        <f t="shared" si="101"/>
        <v>138.00000000000006</v>
      </c>
      <c r="R1792" s="27">
        <f t="shared" si="102"/>
        <v>11</v>
      </c>
    </row>
    <row r="1793" spans="1:18">
      <c r="A1793" s="1"/>
      <c r="B1793" s="6" t="s">
        <v>14</v>
      </c>
      <c r="C1793" s="6">
        <v>1185732</v>
      </c>
      <c r="D1793" s="7">
        <v>44511</v>
      </c>
      <c r="E1793" s="6" t="s">
        <v>33</v>
      </c>
      <c r="F1793" s="6" t="s">
        <v>73</v>
      </c>
      <c r="G1793" s="6" t="s">
        <v>74</v>
      </c>
      <c r="H1793" s="6" t="s">
        <v>20</v>
      </c>
      <c r="I1793" s="25">
        <v>0.20000000000000007</v>
      </c>
      <c r="J1793" s="22">
        <v>3750</v>
      </c>
      <c r="K1793" s="23">
        <f t="shared" si="103"/>
        <v>750.00000000000023</v>
      </c>
      <c r="L1793" s="23">
        <f t="shared" si="104"/>
        <v>300.00000000000011</v>
      </c>
      <c r="M1793" s="33">
        <v>0.4</v>
      </c>
      <c r="N1793" s="30">
        <f t="shared" si="100"/>
        <v>0.2</v>
      </c>
      <c r="O1793" s="31">
        <v>750</v>
      </c>
      <c r="P1793" s="31">
        <v>300</v>
      </c>
      <c r="Q1793" s="30">
        <f t="shared" si="101"/>
        <v>150.00000000000006</v>
      </c>
      <c r="R1793" s="27">
        <f t="shared" si="102"/>
        <v>11</v>
      </c>
    </row>
    <row r="1794" spans="1:18">
      <c r="A1794" s="1"/>
      <c r="B1794" s="6" t="s">
        <v>14</v>
      </c>
      <c r="C1794" s="6">
        <v>1185732</v>
      </c>
      <c r="D1794" s="7">
        <v>44511</v>
      </c>
      <c r="E1794" s="6" t="s">
        <v>33</v>
      </c>
      <c r="F1794" s="6" t="s">
        <v>73</v>
      </c>
      <c r="G1794" s="6" t="s">
        <v>74</v>
      </c>
      <c r="H1794" s="6" t="s">
        <v>21</v>
      </c>
      <c r="I1794" s="25">
        <v>0.39999999999999997</v>
      </c>
      <c r="J1794" s="22">
        <v>3500</v>
      </c>
      <c r="K1794" s="23">
        <f t="shared" si="103"/>
        <v>1399.9999999999998</v>
      </c>
      <c r="L1794" s="23">
        <f t="shared" si="104"/>
        <v>489.99999999999989</v>
      </c>
      <c r="M1794" s="33">
        <v>0.35</v>
      </c>
      <c r="N1794" s="30">
        <f t="shared" si="100"/>
        <v>0.4</v>
      </c>
      <c r="O1794" s="31">
        <v>1400</v>
      </c>
      <c r="P1794" s="31">
        <v>490</v>
      </c>
      <c r="Q1794" s="30">
        <f t="shared" si="101"/>
        <v>559.99999999999989</v>
      </c>
      <c r="R1794" s="27">
        <f t="shared" si="102"/>
        <v>11</v>
      </c>
    </row>
    <row r="1795" spans="1:18">
      <c r="A1795" s="1"/>
      <c r="B1795" s="6" t="s">
        <v>14</v>
      </c>
      <c r="C1795" s="6">
        <v>1185732</v>
      </c>
      <c r="D1795" s="7">
        <v>44511</v>
      </c>
      <c r="E1795" s="6" t="s">
        <v>33</v>
      </c>
      <c r="F1795" s="6" t="s">
        <v>73</v>
      </c>
      <c r="G1795" s="6" t="s">
        <v>74</v>
      </c>
      <c r="H1795" s="6" t="s">
        <v>22</v>
      </c>
      <c r="I1795" s="25">
        <v>0.44999999999999984</v>
      </c>
      <c r="J1795" s="22">
        <v>4500</v>
      </c>
      <c r="K1795" s="23">
        <f t="shared" si="103"/>
        <v>2024.9999999999993</v>
      </c>
      <c r="L1795" s="23">
        <f t="shared" si="104"/>
        <v>1012.4999999999997</v>
      </c>
      <c r="M1795" s="33">
        <v>0.5</v>
      </c>
      <c r="N1795" s="30">
        <f t="shared" ref="N1795:N1858" si="105">_xlfn.NUMBERVALUE(SUBSTITUTE(I1795,"$",""))</f>
        <v>0.45</v>
      </c>
      <c r="O1795" s="31">
        <v>2025</v>
      </c>
      <c r="P1795" s="31">
        <v>1012.5</v>
      </c>
      <c r="Q1795" s="30">
        <f t="shared" ref="Q1795:Q1858" si="106">N1795*K1795</f>
        <v>911.24999999999966</v>
      </c>
      <c r="R1795" s="27">
        <f t="shared" si="102"/>
        <v>11</v>
      </c>
    </row>
    <row r="1796" spans="1:18">
      <c r="A1796" s="1"/>
      <c r="B1796" s="6" t="s">
        <v>14</v>
      </c>
      <c r="C1796" s="6">
        <v>1185732</v>
      </c>
      <c r="D1796" s="7">
        <v>44540</v>
      </c>
      <c r="E1796" s="6" t="s">
        <v>33</v>
      </c>
      <c r="F1796" s="6" t="s">
        <v>73</v>
      </c>
      <c r="G1796" s="6" t="s">
        <v>74</v>
      </c>
      <c r="H1796" s="6" t="s">
        <v>17</v>
      </c>
      <c r="I1796" s="25">
        <v>0.39999999999999997</v>
      </c>
      <c r="J1796" s="22">
        <v>7000</v>
      </c>
      <c r="K1796" s="23">
        <f t="shared" si="103"/>
        <v>2799.9999999999995</v>
      </c>
      <c r="L1796" s="23">
        <f t="shared" si="104"/>
        <v>1119.9999999999998</v>
      </c>
      <c r="M1796" s="33">
        <v>0.4</v>
      </c>
      <c r="N1796" s="30">
        <f t="shared" si="105"/>
        <v>0.4</v>
      </c>
      <c r="O1796" s="31">
        <v>2800</v>
      </c>
      <c r="P1796" s="31">
        <v>1120</v>
      </c>
      <c r="Q1796" s="30">
        <f t="shared" si="106"/>
        <v>1119.9999999999998</v>
      </c>
      <c r="R1796" s="27">
        <f t="shared" si="102"/>
        <v>12</v>
      </c>
    </row>
    <row r="1797" spans="1:18">
      <c r="A1797" s="1"/>
      <c r="B1797" s="6" t="s">
        <v>14</v>
      </c>
      <c r="C1797" s="6">
        <v>1185732</v>
      </c>
      <c r="D1797" s="7">
        <v>44540</v>
      </c>
      <c r="E1797" s="6" t="s">
        <v>33</v>
      </c>
      <c r="F1797" s="6" t="s">
        <v>73</v>
      </c>
      <c r="G1797" s="6" t="s">
        <v>74</v>
      </c>
      <c r="H1797" s="6" t="s">
        <v>18</v>
      </c>
      <c r="I1797" s="25">
        <v>0.30000000000000004</v>
      </c>
      <c r="J1797" s="22">
        <v>5000</v>
      </c>
      <c r="K1797" s="23">
        <f t="shared" si="103"/>
        <v>1500.0000000000002</v>
      </c>
      <c r="L1797" s="23">
        <f t="shared" si="104"/>
        <v>525</v>
      </c>
      <c r="M1797" s="33">
        <v>0.35</v>
      </c>
      <c r="N1797" s="30">
        <f t="shared" si="105"/>
        <v>0.3</v>
      </c>
      <c r="O1797" s="31">
        <v>1500</v>
      </c>
      <c r="P1797" s="31">
        <v>525</v>
      </c>
      <c r="Q1797" s="30">
        <f t="shared" si="106"/>
        <v>450.00000000000006</v>
      </c>
      <c r="R1797" s="27">
        <f t="shared" si="102"/>
        <v>12</v>
      </c>
    </row>
    <row r="1798" spans="1:18">
      <c r="A1798" s="1"/>
      <c r="B1798" s="6" t="s">
        <v>14</v>
      </c>
      <c r="C1798" s="6">
        <v>1185732</v>
      </c>
      <c r="D1798" s="7">
        <v>44540</v>
      </c>
      <c r="E1798" s="6" t="s">
        <v>33</v>
      </c>
      <c r="F1798" s="6" t="s">
        <v>73</v>
      </c>
      <c r="G1798" s="6" t="s">
        <v>74</v>
      </c>
      <c r="H1798" s="6" t="s">
        <v>19</v>
      </c>
      <c r="I1798" s="25">
        <v>0.30000000000000004</v>
      </c>
      <c r="J1798" s="22">
        <v>4500</v>
      </c>
      <c r="K1798" s="23">
        <f t="shared" si="103"/>
        <v>1350.0000000000002</v>
      </c>
      <c r="L1798" s="23">
        <f t="shared" si="104"/>
        <v>472.50000000000006</v>
      </c>
      <c r="M1798" s="33">
        <v>0.35</v>
      </c>
      <c r="N1798" s="30">
        <f t="shared" si="105"/>
        <v>0.3</v>
      </c>
      <c r="O1798" s="31">
        <v>1350</v>
      </c>
      <c r="P1798" s="31">
        <v>472.5</v>
      </c>
      <c r="Q1798" s="30">
        <f t="shared" si="106"/>
        <v>405.00000000000006</v>
      </c>
      <c r="R1798" s="27">
        <f t="shared" si="102"/>
        <v>12</v>
      </c>
    </row>
    <row r="1799" spans="1:18">
      <c r="A1799" s="1"/>
      <c r="B1799" s="6" t="s">
        <v>14</v>
      </c>
      <c r="C1799" s="6">
        <v>1185732</v>
      </c>
      <c r="D1799" s="7">
        <v>44540</v>
      </c>
      <c r="E1799" s="6" t="s">
        <v>33</v>
      </c>
      <c r="F1799" s="6" t="s">
        <v>73</v>
      </c>
      <c r="G1799" s="6" t="s">
        <v>74</v>
      </c>
      <c r="H1799" s="6" t="s">
        <v>20</v>
      </c>
      <c r="I1799" s="25">
        <v>0.30000000000000004</v>
      </c>
      <c r="J1799" s="22">
        <v>4000</v>
      </c>
      <c r="K1799" s="23">
        <f t="shared" si="103"/>
        <v>1200.0000000000002</v>
      </c>
      <c r="L1799" s="23">
        <f t="shared" si="104"/>
        <v>480.00000000000011</v>
      </c>
      <c r="M1799" s="33">
        <v>0.4</v>
      </c>
      <c r="N1799" s="30">
        <f t="shared" si="105"/>
        <v>0.3</v>
      </c>
      <c r="O1799" s="31">
        <v>1200</v>
      </c>
      <c r="P1799" s="31">
        <v>480</v>
      </c>
      <c r="Q1799" s="30">
        <f t="shared" si="106"/>
        <v>360.00000000000006</v>
      </c>
      <c r="R1799" s="27">
        <f t="shared" si="102"/>
        <v>12</v>
      </c>
    </row>
    <row r="1800" spans="1:18">
      <c r="A1800" s="1"/>
      <c r="B1800" s="6" t="s">
        <v>14</v>
      </c>
      <c r="C1800" s="6">
        <v>1185732</v>
      </c>
      <c r="D1800" s="7">
        <v>44540</v>
      </c>
      <c r="E1800" s="6" t="s">
        <v>33</v>
      </c>
      <c r="F1800" s="6" t="s">
        <v>73</v>
      </c>
      <c r="G1800" s="6" t="s">
        <v>74</v>
      </c>
      <c r="H1800" s="6" t="s">
        <v>21</v>
      </c>
      <c r="I1800" s="25">
        <v>0.39999999999999997</v>
      </c>
      <c r="J1800" s="22">
        <v>4000</v>
      </c>
      <c r="K1800" s="23">
        <f t="shared" si="103"/>
        <v>1599.9999999999998</v>
      </c>
      <c r="L1800" s="23">
        <f t="shared" si="104"/>
        <v>559.99999999999989</v>
      </c>
      <c r="M1800" s="33">
        <v>0.35</v>
      </c>
      <c r="N1800" s="30">
        <f t="shared" si="105"/>
        <v>0.4</v>
      </c>
      <c r="O1800" s="31">
        <v>1600</v>
      </c>
      <c r="P1800" s="31">
        <v>560</v>
      </c>
      <c r="Q1800" s="30">
        <f t="shared" si="106"/>
        <v>640</v>
      </c>
      <c r="R1800" s="27">
        <f t="shared" si="102"/>
        <v>12</v>
      </c>
    </row>
    <row r="1801" spans="1:18">
      <c r="A1801" s="1"/>
      <c r="B1801" s="6" t="s">
        <v>14</v>
      </c>
      <c r="C1801" s="6">
        <v>1185732</v>
      </c>
      <c r="D1801" s="7">
        <v>44540</v>
      </c>
      <c r="E1801" s="6" t="s">
        <v>33</v>
      </c>
      <c r="F1801" s="6" t="s">
        <v>73</v>
      </c>
      <c r="G1801" s="6" t="s">
        <v>74</v>
      </c>
      <c r="H1801" s="6" t="s">
        <v>22</v>
      </c>
      <c r="I1801" s="25">
        <v>0.44999999999999984</v>
      </c>
      <c r="J1801" s="22">
        <v>5000</v>
      </c>
      <c r="K1801" s="23">
        <f t="shared" si="103"/>
        <v>2249.9999999999991</v>
      </c>
      <c r="L1801" s="23">
        <f t="shared" si="104"/>
        <v>1124.9999999999995</v>
      </c>
      <c r="M1801" s="33">
        <v>0.5</v>
      </c>
      <c r="N1801" s="30">
        <f t="shared" si="105"/>
        <v>0.45</v>
      </c>
      <c r="O1801" s="31">
        <v>2250</v>
      </c>
      <c r="P1801" s="31">
        <v>1125</v>
      </c>
      <c r="Q1801" s="30">
        <f t="shared" si="106"/>
        <v>1012.4999999999997</v>
      </c>
      <c r="R1801" s="27">
        <f t="shared" si="102"/>
        <v>12</v>
      </c>
    </row>
    <row r="1802" spans="1:18">
      <c r="A1802" s="1" t="s">
        <v>39</v>
      </c>
      <c r="B1802" s="6" t="s">
        <v>27</v>
      </c>
      <c r="C1802" s="6">
        <v>1128299</v>
      </c>
      <c r="D1802" s="7">
        <v>44220</v>
      </c>
      <c r="E1802" s="6" t="s">
        <v>28</v>
      </c>
      <c r="F1802" s="6" t="s">
        <v>75</v>
      </c>
      <c r="G1802" s="6" t="s">
        <v>76</v>
      </c>
      <c r="H1802" s="6" t="s">
        <v>17</v>
      </c>
      <c r="I1802" s="25">
        <v>0.30000000000000004</v>
      </c>
      <c r="J1802" s="22">
        <v>3500</v>
      </c>
      <c r="K1802" s="23">
        <f t="shared" si="103"/>
        <v>1050.0000000000002</v>
      </c>
      <c r="L1802" s="23">
        <f t="shared" si="104"/>
        <v>367.50000000000006</v>
      </c>
      <c r="M1802" s="33">
        <v>0.35</v>
      </c>
      <c r="N1802" s="30">
        <f t="shared" si="105"/>
        <v>0.3</v>
      </c>
      <c r="O1802" s="31">
        <v>1050</v>
      </c>
      <c r="P1802" s="31">
        <v>367.5</v>
      </c>
      <c r="Q1802" s="30">
        <f t="shared" si="106"/>
        <v>315.00000000000006</v>
      </c>
      <c r="R1802" s="27">
        <f t="shared" si="102"/>
        <v>1</v>
      </c>
    </row>
    <row r="1803" spans="1:18">
      <c r="A1803" s="1"/>
      <c r="B1803" s="6" t="s">
        <v>27</v>
      </c>
      <c r="C1803" s="6">
        <v>1128299</v>
      </c>
      <c r="D1803" s="7">
        <v>44220</v>
      </c>
      <c r="E1803" s="6" t="s">
        <v>28</v>
      </c>
      <c r="F1803" s="6" t="s">
        <v>75</v>
      </c>
      <c r="G1803" s="6" t="s">
        <v>76</v>
      </c>
      <c r="H1803" s="6" t="s">
        <v>18</v>
      </c>
      <c r="I1803" s="25">
        <v>0.4</v>
      </c>
      <c r="J1803" s="22">
        <v>3500</v>
      </c>
      <c r="K1803" s="23">
        <f t="shared" si="103"/>
        <v>1400</v>
      </c>
      <c r="L1803" s="23">
        <f t="shared" si="104"/>
        <v>489.99999999999994</v>
      </c>
      <c r="M1803" s="33">
        <v>0.35</v>
      </c>
      <c r="N1803" s="30">
        <f t="shared" si="105"/>
        <v>0.4</v>
      </c>
      <c r="O1803" s="31">
        <v>1400</v>
      </c>
      <c r="P1803" s="31">
        <v>490</v>
      </c>
      <c r="Q1803" s="30">
        <f t="shared" si="106"/>
        <v>560</v>
      </c>
      <c r="R1803" s="27">
        <f t="shared" si="102"/>
        <v>1</v>
      </c>
    </row>
    <row r="1804" spans="1:18">
      <c r="A1804" s="1"/>
      <c r="B1804" s="6" t="s">
        <v>27</v>
      </c>
      <c r="C1804" s="6">
        <v>1128299</v>
      </c>
      <c r="D1804" s="7">
        <v>44220</v>
      </c>
      <c r="E1804" s="6" t="s">
        <v>28</v>
      </c>
      <c r="F1804" s="6" t="s">
        <v>75</v>
      </c>
      <c r="G1804" s="6" t="s">
        <v>76</v>
      </c>
      <c r="H1804" s="6" t="s">
        <v>19</v>
      </c>
      <c r="I1804" s="25">
        <v>0.4</v>
      </c>
      <c r="J1804" s="22">
        <v>3500</v>
      </c>
      <c r="K1804" s="23">
        <f t="shared" si="103"/>
        <v>1400</v>
      </c>
      <c r="L1804" s="23">
        <f t="shared" si="104"/>
        <v>489.99999999999994</v>
      </c>
      <c r="M1804" s="33">
        <v>0.35</v>
      </c>
      <c r="N1804" s="30">
        <f t="shared" si="105"/>
        <v>0.4</v>
      </c>
      <c r="O1804" s="31">
        <v>1400</v>
      </c>
      <c r="P1804" s="31">
        <v>490</v>
      </c>
      <c r="Q1804" s="30">
        <f t="shared" si="106"/>
        <v>560</v>
      </c>
      <c r="R1804" s="27">
        <f t="shared" si="102"/>
        <v>1</v>
      </c>
    </row>
    <row r="1805" spans="1:18">
      <c r="A1805" s="1"/>
      <c r="B1805" s="6" t="s">
        <v>27</v>
      </c>
      <c r="C1805" s="6">
        <v>1128299</v>
      </c>
      <c r="D1805" s="7">
        <v>44220</v>
      </c>
      <c r="E1805" s="6" t="s">
        <v>28</v>
      </c>
      <c r="F1805" s="6" t="s">
        <v>75</v>
      </c>
      <c r="G1805" s="6" t="s">
        <v>76</v>
      </c>
      <c r="H1805" s="6" t="s">
        <v>20</v>
      </c>
      <c r="I1805" s="25">
        <v>0.4</v>
      </c>
      <c r="J1805" s="22">
        <v>2000</v>
      </c>
      <c r="K1805" s="23">
        <f t="shared" si="103"/>
        <v>800</v>
      </c>
      <c r="L1805" s="23">
        <f t="shared" si="104"/>
        <v>280</v>
      </c>
      <c r="M1805" s="33">
        <v>0.35</v>
      </c>
      <c r="N1805" s="30">
        <f t="shared" si="105"/>
        <v>0.4</v>
      </c>
      <c r="O1805" s="31">
        <v>800</v>
      </c>
      <c r="P1805" s="31">
        <v>280</v>
      </c>
      <c r="Q1805" s="30">
        <f t="shared" si="106"/>
        <v>320</v>
      </c>
      <c r="R1805" s="27">
        <f t="shared" si="102"/>
        <v>1</v>
      </c>
    </row>
    <row r="1806" spans="1:18">
      <c r="A1806" s="1"/>
      <c r="B1806" s="6" t="s">
        <v>27</v>
      </c>
      <c r="C1806" s="6">
        <v>1128299</v>
      </c>
      <c r="D1806" s="7">
        <v>44220</v>
      </c>
      <c r="E1806" s="6" t="s">
        <v>28</v>
      </c>
      <c r="F1806" s="6" t="s">
        <v>75</v>
      </c>
      <c r="G1806" s="6" t="s">
        <v>76</v>
      </c>
      <c r="H1806" s="6" t="s">
        <v>21</v>
      </c>
      <c r="I1806" s="25">
        <v>0.45000000000000007</v>
      </c>
      <c r="J1806" s="22">
        <v>1500</v>
      </c>
      <c r="K1806" s="23">
        <f t="shared" si="103"/>
        <v>675.00000000000011</v>
      </c>
      <c r="L1806" s="23">
        <f t="shared" si="104"/>
        <v>270.00000000000006</v>
      </c>
      <c r="M1806" s="33">
        <v>0.4</v>
      </c>
      <c r="N1806" s="30">
        <f t="shared" si="105"/>
        <v>0.45</v>
      </c>
      <c r="O1806" s="31">
        <v>675</v>
      </c>
      <c r="P1806" s="31">
        <v>270</v>
      </c>
      <c r="Q1806" s="30">
        <f t="shared" si="106"/>
        <v>303.75000000000006</v>
      </c>
      <c r="R1806" s="27">
        <f t="shared" si="102"/>
        <v>1</v>
      </c>
    </row>
    <row r="1807" spans="1:18">
      <c r="A1807" s="1"/>
      <c r="B1807" s="6" t="s">
        <v>27</v>
      </c>
      <c r="C1807" s="6">
        <v>1128299</v>
      </c>
      <c r="D1807" s="7">
        <v>44220</v>
      </c>
      <c r="E1807" s="6" t="s">
        <v>28</v>
      </c>
      <c r="F1807" s="6" t="s">
        <v>75</v>
      </c>
      <c r="G1807" s="6" t="s">
        <v>76</v>
      </c>
      <c r="H1807" s="6" t="s">
        <v>22</v>
      </c>
      <c r="I1807" s="25">
        <v>0.4</v>
      </c>
      <c r="J1807" s="22">
        <v>4000</v>
      </c>
      <c r="K1807" s="23">
        <f t="shared" si="103"/>
        <v>1600</v>
      </c>
      <c r="L1807" s="23">
        <f t="shared" si="104"/>
        <v>480</v>
      </c>
      <c r="M1807" s="33">
        <v>0.3</v>
      </c>
      <c r="N1807" s="30">
        <f t="shared" si="105"/>
        <v>0.4</v>
      </c>
      <c r="O1807" s="31">
        <v>1600</v>
      </c>
      <c r="P1807" s="31">
        <v>480</v>
      </c>
      <c r="Q1807" s="30">
        <f t="shared" si="106"/>
        <v>640</v>
      </c>
      <c r="R1807" s="27">
        <f t="shared" si="102"/>
        <v>1</v>
      </c>
    </row>
    <row r="1808" spans="1:18">
      <c r="A1808" s="1"/>
      <c r="B1808" s="6" t="s">
        <v>27</v>
      </c>
      <c r="C1808" s="6">
        <v>1128299</v>
      </c>
      <c r="D1808" s="7">
        <v>44251</v>
      </c>
      <c r="E1808" s="6" t="s">
        <v>28</v>
      </c>
      <c r="F1808" s="6" t="s">
        <v>75</v>
      </c>
      <c r="G1808" s="6" t="s">
        <v>76</v>
      </c>
      <c r="H1808" s="6" t="s">
        <v>17</v>
      </c>
      <c r="I1808" s="25">
        <v>0.30000000000000004</v>
      </c>
      <c r="J1808" s="22">
        <v>4500</v>
      </c>
      <c r="K1808" s="23">
        <f t="shared" si="103"/>
        <v>1350.0000000000002</v>
      </c>
      <c r="L1808" s="23">
        <f t="shared" si="104"/>
        <v>472.50000000000006</v>
      </c>
      <c r="M1808" s="33">
        <v>0.35</v>
      </c>
      <c r="N1808" s="30">
        <f t="shared" si="105"/>
        <v>0.3</v>
      </c>
      <c r="O1808" s="31">
        <v>1350</v>
      </c>
      <c r="P1808" s="31">
        <v>472.5</v>
      </c>
      <c r="Q1808" s="30">
        <f t="shared" si="106"/>
        <v>405.00000000000006</v>
      </c>
      <c r="R1808" s="27">
        <f t="shared" si="102"/>
        <v>2</v>
      </c>
    </row>
    <row r="1809" spans="1:18">
      <c r="A1809" s="1"/>
      <c r="B1809" s="6" t="s">
        <v>27</v>
      </c>
      <c r="C1809" s="6">
        <v>1128299</v>
      </c>
      <c r="D1809" s="7">
        <v>44251</v>
      </c>
      <c r="E1809" s="6" t="s">
        <v>28</v>
      </c>
      <c r="F1809" s="6" t="s">
        <v>75</v>
      </c>
      <c r="G1809" s="6" t="s">
        <v>76</v>
      </c>
      <c r="H1809" s="6" t="s">
        <v>18</v>
      </c>
      <c r="I1809" s="25">
        <v>0.4</v>
      </c>
      <c r="J1809" s="22">
        <v>3500</v>
      </c>
      <c r="K1809" s="23">
        <f t="shared" si="103"/>
        <v>1400</v>
      </c>
      <c r="L1809" s="23">
        <f t="shared" si="104"/>
        <v>489.99999999999994</v>
      </c>
      <c r="M1809" s="33">
        <v>0.35</v>
      </c>
      <c r="N1809" s="30">
        <f t="shared" si="105"/>
        <v>0.4</v>
      </c>
      <c r="O1809" s="31">
        <v>1400</v>
      </c>
      <c r="P1809" s="31">
        <v>490</v>
      </c>
      <c r="Q1809" s="30">
        <f t="shared" si="106"/>
        <v>560</v>
      </c>
      <c r="R1809" s="27">
        <f t="shared" si="102"/>
        <v>2</v>
      </c>
    </row>
    <row r="1810" spans="1:18">
      <c r="A1810" s="1"/>
      <c r="B1810" s="6" t="s">
        <v>27</v>
      </c>
      <c r="C1810" s="6">
        <v>1128299</v>
      </c>
      <c r="D1810" s="7">
        <v>44251</v>
      </c>
      <c r="E1810" s="6" t="s">
        <v>28</v>
      </c>
      <c r="F1810" s="6" t="s">
        <v>75</v>
      </c>
      <c r="G1810" s="6" t="s">
        <v>76</v>
      </c>
      <c r="H1810" s="6" t="s">
        <v>19</v>
      </c>
      <c r="I1810" s="25">
        <v>0.4</v>
      </c>
      <c r="J1810" s="22">
        <v>3500</v>
      </c>
      <c r="K1810" s="23">
        <f t="shared" si="103"/>
        <v>1400</v>
      </c>
      <c r="L1810" s="23">
        <f t="shared" si="104"/>
        <v>489.99999999999994</v>
      </c>
      <c r="M1810" s="33">
        <v>0.35</v>
      </c>
      <c r="N1810" s="30">
        <f t="shared" si="105"/>
        <v>0.4</v>
      </c>
      <c r="O1810" s="31">
        <v>1400</v>
      </c>
      <c r="P1810" s="31">
        <v>490</v>
      </c>
      <c r="Q1810" s="30">
        <f t="shared" si="106"/>
        <v>560</v>
      </c>
      <c r="R1810" s="27">
        <f t="shared" si="102"/>
        <v>2</v>
      </c>
    </row>
    <row r="1811" spans="1:18">
      <c r="A1811" s="1"/>
      <c r="B1811" s="6" t="s">
        <v>27</v>
      </c>
      <c r="C1811" s="6">
        <v>1128299</v>
      </c>
      <c r="D1811" s="7">
        <v>44251</v>
      </c>
      <c r="E1811" s="6" t="s">
        <v>28</v>
      </c>
      <c r="F1811" s="6" t="s">
        <v>75</v>
      </c>
      <c r="G1811" s="6" t="s">
        <v>76</v>
      </c>
      <c r="H1811" s="6" t="s">
        <v>20</v>
      </c>
      <c r="I1811" s="25">
        <v>0.4</v>
      </c>
      <c r="J1811" s="22">
        <v>2000</v>
      </c>
      <c r="K1811" s="23">
        <f t="shared" si="103"/>
        <v>800</v>
      </c>
      <c r="L1811" s="23">
        <f t="shared" si="104"/>
        <v>280</v>
      </c>
      <c r="M1811" s="33">
        <v>0.35</v>
      </c>
      <c r="N1811" s="30">
        <f t="shared" si="105"/>
        <v>0.4</v>
      </c>
      <c r="O1811" s="31">
        <v>800</v>
      </c>
      <c r="P1811" s="31">
        <v>280</v>
      </c>
      <c r="Q1811" s="30">
        <f t="shared" si="106"/>
        <v>320</v>
      </c>
      <c r="R1811" s="27">
        <f t="shared" si="102"/>
        <v>2</v>
      </c>
    </row>
    <row r="1812" spans="1:18">
      <c r="A1812" s="1"/>
      <c r="B1812" s="6" t="s">
        <v>27</v>
      </c>
      <c r="C1812" s="6">
        <v>1128299</v>
      </c>
      <c r="D1812" s="7">
        <v>44251</v>
      </c>
      <c r="E1812" s="6" t="s">
        <v>28</v>
      </c>
      <c r="F1812" s="6" t="s">
        <v>75</v>
      </c>
      <c r="G1812" s="6" t="s">
        <v>76</v>
      </c>
      <c r="H1812" s="6" t="s">
        <v>21</v>
      </c>
      <c r="I1812" s="25">
        <v>0.45000000000000007</v>
      </c>
      <c r="J1812" s="22">
        <v>1250</v>
      </c>
      <c r="K1812" s="23">
        <f t="shared" si="103"/>
        <v>562.50000000000011</v>
      </c>
      <c r="L1812" s="23">
        <f t="shared" si="104"/>
        <v>225.00000000000006</v>
      </c>
      <c r="M1812" s="33">
        <v>0.4</v>
      </c>
      <c r="N1812" s="30">
        <f t="shared" si="105"/>
        <v>0.45</v>
      </c>
      <c r="O1812" s="31">
        <v>562.5</v>
      </c>
      <c r="P1812" s="31">
        <v>225</v>
      </c>
      <c r="Q1812" s="30">
        <f t="shared" si="106"/>
        <v>253.12500000000006</v>
      </c>
      <c r="R1812" s="27">
        <f t="shared" si="102"/>
        <v>2</v>
      </c>
    </row>
    <row r="1813" spans="1:18">
      <c r="A1813" s="1"/>
      <c r="B1813" s="6" t="s">
        <v>27</v>
      </c>
      <c r="C1813" s="6">
        <v>1128299</v>
      </c>
      <c r="D1813" s="7">
        <v>44251</v>
      </c>
      <c r="E1813" s="6" t="s">
        <v>28</v>
      </c>
      <c r="F1813" s="6" t="s">
        <v>75</v>
      </c>
      <c r="G1813" s="6" t="s">
        <v>76</v>
      </c>
      <c r="H1813" s="6" t="s">
        <v>22</v>
      </c>
      <c r="I1813" s="25">
        <v>0.4</v>
      </c>
      <c r="J1813" s="22">
        <v>3250</v>
      </c>
      <c r="K1813" s="23">
        <f t="shared" si="103"/>
        <v>1300</v>
      </c>
      <c r="L1813" s="23">
        <f t="shared" si="104"/>
        <v>390</v>
      </c>
      <c r="M1813" s="33">
        <v>0.3</v>
      </c>
      <c r="N1813" s="30">
        <f t="shared" si="105"/>
        <v>0.4</v>
      </c>
      <c r="O1813" s="31">
        <v>1300</v>
      </c>
      <c r="P1813" s="31">
        <v>390</v>
      </c>
      <c r="Q1813" s="30">
        <f t="shared" si="106"/>
        <v>520</v>
      </c>
      <c r="R1813" s="27">
        <f t="shared" si="102"/>
        <v>2</v>
      </c>
    </row>
    <row r="1814" spans="1:18">
      <c r="A1814" s="1"/>
      <c r="B1814" s="6" t="s">
        <v>27</v>
      </c>
      <c r="C1814" s="6">
        <v>1128299</v>
      </c>
      <c r="D1814" s="7">
        <v>44278</v>
      </c>
      <c r="E1814" s="6" t="s">
        <v>28</v>
      </c>
      <c r="F1814" s="6" t="s">
        <v>75</v>
      </c>
      <c r="G1814" s="6" t="s">
        <v>76</v>
      </c>
      <c r="H1814" s="6" t="s">
        <v>17</v>
      </c>
      <c r="I1814" s="25">
        <v>0.4</v>
      </c>
      <c r="J1814" s="22">
        <v>4750</v>
      </c>
      <c r="K1814" s="23">
        <f t="shared" si="103"/>
        <v>1900</v>
      </c>
      <c r="L1814" s="23">
        <f t="shared" si="104"/>
        <v>665</v>
      </c>
      <c r="M1814" s="33">
        <v>0.35</v>
      </c>
      <c r="N1814" s="30">
        <f t="shared" si="105"/>
        <v>0.4</v>
      </c>
      <c r="O1814" s="31">
        <v>1900</v>
      </c>
      <c r="P1814" s="31">
        <v>665</v>
      </c>
      <c r="Q1814" s="30">
        <f t="shared" si="106"/>
        <v>760</v>
      </c>
      <c r="R1814" s="27">
        <f t="shared" si="102"/>
        <v>3</v>
      </c>
    </row>
    <row r="1815" spans="1:18">
      <c r="A1815" s="1"/>
      <c r="B1815" s="6" t="s">
        <v>27</v>
      </c>
      <c r="C1815" s="6">
        <v>1128299</v>
      </c>
      <c r="D1815" s="7">
        <v>44278</v>
      </c>
      <c r="E1815" s="6" t="s">
        <v>28</v>
      </c>
      <c r="F1815" s="6" t="s">
        <v>75</v>
      </c>
      <c r="G1815" s="6" t="s">
        <v>76</v>
      </c>
      <c r="H1815" s="6" t="s">
        <v>18</v>
      </c>
      <c r="I1815" s="25">
        <v>0.5</v>
      </c>
      <c r="J1815" s="22">
        <v>3250</v>
      </c>
      <c r="K1815" s="23">
        <f t="shared" si="103"/>
        <v>1625</v>
      </c>
      <c r="L1815" s="23">
        <f t="shared" si="104"/>
        <v>568.75</v>
      </c>
      <c r="M1815" s="33">
        <v>0.35</v>
      </c>
      <c r="N1815" s="30">
        <f t="shared" si="105"/>
        <v>0.5</v>
      </c>
      <c r="O1815" s="31">
        <v>1625</v>
      </c>
      <c r="P1815" s="31">
        <v>568.75</v>
      </c>
      <c r="Q1815" s="30">
        <f t="shared" si="106"/>
        <v>812.5</v>
      </c>
      <c r="R1815" s="27">
        <f t="shared" si="102"/>
        <v>3</v>
      </c>
    </row>
    <row r="1816" spans="1:18">
      <c r="A1816" s="1"/>
      <c r="B1816" s="6" t="s">
        <v>27</v>
      </c>
      <c r="C1816" s="6">
        <v>1128299</v>
      </c>
      <c r="D1816" s="7">
        <v>44278</v>
      </c>
      <c r="E1816" s="6" t="s">
        <v>28</v>
      </c>
      <c r="F1816" s="6" t="s">
        <v>75</v>
      </c>
      <c r="G1816" s="6" t="s">
        <v>76</v>
      </c>
      <c r="H1816" s="6" t="s">
        <v>19</v>
      </c>
      <c r="I1816" s="25">
        <v>0.54999999999999993</v>
      </c>
      <c r="J1816" s="22">
        <v>3500</v>
      </c>
      <c r="K1816" s="23">
        <f t="shared" si="103"/>
        <v>1924.9999999999998</v>
      </c>
      <c r="L1816" s="23">
        <f t="shared" si="104"/>
        <v>673.74999999999989</v>
      </c>
      <c r="M1816" s="33">
        <v>0.35</v>
      </c>
      <c r="N1816" s="30">
        <f t="shared" si="105"/>
        <v>0.55000000000000004</v>
      </c>
      <c r="O1816" s="31">
        <v>1925</v>
      </c>
      <c r="P1816" s="31">
        <v>673.75</v>
      </c>
      <c r="Q1816" s="30">
        <f t="shared" si="106"/>
        <v>1058.75</v>
      </c>
      <c r="R1816" s="27">
        <f t="shared" si="102"/>
        <v>3</v>
      </c>
    </row>
    <row r="1817" spans="1:18">
      <c r="A1817" s="1"/>
      <c r="B1817" s="6" t="s">
        <v>27</v>
      </c>
      <c r="C1817" s="6">
        <v>1128299</v>
      </c>
      <c r="D1817" s="7">
        <v>44278</v>
      </c>
      <c r="E1817" s="6" t="s">
        <v>28</v>
      </c>
      <c r="F1817" s="6" t="s">
        <v>75</v>
      </c>
      <c r="G1817" s="6" t="s">
        <v>76</v>
      </c>
      <c r="H1817" s="6" t="s">
        <v>20</v>
      </c>
      <c r="I1817" s="25">
        <v>0.5</v>
      </c>
      <c r="J1817" s="22">
        <v>2500</v>
      </c>
      <c r="K1817" s="23">
        <f t="shared" si="103"/>
        <v>1250</v>
      </c>
      <c r="L1817" s="23">
        <f t="shared" si="104"/>
        <v>437.5</v>
      </c>
      <c r="M1817" s="33">
        <v>0.35</v>
      </c>
      <c r="N1817" s="30">
        <f t="shared" si="105"/>
        <v>0.5</v>
      </c>
      <c r="O1817" s="31">
        <v>1250</v>
      </c>
      <c r="P1817" s="31">
        <v>437.5</v>
      </c>
      <c r="Q1817" s="30">
        <f t="shared" si="106"/>
        <v>625</v>
      </c>
      <c r="R1817" s="27">
        <f t="shared" si="102"/>
        <v>3</v>
      </c>
    </row>
    <row r="1818" spans="1:18">
      <c r="A1818" s="1"/>
      <c r="B1818" s="6" t="s">
        <v>27</v>
      </c>
      <c r="C1818" s="6">
        <v>1128299</v>
      </c>
      <c r="D1818" s="7">
        <v>44278</v>
      </c>
      <c r="E1818" s="6" t="s">
        <v>28</v>
      </c>
      <c r="F1818" s="6" t="s">
        <v>75</v>
      </c>
      <c r="G1818" s="6" t="s">
        <v>76</v>
      </c>
      <c r="H1818" s="6" t="s">
        <v>21</v>
      </c>
      <c r="I1818" s="25">
        <v>0.55000000000000004</v>
      </c>
      <c r="J1818" s="22">
        <v>1000</v>
      </c>
      <c r="K1818" s="23">
        <f t="shared" si="103"/>
        <v>550</v>
      </c>
      <c r="L1818" s="23">
        <f t="shared" si="104"/>
        <v>220</v>
      </c>
      <c r="M1818" s="33">
        <v>0.4</v>
      </c>
      <c r="N1818" s="30">
        <f t="shared" si="105"/>
        <v>0.55000000000000004</v>
      </c>
      <c r="O1818" s="31">
        <v>550</v>
      </c>
      <c r="P1818" s="31">
        <v>220</v>
      </c>
      <c r="Q1818" s="30">
        <f t="shared" si="106"/>
        <v>302.5</v>
      </c>
      <c r="R1818" s="27">
        <f t="shared" si="102"/>
        <v>3</v>
      </c>
    </row>
    <row r="1819" spans="1:18">
      <c r="A1819" s="1"/>
      <c r="B1819" s="6" t="s">
        <v>27</v>
      </c>
      <c r="C1819" s="6">
        <v>1128299</v>
      </c>
      <c r="D1819" s="7">
        <v>44278</v>
      </c>
      <c r="E1819" s="6" t="s">
        <v>28</v>
      </c>
      <c r="F1819" s="6" t="s">
        <v>75</v>
      </c>
      <c r="G1819" s="6" t="s">
        <v>76</v>
      </c>
      <c r="H1819" s="6" t="s">
        <v>22</v>
      </c>
      <c r="I1819" s="25">
        <v>0.5</v>
      </c>
      <c r="J1819" s="22">
        <v>3000</v>
      </c>
      <c r="K1819" s="23">
        <f t="shared" si="103"/>
        <v>1500</v>
      </c>
      <c r="L1819" s="23">
        <f t="shared" si="104"/>
        <v>450</v>
      </c>
      <c r="M1819" s="33">
        <v>0.3</v>
      </c>
      <c r="N1819" s="30">
        <f t="shared" si="105"/>
        <v>0.5</v>
      </c>
      <c r="O1819" s="31">
        <v>1500</v>
      </c>
      <c r="P1819" s="31">
        <v>450</v>
      </c>
      <c r="Q1819" s="30">
        <f t="shared" si="106"/>
        <v>750</v>
      </c>
      <c r="R1819" s="27">
        <f t="shared" si="102"/>
        <v>3</v>
      </c>
    </row>
    <row r="1820" spans="1:18">
      <c r="A1820" s="1"/>
      <c r="B1820" s="6" t="s">
        <v>27</v>
      </c>
      <c r="C1820" s="6">
        <v>1128299</v>
      </c>
      <c r="D1820" s="7">
        <v>44310</v>
      </c>
      <c r="E1820" s="6" t="s">
        <v>28</v>
      </c>
      <c r="F1820" s="6" t="s">
        <v>75</v>
      </c>
      <c r="G1820" s="6" t="s">
        <v>76</v>
      </c>
      <c r="H1820" s="6" t="s">
        <v>17</v>
      </c>
      <c r="I1820" s="25">
        <v>0.55000000000000004</v>
      </c>
      <c r="J1820" s="22">
        <v>4750</v>
      </c>
      <c r="K1820" s="23">
        <f t="shared" si="103"/>
        <v>2612.5</v>
      </c>
      <c r="L1820" s="23">
        <f t="shared" si="104"/>
        <v>914.37499999999989</v>
      </c>
      <c r="M1820" s="33">
        <v>0.35</v>
      </c>
      <c r="N1820" s="30">
        <f t="shared" si="105"/>
        <v>0.55000000000000004</v>
      </c>
      <c r="O1820" s="31">
        <v>2612.5</v>
      </c>
      <c r="P1820" s="31">
        <v>914.375</v>
      </c>
      <c r="Q1820" s="30">
        <f t="shared" si="106"/>
        <v>1436.8750000000002</v>
      </c>
      <c r="R1820" s="27">
        <f t="shared" si="102"/>
        <v>4</v>
      </c>
    </row>
    <row r="1821" spans="1:18">
      <c r="A1821" s="1"/>
      <c r="B1821" s="6" t="s">
        <v>27</v>
      </c>
      <c r="C1821" s="6">
        <v>1128299</v>
      </c>
      <c r="D1821" s="7">
        <v>44310</v>
      </c>
      <c r="E1821" s="6" t="s">
        <v>28</v>
      </c>
      <c r="F1821" s="6" t="s">
        <v>75</v>
      </c>
      <c r="G1821" s="6" t="s">
        <v>76</v>
      </c>
      <c r="H1821" s="6" t="s">
        <v>18</v>
      </c>
      <c r="I1821" s="25">
        <v>0.60000000000000009</v>
      </c>
      <c r="J1821" s="22">
        <v>2750</v>
      </c>
      <c r="K1821" s="23">
        <f t="shared" si="103"/>
        <v>1650.0000000000002</v>
      </c>
      <c r="L1821" s="23">
        <f t="shared" si="104"/>
        <v>577.5</v>
      </c>
      <c r="M1821" s="33">
        <v>0.35</v>
      </c>
      <c r="N1821" s="30">
        <f t="shared" si="105"/>
        <v>0.6</v>
      </c>
      <c r="O1821" s="31">
        <v>1650</v>
      </c>
      <c r="P1821" s="31">
        <v>577.5</v>
      </c>
      <c r="Q1821" s="30">
        <f t="shared" si="106"/>
        <v>990.00000000000011</v>
      </c>
      <c r="R1821" s="27">
        <f t="shared" si="102"/>
        <v>4</v>
      </c>
    </row>
    <row r="1822" spans="1:18">
      <c r="A1822" s="1"/>
      <c r="B1822" s="6" t="s">
        <v>27</v>
      </c>
      <c r="C1822" s="6">
        <v>1128299</v>
      </c>
      <c r="D1822" s="7">
        <v>44310</v>
      </c>
      <c r="E1822" s="6" t="s">
        <v>28</v>
      </c>
      <c r="F1822" s="6" t="s">
        <v>75</v>
      </c>
      <c r="G1822" s="6" t="s">
        <v>76</v>
      </c>
      <c r="H1822" s="6" t="s">
        <v>19</v>
      </c>
      <c r="I1822" s="25">
        <v>0.60000000000000009</v>
      </c>
      <c r="J1822" s="22">
        <v>3250</v>
      </c>
      <c r="K1822" s="23">
        <f t="shared" si="103"/>
        <v>1950.0000000000002</v>
      </c>
      <c r="L1822" s="23">
        <f t="shared" si="104"/>
        <v>682.5</v>
      </c>
      <c r="M1822" s="33">
        <v>0.35</v>
      </c>
      <c r="N1822" s="30">
        <f t="shared" si="105"/>
        <v>0.6</v>
      </c>
      <c r="O1822" s="31">
        <v>1950</v>
      </c>
      <c r="P1822" s="31">
        <v>682.5</v>
      </c>
      <c r="Q1822" s="30">
        <f t="shared" si="106"/>
        <v>1170</v>
      </c>
      <c r="R1822" s="27">
        <f t="shared" si="102"/>
        <v>4</v>
      </c>
    </row>
    <row r="1823" spans="1:18">
      <c r="A1823" s="1"/>
      <c r="B1823" s="6" t="s">
        <v>27</v>
      </c>
      <c r="C1823" s="6">
        <v>1128299</v>
      </c>
      <c r="D1823" s="7">
        <v>44310</v>
      </c>
      <c r="E1823" s="6" t="s">
        <v>28</v>
      </c>
      <c r="F1823" s="6" t="s">
        <v>75</v>
      </c>
      <c r="G1823" s="6" t="s">
        <v>76</v>
      </c>
      <c r="H1823" s="6" t="s">
        <v>20</v>
      </c>
      <c r="I1823" s="25">
        <v>0.45000000000000007</v>
      </c>
      <c r="J1823" s="22">
        <v>2250</v>
      </c>
      <c r="K1823" s="23">
        <f t="shared" si="103"/>
        <v>1012.5000000000001</v>
      </c>
      <c r="L1823" s="23">
        <f t="shared" si="104"/>
        <v>354.375</v>
      </c>
      <c r="M1823" s="33">
        <v>0.35</v>
      </c>
      <c r="N1823" s="30">
        <f t="shared" si="105"/>
        <v>0.45</v>
      </c>
      <c r="O1823" s="31">
        <v>1012.5</v>
      </c>
      <c r="P1823" s="31">
        <v>354.375</v>
      </c>
      <c r="Q1823" s="30">
        <f t="shared" si="106"/>
        <v>455.62500000000006</v>
      </c>
      <c r="R1823" s="27">
        <f t="shared" si="102"/>
        <v>4</v>
      </c>
    </row>
    <row r="1824" spans="1:18">
      <c r="A1824" s="1"/>
      <c r="B1824" s="6" t="s">
        <v>27</v>
      </c>
      <c r="C1824" s="6">
        <v>1128299</v>
      </c>
      <c r="D1824" s="7">
        <v>44310</v>
      </c>
      <c r="E1824" s="6" t="s">
        <v>28</v>
      </c>
      <c r="F1824" s="6" t="s">
        <v>75</v>
      </c>
      <c r="G1824" s="6" t="s">
        <v>76</v>
      </c>
      <c r="H1824" s="6" t="s">
        <v>21</v>
      </c>
      <c r="I1824" s="25">
        <v>0.50000000000000011</v>
      </c>
      <c r="J1824" s="22">
        <v>1250</v>
      </c>
      <c r="K1824" s="23">
        <f t="shared" si="103"/>
        <v>625.00000000000011</v>
      </c>
      <c r="L1824" s="23">
        <f t="shared" si="104"/>
        <v>250.00000000000006</v>
      </c>
      <c r="M1824" s="33">
        <v>0.4</v>
      </c>
      <c r="N1824" s="30">
        <f t="shared" si="105"/>
        <v>0.5</v>
      </c>
      <c r="O1824" s="31">
        <v>625</v>
      </c>
      <c r="P1824" s="31">
        <v>250</v>
      </c>
      <c r="Q1824" s="30">
        <f t="shared" si="106"/>
        <v>312.50000000000006</v>
      </c>
      <c r="R1824" s="27">
        <f t="shared" si="102"/>
        <v>4</v>
      </c>
    </row>
    <row r="1825" spans="1:18">
      <c r="A1825" s="1"/>
      <c r="B1825" s="6" t="s">
        <v>27</v>
      </c>
      <c r="C1825" s="6">
        <v>1128299</v>
      </c>
      <c r="D1825" s="7">
        <v>44310</v>
      </c>
      <c r="E1825" s="6" t="s">
        <v>28</v>
      </c>
      <c r="F1825" s="6" t="s">
        <v>75</v>
      </c>
      <c r="G1825" s="6" t="s">
        <v>76</v>
      </c>
      <c r="H1825" s="6" t="s">
        <v>22</v>
      </c>
      <c r="I1825" s="25">
        <v>0.65000000000000013</v>
      </c>
      <c r="J1825" s="22">
        <v>3000</v>
      </c>
      <c r="K1825" s="23">
        <f t="shared" si="103"/>
        <v>1950.0000000000005</v>
      </c>
      <c r="L1825" s="23">
        <f t="shared" si="104"/>
        <v>585.00000000000011</v>
      </c>
      <c r="M1825" s="33">
        <v>0.3</v>
      </c>
      <c r="N1825" s="30">
        <f t="shared" si="105"/>
        <v>0.65</v>
      </c>
      <c r="O1825" s="31">
        <v>1950</v>
      </c>
      <c r="P1825" s="31">
        <v>585</v>
      </c>
      <c r="Q1825" s="30">
        <f t="shared" si="106"/>
        <v>1267.5000000000002</v>
      </c>
      <c r="R1825" s="27">
        <f t="shared" si="102"/>
        <v>4</v>
      </c>
    </row>
    <row r="1826" spans="1:18">
      <c r="A1826" s="1"/>
      <c r="B1826" s="6" t="s">
        <v>27</v>
      </c>
      <c r="C1826" s="6">
        <v>1128299</v>
      </c>
      <c r="D1826" s="7">
        <v>44341</v>
      </c>
      <c r="E1826" s="6" t="s">
        <v>28</v>
      </c>
      <c r="F1826" s="6" t="s">
        <v>75</v>
      </c>
      <c r="G1826" s="6" t="s">
        <v>76</v>
      </c>
      <c r="H1826" s="6" t="s">
        <v>17</v>
      </c>
      <c r="I1826" s="25">
        <v>0.5</v>
      </c>
      <c r="J1826" s="22">
        <v>5000</v>
      </c>
      <c r="K1826" s="23">
        <f t="shared" si="103"/>
        <v>2500</v>
      </c>
      <c r="L1826" s="23">
        <f t="shared" si="104"/>
        <v>875</v>
      </c>
      <c r="M1826" s="33">
        <v>0.35</v>
      </c>
      <c r="N1826" s="30">
        <f t="shared" si="105"/>
        <v>0.5</v>
      </c>
      <c r="O1826" s="31">
        <v>2500</v>
      </c>
      <c r="P1826" s="31">
        <v>875</v>
      </c>
      <c r="Q1826" s="30">
        <f t="shared" si="106"/>
        <v>1250</v>
      </c>
      <c r="R1826" s="27">
        <f t="shared" si="102"/>
        <v>5</v>
      </c>
    </row>
    <row r="1827" spans="1:18">
      <c r="A1827" s="1"/>
      <c r="B1827" s="6" t="s">
        <v>27</v>
      </c>
      <c r="C1827" s="6">
        <v>1128299</v>
      </c>
      <c r="D1827" s="7">
        <v>44341</v>
      </c>
      <c r="E1827" s="6" t="s">
        <v>28</v>
      </c>
      <c r="F1827" s="6" t="s">
        <v>75</v>
      </c>
      <c r="G1827" s="6" t="s">
        <v>76</v>
      </c>
      <c r="H1827" s="6" t="s">
        <v>18</v>
      </c>
      <c r="I1827" s="25">
        <v>0.55000000000000004</v>
      </c>
      <c r="J1827" s="22">
        <v>3500</v>
      </c>
      <c r="K1827" s="23">
        <f t="shared" si="103"/>
        <v>1925.0000000000002</v>
      </c>
      <c r="L1827" s="23">
        <f t="shared" si="104"/>
        <v>673.75</v>
      </c>
      <c r="M1827" s="33">
        <v>0.35</v>
      </c>
      <c r="N1827" s="30">
        <f t="shared" si="105"/>
        <v>0.55000000000000004</v>
      </c>
      <c r="O1827" s="31">
        <v>1925</v>
      </c>
      <c r="P1827" s="31">
        <v>673.75</v>
      </c>
      <c r="Q1827" s="30">
        <f t="shared" si="106"/>
        <v>1058.7500000000002</v>
      </c>
      <c r="R1827" s="27">
        <f t="shared" si="102"/>
        <v>5</v>
      </c>
    </row>
    <row r="1828" spans="1:18">
      <c r="A1828" s="1"/>
      <c r="B1828" s="6" t="s">
        <v>27</v>
      </c>
      <c r="C1828" s="6">
        <v>1128299</v>
      </c>
      <c r="D1828" s="7">
        <v>44341</v>
      </c>
      <c r="E1828" s="6" t="s">
        <v>28</v>
      </c>
      <c r="F1828" s="6" t="s">
        <v>75</v>
      </c>
      <c r="G1828" s="6" t="s">
        <v>76</v>
      </c>
      <c r="H1828" s="6" t="s">
        <v>19</v>
      </c>
      <c r="I1828" s="25">
        <v>0.55000000000000004</v>
      </c>
      <c r="J1828" s="22">
        <v>3500</v>
      </c>
      <c r="K1828" s="23">
        <f t="shared" si="103"/>
        <v>1925.0000000000002</v>
      </c>
      <c r="L1828" s="23">
        <f t="shared" si="104"/>
        <v>673.75</v>
      </c>
      <c r="M1828" s="33">
        <v>0.35</v>
      </c>
      <c r="N1828" s="30">
        <f t="shared" si="105"/>
        <v>0.55000000000000004</v>
      </c>
      <c r="O1828" s="31">
        <v>1925</v>
      </c>
      <c r="P1828" s="31">
        <v>673.75</v>
      </c>
      <c r="Q1828" s="30">
        <f t="shared" si="106"/>
        <v>1058.7500000000002</v>
      </c>
      <c r="R1828" s="27">
        <f t="shared" si="102"/>
        <v>5</v>
      </c>
    </row>
    <row r="1829" spans="1:18">
      <c r="A1829" s="1"/>
      <c r="B1829" s="6" t="s">
        <v>27</v>
      </c>
      <c r="C1829" s="6">
        <v>1128299</v>
      </c>
      <c r="D1829" s="7">
        <v>44341</v>
      </c>
      <c r="E1829" s="6" t="s">
        <v>28</v>
      </c>
      <c r="F1829" s="6" t="s">
        <v>75</v>
      </c>
      <c r="G1829" s="6" t="s">
        <v>76</v>
      </c>
      <c r="H1829" s="6" t="s">
        <v>20</v>
      </c>
      <c r="I1829" s="25">
        <v>0.5</v>
      </c>
      <c r="J1829" s="22">
        <v>2750</v>
      </c>
      <c r="K1829" s="23">
        <f t="shared" si="103"/>
        <v>1375</v>
      </c>
      <c r="L1829" s="23">
        <f t="shared" si="104"/>
        <v>481.24999999999994</v>
      </c>
      <c r="M1829" s="33">
        <v>0.35</v>
      </c>
      <c r="N1829" s="30">
        <f t="shared" si="105"/>
        <v>0.5</v>
      </c>
      <c r="O1829" s="31">
        <v>1375</v>
      </c>
      <c r="P1829" s="31">
        <v>481.25</v>
      </c>
      <c r="Q1829" s="30">
        <f t="shared" si="106"/>
        <v>687.5</v>
      </c>
      <c r="R1829" s="27">
        <f t="shared" si="102"/>
        <v>5</v>
      </c>
    </row>
    <row r="1830" spans="1:18">
      <c r="A1830" s="1"/>
      <c r="B1830" s="6" t="s">
        <v>27</v>
      </c>
      <c r="C1830" s="6">
        <v>1128299</v>
      </c>
      <c r="D1830" s="7">
        <v>44341</v>
      </c>
      <c r="E1830" s="6" t="s">
        <v>28</v>
      </c>
      <c r="F1830" s="6" t="s">
        <v>75</v>
      </c>
      <c r="G1830" s="6" t="s">
        <v>76</v>
      </c>
      <c r="H1830" s="6" t="s">
        <v>21</v>
      </c>
      <c r="I1830" s="25">
        <v>0.44999999999999996</v>
      </c>
      <c r="J1830" s="22">
        <v>1750</v>
      </c>
      <c r="K1830" s="23">
        <f t="shared" si="103"/>
        <v>787.49999999999989</v>
      </c>
      <c r="L1830" s="23">
        <f t="shared" si="104"/>
        <v>315</v>
      </c>
      <c r="M1830" s="33">
        <v>0.4</v>
      </c>
      <c r="N1830" s="30">
        <f t="shared" si="105"/>
        <v>0.45</v>
      </c>
      <c r="O1830" s="31">
        <v>787.5</v>
      </c>
      <c r="P1830" s="31">
        <v>315</v>
      </c>
      <c r="Q1830" s="30">
        <f t="shared" si="106"/>
        <v>354.37499999999994</v>
      </c>
      <c r="R1830" s="27">
        <f t="shared" si="102"/>
        <v>5</v>
      </c>
    </row>
    <row r="1831" spans="1:18">
      <c r="A1831" s="1"/>
      <c r="B1831" s="6" t="s">
        <v>27</v>
      </c>
      <c r="C1831" s="6">
        <v>1128299</v>
      </c>
      <c r="D1831" s="7">
        <v>44341</v>
      </c>
      <c r="E1831" s="6" t="s">
        <v>28</v>
      </c>
      <c r="F1831" s="6" t="s">
        <v>75</v>
      </c>
      <c r="G1831" s="6" t="s">
        <v>76</v>
      </c>
      <c r="H1831" s="6" t="s">
        <v>22</v>
      </c>
      <c r="I1831" s="25">
        <v>0.6</v>
      </c>
      <c r="J1831" s="22">
        <v>5250</v>
      </c>
      <c r="K1831" s="23">
        <f t="shared" si="103"/>
        <v>3150</v>
      </c>
      <c r="L1831" s="23">
        <f t="shared" si="104"/>
        <v>945</v>
      </c>
      <c r="M1831" s="33">
        <v>0.3</v>
      </c>
      <c r="N1831" s="30">
        <f t="shared" si="105"/>
        <v>0.6</v>
      </c>
      <c r="O1831" s="31">
        <v>3150</v>
      </c>
      <c r="P1831" s="31">
        <v>945</v>
      </c>
      <c r="Q1831" s="30">
        <f t="shared" si="106"/>
        <v>1890</v>
      </c>
      <c r="R1831" s="27">
        <f t="shared" si="102"/>
        <v>5</v>
      </c>
    </row>
    <row r="1832" spans="1:18">
      <c r="A1832" s="1"/>
      <c r="B1832" s="6" t="s">
        <v>27</v>
      </c>
      <c r="C1832" s="6">
        <v>1128299</v>
      </c>
      <c r="D1832" s="7">
        <v>44371</v>
      </c>
      <c r="E1832" s="6" t="s">
        <v>28</v>
      </c>
      <c r="F1832" s="6" t="s">
        <v>75</v>
      </c>
      <c r="G1832" s="6" t="s">
        <v>76</v>
      </c>
      <c r="H1832" s="6" t="s">
        <v>17</v>
      </c>
      <c r="I1832" s="25">
        <v>0.54999999999999993</v>
      </c>
      <c r="J1832" s="22">
        <v>7750</v>
      </c>
      <c r="K1832" s="23">
        <f t="shared" si="103"/>
        <v>4262.4999999999991</v>
      </c>
      <c r="L1832" s="23">
        <f t="shared" si="104"/>
        <v>1491.8749999999995</v>
      </c>
      <c r="M1832" s="33">
        <v>0.35</v>
      </c>
      <c r="N1832" s="30">
        <f t="shared" si="105"/>
        <v>0.55000000000000004</v>
      </c>
      <c r="O1832" s="31">
        <v>4262.5</v>
      </c>
      <c r="P1832" s="31">
        <v>1491.875</v>
      </c>
      <c r="Q1832" s="30">
        <f t="shared" si="106"/>
        <v>2344.3749999999995</v>
      </c>
      <c r="R1832" s="27">
        <f t="shared" si="102"/>
        <v>6</v>
      </c>
    </row>
    <row r="1833" spans="1:18">
      <c r="A1833" s="1"/>
      <c r="B1833" s="6" t="s">
        <v>27</v>
      </c>
      <c r="C1833" s="6">
        <v>1128299</v>
      </c>
      <c r="D1833" s="7">
        <v>44371</v>
      </c>
      <c r="E1833" s="6" t="s">
        <v>28</v>
      </c>
      <c r="F1833" s="6" t="s">
        <v>75</v>
      </c>
      <c r="G1833" s="6" t="s">
        <v>76</v>
      </c>
      <c r="H1833" s="6" t="s">
        <v>18</v>
      </c>
      <c r="I1833" s="25">
        <v>0.64999999999999991</v>
      </c>
      <c r="J1833" s="22">
        <v>6500</v>
      </c>
      <c r="K1833" s="23">
        <f t="shared" si="103"/>
        <v>4224.9999999999991</v>
      </c>
      <c r="L1833" s="23">
        <f t="shared" si="104"/>
        <v>1478.7499999999995</v>
      </c>
      <c r="M1833" s="33">
        <v>0.35</v>
      </c>
      <c r="N1833" s="30">
        <f t="shared" si="105"/>
        <v>0.65</v>
      </c>
      <c r="O1833" s="31">
        <v>4225</v>
      </c>
      <c r="P1833" s="31">
        <v>1478.75</v>
      </c>
      <c r="Q1833" s="30">
        <f t="shared" si="106"/>
        <v>2746.2499999999995</v>
      </c>
      <c r="R1833" s="27">
        <f t="shared" si="102"/>
        <v>6</v>
      </c>
    </row>
    <row r="1834" spans="1:18">
      <c r="A1834" s="1"/>
      <c r="B1834" s="6" t="s">
        <v>27</v>
      </c>
      <c r="C1834" s="6">
        <v>1128299</v>
      </c>
      <c r="D1834" s="7">
        <v>44371</v>
      </c>
      <c r="E1834" s="6" t="s">
        <v>28</v>
      </c>
      <c r="F1834" s="6" t="s">
        <v>75</v>
      </c>
      <c r="G1834" s="6" t="s">
        <v>76</v>
      </c>
      <c r="H1834" s="6" t="s">
        <v>19</v>
      </c>
      <c r="I1834" s="25">
        <v>0.79999999999999993</v>
      </c>
      <c r="J1834" s="22">
        <v>6500</v>
      </c>
      <c r="K1834" s="23">
        <f t="shared" si="103"/>
        <v>5200</v>
      </c>
      <c r="L1834" s="23">
        <f t="shared" si="104"/>
        <v>1819.9999999999998</v>
      </c>
      <c r="M1834" s="33">
        <v>0.35</v>
      </c>
      <c r="N1834" s="30">
        <f t="shared" si="105"/>
        <v>0.8</v>
      </c>
      <c r="O1834" s="31">
        <v>5200</v>
      </c>
      <c r="P1834" s="31">
        <v>1820</v>
      </c>
      <c r="Q1834" s="30">
        <f t="shared" si="106"/>
        <v>4160</v>
      </c>
      <c r="R1834" s="27">
        <f t="shared" si="102"/>
        <v>6</v>
      </c>
    </row>
    <row r="1835" spans="1:18">
      <c r="A1835" s="1"/>
      <c r="B1835" s="6" t="s">
        <v>27</v>
      </c>
      <c r="C1835" s="6">
        <v>1128299</v>
      </c>
      <c r="D1835" s="7">
        <v>44371</v>
      </c>
      <c r="E1835" s="6" t="s">
        <v>28</v>
      </c>
      <c r="F1835" s="6" t="s">
        <v>75</v>
      </c>
      <c r="G1835" s="6" t="s">
        <v>76</v>
      </c>
      <c r="H1835" s="6" t="s">
        <v>20</v>
      </c>
      <c r="I1835" s="25">
        <v>0.79999999999999993</v>
      </c>
      <c r="J1835" s="22">
        <v>5250</v>
      </c>
      <c r="K1835" s="23">
        <f t="shared" si="103"/>
        <v>4200</v>
      </c>
      <c r="L1835" s="23">
        <f t="shared" si="104"/>
        <v>1470</v>
      </c>
      <c r="M1835" s="33">
        <v>0.35</v>
      </c>
      <c r="N1835" s="30">
        <f t="shared" si="105"/>
        <v>0.8</v>
      </c>
      <c r="O1835" s="31">
        <v>4200</v>
      </c>
      <c r="P1835" s="31">
        <v>1470</v>
      </c>
      <c r="Q1835" s="30">
        <f t="shared" si="106"/>
        <v>3360</v>
      </c>
      <c r="R1835" s="27">
        <f t="shared" si="102"/>
        <v>6</v>
      </c>
    </row>
    <row r="1836" spans="1:18">
      <c r="A1836" s="1"/>
      <c r="B1836" s="6" t="s">
        <v>27</v>
      </c>
      <c r="C1836" s="6">
        <v>1128299</v>
      </c>
      <c r="D1836" s="7">
        <v>44371</v>
      </c>
      <c r="E1836" s="6" t="s">
        <v>28</v>
      </c>
      <c r="F1836" s="6" t="s">
        <v>75</v>
      </c>
      <c r="G1836" s="6" t="s">
        <v>76</v>
      </c>
      <c r="H1836" s="6" t="s">
        <v>21</v>
      </c>
      <c r="I1836" s="25">
        <v>0.9</v>
      </c>
      <c r="J1836" s="22">
        <v>4000</v>
      </c>
      <c r="K1836" s="23">
        <f t="shared" si="103"/>
        <v>3600</v>
      </c>
      <c r="L1836" s="23">
        <f t="shared" si="104"/>
        <v>1440</v>
      </c>
      <c r="M1836" s="33">
        <v>0.4</v>
      </c>
      <c r="N1836" s="30">
        <f t="shared" si="105"/>
        <v>0.9</v>
      </c>
      <c r="O1836" s="31">
        <v>3600</v>
      </c>
      <c r="P1836" s="31">
        <v>1440</v>
      </c>
      <c r="Q1836" s="30">
        <f t="shared" si="106"/>
        <v>3240</v>
      </c>
      <c r="R1836" s="27">
        <f t="shared" si="102"/>
        <v>6</v>
      </c>
    </row>
    <row r="1837" spans="1:18">
      <c r="A1837" s="1"/>
      <c r="B1837" s="6" t="s">
        <v>27</v>
      </c>
      <c r="C1837" s="6">
        <v>1128299</v>
      </c>
      <c r="D1837" s="7">
        <v>44371</v>
      </c>
      <c r="E1837" s="6" t="s">
        <v>28</v>
      </c>
      <c r="F1837" s="6" t="s">
        <v>75</v>
      </c>
      <c r="G1837" s="6" t="s">
        <v>76</v>
      </c>
      <c r="H1837" s="6" t="s">
        <v>22</v>
      </c>
      <c r="I1837" s="25">
        <v>1.05</v>
      </c>
      <c r="J1837" s="22">
        <v>7000</v>
      </c>
      <c r="K1837" s="23">
        <f t="shared" si="103"/>
        <v>7350</v>
      </c>
      <c r="L1837" s="23">
        <f t="shared" si="104"/>
        <v>2205</v>
      </c>
      <c r="M1837" s="33">
        <v>0.3</v>
      </c>
      <c r="N1837" s="30">
        <f t="shared" si="105"/>
        <v>1.05</v>
      </c>
      <c r="O1837" s="31">
        <v>7350</v>
      </c>
      <c r="P1837" s="31">
        <v>2205</v>
      </c>
      <c r="Q1837" s="30">
        <f t="shared" si="106"/>
        <v>7717.5</v>
      </c>
      <c r="R1837" s="27">
        <f t="shared" si="102"/>
        <v>6</v>
      </c>
    </row>
    <row r="1838" spans="1:18">
      <c r="A1838" s="1"/>
      <c r="B1838" s="6" t="s">
        <v>27</v>
      </c>
      <c r="C1838" s="6">
        <v>1128299</v>
      </c>
      <c r="D1838" s="7">
        <v>44400</v>
      </c>
      <c r="E1838" s="6" t="s">
        <v>28</v>
      </c>
      <c r="F1838" s="6" t="s">
        <v>75</v>
      </c>
      <c r="G1838" s="6" t="s">
        <v>76</v>
      </c>
      <c r="H1838" s="6" t="s">
        <v>17</v>
      </c>
      <c r="I1838" s="25">
        <v>0.85</v>
      </c>
      <c r="J1838" s="22">
        <v>8500</v>
      </c>
      <c r="K1838" s="23">
        <f t="shared" si="103"/>
        <v>7225</v>
      </c>
      <c r="L1838" s="23">
        <f t="shared" si="104"/>
        <v>2528.75</v>
      </c>
      <c r="M1838" s="33">
        <v>0.35</v>
      </c>
      <c r="N1838" s="30">
        <f t="shared" si="105"/>
        <v>0.85</v>
      </c>
      <c r="O1838" s="31">
        <v>7225</v>
      </c>
      <c r="P1838" s="31">
        <v>2528.75</v>
      </c>
      <c r="Q1838" s="30">
        <f t="shared" si="106"/>
        <v>6141.25</v>
      </c>
      <c r="R1838" s="27">
        <f t="shared" ref="R1838:R1901" si="107">MONTH(D1838)</f>
        <v>7</v>
      </c>
    </row>
    <row r="1839" spans="1:18">
      <c r="A1839" s="1"/>
      <c r="B1839" s="6" t="s">
        <v>27</v>
      </c>
      <c r="C1839" s="6">
        <v>1128299</v>
      </c>
      <c r="D1839" s="7">
        <v>44400</v>
      </c>
      <c r="E1839" s="6" t="s">
        <v>28</v>
      </c>
      <c r="F1839" s="6" t="s">
        <v>75</v>
      </c>
      <c r="G1839" s="6" t="s">
        <v>76</v>
      </c>
      <c r="H1839" s="6" t="s">
        <v>18</v>
      </c>
      <c r="I1839" s="25">
        <v>0.9</v>
      </c>
      <c r="J1839" s="22">
        <v>7000</v>
      </c>
      <c r="K1839" s="23">
        <f t="shared" si="103"/>
        <v>6300</v>
      </c>
      <c r="L1839" s="23">
        <f t="shared" si="104"/>
        <v>2205</v>
      </c>
      <c r="M1839" s="33">
        <v>0.35</v>
      </c>
      <c r="N1839" s="30">
        <f t="shared" si="105"/>
        <v>0.9</v>
      </c>
      <c r="O1839" s="31">
        <v>6300</v>
      </c>
      <c r="P1839" s="31">
        <v>2205</v>
      </c>
      <c r="Q1839" s="30">
        <f t="shared" si="106"/>
        <v>5670</v>
      </c>
      <c r="R1839" s="27">
        <f t="shared" si="107"/>
        <v>7</v>
      </c>
    </row>
    <row r="1840" spans="1:18">
      <c r="A1840" s="1"/>
      <c r="B1840" s="6" t="s">
        <v>27</v>
      </c>
      <c r="C1840" s="6">
        <v>1128299</v>
      </c>
      <c r="D1840" s="7">
        <v>44400</v>
      </c>
      <c r="E1840" s="6" t="s">
        <v>28</v>
      </c>
      <c r="F1840" s="6" t="s">
        <v>75</v>
      </c>
      <c r="G1840" s="6" t="s">
        <v>76</v>
      </c>
      <c r="H1840" s="6" t="s">
        <v>19</v>
      </c>
      <c r="I1840" s="25">
        <v>0.9</v>
      </c>
      <c r="J1840" s="22">
        <v>6500</v>
      </c>
      <c r="K1840" s="23">
        <f t="shared" si="103"/>
        <v>5850</v>
      </c>
      <c r="L1840" s="23">
        <f t="shared" si="104"/>
        <v>2047.4999999999998</v>
      </c>
      <c r="M1840" s="33">
        <v>0.35</v>
      </c>
      <c r="N1840" s="30">
        <f t="shared" si="105"/>
        <v>0.9</v>
      </c>
      <c r="O1840" s="31">
        <v>5850</v>
      </c>
      <c r="P1840" s="31">
        <v>2047.5</v>
      </c>
      <c r="Q1840" s="30">
        <f t="shared" si="106"/>
        <v>5265</v>
      </c>
      <c r="R1840" s="27">
        <f t="shared" si="107"/>
        <v>7</v>
      </c>
    </row>
    <row r="1841" spans="1:18">
      <c r="A1841" s="1"/>
      <c r="B1841" s="6" t="s">
        <v>27</v>
      </c>
      <c r="C1841" s="6">
        <v>1128299</v>
      </c>
      <c r="D1841" s="7">
        <v>44400</v>
      </c>
      <c r="E1841" s="6" t="s">
        <v>28</v>
      </c>
      <c r="F1841" s="6" t="s">
        <v>75</v>
      </c>
      <c r="G1841" s="6" t="s">
        <v>76</v>
      </c>
      <c r="H1841" s="6" t="s">
        <v>20</v>
      </c>
      <c r="I1841" s="25">
        <v>0.85</v>
      </c>
      <c r="J1841" s="22">
        <v>5500</v>
      </c>
      <c r="K1841" s="23">
        <f t="shared" si="103"/>
        <v>4675</v>
      </c>
      <c r="L1841" s="23">
        <f t="shared" si="104"/>
        <v>1636.25</v>
      </c>
      <c r="M1841" s="33">
        <v>0.35</v>
      </c>
      <c r="N1841" s="30">
        <f t="shared" si="105"/>
        <v>0.85</v>
      </c>
      <c r="O1841" s="31">
        <v>4675</v>
      </c>
      <c r="P1841" s="31">
        <v>1636.25</v>
      </c>
      <c r="Q1841" s="30">
        <f t="shared" si="106"/>
        <v>3973.75</v>
      </c>
      <c r="R1841" s="27">
        <f t="shared" si="107"/>
        <v>7</v>
      </c>
    </row>
    <row r="1842" spans="1:18">
      <c r="A1842" s="1"/>
      <c r="B1842" s="6" t="s">
        <v>27</v>
      </c>
      <c r="C1842" s="6">
        <v>1128299</v>
      </c>
      <c r="D1842" s="7">
        <v>44400</v>
      </c>
      <c r="E1842" s="6" t="s">
        <v>28</v>
      </c>
      <c r="F1842" s="6" t="s">
        <v>75</v>
      </c>
      <c r="G1842" s="6" t="s">
        <v>76</v>
      </c>
      <c r="H1842" s="6" t="s">
        <v>21</v>
      </c>
      <c r="I1842" s="25">
        <v>0.9</v>
      </c>
      <c r="J1842" s="22">
        <v>6000</v>
      </c>
      <c r="K1842" s="23">
        <f t="shared" si="103"/>
        <v>5400</v>
      </c>
      <c r="L1842" s="23">
        <f t="shared" si="104"/>
        <v>2160</v>
      </c>
      <c r="M1842" s="33">
        <v>0.4</v>
      </c>
      <c r="N1842" s="30">
        <f t="shared" si="105"/>
        <v>0.9</v>
      </c>
      <c r="O1842" s="31">
        <v>5400</v>
      </c>
      <c r="P1842" s="31">
        <v>2160</v>
      </c>
      <c r="Q1842" s="30">
        <f t="shared" si="106"/>
        <v>4860</v>
      </c>
      <c r="R1842" s="27">
        <f t="shared" si="107"/>
        <v>7</v>
      </c>
    </row>
    <row r="1843" spans="1:18">
      <c r="A1843" s="1"/>
      <c r="B1843" s="6" t="s">
        <v>27</v>
      </c>
      <c r="C1843" s="6">
        <v>1128299</v>
      </c>
      <c r="D1843" s="7">
        <v>44400</v>
      </c>
      <c r="E1843" s="6" t="s">
        <v>28</v>
      </c>
      <c r="F1843" s="6" t="s">
        <v>75</v>
      </c>
      <c r="G1843" s="6" t="s">
        <v>76</v>
      </c>
      <c r="H1843" s="6" t="s">
        <v>22</v>
      </c>
      <c r="I1843" s="25">
        <v>1.05</v>
      </c>
      <c r="J1843" s="22">
        <v>6000</v>
      </c>
      <c r="K1843" s="23">
        <f t="shared" si="103"/>
        <v>6300</v>
      </c>
      <c r="L1843" s="23">
        <f t="shared" si="104"/>
        <v>1890</v>
      </c>
      <c r="M1843" s="33">
        <v>0.3</v>
      </c>
      <c r="N1843" s="30">
        <f t="shared" si="105"/>
        <v>1.05</v>
      </c>
      <c r="O1843" s="31">
        <v>6300</v>
      </c>
      <c r="P1843" s="31">
        <v>1890</v>
      </c>
      <c r="Q1843" s="30">
        <f t="shared" si="106"/>
        <v>6615</v>
      </c>
      <c r="R1843" s="27">
        <f t="shared" si="107"/>
        <v>7</v>
      </c>
    </row>
    <row r="1844" spans="1:18">
      <c r="A1844" s="1"/>
      <c r="B1844" s="6" t="s">
        <v>27</v>
      </c>
      <c r="C1844" s="6">
        <v>1128299</v>
      </c>
      <c r="D1844" s="7">
        <v>44432</v>
      </c>
      <c r="E1844" s="6" t="s">
        <v>28</v>
      </c>
      <c r="F1844" s="6" t="s">
        <v>75</v>
      </c>
      <c r="G1844" s="6" t="s">
        <v>76</v>
      </c>
      <c r="H1844" s="6" t="s">
        <v>17</v>
      </c>
      <c r="I1844" s="25">
        <v>0.9</v>
      </c>
      <c r="J1844" s="22">
        <v>8000</v>
      </c>
      <c r="K1844" s="23">
        <f t="shared" si="103"/>
        <v>7200</v>
      </c>
      <c r="L1844" s="23">
        <f t="shared" si="104"/>
        <v>2520</v>
      </c>
      <c r="M1844" s="33">
        <v>0.35</v>
      </c>
      <c r="N1844" s="30">
        <f t="shared" si="105"/>
        <v>0.9</v>
      </c>
      <c r="O1844" s="31">
        <v>7200</v>
      </c>
      <c r="P1844" s="31">
        <v>2520</v>
      </c>
      <c r="Q1844" s="30">
        <f t="shared" si="106"/>
        <v>6480</v>
      </c>
      <c r="R1844" s="27">
        <f t="shared" si="107"/>
        <v>8</v>
      </c>
    </row>
    <row r="1845" spans="1:18">
      <c r="A1845" s="1"/>
      <c r="B1845" s="6" t="s">
        <v>27</v>
      </c>
      <c r="C1845" s="6">
        <v>1128299</v>
      </c>
      <c r="D1845" s="7">
        <v>44432</v>
      </c>
      <c r="E1845" s="6" t="s">
        <v>28</v>
      </c>
      <c r="F1845" s="6" t="s">
        <v>75</v>
      </c>
      <c r="G1845" s="6" t="s">
        <v>76</v>
      </c>
      <c r="H1845" s="6" t="s">
        <v>18</v>
      </c>
      <c r="I1845" s="25">
        <v>0.8</v>
      </c>
      <c r="J1845" s="22">
        <v>7750</v>
      </c>
      <c r="K1845" s="23">
        <f t="shared" si="103"/>
        <v>6200</v>
      </c>
      <c r="L1845" s="23">
        <f t="shared" si="104"/>
        <v>2170</v>
      </c>
      <c r="M1845" s="33">
        <v>0.35</v>
      </c>
      <c r="N1845" s="30">
        <f t="shared" si="105"/>
        <v>0.8</v>
      </c>
      <c r="O1845" s="31">
        <v>6200</v>
      </c>
      <c r="P1845" s="31">
        <v>2170</v>
      </c>
      <c r="Q1845" s="30">
        <f t="shared" si="106"/>
        <v>4960</v>
      </c>
      <c r="R1845" s="27">
        <f t="shared" si="107"/>
        <v>8</v>
      </c>
    </row>
    <row r="1846" spans="1:18">
      <c r="A1846" s="1"/>
      <c r="B1846" s="6" t="s">
        <v>27</v>
      </c>
      <c r="C1846" s="6">
        <v>1128299</v>
      </c>
      <c r="D1846" s="7">
        <v>44432</v>
      </c>
      <c r="E1846" s="6" t="s">
        <v>28</v>
      </c>
      <c r="F1846" s="6" t="s">
        <v>75</v>
      </c>
      <c r="G1846" s="6" t="s">
        <v>76</v>
      </c>
      <c r="H1846" s="6" t="s">
        <v>19</v>
      </c>
      <c r="I1846" s="25">
        <v>0.70000000000000007</v>
      </c>
      <c r="J1846" s="22">
        <v>6500</v>
      </c>
      <c r="K1846" s="23">
        <f t="shared" si="103"/>
        <v>4550</v>
      </c>
      <c r="L1846" s="23">
        <f t="shared" si="104"/>
        <v>1592.5</v>
      </c>
      <c r="M1846" s="33">
        <v>0.35</v>
      </c>
      <c r="N1846" s="30">
        <f t="shared" si="105"/>
        <v>0.7</v>
      </c>
      <c r="O1846" s="31">
        <v>4550</v>
      </c>
      <c r="P1846" s="31">
        <v>1592.5</v>
      </c>
      <c r="Q1846" s="30">
        <f t="shared" si="106"/>
        <v>3185</v>
      </c>
      <c r="R1846" s="27">
        <f t="shared" si="107"/>
        <v>8</v>
      </c>
    </row>
    <row r="1847" spans="1:18">
      <c r="A1847" s="1"/>
      <c r="B1847" s="6" t="s">
        <v>27</v>
      </c>
      <c r="C1847" s="6">
        <v>1128299</v>
      </c>
      <c r="D1847" s="7">
        <v>44432</v>
      </c>
      <c r="E1847" s="6" t="s">
        <v>28</v>
      </c>
      <c r="F1847" s="6" t="s">
        <v>75</v>
      </c>
      <c r="G1847" s="6" t="s">
        <v>76</v>
      </c>
      <c r="H1847" s="6" t="s">
        <v>20</v>
      </c>
      <c r="I1847" s="25">
        <v>0.70000000000000007</v>
      </c>
      <c r="J1847" s="22">
        <v>4250</v>
      </c>
      <c r="K1847" s="23">
        <f t="shared" si="103"/>
        <v>2975.0000000000005</v>
      </c>
      <c r="L1847" s="23">
        <f t="shared" si="104"/>
        <v>1041.25</v>
      </c>
      <c r="M1847" s="33">
        <v>0.35</v>
      </c>
      <c r="N1847" s="30">
        <f t="shared" si="105"/>
        <v>0.7</v>
      </c>
      <c r="O1847" s="31">
        <v>2975</v>
      </c>
      <c r="P1847" s="31">
        <v>1041.25</v>
      </c>
      <c r="Q1847" s="30">
        <f t="shared" si="106"/>
        <v>2082.5</v>
      </c>
      <c r="R1847" s="27">
        <f t="shared" si="107"/>
        <v>8</v>
      </c>
    </row>
    <row r="1848" spans="1:18">
      <c r="A1848" s="1"/>
      <c r="B1848" s="6" t="s">
        <v>27</v>
      </c>
      <c r="C1848" s="6">
        <v>1128299</v>
      </c>
      <c r="D1848" s="7">
        <v>44432</v>
      </c>
      <c r="E1848" s="6" t="s">
        <v>28</v>
      </c>
      <c r="F1848" s="6" t="s">
        <v>75</v>
      </c>
      <c r="G1848" s="6" t="s">
        <v>76</v>
      </c>
      <c r="H1848" s="6" t="s">
        <v>21</v>
      </c>
      <c r="I1848" s="25">
        <v>0.7</v>
      </c>
      <c r="J1848" s="22">
        <v>4250</v>
      </c>
      <c r="K1848" s="23">
        <f t="shared" si="103"/>
        <v>2975</v>
      </c>
      <c r="L1848" s="23">
        <f t="shared" si="104"/>
        <v>1190</v>
      </c>
      <c r="M1848" s="33">
        <v>0.4</v>
      </c>
      <c r="N1848" s="30">
        <f t="shared" si="105"/>
        <v>0.7</v>
      </c>
      <c r="O1848" s="31">
        <v>2975</v>
      </c>
      <c r="P1848" s="31">
        <v>1190</v>
      </c>
      <c r="Q1848" s="30">
        <f t="shared" si="106"/>
        <v>2082.5</v>
      </c>
      <c r="R1848" s="27">
        <f t="shared" si="107"/>
        <v>8</v>
      </c>
    </row>
    <row r="1849" spans="1:18">
      <c r="A1849" s="1"/>
      <c r="B1849" s="6" t="s">
        <v>27</v>
      </c>
      <c r="C1849" s="6">
        <v>1128299</v>
      </c>
      <c r="D1849" s="7">
        <v>44432</v>
      </c>
      <c r="E1849" s="6" t="s">
        <v>28</v>
      </c>
      <c r="F1849" s="6" t="s">
        <v>75</v>
      </c>
      <c r="G1849" s="6" t="s">
        <v>76</v>
      </c>
      <c r="H1849" s="6" t="s">
        <v>22</v>
      </c>
      <c r="I1849" s="25">
        <v>0.75</v>
      </c>
      <c r="J1849" s="22">
        <v>2500</v>
      </c>
      <c r="K1849" s="23">
        <f t="shared" si="103"/>
        <v>1875</v>
      </c>
      <c r="L1849" s="23">
        <f t="shared" si="104"/>
        <v>562.5</v>
      </c>
      <c r="M1849" s="33">
        <v>0.3</v>
      </c>
      <c r="N1849" s="30">
        <f t="shared" si="105"/>
        <v>0.75</v>
      </c>
      <c r="O1849" s="31">
        <v>1875</v>
      </c>
      <c r="P1849" s="31">
        <v>562.5</v>
      </c>
      <c r="Q1849" s="30">
        <f t="shared" si="106"/>
        <v>1406.25</v>
      </c>
      <c r="R1849" s="27">
        <f t="shared" si="107"/>
        <v>8</v>
      </c>
    </row>
    <row r="1850" spans="1:18">
      <c r="A1850" s="1"/>
      <c r="B1850" s="6" t="s">
        <v>27</v>
      </c>
      <c r="C1850" s="6">
        <v>1128299</v>
      </c>
      <c r="D1850" s="7">
        <v>44464</v>
      </c>
      <c r="E1850" s="6" t="s">
        <v>28</v>
      </c>
      <c r="F1850" s="6" t="s">
        <v>75</v>
      </c>
      <c r="G1850" s="6" t="s">
        <v>76</v>
      </c>
      <c r="H1850" s="6" t="s">
        <v>17</v>
      </c>
      <c r="I1850" s="25">
        <v>0.50000000000000011</v>
      </c>
      <c r="J1850" s="22">
        <v>4500</v>
      </c>
      <c r="K1850" s="23">
        <f t="shared" si="103"/>
        <v>2250.0000000000005</v>
      </c>
      <c r="L1850" s="23">
        <f t="shared" si="104"/>
        <v>787.50000000000011</v>
      </c>
      <c r="M1850" s="33">
        <v>0.35</v>
      </c>
      <c r="N1850" s="30">
        <f t="shared" si="105"/>
        <v>0.5</v>
      </c>
      <c r="O1850" s="31">
        <v>2250</v>
      </c>
      <c r="P1850" s="31">
        <v>787.5</v>
      </c>
      <c r="Q1850" s="30">
        <f t="shared" si="106"/>
        <v>1125.0000000000002</v>
      </c>
      <c r="R1850" s="27">
        <f t="shared" si="107"/>
        <v>9</v>
      </c>
    </row>
    <row r="1851" spans="1:18">
      <c r="A1851" s="1"/>
      <c r="B1851" s="6" t="s">
        <v>27</v>
      </c>
      <c r="C1851" s="6">
        <v>1128299</v>
      </c>
      <c r="D1851" s="7">
        <v>44464</v>
      </c>
      <c r="E1851" s="6" t="s">
        <v>28</v>
      </c>
      <c r="F1851" s="6" t="s">
        <v>75</v>
      </c>
      <c r="G1851" s="6" t="s">
        <v>76</v>
      </c>
      <c r="H1851" s="6" t="s">
        <v>18</v>
      </c>
      <c r="I1851" s="25">
        <v>0.55000000000000016</v>
      </c>
      <c r="J1851" s="22">
        <v>4500</v>
      </c>
      <c r="K1851" s="23">
        <f t="shared" si="103"/>
        <v>2475.0000000000009</v>
      </c>
      <c r="L1851" s="23">
        <f t="shared" si="104"/>
        <v>866.25000000000023</v>
      </c>
      <c r="M1851" s="33">
        <v>0.35</v>
      </c>
      <c r="N1851" s="30">
        <f t="shared" si="105"/>
        <v>0.55000000000000004</v>
      </c>
      <c r="O1851" s="31">
        <v>2475</v>
      </c>
      <c r="P1851" s="31">
        <v>866.25</v>
      </c>
      <c r="Q1851" s="30">
        <f t="shared" si="106"/>
        <v>1361.2500000000007</v>
      </c>
      <c r="R1851" s="27">
        <f t="shared" si="107"/>
        <v>9</v>
      </c>
    </row>
    <row r="1852" spans="1:18">
      <c r="A1852" s="1"/>
      <c r="B1852" s="6" t="s">
        <v>27</v>
      </c>
      <c r="C1852" s="6">
        <v>1128299</v>
      </c>
      <c r="D1852" s="7">
        <v>44464</v>
      </c>
      <c r="E1852" s="6" t="s">
        <v>28</v>
      </c>
      <c r="F1852" s="6" t="s">
        <v>75</v>
      </c>
      <c r="G1852" s="6" t="s">
        <v>76</v>
      </c>
      <c r="H1852" s="6" t="s">
        <v>19</v>
      </c>
      <c r="I1852" s="25">
        <v>0.50000000000000011</v>
      </c>
      <c r="J1852" s="22">
        <v>2500</v>
      </c>
      <c r="K1852" s="23">
        <f t="shared" si="103"/>
        <v>1250.0000000000002</v>
      </c>
      <c r="L1852" s="23">
        <f t="shared" si="104"/>
        <v>437.50000000000006</v>
      </c>
      <c r="M1852" s="33">
        <v>0.35</v>
      </c>
      <c r="N1852" s="30">
        <f t="shared" si="105"/>
        <v>0.5</v>
      </c>
      <c r="O1852" s="31">
        <v>1250</v>
      </c>
      <c r="P1852" s="31">
        <v>437.5</v>
      </c>
      <c r="Q1852" s="30">
        <f t="shared" si="106"/>
        <v>625.00000000000011</v>
      </c>
      <c r="R1852" s="27">
        <f t="shared" si="107"/>
        <v>9</v>
      </c>
    </row>
    <row r="1853" spans="1:18">
      <c r="A1853" s="1"/>
      <c r="B1853" s="6" t="s">
        <v>27</v>
      </c>
      <c r="C1853" s="6">
        <v>1128299</v>
      </c>
      <c r="D1853" s="7">
        <v>44464</v>
      </c>
      <c r="E1853" s="6" t="s">
        <v>28</v>
      </c>
      <c r="F1853" s="6" t="s">
        <v>75</v>
      </c>
      <c r="G1853" s="6" t="s">
        <v>76</v>
      </c>
      <c r="H1853" s="6" t="s">
        <v>20</v>
      </c>
      <c r="I1853" s="25">
        <v>0.50000000000000011</v>
      </c>
      <c r="J1853" s="22">
        <v>2000</v>
      </c>
      <c r="K1853" s="23">
        <f t="shared" si="103"/>
        <v>1000.0000000000002</v>
      </c>
      <c r="L1853" s="23">
        <f t="shared" si="104"/>
        <v>350.00000000000006</v>
      </c>
      <c r="M1853" s="33">
        <v>0.35</v>
      </c>
      <c r="N1853" s="30">
        <f t="shared" si="105"/>
        <v>0.5</v>
      </c>
      <c r="O1853" s="31">
        <v>1000</v>
      </c>
      <c r="P1853" s="31">
        <v>350</v>
      </c>
      <c r="Q1853" s="30">
        <f t="shared" si="106"/>
        <v>500.00000000000011</v>
      </c>
      <c r="R1853" s="27">
        <f t="shared" si="107"/>
        <v>9</v>
      </c>
    </row>
    <row r="1854" spans="1:18">
      <c r="A1854" s="1"/>
      <c r="B1854" s="6" t="s">
        <v>27</v>
      </c>
      <c r="C1854" s="6">
        <v>1128299</v>
      </c>
      <c r="D1854" s="7">
        <v>44464</v>
      </c>
      <c r="E1854" s="6" t="s">
        <v>28</v>
      </c>
      <c r="F1854" s="6" t="s">
        <v>75</v>
      </c>
      <c r="G1854" s="6" t="s">
        <v>76</v>
      </c>
      <c r="H1854" s="6" t="s">
        <v>21</v>
      </c>
      <c r="I1854" s="25">
        <v>0.60000000000000009</v>
      </c>
      <c r="J1854" s="22">
        <v>2250</v>
      </c>
      <c r="K1854" s="23">
        <f t="shared" si="103"/>
        <v>1350.0000000000002</v>
      </c>
      <c r="L1854" s="23">
        <f t="shared" si="104"/>
        <v>540.00000000000011</v>
      </c>
      <c r="M1854" s="33">
        <v>0.4</v>
      </c>
      <c r="N1854" s="30">
        <f t="shared" si="105"/>
        <v>0.6</v>
      </c>
      <c r="O1854" s="31">
        <v>1350</v>
      </c>
      <c r="P1854" s="31">
        <v>540</v>
      </c>
      <c r="Q1854" s="30">
        <f t="shared" si="106"/>
        <v>810.00000000000011</v>
      </c>
      <c r="R1854" s="27">
        <f t="shared" si="107"/>
        <v>9</v>
      </c>
    </row>
    <row r="1855" spans="1:18">
      <c r="A1855" s="1"/>
      <c r="B1855" s="6" t="s">
        <v>27</v>
      </c>
      <c r="C1855" s="6">
        <v>1128299</v>
      </c>
      <c r="D1855" s="7">
        <v>44464</v>
      </c>
      <c r="E1855" s="6" t="s">
        <v>28</v>
      </c>
      <c r="F1855" s="6" t="s">
        <v>75</v>
      </c>
      <c r="G1855" s="6" t="s">
        <v>76</v>
      </c>
      <c r="H1855" s="6" t="s">
        <v>22</v>
      </c>
      <c r="I1855" s="25">
        <v>0.44999999999999996</v>
      </c>
      <c r="J1855" s="22">
        <v>2500</v>
      </c>
      <c r="K1855" s="23">
        <f t="shared" si="103"/>
        <v>1125</v>
      </c>
      <c r="L1855" s="23">
        <f t="shared" si="104"/>
        <v>337.5</v>
      </c>
      <c r="M1855" s="33">
        <v>0.3</v>
      </c>
      <c r="N1855" s="30">
        <f t="shared" si="105"/>
        <v>0.45</v>
      </c>
      <c r="O1855" s="31">
        <v>1125</v>
      </c>
      <c r="P1855" s="31">
        <v>337.5</v>
      </c>
      <c r="Q1855" s="30">
        <f t="shared" si="106"/>
        <v>506.25</v>
      </c>
      <c r="R1855" s="27">
        <f t="shared" si="107"/>
        <v>9</v>
      </c>
    </row>
    <row r="1856" spans="1:18">
      <c r="A1856" s="1"/>
      <c r="B1856" s="6" t="s">
        <v>27</v>
      </c>
      <c r="C1856" s="6">
        <v>1128299</v>
      </c>
      <c r="D1856" s="7">
        <v>44493</v>
      </c>
      <c r="E1856" s="6" t="s">
        <v>28</v>
      </c>
      <c r="F1856" s="6" t="s">
        <v>75</v>
      </c>
      <c r="G1856" s="6" t="s">
        <v>76</v>
      </c>
      <c r="H1856" s="6" t="s">
        <v>17</v>
      </c>
      <c r="I1856" s="25">
        <v>0.4</v>
      </c>
      <c r="J1856" s="22">
        <v>3500</v>
      </c>
      <c r="K1856" s="23">
        <f t="shared" si="103"/>
        <v>1400</v>
      </c>
      <c r="L1856" s="23">
        <f t="shared" si="104"/>
        <v>489.99999999999994</v>
      </c>
      <c r="M1856" s="33">
        <v>0.35</v>
      </c>
      <c r="N1856" s="30">
        <f t="shared" si="105"/>
        <v>0.4</v>
      </c>
      <c r="O1856" s="31">
        <v>1400</v>
      </c>
      <c r="P1856" s="31">
        <v>490</v>
      </c>
      <c r="Q1856" s="30">
        <f t="shared" si="106"/>
        <v>560</v>
      </c>
      <c r="R1856" s="27">
        <f t="shared" si="107"/>
        <v>10</v>
      </c>
    </row>
    <row r="1857" spans="1:18">
      <c r="A1857" s="1"/>
      <c r="B1857" s="6" t="s">
        <v>27</v>
      </c>
      <c r="C1857" s="6">
        <v>1128299</v>
      </c>
      <c r="D1857" s="7">
        <v>44493</v>
      </c>
      <c r="E1857" s="6" t="s">
        <v>28</v>
      </c>
      <c r="F1857" s="6" t="s">
        <v>75</v>
      </c>
      <c r="G1857" s="6" t="s">
        <v>76</v>
      </c>
      <c r="H1857" s="6" t="s">
        <v>18</v>
      </c>
      <c r="I1857" s="25">
        <v>0.55000000000000016</v>
      </c>
      <c r="J1857" s="22">
        <v>5250</v>
      </c>
      <c r="K1857" s="23">
        <f t="shared" si="103"/>
        <v>2887.5000000000009</v>
      </c>
      <c r="L1857" s="23">
        <f t="shared" si="104"/>
        <v>1010.6250000000002</v>
      </c>
      <c r="M1857" s="33">
        <v>0.35</v>
      </c>
      <c r="N1857" s="30">
        <f t="shared" si="105"/>
        <v>0.55000000000000004</v>
      </c>
      <c r="O1857" s="31">
        <v>2887.5</v>
      </c>
      <c r="P1857" s="31">
        <v>1010.625</v>
      </c>
      <c r="Q1857" s="30">
        <f t="shared" si="106"/>
        <v>1588.1250000000007</v>
      </c>
      <c r="R1857" s="27">
        <f t="shared" si="107"/>
        <v>10</v>
      </c>
    </row>
    <row r="1858" spans="1:18">
      <c r="A1858" s="1"/>
      <c r="B1858" s="6" t="s">
        <v>27</v>
      </c>
      <c r="C1858" s="6">
        <v>1128299</v>
      </c>
      <c r="D1858" s="7">
        <v>44493</v>
      </c>
      <c r="E1858" s="6" t="s">
        <v>28</v>
      </c>
      <c r="F1858" s="6" t="s">
        <v>75</v>
      </c>
      <c r="G1858" s="6" t="s">
        <v>76</v>
      </c>
      <c r="H1858" s="6" t="s">
        <v>19</v>
      </c>
      <c r="I1858" s="25">
        <v>0.50000000000000011</v>
      </c>
      <c r="J1858" s="22">
        <v>3500</v>
      </c>
      <c r="K1858" s="23">
        <f t="shared" si="103"/>
        <v>1750.0000000000005</v>
      </c>
      <c r="L1858" s="23">
        <f t="shared" si="104"/>
        <v>612.50000000000011</v>
      </c>
      <c r="M1858" s="33">
        <v>0.35</v>
      </c>
      <c r="N1858" s="30">
        <f t="shared" si="105"/>
        <v>0.5</v>
      </c>
      <c r="O1858" s="31">
        <v>1750</v>
      </c>
      <c r="P1858" s="31">
        <v>612.5</v>
      </c>
      <c r="Q1858" s="30">
        <f t="shared" si="106"/>
        <v>875.00000000000023</v>
      </c>
      <c r="R1858" s="27">
        <f t="shared" si="107"/>
        <v>10</v>
      </c>
    </row>
    <row r="1859" spans="1:18">
      <c r="A1859" s="1"/>
      <c r="B1859" s="6" t="s">
        <v>27</v>
      </c>
      <c r="C1859" s="6">
        <v>1128299</v>
      </c>
      <c r="D1859" s="7">
        <v>44493</v>
      </c>
      <c r="E1859" s="6" t="s">
        <v>28</v>
      </c>
      <c r="F1859" s="6" t="s">
        <v>75</v>
      </c>
      <c r="G1859" s="6" t="s">
        <v>76</v>
      </c>
      <c r="H1859" s="6" t="s">
        <v>20</v>
      </c>
      <c r="I1859" s="25">
        <v>0.45000000000000007</v>
      </c>
      <c r="J1859" s="22">
        <v>3250</v>
      </c>
      <c r="K1859" s="23">
        <f t="shared" si="103"/>
        <v>1462.5000000000002</v>
      </c>
      <c r="L1859" s="23">
        <f t="shared" si="104"/>
        <v>511.87500000000006</v>
      </c>
      <c r="M1859" s="33">
        <v>0.35</v>
      </c>
      <c r="N1859" s="30">
        <f t="shared" ref="N1859:N1922" si="108">_xlfn.NUMBERVALUE(SUBSTITUTE(I1859,"$",""))</f>
        <v>0.45</v>
      </c>
      <c r="O1859" s="31">
        <v>1462.5</v>
      </c>
      <c r="P1859" s="31">
        <v>511.875</v>
      </c>
      <c r="Q1859" s="30">
        <f t="shared" ref="Q1859:Q1922" si="109">N1859*K1859</f>
        <v>658.12500000000011</v>
      </c>
      <c r="R1859" s="27">
        <f t="shared" si="107"/>
        <v>10</v>
      </c>
    </row>
    <row r="1860" spans="1:18">
      <c r="A1860" s="1"/>
      <c r="B1860" s="6" t="s">
        <v>27</v>
      </c>
      <c r="C1860" s="6">
        <v>1128299</v>
      </c>
      <c r="D1860" s="7">
        <v>44493</v>
      </c>
      <c r="E1860" s="6" t="s">
        <v>28</v>
      </c>
      <c r="F1860" s="6" t="s">
        <v>75</v>
      </c>
      <c r="G1860" s="6" t="s">
        <v>76</v>
      </c>
      <c r="H1860" s="6" t="s">
        <v>21</v>
      </c>
      <c r="I1860" s="25">
        <v>0.55000000000000004</v>
      </c>
      <c r="J1860" s="22">
        <v>3000</v>
      </c>
      <c r="K1860" s="23">
        <f t="shared" si="103"/>
        <v>1650.0000000000002</v>
      </c>
      <c r="L1860" s="23">
        <f t="shared" si="104"/>
        <v>660.00000000000011</v>
      </c>
      <c r="M1860" s="33">
        <v>0.4</v>
      </c>
      <c r="N1860" s="30">
        <f t="shared" si="108"/>
        <v>0.55000000000000004</v>
      </c>
      <c r="O1860" s="31">
        <v>1650</v>
      </c>
      <c r="P1860" s="31">
        <v>660</v>
      </c>
      <c r="Q1860" s="30">
        <f t="shared" si="109"/>
        <v>907.50000000000023</v>
      </c>
      <c r="R1860" s="27">
        <f t="shared" si="107"/>
        <v>10</v>
      </c>
    </row>
    <row r="1861" spans="1:18">
      <c r="A1861" s="1"/>
      <c r="B1861" s="6" t="s">
        <v>27</v>
      </c>
      <c r="C1861" s="6">
        <v>1128299</v>
      </c>
      <c r="D1861" s="7">
        <v>44493</v>
      </c>
      <c r="E1861" s="6" t="s">
        <v>28</v>
      </c>
      <c r="F1861" s="6" t="s">
        <v>75</v>
      </c>
      <c r="G1861" s="6" t="s">
        <v>76</v>
      </c>
      <c r="H1861" s="6" t="s">
        <v>22</v>
      </c>
      <c r="I1861" s="25">
        <v>0.60000000000000009</v>
      </c>
      <c r="J1861" s="22">
        <v>3500</v>
      </c>
      <c r="K1861" s="23">
        <f t="shared" si="103"/>
        <v>2100.0000000000005</v>
      </c>
      <c r="L1861" s="23">
        <f t="shared" si="104"/>
        <v>630.00000000000011</v>
      </c>
      <c r="M1861" s="33">
        <v>0.3</v>
      </c>
      <c r="N1861" s="30">
        <f t="shared" si="108"/>
        <v>0.6</v>
      </c>
      <c r="O1861" s="31">
        <v>2100</v>
      </c>
      <c r="P1861" s="31">
        <v>630</v>
      </c>
      <c r="Q1861" s="30">
        <f t="shared" si="109"/>
        <v>1260.0000000000002</v>
      </c>
      <c r="R1861" s="27">
        <f t="shared" si="107"/>
        <v>10</v>
      </c>
    </row>
    <row r="1862" spans="1:18">
      <c r="A1862" s="1"/>
      <c r="B1862" s="6" t="s">
        <v>27</v>
      </c>
      <c r="C1862" s="6">
        <v>1128299</v>
      </c>
      <c r="D1862" s="7">
        <v>44524</v>
      </c>
      <c r="E1862" s="6" t="s">
        <v>28</v>
      </c>
      <c r="F1862" s="6" t="s">
        <v>75</v>
      </c>
      <c r="G1862" s="6" t="s">
        <v>76</v>
      </c>
      <c r="H1862" s="6" t="s">
        <v>17</v>
      </c>
      <c r="I1862" s="25">
        <v>0.45000000000000007</v>
      </c>
      <c r="J1862" s="22">
        <v>5750</v>
      </c>
      <c r="K1862" s="23">
        <f t="shared" si="103"/>
        <v>2587.5000000000005</v>
      </c>
      <c r="L1862" s="23">
        <f t="shared" si="104"/>
        <v>905.62500000000011</v>
      </c>
      <c r="M1862" s="33">
        <v>0.35</v>
      </c>
      <c r="N1862" s="30">
        <f t="shared" si="108"/>
        <v>0.45</v>
      </c>
      <c r="O1862" s="31">
        <v>2587.5</v>
      </c>
      <c r="P1862" s="31">
        <v>905.625</v>
      </c>
      <c r="Q1862" s="30">
        <f t="shared" si="109"/>
        <v>1164.3750000000002</v>
      </c>
      <c r="R1862" s="27">
        <f t="shared" si="107"/>
        <v>11</v>
      </c>
    </row>
    <row r="1863" spans="1:18">
      <c r="A1863" s="1"/>
      <c r="B1863" s="6" t="s">
        <v>27</v>
      </c>
      <c r="C1863" s="6">
        <v>1128299</v>
      </c>
      <c r="D1863" s="7">
        <v>44524</v>
      </c>
      <c r="E1863" s="6" t="s">
        <v>28</v>
      </c>
      <c r="F1863" s="6" t="s">
        <v>75</v>
      </c>
      <c r="G1863" s="6" t="s">
        <v>76</v>
      </c>
      <c r="H1863" s="6" t="s">
        <v>18</v>
      </c>
      <c r="I1863" s="25">
        <v>0.50000000000000011</v>
      </c>
      <c r="J1863" s="22">
        <v>6500</v>
      </c>
      <c r="K1863" s="23">
        <f t="shared" si="103"/>
        <v>3250.0000000000009</v>
      </c>
      <c r="L1863" s="23">
        <f t="shared" si="104"/>
        <v>1137.5000000000002</v>
      </c>
      <c r="M1863" s="33">
        <v>0.35</v>
      </c>
      <c r="N1863" s="30">
        <f t="shared" si="108"/>
        <v>0.5</v>
      </c>
      <c r="O1863" s="31">
        <v>3250</v>
      </c>
      <c r="P1863" s="31">
        <v>1137.5</v>
      </c>
      <c r="Q1863" s="30">
        <f t="shared" si="109"/>
        <v>1625.0000000000005</v>
      </c>
      <c r="R1863" s="27">
        <f t="shared" si="107"/>
        <v>11</v>
      </c>
    </row>
    <row r="1864" spans="1:18">
      <c r="A1864" s="1"/>
      <c r="B1864" s="6" t="s">
        <v>27</v>
      </c>
      <c r="C1864" s="6">
        <v>1128299</v>
      </c>
      <c r="D1864" s="7">
        <v>44524</v>
      </c>
      <c r="E1864" s="6" t="s">
        <v>28</v>
      </c>
      <c r="F1864" s="6" t="s">
        <v>75</v>
      </c>
      <c r="G1864" s="6" t="s">
        <v>76</v>
      </c>
      <c r="H1864" s="6" t="s">
        <v>19</v>
      </c>
      <c r="I1864" s="25">
        <v>0.45000000000000007</v>
      </c>
      <c r="J1864" s="22">
        <v>4750</v>
      </c>
      <c r="K1864" s="23">
        <f t="shared" si="103"/>
        <v>2137.5000000000005</v>
      </c>
      <c r="L1864" s="23">
        <f t="shared" si="104"/>
        <v>748.12500000000011</v>
      </c>
      <c r="M1864" s="33">
        <v>0.35</v>
      </c>
      <c r="N1864" s="30">
        <f t="shared" si="108"/>
        <v>0.45</v>
      </c>
      <c r="O1864" s="31">
        <v>2137.5</v>
      </c>
      <c r="P1864" s="31">
        <v>748.125</v>
      </c>
      <c r="Q1864" s="30">
        <f t="shared" si="109"/>
        <v>961.87500000000023</v>
      </c>
      <c r="R1864" s="27">
        <f t="shared" si="107"/>
        <v>11</v>
      </c>
    </row>
    <row r="1865" spans="1:18">
      <c r="A1865" s="1"/>
      <c r="B1865" s="6" t="s">
        <v>27</v>
      </c>
      <c r="C1865" s="6">
        <v>1128299</v>
      </c>
      <c r="D1865" s="7">
        <v>44524</v>
      </c>
      <c r="E1865" s="6" t="s">
        <v>28</v>
      </c>
      <c r="F1865" s="6" t="s">
        <v>75</v>
      </c>
      <c r="G1865" s="6" t="s">
        <v>76</v>
      </c>
      <c r="H1865" s="6" t="s">
        <v>20</v>
      </c>
      <c r="I1865" s="25">
        <v>0.55000000000000016</v>
      </c>
      <c r="J1865" s="22">
        <v>4500</v>
      </c>
      <c r="K1865" s="23">
        <f t="shared" si="103"/>
        <v>2475.0000000000009</v>
      </c>
      <c r="L1865" s="23">
        <f t="shared" si="104"/>
        <v>866.25000000000023</v>
      </c>
      <c r="M1865" s="33">
        <v>0.35</v>
      </c>
      <c r="N1865" s="30">
        <f t="shared" si="108"/>
        <v>0.55000000000000004</v>
      </c>
      <c r="O1865" s="31">
        <v>2475</v>
      </c>
      <c r="P1865" s="31">
        <v>866.25</v>
      </c>
      <c r="Q1865" s="30">
        <f t="shared" si="109"/>
        <v>1361.2500000000007</v>
      </c>
      <c r="R1865" s="27">
        <f t="shared" si="107"/>
        <v>11</v>
      </c>
    </row>
    <row r="1866" spans="1:18">
      <c r="A1866" s="1"/>
      <c r="B1866" s="6" t="s">
        <v>27</v>
      </c>
      <c r="C1866" s="6">
        <v>1128299</v>
      </c>
      <c r="D1866" s="7">
        <v>44524</v>
      </c>
      <c r="E1866" s="6" t="s">
        <v>28</v>
      </c>
      <c r="F1866" s="6" t="s">
        <v>75</v>
      </c>
      <c r="G1866" s="6" t="s">
        <v>76</v>
      </c>
      <c r="H1866" s="6" t="s">
        <v>21</v>
      </c>
      <c r="I1866" s="25">
        <v>0.75000000000000011</v>
      </c>
      <c r="J1866" s="22">
        <v>4250</v>
      </c>
      <c r="K1866" s="23">
        <f t="shared" si="103"/>
        <v>3187.5000000000005</v>
      </c>
      <c r="L1866" s="23">
        <f t="shared" si="104"/>
        <v>1275.0000000000002</v>
      </c>
      <c r="M1866" s="33">
        <v>0.4</v>
      </c>
      <c r="N1866" s="30">
        <f t="shared" si="108"/>
        <v>0.75</v>
      </c>
      <c r="O1866" s="31">
        <v>3187.5</v>
      </c>
      <c r="P1866" s="31">
        <v>1275</v>
      </c>
      <c r="Q1866" s="30">
        <f t="shared" si="109"/>
        <v>2390.6250000000005</v>
      </c>
      <c r="R1866" s="27">
        <f t="shared" si="107"/>
        <v>11</v>
      </c>
    </row>
    <row r="1867" spans="1:18">
      <c r="A1867" s="1"/>
      <c r="B1867" s="6" t="s">
        <v>27</v>
      </c>
      <c r="C1867" s="6">
        <v>1128299</v>
      </c>
      <c r="D1867" s="7">
        <v>44524</v>
      </c>
      <c r="E1867" s="6" t="s">
        <v>28</v>
      </c>
      <c r="F1867" s="6" t="s">
        <v>75</v>
      </c>
      <c r="G1867" s="6" t="s">
        <v>76</v>
      </c>
      <c r="H1867" s="6" t="s">
        <v>22</v>
      </c>
      <c r="I1867" s="25">
        <v>0.80000000000000016</v>
      </c>
      <c r="J1867" s="22">
        <v>5500</v>
      </c>
      <c r="K1867" s="23">
        <f t="shared" si="103"/>
        <v>4400.0000000000009</v>
      </c>
      <c r="L1867" s="23">
        <f t="shared" si="104"/>
        <v>1320.0000000000002</v>
      </c>
      <c r="M1867" s="33">
        <v>0.3</v>
      </c>
      <c r="N1867" s="30">
        <f t="shared" si="108"/>
        <v>0.8</v>
      </c>
      <c r="O1867" s="31">
        <v>4400</v>
      </c>
      <c r="P1867" s="31">
        <v>1320</v>
      </c>
      <c r="Q1867" s="30">
        <f t="shared" si="109"/>
        <v>3520.0000000000009</v>
      </c>
      <c r="R1867" s="27">
        <f t="shared" si="107"/>
        <v>11</v>
      </c>
    </row>
    <row r="1868" spans="1:18">
      <c r="A1868" s="1"/>
      <c r="B1868" s="6" t="s">
        <v>27</v>
      </c>
      <c r="C1868" s="6">
        <v>1128299</v>
      </c>
      <c r="D1868" s="7">
        <v>44553</v>
      </c>
      <c r="E1868" s="6" t="s">
        <v>28</v>
      </c>
      <c r="F1868" s="6" t="s">
        <v>75</v>
      </c>
      <c r="G1868" s="6" t="s">
        <v>76</v>
      </c>
      <c r="H1868" s="6" t="s">
        <v>17</v>
      </c>
      <c r="I1868" s="25">
        <v>0.65000000000000013</v>
      </c>
      <c r="J1868" s="22">
        <v>7500</v>
      </c>
      <c r="K1868" s="23">
        <f t="shared" si="103"/>
        <v>4875.0000000000009</v>
      </c>
      <c r="L1868" s="23">
        <f t="shared" si="104"/>
        <v>1706.2500000000002</v>
      </c>
      <c r="M1868" s="33">
        <v>0.35</v>
      </c>
      <c r="N1868" s="30">
        <f t="shared" si="108"/>
        <v>0.65</v>
      </c>
      <c r="O1868" s="31">
        <v>4875</v>
      </c>
      <c r="P1868" s="31">
        <v>1706.25</v>
      </c>
      <c r="Q1868" s="30">
        <f t="shared" si="109"/>
        <v>3168.7500000000009</v>
      </c>
      <c r="R1868" s="27">
        <f t="shared" si="107"/>
        <v>12</v>
      </c>
    </row>
    <row r="1869" spans="1:18">
      <c r="A1869" s="1"/>
      <c r="B1869" s="6" t="s">
        <v>27</v>
      </c>
      <c r="C1869" s="6">
        <v>1128299</v>
      </c>
      <c r="D1869" s="7">
        <v>44553</v>
      </c>
      <c r="E1869" s="6" t="s">
        <v>28</v>
      </c>
      <c r="F1869" s="6" t="s">
        <v>75</v>
      </c>
      <c r="G1869" s="6" t="s">
        <v>76</v>
      </c>
      <c r="H1869" s="6" t="s">
        <v>18</v>
      </c>
      <c r="I1869" s="25">
        <v>0.75000000000000022</v>
      </c>
      <c r="J1869" s="22">
        <v>7500</v>
      </c>
      <c r="K1869" s="23">
        <f t="shared" si="103"/>
        <v>5625.0000000000018</v>
      </c>
      <c r="L1869" s="23">
        <f t="shared" si="104"/>
        <v>1968.7500000000005</v>
      </c>
      <c r="M1869" s="33">
        <v>0.35</v>
      </c>
      <c r="N1869" s="30">
        <f t="shared" si="108"/>
        <v>0.75</v>
      </c>
      <c r="O1869" s="31">
        <v>5625</v>
      </c>
      <c r="P1869" s="31">
        <v>1968.75</v>
      </c>
      <c r="Q1869" s="30">
        <f t="shared" si="109"/>
        <v>4218.7500000000018</v>
      </c>
      <c r="R1869" s="27">
        <f t="shared" si="107"/>
        <v>12</v>
      </c>
    </row>
    <row r="1870" spans="1:18">
      <c r="A1870" s="1"/>
      <c r="B1870" s="6" t="s">
        <v>27</v>
      </c>
      <c r="C1870" s="6">
        <v>1128299</v>
      </c>
      <c r="D1870" s="7">
        <v>44553</v>
      </c>
      <c r="E1870" s="6" t="s">
        <v>28</v>
      </c>
      <c r="F1870" s="6" t="s">
        <v>75</v>
      </c>
      <c r="G1870" s="6" t="s">
        <v>76</v>
      </c>
      <c r="H1870" s="6" t="s">
        <v>19</v>
      </c>
      <c r="I1870" s="25">
        <v>0.70000000000000018</v>
      </c>
      <c r="J1870" s="22">
        <v>5500</v>
      </c>
      <c r="K1870" s="23">
        <f t="shared" si="103"/>
        <v>3850.0000000000009</v>
      </c>
      <c r="L1870" s="23">
        <f t="shared" si="104"/>
        <v>1347.5000000000002</v>
      </c>
      <c r="M1870" s="33">
        <v>0.35</v>
      </c>
      <c r="N1870" s="30">
        <f t="shared" si="108"/>
        <v>0.7</v>
      </c>
      <c r="O1870" s="31">
        <v>3850</v>
      </c>
      <c r="P1870" s="31">
        <v>1347.5</v>
      </c>
      <c r="Q1870" s="30">
        <f t="shared" si="109"/>
        <v>2695.0000000000005</v>
      </c>
      <c r="R1870" s="27">
        <f t="shared" si="107"/>
        <v>12</v>
      </c>
    </row>
    <row r="1871" spans="1:18">
      <c r="A1871" s="1"/>
      <c r="B1871" s="6" t="s">
        <v>27</v>
      </c>
      <c r="C1871" s="6">
        <v>1128299</v>
      </c>
      <c r="D1871" s="7">
        <v>44553</v>
      </c>
      <c r="E1871" s="6" t="s">
        <v>28</v>
      </c>
      <c r="F1871" s="6" t="s">
        <v>75</v>
      </c>
      <c r="G1871" s="6" t="s">
        <v>76</v>
      </c>
      <c r="H1871" s="6" t="s">
        <v>20</v>
      </c>
      <c r="I1871" s="25">
        <v>0.70000000000000018</v>
      </c>
      <c r="J1871" s="22">
        <v>5500</v>
      </c>
      <c r="K1871" s="23">
        <f t="shared" si="103"/>
        <v>3850.0000000000009</v>
      </c>
      <c r="L1871" s="23">
        <f t="shared" si="104"/>
        <v>1347.5000000000002</v>
      </c>
      <c r="M1871" s="33">
        <v>0.35</v>
      </c>
      <c r="N1871" s="30">
        <f t="shared" si="108"/>
        <v>0.7</v>
      </c>
      <c r="O1871" s="31">
        <v>3850</v>
      </c>
      <c r="P1871" s="31">
        <v>1347.5</v>
      </c>
      <c r="Q1871" s="30">
        <f t="shared" si="109"/>
        <v>2695.0000000000005</v>
      </c>
      <c r="R1871" s="27">
        <f t="shared" si="107"/>
        <v>12</v>
      </c>
    </row>
    <row r="1872" spans="1:18">
      <c r="A1872" s="1"/>
      <c r="B1872" s="6" t="s">
        <v>27</v>
      </c>
      <c r="C1872" s="6">
        <v>1128299</v>
      </c>
      <c r="D1872" s="7">
        <v>44553</v>
      </c>
      <c r="E1872" s="6" t="s">
        <v>28</v>
      </c>
      <c r="F1872" s="6" t="s">
        <v>75</v>
      </c>
      <c r="G1872" s="6" t="s">
        <v>76</v>
      </c>
      <c r="H1872" s="6" t="s">
        <v>21</v>
      </c>
      <c r="I1872" s="25">
        <v>0.80000000000000016</v>
      </c>
      <c r="J1872" s="22">
        <v>4750</v>
      </c>
      <c r="K1872" s="23">
        <f t="shared" si="103"/>
        <v>3800.0000000000009</v>
      </c>
      <c r="L1872" s="23">
        <f t="shared" si="104"/>
        <v>1520.0000000000005</v>
      </c>
      <c r="M1872" s="33">
        <v>0.4</v>
      </c>
      <c r="N1872" s="30">
        <f t="shared" si="108"/>
        <v>0.8</v>
      </c>
      <c r="O1872" s="31">
        <v>3800</v>
      </c>
      <c r="P1872" s="31">
        <v>1520</v>
      </c>
      <c r="Q1872" s="30">
        <f t="shared" si="109"/>
        <v>3040.0000000000009</v>
      </c>
      <c r="R1872" s="27">
        <f t="shared" si="107"/>
        <v>12</v>
      </c>
    </row>
    <row r="1873" spans="1:18">
      <c r="A1873" s="1"/>
      <c r="B1873" s="6" t="s">
        <v>27</v>
      </c>
      <c r="C1873" s="6">
        <v>1128299</v>
      </c>
      <c r="D1873" s="7">
        <v>44553</v>
      </c>
      <c r="E1873" s="6" t="s">
        <v>28</v>
      </c>
      <c r="F1873" s="6" t="s">
        <v>75</v>
      </c>
      <c r="G1873" s="6" t="s">
        <v>76</v>
      </c>
      <c r="H1873" s="6" t="s">
        <v>22</v>
      </c>
      <c r="I1873" s="25">
        <v>0.8500000000000002</v>
      </c>
      <c r="J1873" s="22">
        <v>5750</v>
      </c>
      <c r="K1873" s="23">
        <f t="shared" si="103"/>
        <v>4887.5000000000009</v>
      </c>
      <c r="L1873" s="23">
        <f t="shared" si="104"/>
        <v>1466.2500000000002</v>
      </c>
      <c r="M1873" s="33">
        <v>0.3</v>
      </c>
      <c r="N1873" s="30">
        <f t="shared" si="108"/>
        <v>0.85</v>
      </c>
      <c r="O1873" s="31">
        <v>4887.5</v>
      </c>
      <c r="P1873" s="31">
        <v>1466.25</v>
      </c>
      <c r="Q1873" s="30">
        <f t="shared" si="109"/>
        <v>4154.3750000000009</v>
      </c>
      <c r="R1873" s="27">
        <f t="shared" si="107"/>
        <v>12</v>
      </c>
    </row>
    <row r="1874" spans="1:18">
      <c r="A1874" s="1" t="s">
        <v>39</v>
      </c>
      <c r="B1874" s="6" t="s">
        <v>27</v>
      </c>
      <c r="C1874" s="6">
        <v>1128299</v>
      </c>
      <c r="D1874" s="7">
        <v>44213</v>
      </c>
      <c r="E1874" s="6" t="s">
        <v>28</v>
      </c>
      <c r="F1874" s="6" t="s">
        <v>77</v>
      </c>
      <c r="G1874" s="6" t="s">
        <v>60</v>
      </c>
      <c r="H1874" s="6" t="s">
        <v>17</v>
      </c>
      <c r="I1874" s="25">
        <v>0.35000000000000003</v>
      </c>
      <c r="J1874" s="22">
        <v>4000</v>
      </c>
      <c r="K1874" s="23">
        <f t="shared" si="103"/>
        <v>1400.0000000000002</v>
      </c>
      <c r="L1874" s="23">
        <f t="shared" si="104"/>
        <v>560</v>
      </c>
      <c r="M1874" s="33">
        <v>0.39999999999999997</v>
      </c>
      <c r="N1874" s="30">
        <f t="shared" si="108"/>
        <v>0.35</v>
      </c>
      <c r="O1874" s="31">
        <v>1400</v>
      </c>
      <c r="P1874" s="31">
        <v>560</v>
      </c>
      <c r="Q1874" s="30">
        <f t="shared" si="109"/>
        <v>490.00000000000006</v>
      </c>
      <c r="R1874" s="27">
        <f t="shared" si="107"/>
        <v>1</v>
      </c>
    </row>
    <row r="1875" spans="1:18">
      <c r="A1875" s="1"/>
      <c r="B1875" s="6" t="s">
        <v>27</v>
      </c>
      <c r="C1875" s="6">
        <v>1128299</v>
      </c>
      <c r="D1875" s="7">
        <v>44213</v>
      </c>
      <c r="E1875" s="6" t="s">
        <v>28</v>
      </c>
      <c r="F1875" s="6" t="s">
        <v>77</v>
      </c>
      <c r="G1875" s="6" t="s">
        <v>60</v>
      </c>
      <c r="H1875" s="6" t="s">
        <v>18</v>
      </c>
      <c r="I1875" s="25">
        <v>0.45</v>
      </c>
      <c r="J1875" s="22">
        <v>4000</v>
      </c>
      <c r="K1875" s="23">
        <f t="shared" si="103"/>
        <v>1800</v>
      </c>
      <c r="L1875" s="23">
        <f t="shared" si="104"/>
        <v>719.99999999999989</v>
      </c>
      <c r="M1875" s="33">
        <v>0.39999999999999997</v>
      </c>
      <c r="N1875" s="30">
        <f t="shared" si="108"/>
        <v>0.45</v>
      </c>
      <c r="O1875" s="31">
        <v>1800</v>
      </c>
      <c r="P1875" s="31">
        <v>720</v>
      </c>
      <c r="Q1875" s="30">
        <f t="shared" si="109"/>
        <v>810</v>
      </c>
      <c r="R1875" s="27">
        <f t="shared" si="107"/>
        <v>1</v>
      </c>
    </row>
    <row r="1876" spans="1:18">
      <c r="A1876" s="1"/>
      <c r="B1876" s="6" t="s">
        <v>27</v>
      </c>
      <c r="C1876" s="6">
        <v>1128299</v>
      </c>
      <c r="D1876" s="7">
        <v>44213</v>
      </c>
      <c r="E1876" s="6" t="s">
        <v>28</v>
      </c>
      <c r="F1876" s="6" t="s">
        <v>77</v>
      </c>
      <c r="G1876" s="6" t="s">
        <v>60</v>
      </c>
      <c r="H1876" s="6" t="s">
        <v>19</v>
      </c>
      <c r="I1876" s="25">
        <v>0.45</v>
      </c>
      <c r="J1876" s="22">
        <v>4000</v>
      </c>
      <c r="K1876" s="23">
        <f t="shared" si="103"/>
        <v>1800</v>
      </c>
      <c r="L1876" s="23">
        <f t="shared" si="104"/>
        <v>719.99999999999989</v>
      </c>
      <c r="M1876" s="33">
        <v>0.39999999999999997</v>
      </c>
      <c r="N1876" s="30">
        <f t="shared" si="108"/>
        <v>0.45</v>
      </c>
      <c r="O1876" s="31">
        <v>1800</v>
      </c>
      <c r="P1876" s="31">
        <v>720</v>
      </c>
      <c r="Q1876" s="30">
        <f t="shared" si="109"/>
        <v>810</v>
      </c>
      <c r="R1876" s="27">
        <f t="shared" si="107"/>
        <v>1</v>
      </c>
    </row>
    <row r="1877" spans="1:18">
      <c r="A1877" s="1"/>
      <c r="B1877" s="6" t="s">
        <v>27</v>
      </c>
      <c r="C1877" s="6">
        <v>1128299</v>
      </c>
      <c r="D1877" s="7">
        <v>44213</v>
      </c>
      <c r="E1877" s="6" t="s">
        <v>28</v>
      </c>
      <c r="F1877" s="6" t="s">
        <v>77</v>
      </c>
      <c r="G1877" s="6" t="s">
        <v>60</v>
      </c>
      <c r="H1877" s="6" t="s">
        <v>20</v>
      </c>
      <c r="I1877" s="25">
        <v>0.45</v>
      </c>
      <c r="J1877" s="22">
        <v>2500</v>
      </c>
      <c r="K1877" s="23">
        <f t="shared" si="103"/>
        <v>1125</v>
      </c>
      <c r="L1877" s="23">
        <f t="shared" si="104"/>
        <v>449.99999999999994</v>
      </c>
      <c r="M1877" s="33">
        <v>0.39999999999999997</v>
      </c>
      <c r="N1877" s="30">
        <f t="shared" si="108"/>
        <v>0.45</v>
      </c>
      <c r="O1877" s="31">
        <v>1125</v>
      </c>
      <c r="P1877" s="31">
        <v>450</v>
      </c>
      <c r="Q1877" s="30">
        <f t="shared" si="109"/>
        <v>506.25</v>
      </c>
      <c r="R1877" s="27">
        <f t="shared" si="107"/>
        <v>1</v>
      </c>
    </row>
    <row r="1878" spans="1:18">
      <c r="A1878" s="1"/>
      <c r="B1878" s="6" t="s">
        <v>27</v>
      </c>
      <c r="C1878" s="6">
        <v>1128299</v>
      </c>
      <c r="D1878" s="7">
        <v>44213</v>
      </c>
      <c r="E1878" s="6" t="s">
        <v>28</v>
      </c>
      <c r="F1878" s="6" t="s">
        <v>77</v>
      </c>
      <c r="G1878" s="6" t="s">
        <v>60</v>
      </c>
      <c r="H1878" s="6" t="s">
        <v>21</v>
      </c>
      <c r="I1878" s="25">
        <v>0.50000000000000011</v>
      </c>
      <c r="J1878" s="22">
        <v>2000</v>
      </c>
      <c r="K1878" s="23">
        <f t="shared" si="103"/>
        <v>1000.0000000000002</v>
      </c>
      <c r="L1878" s="23">
        <f t="shared" si="104"/>
        <v>450.00000000000011</v>
      </c>
      <c r="M1878" s="33">
        <v>0.45</v>
      </c>
      <c r="N1878" s="30">
        <f t="shared" si="108"/>
        <v>0.5</v>
      </c>
      <c r="O1878" s="31">
        <v>1000</v>
      </c>
      <c r="P1878" s="31">
        <v>450</v>
      </c>
      <c r="Q1878" s="30">
        <f t="shared" si="109"/>
        <v>500.00000000000011</v>
      </c>
      <c r="R1878" s="27">
        <f t="shared" si="107"/>
        <v>1</v>
      </c>
    </row>
    <row r="1879" spans="1:18">
      <c r="A1879" s="1"/>
      <c r="B1879" s="6" t="s">
        <v>27</v>
      </c>
      <c r="C1879" s="6">
        <v>1128299</v>
      </c>
      <c r="D1879" s="7">
        <v>44213</v>
      </c>
      <c r="E1879" s="6" t="s">
        <v>28</v>
      </c>
      <c r="F1879" s="6" t="s">
        <v>77</v>
      </c>
      <c r="G1879" s="6" t="s">
        <v>60</v>
      </c>
      <c r="H1879" s="6" t="s">
        <v>22</v>
      </c>
      <c r="I1879" s="25">
        <v>0.45</v>
      </c>
      <c r="J1879" s="22">
        <v>4500</v>
      </c>
      <c r="K1879" s="23">
        <f t="shared" si="103"/>
        <v>2025</v>
      </c>
      <c r="L1879" s="23">
        <f t="shared" si="104"/>
        <v>708.75</v>
      </c>
      <c r="M1879" s="33">
        <v>0.35</v>
      </c>
      <c r="N1879" s="30">
        <f t="shared" si="108"/>
        <v>0.45</v>
      </c>
      <c r="O1879" s="31">
        <v>2025</v>
      </c>
      <c r="P1879" s="31">
        <v>708.75</v>
      </c>
      <c r="Q1879" s="30">
        <f t="shared" si="109"/>
        <v>911.25</v>
      </c>
      <c r="R1879" s="27">
        <f t="shared" si="107"/>
        <v>1</v>
      </c>
    </row>
    <row r="1880" spans="1:18">
      <c r="A1880" s="1"/>
      <c r="B1880" s="6" t="s">
        <v>27</v>
      </c>
      <c r="C1880" s="6">
        <v>1128299</v>
      </c>
      <c r="D1880" s="7">
        <v>44244</v>
      </c>
      <c r="E1880" s="6" t="s">
        <v>28</v>
      </c>
      <c r="F1880" s="6" t="s">
        <v>77</v>
      </c>
      <c r="G1880" s="6" t="s">
        <v>60</v>
      </c>
      <c r="H1880" s="6" t="s">
        <v>17</v>
      </c>
      <c r="I1880" s="25">
        <v>0.35000000000000003</v>
      </c>
      <c r="J1880" s="22">
        <v>5000</v>
      </c>
      <c r="K1880" s="23">
        <f t="shared" si="103"/>
        <v>1750.0000000000002</v>
      </c>
      <c r="L1880" s="23">
        <f t="shared" si="104"/>
        <v>700</v>
      </c>
      <c r="M1880" s="33">
        <v>0.39999999999999997</v>
      </c>
      <c r="N1880" s="30">
        <f t="shared" si="108"/>
        <v>0.35</v>
      </c>
      <c r="O1880" s="31">
        <v>1750</v>
      </c>
      <c r="P1880" s="31">
        <v>700</v>
      </c>
      <c r="Q1880" s="30">
        <f t="shared" si="109"/>
        <v>612.5</v>
      </c>
      <c r="R1880" s="27">
        <f t="shared" si="107"/>
        <v>2</v>
      </c>
    </row>
    <row r="1881" spans="1:18">
      <c r="A1881" s="1"/>
      <c r="B1881" s="6" t="s">
        <v>27</v>
      </c>
      <c r="C1881" s="6">
        <v>1128299</v>
      </c>
      <c r="D1881" s="7">
        <v>44244</v>
      </c>
      <c r="E1881" s="6" t="s">
        <v>28</v>
      </c>
      <c r="F1881" s="6" t="s">
        <v>77</v>
      </c>
      <c r="G1881" s="6" t="s">
        <v>60</v>
      </c>
      <c r="H1881" s="6" t="s">
        <v>18</v>
      </c>
      <c r="I1881" s="25">
        <v>0.45</v>
      </c>
      <c r="J1881" s="22">
        <v>4000</v>
      </c>
      <c r="K1881" s="23">
        <f t="shared" si="103"/>
        <v>1800</v>
      </c>
      <c r="L1881" s="23">
        <f t="shared" si="104"/>
        <v>719.99999999999989</v>
      </c>
      <c r="M1881" s="33">
        <v>0.39999999999999997</v>
      </c>
      <c r="N1881" s="30">
        <f t="shared" si="108"/>
        <v>0.45</v>
      </c>
      <c r="O1881" s="31">
        <v>1800</v>
      </c>
      <c r="P1881" s="31">
        <v>720</v>
      </c>
      <c r="Q1881" s="30">
        <f t="shared" si="109"/>
        <v>810</v>
      </c>
      <c r="R1881" s="27">
        <f t="shared" si="107"/>
        <v>2</v>
      </c>
    </row>
    <row r="1882" spans="1:18">
      <c r="A1882" s="1"/>
      <c r="B1882" s="6" t="s">
        <v>27</v>
      </c>
      <c r="C1882" s="6">
        <v>1128299</v>
      </c>
      <c r="D1882" s="7">
        <v>44244</v>
      </c>
      <c r="E1882" s="6" t="s">
        <v>28</v>
      </c>
      <c r="F1882" s="6" t="s">
        <v>77</v>
      </c>
      <c r="G1882" s="6" t="s">
        <v>60</v>
      </c>
      <c r="H1882" s="6" t="s">
        <v>19</v>
      </c>
      <c r="I1882" s="25">
        <v>0.45</v>
      </c>
      <c r="J1882" s="22">
        <v>4000</v>
      </c>
      <c r="K1882" s="23">
        <f t="shared" si="103"/>
        <v>1800</v>
      </c>
      <c r="L1882" s="23">
        <f t="shared" si="104"/>
        <v>719.99999999999989</v>
      </c>
      <c r="M1882" s="33">
        <v>0.39999999999999997</v>
      </c>
      <c r="N1882" s="30">
        <f t="shared" si="108"/>
        <v>0.45</v>
      </c>
      <c r="O1882" s="31">
        <v>1800</v>
      </c>
      <c r="P1882" s="31">
        <v>720</v>
      </c>
      <c r="Q1882" s="30">
        <f t="shared" si="109"/>
        <v>810</v>
      </c>
      <c r="R1882" s="27">
        <f t="shared" si="107"/>
        <v>2</v>
      </c>
    </row>
    <row r="1883" spans="1:18">
      <c r="A1883" s="1"/>
      <c r="B1883" s="6" t="s">
        <v>27</v>
      </c>
      <c r="C1883" s="6">
        <v>1128299</v>
      </c>
      <c r="D1883" s="7">
        <v>44244</v>
      </c>
      <c r="E1883" s="6" t="s">
        <v>28</v>
      </c>
      <c r="F1883" s="6" t="s">
        <v>77</v>
      </c>
      <c r="G1883" s="6" t="s">
        <v>60</v>
      </c>
      <c r="H1883" s="6" t="s">
        <v>20</v>
      </c>
      <c r="I1883" s="25">
        <v>0.45</v>
      </c>
      <c r="J1883" s="22">
        <v>2500</v>
      </c>
      <c r="K1883" s="23">
        <f t="shared" si="103"/>
        <v>1125</v>
      </c>
      <c r="L1883" s="23">
        <f t="shared" si="104"/>
        <v>449.99999999999994</v>
      </c>
      <c r="M1883" s="33">
        <v>0.39999999999999997</v>
      </c>
      <c r="N1883" s="30">
        <f t="shared" si="108"/>
        <v>0.45</v>
      </c>
      <c r="O1883" s="31">
        <v>1125</v>
      </c>
      <c r="P1883" s="31">
        <v>450</v>
      </c>
      <c r="Q1883" s="30">
        <f t="shared" si="109"/>
        <v>506.25</v>
      </c>
      <c r="R1883" s="27">
        <f t="shared" si="107"/>
        <v>2</v>
      </c>
    </row>
    <row r="1884" spans="1:18">
      <c r="A1884" s="1"/>
      <c r="B1884" s="6" t="s">
        <v>27</v>
      </c>
      <c r="C1884" s="6">
        <v>1128299</v>
      </c>
      <c r="D1884" s="7">
        <v>44244</v>
      </c>
      <c r="E1884" s="6" t="s">
        <v>28</v>
      </c>
      <c r="F1884" s="6" t="s">
        <v>77</v>
      </c>
      <c r="G1884" s="6" t="s">
        <v>60</v>
      </c>
      <c r="H1884" s="6" t="s">
        <v>21</v>
      </c>
      <c r="I1884" s="25">
        <v>0.50000000000000011</v>
      </c>
      <c r="J1884" s="22">
        <v>1750</v>
      </c>
      <c r="K1884" s="23">
        <f t="shared" si="103"/>
        <v>875.00000000000023</v>
      </c>
      <c r="L1884" s="23">
        <f t="shared" si="104"/>
        <v>393.75000000000011</v>
      </c>
      <c r="M1884" s="33">
        <v>0.45</v>
      </c>
      <c r="N1884" s="30">
        <f t="shared" si="108"/>
        <v>0.5</v>
      </c>
      <c r="O1884" s="31">
        <v>875</v>
      </c>
      <c r="P1884" s="31">
        <v>393.75</v>
      </c>
      <c r="Q1884" s="30">
        <f t="shared" si="109"/>
        <v>437.50000000000011</v>
      </c>
      <c r="R1884" s="27">
        <f t="shared" si="107"/>
        <v>2</v>
      </c>
    </row>
    <row r="1885" spans="1:18">
      <c r="A1885" s="1"/>
      <c r="B1885" s="6" t="s">
        <v>27</v>
      </c>
      <c r="C1885" s="6">
        <v>1128299</v>
      </c>
      <c r="D1885" s="7">
        <v>44244</v>
      </c>
      <c r="E1885" s="6" t="s">
        <v>28</v>
      </c>
      <c r="F1885" s="6" t="s">
        <v>77</v>
      </c>
      <c r="G1885" s="6" t="s">
        <v>60</v>
      </c>
      <c r="H1885" s="6" t="s">
        <v>22</v>
      </c>
      <c r="I1885" s="25">
        <v>0.45</v>
      </c>
      <c r="J1885" s="22">
        <v>3750</v>
      </c>
      <c r="K1885" s="23">
        <f t="shared" si="103"/>
        <v>1687.5</v>
      </c>
      <c r="L1885" s="23">
        <f t="shared" si="104"/>
        <v>590.625</v>
      </c>
      <c r="M1885" s="33">
        <v>0.35</v>
      </c>
      <c r="N1885" s="30">
        <f t="shared" si="108"/>
        <v>0.45</v>
      </c>
      <c r="O1885" s="31">
        <v>1687.5</v>
      </c>
      <c r="P1885" s="31">
        <v>590.625</v>
      </c>
      <c r="Q1885" s="30">
        <f t="shared" si="109"/>
        <v>759.375</v>
      </c>
      <c r="R1885" s="27">
        <f t="shared" si="107"/>
        <v>2</v>
      </c>
    </row>
    <row r="1886" spans="1:18">
      <c r="A1886" s="1"/>
      <c r="B1886" s="6" t="s">
        <v>27</v>
      </c>
      <c r="C1886" s="6">
        <v>1128299</v>
      </c>
      <c r="D1886" s="7">
        <v>44271</v>
      </c>
      <c r="E1886" s="6" t="s">
        <v>28</v>
      </c>
      <c r="F1886" s="6" t="s">
        <v>77</v>
      </c>
      <c r="G1886" s="6" t="s">
        <v>60</v>
      </c>
      <c r="H1886" s="6" t="s">
        <v>17</v>
      </c>
      <c r="I1886" s="25">
        <v>0.45</v>
      </c>
      <c r="J1886" s="22">
        <v>5250</v>
      </c>
      <c r="K1886" s="23">
        <f t="shared" si="103"/>
        <v>2362.5</v>
      </c>
      <c r="L1886" s="23">
        <f t="shared" si="104"/>
        <v>944.99999999999989</v>
      </c>
      <c r="M1886" s="33">
        <v>0.39999999999999997</v>
      </c>
      <c r="N1886" s="30">
        <f t="shared" si="108"/>
        <v>0.45</v>
      </c>
      <c r="O1886" s="31">
        <v>2362.5</v>
      </c>
      <c r="P1886" s="31">
        <v>945</v>
      </c>
      <c r="Q1886" s="30">
        <f t="shared" si="109"/>
        <v>1063.125</v>
      </c>
      <c r="R1886" s="27">
        <f t="shared" si="107"/>
        <v>3</v>
      </c>
    </row>
    <row r="1887" spans="1:18">
      <c r="A1887" s="1"/>
      <c r="B1887" s="6" t="s">
        <v>27</v>
      </c>
      <c r="C1887" s="6">
        <v>1128299</v>
      </c>
      <c r="D1887" s="7">
        <v>44271</v>
      </c>
      <c r="E1887" s="6" t="s">
        <v>28</v>
      </c>
      <c r="F1887" s="6" t="s">
        <v>77</v>
      </c>
      <c r="G1887" s="6" t="s">
        <v>60</v>
      </c>
      <c r="H1887" s="6" t="s">
        <v>18</v>
      </c>
      <c r="I1887" s="25">
        <v>0.55000000000000004</v>
      </c>
      <c r="J1887" s="22">
        <v>3750</v>
      </c>
      <c r="K1887" s="23">
        <f t="shared" si="103"/>
        <v>2062.5</v>
      </c>
      <c r="L1887" s="23">
        <f t="shared" si="104"/>
        <v>824.99999999999989</v>
      </c>
      <c r="M1887" s="33">
        <v>0.39999999999999997</v>
      </c>
      <c r="N1887" s="30">
        <f t="shared" si="108"/>
        <v>0.55000000000000004</v>
      </c>
      <c r="O1887" s="31">
        <v>2062.5</v>
      </c>
      <c r="P1887" s="31">
        <v>825</v>
      </c>
      <c r="Q1887" s="30">
        <f t="shared" si="109"/>
        <v>1134.375</v>
      </c>
      <c r="R1887" s="27">
        <f t="shared" si="107"/>
        <v>3</v>
      </c>
    </row>
    <row r="1888" spans="1:18">
      <c r="A1888" s="1"/>
      <c r="B1888" s="6" t="s">
        <v>27</v>
      </c>
      <c r="C1888" s="6">
        <v>1128299</v>
      </c>
      <c r="D1888" s="7">
        <v>44271</v>
      </c>
      <c r="E1888" s="6" t="s">
        <v>28</v>
      </c>
      <c r="F1888" s="6" t="s">
        <v>77</v>
      </c>
      <c r="G1888" s="6" t="s">
        <v>60</v>
      </c>
      <c r="H1888" s="6" t="s">
        <v>19</v>
      </c>
      <c r="I1888" s="25">
        <v>0.6</v>
      </c>
      <c r="J1888" s="22">
        <v>4000</v>
      </c>
      <c r="K1888" s="23">
        <f t="shared" si="103"/>
        <v>2400</v>
      </c>
      <c r="L1888" s="23">
        <f t="shared" si="104"/>
        <v>959.99999999999989</v>
      </c>
      <c r="M1888" s="33">
        <v>0.39999999999999997</v>
      </c>
      <c r="N1888" s="30">
        <f t="shared" si="108"/>
        <v>0.6</v>
      </c>
      <c r="O1888" s="31">
        <v>2400</v>
      </c>
      <c r="P1888" s="31">
        <v>960</v>
      </c>
      <c r="Q1888" s="30">
        <f t="shared" si="109"/>
        <v>1440</v>
      </c>
      <c r="R1888" s="27">
        <f t="shared" si="107"/>
        <v>3</v>
      </c>
    </row>
    <row r="1889" spans="1:18">
      <c r="A1889" s="1"/>
      <c r="B1889" s="6" t="s">
        <v>27</v>
      </c>
      <c r="C1889" s="6">
        <v>1128299</v>
      </c>
      <c r="D1889" s="7">
        <v>44271</v>
      </c>
      <c r="E1889" s="6" t="s">
        <v>28</v>
      </c>
      <c r="F1889" s="6" t="s">
        <v>77</v>
      </c>
      <c r="G1889" s="6" t="s">
        <v>60</v>
      </c>
      <c r="H1889" s="6" t="s">
        <v>20</v>
      </c>
      <c r="I1889" s="25">
        <v>0.55000000000000004</v>
      </c>
      <c r="J1889" s="22">
        <v>3000</v>
      </c>
      <c r="K1889" s="23">
        <f t="shared" si="103"/>
        <v>1650.0000000000002</v>
      </c>
      <c r="L1889" s="23">
        <f t="shared" si="104"/>
        <v>660</v>
      </c>
      <c r="M1889" s="33">
        <v>0.39999999999999997</v>
      </c>
      <c r="N1889" s="30">
        <f t="shared" si="108"/>
        <v>0.55000000000000004</v>
      </c>
      <c r="O1889" s="31">
        <v>1650</v>
      </c>
      <c r="P1889" s="31">
        <v>660</v>
      </c>
      <c r="Q1889" s="30">
        <f t="shared" si="109"/>
        <v>907.50000000000023</v>
      </c>
      <c r="R1889" s="27">
        <f t="shared" si="107"/>
        <v>3</v>
      </c>
    </row>
    <row r="1890" spans="1:18">
      <c r="A1890" s="1"/>
      <c r="B1890" s="6" t="s">
        <v>27</v>
      </c>
      <c r="C1890" s="6">
        <v>1128299</v>
      </c>
      <c r="D1890" s="7">
        <v>44271</v>
      </c>
      <c r="E1890" s="6" t="s">
        <v>28</v>
      </c>
      <c r="F1890" s="6" t="s">
        <v>77</v>
      </c>
      <c r="G1890" s="6" t="s">
        <v>60</v>
      </c>
      <c r="H1890" s="6" t="s">
        <v>21</v>
      </c>
      <c r="I1890" s="25">
        <v>0.60000000000000009</v>
      </c>
      <c r="J1890" s="22">
        <v>1500</v>
      </c>
      <c r="K1890" s="23">
        <f t="shared" si="103"/>
        <v>900.00000000000011</v>
      </c>
      <c r="L1890" s="23">
        <f t="shared" si="104"/>
        <v>405.00000000000006</v>
      </c>
      <c r="M1890" s="33">
        <v>0.45</v>
      </c>
      <c r="N1890" s="30">
        <f t="shared" si="108"/>
        <v>0.6</v>
      </c>
      <c r="O1890" s="31">
        <v>900</v>
      </c>
      <c r="P1890" s="31">
        <v>405</v>
      </c>
      <c r="Q1890" s="30">
        <f t="shared" si="109"/>
        <v>540</v>
      </c>
      <c r="R1890" s="27">
        <f t="shared" si="107"/>
        <v>3</v>
      </c>
    </row>
    <row r="1891" spans="1:18">
      <c r="A1891" s="1"/>
      <c r="B1891" s="6" t="s">
        <v>27</v>
      </c>
      <c r="C1891" s="6">
        <v>1128299</v>
      </c>
      <c r="D1891" s="7">
        <v>44271</v>
      </c>
      <c r="E1891" s="6" t="s">
        <v>28</v>
      </c>
      <c r="F1891" s="6" t="s">
        <v>77</v>
      </c>
      <c r="G1891" s="6" t="s">
        <v>60</v>
      </c>
      <c r="H1891" s="6" t="s">
        <v>22</v>
      </c>
      <c r="I1891" s="25">
        <v>0.45</v>
      </c>
      <c r="J1891" s="22">
        <v>3500</v>
      </c>
      <c r="K1891" s="23">
        <f t="shared" si="103"/>
        <v>1575</v>
      </c>
      <c r="L1891" s="23">
        <f t="shared" si="104"/>
        <v>551.25</v>
      </c>
      <c r="M1891" s="33">
        <v>0.35</v>
      </c>
      <c r="N1891" s="30">
        <f t="shared" si="108"/>
        <v>0.45</v>
      </c>
      <c r="O1891" s="31">
        <v>1575</v>
      </c>
      <c r="P1891" s="31">
        <v>551.25</v>
      </c>
      <c r="Q1891" s="30">
        <f t="shared" si="109"/>
        <v>708.75</v>
      </c>
      <c r="R1891" s="27">
        <f t="shared" si="107"/>
        <v>3</v>
      </c>
    </row>
    <row r="1892" spans="1:18">
      <c r="A1892" s="1"/>
      <c r="B1892" s="6" t="s">
        <v>27</v>
      </c>
      <c r="C1892" s="6">
        <v>1128299</v>
      </c>
      <c r="D1892" s="7">
        <v>44303</v>
      </c>
      <c r="E1892" s="6" t="s">
        <v>28</v>
      </c>
      <c r="F1892" s="6" t="s">
        <v>77</v>
      </c>
      <c r="G1892" s="6" t="s">
        <v>60</v>
      </c>
      <c r="H1892" s="6" t="s">
        <v>17</v>
      </c>
      <c r="I1892" s="25">
        <v>0.5</v>
      </c>
      <c r="J1892" s="22">
        <v>5250</v>
      </c>
      <c r="K1892" s="23">
        <f t="shared" si="103"/>
        <v>2625</v>
      </c>
      <c r="L1892" s="23">
        <f t="shared" si="104"/>
        <v>1050</v>
      </c>
      <c r="M1892" s="33">
        <v>0.39999999999999997</v>
      </c>
      <c r="N1892" s="30">
        <f t="shared" si="108"/>
        <v>0.5</v>
      </c>
      <c r="O1892" s="31">
        <v>2625</v>
      </c>
      <c r="P1892" s="31">
        <v>1050</v>
      </c>
      <c r="Q1892" s="30">
        <f t="shared" si="109"/>
        <v>1312.5</v>
      </c>
      <c r="R1892" s="27">
        <f t="shared" si="107"/>
        <v>4</v>
      </c>
    </row>
    <row r="1893" spans="1:18">
      <c r="A1893" s="1"/>
      <c r="B1893" s="6" t="s">
        <v>27</v>
      </c>
      <c r="C1893" s="6">
        <v>1128299</v>
      </c>
      <c r="D1893" s="7">
        <v>44303</v>
      </c>
      <c r="E1893" s="6" t="s">
        <v>28</v>
      </c>
      <c r="F1893" s="6" t="s">
        <v>77</v>
      </c>
      <c r="G1893" s="6" t="s">
        <v>60</v>
      </c>
      <c r="H1893" s="6" t="s">
        <v>18</v>
      </c>
      <c r="I1893" s="25">
        <v>0.55000000000000004</v>
      </c>
      <c r="J1893" s="22">
        <v>3250</v>
      </c>
      <c r="K1893" s="23">
        <f t="shared" si="103"/>
        <v>1787.5000000000002</v>
      </c>
      <c r="L1893" s="23">
        <f t="shared" si="104"/>
        <v>715</v>
      </c>
      <c r="M1893" s="33">
        <v>0.39999999999999997</v>
      </c>
      <c r="N1893" s="30">
        <f t="shared" si="108"/>
        <v>0.55000000000000004</v>
      </c>
      <c r="O1893" s="31">
        <v>1787.5</v>
      </c>
      <c r="P1893" s="31">
        <v>715</v>
      </c>
      <c r="Q1893" s="30">
        <f t="shared" si="109"/>
        <v>983.12500000000023</v>
      </c>
      <c r="R1893" s="27">
        <f t="shared" si="107"/>
        <v>4</v>
      </c>
    </row>
    <row r="1894" spans="1:18">
      <c r="A1894" s="1"/>
      <c r="B1894" s="6" t="s">
        <v>27</v>
      </c>
      <c r="C1894" s="6">
        <v>1128299</v>
      </c>
      <c r="D1894" s="7">
        <v>44303</v>
      </c>
      <c r="E1894" s="6" t="s">
        <v>28</v>
      </c>
      <c r="F1894" s="6" t="s">
        <v>77</v>
      </c>
      <c r="G1894" s="6" t="s">
        <v>60</v>
      </c>
      <c r="H1894" s="6" t="s">
        <v>19</v>
      </c>
      <c r="I1894" s="25">
        <v>0.55000000000000004</v>
      </c>
      <c r="J1894" s="22">
        <v>3750</v>
      </c>
      <c r="K1894" s="23">
        <f t="shared" si="103"/>
        <v>2062.5</v>
      </c>
      <c r="L1894" s="23">
        <f t="shared" si="104"/>
        <v>824.99999999999989</v>
      </c>
      <c r="M1894" s="33">
        <v>0.39999999999999997</v>
      </c>
      <c r="N1894" s="30">
        <f t="shared" si="108"/>
        <v>0.55000000000000004</v>
      </c>
      <c r="O1894" s="31">
        <v>2062.5</v>
      </c>
      <c r="P1894" s="31">
        <v>825</v>
      </c>
      <c r="Q1894" s="30">
        <f t="shared" si="109"/>
        <v>1134.375</v>
      </c>
      <c r="R1894" s="27">
        <f t="shared" si="107"/>
        <v>4</v>
      </c>
    </row>
    <row r="1895" spans="1:18">
      <c r="A1895" s="1"/>
      <c r="B1895" s="6" t="s">
        <v>27</v>
      </c>
      <c r="C1895" s="6">
        <v>1128299</v>
      </c>
      <c r="D1895" s="7">
        <v>44303</v>
      </c>
      <c r="E1895" s="6" t="s">
        <v>28</v>
      </c>
      <c r="F1895" s="6" t="s">
        <v>77</v>
      </c>
      <c r="G1895" s="6" t="s">
        <v>60</v>
      </c>
      <c r="H1895" s="6" t="s">
        <v>20</v>
      </c>
      <c r="I1895" s="25">
        <v>0.40000000000000008</v>
      </c>
      <c r="J1895" s="22">
        <v>2750</v>
      </c>
      <c r="K1895" s="23">
        <f t="shared" si="103"/>
        <v>1100.0000000000002</v>
      </c>
      <c r="L1895" s="23">
        <f t="shared" si="104"/>
        <v>440.00000000000006</v>
      </c>
      <c r="M1895" s="33">
        <v>0.39999999999999997</v>
      </c>
      <c r="N1895" s="30">
        <f t="shared" si="108"/>
        <v>0.4</v>
      </c>
      <c r="O1895" s="31">
        <v>1100</v>
      </c>
      <c r="P1895" s="31">
        <v>440</v>
      </c>
      <c r="Q1895" s="30">
        <f t="shared" si="109"/>
        <v>440.00000000000011</v>
      </c>
      <c r="R1895" s="27">
        <f t="shared" si="107"/>
        <v>4</v>
      </c>
    </row>
    <row r="1896" spans="1:18">
      <c r="A1896" s="1"/>
      <c r="B1896" s="6" t="s">
        <v>27</v>
      </c>
      <c r="C1896" s="6">
        <v>1128299</v>
      </c>
      <c r="D1896" s="7">
        <v>44303</v>
      </c>
      <c r="E1896" s="6" t="s">
        <v>28</v>
      </c>
      <c r="F1896" s="6" t="s">
        <v>77</v>
      </c>
      <c r="G1896" s="6" t="s">
        <v>60</v>
      </c>
      <c r="H1896" s="6" t="s">
        <v>21</v>
      </c>
      <c r="I1896" s="25">
        <v>0.45000000000000012</v>
      </c>
      <c r="J1896" s="22">
        <v>1750</v>
      </c>
      <c r="K1896" s="23">
        <f t="shared" si="103"/>
        <v>787.50000000000023</v>
      </c>
      <c r="L1896" s="23">
        <f t="shared" si="104"/>
        <v>354.37500000000011</v>
      </c>
      <c r="M1896" s="33">
        <v>0.45</v>
      </c>
      <c r="N1896" s="30">
        <f t="shared" si="108"/>
        <v>0.45</v>
      </c>
      <c r="O1896" s="31">
        <v>787.5</v>
      </c>
      <c r="P1896" s="31">
        <v>354.375</v>
      </c>
      <c r="Q1896" s="30">
        <f t="shared" si="109"/>
        <v>354.37500000000011</v>
      </c>
      <c r="R1896" s="27">
        <f t="shared" si="107"/>
        <v>4</v>
      </c>
    </row>
    <row r="1897" spans="1:18">
      <c r="A1897" s="1"/>
      <c r="B1897" s="6" t="s">
        <v>27</v>
      </c>
      <c r="C1897" s="6">
        <v>1128299</v>
      </c>
      <c r="D1897" s="7">
        <v>44303</v>
      </c>
      <c r="E1897" s="6" t="s">
        <v>28</v>
      </c>
      <c r="F1897" s="6" t="s">
        <v>77</v>
      </c>
      <c r="G1897" s="6" t="s">
        <v>60</v>
      </c>
      <c r="H1897" s="6" t="s">
        <v>22</v>
      </c>
      <c r="I1897" s="25">
        <v>0.60000000000000009</v>
      </c>
      <c r="J1897" s="22">
        <v>3500</v>
      </c>
      <c r="K1897" s="23">
        <f t="shared" si="103"/>
        <v>2100.0000000000005</v>
      </c>
      <c r="L1897" s="23">
        <f t="shared" si="104"/>
        <v>735.00000000000011</v>
      </c>
      <c r="M1897" s="33">
        <v>0.35</v>
      </c>
      <c r="N1897" s="30">
        <f t="shared" si="108"/>
        <v>0.6</v>
      </c>
      <c r="O1897" s="31">
        <v>2100</v>
      </c>
      <c r="P1897" s="31">
        <v>735</v>
      </c>
      <c r="Q1897" s="30">
        <f t="shared" si="109"/>
        <v>1260.0000000000002</v>
      </c>
      <c r="R1897" s="27">
        <f t="shared" si="107"/>
        <v>4</v>
      </c>
    </row>
    <row r="1898" spans="1:18">
      <c r="A1898" s="1"/>
      <c r="B1898" s="6" t="s">
        <v>27</v>
      </c>
      <c r="C1898" s="6">
        <v>1128299</v>
      </c>
      <c r="D1898" s="7">
        <v>44334</v>
      </c>
      <c r="E1898" s="6" t="s">
        <v>28</v>
      </c>
      <c r="F1898" s="6" t="s">
        <v>77</v>
      </c>
      <c r="G1898" s="6" t="s">
        <v>60</v>
      </c>
      <c r="H1898" s="6" t="s">
        <v>17</v>
      </c>
      <c r="I1898" s="25">
        <v>0.45</v>
      </c>
      <c r="J1898" s="22">
        <v>5500</v>
      </c>
      <c r="K1898" s="23">
        <f t="shared" si="103"/>
        <v>2475</v>
      </c>
      <c r="L1898" s="23">
        <f t="shared" si="104"/>
        <v>989.99999999999989</v>
      </c>
      <c r="M1898" s="33">
        <v>0.39999999999999997</v>
      </c>
      <c r="N1898" s="30">
        <f t="shared" si="108"/>
        <v>0.45</v>
      </c>
      <c r="O1898" s="31">
        <v>2475</v>
      </c>
      <c r="P1898" s="31">
        <v>990</v>
      </c>
      <c r="Q1898" s="30">
        <f t="shared" si="109"/>
        <v>1113.75</v>
      </c>
      <c r="R1898" s="27">
        <f t="shared" si="107"/>
        <v>5</v>
      </c>
    </row>
    <row r="1899" spans="1:18">
      <c r="A1899" s="1"/>
      <c r="B1899" s="6" t="s">
        <v>27</v>
      </c>
      <c r="C1899" s="6">
        <v>1128299</v>
      </c>
      <c r="D1899" s="7">
        <v>44334</v>
      </c>
      <c r="E1899" s="6" t="s">
        <v>28</v>
      </c>
      <c r="F1899" s="6" t="s">
        <v>77</v>
      </c>
      <c r="G1899" s="6" t="s">
        <v>60</v>
      </c>
      <c r="H1899" s="6" t="s">
        <v>18</v>
      </c>
      <c r="I1899" s="25">
        <v>0.5</v>
      </c>
      <c r="J1899" s="22">
        <v>4000</v>
      </c>
      <c r="K1899" s="23">
        <f t="shared" si="103"/>
        <v>2000</v>
      </c>
      <c r="L1899" s="23">
        <f t="shared" si="104"/>
        <v>799.99999999999989</v>
      </c>
      <c r="M1899" s="33">
        <v>0.39999999999999997</v>
      </c>
      <c r="N1899" s="30">
        <f t="shared" si="108"/>
        <v>0.5</v>
      </c>
      <c r="O1899" s="31">
        <v>2000</v>
      </c>
      <c r="P1899" s="31">
        <v>800</v>
      </c>
      <c r="Q1899" s="30">
        <f t="shared" si="109"/>
        <v>1000</v>
      </c>
      <c r="R1899" s="27">
        <f t="shared" si="107"/>
        <v>5</v>
      </c>
    </row>
    <row r="1900" spans="1:18">
      <c r="A1900" s="1"/>
      <c r="B1900" s="6" t="s">
        <v>27</v>
      </c>
      <c r="C1900" s="6">
        <v>1128299</v>
      </c>
      <c r="D1900" s="7">
        <v>44334</v>
      </c>
      <c r="E1900" s="6" t="s">
        <v>28</v>
      </c>
      <c r="F1900" s="6" t="s">
        <v>77</v>
      </c>
      <c r="G1900" s="6" t="s">
        <v>60</v>
      </c>
      <c r="H1900" s="6" t="s">
        <v>19</v>
      </c>
      <c r="I1900" s="25">
        <v>0.5</v>
      </c>
      <c r="J1900" s="22">
        <v>4000</v>
      </c>
      <c r="K1900" s="23">
        <f t="shared" si="103"/>
        <v>2000</v>
      </c>
      <c r="L1900" s="23">
        <f t="shared" si="104"/>
        <v>799.99999999999989</v>
      </c>
      <c r="M1900" s="33">
        <v>0.39999999999999997</v>
      </c>
      <c r="N1900" s="30">
        <f t="shared" si="108"/>
        <v>0.5</v>
      </c>
      <c r="O1900" s="31">
        <v>2000</v>
      </c>
      <c r="P1900" s="31">
        <v>800</v>
      </c>
      <c r="Q1900" s="30">
        <f t="shared" si="109"/>
        <v>1000</v>
      </c>
      <c r="R1900" s="27">
        <f t="shared" si="107"/>
        <v>5</v>
      </c>
    </row>
    <row r="1901" spans="1:18">
      <c r="A1901" s="1"/>
      <c r="B1901" s="6" t="s">
        <v>27</v>
      </c>
      <c r="C1901" s="6">
        <v>1128299</v>
      </c>
      <c r="D1901" s="7">
        <v>44334</v>
      </c>
      <c r="E1901" s="6" t="s">
        <v>28</v>
      </c>
      <c r="F1901" s="6" t="s">
        <v>77</v>
      </c>
      <c r="G1901" s="6" t="s">
        <v>60</v>
      </c>
      <c r="H1901" s="6" t="s">
        <v>20</v>
      </c>
      <c r="I1901" s="25">
        <v>0.45</v>
      </c>
      <c r="J1901" s="22">
        <v>3250</v>
      </c>
      <c r="K1901" s="23">
        <f t="shared" si="103"/>
        <v>1462.5</v>
      </c>
      <c r="L1901" s="23">
        <f t="shared" si="104"/>
        <v>585</v>
      </c>
      <c r="M1901" s="33">
        <v>0.39999999999999997</v>
      </c>
      <c r="N1901" s="30">
        <f t="shared" si="108"/>
        <v>0.45</v>
      </c>
      <c r="O1901" s="31">
        <v>1462.5</v>
      </c>
      <c r="P1901" s="31">
        <v>585</v>
      </c>
      <c r="Q1901" s="30">
        <f t="shared" si="109"/>
        <v>658.125</v>
      </c>
      <c r="R1901" s="27">
        <f t="shared" si="107"/>
        <v>5</v>
      </c>
    </row>
    <row r="1902" spans="1:18">
      <c r="A1902" s="1"/>
      <c r="B1902" s="6" t="s">
        <v>27</v>
      </c>
      <c r="C1902" s="6">
        <v>1128299</v>
      </c>
      <c r="D1902" s="7">
        <v>44334</v>
      </c>
      <c r="E1902" s="6" t="s">
        <v>28</v>
      </c>
      <c r="F1902" s="6" t="s">
        <v>77</v>
      </c>
      <c r="G1902" s="6" t="s">
        <v>60</v>
      </c>
      <c r="H1902" s="6" t="s">
        <v>21</v>
      </c>
      <c r="I1902" s="25">
        <v>0.39999999999999997</v>
      </c>
      <c r="J1902" s="22">
        <v>2250</v>
      </c>
      <c r="K1902" s="23">
        <f t="shared" si="103"/>
        <v>899.99999999999989</v>
      </c>
      <c r="L1902" s="23">
        <f t="shared" si="104"/>
        <v>404.99999999999994</v>
      </c>
      <c r="M1902" s="33">
        <v>0.45</v>
      </c>
      <c r="N1902" s="30">
        <f t="shared" si="108"/>
        <v>0.4</v>
      </c>
      <c r="O1902" s="31">
        <v>900</v>
      </c>
      <c r="P1902" s="31">
        <v>405</v>
      </c>
      <c r="Q1902" s="30">
        <f t="shared" si="109"/>
        <v>360</v>
      </c>
      <c r="R1902" s="27">
        <f t="shared" ref="R1902:R1965" si="110">MONTH(D1902)</f>
        <v>5</v>
      </c>
    </row>
    <row r="1903" spans="1:18">
      <c r="A1903" s="1"/>
      <c r="B1903" s="6" t="s">
        <v>27</v>
      </c>
      <c r="C1903" s="6">
        <v>1128299</v>
      </c>
      <c r="D1903" s="7">
        <v>44334</v>
      </c>
      <c r="E1903" s="6" t="s">
        <v>28</v>
      </c>
      <c r="F1903" s="6" t="s">
        <v>77</v>
      </c>
      <c r="G1903" s="6" t="s">
        <v>60</v>
      </c>
      <c r="H1903" s="6" t="s">
        <v>22</v>
      </c>
      <c r="I1903" s="25">
        <v>0.65</v>
      </c>
      <c r="J1903" s="22">
        <v>5750</v>
      </c>
      <c r="K1903" s="23">
        <f t="shared" si="103"/>
        <v>3737.5</v>
      </c>
      <c r="L1903" s="23">
        <f t="shared" si="104"/>
        <v>1308.125</v>
      </c>
      <c r="M1903" s="33">
        <v>0.35</v>
      </c>
      <c r="N1903" s="30">
        <f t="shared" si="108"/>
        <v>0.65</v>
      </c>
      <c r="O1903" s="31">
        <v>3737.5</v>
      </c>
      <c r="P1903" s="31">
        <v>1308.125</v>
      </c>
      <c r="Q1903" s="30">
        <f t="shared" si="109"/>
        <v>2429.375</v>
      </c>
      <c r="R1903" s="27">
        <f t="shared" si="110"/>
        <v>5</v>
      </c>
    </row>
    <row r="1904" spans="1:18">
      <c r="A1904" s="1"/>
      <c r="B1904" s="6" t="s">
        <v>27</v>
      </c>
      <c r="C1904" s="6">
        <v>1128299</v>
      </c>
      <c r="D1904" s="7">
        <v>44364</v>
      </c>
      <c r="E1904" s="6" t="s">
        <v>28</v>
      </c>
      <c r="F1904" s="6" t="s">
        <v>77</v>
      </c>
      <c r="G1904" s="6" t="s">
        <v>60</v>
      </c>
      <c r="H1904" s="6" t="s">
        <v>17</v>
      </c>
      <c r="I1904" s="25">
        <v>0.6</v>
      </c>
      <c r="J1904" s="22">
        <v>8250</v>
      </c>
      <c r="K1904" s="23">
        <f t="shared" si="103"/>
        <v>4950</v>
      </c>
      <c r="L1904" s="23">
        <f t="shared" si="104"/>
        <v>1979.9999999999998</v>
      </c>
      <c r="M1904" s="33">
        <v>0.39999999999999997</v>
      </c>
      <c r="N1904" s="30">
        <f t="shared" si="108"/>
        <v>0.6</v>
      </c>
      <c r="O1904" s="31">
        <v>4950</v>
      </c>
      <c r="P1904" s="31">
        <v>1980</v>
      </c>
      <c r="Q1904" s="30">
        <f t="shared" si="109"/>
        <v>2970</v>
      </c>
      <c r="R1904" s="27">
        <f t="shared" si="110"/>
        <v>6</v>
      </c>
    </row>
    <row r="1905" spans="1:18">
      <c r="A1905" s="1"/>
      <c r="B1905" s="6" t="s">
        <v>27</v>
      </c>
      <c r="C1905" s="6">
        <v>1128299</v>
      </c>
      <c r="D1905" s="7">
        <v>44364</v>
      </c>
      <c r="E1905" s="6" t="s">
        <v>28</v>
      </c>
      <c r="F1905" s="6" t="s">
        <v>77</v>
      </c>
      <c r="G1905" s="6" t="s">
        <v>60</v>
      </c>
      <c r="H1905" s="6" t="s">
        <v>18</v>
      </c>
      <c r="I1905" s="25">
        <v>0.7</v>
      </c>
      <c r="J1905" s="22">
        <v>7000</v>
      </c>
      <c r="K1905" s="23">
        <f t="shared" si="103"/>
        <v>4900</v>
      </c>
      <c r="L1905" s="23">
        <f t="shared" si="104"/>
        <v>1959.9999999999998</v>
      </c>
      <c r="M1905" s="33">
        <v>0.39999999999999997</v>
      </c>
      <c r="N1905" s="30">
        <f t="shared" si="108"/>
        <v>0.7</v>
      </c>
      <c r="O1905" s="31">
        <v>4900</v>
      </c>
      <c r="P1905" s="31">
        <v>1960</v>
      </c>
      <c r="Q1905" s="30">
        <f t="shared" si="109"/>
        <v>3430</v>
      </c>
      <c r="R1905" s="27">
        <f t="shared" si="110"/>
        <v>6</v>
      </c>
    </row>
    <row r="1906" spans="1:18">
      <c r="A1906" s="1"/>
      <c r="B1906" s="6" t="s">
        <v>27</v>
      </c>
      <c r="C1906" s="6">
        <v>1128299</v>
      </c>
      <c r="D1906" s="7">
        <v>44364</v>
      </c>
      <c r="E1906" s="6" t="s">
        <v>28</v>
      </c>
      <c r="F1906" s="6" t="s">
        <v>77</v>
      </c>
      <c r="G1906" s="6" t="s">
        <v>60</v>
      </c>
      <c r="H1906" s="6" t="s">
        <v>19</v>
      </c>
      <c r="I1906" s="25">
        <v>0.85</v>
      </c>
      <c r="J1906" s="22">
        <v>7000</v>
      </c>
      <c r="K1906" s="23">
        <f t="shared" si="103"/>
        <v>5950</v>
      </c>
      <c r="L1906" s="23">
        <f t="shared" si="104"/>
        <v>2380</v>
      </c>
      <c r="M1906" s="33">
        <v>0.39999999999999997</v>
      </c>
      <c r="N1906" s="30">
        <f t="shared" si="108"/>
        <v>0.85</v>
      </c>
      <c r="O1906" s="31">
        <v>5950</v>
      </c>
      <c r="P1906" s="31">
        <v>2380</v>
      </c>
      <c r="Q1906" s="30">
        <f t="shared" si="109"/>
        <v>5057.5</v>
      </c>
      <c r="R1906" s="27">
        <f t="shared" si="110"/>
        <v>6</v>
      </c>
    </row>
    <row r="1907" spans="1:18">
      <c r="A1907" s="1"/>
      <c r="B1907" s="6" t="s">
        <v>27</v>
      </c>
      <c r="C1907" s="6">
        <v>1128299</v>
      </c>
      <c r="D1907" s="7">
        <v>44364</v>
      </c>
      <c r="E1907" s="6" t="s">
        <v>28</v>
      </c>
      <c r="F1907" s="6" t="s">
        <v>77</v>
      </c>
      <c r="G1907" s="6" t="s">
        <v>60</v>
      </c>
      <c r="H1907" s="6" t="s">
        <v>20</v>
      </c>
      <c r="I1907" s="25">
        <v>0.85</v>
      </c>
      <c r="J1907" s="22">
        <v>5750</v>
      </c>
      <c r="K1907" s="23">
        <f t="shared" si="103"/>
        <v>4887.5</v>
      </c>
      <c r="L1907" s="23">
        <f t="shared" si="104"/>
        <v>1954.9999999999998</v>
      </c>
      <c r="M1907" s="33">
        <v>0.39999999999999997</v>
      </c>
      <c r="N1907" s="30">
        <f t="shared" si="108"/>
        <v>0.85</v>
      </c>
      <c r="O1907" s="31">
        <v>4887.5</v>
      </c>
      <c r="P1907" s="31">
        <v>1955</v>
      </c>
      <c r="Q1907" s="30">
        <f t="shared" si="109"/>
        <v>4154.375</v>
      </c>
      <c r="R1907" s="27">
        <f t="shared" si="110"/>
        <v>6</v>
      </c>
    </row>
    <row r="1908" spans="1:18">
      <c r="A1908" s="1"/>
      <c r="B1908" s="6" t="s">
        <v>27</v>
      </c>
      <c r="C1908" s="6">
        <v>1128299</v>
      </c>
      <c r="D1908" s="7">
        <v>44364</v>
      </c>
      <c r="E1908" s="6" t="s">
        <v>28</v>
      </c>
      <c r="F1908" s="6" t="s">
        <v>77</v>
      </c>
      <c r="G1908" s="6" t="s">
        <v>60</v>
      </c>
      <c r="H1908" s="6" t="s">
        <v>21</v>
      </c>
      <c r="I1908" s="25">
        <v>0.95000000000000007</v>
      </c>
      <c r="J1908" s="22">
        <v>4500</v>
      </c>
      <c r="K1908" s="23">
        <f t="shared" si="103"/>
        <v>4275</v>
      </c>
      <c r="L1908" s="23">
        <f t="shared" si="104"/>
        <v>1923.75</v>
      </c>
      <c r="M1908" s="33">
        <v>0.45</v>
      </c>
      <c r="N1908" s="30">
        <f t="shared" si="108"/>
        <v>0.95</v>
      </c>
      <c r="O1908" s="31">
        <v>4275</v>
      </c>
      <c r="P1908" s="31">
        <v>1923.75</v>
      </c>
      <c r="Q1908" s="30">
        <f t="shared" si="109"/>
        <v>4061.25</v>
      </c>
      <c r="R1908" s="27">
        <f t="shared" si="110"/>
        <v>6</v>
      </c>
    </row>
    <row r="1909" spans="1:18">
      <c r="A1909" s="1"/>
      <c r="B1909" s="6" t="s">
        <v>27</v>
      </c>
      <c r="C1909" s="6">
        <v>1128299</v>
      </c>
      <c r="D1909" s="7">
        <v>44364</v>
      </c>
      <c r="E1909" s="6" t="s">
        <v>28</v>
      </c>
      <c r="F1909" s="6" t="s">
        <v>77</v>
      </c>
      <c r="G1909" s="6" t="s">
        <v>60</v>
      </c>
      <c r="H1909" s="6" t="s">
        <v>22</v>
      </c>
      <c r="I1909" s="25">
        <v>1.1000000000000001</v>
      </c>
      <c r="J1909" s="22">
        <v>7500</v>
      </c>
      <c r="K1909" s="23">
        <f t="shared" si="103"/>
        <v>8250</v>
      </c>
      <c r="L1909" s="23">
        <f t="shared" si="104"/>
        <v>2887.5</v>
      </c>
      <c r="M1909" s="33">
        <v>0.35</v>
      </c>
      <c r="N1909" s="30">
        <f t="shared" si="108"/>
        <v>1.1000000000000001</v>
      </c>
      <c r="O1909" s="31">
        <v>8250</v>
      </c>
      <c r="P1909" s="31">
        <v>2887.5</v>
      </c>
      <c r="Q1909" s="30">
        <f t="shared" si="109"/>
        <v>9075</v>
      </c>
      <c r="R1909" s="27">
        <f t="shared" si="110"/>
        <v>6</v>
      </c>
    </row>
    <row r="1910" spans="1:18">
      <c r="A1910" s="1"/>
      <c r="B1910" s="6" t="s">
        <v>27</v>
      </c>
      <c r="C1910" s="6">
        <v>1128299</v>
      </c>
      <c r="D1910" s="7">
        <v>44393</v>
      </c>
      <c r="E1910" s="6" t="s">
        <v>28</v>
      </c>
      <c r="F1910" s="6" t="s">
        <v>77</v>
      </c>
      <c r="G1910" s="6" t="s">
        <v>60</v>
      </c>
      <c r="H1910" s="6" t="s">
        <v>17</v>
      </c>
      <c r="I1910" s="25">
        <v>0.9</v>
      </c>
      <c r="J1910" s="22">
        <v>9000</v>
      </c>
      <c r="K1910" s="23">
        <f t="shared" si="103"/>
        <v>8100</v>
      </c>
      <c r="L1910" s="23">
        <f t="shared" si="104"/>
        <v>3239.9999999999995</v>
      </c>
      <c r="M1910" s="33">
        <v>0.39999999999999997</v>
      </c>
      <c r="N1910" s="30">
        <f t="shared" si="108"/>
        <v>0.9</v>
      </c>
      <c r="O1910" s="31">
        <v>8100</v>
      </c>
      <c r="P1910" s="31">
        <v>3240</v>
      </c>
      <c r="Q1910" s="30">
        <f t="shared" si="109"/>
        <v>7290</v>
      </c>
      <c r="R1910" s="27">
        <f t="shared" si="110"/>
        <v>7</v>
      </c>
    </row>
    <row r="1911" spans="1:18">
      <c r="A1911" s="1"/>
      <c r="B1911" s="6" t="s">
        <v>27</v>
      </c>
      <c r="C1911" s="6">
        <v>1128299</v>
      </c>
      <c r="D1911" s="7">
        <v>44393</v>
      </c>
      <c r="E1911" s="6" t="s">
        <v>28</v>
      </c>
      <c r="F1911" s="6" t="s">
        <v>77</v>
      </c>
      <c r="G1911" s="6" t="s">
        <v>60</v>
      </c>
      <c r="H1911" s="6" t="s">
        <v>18</v>
      </c>
      <c r="I1911" s="25">
        <v>0.95000000000000007</v>
      </c>
      <c r="J1911" s="22">
        <v>7500</v>
      </c>
      <c r="K1911" s="23">
        <f t="shared" si="103"/>
        <v>7125.0000000000009</v>
      </c>
      <c r="L1911" s="23">
        <f t="shared" si="104"/>
        <v>2850</v>
      </c>
      <c r="M1911" s="33">
        <v>0.39999999999999997</v>
      </c>
      <c r="N1911" s="30">
        <f t="shared" si="108"/>
        <v>0.95</v>
      </c>
      <c r="O1911" s="31">
        <v>7125</v>
      </c>
      <c r="P1911" s="31">
        <v>2850</v>
      </c>
      <c r="Q1911" s="30">
        <f t="shared" si="109"/>
        <v>6768.7500000000009</v>
      </c>
      <c r="R1911" s="27">
        <f t="shared" si="110"/>
        <v>7</v>
      </c>
    </row>
    <row r="1912" spans="1:18">
      <c r="A1912" s="1"/>
      <c r="B1912" s="6" t="s">
        <v>27</v>
      </c>
      <c r="C1912" s="6">
        <v>1128299</v>
      </c>
      <c r="D1912" s="7">
        <v>44393</v>
      </c>
      <c r="E1912" s="6" t="s">
        <v>28</v>
      </c>
      <c r="F1912" s="6" t="s">
        <v>77</v>
      </c>
      <c r="G1912" s="6" t="s">
        <v>60</v>
      </c>
      <c r="H1912" s="6" t="s">
        <v>19</v>
      </c>
      <c r="I1912" s="25">
        <v>0.95000000000000007</v>
      </c>
      <c r="J1912" s="22">
        <v>7000</v>
      </c>
      <c r="K1912" s="23">
        <f t="shared" si="103"/>
        <v>6650.0000000000009</v>
      </c>
      <c r="L1912" s="23">
        <f t="shared" si="104"/>
        <v>2660</v>
      </c>
      <c r="M1912" s="33">
        <v>0.39999999999999997</v>
      </c>
      <c r="N1912" s="30">
        <f t="shared" si="108"/>
        <v>0.95</v>
      </c>
      <c r="O1912" s="31">
        <v>6650</v>
      </c>
      <c r="P1912" s="31">
        <v>2660</v>
      </c>
      <c r="Q1912" s="30">
        <f t="shared" si="109"/>
        <v>6317.5000000000009</v>
      </c>
      <c r="R1912" s="27">
        <f t="shared" si="110"/>
        <v>7</v>
      </c>
    </row>
    <row r="1913" spans="1:18">
      <c r="A1913" s="1"/>
      <c r="B1913" s="6" t="s">
        <v>27</v>
      </c>
      <c r="C1913" s="6">
        <v>1128299</v>
      </c>
      <c r="D1913" s="7">
        <v>44393</v>
      </c>
      <c r="E1913" s="6" t="s">
        <v>28</v>
      </c>
      <c r="F1913" s="6" t="s">
        <v>77</v>
      </c>
      <c r="G1913" s="6" t="s">
        <v>60</v>
      </c>
      <c r="H1913" s="6" t="s">
        <v>20</v>
      </c>
      <c r="I1913" s="25">
        <v>0.9</v>
      </c>
      <c r="J1913" s="22">
        <v>6000</v>
      </c>
      <c r="K1913" s="23">
        <f t="shared" si="103"/>
        <v>5400</v>
      </c>
      <c r="L1913" s="23">
        <f t="shared" si="104"/>
        <v>2160</v>
      </c>
      <c r="M1913" s="33">
        <v>0.39999999999999997</v>
      </c>
      <c r="N1913" s="30">
        <f t="shared" si="108"/>
        <v>0.9</v>
      </c>
      <c r="O1913" s="31">
        <v>5400</v>
      </c>
      <c r="P1913" s="31">
        <v>2160</v>
      </c>
      <c r="Q1913" s="30">
        <f t="shared" si="109"/>
        <v>4860</v>
      </c>
      <c r="R1913" s="27">
        <f t="shared" si="110"/>
        <v>7</v>
      </c>
    </row>
    <row r="1914" spans="1:18">
      <c r="A1914" s="1"/>
      <c r="B1914" s="6" t="s">
        <v>27</v>
      </c>
      <c r="C1914" s="6">
        <v>1128299</v>
      </c>
      <c r="D1914" s="7">
        <v>44393</v>
      </c>
      <c r="E1914" s="6" t="s">
        <v>28</v>
      </c>
      <c r="F1914" s="6" t="s">
        <v>77</v>
      </c>
      <c r="G1914" s="6" t="s">
        <v>60</v>
      </c>
      <c r="H1914" s="6" t="s">
        <v>21</v>
      </c>
      <c r="I1914" s="25">
        <v>0.95000000000000007</v>
      </c>
      <c r="J1914" s="22">
        <v>6500</v>
      </c>
      <c r="K1914" s="23">
        <f t="shared" si="103"/>
        <v>6175</v>
      </c>
      <c r="L1914" s="23">
        <f t="shared" si="104"/>
        <v>2778.75</v>
      </c>
      <c r="M1914" s="33">
        <v>0.45</v>
      </c>
      <c r="N1914" s="30">
        <f t="shared" si="108"/>
        <v>0.95</v>
      </c>
      <c r="O1914" s="31">
        <v>6175</v>
      </c>
      <c r="P1914" s="31">
        <v>2778.75</v>
      </c>
      <c r="Q1914" s="30">
        <f t="shared" si="109"/>
        <v>5866.25</v>
      </c>
      <c r="R1914" s="27">
        <f t="shared" si="110"/>
        <v>7</v>
      </c>
    </row>
    <row r="1915" spans="1:18">
      <c r="A1915" s="1"/>
      <c r="B1915" s="6" t="s">
        <v>27</v>
      </c>
      <c r="C1915" s="6">
        <v>1128299</v>
      </c>
      <c r="D1915" s="7">
        <v>44393</v>
      </c>
      <c r="E1915" s="6" t="s">
        <v>28</v>
      </c>
      <c r="F1915" s="6" t="s">
        <v>77</v>
      </c>
      <c r="G1915" s="6" t="s">
        <v>60</v>
      </c>
      <c r="H1915" s="6" t="s">
        <v>22</v>
      </c>
      <c r="I1915" s="25">
        <v>1.1000000000000001</v>
      </c>
      <c r="J1915" s="22">
        <v>6500</v>
      </c>
      <c r="K1915" s="23">
        <f t="shared" si="103"/>
        <v>7150.0000000000009</v>
      </c>
      <c r="L1915" s="23">
        <f t="shared" si="104"/>
        <v>2502.5</v>
      </c>
      <c r="M1915" s="33">
        <v>0.35</v>
      </c>
      <c r="N1915" s="30">
        <f t="shared" si="108"/>
        <v>1.1000000000000001</v>
      </c>
      <c r="O1915" s="31">
        <v>7150</v>
      </c>
      <c r="P1915" s="31">
        <v>2502.5</v>
      </c>
      <c r="Q1915" s="30">
        <f t="shared" si="109"/>
        <v>7865.0000000000018</v>
      </c>
      <c r="R1915" s="27">
        <f t="shared" si="110"/>
        <v>7</v>
      </c>
    </row>
    <row r="1916" spans="1:18">
      <c r="A1916" s="1"/>
      <c r="B1916" s="6" t="s">
        <v>27</v>
      </c>
      <c r="C1916" s="6">
        <v>1128299</v>
      </c>
      <c r="D1916" s="7">
        <v>44425</v>
      </c>
      <c r="E1916" s="6" t="s">
        <v>28</v>
      </c>
      <c r="F1916" s="6" t="s">
        <v>77</v>
      </c>
      <c r="G1916" s="6" t="s">
        <v>60</v>
      </c>
      <c r="H1916" s="6" t="s">
        <v>17</v>
      </c>
      <c r="I1916" s="25">
        <v>0.95000000000000007</v>
      </c>
      <c r="J1916" s="22">
        <v>8500</v>
      </c>
      <c r="K1916" s="23">
        <f t="shared" si="103"/>
        <v>8075.0000000000009</v>
      </c>
      <c r="L1916" s="23">
        <f t="shared" si="104"/>
        <v>3230</v>
      </c>
      <c r="M1916" s="33">
        <v>0.39999999999999997</v>
      </c>
      <c r="N1916" s="30">
        <f t="shared" si="108"/>
        <v>0.95</v>
      </c>
      <c r="O1916" s="31">
        <v>8075</v>
      </c>
      <c r="P1916" s="31">
        <v>3230</v>
      </c>
      <c r="Q1916" s="30">
        <f t="shared" si="109"/>
        <v>7671.2500000000009</v>
      </c>
      <c r="R1916" s="27">
        <f t="shared" si="110"/>
        <v>8</v>
      </c>
    </row>
    <row r="1917" spans="1:18">
      <c r="A1917" s="1"/>
      <c r="B1917" s="6" t="s">
        <v>27</v>
      </c>
      <c r="C1917" s="6">
        <v>1128299</v>
      </c>
      <c r="D1917" s="7">
        <v>44425</v>
      </c>
      <c r="E1917" s="6" t="s">
        <v>28</v>
      </c>
      <c r="F1917" s="6" t="s">
        <v>77</v>
      </c>
      <c r="G1917" s="6" t="s">
        <v>60</v>
      </c>
      <c r="H1917" s="6" t="s">
        <v>18</v>
      </c>
      <c r="I1917" s="25">
        <v>0.85000000000000009</v>
      </c>
      <c r="J1917" s="22">
        <v>8250</v>
      </c>
      <c r="K1917" s="23">
        <f t="shared" si="103"/>
        <v>7012.5000000000009</v>
      </c>
      <c r="L1917" s="23">
        <f t="shared" si="104"/>
        <v>2805</v>
      </c>
      <c r="M1917" s="33">
        <v>0.39999999999999997</v>
      </c>
      <c r="N1917" s="30">
        <f t="shared" si="108"/>
        <v>0.85</v>
      </c>
      <c r="O1917" s="31">
        <v>7012.5</v>
      </c>
      <c r="P1917" s="31">
        <v>2805</v>
      </c>
      <c r="Q1917" s="30">
        <f t="shared" si="109"/>
        <v>5960.6250000000009</v>
      </c>
      <c r="R1917" s="27">
        <f t="shared" si="110"/>
        <v>8</v>
      </c>
    </row>
    <row r="1918" spans="1:18">
      <c r="A1918" s="1"/>
      <c r="B1918" s="6" t="s">
        <v>27</v>
      </c>
      <c r="C1918" s="6">
        <v>1128299</v>
      </c>
      <c r="D1918" s="7">
        <v>44425</v>
      </c>
      <c r="E1918" s="6" t="s">
        <v>28</v>
      </c>
      <c r="F1918" s="6" t="s">
        <v>77</v>
      </c>
      <c r="G1918" s="6" t="s">
        <v>60</v>
      </c>
      <c r="H1918" s="6" t="s">
        <v>19</v>
      </c>
      <c r="I1918" s="25">
        <v>0.75000000000000011</v>
      </c>
      <c r="J1918" s="22">
        <v>7000</v>
      </c>
      <c r="K1918" s="23">
        <f t="shared" si="103"/>
        <v>5250.0000000000009</v>
      </c>
      <c r="L1918" s="23">
        <f t="shared" si="104"/>
        <v>2100</v>
      </c>
      <c r="M1918" s="33">
        <v>0.39999999999999997</v>
      </c>
      <c r="N1918" s="30">
        <f t="shared" si="108"/>
        <v>0.75</v>
      </c>
      <c r="O1918" s="31">
        <v>5250</v>
      </c>
      <c r="P1918" s="31">
        <v>2100</v>
      </c>
      <c r="Q1918" s="30">
        <f t="shared" si="109"/>
        <v>3937.5000000000009</v>
      </c>
      <c r="R1918" s="27">
        <f t="shared" si="110"/>
        <v>8</v>
      </c>
    </row>
    <row r="1919" spans="1:18">
      <c r="A1919" s="1"/>
      <c r="B1919" s="6" t="s">
        <v>27</v>
      </c>
      <c r="C1919" s="6">
        <v>1128299</v>
      </c>
      <c r="D1919" s="7">
        <v>44425</v>
      </c>
      <c r="E1919" s="6" t="s">
        <v>28</v>
      </c>
      <c r="F1919" s="6" t="s">
        <v>77</v>
      </c>
      <c r="G1919" s="6" t="s">
        <v>60</v>
      </c>
      <c r="H1919" s="6" t="s">
        <v>20</v>
      </c>
      <c r="I1919" s="25">
        <v>0.75000000000000011</v>
      </c>
      <c r="J1919" s="22">
        <v>4750</v>
      </c>
      <c r="K1919" s="23">
        <f t="shared" si="103"/>
        <v>3562.5000000000005</v>
      </c>
      <c r="L1919" s="23">
        <f t="shared" si="104"/>
        <v>1425</v>
      </c>
      <c r="M1919" s="33">
        <v>0.39999999999999997</v>
      </c>
      <c r="N1919" s="30">
        <f t="shared" si="108"/>
        <v>0.75</v>
      </c>
      <c r="O1919" s="31">
        <v>3562.5</v>
      </c>
      <c r="P1919" s="31">
        <v>1425</v>
      </c>
      <c r="Q1919" s="30">
        <f t="shared" si="109"/>
        <v>2671.8750000000005</v>
      </c>
      <c r="R1919" s="27">
        <f t="shared" si="110"/>
        <v>8</v>
      </c>
    </row>
    <row r="1920" spans="1:18">
      <c r="A1920" s="1"/>
      <c r="B1920" s="6" t="s">
        <v>27</v>
      </c>
      <c r="C1920" s="6">
        <v>1128299</v>
      </c>
      <c r="D1920" s="7">
        <v>44425</v>
      </c>
      <c r="E1920" s="6" t="s">
        <v>28</v>
      </c>
      <c r="F1920" s="6" t="s">
        <v>77</v>
      </c>
      <c r="G1920" s="6" t="s">
        <v>60</v>
      </c>
      <c r="H1920" s="6" t="s">
        <v>21</v>
      </c>
      <c r="I1920" s="25">
        <v>0.64999999999999991</v>
      </c>
      <c r="J1920" s="22">
        <v>4750</v>
      </c>
      <c r="K1920" s="23">
        <f t="shared" si="103"/>
        <v>3087.4999999999995</v>
      </c>
      <c r="L1920" s="23">
        <f t="shared" si="104"/>
        <v>1389.3749999999998</v>
      </c>
      <c r="M1920" s="33">
        <v>0.45</v>
      </c>
      <c r="N1920" s="30">
        <f t="shared" si="108"/>
        <v>0.65</v>
      </c>
      <c r="O1920" s="31">
        <v>3087.5</v>
      </c>
      <c r="P1920" s="31">
        <v>1389.375</v>
      </c>
      <c r="Q1920" s="30">
        <f t="shared" si="109"/>
        <v>2006.8749999999998</v>
      </c>
      <c r="R1920" s="27">
        <f t="shared" si="110"/>
        <v>8</v>
      </c>
    </row>
    <row r="1921" spans="1:18">
      <c r="A1921" s="1"/>
      <c r="B1921" s="6" t="s">
        <v>27</v>
      </c>
      <c r="C1921" s="6">
        <v>1128299</v>
      </c>
      <c r="D1921" s="7">
        <v>44425</v>
      </c>
      <c r="E1921" s="6" t="s">
        <v>28</v>
      </c>
      <c r="F1921" s="6" t="s">
        <v>77</v>
      </c>
      <c r="G1921" s="6" t="s">
        <v>60</v>
      </c>
      <c r="H1921" s="6" t="s">
        <v>22</v>
      </c>
      <c r="I1921" s="25">
        <v>0.7</v>
      </c>
      <c r="J1921" s="22">
        <v>3000</v>
      </c>
      <c r="K1921" s="23">
        <f t="shared" si="103"/>
        <v>2100</v>
      </c>
      <c r="L1921" s="23">
        <f t="shared" si="104"/>
        <v>735</v>
      </c>
      <c r="M1921" s="33">
        <v>0.35</v>
      </c>
      <c r="N1921" s="30">
        <f t="shared" si="108"/>
        <v>0.7</v>
      </c>
      <c r="O1921" s="31">
        <v>2100</v>
      </c>
      <c r="P1921" s="31">
        <v>735</v>
      </c>
      <c r="Q1921" s="30">
        <f t="shared" si="109"/>
        <v>1470</v>
      </c>
      <c r="R1921" s="27">
        <f t="shared" si="110"/>
        <v>8</v>
      </c>
    </row>
    <row r="1922" spans="1:18">
      <c r="A1922" s="1"/>
      <c r="B1922" s="6" t="s">
        <v>27</v>
      </c>
      <c r="C1922" s="6">
        <v>1128299</v>
      </c>
      <c r="D1922" s="7">
        <v>44457</v>
      </c>
      <c r="E1922" s="6" t="s">
        <v>28</v>
      </c>
      <c r="F1922" s="6" t="s">
        <v>77</v>
      </c>
      <c r="G1922" s="6" t="s">
        <v>60</v>
      </c>
      <c r="H1922" s="6" t="s">
        <v>17</v>
      </c>
      <c r="I1922" s="25">
        <v>0.45000000000000012</v>
      </c>
      <c r="J1922" s="22">
        <v>5000</v>
      </c>
      <c r="K1922" s="23">
        <f t="shared" si="103"/>
        <v>2250.0000000000005</v>
      </c>
      <c r="L1922" s="23">
        <f t="shared" si="104"/>
        <v>900.00000000000011</v>
      </c>
      <c r="M1922" s="33">
        <v>0.39999999999999997</v>
      </c>
      <c r="N1922" s="30">
        <f t="shared" si="108"/>
        <v>0.45</v>
      </c>
      <c r="O1922" s="31">
        <v>2250</v>
      </c>
      <c r="P1922" s="31">
        <v>900</v>
      </c>
      <c r="Q1922" s="30">
        <f t="shared" si="109"/>
        <v>1012.5000000000002</v>
      </c>
      <c r="R1922" s="27">
        <f t="shared" si="110"/>
        <v>9</v>
      </c>
    </row>
    <row r="1923" spans="1:18">
      <c r="A1923" s="1"/>
      <c r="B1923" s="6" t="s">
        <v>27</v>
      </c>
      <c r="C1923" s="6">
        <v>1128299</v>
      </c>
      <c r="D1923" s="7">
        <v>44457</v>
      </c>
      <c r="E1923" s="6" t="s">
        <v>28</v>
      </c>
      <c r="F1923" s="6" t="s">
        <v>77</v>
      </c>
      <c r="G1923" s="6" t="s">
        <v>60</v>
      </c>
      <c r="H1923" s="6" t="s">
        <v>18</v>
      </c>
      <c r="I1923" s="25">
        <v>0.50000000000000011</v>
      </c>
      <c r="J1923" s="22">
        <v>5000</v>
      </c>
      <c r="K1923" s="23">
        <f t="shared" si="103"/>
        <v>2500.0000000000005</v>
      </c>
      <c r="L1923" s="23">
        <f t="shared" si="104"/>
        <v>1000.0000000000001</v>
      </c>
      <c r="M1923" s="33">
        <v>0.39999999999999997</v>
      </c>
      <c r="N1923" s="30">
        <f t="shared" ref="N1923:N1986" si="111">_xlfn.NUMBERVALUE(SUBSTITUTE(I1923,"$",""))</f>
        <v>0.5</v>
      </c>
      <c r="O1923" s="31">
        <v>2500</v>
      </c>
      <c r="P1923" s="31">
        <v>1000</v>
      </c>
      <c r="Q1923" s="30">
        <f t="shared" ref="Q1923:Q1986" si="112">N1923*K1923</f>
        <v>1250.0000000000002</v>
      </c>
      <c r="R1923" s="27">
        <f t="shared" si="110"/>
        <v>9</v>
      </c>
    </row>
    <row r="1924" spans="1:18">
      <c r="A1924" s="1"/>
      <c r="B1924" s="6" t="s">
        <v>27</v>
      </c>
      <c r="C1924" s="6">
        <v>1128299</v>
      </c>
      <c r="D1924" s="7">
        <v>44457</v>
      </c>
      <c r="E1924" s="6" t="s">
        <v>28</v>
      </c>
      <c r="F1924" s="6" t="s">
        <v>77</v>
      </c>
      <c r="G1924" s="6" t="s">
        <v>60</v>
      </c>
      <c r="H1924" s="6" t="s">
        <v>19</v>
      </c>
      <c r="I1924" s="25">
        <v>0.45000000000000012</v>
      </c>
      <c r="J1924" s="22">
        <v>3000</v>
      </c>
      <c r="K1924" s="23">
        <f t="shared" si="103"/>
        <v>1350.0000000000005</v>
      </c>
      <c r="L1924" s="23">
        <f t="shared" si="104"/>
        <v>540.00000000000011</v>
      </c>
      <c r="M1924" s="33">
        <v>0.39999999999999997</v>
      </c>
      <c r="N1924" s="30">
        <f t="shared" si="111"/>
        <v>0.45</v>
      </c>
      <c r="O1924" s="31">
        <v>1350</v>
      </c>
      <c r="P1924" s="31">
        <v>540</v>
      </c>
      <c r="Q1924" s="30">
        <f t="shared" si="112"/>
        <v>607.50000000000023</v>
      </c>
      <c r="R1924" s="27">
        <f t="shared" si="110"/>
        <v>9</v>
      </c>
    </row>
    <row r="1925" spans="1:18">
      <c r="A1925" s="1"/>
      <c r="B1925" s="6" t="s">
        <v>27</v>
      </c>
      <c r="C1925" s="6">
        <v>1128299</v>
      </c>
      <c r="D1925" s="7">
        <v>44457</v>
      </c>
      <c r="E1925" s="6" t="s">
        <v>28</v>
      </c>
      <c r="F1925" s="6" t="s">
        <v>77</v>
      </c>
      <c r="G1925" s="6" t="s">
        <v>60</v>
      </c>
      <c r="H1925" s="6" t="s">
        <v>20</v>
      </c>
      <c r="I1925" s="25">
        <v>0.45000000000000012</v>
      </c>
      <c r="J1925" s="22">
        <v>2500</v>
      </c>
      <c r="K1925" s="23">
        <f t="shared" si="103"/>
        <v>1125.0000000000002</v>
      </c>
      <c r="L1925" s="23">
        <f t="shared" si="104"/>
        <v>450.00000000000006</v>
      </c>
      <c r="M1925" s="33">
        <v>0.39999999999999997</v>
      </c>
      <c r="N1925" s="30">
        <f t="shared" si="111"/>
        <v>0.45</v>
      </c>
      <c r="O1925" s="31">
        <v>1125</v>
      </c>
      <c r="P1925" s="31">
        <v>450</v>
      </c>
      <c r="Q1925" s="30">
        <f t="shared" si="112"/>
        <v>506.25000000000011</v>
      </c>
      <c r="R1925" s="27">
        <f t="shared" si="110"/>
        <v>9</v>
      </c>
    </row>
    <row r="1926" spans="1:18">
      <c r="A1926" s="1"/>
      <c r="B1926" s="6" t="s">
        <v>27</v>
      </c>
      <c r="C1926" s="6">
        <v>1128299</v>
      </c>
      <c r="D1926" s="7">
        <v>44457</v>
      </c>
      <c r="E1926" s="6" t="s">
        <v>28</v>
      </c>
      <c r="F1926" s="6" t="s">
        <v>77</v>
      </c>
      <c r="G1926" s="6" t="s">
        <v>60</v>
      </c>
      <c r="H1926" s="6" t="s">
        <v>21</v>
      </c>
      <c r="I1926" s="25">
        <v>0.55000000000000004</v>
      </c>
      <c r="J1926" s="22">
        <v>2750</v>
      </c>
      <c r="K1926" s="23">
        <f t="shared" si="103"/>
        <v>1512.5000000000002</v>
      </c>
      <c r="L1926" s="23">
        <f t="shared" si="104"/>
        <v>680.62500000000011</v>
      </c>
      <c r="M1926" s="33">
        <v>0.45</v>
      </c>
      <c r="N1926" s="30">
        <f t="shared" si="111"/>
        <v>0.55000000000000004</v>
      </c>
      <c r="O1926" s="31">
        <v>1512.5</v>
      </c>
      <c r="P1926" s="31">
        <v>680.625</v>
      </c>
      <c r="Q1926" s="30">
        <f t="shared" si="112"/>
        <v>831.87500000000023</v>
      </c>
      <c r="R1926" s="27">
        <f t="shared" si="110"/>
        <v>9</v>
      </c>
    </row>
    <row r="1927" spans="1:18">
      <c r="A1927" s="1"/>
      <c r="B1927" s="6" t="s">
        <v>27</v>
      </c>
      <c r="C1927" s="6">
        <v>1128299</v>
      </c>
      <c r="D1927" s="7">
        <v>44457</v>
      </c>
      <c r="E1927" s="6" t="s">
        <v>28</v>
      </c>
      <c r="F1927" s="6" t="s">
        <v>77</v>
      </c>
      <c r="G1927" s="6" t="s">
        <v>60</v>
      </c>
      <c r="H1927" s="6" t="s">
        <v>22</v>
      </c>
      <c r="I1927" s="25">
        <v>0.39999999999999997</v>
      </c>
      <c r="J1927" s="22">
        <v>3000</v>
      </c>
      <c r="K1927" s="23">
        <f t="shared" si="103"/>
        <v>1200</v>
      </c>
      <c r="L1927" s="23">
        <f t="shared" si="104"/>
        <v>420</v>
      </c>
      <c r="M1927" s="33">
        <v>0.35</v>
      </c>
      <c r="N1927" s="30">
        <f t="shared" si="111"/>
        <v>0.4</v>
      </c>
      <c r="O1927" s="31">
        <v>1200</v>
      </c>
      <c r="P1927" s="31">
        <v>420</v>
      </c>
      <c r="Q1927" s="30">
        <f t="shared" si="112"/>
        <v>480</v>
      </c>
      <c r="R1927" s="27">
        <f t="shared" si="110"/>
        <v>9</v>
      </c>
    </row>
    <row r="1928" spans="1:18">
      <c r="A1928" s="1"/>
      <c r="B1928" s="6" t="s">
        <v>27</v>
      </c>
      <c r="C1928" s="6">
        <v>1128299</v>
      </c>
      <c r="D1928" s="7">
        <v>44486</v>
      </c>
      <c r="E1928" s="6" t="s">
        <v>28</v>
      </c>
      <c r="F1928" s="6" t="s">
        <v>77</v>
      </c>
      <c r="G1928" s="6" t="s">
        <v>60</v>
      </c>
      <c r="H1928" s="6" t="s">
        <v>17</v>
      </c>
      <c r="I1928" s="25">
        <v>0.35000000000000003</v>
      </c>
      <c r="J1928" s="22">
        <v>4000</v>
      </c>
      <c r="K1928" s="23">
        <f t="shared" si="103"/>
        <v>1400.0000000000002</v>
      </c>
      <c r="L1928" s="23">
        <f t="shared" si="104"/>
        <v>560</v>
      </c>
      <c r="M1928" s="33">
        <v>0.39999999999999997</v>
      </c>
      <c r="N1928" s="30">
        <f t="shared" si="111"/>
        <v>0.35</v>
      </c>
      <c r="O1928" s="31">
        <v>1400</v>
      </c>
      <c r="P1928" s="31">
        <v>560</v>
      </c>
      <c r="Q1928" s="30">
        <f t="shared" si="112"/>
        <v>490.00000000000006</v>
      </c>
      <c r="R1928" s="27">
        <f t="shared" si="110"/>
        <v>10</v>
      </c>
    </row>
    <row r="1929" spans="1:18">
      <c r="A1929" s="1"/>
      <c r="B1929" s="6" t="s">
        <v>27</v>
      </c>
      <c r="C1929" s="6">
        <v>1128299</v>
      </c>
      <c r="D1929" s="7">
        <v>44486</v>
      </c>
      <c r="E1929" s="6" t="s">
        <v>28</v>
      </c>
      <c r="F1929" s="6" t="s">
        <v>77</v>
      </c>
      <c r="G1929" s="6" t="s">
        <v>60</v>
      </c>
      <c r="H1929" s="6" t="s">
        <v>18</v>
      </c>
      <c r="I1929" s="25">
        <v>0.50000000000000011</v>
      </c>
      <c r="J1929" s="22">
        <v>5750</v>
      </c>
      <c r="K1929" s="23">
        <f t="shared" si="103"/>
        <v>2875.0000000000005</v>
      </c>
      <c r="L1929" s="23">
        <f t="shared" si="104"/>
        <v>1150</v>
      </c>
      <c r="M1929" s="33">
        <v>0.39999999999999997</v>
      </c>
      <c r="N1929" s="30">
        <f t="shared" si="111"/>
        <v>0.5</v>
      </c>
      <c r="O1929" s="31">
        <v>2875</v>
      </c>
      <c r="P1929" s="31">
        <v>1150</v>
      </c>
      <c r="Q1929" s="30">
        <f t="shared" si="112"/>
        <v>1437.5000000000002</v>
      </c>
      <c r="R1929" s="27">
        <f t="shared" si="110"/>
        <v>10</v>
      </c>
    </row>
    <row r="1930" spans="1:18">
      <c r="A1930" s="1"/>
      <c r="B1930" s="6" t="s">
        <v>27</v>
      </c>
      <c r="C1930" s="6">
        <v>1128299</v>
      </c>
      <c r="D1930" s="7">
        <v>44486</v>
      </c>
      <c r="E1930" s="6" t="s">
        <v>28</v>
      </c>
      <c r="F1930" s="6" t="s">
        <v>77</v>
      </c>
      <c r="G1930" s="6" t="s">
        <v>60</v>
      </c>
      <c r="H1930" s="6" t="s">
        <v>19</v>
      </c>
      <c r="I1930" s="25">
        <v>0.45000000000000012</v>
      </c>
      <c r="J1930" s="22">
        <v>4000</v>
      </c>
      <c r="K1930" s="23">
        <f t="shared" si="103"/>
        <v>1800.0000000000005</v>
      </c>
      <c r="L1930" s="23">
        <f t="shared" si="104"/>
        <v>720.00000000000011</v>
      </c>
      <c r="M1930" s="33">
        <v>0.39999999999999997</v>
      </c>
      <c r="N1930" s="30">
        <f t="shared" si="111"/>
        <v>0.45</v>
      </c>
      <c r="O1930" s="31">
        <v>1800</v>
      </c>
      <c r="P1930" s="31">
        <v>720</v>
      </c>
      <c r="Q1930" s="30">
        <f t="shared" si="112"/>
        <v>810.00000000000023</v>
      </c>
      <c r="R1930" s="27">
        <f t="shared" si="110"/>
        <v>10</v>
      </c>
    </row>
    <row r="1931" spans="1:18">
      <c r="A1931" s="1"/>
      <c r="B1931" s="6" t="s">
        <v>27</v>
      </c>
      <c r="C1931" s="6">
        <v>1128299</v>
      </c>
      <c r="D1931" s="7">
        <v>44486</v>
      </c>
      <c r="E1931" s="6" t="s">
        <v>28</v>
      </c>
      <c r="F1931" s="6" t="s">
        <v>77</v>
      </c>
      <c r="G1931" s="6" t="s">
        <v>60</v>
      </c>
      <c r="H1931" s="6" t="s">
        <v>20</v>
      </c>
      <c r="I1931" s="25">
        <v>0.40000000000000008</v>
      </c>
      <c r="J1931" s="22">
        <v>3750</v>
      </c>
      <c r="K1931" s="23">
        <f t="shared" si="103"/>
        <v>1500.0000000000002</v>
      </c>
      <c r="L1931" s="23">
        <f t="shared" si="104"/>
        <v>600</v>
      </c>
      <c r="M1931" s="33">
        <v>0.39999999999999997</v>
      </c>
      <c r="N1931" s="30">
        <f t="shared" si="111"/>
        <v>0.4</v>
      </c>
      <c r="O1931" s="31">
        <v>1500</v>
      </c>
      <c r="P1931" s="31">
        <v>600</v>
      </c>
      <c r="Q1931" s="30">
        <f t="shared" si="112"/>
        <v>600.00000000000011</v>
      </c>
      <c r="R1931" s="27">
        <f t="shared" si="110"/>
        <v>10</v>
      </c>
    </row>
    <row r="1932" spans="1:18">
      <c r="A1932" s="1"/>
      <c r="B1932" s="6" t="s">
        <v>27</v>
      </c>
      <c r="C1932" s="6">
        <v>1128299</v>
      </c>
      <c r="D1932" s="7">
        <v>44486</v>
      </c>
      <c r="E1932" s="6" t="s">
        <v>28</v>
      </c>
      <c r="F1932" s="6" t="s">
        <v>77</v>
      </c>
      <c r="G1932" s="6" t="s">
        <v>60</v>
      </c>
      <c r="H1932" s="6" t="s">
        <v>21</v>
      </c>
      <c r="I1932" s="25">
        <v>0.5</v>
      </c>
      <c r="J1932" s="22">
        <v>3500</v>
      </c>
      <c r="K1932" s="23">
        <f t="shared" si="103"/>
        <v>1750</v>
      </c>
      <c r="L1932" s="23">
        <f t="shared" si="104"/>
        <v>787.5</v>
      </c>
      <c r="M1932" s="33">
        <v>0.45</v>
      </c>
      <c r="N1932" s="30">
        <f t="shared" si="111"/>
        <v>0.5</v>
      </c>
      <c r="O1932" s="31">
        <v>1750</v>
      </c>
      <c r="P1932" s="31">
        <v>787.5</v>
      </c>
      <c r="Q1932" s="30">
        <f t="shared" si="112"/>
        <v>875</v>
      </c>
      <c r="R1932" s="27">
        <f t="shared" si="110"/>
        <v>10</v>
      </c>
    </row>
    <row r="1933" spans="1:18">
      <c r="A1933" s="1"/>
      <c r="B1933" s="6" t="s">
        <v>27</v>
      </c>
      <c r="C1933" s="6">
        <v>1128299</v>
      </c>
      <c r="D1933" s="7">
        <v>44486</v>
      </c>
      <c r="E1933" s="6" t="s">
        <v>28</v>
      </c>
      <c r="F1933" s="6" t="s">
        <v>77</v>
      </c>
      <c r="G1933" s="6" t="s">
        <v>60</v>
      </c>
      <c r="H1933" s="6" t="s">
        <v>22</v>
      </c>
      <c r="I1933" s="25">
        <v>0.55000000000000004</v>
      </c>
      <c r="J1933" s="22">
        <v>4000</v>
      </c>
      <c r="K1933" s="23">
        <f t="shared" si="103"/>
        <v>2200</v>
      </c>
      <c r="L1933" s="23">
        <f t="shared" si="104"/>
        <v>770</v>
      </c>
      <c r="M1933" s="33">
        <v>0.35</v>
      </c>
      <c r="N1933" s="30">
        <f t="shared" si="111"/>
        <v>0.55000000000000004</v>
      </c>
      <c r="O1933" s="31">
        <v>2200</v>
      </c>
      <c r="P1933" s="31">
        <v>770</v>
      </c>
      <c r="Q1933" s="30">
        <f t="shared" si="112"/>
        <v>1210</v>
      </c>
      <c r="R1933" s="27">
        <f t="shared" si="110"/>
        <v>10</v>
      </c>
    </row>
    <row r="1934" spans="1:18">
      <c r="A1934" s="1"/>
      <c r="B1934" s="6" t="s">
        <v>27</v>
      </c>
      <c r="C1934" s="6">
        <v>1128299</v>
      </c>
      <c r="D1934" s="7">
        <v>44517</v>
      </c>
      <c r="E1934" s="6" t="s">
        <v>28</v>
      </c>
      <c r="F1934" s="6" t="s">
        <v>77</v>
      </c>
      <c r="G1934" s="6" t="s">
        <v>60</v>
      </c>
      <c r="H1934" s="6" t="s">
        <v>17</v>
      </c>
      <c r="I1934" s="25">
        <v>0.40000000000000008</v>
      </c>
      <c r="J1934" s="22">
        <v>6250</v>
      </c>
      <c r="K1934" s="23">
        <f t="shared" si="103"/>
        <v>2500.0000000000005</v>
      </c>
      <c r="L1934" s="23">
        <f t="shared" si="104"/>
        <v>1000.0000000000001</v>
      </c>
      <c r="M1934" s="33">
        <v>0.39999999999999997</v>
      </c>
      <c r="N1934" s="30">
        <f t="shared" si="111"/>
        <v>0.4</v>
      </c>
      <c r="O1934" s="31">
        <v>2500</v>
      </c>
      <c r="P1934" s="31">
        <v>1000</v>
      </c>
      <c r="Q1934" s="30">
        <f t="shared" si="112"/>
        <v>1000.0000000000002</v>
      </c>
      <c r="R1934" s="27">
        <f t="shared" si="110"/>
        <v>11</v>
      </c>
    </row>
    <row r="1935" spans="1:18">
      <c r="A1935" s="1"/>
      <c r="B1935" s="6" t="s">
        <v>27</v>
      </c>
      <c r="C1935" s="6">
        <v>1128299</v>
      </c>
      <c r="D1935" s="7">
        <v>44517</v>
      </c>
      <c r="E1935" s="6" t="s">
        <v>28</v>
      </c>
      <c r="F1935" s="6" t="s">
        <v>77</v>
      </c>
      <c r="G1935" s="6" t="s">
        <v>60</v>
      </c>
      <c r="H1935" s="6" t="s">
        <v>18</v>
      </c>
      <c r="I1935" s="25">
        <v>0.45000000000000012</v>
      </c>
      <c r="J1935" s="22">
        <v>7000</v>
      </c>
      <c r="K1935" s="23">
        <f t="shared" si="103"/>
        <v>3150.0000000000009</v>
      </c>
      <c r="L1935" s="23">
        <f t="shared" si="104"/>
        <v>1260.0000000000002</v>
      </c>
      <c r="M1935" s="33">
        <v>0.39999999999999997</v>
      </c>
      <c r="N1935" s="30">
        <f t="shared" si="111"/>
        <v>0.45</v>
      </c>
      <c r="O1935" s="31">
        <v>3150</v>
      </c>
      <c r="P1935" s="31">
        <v>1260</v>
      </c>
      <c r="Q1935" s="30">
        <f t="shared" si="112"/>
        <v>1417.5000000000005</v>
      </c>
      <c r="R1935" s="27">
        <f t="shared" si="110"/>
        <v>11</v>
      </c>
    </row>
    <row r="1936" spans="1:18">
      <c r="A1936" s="1"/>
      <c r="B1936" s="6" t="s">
        <v>27</v>
      </c>
      <c r="C1936" s="6">
        <v>1128299</v>
      </c>
      <c r="D1936" s="7">
        <v>44517</v>
      </c>
      <c r="E1936" s="6" t="s">
        <v>28</v>
      </c>
      <c r="F1936" s="6" t="s">
        <v>77</v>
      </c>
      <c r="G1936" s="6" t="s">
        <v>60</v>
      </c>
      <c r="H1936" s="6" t="s">
        <v>19</v>
      </c>
      <c r="I1936" s="25">
        <v>0.40000000000000008</v>
      </c>
      <c r="J1936" s="22">
        <v>5250</v>
      </c>
      <c r="K1936" s="23">
        <f t="shared" si="103"/>
        <v>2100.0000000000005</v>
      </c>
      <c r="L1936" s="23">
        <f t="shared" si="104"/>
        <v>840.00000000000011</v>
      </c>
      <c r="M1936" s="33">
        <v>0.39999999999999997</v>
      </c>
      <c r="N1936" s="30">
        <f t="shared" si="111"/>
        <v>0.4</v>
      </c>
      <c r="O1936" s="31">
        <v>2100</v>
      </c>
      <c r="P1936" s="31">
        <v>840</v>
      </c>
      <c r="Q1936" s="30">
        <f t="shared" si="112"/>
        <v>840.00000000000023</v>
      </c>
      <c r="R1936" s="27">
        <f t="shared" si="110"/>
        <v>11</v>
      </c>
    </row>
    <row r="1937" spans="1:18">
      <c r="A1937" s="1"/>
      <c r="B1937" s="6" t="s">
        <v>27</v>
      </c>
      <c r="C1937" s="6">
        <v>1128299</v>
      </c>
      <c r="D1937" s="7">
        <v>44517</v>
      </c>
      <c r="E1937" s="6" t="s">
        <v>28</v>
      </c>
      <c r="F1937" s="6" t="s">
        <v>77</v>
      </c>
      <c r="G1937" s="6" t="s">
        <v>60</v>
      </c>
      <c r="H1937" s="6" t="s">
        <v>20</v>
      </c>
      <c r="I1937" s="25">
        <v>0.50000000000000011</v>
      </c>
      <c r="J1937" s="22">
        <v>5000</v>
      </c>
      <c r="K1937" s="23">
        <f t="shared" si="103"/>
        <v>2500.0000000000005</v>
      </c>
      <c r="L1937" s="23">
        <f t="shared" si="104"/>
        <v>1000.0000000000001</v>
      </c>
      <c r="M1937" s="33">
        <v>0.39999999999999997</v>
      </c>
      <c r="N1937" s="30">
        <f t="shared" si="111"/>
        <v>0.5</v>
      </c>
      <c r="O1937" s="31">
        <v>2500</v>
      </c>
      <c r="P1937" s="31">
        <v>1000</v>
      </c>
      <c r="Q1937" s="30">
        <f t="shared" si="112"/>
        <v>1250.0000000000002</v>
      </c>
      <c r="R1937" s="27">
        <f t="shared" si="110"/>
        <v>11</v>
      </c>
    </row>
    <row r="1938" spans="1:18">
      <c r="A1938" s="1"/>
      <c r="B1938" s="6" t="s">
        <v>27</v>
      </c>
      <c r="C1938" s="6">
        <v>1128299</v>
      </c>
      <c r="D1938" s="7">
        <v>44517</v>
      </c>
      <c r="E1938" s="6" t="s">
        <v>28</v>
      </c>
      <c r="F1938" s="6" t="s">
        <v>77</v>
      </c>
      <c r="G1938" s="6" t="s">
        <v>60</v>
      </c>
      <c r="H1938" s="6" t="s">
        <v>21</v>
      </c>
      <c r="I1938" s="25">
        <v>0.70000000000000007</v>
      </c>
      <c r="J1938" s="22">
        <v>4750</v>
      </c>
      <c r="K1938" s="23">
        <f t="shared" si="103"/>
        <v>3325.0000000000005</v>
      </c>
      <c r="L1938" s="23">
        <f t="shared" si="104"/>
        <v>1496.2500000000002</v>
      </c>
      <c r="M1938" s="33">
        <v>0.45</v>
      </c>
      <c r="N1938" s="30">
        <f t="shared" si="111"/>
        <v>0.7</v>
      </c>
      <c r="O1938" s="31">
        <v>3325</v>
      </c>
      <c r="P1938" s="31">
        <v>1496.25</v>
      </c>
      <c r="Q1938" s="30">
        <f t="shared" si="112"/>
        <v>2327.5</v>
      </c>
      <c r="R1938" s="27">
        <f t="shared" si="110"/>
        <v>11</v>
      </c>
    </row>
    <row r="1939" spans="1:18">
      <c r="A1939" s="1"/>
      <c r="B1939" s="6" t="s">
        <v>27</v>
      </c>
      <c r="C1939" s="6">
        <v>1128299</v>
      </c>
      <c r="D1939" s="7">
        <v>44517</v>
      </c>
      <c r="E1939" s="6" t="s">
        <v>28</v>
      </c>
      <c r="F1939" s="6" t="s">
        <v>77</v>
      </c>
      <c r="G1939" s="6" t="s">
        <v>60</v>
      </c>
      <c r="H1939" s="6" t="s">
        <v>22</v>
      </c>
      <c r="I1939" s="25">
        <v>0.8500000000000002</v>
      </c>
      <c r="J1939" s="22">
        <v>6000</v>
      </c>
      <c r="K1939" s="23">
        <f t="shared" si="103"/>
        <v>5100.0000000000009</v>
      </c>
      <c r="L1939" s="23">
        <f t="shared" si="104"/>
        <v>1785.0000000000002</v>
      </c>
      <c r="M1939" s="33">
        <v>0.35</v>
      </c>
      <c r="N1939" s="30">
        <f t="shared" si="111"/>
        <v>0.85</v>
      </c>
      <c r="O1939" s="31">
        <v>5100</v>
      </c>
      <c r="P1939" s="31">
        <v>1785</v>
      </c>
      <c r="Q1939" s="30">
        <f t="shared" si="112"/>
        <v>4335.0000000000009</v>
      </c>
      <c r="R1939" s="27">
        <f t="shared" si="110"/>
        <v>11</v>
      </c>
    </row>
    <row r="1940" spans="1:18">
      <c r="A1940" s="1"/>
      <c r="B1940" s="6" t="s">
        <v>27</v>
      </c>
      <c r="C1940" s="6">
        <v>1128299</v>
      </c>
      <c r="D1940" s="7">
        <v>44546</v>
      </c>
      <c r="E1940" s="6" t="s">
        <v>28</v>
      </c>
      <c r="F1940" s="6" t="s">
        <v>77</v>
      </c>
      <c r="G1940" s="6" t="s">
        <v>60</v>
      </c>
      <c r="H1940" s="6" t="s">
        <v>17</v>
      </c>
      <c r="I1940" s="25">
        <v>0.70000000000000018</v>
      </c>
      <c r="J1940" s="22">
        <v>8000</v>
      </c>
      <c r="K1940" s="23">
        <f t="shared" si="103"/>
        <v>5600.0000000000018</v>
      </c>
      <c r="L1940" s="23">
        <f t="shared" si="104"/>
        <v>2240.0000000000005</v>
      </c>
      <c r="M1940" s="33">
        <v>0.39999999999999997</v>
      </c>
      <c r="N1940" s="30">
        <f t="shared" si="111"/>
        <v>0.7</v>
      </c>
      <c r="O1940" s="31">
        <v>5600</v>
      </c>
      <c r="P1940" s="31">
        <v>2240</v>
      </c>
      <c r="Q1940" s="30">
        <f t="shared" si="112"/>
        <v>3920.0000000000009</v>
      </c>
      <c r="R1940" s="27">
        <f t="shared" si="110"/>
        <v>12</v>
      </c>
    </row>
    <row r="1941" spans="1:18">
      <c r="A1941" s="1"/>
      <c r="B1941" s="6" t="s">
        <v>27</v>
      </c>
      <c r="C1941" s="6">
        <v>1128299</v>
      </c>
      <c r="D1941" s="7">
        <v>44546</v>
      </c>
      <c r="E1941" s="6" t="s">
        <v>28</v>
      </c>
      <c r="F1941" s="6" t="s">
        <v>77</v>
      </c>
      <c r="G1941" s="6" t="s">
        <v>60</v>
      </c>
      <c r="H1941" s="6" t="s">
        <v>18</v>
      </c>
      <c r="I1941" s="25">
        <v>0.80000000000000027</v>
      </c>
      <c r="J1941" s="22">
        <v>8000</v>
      </c>
      <c r="K1941" s="23">
        <f t="shared" si="103"/>
        <v>6400.0000000000018</v>
      </c>
      <c r="L1941" s="23">
        <f t="shared" si="104"/>
        <v>2560.0000000000005</v>
      </c>
      <c r="M1941" s="33">
        <v>0.39999999999999997</v>
      </c>
      <c r="N1941" s="30">
        <f t="shared" si="111"/>
        <v>0.8</v>
      </c>
      <c r="O1941" s="31">
        <v>6400</v>
      </c>
      <c r="P1941" s="31">
        <v>2560</v>
      </c>
      <c r="Q1941" s="30">
        <f t="shared" si="112"/>
        <v>5120.0000000000018</v>
      </c>
      <c r="R1941" s="27">
        <f t="shared" si="110"/>
        <v>12</v>
      </c>
    </row>
    <row r="1942" spans="1:18">
      <c r="A1942" s="1"/>
      <c r="B1942" s="6" t="s">
        <v>27</v>
      </c>
      <c r="C1942" s="6">
        <v>1128299</v>
      </c>
      <c r="D1942" s="7">
        <v>44546</v>
      </c>
      <c r="E1942" s="6" t="s">
        <v>28</v>
      </c>
      <c r="F1942" s="6" t="s">
        <v>77</v>
      </c>
      <c r="G1942" s="6" t="s">
        <v>60</v>
      </c>
      <c r="H1942" s="6" t="s">
        <v>19</v>
      </c>
      <c r="I1942" s="25">
        <v>0.75000000000000022</v>
      </c>
      <c r="J1942" s="22">
        <v>6000</v>
      </c>
      <c r="K1942" s="23">
        <f t="shared" si="103"/>
        <v>4500.0000000000009</v>
      </c>
      <c r="L1942" s="23">
        <f t="shared" si="104"/>
        <v>1800.0000000000002</v>
      </c>
      <c r="M1942" s="33">
        <v>0.39999999999999997</v>
      </c>
      <c r="N1942" s="30">
        <f t="shared" si="111"/>
        <v>0.75</v>
      </c>
      <c r="O1942" s="31">
        <v>4500</v>
      </c>
      <c r="P1942" s="31">
        <v>1800</v>
      </c>
      <c r="Q1942" s="30">
        <f t="shared" si="112"/>
        <v>3375.0000000000009</v>
      </c>
      <c r="R1942" s="27">
        <f t="shared" si="110"/>
        <v>12</v>
      </c>
    </row>
    <row r="1943" spans="1:18">
      <c r="A1943" s="1"/>
      <c r="B1943" s="6" t="s">
        <v>27</v>
      </c>
      <c r="C1943" s="6">
        <v>1128299</v>
      </c>
      <c r="D1943" s="7">
        <v>44546</v>
      </c>
      <c r="E1943" s="6" t="s">
        <v>28</v>
      </c>
      <c r="F1943" s="6" t="s">
        <v>77</v>
      </c>
      <c r="G1943" s="6" t="s">
        <v>60</v>
      </c>
      <c r="H1943" s="6" t="s">
        <v>20</v>
      </c>
      <c r="I1943" s="25">
        <v>0.75000000000000022</v>
      </c>
      <c r="J1943" s="22">
        <v>6000</v>
      </c>
      <c r="K1943" s="23">
        <f t="shared" si="103"/>
        <v>4500.0000000000009</v>
      </c>
      <c r="L1943" s="23">
        <f t="shared" si="104"/>
        <v>1800.0000000000002</v>
      </c>
      <c r="M1943" s="33">
        <v>0.39999999999999997</v>
      </c>
      <c r="N1943" s="30">
        <f t="shared" si="111"/>
        <v>0.75</v>
      </c>
      <c r="O1943" s="31">
        <v>4500</v>
      </c>
      <c r="P1943" s="31">
        <v>1800</v>
      </c>
      <c r="Q1943" s="30">
        <f t="shared" si="112"/>
        <v>3375.0000000000009</v>
      </c>
      <c r="R1943" s="27">
        <f t="shared" si="110"/>
        <v>12</v>
      </c>
    </row>
    <row r="1944" spans="1:18">
      <c r="A1944" s="1"/>
      <c r="B1944" s="6" t="s">
        <v>27</v>
      </c>
      <c r="C1944" s="6">
        <v>1128299</v>
      </c>
      <c r="D1944" s="7">
        <v>44546</v>
      </c>
      <c r="E1944" s="6" t="s">
        <v>28</v>
      </c>
      <c r="F1944" s="6" t="s">
        <v>77</v>
      </c>
      <c r="G1944" s="6" t="s">
        <v>60</v>
      </c>
      <c r="H1944" s="6" t="s">
        <v>21</v>
      </c>
      <c r="I1944" s="25">
        <v>0.8500000000000002</v>
      </c>
      <c r="J1944" s="22">
        <v>5250</v>
      </c>
      <c r="K1944" s="23">
        <f t="shared" si="103"/>
        <v>4462.5000000000009</v>
      </c>
      <c r="L1944" s="23">
        <f t="shared" si="104"/>
        <v>2008.1250000000005</v>
      </c>
      <c r="M1944" s="33">
        <v>0.45</v>
      </c>
      <c r="N1944" s="30">
        <f t="shared" si="111"/>
        <v>0.85</v>
      </c>
      <c r="O1944" s="31">
        <v>4462.5</v>
      </c>
      <c r="P1944" s="31">
        <v>2008.125</v>
      </c>
      <c r="Q1944" s="30">
        <f t="shared" si="112"/>
        <v>3793.1250000000005</v>
      </c>
      <c r="R1944" s="27">
        <f t="shared" si="110"/>
        <v>12</v>
      </c>
    </row>
    <row r="1945" spans="1:18">
      <c r="A1945" s="1"/>
      <c r="B1945" s="6" t="s">
        <v>27</v>
      </c>
      <c r="C1945" s="6">
        <v>1128299</v>
      </c>
      <c r="D1945" s="7">
        <v>44546</v>
      </c>
      <c r="E1945" s="6" t="s">
        <v>28</v>
      </c>
      <c r="F1945" s="6" t="s">
        <v>77</v>
      </c>
      <c r="G1945" s="6" t="s">
        <v>60</v>
      </c>
      <c r="H1945" s="6" t="s">
        <v>22</v>
      </c>
      <c r="I1945" s="25">
        <v>0.90000000000000024</v>
      </c>
      <c r="J1945" s="22">
        <v>6250</v>
      </c>
      <c r="K1945" s="23">
        <f t="shared" si="103"/>
        <v>5625.0000000000018</v>
      </c>
      <c r="L1945" s="23">
        <f t="shared" si="104"/>
        <v>1968.7500000000005</v>
      </c>
      <c r="M1945" s="33">
        <v>0.35</v>
      </c>
      <c r="N1945" s="30">
        <f t="shared" si="111"/>
        <v>0.9</v>
      </c>
      <c r="O1945" s="31">
        <v>5625</v>
      </c>
      <c r="P1945" s="31">
        <v>1968.75</v>
      </c>
      <c r="Q1945" s="30">
        <f t="shared" si="112"/>
        <v>5062.5000000000018</v>
      </c>
      <c r="R1945" s="27">
        <f t="shared" si="110"/>
        <v>12</v>
      </c>
    </row>
    <row r="1946" spans="1:18">
      <c r="A1946" s="1" t="s">
        <v>39</v>
      </c>
      <c r="B1946" s="6" t="s">
        <v>23</v>
      </c>
      <c r="C1946" s="6">
        <v>1197831</v>
      </c>
      <c r="D1946" s="7">
        <v>44201</v>
      </c>
      <c r="E1946" s="6" t="s">
        <v>24</v>
      </c>
      <c r="F1946" s="6" t="s">
        <v>78</v>
      </c>
      <c r="G1946" s="6" t="s">
        <v>79</v>
      </c>
      <c r="H1946" s="6" t="s">
        <v>17</v>
      </c>
      <c r="I1946" s="25">
        <v>0.2</v>
      </c>
      <c r="J1946" s="22">
        <v>6750</v>
      </c>
      <c r="K1946" s="23">
        <f t="shared" si="103"/>
        <v>1350</v>
      </c>
      <c r="L1946" s="23">
        <f t="shared" si="104"/>
        <v>405</v>
      </c>
      <c r="M1946" s="33">
        <v>0.3</v>
      </c>
      <c r="N1946" s="30">
        <f t="shared" si="111"/>
        <v>0.2</v>
      </c>
      <c r="O1946" s="31">
        <v>1350</v>
      </c>
      <c r="P1946" s="31">
        <v>405</v>
      </c>
      <c r="Q1946" s="30">
        <f t="shared" si="112"/>
        <v>270</v>
      </c>
      <c r="R1946" s="27">
        <f t="shared" si="110"/>
        <v>1</v>
      </c>
    </row>
    <row r="1947" spans="1:18">
      <c r="A1947" s="1"/>
      <c r="B1947" s="6" t="s">
        <v>23</v>
      </c>
      <c r="C1947" s="6">
        <v>1197831</v>
      </c>
      <c r="D1947" s="7">
        <v>44201</v>
      </c>
      <c r="E1947" s="6" t="s">
        <v>24</v>
      </c>
      <c r="F1947" s="6" t="s">
        <v>78</v>
      </c>
      <c r="G1947" s="6" t="s">
        <v>79</v>
      </c>
      <c r="H1947" s="6" t="s">
        <v>18</v>
      </c>
      <c r="I1947" s="25">
        <v>0.3</v>
      </c>
      <c r="J1947" s="22">
        <v>6750</v>
      </c>
      <c r="K1947" s="23">
        <f t="shared" si="103"/>
        <v>2025</v>
      </c>
      <c r="L1947" s="23">
        <f t="shared" si="104"/>
        <v>607.5</v>
      </c>
      <c r="M1947" s="33">
        <v>0.3</v>
      </c>
      <c r="N1947" s="30">
        <f t="shared" si="111"/>
        <v>0.3</v>
      </c>
      <c r="O1947" s="31">
        <v>2025</v>
      </c>
      <c r="P1947" s="31">
        <v>607.5</v>
      </c>
      <c r="Q1947" s="30">
        <f t="shared" si="112"/>
        <v>607.5</v>
      </c>
      <c r="R1947" s="27">
        <f t="shared" si="110"/>
        <v>1</v>
      </c>
    </row>
    <row r="1948" spans="1:18">
      <c r="A1948" s="1"/>
      <c r="B1948" s="6" t="s">
        <v>23</v>
      </c>
      <c r="C1948" s="6">
        <v>1197831</v>
      </c>
      <c r="D1948" s="7">
        <v>44201</v>
      </c>
      <c r="E1948" s="6" t="s">
        <v>24</v>
      </c>
      <c r="F1948" s="6" t="s">
        <v>78</v>
      </c>
      <c r="G1948" s="6" t="s">
        <v>79</v>
      </c>
      <c r="H1948" s="6" t="s">
        <v>19</v>
      </c>
      <c r="I1948" s="25">
        <v>0.3</v>
      </c>
      <c r="J1948" s="22">
        <v>4750</v>
      </c>
      <c r="K1948" s="23">
        <f t="shared" si="103"/>
        <v>1425</v>
      </c>
      <c r="L1948" s="23">
        <f t="shared" si="104"/>
        <v>427.5</v>
      </c>
      <c r="M1948" s="33">
        <v>0.3</v>
      </c>
      <c r="N1948" s="30">
        <f t="shared" si="111"/>
        <v>0.3</v>
      </c>
      <c r="O1948" s="31">
        <v>1425</v>
      </c>
      <c r="P1948" s="31">
        <v>427.5</v>
      </c>
      <c r="Q1948" s="30">
        <f t="shared" si="112"/>
        <v>427.5</v>
      </c>
      <c r="R1948" s="27">
        <f t="shared" si="110"/>
        <v>1</v>
      </c>
    </row>
    <row r="1949" spans="1:18">
      <c r="A1949" s="1"/>
      <c r="B1949" s="6" t="s">
        <v>23</v>
      </c>
      <c r="C1949" s="6">
        <v>1197831</v>
      </c>
      <c r="D1949" s="7">
        <v>44201</v>
      </c>
      <c r="E1949" s="6" t="s">
        <v>24</v>
      </c>
      <c r="F1949" s="6" t="s">
        <v>78</v>
      </c>
      <c r="G1949" s="6" t="s">
        <v>79</v>
      </c>
      <c r="H1949" s="6" t="s">
        <v>20</v>
      </c>
      <c r="I1949" s="25">
        <v>0.35</v>
      </c>
      <c r="J1949" s="22">
        <v>4750</v>
      </c>
      <c r="K1949" s="23">
        <f t="shared" si="103"/>
        <v>1662.5</v>
      </c>
      <c r="L1949" s="23">
        <f t="shared" si="104"/>
        <v>665</v>
      </c>
      <c r="M1949" s="33">
        <v>0.4</v>
      </c>
      <c r="N1949" s="30">
        <f t="shared" si="111"/>
        <v>0.35</v>
      </c>
      <c r="O1949" s="31">
        <v>1662.5</v>
      </c>
      <c r="P1949" s="31">
        <v>665</v>
      </c>
      <c r="Q1949" s="30">
        <f t="shared" si="112"/>
        <v>581.875</v>
      </c>
      <c r="R1949" s="27">
        <f t="shared" si="110"/>
        <v>1</v>
      </c>
    </row>
    <row r="1950" spans="1:18">
      <c r="A1950" s="1"/>
      <c r="B1950" s="6" t="s">
        <v>23</v>
      </c>
      <c r="C1950" s="6">
        <v>1197831</v>
      </c>
      <c r="D1950" s="7">
        <v>44201</v>
      </c>
      <c r="E1950" s="6" t="s">
        <v>24</v>
      </c>
      <c r="F1950" s="6" t="s">
        <v>78</v>
      </c>
      <c r="G1950" s="6" t="s">
        <v>79</v>
      </c>
      <c r="H1950" s="6" t="s">
        <v>21</v>
      </c>
      <c r="I1950" s="25">
        <v>0.4</v>
      </c>
      <c r="J1950" s="22">
        <v>3250</v>
      </c>
      <c r="K1950" s="23">
        <f t="shared" si="103"/>
        <v>1300</v>
      </c>
      <c r="L1950" s="23">
        <f t="shared" si="104"/>
        <v>325</v>
      </c>
      <c r="M1950" s="33">
        <v>0.25</v>
      </c>
      <c r="N1950" s="30">
        <f t="shared" si="111"/>
        <v>0.4</v>
      </c>
      <c r="O1950" s="31">
        <v>1300</v>
      </c>
      <c r="P1950" s="31">
        <v>325</v>
      </c>
      <c r="Q1950" s="30">
        <f t="shared" si="112"/>
        <v>520</v>
      </c>
      <c r="R1950" s="27">
        <f t="shared" si="110"/>
        <v>1</v>
      </c>
    </row>
    <row r="1951" spans="1:18">
      <c r="A1951" s="1"/>
      <c r="B1951" s="6" t="s">
        <v>23</v>
      </c>
      <c r="C1951" s="6">
        <v>1197831</v>
      </c>
      <c r="D1951" s="7">
        <v>44201</v>
      </c>
      <c r="E1951" s="6" t="s">
        <v>24</v>
      </c>
      <c r="F1951" s="6" t="s">
        <v>78</v>
      </c>
      <c r="G1951" s="6" t="s">
        <v>79</v>
      </c>
      <c r="H1951" s="6" t="s">
        <v>22</v>
      </c>
      <c r="I1951" s="25">
        <v>0.35</v>
      </c>
      <c r="J1951" s="22">
        <v>4750</v>
      </c>
      <c r="K1951" s="23">
        <f t="shared" si="103"/>
        <v>1662.5</v>
      </c>
      <c r="L1951" s="23">
        <f t="shared" si="104"/>
        <v>748.125</v>
      </c>
      <c r="M1951" s="33">
        <v>0.45</v>
      </c>
      <c r="N1951" s="30">
        <f t="shared" si="111"/>
        <v>0.35</v>
      </c>
      <c r="O1951" s="31">
        <v>1662.5</v>
      </c>
      <c r="P1951" s="31">
        <v>748.125</v>
      </c>
      <c r="Q1951" s="30">
        <f t="shared" si="112"/>
        <v>581.875</v>
      </c>
      <c r="R1951" s="27">
        <f t="shared" si="110"/>
        <v>1</v>
      </c>
    </row>
    <row r="1952" spans="1:18">
      <c r="A1952" s="1"/>
      <c r="B1952" s="6" t="s">
        <v>23</v>
      </c>
      <c r="C1952" s="6">
        <v>1197831</v>
      </c>
      <c r="D1952" s="7">
        <v>44231</v>
      </c>
      <c r="E1952" s="6" t="s">
        <v>24</v>
      </c>
      <c r="F1952" s="6" t="s">
        <v>78</v>
      </c>
      <c r="G1952" s="6" t="s">
        <v>79</v>
      </c>
      <c r="H1952" s="6" t="s">
        <v>17</v>
      </c>
      <c r="I1952" s="25">
        <v>0.25</v>
      </c>
      <c r="J1952" s="22">
        <v>6250</v>
      </c>
      <c r="K1952" s="23">
        <f t="shared" si="103"/>
        <v>1562.5</v>
      </c>
      <c r="L1952" s="23">
        <f t="shared" si="104"/>
        <v>468.75</v>
      </c>
      <c r="M1952" s="33">
        <v>0.3</v>
      </c>
      <c r="N1952" s="30">
        <f t="shared" si="111"/>
        <v>0.25</v>
      </c>
      <c r="O1952" s="31">
        <v>1562.5</v>
      </c>
      <c r="P1952" s="31">
        <v>468.75</v>
      </c>
      <c r="Q1952" s="30">
        <f t="shared" si="112"/>
        <v>390.625</v>
      </c>
      <c r="R1952" s="27">
        <f t="shared" si="110"/>
        <v>2</v>
      </c>
    </row>
    <row r="1953" spans="1:18">
      <c r="A1953" s="1"/>
      <c r="B1953" s="6" t="s">
        <v>23</v>
      </c>
      <c r="C1953" s="6">
        <v>1197831</v>
      </c>
      <c r="D1953" s="7">
        <v>44231</v>
      </c>
      <c r="E1953" s="6" t="s">
        <v>24</v>
      </c>
      <c r="F1953" s="6" t="s">
        <v>78</v>
      </c>
      <c r="G1953" s="6" t="s">
        <v>79</v>
      </c>
      <c r="H1953" s="6" t="s">
        <v>18</v>
      </c>
      <c r="I1953" s="25">
        <v>0.35</v>
      </c>
      <c r="J1953" s="22">
        <v>6000</v>
      </c>
      <c r="K1953" s="23">
        <f t="shared" si="103"/>
        <v>2100</v>
      </c>
      <c r="L1953" s="23">
        <f t="shared" si="104"/>
        <v>630</v>
      </c>
      <c r="M1953" s="33">
        <v>0.3</v>
      </c>
      <c r="N1953" s="30">
        <f t="shared" si="111"/>
        <v>0.35</v>
      </c>
      <c r="O1953" s="31">
        <v>2100</v>
      </c>
      <c r="P1953" s="31">
        <v>630</v>
      </c>
      <c r="Q1953" s="30">
        <f t="shared" si="112"/>
        <v>735</v>
      </c>
      <c r="R1953" s="27">
        <f t="shared" si="110"/>
        <v>2</v>
      </c>
    </row>
    <row r="1954" spans="1:18">
      <c r="A1954" s="1"/>
      <c r="B1954" s="6" t="s">
        <v>23</v>
      </c>
      <c r="C1954" s="6">
        <v>1197831</v>
      </c>
      <c r="D1954" s="7">
        <v>44231</v>
      </c>
      <c r="E1954" s="6" t="s">
        <v>24</v>
      </c>
      <c r="F1954" s="6" t="s">
        <v>78</v>
      </c>
      <c r="G1954" s="6" t="s">
        <v>79</v>
      </c>
      <c r="H1954" s="6" t="s">
        <v>19</v>
      </c>
      <c r="I1954" s="25">
        <v>0.35</v>
      </c>
      <c r="J1954" s="22">
        <v>4250</v>
      </c>
      <c r="K1954" s="23">
        <f t="shared" si="103"/>
        <v>1487.5</v>
      </c>
      <c r="L1954" s="23">
        <f t="shared" si="104"/>
        <v>446.25</v>
      </c>
      <c r="M1954" s="33">
        <v>0.3</v>
      </c>
      <c r="N1954" s="30">
        <f t="shared" si="111"/>
        <v>0.35</v>
      </c>
      <c r="O1954" s="31">
        <v>1487.5</v>
      </c>
      <c r="P1954" s="31">
        <v>446.25</v>
      </c>
      <c r="Q1954" s="30">
        <f t="shared" si="112"/>
        <v>520.625</v>
      </c>
      <c r="R1954" s="27">
        <f t="shared" si="110"/>
        <v>2</v>
      </c>
    </row>
    <row r="1955" spans="1:18">
      <c r="A1955" s="1"/>
      <c r="B1955" s="6" t="s">
        <v>23</v>
      </c>
      <c r="C1955" s="6">
        <v>1197831</v>
      </c>
      <c r="D1955" s="7">
        <v>44231</v>
      </c>
      <c r="E1955" s="6" t="s">
        <v>24</v>
      </c>
      <c r="F1955" s="6" t="s">
        <v>78</v>
      </c>
      <c r="G1955" s="6" t="s">
        <v>79</v>
      </c>
      <c r="H1955" s="6" t="s">
        <v>20</v>
      </c>
      <c r="I1955" s="25">
        <v>0.35</v>
      </c>
      <c r="J1955" s="22">
        <v>3750</v>
      </c>
      <c r="K1955" s="23">
        <f t="shared" si="103"/>
        <v>1312.5</v>
      </c>
      <c r="L1955" s="23">
        <f t="shared" si="104"/>
        <v>525</v>
      </c>
      <c r="M1955" s="33">
        <v>0.4</v>
      </c>
      <c r="N1955" s="30">
        <f t="shared" si="111"/>
        <v>0.35</v>
      </c>
      <c r="O1955" s="31">
        <v>1312.5</v>
      </c>
      <c r="P1955" s="31">
        <v>525</v>
      </c>
      <c r="Q1955" s="30">
        <f t="shared" si="112"/>
        <v>459.37499999999994</v>
      </c>
      <c r="R1955" s="27">
        <f t="shared" si="110"/>
        <v>2</v>
      </c>
    </row>
    <row r="1956" spans="1:18">
      <c r="A1956" s="1"/>
      <c r="B1956" s="6" t="s">
        <v>23</v>
      </c>
      <c r="C1956" s="6">
        <v>1197831</v>
      </c>
      <c r="D1956" s="7">
        <v>44231</v>
      </c>
      <c r="E1956" s="6" t="s">
        <v>24</v>
      </c>
      <c r="F1956" s="6" t="s">
        <v>78</v>
      </c>
      <c r="G1956" s="6" t="s">
        <v>79</v>
      </c>
      <c r="H1956" s="6" t="s">
        <v>21</v>
      </c>
      <c r="I1956" s="25">
        <v>0.4</v>
      </c>
      <c r="J1956" s="22">
        <v>2500</v>
      </c>
      <c r="K1956" s="23">
        <f t="shared" si="103"/>
        <v>1000</v>
      </c>
      <c r="L1956" s="23">
        <f t="shared" si="104"/>
        <v>250</v>
      </c>
      <c r="M1956" s="33">
        <v>0.25</v>
      </c>
      <c r="N1956" s="30">
        <f t="shared" si="111"/>
        <v>0.4</v>
      </c>
      <c r="O1956" s="31">
        <v>1000</v>
      </c>
      <c r="P1956" s="31">
        <v>250</v>
      </c>
      <c r="Q1956" s="30">
        <f t="shared" si="112"/>
        <v>400</v>
      </c>
      <c r="R1956" s="27">
        <f t="shared" si="110"/>
        <v>2</v>
      </c>
    </row>
    <row r="1957" spans="1:18">
      <c r="A1957" s="1"/>
      <c r="B1957" s="6" t="s">
        <v>23</v>
      </c>
      <c r="C1957" s="6">
        <v>1197831</v>
      </c>
      <c r="D1957" s="7">
        <v>44231</v>
      </c>
      <c r="E1957" s="6" t="s">
        <v>24</v>
      </c>
      <c r="F1957" s="6" t="s">
        <v>78</v>
      </c>
      <c r="G1957" s="6" t="s">
        <v>79</v>
      </c>
      <c r="H1957" s="6" t="s">
        <v>22</v>
      </c>
      <c r="I1957" s="25">
        <v>0.35</v>
      </c>
      <c r="J1957" s="22">
        <v>4500</v>
      </c>
      <c r="K1957" s="23">
        <f t="shared" si="103"/>
        <v>1575</v>
      </c>
      <c r="L1957" s="23">
        <f t="shared" si="104"/>
        <v>708.75</v>
      </c>
      <c r="M1957" s="33">
        <v>0.45</v>
      </c>
      <c r="N1957" s="30">
        <f t="shared" si="111"/>
        <v>0.35</v>
      </c>
      <c r="O1957" s="31">
        <v>1575</v>
      </c>
      <c r="P1957" s="31">
        <v>708.75</v>
      </c>
      <c r="Q1957" s="30">
        <f t="shared" si="112"/>
        <v>551.25</v>
      </c>
      <c r="R1957" s="27">
        <f t="shared" si="110"/>
        <v>2</v>
      </c>
    </row>
    <row r="1958" spans="1:18">
      <c r="A1958" s="1"/>
      <c r="B1958" s="6" t="s">
        <v>23</v>
      </c>
      <c r="C1958" s="6">
        <v>1197831</v>
      </c>
      <c r="D1958" s="7">
        <v>44261</v>
      </c>
      <c r="E1958" s="6" t="s">
        <v>24</v>
      </c>
      <c r="F1958" s="6" t="s">
        <v>78</v>
      </c>
      <c r="G1958" s="6" t="s">
        <v>79</v>
      </c>
      <c r="H1958" s="6" t="s">
        <v>17</v>
      </c>
      <c r="I1958" s="25">
        <v>0.3</v>
      </c>
      <c r="J1958" s="22">
        <v>6250</v>
      </c>
      <c r="K1958" s="23">
        <f t="shared" si="103"/>
        <v>1875</v>
      </c>
      <c r="L1958" s="23">
        <f t="shared" si="104"/>
        <v>656.25</v>
      </c>
      <c r="M1958" s="33">
        <v>0.35</v>
      </c>
      <c r="N1958" s="30">
        <f t="shared" si="111"/>
        <v>0.3</v>
      </c>
      <c r="O1958" s="31">
        <v>1875</v>
      </c>
      <c r="P1958" s="31">
        <v>656.25</v>
      </c>
      <c r="Q1958" s="30">
        <f t="shared" si="112"/>
        <v>562.5</v>
      </c>
      <c r="R1958" s="27">
        <f t="shared" si="110"/>
        <v>3</v>
      </c>
    </row>
    <row r="1959" spans="1:18">
      <c r="A1959" s="1"/>
      <c r="B1959" s="6" t="s">
        <v>23</v>
      </c>
      <c r="C1959" s="6">
        <v>1197831</v>
      </c>
      <c r="D1959" s="7">
        <v>44261</v>
      </c>
      <c r="E1959" s="6" t="s">
        <v>24</v>
      </c>
      <c r="F1959" s="6" t="s">
        <v>78</v>
      </c>
      <c r="G1959" s="6" t="s">
        <v>79</v>
      </c>
      <c r="H1959" s="6" t="s">
        <v>18</v>
      </c>
      <c r="I1959" s="25">
        <v>0.4</v>
      </c>
      <c r="J1959" s="22">
        <v>6250</v>
      </c>
      <c r="K1959" s="23">
        <f t="shared" si="103"/>
        <v>2500</v>
      </c>
      <c r="L1959" s="23">
        <f t="shared" si="104"/>
        <v>875</v>
      </c>
      <c r="M1959" s="33">
        <v>0.35</v>
      </c>
      <c r="N1959" s="30">
        <f t="shared" si="111"/>
        <v>0.4</v>
      </c>
      <c r="O1959" s="31">
        <v>2500</v>
      </c>
      <c r="P1959" s="31">
        <v>875</v>
      </c>
      <c r="Q1959" s="30">
        <f t="shared" si="112"/>
        <v>1000</v>
      </c>
      <c r="R1959" s="27">
        <f t="shared" si="110"/>
        <v>3</v>
      </c>
    </row>
    <row r="1960" spans="1:18">
      <c r="A1960" s="1"/>
      <c r="B1960" s="6" t="s">
        <v>23</v>
      </c>
      <c r="C1960" s="6">
        <v>1197831</v>
      </c>
      <c r="D1960" s="7">
        <v>44261</v>
      </c>
      <c r="E1960" s="6" t="s">
        <v>24</v>
      </c>
      <c r="F1960" s="6" t="s">
        <v>78</v>
      </c>
      <c r="G1960" s="6" t="s">
        <v>79</v>
      </c>
      <c r="H1960" s="6" t="s">
        <v>19</v>
      </c>
      <c r="I1960" s="25">
        <v>0.3</v>
      </c>
      <c r="J1960" s="22">
        <v>4500</v>
      </c>
      <c r="K1960" s="23">
        <f t="shared" si="103"/>
        <v>1350</v>
      </c>
      <c r="L1960" s="23">
        <f t="shared" si="104"/>
        <v>472.49999999999994</v>
      </c>
      <c r="M1960" s="33">
        <v>0.35</v>
      </c>
      <c r="N1960" s="30">
        <f t="shared" si="111"/>
        <v>0.3</v>
      </c>
      <c r="O1960" s="31">
        <v>1350</v>
      </c>
      <c r="P1960" s="31">
        <v>472.5</v>
      </c>
      <c r="Q1960" s="30">
        <f t="shared" si="112"/>
        <v>405</v>
      </c>
      <c r="R1960" s="27">
        <f t="shared" si="110"/>
        <v>3</v>
      </c>
    </row>
    <row r="1961" spans="1:18">
      <c r="A1961" s="1"/>
      <c r="B1961" s="6" t="s">
        <v>23</v>
      </c>
      <c r="C1961" s="6">
        <v>1197831</v>
      </c>
      <c r="D1961" s="7">
        <v>44261</v>
      </c>
      <c r="E1961" s="6" t="s">
        <v>24</v>
      </c>
      <c r="F1961" s="6" t="s">
        <v>78</v>
      </c>
      <c r="G1961" s="6" t="s">
        <v>79</v>
      </c>
      <c r="H1961" s="6" t="s">
        <v>20</v>
      </c>
      <c r="I1961" s="25">
        <v>0.35000000000000003</v>
      </c>
      <c r="J1961" s="22">
        <v>3500</v>
      </c>
      <c r="K1961" s="23">
        <f t="shared" si="103"/>
        <v>1225.0000000000002</v>
      </c>
      <c r="L1961" s="23">
        <f t="shared" si="104"/>
        <v>551.25000000000011</v>
      </c>
      <c r="M1961" s="33">
        <v>0.45</v>
      </c>
      <c r="N1961" s="30">
        <f t="shared" si="111"/>
        <v>0.35</v>
      </c>
      <c r="O1961" s="31">
        <v>1225</v>
      </c>
      <c r="P1961" s="31">
        <v>551.25</v>
      </c>
      <c r="Q1961" s="30">
        <f t="shared" si="112"/>
        <v>428.75000000000006</v>
      </c>
      <c r="R1961" s="27">
        <f t="shared" si="110"/>
        <v>3</v>
      </c>
    </row>
    <row r="1962" spans="1:18">
      <c r="A1962" s="1"/>
      <c r="B1962" s="6" t="s">
        <v>23</v>
      </c>
      <c r="C1962" s="6">
        <v>1197831</v>
      </c>
      <c r="D1962" s="7">
        <v>44261</v>
      </c>
      <c r="E1962" s="6" t="s">
        <v>24</v>
      </c>
      <c r="F1962" s="6" t="s">
        <v>78</v>
      </c>
      <c r="G1962" s="6" t="s">
        <v>79</v>
      </c>
      <c r="H1962" s="6" t="s">
        <v>21</v>
      </c>
      <c r="I1962" s="25">
        <v>0.4</v>
      </c>
      <c r="J1962" s="22">
        <v>2500</v>
      </c>
      <c r="K1962" s="23">
        <f t="shared" si="103"/>
        <v>1000</v>
      </c>
      <c r="L1962" s="23">
        <f t="shared" si="104"/>
        <v>300</v>
      </c>
      <c r="M1962" s="33">
        <v>0.3</v>
      </c>
      <c r="N1962" s="30">
        <f t="shared" si="111"/>
        <v>0.4</v>
      </c>
      <c r="O1962" s="31">
        <v>1000</v>
      </c>
      <c r="P1962" s="31">
        <v>300</v>
      </c>
      <c r="Q1962" s="30">
        <f t="shared" si="112"/>
        <v>400</v>
      </c>
      <c r="R1962" s="27">
        <f t="shared" si="110"/>
        <v>3</v>
      </c>
    </row>
    <row r="1963" spans="1:18">
      <c r="A1963" s="1"/>
      <c r="B1963" s="6" t="s">
        <v>23</v>
      </c>
      <c r="C1963" s="6">
        <v>1197831</v>
      </c>
      <c r="D1963" s="7">
        <v>44261</v>
      </c>
      <c r="E1963" s="6" t="s">
        <v>24</v>
      </c>
      <c r="F1963" s="6" t="s">
        <v>78</v>
      </c>
      <c r="G1963" s="6" t="s">
        <v>79</v>
      </c>
      <c r="H1963" s="6" t="s">
        <v>22</v>
      </c>
      <c r="I1963" s="25">
        <v>0.35000000000000003</v>
      </c>
      <c r="J1963" s="22">
        <v>4000</v>
      </c>
      <c r="K1963" s="23">
        <f t="shared" si="103"/>
        <v>1400.0000000000002</v>
      </c>
      <c r="L1963" s="23">
        <f t="shared" si="104"/>
        <v>700.00000000000011</v>
      </c>
      <c r="M1963" s="33">
        <v>0.5</v>
      </c>
      <c r="N1963" s="30">
        <f t="shared" si="111"/>
        <v>0.35</v>
      </c>
      <c r="O1963" s="31">
        <v>1400</v>
      </c>
      <c r="P1963" s="31">
        <v>700</v>
      </c>
      <c r="Q1963" s="30">
        <f t="shared" si="112"/>
        <v>490.00000000000006</v>
      </c>
      <c r="R1963" s="27">
        <f t="shared" si="110"/>
        <v>3</v>
      </c>
    </row>
    <row r="1964" spans="1:18">
      <c r="A1964" s="1"/>
      <c r="B1964" s="6" t="s">
        <v>23</v>
      </c>
      <c r="C1964" s="6">
        <v>1197831</v>
      </c>
      <c r="D1964" s="7">
        <v>44291</v>
      </c>
      <c r="E1964" s="6" t="s">
        <v>24</v>
      </c>
      <c r="F1964" s="6" t="s">
        <v>78</v>
      </c>
      <c r="G1964" s="6" t="s">
        <v>79</v>
      </c>
      <c r="H1964" s="6" t="s">
        <v>17</v>
      </c>
      <c r="I1964" s="25">
        <v>0.19999999999999998</v>
      </c>
      <c r="J1964" s="22">
        <v>6500</v>
      </c>
      <c r="K1964" s="23">
        <f t="shared" si="103"/>
        <v>1300</v>
      </c>
      <c r="L1964" s="23">
        <f t="shared" si="104"/>
        <v>454.99999999999994</v>
      </c>
      <c r="M1964" s="33">
        <v>0.35</v>
      </c>
      <c r="N1964" s="30">
        <f t="shared" si="111"/>
        <v>0.2</v>
      </c>
      <c r="O1964" s="31">
        <v>1300</v>
      </c>
      <c r="P1964" s="31">
        <v>455</v>
      </c>
      <c r="Q1964" s="30">
        <f t="shared" si="112"/>
        <v>260</v>
      </c>
      <c r="R1964" s="27">
        <f t="shared" si="110"/>
        <v>4</v>
      </c>
    </row>
    <row r="1965" spans="1:18">
      <c r="A1965" s="1"/>
      <c r="B1965" s="6" t="s">
        <v>23</v>
      </c>
      <c r="C1965" s="6">
        <v>1197831</v>
      </c>
      <c r="D1965" s="7">
        <v>44291</v>
      </c>
      <c r="E1965" s="6" t="s">
        <v>24</v>
      </c>
      <c r="F1965" s="6" t="s">
        <v>78</v>
      </c>
      <c r="G1965" s="6" t="s">
        <v>79</v>
      </c>
      <c r="H1965" s="6" t="s">
        <v>18</v>
      </c>
      <c r="I1965" s="25">
        <v>0.30000000000000004</v>
      </c>
      <c r="J1965" s="22">
        <v>6500</v>
      </c>
      <c r="K1965" s="23">
        <f t="shared" si="103"/>
        <v>1950.0000000000002</v>
      </c>
      <c r="L1965" s="23">
        <f t="shared" si="104"/>
        <v>682.5</v>
      </c>
      <c r="M1965" s="33">
        <v>0.35</v>
      </c>
      <c r="N1965" s="30">
        <f t="shared" si="111"/>
        <v>0.3</v>
      </c>
      <c r="O1965" s="31">
        <v>1950</v>
      </c>
      <c r="P1965" s="31">
        <v>682.5</v>
      </c>
      <c r="Q1965" s="30">
        <f t="shared" si="112"/>
        <v>585</v>
      </c>
      <c r="R1965" s="27">
        <f t="shared" si="110"/>
        <v>4</v>
      </c>
    </row>
    <row r="1966" spans="1:18">
      <c r="A1966" s="1"/>
      <c r="B1966" s="6" t="s">
        <v>23</v>
      </c>
      <c r="C1966" s="6">
        <v>1197831</v>
      </c>
      <c r="D1966" s="7">
        <v>44291</v>
      </c>
      <c r="E1966" s="6" t="s">
        <v>24</v>
      </c>
      <c r="F1966" s="6" t="s">
        <v>78</v>
      </c>
      <c r="G1966" s="6" t="s">
        <v>79</v>
      </c>
      <c r="H1966" s="6" t="s">
        <v>19</v>
      </c>
      <c r="I1966" s="25">
        <v>0.24999999999999997</v>
      </c>
      <c r="J1966" s="22">
        <v>4750</v>
      </c>
      <c r="K1966" s="23">
        <f t="shared" si="103"/>
        <v>1187.4999999999998</v>
      </c>
      <c r="L1966" s="23">
        <f t="shared" si="104"/>
        <v>415.62499999999989</v>
      </c>
      <c r="M1966" s="33">
        <v>0.35</v>
      </c>
      <c r="N1966" s="30">
        <f t="shared" si="111"/>
        <v>0.25</v>
      </c>
      <c r="O1966" s="31">
        <v>1187.5</v>
      </c>
      <c r="P1966" s="31">
        <v>415.625</v>
      </c>
      <c r="Q1966" s="30">
        <f t="shared" si="112"/>
        <v>296.87499999999994</v>
      </c>
      <c r="R1966" s="27">
        <f t="shared" ref="R1966:R2011" si="113">MONTH(D1966)</f>
        <v>4</v>
      </c>
    </row>
    <row r="1967" spans="1:18">
      <c r="A1967" s="1"/>
      <c r="B1967" s="6" t="s">
        <v>23</v>
      </c>
      <c r="C1967" s="6">
        <v>1197831</v>
      </c>
      <c r="D1967" s="7">
        <v>44291</v>
      </c>
      <c r="E1967" s="6" t="s">
        <v>24</v>
      </c>
      <c r="F1967" s="6" t="s">
        <v>78</v>
      </c>
      <c r="G1967" s="6" t="s">
        <v>79</v>
      </c>
      <c r="H1967" s="6" t="s">
        <v>20</v>
      </c>
      <c r="I1967" s="25">
        <v>0.30000000000000004</v>
      </c>
      <c r="J1967" s="22">
        <v>3750</v>
      </c>
      <c r="K1967" s="23">
        <f t="shared" si="103"/>
        <v>1125.0000000000002</v>
      </c>
      <c r="L1967" s="23">
        <f t="shared" si="104"/>
        <v>506.25000000000011</v>
      </c>
      <c r="M1967" s="33">
        <v>0.45</v>
      </c>
      <c r="N1967" s="30">
        <f t="shared" si="111"/>
        <v>0.3</v>
      </c>
      <c r="O1967" s="31">
        <v>1125</v>
      </c>
      <c r="P1967" s="31">
        <v>506.25</v>
      </c>
      <c r="Q1967" s="30">
        <f t="shared" si="112"/>
        <v>337.50000000000006</v>
      </c>
      <c r="R1967" s="27">
        <f t="shared" si="113"/>
        <v>4</v>
      </c>
    </row>
    <row r="1968" spans="1:18">
      <c r="A1968" s="1"/>
      <c r="B1968" s="6" t="s">
        <v>23</v>
      </c>
      <c r="C1968" s="6">
        <v>1197831</v>
      </c>
      <c r="D1968" s="7">
        <v>44291</v>
      </c>
      <c r="E1968" s="6" t="s">
        <v>24</v>
      </c>
      <c r="F1968" s="6" t="s">
        <v>78</v>
      </c>
      <c r="G1968" s="6" t="s">
        <v>79</v>
      </c>
      <c r="H1968" s="6" t="s">
        <v>21</v>
      </c>
      <c r="I1968" s="25">
        <v>0.35</v>
      </c>
      <c r="J1968" s="22">
        <v>2750</v>
      </c>
      <c r="K1968" s="23">
        <f t="shared" si="103"/>
        <v>962.49999999999989</v>
      </c>
      <c r="L1968" s="23">
        <f t="shared" si="104"/>
        <v>288.74999999999994</v>
      </c>
      <c r="M1968" s="33">
        <v>0.3</v>
      </c>
      <c r="N1968" s="30">
        <f t="shared" si="111"/>
        <v>0.35</v>
      </c>
      <c r="O1968" s="31">
        <v>962.5</v>
      </c>
      <c r="P1968" s="31">
        <v>288.75</v>
      </c>
      <c r="Q1968" s="30">
        <f t="shared" si="112"/>
        <v>336.87499999999994</v>
      </c>
      <c r="R1968" s="27">
        <f t="shared" si="113"/>
        <v>4</v>
      </c>
    </row>
    <row r="1969" spans="1:18">
      <c r="A1969" s="1"/>
      <c r="B1969" s="6" t="s">
        <v>23</v>
      </c>
      <c r="C1969" s="6">
        <v>1197831</v>
      </c>
      <c r="D1969" s="7">
        <v>44291</v>
      </c>
      <c r="E1969" s="6" t="s">
        <v>24</v>
      </c>
      <c r="F1969" s="6" t="s">
        <v>78</v>
      </c>
      <c r="G1969" s="6" t="s">
        <v>79</v>
      </c>
      <c r="H1969" s="6" t="s">
        <v>22</v>
      </c>
      <c r="I1969" s="25">
        <v>0.30000000000000004</v>
      </c>
      <c r="J1969" s="22">
        <v>5500</v>
      </c>
      <c r="K1969" s="23">
        <f t="shared" si="103"/>
        <v>1650.0000000000002</v>
      </c>
      <c r="L1969" s="23">
        <f t="shared" si="104"/>
        <v>825.00000000000011</v>
      </c>
      <c r="M1969" s="33">
        <v>0.5</v>
      </c>
      <c r="N1969" s="30">
        <f t="shared" si="111"/>
        <v>0.3</v>
      </c>
      <c r="O1969" s="31">
        <v>1650</v>
      </c>
      <c r="P1969" s="31">
        <v>825</v>
      </c>
      <c r="Q1969" s="30">
        <f t="shared" si="112"/>
        <v>495.00000000000006</v>
      </c>
      <c r="R1969" s="27">
        <f t="shared" si="113"/>
        <v>4</v>
      </c>
    </row>
    <row r="1970" spans="1:18">
      <c r="A1970" s="1"/>
      <c r="B1970" s="6" t="s">
        <v>23</v>
      </c>
      <c r="C1970" s="6">
        <v>1197831</v>
      </c>
      <c r="D1970" s="7">
        <v>44321</v>
      </c>
      <c r="E1970" s="6" t="s">
        <v>24</v>
      </c>
      <c r="F1970" s="6" t="s">
        <v>78</v>
      </c>
      <c r="G1970" s="6" t="s">
        <v>79</v>
      </c>
      <c r="H1970" s="6" t="s">
        <v>17</v>
      </c>
      <c r="I1970" s="25">
        <v>0.19999999999999998</v>
      </c>
      <c r="J1970" s="22">
        <v>7000</v>
      </c>
      <c r="K1970" s="23">
        <f t="shared" si="103"/>
        <v>1399.9999999999998</v>
      </c>
      <c r="L1970" s="23">
        <f t="shared" si="104"/>
        <v>489.99999999999989</v>
      </c>
      <c r="M1970" s="33">
        <v>0.35</v>
      </c>
      <c r="N1970" s="30">
        <f t="shared" si="111"/>
        <v>0.2</v>
      </c>
      <c r="O1970" s="31">
        <v>1400</v>
      </c>
      <c r="P1970" s="31">
        <v>490</v>
      </c>
      <c r="Q1970" s="30">
        <f t="shared" si="112"/>
        <v>279.99999999999994</v>
      </c>
      <c r="R1970" s="27">
        <f t="shared" si="113"/>
        <v>5</v>
      </c>
    </row>
    <row r="1971" spans="1:18">
      <c r="A1971" s="1"/>
      <c r="B1971" s="6" t="s">
        <v>23</v>
      </c>
      <c r="C1971" s="6">
        <v>1197831</v>
      </c>
      <c r="D1971" s="7">
        <v>44321</v>
      </c>
      <c r="E1971" s="6" t="s">
        <v>24</v>
      </c>
      <c r="F1971" s="6" t="s">
        <v>78</v>
      </c>
      <c r="G1971" s="6" t="s">
        <v>79</v>
      </c>
      <c r="H1971" s="6" t="s">
        <v>18</v>
      </c>
      <c r="I1971" s="25">
        <v>0.30000000000000004</v>
      </c>
      <c r="J1971" s="22">
        <v>7250</v>
      </c>
      <c r="K1971" s="23">
        <f t="shared" si="103"/>
        <v>2175.0000000000005</v>
      </c>
      <c r="L1971" s="23">
        <f t="shared" si="104"/>
        <v>761.25000000000011</v>
      </c>
      <c r="M1971" s="33">
        <v>0.35</v>
      </c>
      <c r="N1971" s="30">
        <f t="shared" si="111"/>
        <v>0.3</v>
      </c>
      <c r="O1971" s="31">
        <v>2175</v>
      </c>
      <c r="P1971" s="31">
        <v>761.25</v>
      </c>
      <c r="Q1971" s="30">
        <f t="shared" si="112"/>
        <v>652.50000000000011</v>
      </c>
      <c r="R1971" s="27">
        <f t="shared" si="113"/>
        <v>5</v>
      </c>
    </row>
    <row r="1972" spans="1:18">
      <c r="A1972" s="1"/>
      <c r="B1972" s="6" t="s">
        <v>23</v>
      </c>
      <c r="C1972" s="6">
        <v>1197831</v>
      </c>
      <c r="D1972" s="7">
        <v>44321</v>
      </c>
      <c r="E1972" s="6" t="s">
        <v>24</v>
      </c>
      <c r="F1972" s="6" t="s">
        <v>78</v>
      </c>
      <c r="G1972" s="6" t="s">
        <v>79</v>
      </c>
      <c r="H1972" s="6" t="s">
        <v>19</v>
      </c>
      <c r="I1972" s="25">
        <v>0.24999999999999997</v>
      </c>
      <c r="J1972" s="22">
        <v>5750</v>
      </c>
      <c r="K1972" s="23">
        <f t="shared" si="103"/>
        <v>1437.4999999999998</v>
      </c>
      <c r="L1972" s="23">
        <f t="shared" si="104"/>
        <v>503.12499999999989</v>
      </c>
      <c r="M1972" s="33">
        <v>0.35</v>
      </c>
      <c r="N1972" s="30">
        <f t="shared" si="111"/>
        <v>0.25</v>
      </c>
      <c r="O1972" s="31">
        <v>1437.5</v>
      </c>
      <c r="P1972" s="31">
        <v>503.125</v>
      </c>
      <c r="Q1972" s="30">
        <f t="shared" si="112"/>
        <v>359.37499999999994</v>
      </c>
      <c r="R1972" s="27">
        <f t="shared" si="113"/>
        <v>5</v>
      </c>
    </row>
    <row r="1973" spans="1:18">
      <c r="A1973" s="1"/>
      <c r="B1973" s="6" t="s">
        <v>23</v>
      </c>
      <c r="C1973" s="6">
        <v>1197831</v>
      </c>
      <c r="D1973" s="7">
        <v>44321</v>
      </c>
      <c r="E1973" s="6" t="s">
        <v>24</v>
      </c>
      <c r="F1973" s="6" t="s">
        <v>78</v>
      </c>
      <c r="G1973" s="6" t="s">
        <v>79</v>
      </c>
      <c r="H1973" s="6" t="s">
        <v>20</v>
      </c>
      <c r="I1973" s="25">
        <v>0.35000000000000003</v>
      </c>
      <c r="J1973" s="22">
        <v>5000</v>
      </c>
      <c r="K1973" s="23">
        <f t="shared" si="103"/>
        <v>1750.0000000000002</v>
      </c>
      <c r="L1973" s="23">
        <f t="shared" si="104"/>
        <v>787.50000000000011</v>
      </c>
      <c r="M1973" s="33">
        <v>0.45</v>
      </c>
      <c r="N1973" s="30">
        <f t="shared" si="111"/>
        <v>0.35</v>
      </c>
      <c r="O1973" s="31">
        <v>1750</v>
      </c>
      <c r="P1973" s="31">
        <v>787.5</v>
      </c>
      <c r="Q1973" s="30">
        <f t="shared" si="112"/>
        <v>612.5</v>
      </c>
      <c r="R1973" s="27">
        <f t="shared" si="113"/>
        <v>5</v>
      </c>
    </row>
    <row r="1974" spans="1:18">
      <c r="A1974" s="1"/>
      <c r="B1974" s="6" t="s">
        <v>23</v>
      </c>
      <c r="C1974" s="6">
        <v>1197831</v>
      </c>
      <c r="D1974" s="7">
        <v>44321</v>
      </c>
      <c r="E1974" s="6" t="s">
        <v>24</v>
      </c>
      <c r="F1974" s="6" t="s">
        <v>78</v>
      </c>
      <c r="G1974" s="6" t="s">
        <v>79</v>
      </c>
      <c r="H1974" s="6" t="s">
        <v>21</v>
      </c>
      <c r="I1974" s="25">
        <v>0.5</v>
      </c>
      <c r="J1974" s="22">
        <v>4000</v>
      </c>
      <c r="K1974" s="23">
        <f t="shared" si="103"/>
        <v>2000</v>
      </c>
      <c r="L1974" s="23">
        <f t="shared" si="104"/>
        <v>600</v>
      </c>
      <c r="M1974" s="33">
        <v>0.3</v>
      </c>
      <c r="N1974" s="30">
        <f t="shared" si="111"/>
        <v>0.5</v>
      </c>
      <c r="O1974" s="31">
        <v>2000</v>
      </c>
      <c r="P1974" s="31">
        <v>600</v>
      </c>
      <c r="Q1974" s="30">
        <f t="shared" si="112"/>
        <v>1000</v>
      </c>
      <c r="R1974" s="27">
        <f t="shared" si="113"/>
        <v>5</v>
      </c>
    </row>
    <row r="1975" spans="1:18">
      <c r="A1975" s="1"/>
      <c r="B1975" s="6" t="s">
        <v>23</v>
      </c>
      <c r="C1975" s="6">
        <v>1197831</v>
      </c>
      <c r="D1975" s="7">
        <v>44321</v>
      </c>
      <c r="E1975" s="6" t="s">
        <v>24</v>
      </c>
      <c r="F1975" s="6" t="s">
        <v>78</v>
      </c>
      <c r="G1975" s="6" t="s">
        <v>79</v>
      </c>
      <c r="H1975" s="6" t="s">
        <v>22</v>
      </c>
      <c r="I1975" s="25">
        <v>0.45</v>
      </c>
      <c r="J1975" s="22">
        <v>7500</v>
      </c>
      <c r="K1975" s="23">
        <f t="shared" si="103"/>
        <v>3375</v>
      </c>
      <c r="L1975" s="23">
        <f t="shared" si="104"/>
        <v>1687.5</v>
      </c>
      <c r="M1975" s="33">
        <v>0.5</v>
      </c>
      <c r="N1975" s="30">
        <f t="shared" si="111"/>
        <v>0.45</v>
      </c>
      <c r="O1975" s="31">
        <v>3375</v>
      </c>
      <c r="P1975" s="31">
        <v>1687.5</v>
      </c>
      <c r="Q1975" s="30">
        <f t="shared" si="112"/>
        <v>1518.75</v>
      </c>
      <c r="R1975" s="27">
        <f t="shared" si="113"/>
        <v>5</v>
      </c>
    </row>
    <row r="1976" spans="1:18">
      <c r="A1976" s="1"/>
      <c r="B1976" s="6" t="s">
        <v>23</v>
      </c>
      <c r="C1976" s="6">
        <v>1197831</v>
      </c>
      <c r="D1976" s="7">
        <v>44351</v>
      </c>
      <c r="E1976" s="6" t="s">
        <v>24</v>
      </c>
      <c r="F1976" s="6" t="s">
        <v>78</v>
      </c>
      <c r="G1976" s="6" t="s">
        <v>79</v>
      </c>
      <c r="H1976" s="6" t="s">
        <v>17</v>
      </c>
      <c r="I1976" s="25">
        <v>0.45</v>
      </c>
      <c r="J1976" s="22">
        <v>7500</v>
      </c>
      <c r="K1976" s="23">
        <f t="shared" si="103"/>
        <v>3375</v>
      </c>
      <c r="L1976" s="23">
        <f t="shared" si="104"/>
        <v>1181.25</v>
      </c>
      <c r="M1976" s="33">
        <v>0.35</v>
      </c>
      <c r="N1976" s="30">
        <f t="shared" si="111"/>
        <v>0.45</v>
      </c>
      <c r="O1976" s="31">
        <v>3375</v>
      </c>
      <c r="P1976" s="31">
        <v>1181.25</v>
      </c>
      <c r="Q1976" s="30">
        <f t="shared" si="112"/>
        <v>1518.75</v>
      </c>
      <c r="R1976" s="27">
        <f t="shared" si="113"/>
        <v>6</v>
      </c>
    </row>
    <row r="1977" spans="1:18">
      <c r="A1977" s="1"/>
      <c r="B1977" s="6" t="s">
        <v>23</v>
      </c>
      <c r="C1977" s="6">
        <v>1197831</v>
      </c>
      <c r="D1977" s="7">
        <v>44351</v>
      </c>
      <c r="E1977" s="6" t="s">
        <v>24</v>
      </c>
      <c r="F1977" s="6" t="s">
        <v>78</v>
      </c>
      <c r="G1977" s="6" t="s">
        <v>79</v>
      </c>
      <c r="H1977" s="6" t="s">
        <v>18</v>
      </c>
      <c r="I1977" s="25">
        <v>0.5</v>
      </c>
      <c r="J1977" s="22">
        <v>7500</v>
      </c>
      <c r="K1977" s="23">
        <f t="shared" si="103"/>
        <v>3750</v>
      </c>
      <c r="L1977" s="23">
        <f t="shared" si="104"/>
        <v>1312.5</v>
      </c>
      <c r="M1977" s="33">
        <v>0.35</v>
      </c>
      <c r="N1977" s="30">
        <f t="shared" si="111"/>
        <v>0.5</v>
      </c>
      <c r="O1977" s="31">
        <v>3750</v>
      </c>
      <c r="P1977" s="31">
        <v>1312.5</v>
      </c>
      <c r="Q1977" s="30">
        <f t="shared" si="112"/>
        <v>1875</v>
      </c>
      <c r="R1977" s="27">
        <f t="shared" si="113"/>
        <v>6</v>
      </c>
    </row>
    <row r="1978" spans="1:18">
      <c r="A1978" s="1"/>
      <c r="B1978" s="6" t="s">
        <v>23</v>
      </c>
      <c r="C1978" s="6">
        <v>1197831</v>
      </c>
      <c r="D1978" s="7">
        <v>44351</v>
      </c>
      <c r="E1978" s="6" t="s">
        <v>24</v>
      </c>
      <c r="F1978" s="6" t="s">
        <v>78</v>
      </c>
      <c r="G1978" s="6" t="s">
        <v>79</v>
      </c>
      <c r="H1978" s="6" t="s">
        <v>19</v>
      </c>
      <c r="I1978" s="25">
        <v>0.5</v>
      </c>
      <c r="J1978" s="22">
        <v>6000</v>
      </c>
      <c r="K1978" s="23">
        <f t="shared" si="103"/>
        <v>3000</v>
      </c>
      <c r="L1978" s="23">
        <f t="shared" si="104"/>
        <v>1050</v>
      </c>
      <c r="M1978" s="33">
        <v>0.35</v>
      </c>
      <c r="N1978" s="30">
        <f t="shared" si="111"/>
        <v>0.5</v>
      </c>
      <c r="O1978" s="31">
        <v>3000</v>
      </c>
      <c r="P1978" s="31">
        <v>1050</v>
      </c>
      <c r="Q1978" s="30">
        <f t="shared" si="112"/>
        <v>1500</v>
      </c>
      <c r="R1978" s="27">
        <f t="shared" si="113"/>
        <v>6</v>
      </c>
    </row>
    <row r="1979" spans="1:18">
      <c r="A1979" s="1"/>
      <c r="B1979" s="6" t="s">
        <v>23</v>
      </c>
      <c r="C1979" s="6">
        <v>1197831</v>
      </c>
      <c r="D1979" s="7">
        <v>44351</v>
      </c>
      <c r="E1979" s="6" t="s">
        <v>24</v>
      </c>
      <c r="F1979" s="6" t="s">
        <v>78</v>
      </c>
      <c r="G1979" s="6" t="s">
        <v>79</v>
      </c>
      <c r="H1979" s="6" t="s">
        <v>20</v>
      </c>
      <c r="I1979" s="25">
        <v>0.5</v>
      </c>
      <c r="J1979" s="22">
        <v>5500</v>
      </c>
      <c r="K1979" s="23">
        <f t="shared" si="103"/>
        <v>2750</v>
      </c>
      <c r="L1979" s="23">
        <f t="shared" si="104"/>
        <v>1237.5</v>
      </c>
      <c r="M1979" s="33">
        <v>0.45</v>
      </c>
      <c r="N1979" s="30">
        <f t="shared" si="111"/>
        <v>0.5</v>
      </c>
      <c r="O1979" s="31">
        <v>2750</v>
      </c>
      <c r="P1979" s="31">
        <v>1237.5</v>
      </c>
      <c r="Q1979" s="30">
        <f t="shared" si="112"/>
        <v>1375</v>
      </c>
      <c r="R1979" s="27">
        <f t="shared" si="113"/>
        <v>6</v>
      </c>
    </row>
    <row r="1980" spans="1:18">
      <c r="A1980" s="1"/>
      <c r="B1980" s="6" t="s">
        <v>23</v>
      </c>
      <c r="C1980" s="6">
        <v>1197831</v>
      </c>
      <c r="D1980" s="7">
        <v>44351</v>
      </c>
      <c r="E1980" s="6" t="s">
        <v>24</v>
      </c>
      <c r="F1980" s="6" t="s">
        <v>78</v>
      </c>
      <c r="G1980" s="6" t="s">
        <v>79</v>
      </c>
      <c r="H1980" s="6" t="s">
        <v>21</v>
      </c>
      <c r="I1980" s="25">
        <v>0.55000000000000004</v>
      </c>
      <c r="J1980" s="22">
        <v>4500</v>
      </c>
      <c r="K1980" s="23">
        <f t="shared" si="103"/>
        <v>2475</v>
      </c>
      <c r="L1980" s="23">
        <f t="shared" si="104"/>
        <v>742.5</v>
      </c>
      <c r="M1980" s="33">
        <v>0.3</v>
      </c>
      <c r="N1980" s="30">
        <f t="shared" si="111"/>
        <v>0.55000000000000004</v>
      </c>
      <c r="O1980" s="31">
        <v>2475</v>
      </c>
      <c r="P1980" s="31">
        <v>742.5</v>
      </c>
      <c r="Q1980" s="30">
        <f t="shared" si="112"/>
        <v>1361.25</v>
      </c>
      <c r="R1980" s="27">
        <f t="shared" si="113"/>
        <v>6</v>
      </c>
    </row>
    <row r="1981" spans="1:18">
      <c r="A1981" s="1"/>
      <c r="B1981" s="6" t="s">
        <v>23</v>
      </c>
      <c r="C1981" s="6">
        <v>1197831</v>
      </c>
      <c r="D1981" s="7">
        <v>44351</v>
      </c>
      <c r="E1981" s="6" t="s">
        <v>24</v>
      </c>
      <c r="F1981" s="6" t="s">
        <v>78</v>
      </c>
      <c r="G1981" s="6" t="s">
        <v>79</v>
      </c>
      <c r="H1981" s="6" t="s">
        <v>22</v>
      </c>
      <c r="I1981" s="25">
        <v>0.60000000000000009</v>
      </c>
      <c r="J1981" s="22">
        <v>8250</v>
      </c>
      <c r="K1981" s="23">
        <f t="shared" si="103"/>
        <v>4950.0000000000009</v>
      </c>
      <c r="L1981" s="23">
        <f t="shared" si="104"/>
        <v>2475.0000000000005</v>
      </c>
      <c r="M1981" s="33">
        <v>0.5</v>
      </c>
      <c r="N1981" s="30">
        <f t="shared" si="111"/>
        <v>0.6</v>
      </c>
      <c r="O1981" s="31">
        <v>4950</v>
      </c>
      <c r="P1981" s="31">
        <v>2475</v>
      </c>
      <c r="Q1981" s="30">
        <f t="shared" si="112"/>
        <v>2970.0000000000005</v>
      </c>
      <c r="R1981" s="27">
        <f t="shared" si="113"/>
        <v>6</v>
      </c>
    </row>
    <row r="1982" spans="1:18">
      <c r="A1982" s="1"/>
      <c r="B1982" s="6" t="s">
        <v>23</v>
      </c>
      <c r="C1982" s="6">
        <v>1197831</v>
      </c>
      <c r="D1982" s="7">
        <v>44383</v>
      </c>
      <c r="E1982" s="6" t="s">
        <v>24</v>
      </c>
      <c r="F1982" s="6" t="s">
        <v>78</v>
      </c>
      <c r="G1982" s="6" t="s">
        <v>79</v>
      </c>
      <c r="H1982" s="6" t="s">
        <v>17</v>
      </c>
      <c r="I1982" s="25">
        <v>0.5</v>
      </c>
      <c r="J1982" s="22">
        <v>7750</v>
      </c>
      <c r="K1982" s="23">
        <f t="shared" si="103"/>
        <v>3875</v>
      </c>
      <c r="L1982" s="23">
        <f t="shared" si="104"/>
        <v>1549.9999999999998</v>
      </c>
      <c r="M1982" s="33">
        <v>0.39999999999999997</v>
      </c>
      <c r="N1982" s="30">
        <f t="shared" si="111"/>
        <v>0.5</v>
      </c>
      <c r="O1982" s="31">
        <v>3875</v>
      </c>
      <c r="P1982" s="31">
        <v>1550</v>
      </c>
      <c r="Q1982" s="30">
        <f t="shared" si="112"/>
        <v>1937.5</v>
      </c>
      <c r="R1982" s="27">
        <f t="shared" si="113"/>
        <v>7</v>
      </c>
    </row>
    <row r="1983" spans="1:18">
      <c r="A1983" s="1"/>
      <c r="B1983" s="6" t="s">
        <v>23</v>
      </c>
      <c r="C1983" s="6">
        <v>1197831</v>
      </c>
      <c r="D1983" s="7">
        <v>44383</v>
      </c>
      <c r="E1983" s="6" t="s">
        <v>24</v>
      </c>
      <c r="F1983" s="6" t="s">
        <v>78</v>
      </c>
      <c r="G1983" s="6" t="s">
        <v>79</v>
      </c>
      <c r="H1983" s="6" t="s">
        <v>18</v>
      </c>
      <c r="I1983" s="25">
        <v>0.55000000000000004</v>
      </c>
      <c r="J1983" s="22">
        <v>7750</v>
      </c>
      <c r="K1983" s="23">
        <f t="shared" si="103"/>
        <v>4262.5</v>
      </c>
      <c r="L1983" s="23">
        <f t="shared" si="104"/>
        <v>1704.9999999999998</v>
      </c>
      <c r="M1983" s="33">
        <v>0.39999999999999997</v>
      </c>
      <c r="N1983" s="30">
        <f t="shared" si="111"/>
        <v>0.55000000000000004</v>
      </c>
      <c r="O1983" s="31">
        <v>4262.5</v>
      </c>
      <c r="P1983" s="31">
        <v>1705</v>
      </c>
      <c r="Q1983" s="30">
        <f t="shared" si="112"/>
        <v>2344.375</v>
      </c>
      <c r="R1983" s="27">
        <f t="shared" si="113"/>
        <v>7</v>
      </c>
    </row>
    <row r="1984" spans="1:18">
      <c r="A1984" s="1"/>
      <c r="B1984" s="6" t="s">
        <v>23</v>
      </c>
      <c r="C1984" s="6">
        <v>1197831</v>
      </c>
      <c r="D1984" s="7">
        <v>44383</v>
      </c>
      <c r="E1984" s="6" t="s">
        <v>24</v>
      </c>
      <c r="F1984" s="6" t="s">
        <v>78</v>
      </c>
      <c r="G1984" s="6" t="s">
        <v>79</v>
      </c>
      <c r="H1984" s="6" t="s">
        <v>19</v>
      </c>
      <c r="I1984" s="25">
        <v>0.5</v>
      </c>
      <c r="J1984" s="22">
        <v>9250</v>
      </c>
      <c r="K1984" s="23">
        <f t="shared" si="103"/>
        <v>4625</v>
      </c>
      <c r="L1984" s="23">
        <f t="shared" si="104"/>
        <v>1849.9999999999998</v>
      </c>
      <c r="M1984" s="33">
        <v>0.39999999999999997</v>
      </c>
      <c r="N1984" s="30">
        <f t="shared" si="111"/>
        <v>0.5</v>
      </c>
      <c r="O1984" s="31">
        <v>4625</v>
      </c>
      <c r="P1984" s="31">
        <v>1850</v>
      </c>
      <c r="Q1984" s="30">
        <f t="shared" si="112"/>
        <v>2312.5</v>
      </c>
      <c r="R1984" s="27">
        <f t="shared" si="113"/>
        <v>7</v>
      </c>
    </row>
    <row r="1985" spans="1:18">
      <c r="A1985" s="1"/>
      <c r="B1985" s="6" t="s">
        <v>23</v>
      </c>
      <c r="C1985" s="6">
        <v>1197831</v>
      </c>
      <c r="D1985" s="7">
        <v>44383</v>
      </c>
      <c r="E1985" s="6" t="s">
        <v>24</v>
      </c>
      <c r="F1985" s="6" t="s">
        <v>78</v>
      </c>
      <c r="G1985" s="6" t="s">
        <v>79</v>
      </c>
      <c r="H1985" s="6" t="s">
        <v>20</v>
      </c>
      <c r="I1985" s="25">
        <v>0.5</v>
      </c>
      <c r="J1985" s="22">
        <v>5250</v>
      </c>
      <c r="K1985" s="23">
        <f t="shared" si="103"/>
        <v>2625</v>
      </c>
      <c r="L1985" s="23">
        <f t="shared" si="104"/>
        <v>1312.5</v>
      </c>
      <c r="M1985" s="33">
        <v>0.5</v>
      </c>
      <c r="N1985" s="30">
        <f t="shared" si="111"/>
        <v>0.5</v>
      </c>
      <c r="O1985" s="31">
        <v>2625</v>
      </c>
      <c r="P1985" s="31">
        <v>1312.5</v>
      </c>
      <c r="Q1985" s="30">
        <f t="shared" si="112"/>
        <v>1312.5</v>
      </c>
      <c r="R1985" s="27">
        <f t="shared" si="113"/>
        <v>7</v>
      </c>
    </row>
    <row r="1986" spans="1:18">
      <c r="A1986" s="1"/>
      <c r="B1986" s="6" t="s">
        <v>23</v>
      </c>
      <c r="C1986" s="6">
        <v>1197831</v>
      </c>
      <c r="D1986" s="7">
        <v>44383</v>
      </c>
      <c r="E1986" s="6" t="s">
        <v>24</v>
      </c>
      <c r="F1986" s="6" t="s">
        <v>78</v>
      </c>
      <c r="G1986" s="6" t="s">
        <v>79</v>
      </c>
      <c r="H1986" s="6" t="s">
        <v>21</v>
      </c>
      <c r="I1986" s="25">
        <v>0.55000000000000004</v>
      </c>
      <c r="J1986" s="22">
        <v>5250</v>
      </c>
      <c r="K1986" s="23">
        <f t="shared" si="103"/>
        <v>2887.5000000000005</v>
      </c>
      <c r="L1986" s="23">
        <f t="shared" si="104"/>
        <v>1010.6250000000001</v>
      </c>
      <c r="M1986" s="33">
        <v>0.35</v>
      </c>
      <c r="N1986" s="30">
        <f t="shared" si="111"/>
        <v>0.55000000000000004</v>
      </c>
      <c r="O1986" s="31">
        <v>2887.5</v>
      </c>
      <c r="P1986" s="31">
        <v>1010.625</v>
      </c>
      <c r="Q1986" s="30">
        <f t="shared" si="112"/>
        <v>1588.1250000000005</v>
      </c>
      <c r="R1986" s="27">
        <f t="shared" si="113"/>
        <v>7</v>
      </c>
    </row>
    <row r="1987" spans="1:18">
      <c r="A1987" s="1"/>
      <c r="B1987" s="6" t="s">
        <v>23</v>
      </c>
      <c r="C1987" s="6">
        <v>1197831</v>
      </c>
      <c r="D1987" s="7">
        <v>44383</v>
      </c>
      <c r="E1987" s="6" t="s">
        <v>24</v>
      </c>
      <c r="F1987" s="6" t="s">
        <v>78</v>
      </c>
      <c r="G1987" s="6" t="s">
        <v>79</v>
      </c>
      <c r="H1987" s="6" t="s">
        <v>22</v>
      </c>
      <c r="I1987" s="25">
        <v>0.65</v>
      </c>
      <c r="J1987" s="22">
        <v>8000</v>
      </c>
      <c r="K1987" s="23">
        <f t="shared" si="103"/>
        <v>5200</v>
      </c>
      <c r="L1987" s="23">
        <f t="shared" si="104"/>
        <v>2860.0000000000005</v>
      </c>
      <c r="M1987" s="33">
        <v>0.55000000000000004</v>
      </c>
      <c r="N1987" s="30">
        <f t="shared" ref="N1987:N2050" si="114">_xlfn.NUMBERVALUE(SUBSTITUTE(I1987,"$",""))</f>
        <v>0.65</v>
      </c>
      <c r="O1987" s="31">
        <v>5200</v>
      </c>
      <c r="P1987" s="31">
        <v>2860</v>
      </c>
      <c r="Q1987" s="30">
        <f t="shared" ref="Q1987:Q2050" si="115">N1987*K1987</f>
        <v>3380</v>
      </c>
      <c r="R1987" s="27">
        <f t="shared" si="113"/>
        <v>7</v>
      </c>
    </row>
    <row r="1988" spans="1:18">
      <c r="A1988" s="1"/>
      <c r="B1988" s="6" t="s">
        <v>23</v>
      </c>
      <c r="C1988" s="6">
        <v>1197831</v>
      </c>
      <c r="D1988" s="7">
        <v>44416</v>
      </c>
      <c r="E1988" s="6" t="s">
        <v>24</v>
      </c>
      <c r="F1988" s="6" t="s">
        <v>78</v>
      </c>
      <c r="G1988" s="6" t="s">
        <v>79</v>
      </c>
      <c r="H1988" s="6" t="s">
        <v>17</v>
      </c>
      <c r="I1988" s="25">
        <v>0.5</v>
      </c>
      <c r="J1988" s="22">
        <v>7500</v>
      </c>
      <c r="K1988" s="23">
        <f t="shared" si="103"/>
        <v>3750</v>
      </c>
      <c r="L1988" s="23">
        <f t="shared" si="104"/>
        <v>1499.9999999999998</v>
      </c>
      <c r="M1988" s="33">
        <v>0.39999999999999997</v>
      </c>
      <c r="N1988" s="30">
        <f t="shared" si="114"/>
        <v>0.5</v>
      </c>
      <c r="O1988" s="31">
        <v>3750</v>
      </c>
      <c r="P1988" s="31">
        <v>1500</v>
      </c>
      <c r="Q1988" s="30">
        <f t="shared" si="115"/>
        <v>1875</v>
      </c>
      <c r="R1988" s="27">
        <f t="shared" si="113"/>
        <v>8</v>
      </c>
    </row>
    <row r="1989" spans="1:18">
      <c r="A1989" s="1"/>
      <c r="B1989" s="6" t="s">
        <v>23</v>
      </c>
      <c r="C1989" s="6">
        <v>1197831</v>
      </c>
      <c r="D1989" s="7">
        <v>44416</v>
      </c>
      <c r="E1989" s="6" t="s">
        <v>24</v>
      </c>
      <c r="F1989" s="6" t="s">
        <v>78</v>
      </c>
      <c r="G1989" s="6" t="s">
        <v>79</v>
      </c>
      <c r="H1989" s="6" t="s">
        <v>18</v>
      </c>
      <c r="I1989" s="25">
        <v>0.55000000000000004</v>
      </c>
      <c r="J1989" s="22">
        <v>7500</v>
      </c>
      <c r="K1989" s="23">
        <f t="shared" si="103"/>
        <v>4125</v>
      </c>
      <c r="L1989" s="23">
        <f t="shared" si="104"/>
        <v>1649.9999999999998</v>
      </c>
      <c r="M1989" s="33">
        <v>0.39999999999999997</v>
      </c>
      <c r="N1989" s="30">
        <f t="shared" si="114"/>
        <v>0.55000000000000004</v>
      </c>
      <c r="O1989" s="31">
        <v>4125</v>
      </c>
      <c r="P1989" s="31">
        <v>1650</v>
      </c>
      <c r="Q1989" s="30">
        <f t="shared" si="115"/>
        <v>2268.75</v>
      </c>
      <c r="R1989" s="27">
        <f t="shared" si="113"/>
        <v>8</v>
      </c>
    </row>
    <row r="1990" spans="1:18">
      <c r="A1990" s="1"/>
      <c r="B1990" s="6" t="s">
        <v>23</v>
      </c>
      <c r="C1990" s="6">
        <v>1197831</v>
      </c>
      <c r="D1990" s="7">
        <v>44416</v>
      </c>
      <c r="E1990" s="6" t="s">
        <v>24</v>
      </c>
      <c r="F1990" s="6" t="s">
        <v>78</v>
      </c>
      <c r="G1990" s="6" t="s">
        <v>79</v>
      </c>
      <c r="H1990" s="6" t="s">
        <v>19</v>
      </c>
      <c r="I1990" s="25">
        <v>0.5</v>
      </c>
      <c r="J1990" s="22">
        <v>9250</v>
      </c>
      <c r="K1990" s="23">
        <f t="shared" si="103"/>
        <v>4625</v>
      </c>
      <c r="L1990" s="23">
        <f t="shared" si="104"/>
        <v>1849.9999999999998</v>
      </c>
      <c r="M1990" s="33">
        <v>0.39999999999999997</v>
      </c>
      <c r="N1990" s="30">
        <f t="shared" si="114"/>
        <v>0.5</v>
      </c>
      <c r="O1990" s="31">
        <v>4625</v>
      </c>
      <c r="P1990" s="31">
        <v>1850</v>
      </c>
      <c r="Q1990" s="30">
        <f t="shared" si="115"/>
        <v>2312.5</v>
      </c>
      <c r="R1990" s="27">
        <f t="shared" si="113"/>
        <v>8</v>
      </c>
    </row>
    <row r="1991" spans="1:18">
      <c r="A1991" s="1"/>
      <c r="B1991" s="6" t="s">
        <v>23</v>
      </c>
      <c r="C1991" s="6">
        <v>1197831</v>
      </c>
      <c r="D1991" s="7">
        <v>44416</v>
      </c>
      <c r="E1991" s="6" t="s">
        <v>24</v>
      </c>
      <c r="F1991" s="6" t="s">
        <v>78</v>
      </c>
      <c r="G1991" s="6" t="s">
        <v>79</v>
      </c>
      <c r="H1991" s="6" t="s">
        <v>20</v>
      </c>
      <c r="I1991" s="25">
        <v>0.5</v>
      </c>
      <c r="J1991" s="22">
        <v>4750</v>
      </c>
      <c r="K1991" s="23">
        <f t="shared" si="103"/>
        <v>2375</v>
      </c>
      <c r="L1991" s="23">
        <f t="shared" si="104"/>
        <v>1187.5</v>
      </c>
      <c r="M1991" s="33">
        <v>0.5</v>
      </c>
      <c r="N1991" s="30">
        <f t="shared" si="114"/>
        <v>0.5</v>
      </c>
      <c r="O1991" s="31">
        <v>2375</v>
      </c>
      <c r="P1991" s="31">
        <v>1187.5</v>
      </c>
      <c r="Q1991" s="30">
        <f t="shared" si="115"/>
        <v>1187.5</v>
      </c>
      <c r="R1991" s="27">
        <f t="shared" si="113"/>
        <v>8</v>
      </c>
    </row>
    <row r="1992" spans="1:18">
      <c r="A1992" s="1"/>
      <c r="B1992" s="6" t="s">
        <v>23</v>
      </c>
      <c r="C1992" s="6">
        <v>1197831</v>
      </c>
      <c r="D1992" s="7">
        <v>44416</v>
      </c>
      <c r="E1992" s="6" t="s">
        <v>24</v>
      </c>
      <c r="F1992" s="6" t="s">
        <v>78</v>
      </c>
      <c r="G1992" s="6" t="s">
        <v>79</v>
      </c>
      <c r="H1992" s="6" t="s">
        <v>21</v>
      </c>
      <c r="I1992" s="25">
        <v>0.55000000000000004</v>
      </c>
      <c r="J1992" s="22">
        <v>4750</v>
      </c>
      <c r="K1992" s="23">
        <f t="shared" si="103"/>
        <v>2612.5</v>
      </c>
      <c r="L1992" s="23">
        <f t="shared" si="104"/>
        <v>914.37499999999989</v>
      </c>
      <c r="M1992" s="33">
        <v>0.35</v>
      </c>
      <c r="N1992" s="30">
        <f t="shared" si="114"/>
        <v>0.55000000000000004</v>
      </c>
      <c r="O1992" s="31">
        <v>2612.5</v>
      </c>
      <c r="P1992" s="31">
        <v>914.375</v>
      </c>
      <c r="Q1992" s="30">
        <f t="shared" si="115"/>
        <v>1436.8750000000002</v>
      </c>
      <c r="R1992" s="27">
        <f t="shared" si="113"/>
        <v>8</v>
      </c>
    </row>
    <row r="1993" spans="1:18">
      <c r="A1993" s="1"/>
      <c r="B1993" s="6" t="s">
        <v>23</v>
      </c>
      <c r="C1993" s="6">
        <v>1197831</v>
      </c>
      <c r="D1993" s="7">
        <v>44416</v>
      </c>
      <c r="E1993" s="6" t="s">
        <v>24</v>
      </c>
      <c r="F1993" s="6" t="s">
        <v>78</v>
      </c>
      <c r="G1993" s="6" t="s">
        <v>79</v>
      </c>
      <c r="H1993" s="6" t="s">
        <v>22</v>
      </c>
      <c r="I1993" s="25">
        <v>0.6</v>
      </c>
      <c r="J1993" s="22">
        <v>7250</v>
      </c>
      <c r="K1993" s="23">
        <f t="shared" si="103"/>
        <v>4350</v>
      </c>
      <c r="L1993" s="23">
        <f t="shared" si="104"/>
        <v>2392.5</v>
      </c>
      <c r="M1993" s="33">
        <v>0.55000000000000004</v>
      </c>
      <c r="N1993" s="30">
        <f t="shared" si="114"/>
        <v>0.6</v>
      </c>
      <c r="O1993" s="31">
        <v>4350</v>
      </c>
      <c r="P1993" s="31">
        <v>2392.5</v>
      </c>
      <c r="Q1993" s="30">
        <f t="shared" si="115"/>
        <v>2610</v>
      </c>
      <c r="R1993" s="27">
        <f t="shared" si="113"/>
        <v>8</v>
      </c>
    </row>
    <row r="1994" spans="1:18">
      <c r="A1994" s="1"/>
      <c r="B1994" s="6" t="s">
        <v>23</v>
      </c>
      <c r="C1994" s="6">
        <v>1197831</v>
      </c>
      <c r="D1994" s="7">
        <v>44444</v>
      </c>
      <c r="E1994" s="6" t="s">
        <v>24</v>
      </c>
      <c r="F1994" s="6" t="s">
        <v>78</v>
      </c>
      <c r="G1994" s="6" t="s">
        <v>79</v>
      </c>
      <c r="H1994" s="6" t="s">
        <v>17</v>
      </c>
      <c r="I1994" s="25">
        <v>0.55000000000000004</v>
      </c>
      <c r="J1994" s="22">
        <v>6750</v>
      </c>
      <c r="K1994" s="23">
        <f t="shared" si="103"/>
        <v>3712.5000000000005</v>
      </c>
      <c r="L1994" s="23">
        <f t="shared" si="104"/>
        <v>1485</v>
      </c>
      <c r="M1994" s="33">
        <v>0.39999999999999997</v>
      </c>
      <c r="N1994" s="30">
        <f t="shared" si="114"/>
        <v>0.55000000000000004</v>
      </c>
      <c r="O1994" s="31">
        <v>3712.5</v>
      </c>
      <c r="P1994" s="31">
        <v>1485</v>
      </c>
      <c r="Q1994" s="30">
        <f t="shared" si="115"/>
        <v>2041.8750000000005</v>
      </c>
      <c r="R1994" s="27">
        <f t="shared" si="113"/>
        <v>9</v>
      </c>
    </row>
    <row r="1995" spans="1:18">
      <c r="A1995" s="1"/>
      <c r="B1995" s="6" t="s">
        <v>23</v>
      </c>
      <c r="C1995" s="6">
        <v>1197831</v>
      </c>
      <c r="D1995" s="7">
        <v>44444</v>
      </c>
      <c r="E1995" s="6" t="s">
        <v>24</v>
      </c>
      <c r="F1995" s="6" t="s">
        <v>78</v>
      </c>
      <c r="G1995" s="6" t="s">
        <v>79</v>
      </c>
      <c r="H1995" s="6" t="s">
        <v>18</v>
      </c>
      <c r="I1995" s="25">
        <v>0.55000000000000004</v>
      </c>
      <c r="J1995" s="22">
        <v>6250</v>
      </c>
      <c r="K1995" s="23">
        <f t="shared" si="103"/>
        <v>3437.5000000000005</v>
      </c>
      <c r="L1995" s="23">
        <f t="shared" si="104"/>
        <v>1375</v>
      </c>
      <c r="M1995" s="33">
        <v>0.39999999999999997</v>
      </c>
      <c r="N1995" s="30">
        <f t="shared" si="114"/>
        <v>0.55000000000000004</v>
      </c>
      <c r="O1995" s="31">
        <v>3437.5</v>
      </c>
      <c r="P1995" s="31">
        <v>1375</v>
      </c>
      <c r="Q1995" s="30">
        <f t="shared" si="115"/>
        <v>1890.6250000000005</v>
      </c>
      <c r="R1995" s="27">
        <f t="shared" si="113"/>
        <v>9</v>
      </c>
    </row>
    <row r="1996" spans="1:18">
      <c r="A1996" s="1"/>
      <c r="B1996" s="6" t="s">
        <v>23</v>
      </c>
      <c r="C1996" s="6">
        <v>1197831</v>
      </c>
      <c r="D1996" s="7">
        <v>44444</v>
      </c>
      <c r="E1996" s="6" t="s">
        <v>24</v>
      </c>
      <c r="F1996" s="6" t="s">
        <v>78</v>
      </c>
      <c r="G1996" s="6" t="s">
        <v>79</v>
      </c>
      <c r="H1996" s="6" t="s">
        <v>19</v>
      </c>
      <c r="I1996" s="25">
        <v>0.6</v>
      </c>
      <c r="J1996" s="22">
        <v>6750</v>
      </c>
      <c r="K1996" s="23">
        <f t="shared" si="103"/>
        <v>4050</v>
      </c>
      <c r="L1996" s="23">
        <f t="shared" si="104"/>
        <v>1619.9999999999998</v>
      </c>
      <c r="M1996" s="33">
        <v>0.39999999999999997</v>
      </c>
      <c r="N1996" s="30">
        <f t="shared" si="114"/>
        <v>0.6</v>
      </c>
      <c r="O1996" s="31">
        <v>4050</v>
      </c>
      <c r="P1996" s="31">
        <v>1620</v>
      </c>
      <c r="Q1996" s="30">
        <f t="shared" si="115"/>
        <v>2430</v>
      </c>
      <c r="R1996" s="27">
        <f t="shared" si="113"/>
        <v>9</v>
      </c>
    </row>
    <row r="1997" spans="1:18">
      <c r="A1997" s="1"/>
      <c r="B1997" s="6" t="s">
        <v>23</v>
      </c>
      <c r="C1997" s="6">
        <v>1197831</v>
      </c>
      <c r="D1997" s="7">
        <v>44444</v>
      </c>
      <c r="E1997" s="6" t="s">
        <v>24</v>
      </c>
      <c r="F1997" s="6" t="s">
        <v>78</v>
      </c>
      <c r="G1997" s="6" t="s">
        <v>79</v>
      </c>
      <c r="H1997" s="6" t="s">
        <v>20</v>
      </c>
      <c r="I1997" s="25">
        <v>0.6</v>
      </c>
      <c r="J1997" s="22">
        <v>4000</v>
      </c>
      <c r="K1997" s="23">
        <f t="shared" si="103"/>
        <v>2400</v>
      </c>
      <c r="L1997" s="23">
        <f t="shared" si="104"/>
        <v>1200</v>
      </c>
      <c r="M1997" s="33">
        <v>0.5</v>
      </c>
      <c r="N1997" s="30">
        <f t="shared" si="114"/>
        <v>0.6</v>
      </c>
      <c r="O1997" s="31">
        <v>2400</v>
      </c>
      <c r="P1997" s="31">
        <v>1200</v>
      </c>
      <c r="Q1997" s="30">
        <f t="shared" si="115"/>
        <v>1440</v>
      </c>
      <c r="R1997" s="27">
        <f t="shared" si="113"/>
        <v>9</v>
      </c>
    </row>
    <row r="1998" spans="1:18">
      <c r="A1998" s="1"/>
      <c r="B1998" s="6" t="s">
        <v>23</v>
      </c>
      <c r="C1998" s="6">
        <v>1197831</v>
      </c>
      <c r="D1998" s="7">
        <v>44444</v>
      </c>
      <c r="E1998" s="6" t="s">
        <v>24</v>
      </c>
      <c r="F1998" s="6" t="s">
        <v>78</v>
      </c>
      <c r="G1998" s="6" t="s">
        <v>79</v>
      </c>
      <c r="H1998" s="6" t="s">
        <v>21</v>
      </c>
      <c r="I1998" s="25">
        <v>0.55000000000000004</v>
      </c>
      <c r="J1998" s="22">
        <v>4000</v>
      </c>
      <c r="K1998" s="23">
        <f t="shared" si="103"/>
        <v>2200</v>
      </c>
      <c r="L1998" s="23">
        <f t="shared" si="104"/>
        <v>770</v>
      </c>
      <c r="M1998" s="33">
        <v>0.35</v>
      </c>
      <c r="N1998" s="30">
        <f t="shared" si="114"/>
        <v>0.55000000000000004</v>
      </c>
      <c r="O1998" s="31">
        <v>2200</v>
      </c>
      <c r="P1998" s="31">
        <v>770</v>
      </c>
      <c r="Q1998" s="30">
        <f t="shared" si="115"/>
        <v>1210</v>
      </c>
      <c r="R1998" s="27">
        <f t="shared" si="113"/>
        <v>9</v>
      </c>
    </row>
    <row r="1999" spans="1:18">
      <c r="A1999" s="1"/>
      <c r="B1999" s="6" t="s">
        <v>23</v>
      </c>
      <c r="C1999" s="6">
        <v>1197831</v>
      </c>
      <c r="D1999" s="7">
        <v>44444</v>
      </c>
      <c r="E1999" s="6" t="s">
        <v>24</v>
      </c>
      <c r="F1999" s="6" t="s">
        <v>78</v>
      </c>
      <c r="G1999" s="6" t="s">
        <v>79</v>
      </c>
      <c r="H1999" s="6" t="s">
        <v>22</v>
      </c>
      <c r="I1999" s="25">
        <v>0.5</v>
      </c>
      <c r="J1999" s="22">
        <v>6250</v>
      </c>
      <c r="K1999" s="23">
        <f t="shared" si="103"/>
        <v>3125</v>
      </c>
      <c r="L1999" s="23">
        <f t="shared" si="104"/>
        <v>1718.7500000000002</v>
      </c>
      <c r="M1999" s="33">
        <v>0.55000000000000004</v>
      </c>
      <c r="N1999" s="30">
        <f t="shared" si="114"/>
        <v>0.5</v>
      </c>
      <c r="O1999" s="31">
        <v>3125</v>
      </c>
      <c r="P1999" s="31">
        <v>1718.75</v>
      </c>
      <c r="Q1999" s="30">
        <f t="shared" si="115"/>
        <v>1562.5</v>
      </c>
      <c r="R1999" s="27">
        <f t="shared" si="113"/>
        <v>9</v>
      </c>
    </row>
    <row r="2000" spans="1:18">
      <c r="A2000" s="1"/>
      <c r="B2000" s="6" t="s">
        <v>23</v>
      </c>
      <c r="C2000" s="6">
        <v>1197831</v>
      </c>
      <c r="D2000" s="7">
        <v>44473</v>
      </c>
      <c r="E2000" s="6" t="s">
        <v>24</v>
      </c>
      <c r="F2000" s="6" t="s">
        <v>78</v>
      </c>
      <c r="G2000" s="6" t="s">
        <v>79</v>
      </c>
      <c r="H2000" s="6" t="s">
        <v>17</v>
      </c>
      <c r="I2000" s="25">
        <v>0.4</v>
      </c>
      <c r="J2000" s="22">
        <v>5750</v>
      </c>
      <c r="K2000" s="23">
        <f t="shared" si="103"/>
        <v>2300</v>
      </c>
      <c r="L2000" s="23">
        <f t="shared" si="104"/>
        <v>919.99999999999989</v>
      </c>
      <c r="M2000" s="33">
        <v>0.39999999999999997</v>
      </c>
      <c r="N2000" s="30">
        <f t="shared" si="114"/>
        <v>0.4</v>
      </c>
      <c r="O2000" s="31">
        <v>2300</v>
      </c>
      <c r="P2000" s="31">
        <v>920</v>
      </c>
      <c r="Q2000" s="30">
        <f t="shared" si="115"/>
        <v>920</v>
      </c>
      <c r="R2000" s="27">
        <f t="shared" si="113"/>
        <v>10</v>
      </c>
    </row>
    <row r="2001" spans="1:18">
      <c r="A2001" s="1"/>
      <c r="B2001" s="6" t="s">
        <v>23</v>
      </c>
      <c r="C2001" s="6">
        <v>1197831</v>
      </c>
      <c r="D2001" s="7">
        <v>44473</v>
      </c>
      <c r="E2001" s="6" t="s">
        <v>24</v>
      </c>
      <c r="F2001" s="6" t="s">
        <v>78</v>
      </c>
      <c r="G2001" s="6" t="s">
        <v>79</v>
      </c>
      <c r="H2001" s="6" t="s">
        <v>18</v>
      </c>
      <c r="I2001" s="25">
        <v>0.4</v>
      </c>
      <c r="J2001" s="22">
        <v>5750</v>
      </c>
      <c r="K2001" s="23">
        <f t="shared" si="103"/>
        <v>2300</v>
      </c>
      <c r="L2001" s="23">
        <f t="shared" si="104"/>
        <v>919.99999999999989</v>
      </c>
      <c r="M2001" s="33">
        <v>0.39999999999999997</v>
      </c>
      <c r="N2001" s="30">
        <f t="shared" si="114"/>
        <v>0.4</v>
      </c>
      <c r="O2001" s="31">
        <v>2300</v>
      </c>
      <c r="P2001" s="31">
        <v>920</v>
      </c>
      <c r="Q2001" s="30">
        <f t="shared" si="115"/>
        <v>920</v>
      </c>
      <c r="R2001" s="27">
        <f t="shared" si="113"/>
        <v>10</v>
      </c>
    </row>
    <row r="2002" spans="1:18">
      <c r="A2002" s="1"/>
      <c r="B2002" s="6" t="s">
        <v>23</v>
      </c>
      <c r="C2002" s="6">
        <v>1197831</v>
      </c>
      <c r="D2002" s="7">
        <v>44473</v>
      </c>
      <c r="E2002" s="6" t="s">
        <v>24</v>
      </c>
      <c r="F2002" s="6" t="s">
        <v>78</v>
      </c>
      <c r="G2002" s="6" t="s">
        <v>79</v>
      </c>
      <c r="H2002" s="6" t="s">
        <v>19</v>
      </c>
      <c r="I2002" s="25">
        <v>0.45</v>
      </c>
      <c r="J2002" s="22">
        <v>5250</v>
      </c>
      <c r="K2002" s="23">
        <f t="shared" si="103"/>
        <v>2362.5</v>
      </c>
      <c r="L2002" s="23">
        <f t="shared" si="104"/>
        <v>944.99999999999989</v>
      </c>
      <c r="M2002" s="33">
        <v>0.39999999999999997</v>
      </c>
      <c r="N2002" s="30">
        <f t="shared" si="114"/>
        <v>0.45</v>
      </c>
      <c r="O2002" s="31">
        <v>2362.5</v>
      </c>
      <c r="P2002" s="31">
        <v>945</v>
      </c>
      <c r="Q2002" s="30">
        <f t="shared" si="115"/>
        <v>1063.125</v>
      </c>
      <c r="R2002" s="27">
        <f t="shared" si="113"/>
        <v>10</v>
      </c>
    </row>
    <row r="2003" spans="1:18">
      <c r="A2003" s="1"/>
      <c r="B2003" s="6" t="s">
        <v>23</v>
      </c>
      <c r="C2003" s="6">
        <v>1197831</v>
      </c>
      <c r="D2003" s="7">
        <v>44473</v>
      </c>
      <c r="E2003" s="6" t="s">
        <v>24</v>
      </c>
      <c r="F2003" s="6" t="s">
        <v>78</v>
      </c>
      <c r="G2003" s="6" t="s">
        <v>79</v>
      </c>
      <c r="H2003" s="6" t="s">
        <v>20</v>
      </c>
      <c r="I2003" s="25">
        <v>0.45</v>
      </c>
      <c r="J2003" s="22">
        <v>3750</v>
      </c>
      <c r="K2003" s="23">
        <f t="shared" si="103"/>
        <v>1687.5</v>
      </c>
      <c r="L2003" s="23">
        <f t="shared" si="104"/>
        <v>843.75</v>
      </c>
      <c r="M2003" s="33">
        <v>0.5</v>
      </c>
      <c r="N2003" s="30">
        <f t="shared" si="114"/>
        <v>0.45</v>
      </c>
      <c r="O2003" s="31">
        <v>1687.5</v>
      </c>
      <c r="P2003" s="31">
        <v>843.75</v>
      </c>
      <c r="Q2003" s="30">
        <f t="shared" si="115"/>
        <v>759.375</v>
      </c>
      <c r="R2003" s="27">
        <f t="shared" si="113"/>
        <v>10</v>
      </c>
    </row>
    <row r="2004" spans="1:18">
      <c r="A2004" s="1"/>
      <c r="B2004" s="6" t="s">
        <v>23</v>
      </c>
      <c r="C2004" s="6">
        <v>1197831</v>
      </c>
      <c r="D2004" s="7">
        <v>44473</v>
      </c>
      <c r="E2004" s="6" t="s">
        <v>24</v>
      </c>
      <c r="F2004" s="6" t="s">
        <v>78</v>
      </c>
      <c r="G2004" s="6" t="s">
        <v>79</v>
      </c>
      <c r="H2004" s="6" t="s">
        <v>21</v>
      </c>
      <c r="I2004" s="25">
        <v>0.35000000000000003</v>
      </c>
      <c r="J2004" s="22">
        <v>3500</v>
      </c>
      <c r="K2004" s="23">
        <f t="shared" si="103"/>
        <v>1225.0000000000002</v>
      </c>
      <c r="L2004" s="23">
        <f t="shared" si="104"/>
        <v>428.75000000000006</v>
      </c>
      <c r="M2004" s="33">
        <v>0.35</v>
      </c>
      <c r="N2004" s="30">
        <f t="shared" si="114"/>
        <v>0.35</v>
      </c>
      <c r="O2004" s="31">
        <v>1225</v>
      </c>
      <c r="P2004" s="31">
        <v>428.75</v>
      </c>
      <c r="Q2004" s="30">
        <f t="shared" si="115"/>
        <v>428.75000000000006</v>
      </c>
      <c r="R2004" s="27">
        <f t="shared" si="113"/>
        <v>10</v>
      </c>
    </row>
    <row r="2005" spans="1:18">
      <c r="A2005" s="1"/>
      <c r="B2005" s="6" t="s">
        <v>23</v>
      </c>
      <c r="C2005" s="6">
        <v>1197831</v>
      </c>
      <c r="D2005" s="7">
        <v>44473</v>
      </c>
      <c r="E2005" s="6" t="s">
        <v>24</v>
      </c>
      <c r="F2005" s="6" t="s">
        <v>78</v>
      </c>
      <c r="G2005" s="6" t="s">
        <v>79</v>
      </c>
      <c r="H2005" s="6" t="s">
        <v>22</v>
      </c>
      <c r="I2005" s="25">
        <v>0.45</v>
      </c>
      <c r="J2005" s="22">
        <v>5250</v>
      </c>
      <c r="K2005" s="23">
        <f t="shared" si="103"/>
        <v>2362.5</v>
      </c>
      <c r="L2005" s="23">
        <f t="shared" si="104"/>
        <v>1299.375</v>
      </c>
      <c r="M2005" s="33">
        <v>0.55000000000000004</v>
      </c>
      <c r="N2005" s="30">
        <f t="shared" si="114"/>
        <v>0.45</v>
      </c>
      <c r="O2005" s="31">
        <v>2362.5</v>
      </c>
      <c r="P2005" s="31">
        <v>1299.375</v>
      </c>
      <c r="Q2005" s="30">
        <f t="shared" si="115"/>
        <v>1063.125</v>
      </c>
      <c r="R2005" s="27">
        <f t="shared" si="113"/>
        <v>10</v>
      </c>
    </row>
    <row r="2006" spans="1:18">
      <c r="A2006" s="1"/>
      <c r="B2006" s="6" t="s">
        <v>23</v>
      </c>
      <c r="C2006" s="6">
        <v>1197831</v>
      </c>
      <c r="D2006" s="7">
        <v>44505</v>
      </c>
      <c r="E2006" s="6" t="s">
        <v>24</v>
      </c>
      <c r="F2006" s="6" t="s">
        <v>78</v>
      </c>
      <c r="G2006" s="6" t="s">
        <v>79</v>
      </c>
      <c r="H2006" s="6" t="s">
        <v>17</v>
      </c>
      <c r="I2006" s="25">
        <v>0.35000000000000003</v>
      </c>
      <c r="J2006" s="22">
        <v>6750</v>
      </c>
      <c r="K2006" s="23">
        <f t="shared" si="103"/>
        <v>2362.5</v>
      </c>
      <c r="L2006" s="23">
        <f t="shared" si="104"/>
        <v>944.99999999999989</v>
      </c>
      <c r="M2006" s="33">
        <v>0.39999999999999997</v>
      </c>
      <c r="N2006" s="30">
        <f t="shared" si="114"/>
        <v>0.35</v>
      </c>
      <c r="O2006" s="31">
        <v>2362.5</v>
      </c>
      <c r="P2006" s="31">
        <v>945</v>
      </c>
      <c r="Q2006" s="30">
        <f t="shared" si="115"/>
        <v>826.875</v>
      </c>
      <c r="R2006" s="27">
        <f t="shared" si="113"/>
        <v>11</v>
      </c>
    </row>
    <row r="2007" spans="1:18">
      <c r="A2007" s="1"/>
      <c r="B2007" s="6" t="s">
        <v>23</v>
      </c>
      <c r="C2007" s="6">
        <v>1197831</v>
      </c>
      <c r="D2007" s="7">
        <v>44505</v>
      </c>
      <c r="E2007" s="6" t="s">
        <v>24</v>
      </c>
      <c r="F2007" s="6" t="s">
        <v>78</v>
      </c>
      <c r="G2007" s="6" t="s">
        <v>79</v>
      </c>
      <c r="H2007" s="6" t="s">
        <v>18</v>
      </c>
      <c r="I2007" s="25">
        <v>0.35000000000000003</v>
      </c>
      <c r="J2007" s="22">
        <v>6750</v>
      </c>
      <c r="K2007" s="23">
        <f t="shared" si="103"/>
        <v>2362.5</v>
      </c>
      <c r="L2007" s="23">
        <f t="shared" si="104"/>
        <v>944.99999999999989</v>
      </c>
      <c r="M2007" s="33">
        <v>0.39999999999999997</v>
      </c>
      <c r="N2007" s="30">
        <f t="shared" si="114"/>
        <v>0.35</v>
      </c>
      <c r="O2007" s="31">
        <v>2362.5</v>
      </c>
      <c r="P2007" s="31">
        <v>945</v>
      </c>
      <c r="Q2007" s="30">
        <f t="shared" si="115"/>
        <v>826.875</v>
      </c>
      <c r="R2007" s="27">
        <f t="shared" si="113"/>
        <v>11</v>
      </c>
    </row>
    <row r="2008" spans="1:18">
      <c r="A2008" s="1"/>
      <c r="B2008" s="6" t="s">
        <v>23</v>
      </c>
      <c r="C2008" s="6">
        <v>1197831</v>
      </c>
      <c r="D2008" s="7">
        <v>44505</v>
      </c>
      <c r="E2008" s="6" t="s">
        <v>24</v>
      </c>
      <c r="F2008" s="6" t="s">
        <v>78</v>
      </c>
      <c r="G2008" s="6" t="s">
        <v>79</v>
      </c>
      <c r="H2008" s="6" t="s">
        <v>19</v>
      </c>
      <c r="I2008" s="25">
        <v>0.6</v>
      </c>
      <c r="J2008" s="22">
        <v>6000</v>
      </c>
      <c r="K2008" s="23">
        <f t="shared" si="103"/>
        <v>3600</v>
      </c>
      <c r="L2008" s="23">
        <f t="shared" si="104"/>
        <v>1439.9999999999998</v>
      </c>
      <c r="M2008" s="33">
        <v>0.39999999999999997</v>
      </c>
      <c r="N2008" s="30">
        <f t="shared" si="114"/>
        <v>0.6</v>
      </c>
      <c r="O2008" s="31">
        <v>3600</v>
      </c>
      <c r="P2008" s="31">
        <v>1440</v>
      </c>
      <c r="Q2008" s="30">
        <f t="shared" si="115"/>
        <v>2160</v>
      </c>
      <c r="R2008" s="27">
        <f t="shared" si="113"/>
        <v>11</v>
      </c>
    </row>
    <row r="2009" spans="1:18">
      <c r="A2009" s="1"/>
      <c r="B2009" s="6" t="s">
        <v>23</v>
      </c>
      <c r="C2009" s="6">
        <v>1197831</v>
      </c>
      <c r="D2009" s="7">
        <v>44505</v>
      </c>
      <c r="E2009" s="6" t="s">
        <v>24</v>
      </c>
      <c r="F2009" s="6" t="s">
        <v>78</v>
      </c>
      <c r="G2009" s="6" t="s">
        <v>79</v>
      </c>
      <c r="H2009" s="6" t="s">
        <v>20</v>
      </c>
      <c r="I2009" s="25">
        <v>0.6</v>
      </c>
      <c r="J2009" s="22">
        <v>4500</v>
      </c>
      <c r="K2009" s="23">
        <f t="shared" si="103"/>
        <v>2700</v>
      </c>
      <c r="L2009" s="23">
        <f t="shared" si="104"/>
        <v>1350</v>
      </c>
      <c r="M2009" s="33">
        <v>0.5</v>
      </c>
      <c r="N2009" s="30">
        <f t="shared" si="114"/>
        <v>0.6</v>
      </c>
      <c r="O2009" s="31">
        <v>2700</v>
      </c>
      <c r="P2009" s="31">
        <v>1350</v>
      </c>
      <c r="Q2009" s="30">
        <f t="shared" si="115"/>
        <v>1620</v>
      </c>
      <c r="R2009" s="27">
        <f t="shared" si="113"/>
        <v>11</v>
      </c>
    </row>
    <row r="2010" spans="1:18">
      <c r="A2010" s="1"/>
      <c r="B2010" s="6" t="s">
        <v>23</v>
      </c>
      <c r="C2010" s="6">
        <v>1197831</v>
      </c>
      <c r="D2010" s="7">
        <v>44505</v>
      </c>
      <c r="E2010" s="6" t="s">
        <v>24</v>
      </c>
      <c r="F2010" s="6" t="s">
        <v>78</v>
      </c>
      <c r="G2010" s="6" t="s">
        <v>79</v>
      </c>
      <c r="H2010" s="6" t="s">
        <v>21</v>
      </c>
      <c r="I2010" s="25">
        <v>0.54999999999999993</v>
      </c>
      <c r="J2010" s="22">
        <v>4250</v>
      </c>
      <c r="K2010" s="23">
        <f t="shared" si="103"/>
        <v>2337.4999999999995</v>
      </c>
      <c r="L2010" s="23">
        <f t="shared" si="104"/>
        <v>818.12499999999977</v>
      </c>
      <c r="M2010" s="33">
        <v>0.35</v>
      </c>
      <c r="N2010" s="30">
        <f t="shared" si="114"/>
        <v>0.55000000000000004</v>
      </c>
      <c r="O2010" s="31">
        <v>2337.5</v>
      </c>
      <c r="P2010" s="31">
        <v>818.125</v>
      </c>
      <c r="Q2010" s="30">
        <f t="shared" si="115"/>
        <v>1285.6249999999998</v>
      </c>
      <c r="R2010" s="27">
        <f t="shared" si="113"/>
        <v>11</v>
      </c>
    </row>
    <row r="2011" spans="1:18">
      <c r="A2011" s="1"/>
      <c r="B2011" s="6" t="s">
        <v>23</v>
      </c>
      <c r="C2011" s="6">
        <v>1197831</v>
      </c>
      <c r="D2011" s="7">
        <v>44505</v>
      </c>
      <c r="E2011" s="6" t="s">
        <v>24</v>
      </c>
      <c r="F2011" s="6" t="s">
        <v>78</v>
      </c>
      <c r="G2011" s="6" t="s">
        <v>79</v>
      </c>
      <c r="H2011" s="6" t="s">
        <v>22</v>
      </c>
      <c r="I2011" s="25">
        <v>0.65</v>
      </c>
      <c r="J2011" s="22">
        <v>6250</v>
      </c>
      <c r="K2011" s="23">
        <f t="shared" si="103"/>
        <v>4062.5</v>
      </c>
      <c r="L2011" s="23">
        <f t="shared" si="104"/>
        <v>2234.375</v>
      </c>
      <c r="M2011" s="33">
        <v>0.55000000000000004</v>
      </c>
      <c r="N2011" s="30">
        <f t="shared" si="114"/>
        <v>0.65</v>
      </c>
      <c r="O2011" s="31">
        <v>4062.5</v>
      </c>
      <c r="P2011" s="31">
        <v>2234.375</v>
      </c>
      <c r="Q2011" s="30">
        <f t="shared" si="115"/>
        <v>2640.625</v>
      </c>
      <c r="R2011" s="27">
        <f t="shared" si="113"/>
        <v>11</v>
      </c>
    </row>
    <row r="2012" spans="1:18">
      <c r="A2012" s="1"/>
      <c r="B2012" s="6" t="s">
        <v>23</v>
      </c>
      <c r="C2012" s="6">
        <v>1197831</v>
      </c>
      <c r="D2012" s="7">
        <v>44534</v>
      </c>
      <c r="E2012" s="6" t="s">
        <v>24</v>
      </c>
      <c r="F2012" s="6" t="s">
        <v>78</v>
      </c>
      <c r="G2012" s="6" t="s">
        <v>79</v>
      </c>
      <c r="H2012" s="6" t="s">
        <v>17</v>
      </c>
      <c r="I2012" s="25">
        <v>0.54999999999999993</v>
      </c>
      <c r="J2012" s="22">
        <v>7750</v>
      </c>
      <c r="K2012" s="23">
        <f t="shared" si="103"/>
        <v>4262.4999999999991</v>
      </c>
      <c r="L2012" s="23">
        <f t="shared" si="104"/>
        <v>1704.9999999999995</v>
      </c>
      <c r="M2012" s="33">
        <v>0.39999999999999997</v>
      </c>
      <c r="N2012" s="30">
        <f t="shared" si="114"/>
        <v>0.55000000000000004</v>
      </c>
      <c r="O2012" s="31">
        <v>4262.5</v>
      </c>
      <c r="P2012" s="31">
        <v>1705</v>
      </c>
      <c r="Q2012" s="30">
        <f t="shared" si="115"/>
        <v>2344.3749999999995</v>
      </c>
      <c r="R2012" s="27">
        <f>MONTH(D2012)</f>
        <v>12</v>
      </c>
    </row>
    <row r="2013" spans="1:18">
      <c r="A2013" s="1"/>
      <c r="B2013" s="6" t="s">
        <v>23</v>
      </c>
      <c r="C2013" s="6">
        <v>1197831</v>
      </c>
      <c r="D2013" s="7">
        <v>44534</v>
      </c>
      <c r="E2013" s="6" t="s">
        <v>24</v>
      </c>
      <c r="F2013" s="6" t="s">
        <v>78</v>
      </c>
      <c r="G2013" s="6" t="s">
        <v>79</v>
      </c>
      <c r="H2013" s="6" t="s">
        <v>18</v>
      </c>
      <c r="I2013" s="25">
        <v>0.54999999999999993</v>
      </c>
      <c r="J2013" s="22">
        <v>7750</v>
      </c>
      <c r="K2013" s="23">
        <f t="shared" si="103"/>
        <v>4262.4999999999991</v>
      </c>
      <c r="L2013" s="23">
        <f t="shared" si="104"/>
        <v>1704.9999999999995</v>
      </c>
      <c r="M2013" s="33">
        <v>0.39999999999999997</v>
      </c>
      <c r="N2013" s="30">
        <f t="shared" si="114"/>
        <v>0.55000000000000004</v>
      </c>
      <c r="O2013" s="31">
        <v>4262.5</v>
      </c>
      <c r="P2013" s="31">
        <v>1705</v>
      </c>
      <c r="Q2013" s="30">
        <f t="shared" si="115"/>
        <v>2344.3749999999995</v>
      </c>
      <c r="R2013" s="27">
        <f t="shared" ref="R2013:R2076" si="116">MONTH(D2013)</f>
        <v>12</v>
      </c>
    </row>
    <row r="2014" spans="1:18">
      <c r="A2014" s="1"/>
      <c r="B2014" s="6" t="s">
        <v>23</v>
      </c>
      <c r="C2014" s="6">
        <v>1197831</v>
      </c>
      <c r="D2014" s="7">
        <v>44534</v>
      </c>
      <c r="E2014" s="6" t="s">
        <v>24</v>
      </c>
      <c r="F2014" s="6" t="s">
        <v>78</v>
      </c>
      <c r="G2014" s="6" t="s">
        <v>79</v>
      </c>
      <c r="H2014" s="6" t="s">
        <v>19</v>
      </c>
      <c r="I2014" s="25">
        <v>0.6</v>
      </c>
      <c r="J2014" s="22">
        <v>6750</v>
      </c>
      <c r="K2014" s="23">
        <f t="shared" si="103"/>
        <v>4050</v>
      </c>
      <c r="L2014" s="23">
        <f t="shared" si="104"/>
        <v>1619.9999999999998</v>
      </c>
      <c r="M2014" s="33">
        <v>0.39999999999999997</v>
      </c>
      <c r="N2014" s="30">
        <f t="shared" si="114"/>
        <v>0.6</v>
      </c>
      <c r="O2014" s="31">
        <v>4050</v>
      </c>
      <c r="P2014" s="31">
        <v>1620</v>
      </c>
      <c r="Q2014" s="30">
        <f t="shared" si="115"/>
        <v>2430</v>
      </c>
      <c r="R2014" s="27">
        <f t="shared" si="116"/>
        <v>12</v>
      </c>
    </row>
    <row r="2015" spans="1:18">
      <c r="A2015" s="1"/>
      <c r="B2015" s="6" t="s">
        <v>23</v>
      </c>
      <c r="C2015" s="6">
        <v>1197831</v>
      </c>
      <c r="D2015" s="7">
        <v>44534</v>
      </c>
      <c r="E2015" s="6" t="s">
        <v>24</v>
      </c>
      <c r="F2015" s="6" t="s">
        <v>78</v>
      </c>
      <c r="G2015" s="6" t="s">
        <v>79</v>
      </c>
      <c r="H2015" s="6" t="s">
        <v>20</v>
      </c>
      <c r="I2015" s="25">
        <v>0.6</v>
      </c>
      <c r="J2015" s="22">
        <v>5250</v>
      </c>
      <c r="K2015" s="23">
        <f t="shared" si="103"/>
        <v>3150</v>
      </c>
      <c r="L2015" s="23">
        <f t="shared" si="104"/>
        <v>1575</v>
      </c>
      <c r="M2015" s="33">
        <v>0.5</v>
      </c>
      <c r="N2015" s="30">
        <f t="shared" si="114"/>
        <v>0.6</v>
      </c>
      <c r="O2015" s="31">
        <v>3150</v>
      </c>
      <c r="P2015" s="31">
        <v>1575</v>
      </c>
      <c r="Q2015" s="30">
        <f t="shared" si="115"/>
        <v>1890</v>
      </c>
      <c r="R2015" s="27">
        <f t="shared" si="116"/>
        <v>12</v>
      </c>
    </row>
    <row r="2016" spans="1:18">
      <c r="A2016" s="1"/>
      <c r="B2016" s="6" t="s">
        <v>23</v>
      </c>
      <c r="C2016" s="6">
        <v>1197831</v>
      </c>
      <c r="D2016" s="7">
        <v>44534</v>
      </c>
      <c r="E2016" s="6" t="s">
        <v>24</v>
      </c>
      <c r="F2016" s="6" t="s">
        <v>78</v>
      </c>
      <c r="G2016" s="6" t="s">
        <v>79</v>
      </c>
      <c r="H2016" s="6" t="s">
        <v>21</v>
      </c>
      <c r="I2016" s="25">
        <v>0.54999999999999993</v>
      </c>
      <c r="J2016" s="22">
        <v>4750</v>
      </c>
      <c r="K2016" s="23">
        <f t="shared" si="103"/>
        <v>2612.4999999999995</v>
      </c>
      <c r="L2016" s="23">
        <f t="shared" si="104"/>
        <v>914.37499999999977</v>
      </c>
      <c r="M2016" s="33">
        <v>0.35</v>
      </c>
      <c r="N2016" s="30">
        <f t="shared" si="114"/>
        <v>0.55000000000000004</v>
      </c>
      <c r="O2016" s="31">
        <v>2612.5</v>
      </c>
      <c r="P2016" s="31">
        <v>914.375</v>
      </c>
      <c r="Q2016" s="30">
        <f t="shared" si="115"/>
        <v>1436.8749999999998</v>
      </c>
      <c r="R2016" s="27">
        <f t="shared" si="116"/>
        <v>12</v>
      </c>
    </row>
    <row r="2017" spans="1:18">
      <c r="A2017" s="1"/>
      <c r="B2017" s="6" t="s">
        <v>23</v>
      </c>
      <c r="C2017" s="6">
        <v>1197831</v>
      </c>
      <c r="D2017" s="7">
        <v>44534</v>
      </c>
      <c r="E2017" s="6" t="s">
        <v>24</v>
      </c>
      <c r="F2017" s="6" t="s">
        <v>78</v>
      </c>
      <c r="G2017" s="6" t="s">
        <v>79</v>
      </c>
      <c r="H2017" s="6" t="s">
        <v>22</v>
      </c>
      <c r="I2017" s="25">
        <v>0.65</v>
      </c>
      <c r="J2017" s="22">
        <v>7250</v>
      </c>
      <c r="K2017" s="23">
        <f t="shared" si="103"/>
        <v>4712.5</v>
      </c>
      <c r="L2017" s="23">
        <f t="shared" si="104"/>
        <v>2591.875</v>
      </c>
      <c r="M2017" s="33">
        <v>0.55000000000000004</v>
      </c>
      <c r="N2017" s="30">
        <f t="shared" si="114"/>
        <v>0.65</v>
      </c>
      <c r="O2017" s="31">
        <v>4712.5</v>
      </c>
      <c r="P2017" s="31">
        <v>2591.875</v>
      </c>
      <c r="Q2017" s="30">
        <f t="shared" si="115"/>
        <v>3063.125</v>
      </c>
      <c r="R2017" s="27">
        <f t="shared" si="116"/>
        <v>12</v>
      </c>
    </row>
    <row r="2018" spans="1:18">
      <c r="A2018" s="1" t="s">
        <v>39</v>
      </c>
      <c r="B2018" s="6" t="s">
        <v>27</v>
      </c>
      <c r="C2018" s="6">
        <v>1128299</v>
      </c>
      <c r="D2018" s="7">
        <v>44219</v>
      </c>
      <c r="E2018" s="6" t="s">
        <v>28</v>
      </c>
      <c r="F2018" s="6" t="s">
        <v>80</v>
      </c>
      <c r="G2018" s="6" t="s">
        <v>81</v>
      </c>
      <c r="H2018" s="6" t="s">
        <v>17</v>
      </c>
      <c r="I2018" s="25">
        <v>0.29999999999999993</v>
      </c>
      <c r="J2018" s="22">
        <v>4250</v>
      </c>
      <c r="K2018" s="23">
        <f t="shared" si="103"/>
        <v>1274.9999999999998</v>
      </c>
      <c r="L2018" s="23">
        <f t="shared" si="104"/>
        <v>446.24999999999989</v>
      </c>
      <c r="M2018" s="33">
        <v>0.35</v>
      </c>
      <c r="N2018" s="30">
        <f t="shared" si="114"/>
        <v>0.3</v>
      </c>
      <c r="O2018" s="31">
        <v>1275</v>
      </c>
      <c r="P2018" s="31">
        <v>446.25</v>
      </c>
      <c r="Q2018" s="30">
        <f t="shared" si="115"/>
        <v>382.49999999999994</v>
      </c>
      <c r="R2018" s="27">
        <f t="shared" si="116"/>
        <v>1</v>
      </c>
    </row>
    <row r="2019" spans="1:18">
      <c r="A2019" s="1"/>
      <c r="B2019" s="6" t="s">
        <v>27</v>
      </c>
      <c r="C2019" s="6">
        <v>1128299</v>
      </c>
      <c r="D2019" s="7">
        <v>44219</v>
      </c>
      <c r="E2019" s="6" t="s">
        <v>28</v>
      </c>
      <c r="F2019" s="6" t="s">
        <v>80</v>
      </c>
      <c r="G2019" s="6" t="s">
        <v>81</v>
      </c>
      <c r="H2019" s="6" t="s">
        <v>18</v>
      </c>
      <c r="I2019" s="25">
        <v>0.4</v>
      </c>
      <c r="J2019" s="22">
        <v>4250</v>
      </c>
      <c r="K2019" s="23">
        <f t="shared" si="103"/>
        <v>1700</v>
      </c>
      <c r="L2019" s="23">
        <f t="shared" si="104"/>
        <v>680</v>
      </c>
      <c r="M2019" s="33">
        <v>0.4</v>
      </c>
      <c r="N2019" s="30">
        <f t="shared" si="114"/>
        <v>0.4</v>
      </c>
      <c r="O2019" s="31">
        <v>1700</v>
      </c>
      <c r="P2019" s="31">
        <v>680</v>
      </c>
      <c r="Q2019" s="30">
        <f t="shared" si="115"/>
        <v>680</v>
      </c>
      <c r="R2019" s="27">
        <f t="shared" si="116"/>
        <v>1</v>
      </c>
    </row>
    <row r="2020" spans="1:18">
      <c r="A2020" s="1"/>
      <c r="B2020" s="6" t="s">
        <v>27</v>
      </c>
      <c r="C2020" s="6">
        <v>1128299</v>
      </c>
      <c r="D2020" s="7">
        <v>44219</v>
      </c>
      <c r="E2020" s="6" t="s">
        <v>28</v>
      </c>
      <c r="F2020" s="6" t="s">
        <v>80</v>
      </c>
      <c r="G2020" s="6" t="s">
        <v>81</v>
      </c>
      <c r="H2020" s="6" t="s">
        <v>19</v>
      </c>
      <c r="I2020" s="25">
        <v>0.4</v>
      </c>
      <c r="J2020" s="22">
        <v>4250</v>
      </c>
      <c r="K2020" s="23">
        <f t="shared" si="103"/>
        <v>1700</v>
      </c>
      <c r="L2020" s="23">
        <f t="shared" si="104"/>
        <v>595</v>
      </c>
      <c r="M2020" s="33">
        <v>0.35</v>
      </c>
      <c r="N2020" s="30">
        <f t="shared" si="114"/>
        <v>0.4</v>
      </c>
      <c r="O2020" s="31">
        <v>1700</v>
      </c>
      <c r="P2020" s="31">
        <v>595</v>
      </c>
      <c r="Q2020" s="30">
        <f t="shared" si="115"/>
        <v>680</v>
      </c>
      <c r="R2020" s="27">
        <f t="shared" si="116"/>
        <v>1</v>
      </c>
    </row>
    <row r="2021" spans="1:18">
      <c r="A2021" s="1"/>
      <c r="B2021" s="6" t="s">
        <v>27</v>
      </c>
      <c r="C2021" s="6">
        <v>1128299</v>
      </c>
      <c r="D2021" s="7">
        <v>44219</v>
      </c>
      <c r="E2021" s="6" t="s">
        <v>28</v>
      </c>
      <c r="F2021" s="6" t="s">
        <v>80</v>
      </c>
      <c r="G2021" s="6" t="s">
        <v>81</v>
      </c>
      <c r="H2021" s="6" t="s">
        <v>20</v>
      </c>
      <c r="I2021" s="25">
        <v>0.4</v>
      </c>
      <c r="J2021" s="22">
        <v>2750</v>
      </c>
      <c r="K2021" s="23">
        <f t="shared" si="103"/>
        <v>1100</v>
      </c>
      <c r="L2021" s="23">
        <f t="shared" si="104"/>
        <v>385</v>
      </c>
      <c r="M2021" s="33">
        <v>0.35</v>
      </c>
      <c r="N2021" s="30">
        <f t="shared" si="114"/>
        <v>0.4</v>
      </c>
      <c r="O2021" s="31">
        <v>1100</v>
      </c>
      <c r="P2021" s="31">
        <v>385</v>
      </c>
      <c r="Q2021" s="30">
        <f t="shared" si="115"/>
        <v>440</v>
      </c>
      <c r="R2021" s="27">
        <f t="shared" si="116"/>
        <v>1</v>
      </c>
    </row>
    <row r="2022" spans="1:18">
      <c r="A2022" s="1"/>
      <c r="B2022" s="6" t="s">
        <v>27</v>
      </c>
      <c r="C2022" s="6">
        <v>1128299</v>
      </c>
      <c r="D2022" s="7">
        <v>44219</v>
      </c>
      <c r="E2022" s="6" t="s">
        <v>28</v>
      </c>
      <c r="F2022" s="6" t="s">
        <v>80</v>
      </c>
      <c r="G2022" s="6" t="s">
        <v>81</v>
      </c>
      <c r="H2022" s="6" t="s">
        <v>21</v>
      </c>
      <c r="I2022" s="25">
        <v>0.45000000000000007</v>
      </c>
      <c r="J2022" s="22">
        <v>2250</v>
      </c>
      <c r="K2022" s="23">
        <f t="shared" si="103"/>
        <v>1012.5000000000001</v>
      </c>
      <c r="L2022" s="23">
        <f t="shared" si="104"/>
        <v>303.75</v>
      </c>
      <c r="M2022" s="33">
        <v>0.3</v>
      </c>
      <c r="N2022" s="30">
        <f t="shared" si="114"/>
        <v>0.45</v>
      </c>
      <c r="O2022" s="31">
        <v>1012.5</v>
      </c>
      <c r="P2022" s="31">
        <v>303.75</v>
      </c>
      <c r="Q2022" s="30">
        <f t="shared" si="115"/>
        <v>455.62500000000006</v>
      </c>
      <c r="R2022" s="27">
        <f t="shared" si="116"/>
        <v>1</v>
      </c>
    </row>
    <row r="2023" spans="1:18">
      <c r="A2023" s="1"/>
      <c r="B2023" s="6" t="s">
        <v>27</v>
      </c>
      <c r="C2023" s="6">
        <v>1128299</v>
      </c>
      <c r="D2023" s="7">
        <v>44219</v>
      </c>
      <c r="E2023" s="6" t="s">
        <v>28</v>
      </c>
      <c r="F2023" s="6" t="s">
        <v>80</v>
      </c>
      <c r="G2023" s="6" t="s">
        <v>81</v>
      </c>
      <c r="H2023" s="6" t="s">
        <v>22</v>
      </c>
      <c r="I2023" s="25">
        <v>0.4</v>
      </c>
      <c r="J2023" s="22">
        <v>4250</v>
      </c>
      <c r="K2023" s="23">
        <f t="shared" si="103"/>
        <v>1700</v>
      </c>
      <c r="L2023" s="23">
        <f t="shared" si="104"/>
        <v>425</v>
      </c>
      <c r="M2023" s="33">
        <v>0.25</v>
      </c>
      <c r="N2023" s="30">
        <f t="shared" si="114"/>
        <v>0.4</v>
      </c>
      <c r="O2023" s="31">
        <v>1700</v>
      </c>
      <c r="P2023" s="31">
        <v>425</v>
      </c>
      <c r="Q2023" s="30">
        <f t="shared" si="115"/>
        <v>680</v>
      </c>
      <c r="R2023" s="27">
        <f t="shared" si="116"/>
        <v>1</v>
      </c>
    </row>
    <row r="2024" spans="1:18">
      <c r="A2024" s="1"/>
      <c r="B2024" s="6" t="s">
        <v>27</v>
      </c>
      <c r="C2024" s="6">
        <v>1128299</v>
      </c>
      <c r="D2024" s="7">
        <v>44250</v>
      </c>
      <c r="E2024" s="6" t="s">
        <v>28</v>
      </c>
      <c r="F2024" s="6" t="s">
        <v>80</v>
      </c>
      <c r="G2024" s="6" t="s">
        <v>81</v>
      </c>
      <c r="H2024" s="6" t="s">
        <v>17</v>
      </c>
      <c r="I2024" s="25">
        <v>0.29999999999999993</v>
      </c>
      <c r="J2024" s="22">
        <v>4750</v>
      </c>
      <c r="K2024" s="23">
        <f t="shared" si="103"/>
        <v>1424.9999999999998</v>
      </c>
      <c r="L2024" s="23">
        <f t="shared" si="104"/>
        <v>498.74999999999989</v>
      </c>
      <c r="M2024" s="33">
        <v>0.35</v>
      </c>
      <c r="N2024" s="30">
        <f t="shared" si="114"/>
        <v>0.3</v>
      </c>
      <c r="O2024" s="31">
        <v>1425</v>
      </c>
      <c r="P2024" s="31">
        <v>498.75</v>
      </c>
      <c r="Q2024" s="30">
        <f t="shared" si="115"/>
        <v>427.49999999999994</v>
      </c>
      <c r="R2024" s="27">
        <f t="shared" si="116"/>
        <v>2</v>
      </c>
    </row>
    <row r="2025" spans="1:18">
      <c r="A2025" s="1"/>
      <c r="B2025" s="6" t="s">
        <v>27</v>
      </c>
      <c r="C2025" s="6">
        <v>1128299</v>
      </c>
      <c r="D2025" s="7">
        <v>44250</v>
      </c>
      <c r="E2025" s="6" t="s">
        <v>28</v>
      </c>
      <c r="F2025" s="6" t="s">
        <v>80</v>
      </c>
      <c r="G2025" s="6" t="s">
        <v>81</v>
      </c>
      <c r="H2025" s="6" t="s">
        <v>18</v>
      </c>
      <c r="I2025" s="25">
        <v>0.4</v>
      </c>
      <c r="J2025" s="22">
        <v>3750</v>
      </c>
      <c r="K2025" s="23">
        <f t="shared" si="103"/>
        <v>1500</v>
      </c>
      <c r="L2025" s="23">
        <f t="shared" si="104"/>
        <v>600</v>
      </c>
      <c r="M2025" s="33">
        <v>0.4</v>
      </c>
      <c r="N2025" s="30">
        <f t="shared" si="114"/>
        <v>0.4</v>
      </c>
      <c r="O2025" s="31">
        <v>1500</v>
      </c>
      <c r="P2025" s="31">
        <v>600</v>
      </c>
      <c r="Q2025" s="30">
        <f t="shared" si="115"/>
        <v>600</v>
      </c>
      <c r="R2025" s="27">
        <f t="shared" si="116"/>
        <v>2</v>
      </c>
    </row>
    <row r="2026" spans="1:18">
      <c r="A2026" s="1"/>
      <c r="B2026" s="6" t="s">
        <v>27</v>
      </c>
      <c r="C2026" s="6">
        <v>1128299</v>
      </c>
      <c r="D2026" s="7">
        <v>44250</v>
      </c>
      <c r="E2026" s="6" t="s">
        <v>28</v>
      </c>
      <c r="F2026" s="6" t="s">
        <v>80</v>
      </c>
      <c r="G2026" s="6" t="s">
        <v>81</v>
      </c>
      <c r="H2026" s="6" t="s">
        <v>19</v>
      </c>
      <c r="I2026" s="25">
        <v>0.4</v>
      </c>
      <c r="J2026" s="22">
        <v>3750</v>
      </c>
      <c r="K2026" s="23">
        <f t="shared" si="103"/>
        <v>1500</v>
      </c>
      <c r="L2026" s="23">
        <f t="shared" si="104"/>
        <v>525</v>
      </c>
      <c r="M2026" s="33">
        <v>0.35</v>
      </c>
      <c r="N2026" s="30">
        <f t="shared" si="114"/>
        <v>0.4</v>
      </c>
      <c r="O2026" s="31">
        <v>1500</v>
      </c>
      <c r="P2026" s="31">
        <v>525</v>
      </c>
      <c r="Q2026" s="30">
        <f t="shared" si="115"/>
        <v>600</v>
      </c>
      <c r="R2026" s="27">
        <f t="shared" si="116"/>
        <v>2</v>
      </c>
    </row>
    <row r="2027" spans="1:18">
      <c r="A2027" s="1"/>
      <c r="B2027" s="6" t="s">
        <v>27</v>
      </c>
      <c r="C2027" s="6">
        <v>1128299</v>
      </c>
      <c r="D2027" s="7">
        <v>44250</v>
      </c>
      <c r="E2027" s="6" t="s">
        <v>28</v>
      </c>
      <c r="F2027" s="6" t="s">
        <v>80</v>
      </c>
      <c r="G2027" s="6" t="s">
        <v>81</v>
      </c>
      <c r="H2027" s="6" t="s">
        <v>20</v>
      </c>
      <c r="I2027" s="25">
        <v>0.4</v>
      </c>
      <c r="J2027" s="22">
        <v>2250</v>
      </c>
      <c r="K2027" s="23">
        <f t="shared" si="103"/>
        <v>900</v>
      </c>
      <c r="L2027" s="23">
        <f t="shared" si="104"/>
        <v>315</v>
      </c>
      <c r="M2027" s="33">
        <v>0.35</v>
      </c>
      <c r="N2027" s="30">
        <f t="shared" si="114"/>
        <v>0.4</v>
      </c>
      <c r="O2027" s="31">
        <v>900</v>
      </c>
      <c r="P2027" s="31">
        <v>315</v>
      </c>
      <c r="Q2027" s="30">
        <f t="shared" si="115"/>
        <v>360</v>
      </c>
      <c r="R2027" s="27">
        <f t="shared" si="116"/>
        <v>2</v>
      </c>
    </row>
    <row r="2028" spans="1:18">
      <c r="A2028" s="1"/>
      <c r="B2028" s="6" t="s">
        <v>27</v>
      </c>
      <c r="C2028" s="6">
        <v>1128299</v>
      </c>
      <c r="D2028" s="7">
        <v>44250</v>
      </c>
      <c r="E2028" s="6" t="s">
        <v>28</v>
      </c>
      <c r="F2028" s="6" t="s">
        <v>80</v>
      </c>
      <c r="G2028" s="6" t="s">
        <v>81</v>
      </c>
      <c r="H2028" s="6" t="s">
        <v>21</v>
      </c>
      <c r="I2028" s="25">
        <v>0.45000000000000007</v>
      </c>
      <c r="J2028" s="22">
        <v>1500</v>
      </c>
      <c r="K2028" s="23">
        <f t="shared" si="103"/>
        <v>675.00000000000011</v>
      </c>
      <c r="L2028" s="23">
        <f t="shared" si="104"/>
        <v>202.50000000000003</v>
      </c>
      <c r="M2028" s="33">
        <v>0.3</v>
      </c>
      <c r="N2028" s="30">
        <f t="shared" si="114"/>
        <v>0.45</v>
      </c>
      <c r="O2028" s="31">
        <v>675</v>
      </c>
      <c r="P2028" s="31">
        <v>202.5</v>
      </c>
      <c r="Q2028" s="30">
        <f t="shared" si="115"/>
        <v>303.75000000000006</v>
      </c>
      <c r="R2028" s="27">
        <f t="shared" si="116"/>
        <v>2</v>
      </c>
    </row>
    <row r="2029" spans="1:18">
      <c r="A2029" s="1"/>
      <c r="B2029" s="6" t="s">
        <v>27</v>
      </c>
      <c r="C2029" s="6">
        <v>1128299</v>
      </c>
      <c r="D2029" s="7">
        <v>44250</v>
      </c>
      <c r="E2029" s="6" t="s">
        <v>28</v>
      </c>
      <c r="F2029" s="6" t="s">
        <v>80</v>
      </c>
      <c r="G2029" s="6" t="s">
        <v>81</v>
      </c>
      <c r="H2029" s="6" t="s">
        <v>22</v>
      </c>
      <c r="I2029" s="25">
        <v>0.4</v>
      </c>
      <c r="J2029" s="22">
        <v>3500</v>
      </c>
      <c r="K2029" s="23">
        <f t="shared" si="103"/>
        <v>1400</v>
      </c>
      <c r="L2029" s="23">
        <f t="shared" si="104"/>
        <v>350</v>
      </c>
      <c r="M2029" s="33">
        <v>0.25</v>
      </c>
      <c r="N2029" s="30">
        <f t="shared" si="114"/>
        <v>0.4</v>
      </c>
      <c r="O2029" s="31">
        <v>1400</v>
      </c>
      <c r="P2029" s="31">
        <v>350</v>
      </c>
      <c r="Q2029" s="30">
        <f t="shared" si="115"/>
        <v>560</v>
      </c>
      <c r="R2029" s="27">
        <f t="shared" si="116"/>
        <v>2</v>
      </c>
    </row>
    <row r="2030" spans="1:18">
      <c r="A2030" s="1"/>
      <c r="B2030" s="6" t="s">
        <v>27</v>
      </c>
      <c r="C2030" s="6">
        <v>1128299</v>
      </c>
      <c r="D2030" s="7">
        <v>44277</v>
      </c>
      <c r="E2030" s="6" t="s">
        <v>28</v>
      </c>
      <c r="F2030" s="6" t="s">
        <v>80</v>
      </c>
      <c r="G2030" s="6" t="s">
        <v>81</v>
      </c>
      <c r="H2030" s="6" t="s">
        <v>17</v>
      </c>
      <c r="I2030" s="25">
        <v>0.4</v>
      </c>
      <c r="J2030" s="22">
        <v>5000</v>
      </c>
      <c r="K2030" s="23">
        <f t="shared" si="103"/>
        <v>2000</v>
      </c>
      <c r="L2030" s="23">
        <f t="shared" si="104"/>
        <v>700</v>
      </c>
      <c r="M2030" s="33">
        <v>0.35</v>
      </c>
      <c r="N2030" s="30">
        <f t="shared" si="114"/>
        <v>0.4</v>
      </c>
      <c r="O2030" s="31">
        <v>2000</v>
      </c>
      <c r="P2030" s="31">
        <v>700</v>
      </c>
      <c r="Q2030" s="30">
        <f t="shared" si="115"/>
        <v>800</v>
      </c>
      <c r="R2030" s="27">
        <f t="shared" si="116"/>
        <v>3</v>
      </c>
    </row>
    <row r="2031" spans="1:18">
      <c r="A2031" s="1"/>
      <c r="B2031" s="6" t="s">
        <v>27</v>
      </c>
      <c r="C2031" s="6">
        <v>1128299</v>
      </c>
      <c r="D2031" s="7">
        <v>44277</v>
      </c>
      <c r="E2031" s="6" t="s">
        <v>28</v>
      </c>
      <c r="F2031" s="6" t="s">
        <v>80</v>
      </c>
      <c r="G2031" s="6" t="s">
        <v>81</v>
      </c>
      <c r="H2031" s="6" t="s">
        <v>18</v>
      </c>
      <c r="I2031" s="25">
        <v>0.5</v>
      </c>
      <c r="J2031" s="22">
        <v>3500</v>
      </c>
      <c r="K2031" s="23">
        <f t="shared" si="103"/>
        <v>1750</v>
      </c>
      <c r="L2031" s="23">
        <f t="shared" si="104"/>
        <v>700</v>
      </c>
      <c r="M2031" s="33">
        <v>0.4</v>
      </c>
      <c r="N2031" s="30">
        <f t="shared" si="114"/>
        <v>0.5</v>
      </c>
      <c r="O2031" s="31">
        <v>1750</v>
      </c>
      <c r="P2031" s="31">
        <v>700</v>
      </c>
      <c r="Q2031" s="30">
        <f t="shared" si="115"/>
        <v>875</v>
      </c>
      <c r="R2031" s="27">
        <f t="shared" si="116"/>
        <v>3</v>
      </c>
    </row>
    <row r="2032" spans="1:18">
      <c r="A2032" s="1"/>
      <c r="B2032" s="6" t="s">
        <v>27</v>
      </c>
      <c r="C2032" s="6">
        <v>1128299</v>
      </c>
      <c r="D2032" s="7">
        <v>44277</v>
      </c>
      <c r="E2032" s="6" t="s">
        <v>28</v>
      </c>
      <c r="F2032" s="6" t="s">
        <v>80</v>
      </c>
      <c r="G2032" s="6" t="s">
        <v>81</v>
      </c>
      <c r="H2032" s="6" t="s">
        <v>19</v>
      </c>
      <c r="I2032" s="25">
        <v>0.5</v>
      </c>
      <c r="J2032" s="22">
        <v>3500</v>
      </c>
      <c r="K2032" s="23">
        <f t="shared" si="103"/>
        <v>1750</v>
      </c>
      <c r="L2032" s="23">
        <f t="shared" si="104"/>
        <v>612.5</v>
      </c>
      <c r="M2032" s="33">
        <v>0.35</v>
      </c>
      <c r="N2032" s="30">
        <f t="shared" si="114"/>
        <v>0.5</v>
      </c>
      <c r="O2032" s="31">
        <v>1750</v>
      </c>
      <c r="P2032" s="31">
        <v>612.5</v>
      </c>
      <c r="Q2032" s="30">
        <f t="shared" si="115"/>
        <v>875</v>
      </c>
      <c r="R2032" s="27">
        <f t="shared" si="116"/>
        <v>3</v>
      </c>
    </row>
    <row r="2033" spans="1:18">
      <c r="A2033" s="1"/>
      <c r="B2033" s="6" t="s">
        <v>27</v>
      </c>
      <c r="C2033" s="6">
        <v>1128299</v>
      </c>
      <c r="D2033" s="7">
        <v>44277</v>
      </c>
      <c r="E2033" s="6" t="s">
        <v>28</v>
      </c>
      <c r="F2033" s="6" t="s">
        <v>80</v>
      </c>
      <c r="G2033" s="6" t="s">
        <v>81</v>
      </c>
      <c r="H2033" s="6" t="s">
        <v>20</v>
      </c>
      <c r="I2033" s="25">
        <v>0.5</v>
      </c>
      <c r="J2033" s="22">
        <v>2250</v>
      </c>
      <c r="K2033" s="23">
        <f t="shared" si="103"/>
        <v>1125</v>
      </c>
      <c r="L2033" s="23">
        <f t="shared" si="104"/>
        <v>393.75</v>
      </c>
      <c r="M2033" s="33">
        <v>0.35</v>
      </c>
      <c r="N2033" s="30">
        <f t="shared" si="114"/>
        <v>0.5</v>
      </c>
      <c r="O2033" s="31">
        <v>1125</v>
      </c>
      <c r="P2033" s="31">
        <v>393.75</v>
      </c>
      <c r="Q2033" s="30">
        <f t="shared" si="115"/>
        <v>562.5</v>
      </c>
      <c r="R2033" s="27">
        <f t="shared" si="116"/>
        <v>3</v>
      </c>
    </row>
    <row r="2034" spans="1:18">
      <c r="A2034" s="1"/>
      <c r="B2034" s="6" t="s">
        <v>27</v>
      </c>
      <c r="C2034" s="6">
        <v>1128299</v>
      </c>
      <c r="D2034" s="7">
        <v>44277</v>
      </c>
      <c r="E2034" s="6" t="s">
        <v>28</v>
      </c>
      <c r="F2034" s="6" t="s">
        <v>80</v>
      </c>
      <c r="G2034" s="6" t="s">
        <v>81</v>
      </c>
      <c r="H2034" s="6" t="s">
        <v>21</v>
      </c>
      <c r="I2034" s="25">
        <v>0.55000000000000004</v>
      </c>
      <c r="J2034" s="22">
        <v>1250</v>
      </c>
      <c r="K2034" s="23">
        <f t="shared" si="103"/>
        <v>687.5</v>
      </c>
      <c r="L2034" s="23">
        <f t="shared" si="104"/>
        <v>206.25</v>
      </c>
      <c r="M2034" s="33">
        <v>0.3</v>
      </c>
      <c r="N2034" s="30">
        <f t="shared" si="114"/>
        <v>0.55000000000000004</v>
      </c>
      <c r="O2034" s="31">
        <v>687.5</v>
      </c>
      <c r="P2034" s="31">
        <v>206.25</v>
      </c>
      <c r="Q2034" s="30">
        <f t="shared" si="115"/>
        <v>378.12500000000006</v>
      </c>
      <c r="R2034" s="27">
        <f t="shared" si="116"/>
        <v>3</v>
      </c>
    </row>
    <row r="2035" spans="1:18">
      <c r="A2035" s="1"/>
      <c r="B2035" s="6" t="s">
        <v>27</v>
      </c>
      <c r="C2035" s="6">
        <v>1128299</v>
      </c>
      <c r="D2035" s="7">
        <v>44277</v>
      </c>
      <c r="E2035" s="6" t="s">
        <v>28</v>
      </c>
      <c r="F2035" s="6" t="s">
        <v>80</v>
      </c>
      <c r="G2035" s="6" t="s">
        <v>81</v>
      </c>
      <c r="H2035" s="6" t="s">
        <v>22</v>
      </c>
      <c r="I2035" s="25">
        <v>0.5</v>
      </c>
      <c r="J2035" s="22">
        <v>3250</v>
      </c>
      <c r="K2035" s="23">
        <f t="shared" si="103"/>
        <v>1625</v>
      </c>
      <c r="L2035" s="23">
        <f t="shared" si="104"/>
        <v>406.25</v>
      </c>
      <c r="M2035" s="33">
        <v>0.25</v>
      </c>
      <c r="N2035" s="30">
        <f t="shared" si="114"/>
        <v>0.5</v>
      </c>
      <c r="O2035" s="31">
        <v>1625</v>
      </c>
      <c r="P2035" s="31">
        <v>406.25</v>
      </c>
      <c r="Q2035" s="30">
        <f t="shared" si="115"/>
        <v>812.5</v>
      </c>
      <c r="R2035" s="27">
        <f t="shared" si="116"/>
        <v>3</v>
      </c>
    </row>
    <row r="2036" spans="1:18">
      <c r="A2036" s="1"/>
      <c r="B2036" s="6" t="s">
        <v>27</v>
      </c>
      <c r="C2036" s="6">
        <v>1128299</v>
      </c>
      <c r="D2036" s="7">
        <v>44309</v>
      </c>
      <c r="E2036" s="6" t="s">
        <v>28</v>
      </c>
      <c r="F2036" s="6" t="s">
        <v>80</v>
      </c>
      <c r="G2036" s="6" t="s">
        <v>81</v>
      </c>
      <c r="H2036" s="6" t="s">
        <v>17</v>
      </c>
      <c r="I2036" s="25">
        <v>0.5</v>
      </c>
      <c r="J2036" s="22">
        <v>5000</v>
      </c>
      <c r="K2036" s="23">
        <f t="shared" si="103"/>
        <v>2500</v>
      </c>
      <c r="L2036" s="23">
        <f t="shared" si="104"/>
        <v>875</v>
      </c>
      <c r="M2036" s="33">
        <v>0.35</v>
      </c>
      <c r="N2036" s="30">
        <f t="shared" si="114"/>
        <v>0.5</v>
      </c>
      <c r="O2036" s="31">
        <v>2500</v>
      </c>
      <c r="P2036" s="31">
        <v>875</v>
      </c>
      <c r="Q2036" s="30">
        <f t="shared" si="115"/>
        <v>1250</v>
      </c>
      <c r="R2036" s="27">
        <f t="shared" si="116"/>
        <v>4</v>
      </c>
    </row>
    <row r="2037" spans="1:18">
      <c r="A2037" s="1"/>
      <c r="B2037" s="6" t="s">
        <v>27</v>
      </c>
      <c r="C2037" s="6">
        <v>1128299</v>
      </c>
      <c r="D2037" s="7">
        <v>44309</v>
      </c>
      <c r="E2037" s="6" t="s">
        <v>28</v>
      </c>
      <c r="F2037" s="6" t="s">
        <v>80</v>
      </c>
      <c r="G2037" s="6" t="s">
        <v>81</v>
      </c>
      <c r="H2037" s="6" t="s">
        <v>18</v>
      </c>
      <c r="I2037" s="25">
        <v>0.55000000000000004</v>
      </c>
      <c r="J2037" s="22">
        <v>3000</v>
      </c>
      <c r="K2037" s="23">
        <f t="shared" si="103"/>
        <v>1650.0000000000002</v>
      </c>
      <c r="L2037" s="23">
        <f t="shared" si="104"/>
        <v>660.00000000000011</v>
      </c>
      <c r="M2037" s="33">
        <v>0.4</v>
      </c>
      <c r="N2037" s="30">
        <f t="shared" si="114"/>
        <v>0.55000000000000004</v>
      </c>
      <c r="O2037" s="31">
        <v>1650</v>
      </c>
      <c r="P2037" s="31">
        <v>660</v>
      </c>
      <c r="Q2037" s="30">
        <f t="shared" si="115"/>
        <v>907.50000000000023</v>
      </c>
      <c r="R2037" s="27">
        <f t="shared" si="116"/>
        <v>4</v>
      </c>
    </row>
    <row r="2038" spans="1:18">
      <c r="A2038" s="1"/>
      <c r="B2038" s="6" t="s">
        <v>27</v>
      </c>
      <c r="C2038" s="6">
        <v>1128299</v>
      </c>
      <c r="D2038" s="7">
        <v>44309</v>
      </c>
      <c r="E2038" s="6" t="s">
        <v>28</v>
      </c>
      <c r="F2038" s="6" t="s">
        <v>80</v>
      </c>
      <c r="G2038" s="6" t="s">
        <v>81</v>
      </c>
      <c r="H2038" s="6" t="s">
        <v>19</v>
      </c>
      <c r="I2038" s="25">
        <v>0.55000000000000004</v>
      </c>
      <c r="J2038" s="22">
        <v>3500</v>
      </c>
      <c r="K2038" s="23">
        <f t="shared" si="103"/>
        <v>1925.0000000000002</v>
      </c>
      <c r="L2038" s="23">
        <f t="shared" si="104"/>
        <v>673.75</v>
      </c>
      <c r="M2038" s="33">
        <v>0.35</v>
      </c>
      <c r="N2038" s="30">
        <f t="shared" si="114"/>
        <v>0.55000000000000004</v>
      </c>
      <c r="O2038" s="31">
        <v>1925</v>
      </c>
      <c r="P2038" s="31">
        <v>673.75</v>
      </c>
      <c r="Q2038" s="30">
        <f t="shared" si="115"/>
        <v>1058.7500000000002</v>
      </c>
      <c r="R2038" s="27">
        <f t="shared" si="116"/>
        <v>4</v>
      </c>
    </row>
    <row r="2039" spans="1:18">
      <c r="A2039" s="1"/>
      <c r="B2039" s="6" t="s">
        <v>27</v>
      </c>
      <c r="C2039" s="6">
        <v>1128299</v>
      </c>
      <c r="D2039" s="7">
        <v>44309</v>
      </c>
      <c r="E2039" s="6" t="s">
        <v>28</v>
      </c>
      <c r="F2039" s="6" t="s">
        <v>80</v>
      </c>
      <c r="G2039" s="6" t="s">
        <v>81</v>
      </c>
      <c r="H2039" s="6" t="s">
        <v>20</v>
      </c>
      <c r="I2039" s="25">
        <v>0.5</v>
      </c>
      <c r="J2039" s="22">
        <v>2500</v>
      </c>
      <c r="K2039" s="23">
        <f t="shared" si="103"/>
        <v>1250</v>
      </c>
      <c r="L2039" s="23">
        <f t="shared" si="104"/>
        <v>437.5</v>
      </c>
      <c r="M2039" s="33">
        <v>0.35</v>
      </c>
      <c r="N2039" s="30">
        <f t="shared" si="114"/>
        <v>0.5</v>
      </c>
      <c r="O2039" s="31">
        <v>1250</v>
      </c>
      <c r="P2039" s="31">
        <v>437.5</v>
      </c>
      <c r="Q2039" s="30">
        <f t="shared" si="115"/>
        <v>625</v>
      </c>
      <c r="R2039" s="27">
        <f t="shared" si="116"/>
        <v>4</v>
      </c>
    </row>
    <row r="2040" spans="1:18">
      <c r="A2040" s="1"/>
      <c r="B2040" s="6" t="s">
        <v>27</v>
      </c>
      <c r="C2040" s="6">
        <v>1128299</v>
      </c>
      <c r="D2040" s="7">
        <v>44309</v>
      </c>
      <c r="E2040" s="6" t="s">
        <v>28</v>
      </c>
      <c r="F2040" s="6" t="s">
        <v>80</v>
      </c>
      <c r="G2040" s="6" t="s">
        <v>81</v>
      </c>
      <c r="H2040" s="6" t="s">
        <v>21</v>
      </c>
      <c r="I2040" s="25">
        <v>0.55000000000000004</v>
      </c>
      <c r="J2040" s="22">
        <v>1500</v>
      </c>
      <c r="K2040" s="23">
        <f t="shared" si="103"/>
        <v>825.00000000000011</v>
      </c>
      <c r="L2040" s="23">
        <f t="shared" si="104"/>
        <v>247.50000000000003</v>
      </c>
      <c r="M2040" s="33">
        <v>0.3</v>
      </c>
      <c r="N2040" s="30">
        <f t="shared" si="114"/>
        <v>0.55000000000000004</v>
      </c>
      <c r="O2040" s="31">
        <v>825</v>
      </c>
      <c r="P2040" s="31">
        <v>247.5</v>
      </c>
      <c r="Q2040" s="30">
        <f t="shared" si="115"/>
        <v>453.75000000000011</v>
      </c>
      <c r="R2040" s="27">
        <f t="shared" si="116"/>
        <v>4</v>
      </c>
    </row>
    <row r="2041" spans="1:18">
      <c r="A2041" s="1"/>
      <c r="B2041" s="6" t="s">
        <v>27</v>
      </c>
      <c r="C2041" s="6">
        <v>1128299</v>
      </c>
      <c r="D2041" s="7">
        <v>44309</v>
      </c>
      <c r="E2041" s="6" t="s">
        <v>28</v>
      </c>
      <c r="F2041" s="6" t="s">
        <v>80</v>
      </c>
      <c r="G2041" s="6" t="s">
        <v>81</v>
      </c>
      <c r="H2041" s="6" t="s">
        <v>22</v>
      </c>
      <c r="I2041" s="25">
        <v>0.70000000000000007</v>
      </c>
      <c r="J2041" s="22">
        <v>3250</v>
      </c>
      <c r="K2041" s="23">
        <f t="shared" si="103"/>
        <v>2275</v>
      </c>
      <c r="L2041" s="23">
        <f t="shared" si="104"/>
        <v>568.75</v>
      </c>
      <c r="M2041" s="33">
        <v>0.25</v>
      </c>
      <c r="N2041" s="30">
        <f t="shared" si="114"/>
        <v>0.7</v>
      </c>
      <c r="O2041" s="31">
        <v>2275</v>
      </c>
      <c r="P2041" s="31">
        <v>568.75</v>
      </c>
      <c r="Q2041" s="30">
        <f t="shared" si="115"/>
        <v>1592.5</v>
      </c>
      <c r="R2041" s="27">
        <f t="shared" si="116"/>
        <v>4</v>
      </c>
    </row>
    <row r="2042" spans="1:18">
      <c r="A2042" s="1"/>
      <c r="B2042" s="6" t="s">
        <v>27</v>
      </c>
      <c r="C2042" s="6">
        <v>1128299</v>
      </c>
      <c r="D2042" s="7">
        <v>44340</v>
      </c>
      <c r="E2042" s="6" t="s">
        <v>28</v>
      </c>
      <c r="F2042" s="6" t="s">
        <v>80</v>
      </c>
      <c r="G2042" s="6" t="s">
        <v>81</v>
      </c>
      <c r="H2042" s="6" t="s">
        <v>17</v>
      </c>
      <c r="I2042" s="25">
        <v>0.5</v>
      </c>
      <c r="J2042" s="22">
        <v>5250</v>
      </c>
      <c r="K2042" s="23">
        <f t="shared" ref="K2042:K2296" si="117">I2042*J2042</f>
        <v>2625</v>
      </c>
      <c r="L2042" s="23">
        <f t="shared" ref="L2042:L2296" si="118">K2042*M2042</f>
        <v>918.74999999999989</v>
      </c>
      <c r="M2042" s="33">
        <v>0.35</v>
      </c>
      <c r="N2042" s="30">
        <f t="shared" si="114"/>
        <v>0.5</v>
      </c>
      <c r="O2042" s="31">
        <v>2625</v>
      </c>
      <c r="P2042" s="31">
        <v>918.75</v>
      </c>
      <c r="Q2042" s="30">
        <f t="shared" si="115"/>
        <v>1312.5</v>
      </c>
      <c r="R2042" s="27">
        <f t="shared" si="116"/>
        <v>5</v>
      </c>
    </row>
    <row r="2043" spans="1:18">
      <c r="A2043" s="1"/>
      <c r="B2043" s="6" t="s">
        <v>27</v>
      </c>
      <c r="C2043" s="6">
        <v>1128299</v>
      </c>
      <c r="D2043" s="7">
        <v>44340</v>
      </c>
      <c r="E2043" s="6" t="s">
        <v>28</v>
      </c>
      <c r="F2043" s="6" t="s">
        <v>80</v>
      </c>
      <c r="G2043" s="6" t="s">
        <v>81</v>
      </c>
      <c r="H2043" s="6" t="s">
        <v>18</v>
      </c>
      <c r="I2043" s="25">
        <v>0.55000000000000004</v>
      </c>
      <c r="J2043" s="22">
        <v>3750</v>
      </c>
      <c r="K2043" s="23">
        <f t="shared" si="117"/>
        <v>2062.5</v>
      </c>
      <c r="L2043" s="23">
        <f t="shared" si="118"/>
        <v>825</v>
      </c>
      <c r="M2043" s="33">
        <v>0.4</v>
      </c>
      <c r="N2043" s="30">
        <f t="shared" si="114"/>
        <v>0.55000000000000004</v>
      </c>
      <c r="O2043" s="31">
        <v>2062.5</v>
      </c>
      <c r="P2043" s="31">
        <v>825</v>
      </c>
      <c r="Q2043" s="30">
        <f t="shared" si="115"/>
        <v>1134.375</v>
      </c>
      <c r="R2043" s="27">
        <f t="shared" si="116"/>
        <v>5</v>
      </c>
    </row>
    <row r="2044" spans="1:18">
      <c r="A2044" s="1"/>
      <c r="B2044" s="6" t="s">
        <v>27</v>
      </c>
      <c r="C2044" s="6">
        <v>1128299</v>
      </c>
      <c r="D2044" s="7">
        <v>44340</v>
      </c>
      <c r="E2044" s="6" t="s">
        <v>28</v>
      </c>
      <c r="F2044" s="6" t="s">
        <v>80</v>
      </c>
      <c r="G2044" s="6" t="s">
        <v>81</v>
      </c>
      <c r="H2044" s="6" t="s">
        <v>19</v>
      </c>
      <c r="I2044" s="25">
        <v>0.55000000000000004</v>
      </c>
      <c r="J2044" s="22">
        <v>4000</v>
      </c>
      <c r="K2044" s="23">
        <f t="shared" si="117"/>
        <v>2200</v>
      </c>
      <c r="L2044" s="23">
        <f t="shared" si="118"/>
        <v>770</v>
      </c>
      <c r="M2044" s="33">
        <v>0.35</v>
      </c>
      <c r="N2044" s="30">
        <f t="shared" si="114"/>
        <v>0.55000000000000004</v>
      </c>
      <c r="O2044" s="31">
        <v>2200</v>
      </c>
      <c r="P2044" s="31">
        <v>770</v>
      </c>
      <c r="Q2044" s="30">
        <f t="shared" si="115"/>
        <v>1210</v>
      </c>
      <c r="R2044" s="27">
        <f t="shared" si="116"/>
        <v>5</v>
      </c>
    </row>
    <row r="2045" spans="1:18">
      <c r="A2045" s="1"/>
      <c r="B2045" s="6" t="s">
        <v>27</v>
      </c>
      <c r="C2045" s="6">
        <v>1128299</v>
      </c>
      <c r="D2045" s="7">
        <v>44340</v>
      </c>
      <c r="E2045" s="6" t="s">
        <v>28</v>
      </c>
      <c r="F2045" s="6" t="s">
        <v>80</v>
      </c>
      <c r="G2045" s="6" t="s">
        <v>81</v>
      </c>
      <c r="H2045" s="6" t="s">
        <v>20</v>
      </c>
      <c r="I2045" s="25">
        <v>0.5</v>
      </c>
      <c r="J2045" s="22">
        <v>3000</v>
      </c>
      <c r="K2045" s="23">
        <f t="shared" si="117"/>
        <v>1500</v>
      </c>
      <c r="L2045" s="23">
        <f t="shared" si="118"/>
        <v>525</v>
      </c>
      <c r="M2045" s="33">
        <v>0.35</v>
      </c>
      <c r="N2045" s="30">
        <f t="shared" si="114"/>
        <v>0.5</v>
      </c>
      <c r="O2045" s="31">
        <v>1500</v>
      </c>
      <c r="P2045" s="31">
        <v>525</v>
      </c>
      <c r="Q2045" s="30">
        <f t="shared" si="115"/>
        <v>750</v>
      </c>
      <c r="R2045" s="27">
        <f t="shared" si="116"/>
        <v>5</v>
      </c>
    </row>
    <row r="2046" spans="1:18">
      <c r="A2046" s="1"/>
      <c r="B2046" s="6" t="s">
        <v>27</v>
      </c>
      <c r="C2046" s="6">
        <v>1128299</v>
      </c>
      <c r="D2046" s="7">
        <v>44340</v>
      </c>
      <c r="E2046" s="6" t="s">
        <v>28</v>
      </c>
      <c r="F2046" s="6" t="s">
        <v>80</v>
      </c>
      <c r="G2046" s="6" t="s">
        <v>81</v>
      </c>
      <c r="H2046" s="6" t="s">
        <v>21</v>
      </c>
      <c r="I2046" s="25">
        <v>0.55000000000000004</v>
      </c>
      <c r="J2046" s="22">
        <v>2000</v>
      </c>
      <c r="K2046" s="23">
        <f t="shared" si="117"/>
        <v>1100</v>
      </c>
      <c r="L2046" s="23">
        <f t="shared" si="118"/>
        <v>330</v>
      </c>
      <c r="M2046" s="33">
        <v>0.3</v>
      </c>
      <c r="N2046" s="30">
        <f t="shared" si="114"/>
        <v>0.55000000000000004</v>
      </c>
      <c r="O2046" s="31">
        <v>1100</v>
      </c>
      <c r="P2046" s="31">
        <v>330</v>
      </c>
      <c r="Q2046" s="30">
        <f t="shared" si="115"/>
        <v>605</v>
      </c>
      <c r="R2046" s="27">
        <f t="shared" si="116"/>
        <v>5</v>
      </c>
    </row>
    <row r="2047" spans="1:18">
      <c r="A2047" s="1"/>
      <c r="B2047" s="6" t="s">
        <v>27</v>
      </c>
      <c r="C2047" s="6">
        <v>1128299</v>
      </c>
      <c r="D2047" s="7">
        <v>44340</v>
      </c>
      <c r="E2047" s="6" t="s">
        <v>28</v>
      </c>
      <c r="F2047" s="6" t="s">
        <v>80</v>
      </c>
      <c r="G2047" s="6" t="s">
        <v>81</v>
      </c>
      <c r="H2047" s="6" t="s">
        <v>22</v>
      </c>
      <c r="I2047" s="25">
        <v>0.70000000000000007</v>
      </c>
      <c r="J2047" s="22">
        <v>3750</v>
      </c>
      <c r="K2047" s="23">
        <f t="shared" si="117"/>
        <v>2625.0000000000005</v>
      </c>
      <c r="L2047" s="23">
        <f t="shared" si="118"/>
        <v>656.25000000000011</v>
      </c>
      <c r="M2047" s="33">
        <v>0.25</v>
      </c>
      <c r="N2047" s="30">
        <f t="shared" si="114"/>
        <v>0.7</v>
      </c>
      <c r="O2047" s="31">
        <v>2625</v>
      </c>
      <c r="P2047" s="31">
        <v>656.25</v>
      </c>
      <c r="Q2047" s="30">
        <f t="shared" si="115"/>
        <v>1837.5000000000002</v>
      </c>
      <c r="R2047" s="27">
        <f t="shared" si="116"/>
        <v>5</v>
      </c>
    </row>
    <row r="2048" spans="1:18">
      <c r="A2048" s="1"/>
      <c r="B2048" s="6" t="s">
        <v>27</v>
      </c>
      <c r="C2048" s="6">
        <v>1128299</v>
      </c>
      <c r="D2048" s="7">
        <v>44370</v>
      </c>
      <c r="E2048" s="6" t="s">
        <v>28</v>
      </c>
      <c r="F2048" s="6" t="s">
        <v>80</v>
      </c>
      <c r="G2048" s="6" t="s">
        <v>81</v>
      </c>
      <c r="H2048" s="6" t="s">
        <v>17</v>
      </c>
      <c r="I2048" s="25">
        <v>0.5</v>
      </c>
      <c r="J2048" s="22">
        <v>6250</v>
      </c>
      <c r="K2048" s="23">
        <f t="shared" si="117"/>
        <v>3125</v>
      </c>
      <c r="L2048" s="23">
        <f t="shared" si="118"/>
        <v>1093.75</v>
      </c>
      <c r="M2048" s="33">
        <v>0.35</v>
      </c>
      <c r="N2048" s="30">
        <f t="shared" si="114"/>
        <v>0.5</v>
      </c>
      <c r="O2048" s="31">
        <v>3125</v>
      </c>
      <c r="P2048" s="31">
        <v>1093.75</v>
      </c>
      <c r="Q2048" s="30">
        <f t="shared" si="115"/>
        <v>1562.5</v>
      </c>
      <c r="R2048" s="27">
        <f t="shared" si="116"/>
        <v>6</v>
      </c>
    </row>
    <row r="2049" spans="1:18">
      <c r="A2049" s="1"/>
      <c r="B2049" s="6" t="s">
        <v>27</v>
      </c>
      <c r="C2049" s="6">
        <v>1128299</v>
      </c>
      <c r="D2049" s="7">
        <v>44370</v>
      </c>
      <c r="E2049" s="6" t="s">
        <v>28</v>
      </c>
      <c r="F2049" s="6" t="s">
        <v>80</v>
      </c>
      <c r="G2049" s="6" t="s">
        <v>81</v>
      </c>
      <c r="H2049" s="6" t="s">
        <v>18</v>
      </c>
      <c r="I2049" s="25">
        <v>0.55000000000000004</v>
      </c>
      <c r="J2049" s="22">
        <v>4750</v>
      </c>
      <c r="K2049" s="23">
        <f t="shared" si="117"/>
        <v>2612.5</v>
      </c>
      <c r="L2049" s="23">
        <f t="shared" si="118"/>
        <v>1045</v>
      </c>
      <c r="M2049" s="33">
        <v>0.4</v>
      </c>
      <c r="N2049" s="30">
        <f t="shared" si="114"/>
        <v>0.55000000000000004</v>
      </c>
      <c r="O2049" s="31">
        <v>2612.5</v>
      </c>
      <c r="P2049" s="31">
        <v>1045</v>
      </c>
      <c r="Q2049" s="30">
        <f t="shared" si="115"/>
        <v>1436.8750000000002</v>
      </c>
      <c r="R2049" s="27">
        <f t="shared" si="116"/>
        <v>6</v>
      </c>
    </row>
    <row r="2050" spans="1:18">
      <c r="A2050" s="1"/>
      <c r="B2050" s="6" t="s">
        <v>27</v>
      </c>
      <c r="C2050" s="6">
        <v>1128299</v>
      </c>
      <c r="D2050" s="7">
        <v>44370</v>
      </c>
      <c r="E2050" s="6" t="s">
        <v>28</v>
      </c>
      <c r="F2050" s="6" t="s">
        <v>80</v>
      </c>
      <c r="G2050" s="6" t="s">
        <v>81</v>
      </c>
      <c r="H2050" s="6" t="s">
        <v>19</v>
      </c>
      <c r="I2050" s="25">
        <v>0.55000000000000004</v>
      </c>
      <c r="J2050" s="22">
        <v>4750</v>
      </c>
      <c r="K2050" s="23">
        <f t="shared" si="117"/>
        <v>2612.5</v>
      </c>
      <c r="L2050" s="23">
        <f t="shared" si="118"/>
        <v>914.37499999999989</v>
      </c>
      <c r="M2050" s="33">
        <v>0.35</v>
      </c>
      <c r="N2050" s="30">
        <f t="shared" si="114"/>
        <v>0.55000000000000004</v>
      </c>
      <c r="O2050" s="31">
        <v>2612.5</v>
      </c>
      <c r="P2050" s="31">
        <v>914.375</v>
      </c>
      <c r="Q2050" s="30">
        <f t="shared" si="115"/>
        <v>1436.8750000000002</v>
      </c>
      <c r="R2050" s="27">
        <f t="shared" si="116"/>
        <v>6</v>
      </c>
    </row>
    <row r="2051" spans="1:18">
      <c r="A2051" s="1"/>
      <c r="B2051" s="6" t="s">
        <v>27</v>
      </c>
      <c r="C2051" s="6">
        <v>1128299</v>
      </c>
      <c r="D2051" s="7">
        <v>44370</v>
      </c>
      <c r="E2051" s="6" t="s">
        <v>28</v>
      </c>
      <c r="F2051" s="6" t="s">
        <v>80</v>
      </c>
      <c r="G2051" s="6" t="s">
        <v>81</v>
      </c>
      <c r="H2051" s="6" t="s">
        <v>20</v>
      </c>
      <c r="I2051" s="25">
        <v>0.5</v>
      </c>
      <c r="J2051" s="22">
        <v>3500</v>
      </c>
      <c r="K2051" s="23">
        <f t="shared" si="117"/>
        <v>1750</v>
      </c>
      <c r="L2051" s="23">
        <f t="shared" si="118"/>
        <v>612.5</v>
      </c>
      <c r="M2051" s="33">
        <v>0.35</v>
      </c>
      <c r="N2051" s="30">
        <f t="shared" ref="N2051:N2114" si="119">_xlfn.NUMBERVALUE(SUBSTITUTE(I2051,"$",""))</f>
        <v>0.5</v>
      </c>
      <c r="O2051" s="31">
        <v>1750</v>
      </c>
      <c r="P2051" s="31">
        <v>612.5</v>
      </c>
      <c r="Q2051" s="30">
        <f t="shared" ref="Q2051:Q2114" si="120">N2051*K2051</f>
        <v>875</v>
      </c>
      <c r="R2051" s="27">
        <f t="shared" si="116"/>
        <v>6</v>
      </c>
    </row>
    <row r="2052" spans="1:18">
      <c r="A2052" s="1"/>
      <c r="B2052" s="6" t="s">
        <v>27</v>
      </c>
      <c r="C2052" s="6">
        <v>1128299</v>
      </c>
      <c r="D2052" s="7">
        <v>44370</v>
      </c>
      <c r="E2052" s="6" t="s">
        <v>28</v>
      </c>
      <c r="F2052" s="6" t="s">
        <v>80</v>
      </c>
      <c r="G2052" s="6" t="s">
        <v>81</v>
      </c>
      <c r="H2052" s="6" t="s">
        <v>21</v>
      </c>
      <c r="I2052" s="25">
        <v>0.55000000000000004</v>
      </c>
      <c r="J2052" s="22">
        <v>2250</v>
      </c>
      <c r="K2052" s="23">
        <f t="shared" si="117"/>
        <v>1237.5</v>
      </c>
      <c r="L2052" s="23">
        <f t="shared" si="118"/>
        <v>371.25</v>
      </c>
      <c r="M2052" s="33">
        <v>0.3</v>
      </c>
      <c r="N2052" s="30">
        <f t="shared" si="119"/>
        <v>0.55000000000000004</v>
      </c>
      <c r="O2052" s="31">
        <v>1237.5</v>
      </c>
      <c r="P2052" s="31">
        <v>371.25</v>
      </c>
      <c r="Q2052" s="30">
        <f t="shared" si="120"/>
        <v>680.625</v>
      </c>
      <c r="R2052" s="27">
        <f t="shared" si="116"/>
        <v>6</v>
      </c>
    </row>
    <row r="2053" spans="1:18">
      <c r="A2053" s="1"/>
      <c r="B2053" s="6" t="s">
        <v>27</v>
      </c>
      <c r="C2053" s="6">
        <v>1128299</v>
      </c>
      <c r="D2053" s="7">
        <v>44370</v>
      </c>
      <c r="E2053" s="6" t="s">
        <v>28</v>
      </c>
      <c r="F2053" s="6" t="s">
        <v>80</v>
      </c>
      <c r="G2053" s="6" t="s">
        <v>81</v>
      </c>
      <c r="H2053" s="6" t="s">
        <v>22</v>
      </c>
      <c r="I2053" s="25">
        <v>0.70000000000000007</v>
      </c>
      <c r="J2053" s="22">
        <v>5250</v>
      </c>
      <c r="K2053" s="23">
        <f t="shared" si="117"/>
        <v>3675.0000000000005</v>
      </c>
      <c r="L2053" s="23">
        <f t="shared" si="118"/>
        <v>918.75000000000011</v>
      </c>
      <c r="M2053" s="33">
        <v>0.25</v>
      </c>
      <c r="N2053" s="30">
        <f t="shared" si="119"/>
        <v>0.7</v>
      </c>
      <c r="O2053" s="31">
        <v>3675</v>
      </c>
      <c r="P2053" s="31">
        <v>918.75</v>
      </c>
      <c r="Q2053" s="30">
        <f t="shared" si="120"/>
        <v>2572.5</v>
      </c>
      <c r="R2053" s="27">
        <f t="shared" si="116"/>
        <v>6</v>
      </c>
    </row>
    <row r="2054" spans="1:18">
      <c r="A2054" s="1"/>
      <c r="B2054" s="6" t="s">
        <v>27</v>
      </c>
      <c r="C2054" s="6">
        <v>1128299</v>
      </c>
      <c r="D2054" s="7">
        <v>44399</v>
      </c>
      <c r="E2054" s="6" t="s">
        <v>28</v>
      </c>
      <c r="F2054" s="6" t="s">
        <v>80</v>
      </c>
      <c r="G2054" s="6" t="s">
        <v>81</v>
      </c>
      <c r="H2054" s="6" t="s">
        <v>17</v>
      </c>
      <c r="I2054" s="25">
        <v>0.5</v>
      </c>
      <c r="J2054" s="22">
        <v>6750</v>
      </c>
      <c r="K2054" s="23">
        <f t="shared" si="117"/>
        <v>3375</v>
      </c>
      <c r="L2054" s="23">
        <f t="shared" si="118"/>
        <v>1181.25</v>
      </c>
      <c r="M2054" s="33">
        <v>0.35</v>
      </c>
      <c r="N2054" s="30">
        <f t="shared" si="119"/>
        <v>0.5</v>
      </c>
      <c r="O2054" s="31">
        <v>3375</v>
      </c>
      <c r="P2054" s="31">
        <v>1181.25</v>
      </c>
      <c r="Q2054" s="30">
        <f t="shared" si="120"/>
        <v>1687.5</v>
      </c>
      <c r="R2054" s="27">
        <f t="shared" si="116"/>
        <v>7</v>
      </c>
    </row>
    <row r="2055" spans="1:18">
      <c r="A2055" s="1"/>
      <c r="B2055" s="6" t="s">
        <v>27</v>
      </c>
      <c r="C2055" s="6">
        <v>1128299</v>
      </c>
      <c r="D2055" s="7">
        <v>44399</v>
      </c>
      <c r="E2055" s="6" t="s">
        <v>28</v>
      </c>
      <c r="F2055" s="6" t="s">
        <v>80</v>
      </c>
      <c r="G2055" s="6" t="s">
        <v>81</v>
      </c>
      <c r="H2055" s="6" t="s">
        <v>18</v>
      </c>
      <c r="I2055" s="25">
        <v>0.55000000000000004</v>
      </c>
      <c r="J2055" s="22">
        <v>5250</v>
      </c>
      <c r="K2055" s="23">
        <f t="shared" si="117"/>
        <v>2887.5000000000005</v>
      </c>
      <c r="L2055" s="23">
        <f t="shared" si="118"/>
        <v>1155.0000000000002</v>
      </c>
      <c r="M2055" s="33">
        <v>0.4</v>
      </c>
      <c r="N2055" s="30">
        <f t="shared" si="119"/>
        <v>0.55000000000000004</v>
      </c>
      <c r="O2055" s="31">
        <v>2887.5</v>
      </c>
      <c r="P2055" s="31">
        <v>1155</v>
      </c>
      <c r="Q2055" s="30">
        <f t="shared" si="120"/>
        <v>1588.1250000000005</v>
      </c>
      <c r="R2055" s="27">
        <f t="shared" si="116"/>
        <v>7</v>
      </c>
    </row>
    <row r="2056" spans="1:18">
      <c r="A2056" s="1"/>
      <c r="B2056" s="6" t="s">
        <v>27</v>
      </c>
      <c r="C2056" s="6">
        <v>1128299</v>
      </c>
      <c r="D2056" s="7">
        <v>44399</v>
      </c>
      <c r="E2056" s="6" t="s">
        <v>28</v>
      </c>
      <c r="F2056" s="6" t="s">
        <v>80</v>
      </c>
      <c r="G2056" s="6" t="s">
        <v>81</v>
      </c>
      <c r="H2056" s="6" t="s">
        <v>19</v>
      </c>
      <c r="I2056" s="25">
        <v>0.55000000000000004</v>
      </c>
      <c r="J2056" s="22">
        <v>4750</v>
      </c>
      <c r="K2056" s="23">
        <f t="shared" si="117"/>
        <v>2612.5</v>
      </c>
      <c r="L2056" s="23">
        <f t="shared" si="118"/>
        <v>914.37499999999989</v>
      </c>
      <c r="M2056" s="33">
        <v>0.35</v>
      </c>
      <c r="N2056" s="30">
        <f t="shared" si="119"/>
        <v>0.55000000000000004</v>
      </c>
      <c r="O2056" s="31">
        <v>2612.5</v>
      </c>
      <c r="P2056" s="31">
        <v>914.375</v>
      </c>
      <c r="Q2056" s="30">
        <f t="shared" si="120"/>
        <v>1436.8750000000002</v>
      </c>
      <c r="R2056" s="27">
        <f t="shared" si="116"/>
        <v>7</v>
      </c>
    </row>
    <row r="2057" spans="1:18">
      <c r="A2057" s="1"/>
      <c r="B2057" s="6" t="s">
        <v>27</v>
      </c>
      <c r="C2057" s="6">
        <v>1128299</v>
      </c>
      <c r="D2057" s="7">
        <v>44399</v>
      </c>
      <c r="E2057" s="6" t="s">
        <v>28</v>
      </c>
      <c r="F2057" s="6" t="s">
        <v>80</v>
      </c>
      <c r="G2057" s="6" t="s">
        <v>81</v>
      </c>
      <c r="H2057" s="6" t="s">
        <v>20</v>
      </c>
      <c r="I2057" s="25">
        <v>0.5</v>
      </c>
      <c r="J2057" s="22">
        <v>3750</v>
      </c>
      <c r="K2057" s="23">
        <f t="shared" si="117"/>
        <v>1875</v>
      </c>
      <c r="L2057" s="23">
        <f t="shared" si="118"/>
        <v>656.25</v>
      </c>
      <c r="M2057" s="33">
        <v>0.35</v>
      </c>
      <c r="N2057" s="30">
        <f t="shared" si="119"/>
        <v>0.5</v>
      </c>
      <c r="O2057" s="31">
        <v>1875</v>
      </c>
      <c r="P2057" s="31">
        <v>656.25</v>
      </c>
      <c r="Q2057" s="30">
        <f t="shared" si="120"/>
        <v>937.5</v>
      </c>
      <c r="R2057" s="27">
        <f t="shared" si="116"/>
        <v>7</v>
      </c>
    </row>
    <row r="2058" spans="1:18">
      <c r="A2058" s="1"/>
      <c r="B2058" s="6" t="s">
        <v>27</v>
      </c>
      <c r="C2058" s="6">
        <v>1128299</v>
      </c>
      <c r="D2058" s="7">
        <v>44399</v>
      </c>
      <c r="E2058" s="6" t="s">
        <v>28</v>
      </c>
      <c r="F2058" s="6" t="s">
        <v>80</v>
      </c>
      <c r="G2058" s="6" t="s">
        <v>81</v>
      </c>
      <c r="H2058" s="6" t="s">
        <v>21</v>
      </c>
      <c r="I2058" s="25">
        <v>0.55000000000000004</v>
      </c>
      <c r="J2058" s="22">
        <v>4250</v>
      </c>
      <c r="K2058" s="23">
        <f t="shared" si="117"/>
        <v>2337.5</v>
      </c>
      <c r="L2058" s="23">
        <f t="shared" si="118"/>
        <v>701.25</v>
      </c>
      <c r="M2058" s="33">
        <v>0.3</v>
      </c>
      <c r="N2058" s="30">
        <f t="shared" si="119"/>
        <v>0.55000000000000004</v>
      </c>
      <c r="O2058" s="31">
        <v>2337.5</v>
      </c>
      <c r="P2058" s="31">
        <v>701.25</v>
      </c>
      <c r="Q2058" s="30">
        <f t="shared" si="120"/>
        <v>1285.625</v>
      </c>
      <c r="R2058" s="27">
        <f t="shared" si="116"/>
        <v>7</v>
      </c>
    </row>
    <row r="2059" spans="1:18">
      <c r="A2059" s="1"/>
      <c r="B2059" s="6" t="s">
        <v>27</v>
      </c>
      <c r="C2059" s="6">
        <v>1128299</v>
      </c>
      <c r="D2059" s="7">
        <v>44399</v>
      </c>
      <c r="E2059" s="6" t="s">
        <v>28</v>
      </c>
      <c r="F2059" s="6" t="s">
        <v>80</v>
      </c>
      <c r="G2059" s="6" t="s">
        <v>81</v>
      </c>
      <c r="H2059" s="6" t="s">
        <v>22</v>
      </c>
      <c r="I2059" s="25">
        <v>0.70000000000000007</v>
      </c>
      <c r="J2059" s="22">
        <v>4250</v>
      </c>
      <c r="K2059" s="23">
        <f t="shared" si="117"/>
        <v>2975.0000000000005</v>
      </c>
      <c r="L2059" s="23">
        <f t="shared" si="118"/>
        <v>743.75000000000011</v>
      </c>
      <c r="M2059" s="33">
        <v>0.25</v>
      </c>
      <c r="N2059" s="30">
        <f t="shared" si="119"/>
        <v>0.7</v>
      </c>
      <c r="O2059" s="31">
        <v>2975</v>
      </c>
      <c r="P2059" s="31">
        <v>743.75</v>
      </c>
      <c r="Q2059" s="30">
        <f t="shared" si="120"/>
        <v>2082.5</v>
      </c>
      <c r="R2059" s="27">
        <f t="shared" si="116"/>
        <v>7</v>
      </c>
    </row>
    <row r="2060" spans="1:18">
      <c r="A2060" s="1"/>
      <c r="B2060" s="6" t="s">
        <v>27</v>
      </c>
      <c r="C2060" s="6">
        <v>1128299</v>
      </c>
      <c r="D2060" s="7">
        <v>44431</v>
      </c>
      <c r="E2060" s="6" t="s">
        <v>28</v>
      </c>
      <c r="F2060" s="6" t="s">
        <v>80</v>
      </c>
      <c r="G2060" s="6" t="s">
        <v>81</v>
      </c>
      <c r="H2060" s="6" t="s">
        <v>17</v>
      </c>
      <c r="I2060" s="25">
        <v>0.55000000000000004</v>
      </c>
      <c r="J2060" s="22">
        <v>6250</v>
      </c>
      <c r="K2060" s="23">
        <f t="shared" si="117"/>
        <v>3437.5000000000005</v>
      </c>
      <c r="L2060" s="23">
        <f t="shared" si="118"/>
        <v>1203.125</v>
      </c>
      <c r="M2060" s="33">
        <v>0.35</v>
      </c>
      <c r="N2060" s="30">
        <f t="shared" si="119"/>
        <v>0.55000000000000004</v>
      </c>
      <c r="O2060" s="31">
        <v>3437.5</v>
      </c>
      <c r="P2060" s="31">
        <v>1203.125</v>
      </c>
      <c r="Q2060" s="30">
        <f t="shared" si="120"/>
        <v>1890.6250000000005</v>
      </c>
      <c r="R2060" s="27">
        <f t="shared" si="116"/>
        <v>8</v>
      </c>
    </row>
    <row r="2061" spans="1:18">
      <c r="A2061" s="1"/>
      <c r="B2061" s="6" t="s">
        <v>27</v>
      </c>
      <c r="C2061" s="6">
        <v>1128299</v>
      </c>
      <c r="D2061" s="7">
        <v>44431</v>
      </c>
      <c r="E2061" s="6" t="s">
        <v>28</v>
      </c>
      <c r="F2061" s="6" t="s">
        <v>80</v>
      </c>
      <c r="G2061" s="6" t="s">
        <v>81</v>
      </c>
      <c r="H2061" s="6" t="s">
        <v>18</v>
      </c>
      <c r="I2061" s="25">
        <v>0.60000000000000009</v>
      </c>
      <c r="J2061" s="22">
        <v>5750</v>
      </c>
      <c r="K2061" s="23">
        <f t="shared" si="117"/>
        <v>3450.0000000000005</v>
      </c>
      <c r="L2061" s="23">
        <f t="shared" si="118"/>
        <v>1380.0000000000002</v>
      </c>
      <c r="M2061" s="33">
        <v>0.4</v>
      </c>
      <c r="N2061" s="30">
        <f t="shared" si="119"/>
        <v>0.6</v>
      </c>
      <c r="O2061" s="31">
        <v>3450</v>
      </c>
      <c r="P2061" s="31">
        <v>1380</v>
      </c>
      <c r="Q2061" s="30">
        <f t="shared" si="120"/>
        <v>2070</v>
      </c>
      <c r="R2061" s="27">
        <f t="shared" si="116"/>
        <v>8</v>
      </c>
    </row>
    <row r="2062" spans="1:18">
      <c r="A2062" s="1"/>
      <c r="B2062" s="6" t="s">
        <v>27</v>
      </c>
      <c r="C2062" s="6">
        <v>1128299</v>
      </c>
      <c r="D2062" s="7">
        <v>44431</v>
      </c>
      <c r="E2062" s="6" t="s">
        <v>28</v>
      </c>
      <c r="F2062" s="6" t="s">
        <v>80</v>
      </c>
      <c r="G2062" s="6" t="s">
        <v>81</v>
      </c>
      <c r="H2062" s="6" t="s">
        <v>19</v>
      </c>
      <c r="I2062" s="25">
        <v>0.55000000000000004</v>
      </c>
      <c r="J2062" s="22">
        <v>4500</v>
      </c>
      <c r="K2062" s="23">
        <f t="shared" si="117"/>
        <v>2475</v>
      </c>
      <c r="L2062" s="23">
        <f t="shared" si="118"/>
        <v>866.25</v>
      </c>
      <c r="M2062" s="33">
        <v>0.35</v>
      </c>
      <c r="N2062" s="30">
        <f t="shared" si="119"/>
        <v>0.55000000000000004</v>
      </c>
      <c r="O2062" s="31">
        <v>2475</v>
      </c>
      <c r="P2062" s="31">
        <v>866.25</v>
      </c>
      <c r="Q2062" s="30">
        <f t="shared" si="120"/>
        <v>1361.25</v>
      </c>
      <c r="R2062" s="27">
        <f t="shared" si="116"/>
        <v>8</v>
      </c>
    </row>
    <row r="2063" spans="1:18">
      <c r="A2063" s="1"/>
      <c r="B2063" s="6" t="s">
        <v>27</v>
      </c>
      <c r="C2063" s="6">
        <v>1128299</v>
      </c>
      <c r="D2063" s="7">
        <v>44431</v>
      </c>
      <c r="E2063" s="6" t="s">
        <v>28</v>
      </c>
      <c r="F2063" s="6" t="s">
        <v>80</v>
      </c>
      <c r="G2063" s="6" t="s">
        <v>81</v>
      </c>
      <c r="H2063" s="6" t="s">
        <v>20</v>
      </c>
      <c r="I2063" s="25">
        <v>0.55000000000000004</v>
      </c>
      <c r="J2063" s="22">
        <v>4000</v>
      </c>
      <c r="K2063" s="23">
        <f t="shared" si="117"/>
        <v>2200</v>
      </c>
      <c r="L2063" s="23">
        <f t="shared" si="118"/>
        <v>770</v>
      </c>
      <c r="M2063" s="33">
        <v>0.35</v>
      </c>
      <c r="N2063" s="30">
        <f t="shared" si="119"/>
        <v>0.55000000000000004</v>
      </c>
      <c r="O2063" s="31">
        <v>2200</v>
      </c>
      <c r="P2063" s="31">
        <v>770</v>
      </c>
      <c r="Q2063" s="30">
        <f t="shared" si="120"/>
        <v>1210</v>
      </c>
      <c r="R2063" s="27">
        <f t="shared" si="116"/>
        <v>8</v>
      </c>
    </row>
    <row r="2064" spans="1:18">
      <c r="A2064" s="1"/>
      <c r="B2064" s="6" t="s">
        <v>27</v>
      </c>
      <c r="C2064" s="6">
        <v>1128299</v>
      </c>
      <c r="D2064" s="7">
        <v>44431</v>
      </c>
      <c r="E2064" s="6" t="s">
        <v>28</v>
      </c>
      <c r="F2064" s="6" t="s">
        <v>80</v>
      </c>
      <c r="G2064" s="6" t="s">
        <v>81</v>
      </c>
      <c r="H2064" s="6" t="s">
        <v>21</v>
      </c>
      <c r="I2064" s="25">
        <v>0.65</v>
      </c>
      <c r="J2064" s="22">
        <v>4000</v>
      </c>
      <c r="K2064" s="23">
        <f t="shared" si="117"/>
        <v>2600</v>
      </c>
      <c r="L2064" s="23">
        <f t="shared" si="118"/>
        <v>780</v>
      </c>
      <c r="M2064" s="33">
        <v>0.3</v>
      </c>
      <c r="N2064" s="30">
        <f t="shared" si="119"/>
        <v>0.65</v>
      </c>
      <c r="O2064" s="31">
        <v>2600</v>
      </c>
      <c r="P2064" s="31">
        <v>780</v>
      </c>
      <c r="Q2064" s="30">
        <f t="shared" si="120"/>
        <v>1690</v>
      </c>
      <c r="R2064" s="27">
        <f t="shared" si="116"/>
        <v>8</v>
      </c>
    </row>
    <row r="2065" spans="1:18">
      <c r="A2065" s="1"/>
      <c r="B2065" s="6" t="s">
        <v>27</v>
      </c>
      <c r="C2065" s="6">
        <v>1128299</v>
      </c>
      <c r="D2065" s="7">
        <v>44431</v>
      </c>
      <c r="E2065" s="6" t="s">
        <v>28</v>
      </c>
      <c r="F2065" s="6" t="s">
        <v>80</v>
      </c>
      <c r="G2065" s="6" t="s">
        <v>81</v>
      </c>
      <c r="H2065" s="6" t="s">
        <v>22</v>
      </c>
      <c r="I2065" s="25">
        <v>0.70000000000000007</v>
      </c>
      <c r="J2065" s="22">
        <v>3750</v>
      </c>
      <c r="K2065" s="23">
        <f t="shared" si="117"/>
        <v>2625.0000000000005</v>
      </c>
      <c r="L2065" s="23">
        <f t="shared" si="118"/>
        <v>656.25000000000011</v>
      </c>
      <c r="M2065" s="33">
        <v>0.25</v>
      </c>
      <c r="N2065" s="30">
        <f t="shared" si="119"/>
        <v>0.7</v>
      </c>
      <c r="O2065" s="31">
        <v>2625</v>
      </c>
      <c r="P2065" s="31">
        <v>656.25</v>
      </c>
      <c r="Q2065" s="30">
        <f t="shared" si="120"/>
        <v>1837.5000000000002</v>
      </c>
      <c r="R2065" s="27">
        <f t="shared" si="116"/>
        <v>8</v>
      </c>
    </row>
    <row r="2066" spans="1:18">
      <c r="A2066" s="1"/>
      <c r="B2066" s="6" t="s">
        <v>27</v>
      </c>
      <c r="C2066" s="6">
        <v>1128299</v>
      </c>
      <c r="D2066" s="7">
        <v>44463</v>
      </c>
      <c r="E2066" s="6" t="s">
        <v>28</v>
      </c>
      <c r="F2066" s="6" t="s">
        <v>80</v>
      </c>
      <c r="G2066" s="6" t="s">
        <v>81</v>
      </c>
      <c r="H2066" s="6" t="s">
        <v>17</v>
      </c>
      <c r="I2066" s="25">
        <v>0.45000000000000007</v>
      </c>
      <c r="J2066" s="22">
        <v>5750</v>
      </c>
      <c r="K2066" s="23">
        <f t="shared" si="117"/>
        <v>2587.5000000000005</v>
      </c>
      <c r="L2066" s="23">
        <f t="shared" si="118"/>
        <v>905.62500000000011</v>
      </c>
      <c r="M2066" s="33">
        <v>0.35</v>
      </c>
      <c r="N2066" s="30">
        <f t="shared" si="119"/>
        <v>0.45</v>
      </c>
      <c r="O2066" s="31">
        <v>2587.5</v>
      </c>
      <c r="P2066" s="31">
        <v>905.625</v>
      </c>
      <c r="Q2066" s="30">
        <f t="shared" si="120"/>
        <v>1164.3750000000002</v>
      </c>
      <c r="R2066" s="27">
        <f t="shared" si="116"/>
        <v>9</v>
      </c>
    </row>
    <row r="2067" spans="1:18">
      <c r="A2067" s="1"/>
      <c r="B2067" s="6" t="s">
        <v>27</v>
      </c>
      <c r="C2067" s="6">
        <v>1128299</v>
      </c>
      <c r="D2067" s="7">
        <v>44463</v>
      </c>
      <c r="E2067" s="6" t="s">
        <v>28</v>
      </c>
      <c r="F2067" s="6" t="s">
        <v>80</v>
      </c>
      <c r="G2067" s="6" t="s">
        <v>81</v>
      </c>
      <c r="H2067" s="6" t="s">
        <v>18</v>
      </c>
      <c r="I2067" s="25">
        <v>0.50000000000000011</v>
      </c>
      <c r="J2067" s="22">
        <v>5750</v>
      </c>
      <c r="K2067" s="23">
        <f t="shared" si="117"/>
        <v>2875.0000000000005</v>
      </c>
      <c r="L2067" s="23">
        <f t="shared" si="118"/>
        <v>1150.0000000000002</v>
      </c>
      <c r="M2067" s="33">
        <v>0.4</v>
      </c>
      <c r="N2067" s="30">
        <f t="shared" si="119"/>
        <v>0.5</v>
      </c>
      <c r="O2067" s="31">
        <v>2875</v>
      </c>
      <c r="P2067" s="31">
        <v>1150</v>
      </c>
      <c r="Q2067" s="30">
        <f t="shared" si="120"/>
        <v>1437.5000000000002</v>
      </c>
      <c r="R2067" s="27">
        <f t="shared" si="116"/>
        <v>9</v>
      </c>
    </row>
    <row r="2068" spans="1:18">
      <c r="A2068" s="1"/>
      <c r="B2068" s="6" t="s">
        <v>27</v>
      </c>
      <c r="C2068" s="6">
        <v>1128299</v>
      </c>
      <c r="D2068" s="7">
        <v>44463</v>
      </c>
      <c r="E2068" s="6" t="s">
        <v>28</v>
      </c>
      <c r="F2068" s="6" t="s">
        <v>80</v>
      </c>
      <c r="G2068" s="6" t="s">
        <v>81</v>
      </c>
      <c r="H2068" s="6" t="s">
        <v>19</v>
      </c>
      <c r="I2068" s="25">
        <v>0.45000000000000007</v>
      </c>
      <c r="J2068" s="22">
        <v>4250</v>
      </c>
      <c r="K2068" s="23">
        <f t="shared" si="117"/>
        <v>1912.5000000000002</v>
      </c>
      <c r="L2068" s="23">
        <f t="shared" si="118"/>
        <v>669.375</v>
      </c>
      <c r="M2068" s="33">
        <v>0.35</v>
      </c>
      <c r="N2068" s="30">
        <f t="shared" si="119"/>
        <v>0.45</v>
      </c>
      <c r="O2068" s="31">
        <v>1912.5</v>
      </c>
      <c r="P2068" s="31">
        <v>669.375</v>
      </c>
      <c r="Q2068" s="30">
        <f t="shared" si="120"/>
        <v>860.62500000000011</v>
      </c>
      <c r="R2068" s="27">
        <f t="shared" si="116"/>
        <v>9</v>
      </c>
    </row>
    <row r="2069" spans="1:18">
      <c r="A2069" s="1"/>
      <c r="B2069" s="6" t="s">
        <v>27</v>
      </c>
      <c r="C2069" s="6">
        <v>1128299</v>
      </c>
      <c r="D2069" s="7">
        <v>44463</v>
      </c>
      <c r="E2069" s="6" t="s">
        <v>28</v>
      </c>
      <c r="F2069" s="6" t="s">
        <v>80</v>
      </c>
      <c r="G2069" s="6" t="s">
        <v>81</v>
      </c>
      <c r="H2069" s="6" t="s">
        <v>20</v>
      </c>
      <c r="I2069" s="25">
        <v>0.45000000000000007</v>
      </c>
      <c r="J2069" s="22">
        <v>3750</v>
      </c>
      <c r="K2069" s="23">
        <f t="shared" si="117"/>
        <v>1687.5000000000002</v>
      </c>
      <c r="L2069" s="23">
        <f t="shared" si="118"/>
        <v>590.625</v>
      </c>
      <c r="M2069" s="33">
        <v>0.35</v>
      </c>
      <c r="N2069" s="30">
        <f t="shared" si="119"/>
        <v>0.45</v>
      </c>
      <c r="O2069" s="31">
        <v>1687.5</v>
      </c>
      <c r="P2069" s="31">
        <v>590.625</v>
      </c>
      <c r="Q2069" s="30">
        <f t="shared" si="120"/>
        <v>759.37500000000011</v>
      </c>
      <c r="R2069" s="27">
        <f t="shared" si="116"/>
        <v>9</v>
      </c>
    </row>
    <row r="2070" spans="1:18">
      <c r="A2070" s="1"/>
      <c r="B2070" s="6" t="s">
        <v>27</v>
      </c>
      <c r="C2070" s="6">
        <v>1128299</v>
      </c>
      <c r="D2070" s="7">
        <v>44463</v>
      </c>
      <c r="E2070" s="6" t="s">
        <v>28</v>
      </c>
      <c r="F2070" s="6" t="s">
        <v>80</v>
      </c>
      <c r="G2070" s="6" t="s">
        <v>81</v>
      </c>
      <c r="H2070" s="6" t="s">
        <v>21</v>
      </c>
      <c r="I2070" s="25">
        <v>0.55000000000000004</v>
      </c>
      <c r="J2070" s="22">
        <v>3750</v>
      </c>
      <c r="K2070" s="23">
        <f t="shared" si="117"/>
        <v>2062.5</v>
      </c>
      <c r="L2070" s="23">
        <f t="shared" si="118"/>
        <v>618.75</v>
      </c>
      <c r="M2070" s="33">
        <v>0.3</v>
      </c>
      <c r="N2070" s="30">
        <f t="shared" si="119"/>
        <v>0.55000000000000004</v>
      </c>
      <c r="O2070" s="31">
        <v>2062.5</v>
      </c>
      <c r="P2070" s="31">
        <v>618.75</v>
      </c>
      <c r="Q2070" s="30">
        <f t="shared" si="120"/>
        <v>1134.375</v>
      </c>
      <c r="R2070" s="27">
        <f t="shared" si="116"/>
        <v>9</v>
      </c>
    </row>
    <row r="2071" spans="1:18">
      <c r="A2071" s="1"/>
      <c r="B2071" s="6" t="s">
        <v>27</v>
      </c>
      <c r="C2071" s="6">
        <v>1128299</v>
      </c>
      <c r="D2071" s="7">
        <v>44463</v>
      </c>
      <c r="E2071" s="6" t="s">
        <v>28</v>
      </c>
      <c r="F2071" s="6" t="s">
        <v>80</v>
      </c>
      <c r="G2071" s="6" t="s">
        <v>81</v>
      </c>
      <c r="H2071" s="6" t="s">
        <v>22</v>
      </c>
      <c r="I2071" s="25">
        <v>0.60000000000000009</v>
      </c>
      <c r="J2071" s="22">
        <v>4250</v>
      </c>
      <c r="K2071" s="23">
        <f t="shared" si="117"/>
        <v>2550.0000000000005</v>
      </c>
      <c r="L2071" s="23">
        <f t="shared" si="118"/>
        <v>637.50000000000011</v>
      </c>
      <c r="M2071" s="33">
        <v>0.25</v>
      </c>
      <c r="N2071" s="30">
        <f t="shared" si="119"/>
        <v>0.6</v>
      </c>
      <c r="O2071" s="31">
        <v>2550</v>
      </c>
      <c r="P2071" s="31">
        <v>637.5</v>
      </c>
      <c r="Q2071" s="30">
        <f t="shared" si="120"/>
        <v>1530.0000000000002</v>
      </c>
      <c r="R2071" s="27">
        <f t="shared" si="116"/>
        <v>9</v>
      </c>
    </row>
    <row r="2072" spans="1:18">
      <c r="A2072" s="1"/>
      <c r="B2072" s="6" t="s">
        <v>27</v>
      </c>
      <c r="C2072" s="6">
        <v>1128299</v>
      </c>
      <c r="D2072" s="7">
        <v>44492</v>
      </c>
      <c r="E2072" s="6" t="s">
        <v>28</v>
      </c>
      <c r="F2072" s="6" t="s">
        <v>80</v>
      </c>
      <c r="G2072" s="6" t="s">
        <v>81</v>
      </c>
      <c r="H2072" s="6" t="s">
        <v>17</v>
      </c>
      <c r="I2072" s="25">
        <v>0.45000000000000007</v>
      </c>
      <c r="J2072" s="22">
        <v>5000</v>
      </c>
      <c r="K2072" s="23">
        <f t="shared" si="117"/>
        <v>2250.0000000000005</v>
      </c>
      <c r="L2072" s="23">
        <f t="shared" si="118"/>
        <v>787.50000000000011</v>
      </c>
      <c r="M2072" s="33">
        <v>0.35</v>
      </c>
      <c r="N2072" s="30">
        <f t="shared" si="119"/>
        <v>0.45</v>
      </c>
      <c r="O2072" s="31">
        <v>2250</v>
      </c>
      <c r="P2072" s="31">
        <v>787.5</v>
      </c>
      <c r="Q2072" s="30">
        <f t="shared" si="120"/>
        <v>1012.5000000000002</v>
      </c>
      <c r="R2072" s="27">
        <f t="shared" si="116"/>
        <v>10</v>
      </c>
    </row>
    <row r="2073" spans="1:18">
      <c r="A2073" s="1"/>
      <c r="B2073" s="6" t="s">
        <v>27</v>
      </c>
      <c r="C2073" s="6">
        <v>1128299</v>
      </c>
      <c r="D2073" s="7">
        <v>44492</v>
      </c>
      <c r="E2073" s="6" t="s">
        <v>28</v>
      </c>
      <c r="F2073" s="6" t="s">
        <v>80</v>
      </c>
      <c r="G2073" s="6" t="s">
        <v>81</v>
      </c>
      <c r="H2073" s="6" t="s">
        <v>18</v>
      </c>
      <c r="I2073" s="25">
        <v>0.50000000000000011</v>
      </c>
      <c r="J2073" s="22">
        <v>5000</v>
      </c>
      <c r="K2073" s="23">
        <f t="shared" si="117"/>
        <v>2500.0000000000005</v>
      </c>
      <c r="L2073" s="23">
        <f t="shared" si="118"/>
        <v>1000.0000000000002</v>
      </c>
      <c r="M2073" s="33">
        <v>0.4</v>
      </c>
      <c r="N2073" s="30">
        <f t="shared" si="119"/>
        <v>0.5</v>
      </c>
      <c r="O2073" s="31">
        <v>2500</v>
      </c>
      <c r="P2073" s="31">
        <v>1000</v>
      </c>
      <c r="Q2073" s="30">
        <f t="shared" si="120"/>
        <v>1250.0000000000002</v>
      </c>
      <c r="R2073" s="27">
        <f t="shared" si="116"/>
        <v>10</v>
      </c>
    </row>
    <row r="2074" spans="1:18">
      <c r="A2074" s="1"/>
      <c r="B2074" s="6" t="s">
        <v>27</v>
      </c>
      <c r="C2074" s="6">
        <v>1128299</v>
      </c>
      <c r="D2074" s="7">
        <v>44492</v>
      </c>
      <c r="E2074" s="6" t="s">
        <v>28</v>
      </c>
      <c r="F2074" s="6" t="s">
        <v>80</v>
      </c>
      <c r="G2074" s="6" t="s">
        <v>81</v>
      </c>
      <c r="H2074" s="6" t="s">
        <v>19</v>
      </c>
      <c r="I2074" s="25">
        <v>0.45000000000000007</v>
      </c>
      <c r="J2074" s="22">
        <v>3250</v>
      </c>
      <c r="K2074" s="23">
        <f t="shared" si="117"/>
        <v>1462.5000000000002</v>
      </c>
      <c r="L2074" s="23">
        <f t="shared" si="118"/>
        <v>511.87500000000006</v>
      </c>
      <c r="M2074" s="33">
        <v>0.35</v>
      </c>
      <c r="N2074" s="30">
        <f t="shared" si="119"/>
        <v>0.45</v>
      </c>
      <c r="O2074" s="31">
        <v>1462.5</v>
      </c>
      <c r="P2074" s="31">
        <v>511.875</v>
      </c>
      <c r="Q2074" s="30">
        <f t="shared" si="120"/>
        <v>658.12500000000011</v>
      </c>
      <c r="R2074" s="27">
        <f t="shared" si="116"/>
        <v>10</v>
      </c>
    </row>
    <row r="2075" spans="1:18">
      <c r="A2075" s="1"/>
      <c r="B2075" s="6" t="s">
        <v>27</v>
      </c>
      <c r="C2075" s="6">
        <v>1128299</v>
      </c>
      <c r="D2075" s="7">
        <v>44492</v>
      </c>
      <c r="E2075" s="6" t="s">
        <v>28</v>
      </c>
      <c r="F2075" s="6" t="s">
        <v>80</v>
      </c>
      <c r="G2075" s="6" t="s">
        <v>81</v>
      </c>
      <c r="H2075" s="6" t="s">
        <v>20</v>
      </c>
      <c r="I2075" s="25">
        <v>0.45000000000000007</v>
      </c>
      <c r="J2075" s="22">
        <v>3000</v>
      </c>
      <c r="K2075" s="23">
        <f t="shared" si="117"/>
        <v>1350.0000000000002</v>
      </c>
      <c r="L2075" s="23">
        <f t="shared" si="118"/>
        <v>472.50000000000006</v>
      </c>
      <c r="M2075" s="33">
        <v>0.35</v>
      </c>
      <c r="N2075" s="30">
        <f t="shared" si="119"/>
        <v>0.45</v>
      </c>
      <c r="O2075" s="31">
        <v>1350</v>
      </c>
      <c r="P2075" s="31">
        <v>472.5</v>
      </c>
      <c r="Q2075" s="30">
        <f t="shared" si="120"/>
        <v>607.50000000000011</v>
      </c>
      <c r="R2075" s="27">
        <f t="shared" si="116"/>
        <v>10</v>
      </c>
    </row>
    <row r="2076" spans="1:18">
      <c r="A2076" s="1"/>
      <c r="B2076" s="6" t="s">
        <v>27</v>
      </c>
      <c r="C2076" s="6">
        <v>1128299</v>
      </c>
      <c r="D2076" s="7">
        <v>44492</v>
      </c>
      <c r="E2076" s="6" t="s">
        <v>28</v>
      </c>
      <c r="F2076" s="6" t="s">
        <v>80</v>
      </c>
      <c r="G2076" s="6" t="s">
        <v>81</v>
      </c>
      <c r="H2076" s="6" t="s">
        <v>21</v>
      </c>
      <c r="I2076" s="25">
        <v>0.55000000000000004</v>
      </c>
      <c r="J2076" s="22">
        <v>2750</v>
      </c>
      <c r="K2076" s="23">
        <f t="shared" si="117"/>
        <v>1512.5000000000002</v>
      </c>
      <c r="L2076" s="23">
        <f t="shared" si="118"/>
        <v>453.75000000000006</v>
      </c>
      <c r="M2076" s="33">
        <v>0.3</v>
      </c>
      <c r="N2076" s="30">
        <f t="shared" si="119"/>
        <v>0.55000000000000004</v>
      </c>
      <c r="O2076" s="31">
        <v>1512.5</v>
      </c>
      <c r="P2076" s="31">
        <v>453.75</v>
      </c>
      <c r="Q2076" s="30">
        <f t="shared" si="120"/>
        <v>831.87500000000023</v>
      </c>
      <c r="R2076" s="27">
        <f t="shared" si="116"/>
        <v>10</v>
      </c>
    </row>
    <row r="2077" spans="1:18">
      <c r="A2077" s="1"/>
      <c r="B2077" s="6" t="s">
        <v>27</v>
      </c>
      <c r="C2077" s="6">
        <v>1128299</v>
      </c>
      <c r="D2077" s="7">
        <v>44492</v>
      </c>
      <c r="E2077" s="6" t="s">
        <v>28</v>
      </c>
      <c r="F2077" s="6" t="s">
        <v>80</v>
      </c>
      <c r="G2077" s="6" t="s">
        <v>81</v>
      </c>
      <c r="H2077" s="6" t="s">
        <v>22</v>
      </c>
      <c r="I2077" s="25">
        <v>0.60000000000000009</v>
      </c>
      <c r="J2077" s="22">
        <v>3250</v>
      </c>
      <c r="K2077" s="23">
        <f t="shared" si="117"/>
        <v>1950.0000000000002</v>
      </c>
      <c r="L2077" s="23">
        <f t="shared" si="118"/>
        <v>487.50000000000006</v>
      </c>
      <c r="M2077" s="33">
        <v>0.25</v>
      </c>
      <c r="N2077" s="30">
        <f t="shared" si="119"/>
        <v>0.6</v>
      </c>
      <c r="O2077" s="31">
        <v>1950</v>
      </c>
      <c r="P2077" s="31">
        <v>487.5</v>
      </c>
      <c r="Q2077" s="30">
        <f t="shared" si="120"/>
        <v>1170</v>
      </c>
      <c r="R2077" s="27">
        <f t="shared" ref="R2077:R2140" si="121">MONTH(D2077)</f>
        <v>10</v>
      </c>
    </row>
    <row r="2078" spans="1:18">
      <c r="A2078" s="1"/>
      <c r="B2078" s="6" t="s">
        <v>27</v>
      </c>
      <c r="C2078" s="6">
        <v>1128299</v>
      </c>
      <c r="D2078" s="7">
        <v>44523</v>
      </c>
      <c r="E2078" s="6" t="s">
        <v>28</v>
      </c>
      <c r="F2078" s="6" t="s">
        <v>80</v>
      </c>
      <c r="G2078" s="6" t="s">
        <v>81</v>
      </c>
      <c r="H2078" s="6" t="s">
        <v>17</v>
      </c>
      <c r="I2078" s="25">
        <v>0.45000000000000007</v>
      </c>
      <c r="J2078" s="22">
        <v>5000</v>
      </c>
      <c r="K2078" s="23">
        <f t="shared" si="117"/>
        <v>2250.0000000000005</v>
      </c>
      <c r="L2078" s="23">
        <f t="shared" si="118"/>
        <v>787.50000000000011</v>
      </c>
      <c r="M2078" s="33">
        <v>0.35</v>
      </c>
      <c r="N2078" s="30">
        <f t="shared" si="119"/>
        <v>0.45</v>
      </c>
      <c r="O2078" s="31">
        <v>2250</v>
      </c>
      <c r="P2078" s="31">
        <v>787.5</v>
      </c>
      <c r="Q2078" s="30">
        <f t="shared" si="120"/>
        <v>1012.5000000000002</v>
      </c>
      <c r="R2078" s="27">
        <f t="shared" si="121"/>
        <v>11</v>
      </c>
    </row>
    <row r="2079" spans="1:18">
      <c r="A2079" s="1"/>
      <c r="B2079" s="6" t="s">
        <v>27</v>
      </c>
      <c r="C2079" s="6">
        <v>1128299</v>
      </c>
      <c r="D2079" s="7">
        <v>44523</v>
      </c>
      <c r="E2079" s="6" t="s">
        <v>28</v>
      </c>
      <c r="F2079" s="6" t="s">
        <v>80</v>
      </c>
      <c r="G2079" s="6" t="s">
        <v>81</v>
      </c>
      <c r="H2079" s="6" t="s">
        <v>18</v>
      </c>
      <c r="I2079" s="25">
        <v>0.50000000000000011</v>
      </c>
      <c r="J2079" s="22">
        <v>5250</v>
      </c>
      <c r="K2079" s="23">
        <f t="shared" si="117"/>
        <v>2625.0000000000005</v>
      </c>
      <c r="L2079" s="23">
        <f t="shared" si="118"/>
        <v>1050.0000000000002</v>
      </c>
      <c r="M2079" s="33">
        <v>0.4</v>
      </c>
      <c r="N2079" s="30">
        <f t="shared" si="119"/>
        <v>0.5</v>
      </c>
      <c r="O2079" s="31">
        <v>2625</v>
      </c>
      <c r="P2079" s="31">
        <v>1050</v>
      </c>
      <c r="Q2079" s="30">
        <f t="shared" si="120"/>
        <v>1312.5000000000002</v>
      </c>
      <c r="R2079" s="27">
        <f t="shared" si="121"/>
        <v>11</v>
      </c>
    </row>
    <row r="2080" spans="1:18">
      <c r="A2080" s="1"/>
      <c r="B2080" s="6" t="s">
        <v>27</v>
      </c>
      <c r="C2080" s="6">
        <v>1128299</v>
      </c>
      <c r="D2080" s="7">
        <v>44523</v>
      </c>
      <c r="E2080" s="6" t="s">
        <v>28</v>
      </c>
      <c r="F2080" s="6" t="s">
        <v>80</v>
      </c>
      <c r="G2080" s="6" t="s">
        <v>81</v>
      </c>
      <c r="H2080" s="6" t="s">
        <v>19</v>
      </c>
      <c r="I2080" s="25">
        <v>0.45000000000000007</v>
      </c>
      <c r="J2080" s="22">
        <v>3750</v>
      </c>
      <c r="K2080" s="23">
        <f t="shared" si="117"/>
        <v>1687.5000000000002</v>
      </c>
      <c r="L2080" s="23">
        <f t="shared" si="118"/>
        <v>590.625</v>
      </c>
      <c r="M2080" s="33">
        <v>0.35</v>
      </c>
      <c r="N2080" s="30">
        <f t="shared" si="119"/>
        <v>0.45</v>
      </c>
      <c r="O2080" s="31">
        <v>1687.5</v>
      </c>
      <c r="P2080" s="31">
        <v>590.625</v>
      </c>
      <c r="Q2080" s="30">
        <f t="shared" si="120"/>
        <v>759.37500000000011</v>
      </c>
      <c r="R2080" s="27">
        <f t="shared" si="121"/>
        <v>11</v>
      </c>
    </row>
    <row r="2081" spans="1:18">
      <c r="A2081" s="1"/>
      <c r="B2081" s="6" t="s">
        <v>27</v>
      </c>
      <c r="C2081" s="6">
        <v>1128299</v>
      </c>
      <c r="D2081" s="7">
        <v>44523</v>
      </c>
      <c r="E2081" s="6" t="s">
        <v>28</v>
      </c>
      <c r="F2081" s="6" t="s">
        <v>80</v>
      </c>
      <c r="G2081" s="6" t="s">
        <v>81</v>
      </c>
      <c r="H2081" s="6" t="s">
        <v>20</v>
      </c>
      <c r="I2081" s="25">
        <v>0.45000000000000007</v>
      </c>
      <c r="J2081" s="22">
        <v>3500</v>
      </c>
      <c r="K2081" s="23">
        <f t="shared" si="117"/>
        <v>1575.0000000000002</v>
      </c>
      <c r="L2081" s="23">
        <f t="shared" si="118"/>
        <v>551.25</v>
      </c>
      <c r="M2081" s="33">
        <v>0.35</v>
      </c>
      <c r="N2081" s="30">
        <f t="shared" si="119"/>
        <v>0.45</v>
      </c>
      <c r="O2081" s="31">
        <v>1575</v>
      </c>
      <c r="P2081" s="31">
        <v>551.25</v>
      </c>
      <c r="Q2081" s="30">
        <f t="shared" si="120"/>
        <v>708.75000000000011</v>
      </c>
      <c r="R2081" s="27">
        <f t="shared" si="121"/>
        <v>11</v>
      </c>
    </row>
    <row r="2082" spans="1:18">
      <c r="A2082" s="1"/>
      <c r="B2082" s="6" t="s">
        <v>27</v>
      </c>
      <c r="C2082" s="6">
        <v>1128299</v>
      </c>
      <c r="D2082" s="7">
        <v>44523</v>
      </c>
      <c r="E2082" s="6" t="s">
        <v>28</v>
      </c>
      <c r="F2082" s="6" t="s">
        <v>80</v>
      </c>
      <c r="G2082" s="6" t="s">
        <v>81</v>
      </c>
      <c r="H2082" s="6" t="s">
        <v>21</v>
      </c>
      <c r="I2082" s="25">
        <v>0.55000000000000004</v>
      </c>
      <c r="J2082" s="22">
        <v>3000</v>
      </c>
      <c r="K2082" s="23">
        <f t="shared" si="117"/>
        <v>1650.0000000000002</v>
      </c>
      <c r="L2082" s="23">
        <f t="shared" si="118"/>
        <v>495.00000000000006</v>
      </c>
      <c r="M2082" s="33">
        <v>0.3</v>
      </c>
      <c r="N2082" s="30">
        <f t="shared" si="119"/>
        <v>0.55000000000000004</v>
      </c>
      <c r="O2082" s="31">
        <v>1650</v>
      </c>
      <c r="P2082" s="31">
        <v>495</v>
      </c>
      <c r="Q2082" s="30">
        <f t="shared" si="120"/>
        <v>907.50000000000023</v>
      </c>
      <c r="R2082" s="27">
        <f t="shared" si="121"/>
        <v>11</v>
      </c>
    </row>
    <row r="2083" spans="1:18">
      <c r="A2083" s="1"/>
      <c r="B2083" s="6" t="s">
        <v>27</v>
      </c>
      <c r="C2083" s="6">
        <v>1128299</v>
      </c>
      <c r="D2083" s="7">
        <v>44523</v>
      </c>
      <c r="E2083" s="6" t="s">
        <v>28</v>
      </c>
      <c r="F2083" s="6" t="s">
        <v>80</v>
      </c>
      <c r="G2083" s="6" t="s">
        <v>81</v>
      </c>
      <c r="H2083" s="6" t="s">
        <v>22</v>
      </c>
      <c r="I2083" s="25">
        <v>0.60000000000000009</v>
      </c>
      <c r="J2083" s="22">
        <v>4250</v>
      </c>
      <c r="K2083" s="23">
        <f t="shared" si="117"/>
        <v>2550.0000000000005</v>
      </c>
      <c r="L2083" s="23">
        <f t="shared" si="118"/>
        <v>637.50000000000011</v>
      </c>
      <c r="M2083" s="33">
        <v>0.25</v>
      </c>
      <c r="N2083" s="30">
        <f t="shared" si="119"/>
        <v>0.6</v>
      </c>
      <c r="O2083" s="31">
        <v>2550</v>
      </c>
      <c r="P2083" s="31">
        <v>637.5</v>
      </c>
      <c r="Q2083" s="30">
        <f t="shared" si="120"/>
        <v>1530.0000000000002</v>
      </c>
      <c r="R2083" s="27">
        <f t="shared" si="121"/>
        <v>11</v>
      </c>
    </row>
    <row r="2084" spans="1:18">
      <c r="A2084" s="1"/>
      <c r="B2084" s="6" t="s">
        <v>27</v>
      </c>
      <c r="C2084" s="6">
        <v>1128299</v>
      </c>
      <c r="D2084" s="7">
        <v>44552</v>
      </c>
      <c r="E2084" s="6" t="s">
        <v>28</v>
      </c>
      <c r="F2084" s="6" t="s">
        <v>80</v>
      </c>
      <c r="G2084" s="6" t="s">
        <v>81</v>
      </c>
      <c r="H2084" s="6" t="s">
        <v>17</v>
      </c>
      <c r="I2084" s="25">
        <v>0.45000000000000007</v>
      </c>
      <c r="J2084" s="22">
        <v>6250</v>
      </c>
      <c r="K2084" s="23">
        <f t="shared" si="117"/>
        <v>2812.5000000000005</v>
      </c>
      <c r="L2084" s="23">
        <f t="shared" si="118"/>
        <v>984.37500000000011</v>
      </c>
      <c r="M2084" s="33">
        <v>0.35</v>
      </c>
      <c r="N2084" s="30">
        <f t="shared" si="119"/>
        <v>0.45</v>
      </c>
      <c r="O2084" s="31">
        <v>2812.5</v>
      </c>
      <c r="P2084" s="31">
        <v>984.375</v>
      </c>
      <c r="Q2084" s="30">
        <f t="shared" si="120"/>
        <v>1265.6250000000002</v>
      </c>
      <c r="R2084" s="27">
        <f t="shared" si="121"/>
        <v>12</v>
      </c>
    </row>
    <row r="2085" spans="1:18">
      <c r="A2085" s="1"/>
      <c r="B2085" s="6" t="s">
        <v>27</v>
      </c>
      <c r="C2085" s="6">
        <v>1128299</v>
      </c>
      <c r="D2085" s="7">
        <v>44552</v>
      </c>
      <c r="E2085" s="6" t="s">
        <v>28</v>
      </c>
      <c r="F2085" s="6" t="s">
        <v>80</v>
      </c>
      <c r="G2085" s="6" t="s">
        <v>81</v>
      </c>
      <c r="H2085" s="6" t="s">
        <v>18</v>
      </c>
      <c r="I2085" s="25">
        <v>0.50000000000000011</v>
      </c>
      <c r="J2085" s="22">
        <v>6250</v>
      </c>
      <c r="K2085" s="23">
        <f t="shared" si="117"/>
        <v>3125.0000000000009</v>
      </c>
      <c r="L2085" s="23">
        <f t="shared" si="118"/>
        <v>1250.0000000000005</v>
      </c>
      <c r="M2085" s="33">
        <v>0.4</v>
      </c>
      <c r="N2085" s="30">
        <f t="shared" si="119"/>
        <v>0.5</v>
      </c>
      <c r="O2085" s="31">
        <v>3125</v>
      </c>
      <c r="P2085" s="31">
        <v>1250</v>
      </c>
      <c r="Q2085" s="30">
        <f t="shared" si="120"/>
        <v>1562.5000000000005</v>
      </c>
      <c r="R2085" s="27">
        <f t="shared" si="121"/>
        <v>12</v>
      </c>
    </row>
    <row r="2086" spans="1:18">
      <c r="A2086" s="1"/>
      <c r="B2086" s="6" t="s">
        <v>27</v>
      </c>
      <c r="C2086" s="6">
        <v>1128299</v>
      </c>
      <c r="D2086" s="7">
        <v>44552</v>
      </c>
      <c r="E2086" s="6" t="s">
        <v>28</v>
      </c>
      <c r="F2086" s="6" t="s">
        <v>80</v>
      </c>
      <c r="G2086" s="6" t="s">
        <v>81</v>
      </c>
      <c r="H2086" s="6" t="s">
        <v>19</v>
      </c>
      <c r="I2086" s="25">
        <v>0.45000000000000007</v>
      </c>
      <c r="J2086" s="22">
        <v>4250</v>
      </c>
      <c r="K2086" s="23">
        <f t="shared" si="117"/>
        <v>1912.5000000000002</v>
      </c>
      <c r="L2086" s="23">
        <f t="shared" si="118"/>
        <v>669.375</v>
      </c>
      <c r="M2086" s="33">
        <v>0.35</v>
      </c>
      <c r="N2086" s="30">
        <f t="shared" si="119"/>
        <v>0.45</v>
      </c>
      <c r="O2086" s="31">
        <v>1912.5</v>
      </c>
      <c r="P2086" s="31">
        <v>669.375</v>
      </c>
      <c r="Q2086" s="30">
        <f t="shared" si="120"/>
        <v>860.62500000000011</v>
      </c>
      <c r="R2086" s="27">
        <f t="shared" si="121"/>
        <v>12</v>
      </c>
    </row>
    <row r="2087" spans="1:18">
      <c r="A2087" s="1"/>
      <c r="B2087" s="6" t="s">
        <v>27</v>
      </c>
      <c r="C2087" s="6">
        <v>1128299</v>
      </c>
      <c r="D2087" s="7">
        <v>44552</v>
      </c>
      <c r="E2087" s="6" t="s">
        <v>28</v>
      </c>
      <c r="F2087" s="6" t="s">
        <v>80</v>
      </c>
      <c r="G2087" s="6" t="s">
        <v>81</v>
      </c>
      <c r="H2087" s="6" t="s">
        <v>20</v>
      </c>
      <c r="I2087" s="25">
        <v>0.45000000000000007</v>
      </c>
      <c r="J2087" s="22">
        <v>4250</v>
      </c>
      <c r="K2087" s="23">
        <f t="shared" si="117"/>
        <v>1912.5000000000002</v>
      </c>
      <c r="L2087" s="23">
        <f t="shared" si="118"/>
        <v>669.375</v>
      </c>
      <c r="M2087" s="33">
        <v>0.35</v>
      </c>
      <c r="N2087" s="30">
        <f t="shared" si="119"/>
        <v>0.45</v>
      </c>
      <c r="O2087" s="31">
        <v>1912.5</v>
      </c>
      <c r="P2087" s="31">
        <v>669.375</v>
      </c>
      <c r="Q2087" s="30">
        <f t="shared" si="120"/>
        <v>860.62500000000011</v>
      </c>
      <c r="R2087" s="27">
        <f t="shared" si="121"/>
        <v>12</v>
      </c>
    </row>
    <row r="2088" spans="1:18">
      <c r="A2088" s="1"/>
      <c r="B2088" s="6" t="s">
        <v>27</v>
      </c>
      <c r="C2088" s="6">
        <v>1128299</v>
      </c>
      <c r="D2088" s="7">
        <v>44552</v>
      </c>
      <c r="E2088" s="6" t="s">
        <v>28</v>
      </c>
      <c r="F2088" s="6" t="s">
        <v>80</v>
      </c>
      <c r="G2088" s="6" t="s">
        <v>81</v>
      </c>
      <c r="H2088" s="6" t="s">
        <v>21</v>
      </c>
      <c r="I2088" s="25">
        <v>0.55000000000000004</v>
      </c>
      <c r="J2088" s="22">
        <v>3500</v>
      </c>
      <c r="K2088" s="23">
        <f t="shared" si="117"/>
        <v>1925.0000000000002</v>
      </c>
      <c r="L2088" s="23">
        <f t="shared" si="118"/>
        <v>577.5</v>
      </c>
      <c r="M2088" s="33">
        <v>0.3</v>
      </c>
      <c r="N2088" s="30">
        <f t="shared" si="119"/>
        <v>0.55000000000000004</v>
      </c>
      <c r="O2088" s="31">
        <v>1925</v>
      </c>
      <c r="P2088" s="31">
        <v>577.5</v>
      </c>
      <c r="Q2088" s="30">
        <f t="shared" si="120"/>
        <v>1058.7500000000002</v>
      </c>
      <c r="R2088" s="27">
        <f t="shared" si="121"/>
        <v>12</v>
      </c>
    </row>
    <row r="2089" spans="1:18">
      <c r="A2089" s="1"/>
      <c r="B2089" s="6" t="s">
        <v>27</v>
      </c>
      <c r="C2089" s="6">
        <v>1128299</v>
      </c>
      <c r="D2089" s="7">
        <v>44552</v>
      </c>
      <c r="E2089" s="6" t="s">
        <v>28</v>
      </c>
      <c r="F2089" s="6" t="s">
        <v>80</v>
      </c>
      <c r="G2089" s="6" t="s">
        <v>81</v>
      </c>
      <c r="H2089" s="6" t="s">
        <v>22</v>
      </c>
      <c r="I2089" s="25">
        <v>0.60000000000000009</v>
      </c>
      <c r="J2089" s="22">
        <v>4500</v>
      </c>
      <c r="K2089" s="23">
        <f t="shared" si="117"/>
        <v>2700.0000000000005</v>
      </c>
      <c r="L2089" s="23">
        <f t="shared" si="118"/>
        <v>675.00000000000011</v>
      </c>
      <c r="M2089" s="33">
        <v>0.25</v>
      </c>
      <c r="N2089" s="30">
        <f t="shared" si="119"/>
        <v>0.6</v>
      </c>
      <c r="O2089" s="31">
        <v>2700</v>
      </c>
      <c r="P2089" s="31">
        <v>675</v>
      </c>
      <c r="Q2089" s="30">
        <f t="shared" si="120"/>
        <v>1620.0000000000002</v>
      </c>
      <c r="R2089" s="27">
        <f t="shared" si="121"/>
        <v>12</v>
      </c>
    </row>
    <row r="2090" spans="1:18">
      <c r="A2090" s="1" t="s">
        <v>39</v>
      </c>
      <c r="B2090" s="6" t="s">
        <v>27</v>
      </c>
      <c r="C2090" s="6">
        <v>1128299</v>
      </c>
      <c r="D2090" s="7">
        <v>44222</v>
      </c>
      <c r="E2090" s="6" t="s">
        <v>28</v>
      </c>
      <c r="F2090" s="6" t="s">
        <v>82</v>
      </c>
      <c r="G2090" s="6" t="s">
        <v>83</v>
      </c>
      <c r="H2090" s="6" t="s">
        <v>17</v>
      </c>
      <c r="I2090" s="25">
        <v>0.34999999999999992</v>
      </c>
      <c r="J2090" s="22">
        <v>4750</v>
      </c>
      <c r="K2090" s="23">
        <f t="shared" si="117"/>
        <v>1662.4999999999995</v>
      </c>
      <c r="L2090" s="23">
        <f t="shared" si="118"/>
        <v>581.87499999999977</v>
      </c>
      <c r="M2090" s="33">
        <v>0.35</v>
      </c>
      <c r="N2090" s="30">
        <f t="shared" si="119"/>
        <v>0.35</v>
      </c>
      <c r="O2090" s="31">
        <v>1662.5</v>
      </c>
      <c r="P2090" s="31">
        <v>581.875</v>
      </c>
      <c r="Q2090" s="30">
        <f t="shared" si="120"/>
        <v>581.87499999999977</v>
      </c>
      <c r="R2090" s="27">
        <f t="shared" si="121"/>
        <v>1</v>
      </c>
    </row>
    <row r="2091" spans="1:18">
      <c r="A2091" s="1"/>
      <c r="B2091" s="6" t="s">
        <v>27</v>
      </c>
      <c r="C2091" s="6">
        <v>1128299</v>
      </c>
      <c r="D2091" s="7">
        <v>44222</v>
      </c>
      <c r="E2091" s="6" t="s">
        <v>28</v>
      </c>
      <c r="F2091" s="6" t="s">
        <v>82</v>
      </c>
      <c r="G2091" s="6" t="s">
        <v>83</v>
      </c>
      <c r="H2091" s="6" t="s">
        <v>18</v>
      </c>
      <c r="I2091" s="25">
        <v>0.45</v>
      </c>
      <c r="J2091" s="22">
        <v>4750</v>
      </c>
      <c r="K2091" s="23">
        <f t="shared" si="117"/>
        <v>2137.5</v>
      </c>
      <c r="L2091" s="23">
        <f t="shared" si="118"/>
        <v>855</v>
      </c>
      <c r="M2091" s="33">
        <v>0.4</v>
      </c>
      <c r="N2091" s="30">
        <f t="shared" si="119"/>
        <v>0.45</v>
      </c>
      <c r="O2091" s="31">
        <v>2137.5</v>
      </c>
      <c r="P2091" s="31">
        <v>855</v>
      </c>
      <c r="Q2091" s="30">
        <f t="shared" si="120"/>
        <v>961.875</v>
      </c>
      <c r="R2091" s="27">
        <f t="shared" si="121"/>
        <v>1</v>
      </c>
    </row>
    <row r="2092" spans="1:18">
      <c r="A2092" s="1"/>
      <c r="B2092" s="6" t="s">
        <v>27</v>
      </c>
      <c r="C2092" s="6">
        <v>1128299</v>
      </c>
      <c r="D2092" s="7">
        <v>44222</v>
      </c>
      <c r="E2092" s="6" t="s">
        <v>28</v>
      </c>
      <c r="F2092" s="6" t="s">
        <v>82</v>
      </c>
      <c r="G2092" s="6" t="s">
        <v>83</v>
      </c>
      <c r="H2092" s="6" t="s">
        <v>19</v>
      </c>
      <c r="I2092" s="25">
        <v>0.45</v>
      </c>
      <c r="J2092" s="22">
        <v>4750</v>
      </c>
      <c r="K2092" s="23">
        <f t="shared" si="117"/>
        <v>2137.5</v>
      </c>
      <c r="L2092" s="23">
        <f t="shared" si="118"/>
        <v>748.125</v>
      </c>
      <c r="M2092" s="33">
        <v>0.35</v>
      </c>
      <c r="N2092" s="30">
        <f t="shared" si="119"/>
        <v>0.45</v>
      </c>
      <c r="O2092" s="31">
        <v>2137.5</v>
      </c>
      <c r="P2092" s="31">
        <v>748.125</v>
      </c>
      <c r="Q2092" s="30">
        <f t="shared" si="120"/>
        <v>961.875</v>
      </c>
      <c r="R2092" s="27">
        <f t="shared" si="121"/>
        <v>1</v>
      </c>
    </row>
    <row r="2093" spans="1:18">
      <c r="A2093" s="1"/>
      <c r="B2093" s="6" t="s">
        <v>27</v>
      </c>
      <c r="C2093" s="6">
        <v>1128299</v>
      </c>
      <c r="D2093" s="7">
        <v>44222</v>
      </c>
      <c r="E2093" s="6" t="s">
        <v>28</v>
      </c>
      <c r="F2093" s="6" t="s">
        <v>82</v>
      </c>
      <c r="G2093" s="6" t="s">
        <v>83</v>
      </c>
      <c r="H2093" s="6" t="s">
        <v>20</v>
      </c>
      <c r="I2093" s="25">
        <v>0.45</v>
      </c>
      <c r="J2093" s="22">
        <v>3250</v>
      </c>
      <c r="K2093" s="23">
        <f t="shared" si="117"/>
        <v>1462.5</v>
      </c>
      <c r="L2093" s="23">
        <f t="shared" si="118"/>
        <v>511.87499999999994</v>
      </c>
      <c r="M2093" s="33">
        <v>0.35</v>
      </c>
      <c r="N2093" s="30">
        <f t="shared" si="119"/>
        <v>0.45</v>
      </c>
      <c r="O2093" s="31">
        <v>1462.5</v>
      </c>
      <c r="P2093" s="31">
        <v>511.875</v>
      </c>
      <c r="Q2093" s="30">
        <f t="shared" si="120"/>
        <v>658.125</v>
      </c>
      <c r="R2093" s="27">
        <f t="shared" si="121"/>
        <v>1</v>
      </c>
    </row>
    <row r="2094" spans="1:18">
      <c r="A2094" s="1"/>
      <c r="B2094" s="6" t="s">
        <v>27</v>
      </c>
      <c r="C2094" s="6">
        <v>1128299</v>
      </c>
      <c r="D2094" s="7">
        <v>44222</v>
      </c>
      <c r="E2094" s="6" t="s">
        <v>28</v>
      </c>
      <c r="F2094" s="6" t="s">
        <v>82</v>
      </c>
      <c r="G2094" s="6" t="s">
        <v>83</v>
      </c>
      <c r="H2094" s="6" t="s">
        <v>21</v>
      </c>
      <c r="I2094" s="25">
        <v>0.50000000000000011</v>
      </c>
      <c r="J2094" s="22">
        <v>2750</v>
      </c>
      <c r="K2094" s="23">
        <f t="shared" si="117"/>
        <v>1375.0000000000002</v>
      </c>
      <c r="L2094" s="23">
        <f t="shared" si="118"/>
        <v>412.50000000000006</v>
      </c>
      <c r="M2094" s="33">
        <v>0.3</v>
      </c>
      <c r="N2094" s="30">
        <f t="shared" si="119"/>
        <v>0.5</v>
      </c>
      <c r="O2094" s="31">
        <v>1375</v>
      </c>
      <c r="P2094" s="31">
        <v>412.5</v>
      </c>
      <c r="Q2094" s="30">
        <f t="shared" si="120"/>
        <v>687.50000000000011</v>
      </c>
      <c r="R2094" s="27">
        <f t="shared" si="121"/>
        <v>1</v>
      </c>
    </row>
    <row r="2095" spans="1:18">
      <c r="A2095" s="1"/>
      <c r="B2095" s="6" t="s">
        <v>27</v>
      </c>
      <c r="C2095" s="6">
        <v>1128299</v>
      </c>
      <c r="D2095" s="7">
        <v>44222</v>
      </c>
      <c r="E2095" s="6" t="s">
        <v>28</v>
      </c>
      <c r="F2095" s="6" t="s">
        <v>82</v>
      </c>
      <c r="G2095" s="6" t="s">
        <v>83</v>
      </c>
      <c r="H2095" s="6" t="s">
        <v>22</v>
      </c>
      <c r="I2095" s="25">
        <v>0.45</v>
      </c>
      <c r="J2095" s="22">
        <v>4750</v>
      </c>
      <c r="K2095" s="23">
        <f t="shared" si="117"/>
        <v>2137.5</v>
      </c>
      <c r="L2095" s="23">
        <f t="shared" si="118"/>
        <v>534.375</v>
      </c>
      <c r="M2095" s="33">
        <v>0.25</v>
      </c>
      <c r="N2095" s="30">
        <f t="shared" si="119"/>
        <v>0.45</v>
      </c>
      <c r="O2095" s="31">
        <v>2137.5</v>
      </c>
      <c r="P2095" s="31">
        <v>534.375</v>
      </c>
      <c r="Q2095" s="30">
        <f t="shared" si="120"/>
        <v>961.875</v>
      </c>
      <c r="R2095" s="27">
        <f t="shared" si="121"/>
        <v>1</v>
      </c>
    </row>
    <row r="2096" spans="1:18">
      <c r="A2096" s="1"/>
      <c r="B2096" s="6" t="s">
        <v>27</v>
      </c>
      <c r="C2096" s="6">
        <v>1128299</v>
      </c>
      <c r="D2096" s="7">
        <v>44253</v>
      </c>
      <c r="E2096" s="6" t="s">
        <v>28</v>
      </c>
      <c r="F2096" s="6" t="s">
        <v>82</v>
      </c>
      <c r="G2096" s="6" t="s">
        <v>83</v>
      </c>
      <c r="H2096" s="6" t="s">
        <v>17</v>
      </c>
      <c r="I2096" s="25">
        <v>0.34999999999999992</v>
      </c>
      <c r="J2096" s="22">
        <v>5250</v>
      </c>
      <c r="K2096" s="23">
        <f t="shared" si="117"/>
        <v>1837.4999999999995</v>
      </c>
      <c r="L2096" s="23">
        <f t="shared" si="118"/>
        <v>643.12499999999977</v>
      </c>
      <c r="M2096" s="33">
        <v>0.35</v>
      </c>
      <c r="N2096" s="30">
        <f t="shared" si="119"/>
        <v>0.35</v>
      </c>
      <c r="O2096" s="31">
        <v>1837.5</v>
      </c>
      <c r="P2096" s="31">
        <v>643.125</v>
      </c>
      <c r="Q2096" s="30">
        <f t="shared" si="120"/>
        <v>643.12499999999977</v>
      </c>
      <c r="R2096" s="27">
        <f t="shared" si="121"/>
        <v>2</v>
      </c>
    </row>
    <row r="2097" spans="1:18">
      <c r="A2097" s="1"/>
      <c r="B2097" s="6" t="s">
        <v>27</v>
      </c>
      <c r="C2097" s="6">
        <v>1128299</v>
      </c>
      <c r="D2097" s="7">
        <v>44253</v>
      </c>
      <c r="E2097" s="6" t="s">
        <v>28</v>
      </c>
      <c r="F2097" s="6" t="s">
        <v>82</v>
      </c>
      <c r="G2097" s="6" t="s">
        <v>83</v>
      </c>
      <c r="H2097" s="6" t="s">
        <v>18</v>
      </c>
      <c r="I2097" s="25">
        <v>0.45</v>
      </c>
      <c r="J2097" s="22">
        <v>4250</v>
      </c>
      <c r="K2097" s="23">
        <f t="shared" si="117"/>
        <v>1912.5</v>
      </c>
      <c r="L2097" s="23">
        <f t="shared" si="118"/>
        <v>765</v>
      </c>
      <c r="M2097" s="33">
        <v>0.4</v>
      </c>
      <c r="N2097" s="30">
        <f t="shared" si="119"/>
        <v>0.45</v>
      </c>
      <c r="O2097" s="31">
        <v>1912.5</v>
      </c>
      <c r="P2097" s="31">
        <v>765</v>
      </c>
      <c r="Q2097" s="30">
        <f t="shared" si="120"/>
        <v>860.625</v>
      </c>
      <c r="R2097" s="27">
        <f t="shared" si="121"/>
        <v>2</v>
      </c>
    </row>
    <row r="2098" spans="1:18">
      <c r="A2098" s="1"/>
      <c r="B2098" s="6" t="s">
        <v>27</v>
      </c>
      <c r="C2098" s="6">
        <v>1128299</v>
      </c>
      <c r="D2098" s="7">
        <v>44253</v>
      </c>
      <c r="E2098" s="6" t="s">
        <v>28</v>
      </c>
      <c r="F2098" s="6" t="s">
        <v>82</v>
      </c>
      <c r="G2098" s="6" t="s">
        <v>83</v>
      </c>
      <c r="H2098" s="6" t="s">
        <v>19</v>
      </c>
      <c r="I2098" s="25">
        <v>0.45</v>
      </c>
      <c r="J2098" s="22">
        <v>4250</v>
      </c>
      <c r="K2098" s="23">
        <f t="shared" si="117"/>
        <v>1912.5</v>
      </c>
      <c r="L2098" s="23">
        <f t="shared" si="118"/>
        <v>669.375</v>
      </c>
      <c r="M2098" s="33">
        <v>0.35</v>
      </c>
      <c r="N2098" s="30">
        <f t="shared" si="119"/>
        <v>0.45</v>
      </c>
      <c r="O2098" s="31">
        <v>1912.5</v>
      </c>
      <c r="P2098" s="31">
        <v>669.375</v>
      </c>
      <c r="Q2098" s="30">
        <f t="shared" si="120"/>
        <v>860.625</v>
      </c>
      <c r="R2098" s="27">
        <f t="shared" si="121"/>
        <v>2</v>
      </c>
    </row>
    <row r="2099" spans="1:18">
      <c r="A2099" s="1"/>
      <c r="B2099" s="6" t="s">
        <v>27</v>
      </c>
      <c r="C2099" s="6">
        <v>1128299</v>
      </c>
      <c r="D2099" s="7">
        <v>44253</v>
      </c>
      <c r="E2099" s="6" t="s">
        <v>28</v>
      </c>
      <c r="F2099" s="6" t="s">
        <v>82</v>
      </c>
      <c r="G2099" s="6" t="s">
        <v>83</v>
      </c>
      <c r="H2099" s="6" t="s">
        <v>20</v>
      </c>
      <c r="I2099" s="25">
        <v>0.45</v>
      </c>
      <c r="J2099" s="22">
        <v>2750</v>
      </c>
      <c r="K2099" s="23">
        <f t="shared" si="117"/>
        <v>1237.5</v>
      </c>
      <c r="L2099" s="23">
        <f t="shared" si="118"/>
        <v>433.125</v>
      </c>
      <c r="M2099" s="33">
        <v>0.35</v>
      </c>
      <c r="N2099" s="30">
        <f t="shared" si="119"/>
        <v>0.45</v>
      </c>
      <c r="O2099" s="31">
        <v>1237.5</v>
      </c>
      <c r="P2099" s="31">
        <v>433.125</v>
      </c>
      <c r="Q2099" s="30">
        <f t="shared" si="120"/>
        <v>556.875</v>
      </c>
      <c r="R2099" s="27">
        <f t="shared" si="121"/>
        <v>2</v>
      </c>
    </row>
    <row r="2100" spans="1:18">
      <c r="A2100" s="1"/>
      <c r="B2100" s="6" t="s">
        <v>27</v>
      </c>
      <c r="C2100" s="6">
        <v>1128299</v>
      </c>
      <c r="D2100" s="7">
        <v>44253</v>
      </c>
      <c r="E2100" s="6" t="s">
        <v>28</v>
      </c>
      <c r="F2100" s="6" t="s">
        <v>82</v>
      </c>
      <c r="G2100" s="6" t="s">
        <v>83</v>
      </c>
      <c r="H2100" s="6" t="s">
        <v>21</v>
      </c>
      <c r="I2100" s="25">
        <v>0.50000000000000011</v>
      </c>
      <c r="J2100" s="22">
        <v>2000</v>
      </c>
      <c r="K2100" s="23">
        <f t="shared" si="117"/>
        <v>1000.0000000000002</v>
      </c>
      <c r="L2100" s="23">
        <f t="shared" si="118"/>
        <v>300.00000000000006</v>
      </c>
      <c r="M2100" s="33">
        <v>0.3</v>
      </c>
      <c r="N2100" s="30">
        <f t="shared" si="119"/>
        <v>0.5</v>
      </c>
      <c r="O2100" s="31">
        <v>1000</v>
      </c>
      <c r="P2100" s="31">
        <v>300</v>
      </c>
      <c r="Q2100" s="30">
        <f t="shared" si="120"/>
        <v>500.00000000000011</v>
      </c>
      <c r="R2100" s="27">
        <f t="shared" si="121"/>
        <v>2</v>
      </c>
    </row>
    <row r="2101" spans="1:18">
      <c r="A2101" s="1"/>
      <c r="B2101" s="6" t="s">
        <v>27</v>
      </c>
      <c r="C2101" s="6">
        <v>1128299</v>
      </c>
      <c r="D2101" s="7">
        <v>44253</v>
      </c>
      <c r="E2101" s="6" t="s">
        <v>28</v>
      </c>
      <c r="F2101" s="6" t="s">
        <v>82</v>
      </c>
      <c r="G2101" s="6" t="s">
        <v>83</v>
      </c>
      <c r="H2101" s="6" t="s">
        <v>22</v>
      </c>
      <c r="I2101" s="25">
        <v>0.45</v>
      </c>
      <c r="J2101" s="22">
        <v>4000</v>
      </c>
      <c r="K2101" s="23">
        <f t="shared" si="117"/>
        <v>1800</v>
      </c>
      <c r="L2101" s="23">
        <f t="shared" si="118"/>
        <v>450</v>
      </c>
      <c r="M2101" s="33">
        <v>0.25</v>
      </c>
      <c r="N2101" s="30">
        <f t="shared" si="119"/>
        <v>0.45</v>
      </c>
      <c r="O2101" s="31">
        <v>1800</v>
      </c>
      <c r="P2101" s="31">
        <v>450</v>
      </c>
      <c r="Q2101" s="30">
        <f t="shared" si="120"/>
        <v>810</v>
      </c>
      <c r="R2101" s="27">
        <f t="shared" si="121"/>
        <v>2</v>
      </c>
    </row>
    <row r="2102" spans="1:18">
      <c r="A2102" s="1"/>
      <c r="B2102" s="6" t="s">
        <v>27</v>
      </c>
      <c r="C2102" s="6">
        <v>1128299</v>
      </c>
      <c r="D2102" s="7">
        <v>44280</v>
      </c>
      <c r="E2102" s="6" t="s">
        <v>28</v>
      </c>
      <c r="F2102" s="6" t="s">
        <v>82</v>
      </c>
      <c r="G2102" s="6" t="s">
        <v>83</v>
      </c>
      <c r="H2102" s="6" t="s">
        <v>17</v>
      </c>
      <c r="I2102" s="25">
        <v>0.45</v>
      </c>
      <c r="J2102" s="22">
        <v>5500</v>
      </c>
      <c r="K2102" s="23">
        <f t="shared" si="117"/>
        <v>2475</v>
      </c>
      <c r="L2102" s="23">
        <f t="shared" si="118"/>
        <v>866.25</v>
      </c>
      <c r="M2102" s="33">
        <v>0.35</v>
      </c>
      <c r="N2102" s="30">
        <f t="shared" si="119"/>
        <v>0.45</v>
      </c>
      <c r="O2102" s="31">
        <v>2475</v>
      </c>
      <c r="P2102" s="31">
        <v>866.25</v>
      </c>
      <c r="Q2102" s="30">
        <f t="shared" si="120"/>
        <v>1113.75</v>
      </c>
      <c r="R2102" s="27">
        <f t="shared" si="121"/>
        <v>3</v>
      </c>
    </row>
    <row r="2103" spans="1:18">
      <c r="A2103" s="1"/>
      <c r="B2103" s="6" t="s">
        <v>27</v>
      </c>
      <c r="C2103" s="6">
        <v>1128299</v>
      </c>
      <c r="D2103" s="7">
        <v>44280</v>
      </c>
      <c r="E2103" s="6" t="s">
        <v>28</v>
      </c>
      <c r="F2103" s="6" t="s">
        <v>82</v>
      </c>
      <c r="G2103" s="6" t="s">
        <v>83</v>
      </c>
      <c r="H2103" s="6" t="s">
        <v>18</v>
      </c>
      <c r="I2103" s="25">
        <v>0.55000000000000004</v>
      </c>
      <c r="J2103" s="22">
        <v>4000</v>
      </c>
      <c r="K2103" s="23">
        <f t="shared" si="117"/>
        <v>2200</v>
      </c>
      <c r="L2103" s="23">
        <f t="shared" si="118"/>
        <v>880</v>
      </c>
      <c r="M2103" s="33">
        <v>0.4</v>
      </c>
      <c r="N2103" s="30">
        <f t="shared" si="119"/>
        <v>0.55000000000000004</v>
      </c>
      <c r="O2103" s="31">
        <v>2200</v>
      </c>
      <c r="P2103" s="31">
        <v>880</v>
      </c>
      <c r="Q2103" s="30">
        <f t="shared" si="120"/>
        <v>1210</v>
      </c>
      <c r="R2103" s="27">
        <f t="shared" si="121"/>
        <v>3</v>
      </c>
    </row>
    <row r="2104" spans="1:18">
      <c r="A2104" s="1"/>
      <c r="B2104" s="6" t="s">
        <v>27</v>
      </c>
      <c r="C2104" s="6">
        <v>1128299</v>
      </c>
      <c r="D2104" s="7">
        <v>44280</v>
      </c>
      <c r="E2104" s="6" t="s">
        <v>28</v>
      </c>
      <c r="F2104" s="6" t="s">
        <v>82</v>
      </c>
      <c r="G2104" s="6" t="s">
        <v>83</v>
      </c>
      <c r="H2104" s="6" t="s">
        <v>19</v>
      </c>
      <c r="I2104" s="25">
        <v>0.55000000000000004</v>
      </c>
      <c r="J2104" s="22">
        <v>4000</v>
      </c>
      <c r="K2104" s="23">
        <f t="shared" si="117"/>
        <v>2200</v>
      </c>
      <c r="L2104" s="23">
        <f t="shared" si="118"/>
        <v>770</v>
      </c>
      <c r="M2104" s="33">
        <v>0.35</v>
      </c>
      <c r="N2104" s="30">
        <f t="shared" si="119"/>
        <v>0.55000000000000004</v>
      </c>
      <c r="O2104" s="31">
        <v>2200</v>
      </c>
      <c r="P2104" s="31">
        <v>770</v>
      </c>
      <c r="Q2104" s="30">
        <f t="shared" si="120"/>
        <v>1210</v>
      </c>
      <c r="R2104" s="27">
        <f t="shared" si="121"/>
        <v>3</v>
      </c>
    </row>
    <row r="2105" spans="1:18">
      <c r="A2105" s="1"/>
      <c r="B2105" s="6" t="s">
        <v>27</v>
      </c>
      <c r="C2105" s="6">
        <v>1128299</v>
      </c>
      <c r="D2105" s="7">
        <v>44280</v>
      </c>
      <c r="E2105" s="6" t="s">
        <v>28</v>
      </c>
      <c r="F2105" s="6" t="s">
        <v>82</v>
      </c>
      <c r="G2105" s="6" t="s">
        <v>83</v>
      </c>
      <c r="H2105" s="6" t="s">
        <v>20</v>
      </c>
      <c r="I2105" s="25">
        <v>0.55000000000000004</v>
      </c>
      <c r="J2105" s="22">
        <v>2750</v>
      </c>
      <c r="K2105" s="23">
        <f t="shared" si="117"/>
        <v>1512.5000000000002</v>
      </c>
      <c r="L2105" s="23">
        <f t="shared" si="118"/>
        <v>529.375</v>
      </c>
      <c r="M2105" s="33">
        <v>0.35</v>
      </c>
      <c r="N2105" s="30">
        <f t="shared" si="119"/>
        <v>0.55000000000000004</v>
      </c>
      <c r="O2105" s="31">
        <v>1512.5</v>
      </c>
      <c r="P2105" s="31">
        <v>529.375</v>
      </c>
      <c r="Q2105" s="30">
        <f t="shared" si="120"/>
        <v>831.87500000000023</v>
      </c>
      <c r="R2105" s="27">
        <f t="shared" si="121"/>
        <v>3</v>
      </c>
    </row>
    <row r="2106" spans="1:18">
      <c r="A2106" s="1"/>
      <c r="B2106" s="6" t="s">
        <v>27</v>
      </c>
      <c r="C2106" s="6">
        <v>1128299</v>
      </c>
      <c r="D2106" s="7">
        <v>44280</v>
      </c>
      <c r="E2106" s="6" t="s">
        <v>28</v>
      </c>
      <c r="F2106" s="6" t="s">
        <v>82</v>
      </c>
      <c r="G2106" s="6" t="s">
        <v>83</v>
      </c>
      <c r="H2106" s="6" t="s">
        <v>21</v>
      </c>
      <c r="I2106" s="25">
        <v>0.60000000000000009</v>
      </c>
      <c r="J2106" s="22">
        <v>1750</v>
      </c>
      <c r="K2106" s="23">
        <f t="shared" si="117"/>
        <v>1050.0000000000002</v>
      </c>
      <c r="L2106" s="23">
        <f t="shared" si="118"/>
        <v>315.00000000000006</v>
      </c>
      <c r="M2106" s="33">
        <v>0.3</v>
      </c>
      <c r="N2106" s="30">
        <f t="shared" si="119"/>
        <v>0.6</v>
      </c>
      <c r="O2106" s="31">
        <v>1050</v>
      </c>
      <c r="P2106" s="31">
        <v>315</v>
      </c>
      <c r="Q2106" s="30">
        <f t="shared" si="120"/>
        <v>630.00000000000011</v>
      </c>
      <c r="R2106" s="27">
        <f t="shared" si="121"/>
        <v>3</v>
      </c>
    </row>
    <row r="2107" spans="1:18">
      <c r="A2107" s="1"/>
      <c r="B2107" s="6" t="s">
        <v>27</v>
      </c>
      <c r="C2107" s="6">
        <v>1128299</v>
      </c>
      <c r="D2107" s="7">
        <v>44280</v>
      </c>
      <c r="E2107" s="6" t="s">
        <v>28</v>
      </c>
      <c r="F2107" s="6" t="s">
        <v>82</v>
      </c>
      <c r="G2107" s="6" t="s">
        <v>83</v>
      </c>
      <c r="H2107" s="6" t="s">
        <v>22</v>
      </c>
      <c r="I2107" s="25">
        <v>0.55000000000000004</v>
      </c>
      <c r="J2107" s="22">
        <v>3750</v>
      </c>
      <c r="K2107" s="23">
        <f t="shared" si="117"/>
        <v>2062.5</v>
      </c>
      <c r="L2107" s="23">
        <f t="shared" si="118"/>
        <v>515.625</v>
      </c>
      <c r="M2107" s="33">
        <v>0.25</v>
      </c>
      <c r="N2107" s="30">
        <f t="shared" si="119"/>
        <v>0.55000000000000004</v>
      </c>
      <c r="O2107" s="31">
        <v>2062.5</v>
      </c>
      <c r="P2107" s="31">
        <v>515.625</v>
      </c>
      <c r="Q2107" s="30">
        <f t="shared" si="120"/>
        <v>1134.375</v>
      </c>
      <c r="R2107" s="27">
        <f t="shared" si="121"/>
        <v>3</v>
      </c>
    </row>
    <row r="2108" spans="1:18">
      <c r="A2108" s="1"/>
      <c r="B2108" s="6" t="s">
        <v>27</v>
      </c>
      <c r="C2108" s="6">
        <v>1128299</v>
      </c>
      <c r="D2108" s="7">
        <v>44312</v>
      </c>
      <c r="E2108" s="6" t="s">
        <v>28</v>
      </c>
      <c r="F2108" s="6" t="s">
        <v>82</v>
      </c>
      <c r="G2108" s="6" t="s">
        <v>83</v>
      </c>
      <c r="H2108" s="6" t="s">
        <v>17</v>
      </c>
      <c r="I2108" s="25">
        <v>0.55000000000000004</v>
      </c>
      <c r="J2108" s="22">
        <v>5500</v>
      </c>
      <c r="K2108" s="23">
        <f t="shared" si="117"/>
        <v>3025.0000000000005</v>
      </c>
      <c r="L2108" s="23">
        <f t="shared" si="118"/>
        <v>1058.75</v>
      </c>
      <c r="M2108" s="33">
        <v>0.35</v>
      </c>
      <c r="N2108" s="30">
        <f t="shared" si="119"/>
        <v>0.55000000000000004</v>
      </c>
      <c r="O2108" s="31">
        <v>3025</v>
      </c>
      <c r="P2108" s="31">
        <v>1058.75</v>
      </c>
      <c r="Q2108" s="30">
        <f t="shared" si="120"/>
        <v>1663.7500000000005</v>
      </c>
      <c r="R2108" s="27">
        <f t="shared" si="121"/>
        <v>4</v>
      </c>
    </row>
    <row r="2109" spans="1:18">
      <c r="A2109" s="1"/>
      <c r="B2109" s="6" t="s">
        <v>27</v>
      </c>
      <c r="C2109" s="6">
        <v>1128299</v>
      </c>
      <c r="D2109" s="7">
        <v>44312</v>
      </c>
      <c r="E2109" s="6" t="s">
        <v>28</v>
      </c>
      <c r="F2109" s="6" t="s">
        <v>82</v>
      </c>
      <c r="G2109" s="6" t="s">
        <v>83</v>
      </c>
      <c r="H2109" s="6" t="s">
        <v>18</v>
      </c>
      <c r="I2109" s="25">
        <v>0.60000000000000009</v>
      </c>
      <c r="J2109" s="22">
        <v>3500</v>
      </c>
      <c r="K2109" s="23">
        <f t="shared" si="117"/>
        <v>2100.0000000000005</v>
      </c>
      <c r="L2109" s="23">
        <f t="shared" si="118"/>
        <v>840.00000000000023</v>
      </c>
      <c r="M2109" s="33">
        <v>0.4</v>
      </c>
      <c r="N2109" s="30">
        <f t="shared" si="119"/>
        <v>0.6</v>
      </c>
      <c r="O2109" s="31">
        <v>2100</v>
      </c>
      <c r="P2109" s="31">
        <v>840</v>
      </c>
      <c r="Q2109" s="30">
        <f t="shared" si="120"/>
        <v>1260.0000000000002</v>
      </c>
      <c r="R2109" s="27">
        <f t="shared" si="121"/>
        <v>4</v>
      </c>
    </row>
    <row r="2110" spans="1:18">
      <c r="A2110" s="1"/>
      <c r="B2110" s="6" t="s">
        <v>27</v>
      </c>
      <c r="C2110" s="6">
        <v>1128299</v>
      </c>
      <c r="D2110" s="7">
        <v>44312</v>
      </c>
      <c r="E2110" s="6" t="s">
        <v>28</v>
      </c>
      <c r="F2110" s="6" t="s">
        <v>82</v>
      </c>
      <c r="G2110" s="6" t="s">
        <v>83</v>
      </c>
      <c r="H2110" s="6" t="s">
        <v>19</v>
      </c>
      <c r="I2110" s="25">
        <v>0.60000000000000009</v>
      </c>
      <c r="J2110" s="22">
        <v>4000</v>
      </c>
      <c r="K2110" s="23">
        <f t="shared" si="117"/>
        <v>2400.0000000000005</v>
      </c>
      <c r="L2110" s="23">
        <f t="shared" si="118"/>
        <v>840.00000000000011</v>
      </c>
      <c r="M2110" s="33">
        <v>0.35</v>
      </c>
      <c r="N2110" s="30">
        <f t="shared" si="119"/>
        <v>0.6</v>
      </c>
      <c r="O2110" s="31">
        <v>2400</v>
      </c>
      <c r="P2110" s="31">
        <v>840</v>
      </c>
      <c r="Q2110" s="30">
        <f t="shared" si="120"/>
        <v>1440.0000000000002</v>
      </c>
      <c r="R2110" s="27">
        <f t="shared" si="121"/>
        <v>4</v>
      </c>
    </row>
    <row r="2111" spans="1:18">
      <c r="A2111" s="1"/>
      <c r="B2111" s="6" t="s">
        <v>27</v>
      </c>
      <c r="C2111" s="6">
        <v>1128299</v>
      </c>
      <c r="D2111" s="7">
        <v>44312</v>
      </c>
      <c r="E2111" s="6" t="s">
        <v>28</v>
      </c>
      <c r="F2111" s="6" t="s">
        <v>82</v>
      </c>
      <c r="G2111" s="6" t="s">
        <v>83</v>
      </c>
      <c r="H2111" s="6" t="s">
        <v>20</v>
      </c>
      <c r="I2111" s="25">
        <v>0.55000000000000004</v>
      </c>
      <c r="J2111" s="22">
        <v>3000</v>
      </c>
      <c r="K2111" s="23">
        <f t="shared" si="117"/>
        <v>1650.0000000000002</v>
      </c>
      <c r="L2111" s="23">
        <f t="shared" si="118"/>
        <v>577.5</v>
      </c>
      <c r="M2111" s="33">
        <v>0.35</v>
      </c>
      <c r="N2111" s="30">
        <f t="shared" si="119"/>
        <v>0.55000000000000004</v>
      </c>
      <c r="O2111" s="31">
        <v>1650</v>
      </c>
      <c r="P2111" s="31">
        <v>577.5</v>
      </c>
      <c r="Q2111" s="30">
        <f t="shared" si="120"/>
        <v>907.50000000000023</v>
      </c>
      <c r="R2111" s="27">
        <f t="shared" si="121"/>
        <v>4</v>
      </c>
    </row>
    <row r="2112" spans="1:18">
      <c r="A2112" s="1"/>
      <c r="B2112" s="6" t="s">
        <v>27</v>
      </c>
      <c r="C2112" s="6">
        <v>1128299</v>
      </c>
      <c r="D2112" s="7">
        <v>44312</v>
      </c>
      <c r="E2112" s="6" t="s">
        <v>28</v>
      </c>
      <c r="F2112" s="6" t="s">
        <v>82</v>
      </c>
      <c r="G2112" s="6" t="s">
        <v>83</v>
      </c>
      <c r="H2112" s="6" t="s">
        <v>21</v>
      </c>
      <c r="I2112" s="25">
        <v>0.60000000000000009</v>
      </c>
      <c r="J2112" s="22">
        <v>2000</v>
      </c>
      <c r="K2112" s="23">
        <f t="shared" si="117"/>
        <v>1200.0000000000002</v>
      </c>
      <c r="L2112" s="23">
        <f t="shared" si="118"/>
        <v>360.00000000000006</v>
      </c>
      <c r="M2112" s="33">
        <v>0.3</v>
      </c>
      <c r="N2112" s="30">
        <f t="shared" si="119"/>
        <v>0.6</v>
      </c>
      <c r="O2112" s="31">
        <v>1200</v>
      </c>
      <c r="P2112" s="31">
        <v>360</v>
      </c>
      <c r="Q2112" s="30">
        <f t="shared" si="120"/>
        <v>720.00000000000011</v>
      </c>
      <c r="R2112" s="27">
        <f t="shared" si="121"/>
        <v>4</v>
      </c>
    </row>
    <row r="2113" spans="1:18">
      <c r="A2113" s="1"/>
      <c r="B2113" s="6" t="s">
        <v>27</v>
      </c>
      <c r="C2113" s="6">
        <v>1128299</v>
      </c>
      <c r="D2113" s="7">
        <v>44312</v>
      </c>
      <c r="E2113" s="6" t="s">
        <v>28</v>
      </c>
      <c r="F2113" s="6" t="s">
        <v>82</v>
      </c>
      <c r="G2113" s="6" t="s">
        <v>83</v>
      </c>
      <c r="H2113" s="6" t="s">
        <v>22</v>
      </c>
      <c r="I2113" s="25">
        <v>0.75000000000000011</v>
      </c>
      <c r="J2113" s="22">
        <v>3750</v>
      </c>
      <c r="K2113" s="23">
        <f t="shared" si="117"/>
        <v>2812.5000000000005</v>
      </c>
      <c r="L2113" s="23">
        <f t="shared" si="118"/>
        <v>703.12500000000011</v>
      </c>
      <c r="M2113" s="33">
        <v>0.25</v>
      </c>
      <c r="N2113" s="30">
        <f t="shared" si="119"/>
        <v>0.75</v>
      </c>
      <c r="O2113" s="31">
        <v>2812.5</v>
      </c>
      <c r="P2113" s="31">
        <v>703.125</v>
      </c>
      <c r="Q2113" s="30">
        <f t="shared" si="120"/>
        <v>2109.3750000000005</v>
      </c>
      <c r="R2113" s="27">
        <f t="shared" si="121"/>
        <v>4</v>
      </c>
    </row>
    <row r="2114" spans="1:18">
      <c r="A2114" s="1"/>
      <c r="B2114" s="6" t="s">
        <v>27</v>
      </c>
      <c r="C2114" s="6">
        <v>1128299</v>
      </c>
      <c r="D2114" s="7">
        <v>44343</v>
      </c>
      <c r="E2114" s="6" t="s">
        <v>28</v>
      </c>
      <c r="F2114" s="6" t="s">
        <v>82</v>
      </c>
      <c r="G2114" s="6" t="s">
        <v>83</v>
      </c>
      <c r="H2114" s="6" t="s">
        <v>17</v>
      </c>
      <c r="I2114" s="25">
        <v>0.55000000000000004</v>
      </c>
      <c r="J2114" s="22">
        <v>5750</v>
      </c>
      <c r="K2114" s="23">
        <f t="shared" si="117"/>
        <v>3162.5000000000005</v>
      </c>
      <c r="L2114" s="23">
        <f t="shared" si="118"/>
        <v>1106.875</v>
      </c>
      <c r="M2114" s="33">
        <v>0.35</v>
      </c>
      <c r="N2114" s="30">
        <f t="shared" si="119"/>
        <v>0.55000000000000004</v>
      </c>
      <c r="O2114" s="31">
        <v>3162.5</v>
      </c>
      <c r="P2114" s="31">
        <v>1106.875</v>
      </c>
      <c r="Q2114" s="30">
        <f t="shared" si="120"/>
        <v>1739.3750000000005</v>
      </c>
      <c r="R2114" s="27">
        <f t="shared" si="121"/>
        <v>5</v>
      </c>
    </row>
    <row r="2115" spans="1:18">
      <c r="A2115" s="1"/>
      <c r="B2115" s="6" t="s">
        <v>27</v>
      </c>
      <c r="C2115" s="6">
        <v>1128299</v>
      </c>
      <c r="D2115" s="7">
        <v>44343</v>
      </c>
      <c r="E2115" s="6" t="s">
        <v>28</v>
      </c>
      <c r="F2115" s="6" t="s">
        <v>82</v>
      </c>
      <c r="G2115" s="6" t="s">
        <v>83</v>
      </c>
      <c r="H2115" s="6" t="s">
        <v>18</v>
      </c>
      <c r="I2115" s="25">
        <v>0.60000000000000009</v>
      </c>
      <c r="J2115" s="22">
        <v>4250</v>
      </c>
      <c r="K2115" s="23">
        <f t="shared" si="117"/>
        <v>2550.0000000000005</v>
      </c>
      <c r="L2115" s="23">
        <f t="shared" si="118"/>
        <v>1020.0000000000002</v>
      </c>
      <c r="M2115" s="33">
        <v>0.4</v>
      </c>
      <c r="N2115" s="30">
        <f t="shared" ref="N2115:N2178" si="122">_xlfn.NUMBERVALUE(SUBSTITUTE(I2115,"$",""))</f>
        <v>0.6</v>
      </c>
      <c r="O2115" s="31">
        <v>2550</v>
      </c>
      <c r="P2115" s="31">
        <v>1020</v>
      </c>
      <c r="Q2115" s="30">
        <f t="shared" ref="Q2115:Q2178" si="123">N2115*K2115</f>
        <v>1530.0000000000002</v>
      </c>
      <c r="R2115" s="27">
        <f t="shared" si="121"/>
        <v>5</v>
      </c>
    </row>
    <row r="2116" spans="1:18">
      <c r="A2116" s="1"/>
      <c r="B2116" s="6" t="s">
        <v>27</v>
      </c>
      <c r="C2116" s="6">
        <v>1128299</v>
      </c>
      <c r="D2116" s="7">
        <v>44343</v>
      </c>
      <c r="E2116" s="6" t="s">
        <v>28</v>
      </c>
      <c r="F2116" s="6" t="s">
        <v>82</v>
      </c>
      <c r="G2116" s="6" t="s">
        <v>83</v>
      </c>
      <c r="H2116" s="6" t="s">
        <v>19</v>
      </c>
      <c r="I2116" s="25">
        <v>0.60000000000000009</v>
      </c>
      <c r="J2116" s="22">
        <v>4500</v>
      </c>
      <c r="K2116" s="23">
        <f t="shared" si="117"/>
        <v>2700.0000000000005</v>
      </c>
      <c r="L2116" s="23">
        <f t="shared" si="118"/>
        <v>945.00000000000011</v>
      </c>
      <c r="M2116" s="33">
        <v>0.35</v>
      </c>
      <c r="N2116" s="30">
        <f t="shared" si="122"/>
        <v>0.6</v>
      </c>
      <c r="O2116" s="31">
        <v>2700</v>
      </c>
      <c r="P2116" s="31">
        <v>945</v>
      </c>
      <c r="Q2116" s="30">
        <f t="shared" si="123"/>
        <v>1620.0000000000002</v>
      </c>
      <c r="R2116" s="27">
        <f t="shared" si="121"/>
        <v>5</v>
      </c>
    </row>
    <row r="2117" spans="1:18">
      <c r="A2117" s="1"/>
      <c r="B2117" s="6" t="s">
        <v>27</v>
      </c>
      <c r="C2117" s="6">
        <v>1128299</v>
      </c>
      <c r="D2117" s="7">
        <v>44343</v>
      </c>
      <c r="E2117" s="6" t="s">
        <v>28</v>
      </c>
      <c r="F2117" s="6" t="s">
        <v>82</v>
      </c>
      <c r="G2117" s="6" t="s">
        <v>83</v>
      </c>
      <c r="H2117" s="6" t="s">
        <v>20</v>
      </c>
      <c r="I2117" s="25">
        <v>0.55000000000000004</v>
      </c>
      <c r="J2117" s="22">
        <v>3500</v>
      </c>
      <c r="K2117" s="23">
        <f t="shared" si="117"/>
        <v>1925.0000000000002</v>
      </c>
      <c r="L2117" s="23">
        <f t="shared" si="118"/>
        <v>673.75</v>
      </c>
      <c r="M2117" s="33">
        <v>0.35</v>
      </c>
      <c r="N2117" s="30">
        <f t="shared" si="122"/>
        <v>0.55000000000000004</v>
      </c>
      <c r="O2117" s="31">
        <v>1925</v>
      </c>
      <c r="P2117" s="31">
        <v>673.75</v>
      </c>
      <c r="Q2117" s="30">
        <f t="shared" si="123"/>
        <v>1058.7500000000002</v>
      </c>
      <c r="R2117" s="27">
        <f t="shared" si="121"/>
        <v>5</v>
      </c>
    </row>
    <row r="2118" spans="1:18">
      <c r="A2118" s="1"/>
      <c r="B2118" s="6" t="s">
        <v>27</v>
      </c>
      <c r="C2118" s="6">
        <v>1128299</v>
      </c>
      <c r="D2118" s="7">
        <v>44343</v>
      </c>
      <c r="E2118" s="6" t="s">
        <v>28</v>
      </c>
      <c r="F2118" s="6" t="s">
        <v>82</v>
      </c>
      <c r="G2118" s="6" t="s">
        <v>83</v>
      </c>
      <c r="H2118" s="6" t="s">
        <v>21</v>
      </c>
      <c r="I2118" s="25">
        <v>0.60000000000000009</v>
      </c>
      <c r="J2118" s="22">
        <v>2500</v>
      </c>
      <c r="K2118" s="23">
        <f t="shared" si="117"/>
        <v>1500.0000000000002</v>
      </c>
      <c r="L2118" s="23">
        <f t="shared" si="118"/>
        <v>450.00000000000006</v>
      </c>
      <c r="M2118" s="33">
        <v>0.3</v>
      </c>
      <c r="N2118" s="30">
        <f t="shared" si="122"/>
        <v>0.6</v>
      </c>
      <c r="O2118" s="31">
        <v>1500</v>
      </c>
      <c r="P2118" s="31">
        <v>450</v>
      </c>
      <c r="Q2118" s="30">
        <f t="shared" si="123"/>
        <v>900.00000000000011</v>
      </c>
      <c r="R2118" s="27">
        <f t="shared" si="121"/>
        <v>5</v>
      </c>
    </row>
    <row r="2119" spans="1:18">
      <c r="A2119" s="1"/>
      <c r="B2119" s="6" t="s">
        <v>27</v>
      </c>
      <c r="C2119" s="6">
        <v>1128299</v>
      </c>
      <c r="D2119" s="7">
        <v>44343</v>
      </c>
      <c r="E2119" s="6" t="s">
        <v>28</v>
      </c>
      <c r="F2119" s="6" t="s">
        <v>82</v>
      </c>
      <c r="G2119" s="6" t="s">
        <v>83</v>
      </c>
      <c r="H2119" s="6" t="s">
        <v>22</v>
      </c>
      <c r="I2119" s="25">
        <v>0.75000000000000011</v>
      </c>
      <c r="J2119" s="22">
        <v>4250</v>
      </c>
      <c r="K2119" s="23">
        <f t="shared" si="117"/>
        <v>3187.5000000000005</v>
      </c>
      <c r="L2119" s="23">
        <f t="shared" si="118"/>
        <v>796.87500000000011</v>
      </c>
      <c r="M2119" s="33">
        <v>0.25</v>
      </c>
      <c r="N2119" s="30">
        <f t="shared" si="122"/>
        <v>0.75</v>
      </c>
      <c r="O2119" s="31">
        <v>3187.5</v>
      </c>
      <c r="P2119" s="31">
        <v>796.875</v>
      </c>
      <c r="Q2119" s="30">
        <f t="shared" si="123"/>
        <v>2390.6250000000005</v>
      </c>
      <c r="R2119" s="27">
        <f t="shared" si="121"/>
        <v>5</v>
      </c>
    </row>
    <row r="2120" spans="1:18">
      <c r="A2120" s="1"/>
      <c r="B2120" s="6" t="s">
        <v>27</v>
      </c>
      <c r="C2120" s="6">
        <v>1128299</v>
      </c>
      <c r="D2120" s="7">
        <v>44373</v>
      </c>
      <c r="E2120" s="6" t="s">
        <v>28</v>
      </c>
      <c r="F2120" s="6" t="s">
        <v>82</v>
      </c>
      <c r="G2120" s="6" t="s">
        <v>83</v>
      </c>
      <c r="H2120" s="6" t="s">
        <v>17</v>
      </c>
      <c r="I2120" s="25">
        <v>0.55000000000000004</v>
      </c>
      <c r="J2120" s="22">
        <v>7000</v>
      </c>
      <c r="K2120" s="23">
        <f t="shared" si="117"/>
        <v>3850.0000000000005</v>
      </c>
      <c r="L2120" s="23">
        <f t="shared" si="118"/>
        <v>1347.5</v>
      </c>
      <c r="M2120" s="33">
        <v>0.35</v>
      </c>
      <c r="N2120" s="30">
        <f t="shared" si="122"/>
        <v>0.55000000000000004</v>
      </c>
      <c r="O2120" s="31">
        <v>3850</v>
      </c>
      <c r="P2120" s="31">
        <v>1347.5</v>
      </c>
      <c r="Q2120" s="30">
        <f t="shared" si="123"/>
        <v>2117.5000000000005</v>
      </c>
      <c r="R2120" s="27">
        <f t="shared" si="121"/>
        <v>6</v>
      </c>
    </row>
    <row r="2121" spans="1:18">
      <c r="A2121" s="1"/>
      <c r="B2121" s="6" t="s">
        <v>27</v>
      </c>
      <c r="C2121" s="6">
        <v>1128299</v>
      </c>
      <c r="D2121" s="7">
        <v>44373</v>
      </c>
      <c r="E2121" s="6" t="s">
        <v>28</v>
      </c>
      <c r="F2121" s="6" t="s">
        <v>82</v>
      </c>
      <c r="G2121" s="6" t="s">
        <v>83</v>
      </c>
      <c r="H2121" s="6" t="s">
        <v>18</v>
      </c>
      <c r="I2121" s="25">
        <v>0.60000000000000009</v>
      </c>
      <c r="J2121" s="22">
        <v>5500</v>
      </c>
      <c r="K2121" s="23">
        <f t="shared" si="117"/>
        <v>3300.0000000000005</v>
      </c>
      <c r="L2121" s="23">
        <f t="shared" si="118"/>
        <v>1320.0000000000002</v>
      </c>
      <c r="M2121" s="33">
        <v>0.4</v>
      </c>
      <c r="N2121" s="30">
        <f t="shared" si="122"/>
        <v>0.6</v>
      </c>
      <c r="O2121" s="31">
        <v>3300</v>
      </c>
      <c r="P2121" s="31">
        <v>1320</v>
      </c>
      <c r="Q2121" s="30">
        <f t="shared" si="123"/>
        <v>1980.0000000000002</v>
      </c>
      <c r="R2121" s="27">
        <f t="shared" si="121"/>
        <v>6</v>
      </c>
    </row>
    <row r="2122" spans="1:18">
      <c r="A2122" s="1"/>
      <c r="B2122" s="6" t="s">
        <v>27</v>
      </c>
      <c r="C2122" s="6">
        <v>1128299</v>
      </c>
      <c r="D2122" s="7">
        <v>44373</v>
      </c>
      <c r="E2122" s="6" t="s">
        <v>28</v>
      </c>
      <c r="F2122" s="6" t="s">
        <v>82</v>
      </c>
      <c r="G2122" s="6" t="s">
        <v>83</v>
      </c>
      <c r="H2122" s="6" t="s">
        <v>19</v>
      </c>
      <c r="I2122" s="25">
        <v>0.60000000000000009</v>
      </c>
      <c r="J2122" s="22">
        <v>5500</v>
      </c>
      <c r="K2122" s="23">
        <f t="shared" si="117"/>
        <v>3300.0000000000005</v>
      </c>
      <c r="L2122" s="23">
        <f t="shared" si="118"/>
        <v>1155</v>
      </c>
      <c r="M2122" s="33">
        <v>0.35</v>
      </c>
      <c r="N2122" s="30">
        <f t="shared" si="122"/>
        <v>0.6</v>
      </c>
      <c r="O2122" s="31">
        <v>3300</v>
      </c>
      <c r="P2122" s="31">
        <v>1155</v>
      </c>
      <c r="Q2122" s="30">
        <f t="shared" si="123"/>
        <v>1980.0000000000002</v>
      </c>
      <c r="R2122" s="27">
        <f t="shared" si="121"/>
        <v>6</v>
      </c>
    </row>
    <row r="2123" spans="1:18">
      <c r="A2123" s="1"/>
      <c r="B2123" s="6" t="s">
        <v>27</v>
      </c>
      <c r="C2123" s="6">
        <v>1128299</v>
      </c>
      <c r="D2123" s="7">
        <v>44373</v>
      </c>
      <c r="E2123" s="6" t="s">
        <v>28</v>
      </c>
      <c r="F2123" s="6" t="s">
        <v>82</v>
      </c>
      <c r="G2123" s="6" t="s">
        <v>83</v>
      </c>
      <c r="H2123" s="6" t="s">
        <v>20</v>
      </c>
      <c r="I2123" s="25">
        <v>0.55000000000000004</v>
      </c>
      <c r="J2123" s="22">
        <v>4250</v>
      </c>
      <c r="K2123" s="23">
        <f t="shared" si="117"/>
        <v>2337.5</v>
      </c>
      <c r="L2123" s="23">
        <f t="shared" si="118"/>
        <v>818.125</v>
      </c>
      <c r="M2123" s="33">
        <v>0.35</v>
      </c>
      <c r="N2123" s="30">
        <f t="shared" si="122"/>
        <v>0.55000000000000004</v>
      </c>
      <c r="O2123" s="31">
        <v>2337.5</v>
      </c>
      <c r="P2123" s="31">
        <v>818.125</v>
      </c>
      <c r="Q2123" s="30">
        <f t="shared" si="123"/>
        <v>1285.625</v>
      </c>
      <c r="R2123" s="27">
        <f t="shared" si="121"/>
        <v>6</v>
      </c>
    </row>
    <row r="2124" spans="1:18">
      <c r="A2124" s="1"/>
      <c r="B2124" s="6" t="s">
        <v>27</v>
      </c>
      <c r="C2124" s="6">
        <v>1128299</v>
      </c>
      <c r="D2124" s="7">
        <v>44373</v>
      </c>
      <c r="E2124" s="6" t="s">
        <v>28</v>
      </c>
      <c r="F2124" s="6" t="s">
        <v>82</v>
      </c>
      <c r="G2124" s="6" t="s">
        <v>83</v>
      </c>
      <c r="H2124" s="6" t="s">
        <v>21</v>
      </c>
      <c r="I2124" s="25">
        <v>0.60000000000000009</v>
      </c>
      <c r="J2124" s="22">
        <v>3000</v>
      </c>
      <c r="K2124" s="23">
        <f t="shared" si="117"/>
        <v>1800.0000000000002</v>
      </c>
      <c r="L2124" s="23">
        <f t="shared" si="118"/>
        <v>540</v>
      </c>
      <c r="M2124" s="33">
        <v>0.3</v>
      </c>
      <c r="N2124" s="30">
        <f t="shared" si="122"/>
        <v>0.6</v>
      </c>
      <c r="O2124" s="31">
        <v>1800</v>
      </c>
      <c r="P2124" s="31">
        <v>540</v>
      </c>
      <c r="Q2124" s="30">
        <f t="shared" si="123"/>
        <v>1080</v>
      </c>
      <c r="R2124" s="27">
        <f t="shared" si="121"/>
        <v>6</v>
      </c>
    </row>
    <row r="2125" spans="1:18">
      <c r="A2125" s="1"/>
      <c r="B2125" s="6" t="s">
        <v>27</v>
      </c>
      <c r="C2125" s="6">
        <v>1128299</v>
      </c>
      <c r="D2125" s="7">
        <v>44373</v>
      </c>
      <c r="E2125" s="6" t="s">
        <v>28</v>
      </c>
      <c r="F2125" s="6" t="s">
        <v>82</v>
      </c>
      <c r="G2125" s="6" t="s">
        <v>83</v>
      </c>
      <c r="H2125" s="6" t="s">
        <v>22</v>
      </c>
      <c r="I2125" s="25">
        <v>0.75000000000000011</v>
      </c>
      <c r="J2125" s="22">
        <v>6000</v>
      </c>
      <c r="K2125" s="23">
        <f t="shared" si="117"/>
        <v>4500.0000000000009</v>
      </c>
      <c r="L2125" s="23">
        <f t="shared" si="118"/>
        <v>1125.0000000000002</v>
      </c>
      <c r="M2125" s="33">
        <v>0.25</v>
      </c>
      <c r="N2125" s="30">
        <f t="shared" si="122"/>
        <v>0.75</v>
      </c>
      <c r="O2125" s="31">
        <v>4500</v>
      </c>
      <c r="P2125" s="31">
        <v>1125</v>
      </c>
      <c r="Q2125" s="30">
        <f t="shared" si="123"/>
        <v>3375.0000000000009</v>
      </c>
      <c r="R2125" s="27">
        <f t="shared" si="121"/>
        <v>6</v>
      </c>
    </row>
    <row r="2126" spans="1:18">
      <c r="A2126" s="1"/>
      <c r="B2126" s="6" t="s">
        <v>27</v>
      </c>
      <c r="C2126" s="6">
        <v>1128299</v>
      </c>
      <c r="D2126" s="7">
        <v>44402</v>
      </c>
      <c r="E2126" s="6" t="s">
        <v>28</v>
      </c>
      <c r="F2126" s="6" t="s">
        <v>82</v>
      </c>
      <c r="G2126" s="6" t="s">
        <v>83</v>
      </c>
      <c r="H2126" s="6" t="s">
        <v>17</v>
      </c>
      <c r="I2126" s="25">
        <v>0.55000000000000004</v>
      </c>
      <c r="J2126" s="22">
        <v>7500</v>
      </c>
      <c r="K2126" s="23">
        <f t="shared" si="117"/>
        <v>4125</v>
      </c>
      <c r="L2126" s="23">
        <f t="shared" si="118"/>
        <v>1443.75</v>
      </c>
      <c r="M2126" s="33">
        <v>0.35</v>
      </c>
      <c r="N2126" s="30">
        <f t="shared" si="122"/>
        <v>0.55000000000000004</v>
      </c>
      <c r="O2126" s="31">
        <v>4125</v>
      </c>
      <c r="P2126" s="31">
        <v>1443.75</v>
      </c>
      <c r="Q2126" s="30">
        <f t="shared" si="123"/>
        <v>2268.75</v>
      </c>
      <c r="R2126" s="27">
        <f t="shared" si="121"/>
        <v>7</v>
      </c>
    </row>
    <row r="2127" spans="1:18">
      <c r="A2127" s="1"/>
      <c r="B2127" s="6" t="s">
        <v>27</v>
      </c>
      <c r="C2127" s="6">
        <v>1128299</v>
      </c>
      <c r="D2127" s="7">
        <v>44402</v>
      </c>
      <c r="E2127" s="6" t="s">
        <v>28</v>
      </c>
      <c r="F2127" s="6" t="s">
        <v>82</v>
      </c>
      <c r="G2127" s="6" t="s">
        <v>83</v>
      </c>
      <c r="H2127" s="6" t="s">
        <v>18</v>
      </c>
      <c r="I2127" s="25">
        <v>0.60000000000000009</v>
      </c>
      <c r="J2127" s="22">
        <v>6000</v>
      </c>
      <c r="K2127" s="23">
        <f t="shared" si="117"/>
        <v>3600.0000000000005</v>
      </c>
      <c r="L2127" s="23">
        <f t="shared" si="118"/>
        <v>1440.0000000000002</v>
      </c>
      <c r="M2127" s="33">
        <v>0.4</v>
      </c>
      <c r="N2127" s="30">
        <f t="shared" si="122"/>
        <v>0.6</v>
      </c>
      <c r="O2127" s="31">
        <v>3600</v>
      </c>
      <c r="P2127" s="31">
        <v>1440</v>
      </c>
      <c r="Q2127" s="30">
        <f t="shared" si="123"/>
        <v>2160</v>
      </c>
      <c r="R2127" s="27">
        <f t="shared" si="121"/>
        <v>7</v>
      </c>
    </row>
    <row r="2128" spans="1:18">
      <c r="A2128" s="1"/>
      <c r="B2128" s="6" t="s">
        <v>27</v>
      </c>
      <c r="C2128" s="6">
        <v>1128299</v>
      </c>
      <c r="D2128" s="7">
        <v>44402</v>
      </c>
      <c r="E2128" s="6" t="s">
        <v>28</v>
      </c>
      <c r="F2128" s="6" t="s">
        <v>82</v>
      </c>
      <c r="G2128" s="6" t="s">
        <v>83</v>
      </c>
      <c r="H2128" s="6" t="s">
        <v>19</v>
      </c>
      <c r="I2128" s="25">
        <v>0.60000000000000009</v>
      </c>
      <c r="J2128" s="22">
        <v>5500</v>
      </c>
      <c r="K2128" s="23">
        <f t="shared" si="117"/>
        <v>3300.0000000000005</v>
      </c>
      <c r="L2128" s="23">
        <f t="shared" si="118"/>
        <v>1155</v>
      </c>
      <c r="M2128" s="33">
        <v>0.35</v>
      </c>
      <c r="N2128" s="30">
        <f t="shared" si="122"/>
        <v>0.6</v>
      </c>
      <c r="O2128" s="31">
        <v>3300</v>
      </c>
      <c r="P2128" s="31">
        <v>1155</v>
      </c>
      <c r="Q2128" s="30">
        <f t="shared" si="123"/>
        <v>1980.0000000000002</v>
      </c>
      <c r="R2128" s="27">
        <f t="shared" si="121"/>
        <v>7</v>
      </c>
    </row>
    <row r="2129" spans="1:18">
      <c r="A2129" s="1"/>
      <c r="B2129" s="6" t="s">
        <v>27</v>
      </c>
      <c r="C2129" s="6">
        <v>1128299</v>
      </c>
      <c r="D2129" s="7">
        <v>44402</v>
      </c>
      <c r="E2129" s="6" t="s">
        <v>28</v>
      </c>
      <c r="F2129" s="6" t="s">
        <v>82</v>
      </c>
      <c r="G2129" s="6" t="s">
        <v>83</v>
      </c>
      <c r="H2129" s="6" t="s">
        <v>20</v>
      </c>
      <c r="I2129" s="25">
        <v>0.55000000000000004</v>
      </c>
      <c r="J2129" s="22">
        <v>4500</v>
      </c>
      <c r="K2129" s="23">
        <f t="shared" si="117"/>
        <v>2475</v>
      </c>
      <c r="L2129" s="23">
        <f t="shared" si="118"/>
        <v>866.25</v>
      </c>
      <c r="M2129" s="33">
        <v>0.35</v>
      </c>
      <c r="N2129" s="30">
        <f t="shared" si="122"/>
        <v>0.55000000000000004</v>
      </c>
      <c r="O2129" s="31">
        <v>2475</v>
      </c>
      <c r="P2129" s="31">
        <v>866.25</v>
      </c>
      <c r="Q2129" s="30">
        <f t="shared" si="123"/>
        <v>1361.25</v>
      </c>
      <c r="R2129" s="27">
        <f t="shared" si="121"/>
        <v>7</v>
      </c>
    </row>
    <row r="2130" spans="1:18">
      <c r="A2130" s="1"/>
      <c r="B2130" s="6" t="s">
        <v>27</v>
      </c>
      <c r="C2130" s="6">
        <v>1128299</v>
      </c>
      <c r="D2130" s="7">
        <v>44402</v>
      </c>
      <c r="E2130" s="6" t="s">
        <v>28</v>
      </c>
      <c r="F2130" s="6" t="s">
        <v>82</v>
      </c>
      <c r="G2130" s="6" t="s">
        <v>83</v>
      </c>
      <c r="H2130" s="6" t="s">
        <v>21</v>
      </c>
      <c r="I2130" s="25">
        <v>0.60000000000000009</v>
      </c>
      <c r="J2130" s="22">
        <v>5000</v>
      </c>
      <c r="K2130" s="23">
        <f t="shared" si="117"/>
        <v>3000.0000000000005</v>
      </c>
      <c r="L2130" s="23">
        <f t="shared" si="118"/>
        <v>900.00000000000011</v>
      </c>
      <c r="M2130" s="33">
        <v>0.3</v>
      </c>
      <c r="N2130" s="30">
        <f t="shared" si="122"/>
        <v>0.6</v>
      </c>
      <c r="O2130" s="31">
        <v>3000</v>
      </c>
      <c r="P2130" s="31">
        <v>900</v>
      </c>
      <c r="Q2130" s="30">
        <f t="shared" si="123"/>
        <v>1800.0000000000002</v>
      </c>
      <c r="R2130" s="27">
        <f t="shared" si="121"/>
        <v>7</v>
      </c>
    </row>
    <row r="2131" spans="1:18">
      <c r="A2131" s="1"/>
      <c r="B2131" s="6" t="s">
        <v>27</v>
      </c>
      <c r="C2131" s="6">
        <v>1128299</v>
      </c>
      <c r="D2131" s="7">
        <v>44402</v>
      </c>
      <c r="E2131" s="6" t="s">
        <v>28</v>
      </c>
      <c r="F2131" s="6" t="s">
        <v>82</v>
      </c>
      <c r="G2131" s="6" t="s">
        <v>83</v>
      </c>
      <c r="H2131" s="6" t="s">
        <v>22</v>
      </c>
      <c r="I2131" s="25">
        <v>0.75000000000000011</v>
      </c>
      <c r="J2131" s="22">
        <v>5000</v>
      </c>
      <c r="K2131" s="23">
        <f t="shared" si="117"/>
        <v>3750.0000000000005</v>
      </c>
      <c r="L2131" s="23">
        <f t="shared" si="118"/>
        <v>937.50000000000011</v>
      </c>
      <c r="M2131" s="33">
        <v>0.25</v>
      </c>
      <c r="N2131" s="30">
        <f t="shared" si="122"/>
        <v>0.75</v>
      </c>
      <c r="O2131" s="31">
        <v>3750</v>
      </c>
      <c r="P2131" s="31">
        <v>937.5</v>
      </c>
      <c r="Q2131" s="30">
        <f t="shared" si="123"/>
        <v>2812.5000000000005</v>
      </c>
      <c r="R2131" s="27">
        <f t="shared" si="121"/>
        <v>7</v>
      </c>
    </row>
    <row r="2132" spans="1:18">
      <c r="A2132" s="1"/>
      <c r="B2132" s="6" t="s">
        <v>27</v>
      </c>
      <c r="C2132" s="6">
        <v>1128299</v>
      </c>
      <c r="D2132" s="7">
        <v>44434</v>
      </c>
      <c r="E2132" s="6" t="s">
        <v>28</v>
      </c>
      <c r="F2132" s="6" t="s">
        <v>82</v>
      </c>
      <c r="G2132" s="6" t="s">
        <v>83</v>
      </c>
      <c r="H2132" s="6" t="s">
        <v>17</v>
      </c>
      <c r="I2132" s="25">
        <v>0.60000000000000009</v>
      </c>
      <c r="J2132" s="22">
        <v>7000</v>
      </c>
      <c r="K2132" s="23">
        <f t="shared" si="117"/>
        <v>4200.0000000000009</v>
      </c>
      <c r="L2132" s="23">
        <f t="shared" si="118"/>
        <v>1470.0000000000002</v>
      </c>
      <c r="M2132" s="33">
        <v>0.35</v>
      </c>
      <c r="N2132" s="30">
        <f t="shared" si="122"/>
        <v>0.6</v>
      </c>
      <c r="O2132" s="31">
        <v>4200</v>
      </c>
      <c r="P2132" s="31">
        <v>1470</v>
      </c>
      <c r="Q2132" s="30">
        <f t="shared" si="123"/>
        <v>2520.0000000000005</v>
      </c>
      <c r="R2132" s="27">
        <f t="shared" si="121"/>
        <v>8</v>
      </c>
    </row>
    <row r="2133" spans="1:18">
      <c r="A2133" s="1"/>
      <c r="B2133" s="6" t="s">
        <v>27</v>
      </c>
      <c r="C2133" s="6">
        <v>1128299</v>
      </c>
      <c r="D2133" s="7">
        <v>44434</v>
      </c>
      <c r="E2133" s="6" t="s">
        <v>28</v>
      </c>
      <c r="F2133" s="6" t="s">
        <v>82</v>
      </c>
      <c r="G2133" s="6" t="s">
        <v>83</v>
      </c>
      <c r="H2133" s="6" t="s">
        <v>18</v>
      </c>
      <c r="I2133" s="25">
        <v>0.65000000000000013</v>
      </c>
      <c r="J2133" s="22">
        <v>6500</v>
      </c>
      <c r="K2133" s="23">
        <f t="shared" si="117"/>
        <v>4225.0000000000009</v>
      </c>
      <c r="L2133" s="23">
        <f t="shared" si="118"/>
        <v>1690.0000000000005</v>
      </c>
      <c r="M2133" s="33">
        <v>0.4</v>
      </c>
      <c r="N2133" s="30">
        <f t="shared" si="122"/>
        <v>0.65</v>
      </c>
      <c r="O2133" s="31">
        <v>4225</v>
      </c>
      <c r="P2133" s="31">
        <v>1690</v>
      </c>
      <c r="Q2133" s="30">
        <f t="shared" si="123"/>
        <v>2746.2500000000009</v>
      </c>
      <c r="R2133" s="27">
        <f t="shared" si="121"/>
        <v>8</v>
      </c>
    </row>
    <row r="2134" spans="1:18">
      <c r="A2134" s="1"/>
      <c r="B2134" s="6" t="s">
        <v>27</v>
      </c>
      <c r="C2134" s="6">
        <v>1128299</v>
      </c>
      <c r="D2134" s="7">
        <v>44434</v>
      </c>
      <c r="E2134" s="6" t="s">
        <v>28</v>
      </c>
      <c r="F2134" s="6" t="s">
        <v>82</v>
      </c>
      <c r="G2134" s="6" t="s">
        <v>83</v>
      </c>
      <c r="H2134" s="6" t="s">
        <v>19</v>
      </c>
      <c r="I2134" s="25">
        <v>0.60000000000000009</v>
      </c>
      <c r="J2134" s="22">
        <v>5250</v>
      </c>
      <c r="K2134" s="23">
        <f t="shared" si="117"/>
        <v>3150.0000000000005</v>
      </c>
      <c r="L2134" s="23">
        <f t="shared" si="118"/>
        <v>1102.5</v>
      </c>
      <c r="M2134" s="33">
        <v>0.35</v>
      </c>
      <c r="N2134" s="30">
        <f t="shared" si="122"/>
        <v>0.6</v>
      </c>
      <c r="O2134" s="31">
        <v>3150</v>
      </c>
      <c r="P2134" s="31">
        <v>1102.5</v>
      </c>
      <c r="Q2134" s="30">
        <f t="shared" si="123"/>
        <v>1890.0000000000002</v>
      </c>
      <c r="R2134" s="27">
        <f t="shared" si="121"/>
        <v>8</v>
      </c>
    </row>
    <row r="2135" spans="1:18">
      <c r="A2135" s="1"/>
      <c r="B2135" s="6" t="s">
        <v>27</v>
      </c>
      <c r="C2135" s="6">
        <v>1128299</v>
      </c>
      <c r="D2135" s="7">
        <v>44434</v>
      </c>
      <c r="E2135" s="6" t="s">
        <v>28</v>
      </c>
      <c r="F2135" s="6" t="s">
        <v>82</v>
      </c>
      <c r="G2135" s="6" t="s">
        <v>83</v>
      </c>
      <c r="H2135" s="6" t="s">
        <v>20</v>
      </c>
      <c r="I2135" s="25">
        <v>0.60000000000000009</v>
      </c>
      <c r="J2135" s="22">
        <v>4750</v>
      </c>
      <c r="K2135" s="23">
        <f t="shared" si="117"/>
        <v>2850.0000000000005</v>
      </c>
      <c r="L2135" s="23">
        <f t="shared" si="118"/>
        <v>997.50000000000011</v>
      </c>
      <c r="M2135" s="33">
        <v>0.35</v>
      </c>
      <c r="N2135" s="30">
        <f t="shared" si="122"/>
        <v>0.6</v>
      </c>
      <c r="O2135" s="31">
        <v>2850</v>
      </c>
      <c r="P2135" s="31">
        <v>997.5</v>
      </c>
      <c r="Q2135" s="30">
        <f t="shared" si="123"/>
        <v>1710.0000000000002</v>
      </c>
      <c r="R2135" s="27">
        <f t="shared" si="121"/>
        <v>8</v>
      </c>
    </row>
    <row r="2136" spans="1:18">
      <c r="A2136" s="1"/>
      <c r="B2136" s="6" t="s">
        <v>27</v>
      </c>
      <c r="C2136" s="6">
        <v>1128299</v>
      </c>
      <c r="D2136" s="7">
        <v>44434</v>
      </c>
      <c r="E2136" s="6" t="s">
        <v>28</v>
      </c>
      <c r="F2136" s="6" t="s">
        <v>82</v>
      </c>
      <c r="G2136" s="6" t="s">
        <v>83</v>
      </c>
      <c r="H2136" s="6" t="s">
        <v>21</v>
      </c>
      <c r="I2136" s="25">
        <v>0.70000000000000007</v>
      </c>
      <c r="J2136" s="22">
        <v>4750</v>
      </c>
      <c r="K2136" s="23">
        <f t="shared" si="117"/>
        <v>3325.0000000000005</v>
      </c>
      <c r="L2136" s="23">
        <f t="shared" si="118"/>
        <v>997.50000000000011</v>
      </c>
      <c r="M2136" s="33">
        <v>0.3</v>
      </c>
      <c r="N2136" s="30">
        <f t="shared" si="122"/>
        <v>0.7</v>
      </c>
      <c r="O2136" s="31">
        <v>3325</v>
      </c>
      <c r="P2136" s="31">
        <v>997.5</v>
      </c>
      <c r="Q2136" s="30">
        <f t="shared" si="123"/>
        <v>2327.5</v>
      </c>
      <c r="R2136" s="27">
        <f t="shared" si="121"/>
        <v>8</v>
      </c>
    </row>
    <row r="2137" spans="1:18">
      <c r="A2137" s="1"/>
      <c r="B2137" s="6" t="s">
        <v>27</v>
      </c>
      <c r="C2137" s="6">
        <v>1128299</v>
      </c>
      <c r="D2137" s="7">
        <v>44434</v>
      </c>
      <c r="E2137" s="6" t="s">
        <v>28</v>
      </c>
      <c r="F2137" s="6" t="s">
        <v>82</v>
      </c>
      <c r="G2137" s="6" t="s">
        <v>83</v>
      </c>
      <c r="H2137" s="6" t="s">
        <v>22</v>
      </c>
      <c r="I2137" s="25">
        <v>0.75000000000000011</v>
      </c>
      <c r="J2137" s="22">
        <v>4500</v>
      </c>
      <c r="K2137" s="23">
        <f t="shared" si="117"/>
        <v>3375.0000000000005</v>
      </c>
      <c r="L2137" s="23">
        <f t="shared" si="118"/>
        <v>843.75000000000011</v>
      </c>
      <c r="M2137" s="33">
        <v>0.25</v>
      </c>
      <c r="N2137" s="30">
        <f t="shared" si="122"/>
        <v>0.75</v>
      </c>
      <c r="O2137" s="31">
        <v>3375</v>
      </c>
      <c r="P2137" s="31">
        <v>843.75</v>
      </c>
      <c r="Q2137" s="30">
        <f t="shared" si="123"/>
        <v>2531.2500000000005</v>
      </c>
      <c r="R2137" s="27">
        <f t="shared" si="121"/>
        <v>8</v>
      </c>
    </row>
    <row r="2138" spans="1:18">
      <c r="A2138" s="1"/>
      <c r="B2138" s="6" t="s">
        <v>27</v>
      </c>
      <c r="C2138" s="6">
        <v>1128299</v>
      </c>
      <c r="D2138" s="7">
        <v>44466</v>
      </c>
      <c r="E2138" s="6" t="s">
        <v>28</v>
      </c>
      <c r="F2138" s="6" t="s">
        <v>82</v>
      </c>
      <c r="G2138" s="6" t="s">
        <v>83</v>
      </c>
      <c r="H2138" s="6" t="s">
        <v>17</v>
      </c>
      <c r="I2138" s="25">
        <v>0.50000000000000011</v>
      </c>
      <c r="J2138" s="22">
        <v>6250</v>
      </c>
      <c r="K2138" s="23">
        <f t="shared" si="117"/>
        <v>3125.0000000000009</v>
      </c>
      <c r="L2138" s="23">
        <f t="shared" si="118"/>
        <v>1093.7500000000002</v>
      </c>
      <c r="M2138" s="33">
        <v>0.35</v>
      </c>
      <c r="N2138" s="30">
        <f t="shared" si="122"/>
        <v>0.5</v>
      </c>
      <c r="O2138" s="31">
        <v>3125</v>
      </c>
      <c r="P2138" s="31">
        <v>1093.75</v>
      </c>
      <c r="Q2138" s="30">
        <f t="shared" si="123"/>
        <v>1562.5000000000005</v>
      </c>
      <c r="R2138" s="27">
        <f t="shared" si="121"/>
        <v>9</v>
      </c>
    </row>
    <row r="2139" spans="1:18">
      <c r="A2139" s="1"/>
      <c r="B2139" s="6" t="s">
        <v>27</v>
      </c>
      <c r="C2139" s="6">
        <v>1128299</v>
      </c>
      <c r="D2139" s="7">
        <v>44466</v>
      </c>
      <c r="E2139" s="6" t="s">
        <v>28</v>
      </c>
      <c r="F2139" s="6" t="s">
        <v>82</v>
      </c>
      <c r="G2139" s="6" t="s">
        <v>83</v>
      </c>
      <c r="H2139" s="6" t="s">
        <v>18</v>
      </c>
      <c r="I2139" s="25">
        <v>0.55000000000000016</v>
      </c>
      <c r="J2139" s="22">
        <v>6250</v>
      </c>
      <c r="K2139" s="23">
        <f t="shared" si="117"/>
        <v>3437.5000000000009</v>
      </c>
      <c r="L2139" s="23">
        <f t="shared" si="118"/>
        <v>1375.0000000000005</v>
      </c>
      <c r="M2139" s="33">
        <v>0.4</v>
      </c>
      <c r="N2139" s="30">
        <f t="shared" si="122"/>
        <v>0.55000000000000004</v>
      </c>
      <c r="O2139" s="31">
        <v>3437.5</v>
      </c>
      <c r="P2139" s="31">
        <v>1375</v>
      </c>
      <c r="Q2139" s="30">
        <f t="shared" si="123"/>
        <v>1890.6250000000007</v>
      </c>
      <c r="R2139" s="27">
        <f t="shared" si="121"/>
        <v>9</v>
      </c>
    </row>
    <row r="2140" spans="1:18">
      <c r="A2140" s="1"/>
      <c r="B2140" s="6" t="s">
        <v>27</v>
      </c>
      <c r="C2140" s="6">
        <v>1128299</v>
      </c>
      <c r="D2140" s="7">
        <v>44466</v>
      </c>
      <c r="E2140" s="6" t="s">
        <v>28</v>
      </c>
      <c r="F2140" s="6" t="s">
        <v>82</v>
      </c>
      <c r="G2140" s="6" t="s">
        <v>83</v>
      </c>
      <c r="H2140" s="6" t="s">
        <v>19</v>
      </c>
      <c r="I2140" s="25">
        <v>0.50000000000000011</v>
      </c>
      <c r="J2140" s="22">
        <v>4750</v>
      </c>
      <c r="K2140" s="23">
        <f t="shared" si="117"/>
        <v>2375.0000000000005</v>
      </c>
      <c r="L2140" s="23">
        <f t="shared" si="118"/>
        <v>831.25000000000011</v>
      </c>
      <c r="M2140" s="33">
        <v>0.35</v>
      </c>
      <c r="N2140" s="30">
        <f t="shared" si="122"/>
        <v>0.5</v>
      </c>
      <c r="O2140" s="31">
        <v>2375</v>
      </c>
      <c r="P2140" s="31">
        <v>831.25</v>
      </c>
      <c r="Q2140" s="30">
        <f t="shared" si="123"/>
        <v>1187.5000000000002</v>
      </c>
      <c r="R2140" s="27">
        <f t="shared" si="121"/>
        <v>9</v>
      </c>
    </row>
    <row r="2141" spans="1:18">
      <c r="A2141" s="1"/>
      <c r="B2141" s="6" t="s">
        <v>27</v>
      </c>
      <c r="C2141" s="6">
        <v>1128299</v>
      </c>
      <c r="D2141" s="7">
        <v>44466</v>
      </c>
      <c r="E2141" s="6" t="s">
        <v>28</v>
      </c>
      <c r="F2141" s="6" t="s">
        <v>82</v>
      </c>
      <c r="G2141" s="6" t="s">
        <v>83</v>
      </c>
      <c r="H2141" s="6" t="s">
        <v>20</v>
      </c>
      <c r="I2141" s="25">
        <v>0.50000000000000011</v>
      </c>
      <c r="J2141" s="22">
        <v>4250</v>
      </c>
      <c r="K2141" s="23">
        <f t="shared" si="117"/>
        <v>2125.0000000000005</v>
      </c>
      <c r="L2141" s="23">
        <f t="shared" si="118"/>
        <v>743.75000000000011</v>
      </c>
      <c r="M2141" s="33">
        <v>0.35</v>
      </c>
      <c r="N2141" s="30">
        <f t="shared" si="122"/>
        <v>0.5</v>
      </c>
      <c r="O2141" s="31">
        <v>2125</v>
      </c>
      <c r="P2141" s="31">
        <v>743.75</v>
      </c>
      <c r="Q2141" s="30">
        <f t="shared" si="123"/>
        <v>1062.5000000000002</v>
      </c>
      <c r="R2141" s="27">
        <f t="shared" ref="R2141:R2204" si="124">MONTH(D2141)</f>
        <v>9</v>
      </c>
    </row>
    <row r="2142" spans="1:18">
      <c r="A2142" s="1"/>
      <c r="B2142" s="6" t="s">
        <v>27</v>
      </c>
      <c r="C2142" s="6">
        <v>1128299</v>
      </c>
      <c r="D2142" s="7">
        <v>44466</v>
      </c>
      <c r="E2142" s="6" t="s">
        <v>28</v>
      </c>
      <c r="F2142" s="6" t="s">
        <v>82</v>
      </c>
      <c r="G2142" s="6" t="s">
        <v>83</v>
      </c>
      <c r="H2142" s="6" t="s">
        <v>21</v>
      </c>
      <c r="I2142" s="25">
        <v>0.60000000000000009</v>
      </c>
      <c r="J2142" s="22">
        <v>4250</v>
      </c>
      <c r="K2142" s="23">
        <f t="shared" si="117"/>
        <v>2550.0000000000005</v>
      </c>
      <c r="L2142" s="23">
        <f t="shared" si="118"/>
        <v>765.00000000000011</v>
      </c>
      <c r="M2142" s="33">
        <v>0.3</v>
      </c>
      <c r="N2142" s="30">
        <f t="shared" si="122"/>
        <v>0.6</v>
      </c>
      <c r="O2142" s="31">
        <v>2550</v>
      </c>
      <c r="P2142" s="31">
        <v>765</v>
      </c>
      <c r="Q2142" s="30">
        <f t="shared" si="123"/>
        <v>1530.0000000000002</v>
      </c>
      <c r="R2142" s="27">
        <f t="shared" si="124"/>
        <v>9</v>
      </c>
    </row>
    <row r="2143" spans="1:18">
      <c r="A2143" s="1"/>
      <c r="B2143" s="6" t="s">
        <v>27</v>
      </c>
      <c r="C2143" s="6">
        <v>1128299</v>
      </c>
      <c r="D2143" s="7">
        <v>44466</v>
      </c>
      <c r="E2143" s="6" t="s">
        <v>28</v>
      </c>
      <c r="F2143" s="6" t="s">
        <v>82</v>
      </c>
      <c r="G2143" s="6" t="s">
        <v>83</v>
      </c>
      <c r="H2143" s="6" t="s">
        <v>22</v>
      </c>
      <c r="I2143" s="25">
        <v>0.65000000000000013</v>
      </c>
      <c r="J2143" s="22">
        <v>4750</v>
      </c>
      <c r="K2143" s="23">
        <f t="shared" si="117"/>
        <v>3087.5000000000005</v>
      </c>
      <c r="L2143" s="23">
        <f t="shared" si="118"/>
        <v>771.87500000000011</v>
      </c>
      <c r="M2143" s="33">
        <v>0.25</v>
      </c>
      <c r="N2143" s="30">
        <f t="shared" si="122"/>
        <v>0.65</v>
      </c>
      <c r="O2143" s="31">
        <v>3087.5</v>
      </c>
      <c r="P2143" s="31">
        <v>771.875</v>
      </c>
      <c r="Q2143" s="30">
        <f t="shared" si="123"/>
        <v>2006.8750000000005</v>
      </c>
      <c r="R2143" s="27">
        <f t="shared" si="124"/>
        <v>9</v>
      </c>
    </row>
    <row r="2144" spans="1:18">
      <c r="A2144" s="1"/>
      <c r="B2144" s="6" t="s">
        <v>27</v>
      </c>
      <c r="C2144" s="6">
        <v>1128299</v>
      </c>
      <c r="D2144" s="7">
        <v>44495</v>
      </c>
      <c r="E2144" s="6" t="s">
        <v>28</v>
      </c>
      <c r="F2144" s="6" t="s">
        <v>82</v>
      </c>
      <c r="G2144" s="6" t="s">
        <v>83</v>
      </c>
      <c r="H2144" s="6" t="s">
        <v>17</v>
      </c>
      <c r="I2144" s="25">
        <v>0.50000000000000011</v>
      </c>
      <c r="J2144" s="22">
        <v>5500</v>
      </c>
      <c r="K2144" s="23">
        <f t="shared" si="117"/>
        <v>2750.0000000000005</v>
      </c>
      <c r="L2144" s="23">
        <f t="shared" si="118"/>
        <v>962.50000000000011</v>
      </c>
      <c r="M2144" s="33">
        <v>0.35</v>
      </c>
      <c r="N2144" s="30">
        <f t="shared" si="122"/>
        <v>0.5</v>
      </c>
      <c r="O2144" s="31">
        <v>2750</v>
      </c>
      <c r="P2144" s="31">
        <v>962.5</v>
      </c>
      <c r="Q2144" s="30">
        <f t="shared" si="123"/>
        <v>1375.0000000000002</v>
      </c>
      <c r="R2144" s="27">
        <f t="shared" si="124"/>
        <v>10</v>
      </c>
    </row>
    <row r="2145" spans="1:18">
      <c r="A2145" s="1"/>
      <c r="B2145" s="6" t="s">
        <v>27</v>
      </c>
      <c r="C2145" s="6">
        <v>1128299</v>
      </c>
      <c r="D2145" s="7">
        <v>44495</v>
      </c>
      <c r="E2145" s="6" t="s">
        <v>28</v>
      </c>
      <c r="F2145" s="6" t="s">
        <v>82</v>
      </c>
      <c r="G2145" s="6" t="s">
        <v>83</v>
      </c>
      <c r="H2145" s="6" t="s">
        <v>18</v>
      </c>
      <c r="I2145" s="25">
        <v>0.55000000000000016</v>
      </c>
      <c r="J2145" s="22">
        <v>5500</v>
      </c>
      <c r="K2145" s="23">
        <f t="shared" si="117"/>
        <v>3025.0000000000009</v>
      </c>
      <c r="L2145" s="23">
        <f t="shared" si="118"/>
        <v>1210.0000000000005</v>
      </c>
      <c r="M2145" s="33">
        <v>0.4</v>
      </c>
      <c r="N2145" s="30">
        <f t="shared" si="122"/>
        <v>0.55000000000000004</v>
      </c>
      <c r="O2145" s="31">
        <v>3025</v>
      </c>
      <c r="P2145" s="31">
        <v>1210</v>
      </c>
      <c r="Q2145" s="30">
        <f t="shared" si="123"/>
        <v>1663.7500000000007</v>
      </c>
      <c r="R2145" s="27">
        <f t="shared" si="124"/>
        <v>10</v>
      </c>
    </row>
    <row r="2146" spans="1:18">
      <c r="A2146" s="1"/>
      <c r="B2146" s="6" t="s">
        <v>27</v>
      </c>
      <c r="C2146" s="6">
        <v>1128299</v>
      </c>
      <c r="D2146" s="7">
        <v>44495</v>
      </c>
      <c r="E2146" s="6" t="s">
        <v>28</v>
      </c>
      <c r="F2146" s="6" t="s">
        <v>82</v>
      </c>
      <c r="G2146" s="6" t="s">
        <v>83</v>
      </c>
      <c r="H2146" s="6" t="s">
        <v>19</v>
      </c>
      <c r="I2146" s="25">
        <v>0.50000000000000011</v>
      </c>
      <c r="J2146" s="22">
        <v>3750</v>
      </c>
      <c r="K2146" s="23">
        <f t="shared" si="117"/>
        <v>1875.0000000000005</v>
      </c>
      <c r="L2146" s="23">
        <f t="shared" si="118"/>
        <v>656.25000000000011</v>
      </c>
      <c r="M2146" s="33">
        <v>0.35</v>
      </c>
      <c r="N2146" s="30">
        <f t="shared" si="122"/>
        <v>0.5</v>
      </c>
      <c r="O2146" s="31">
        <v>1875</v>
      </c>
      <c r="P2146" s="31">
        <v>656.25</v>
      </c>
      <c r="Q2146" s="30">
        <f t="shared" si="123"/>
        <v>937.50000000000023</v>
      </c>
      <c r="R2146" s="27">
        <f t="shared" si="124"/>
        <v>10</v>
      </c>
    </row>
    <row r="2147" spans="1:18">
      <c r="A2147" s="1"/>
      <c r="B2147" s="6" t="s">
        <v>27</v>
      </c>
      <c r="C2147" s="6">
        <v>1128299</v>
      </c>
      <c r="D2147" s="7">
        <v>44495</v>
      </c>
      <c r="E2147" s="6" t="s">
        <v>28</v>
      </c>
      <c r="F2147" s="6" t="s">
        <v>82</v>
      </c>
      <c r="G2147" s="6" t="s">
        <v>83</v>
      </c>
      <c r="H2147" s="6" t="s">
        <v>20</v>
      </c>
      <c r="I2147" s="25">
        <v>0.50000000000000011</v>
      </c>
      <c r="J2147" s="22">
        <v>3500</v>
      </c>
      <c r="K2147" s="23">
        <f t="shared" si="117"/>
        <v>1750.0000000000005</v>
      </c>
      <c r="L2147" s="23">
        <f t="shared" si="118"/>
        <v>612.50000000000011</v>
      </c>
      <c r="M2147" s="33">
        <v>0.35</v>
      </c>
      <c r="N2147" s="30">
        <f t="shared" si="122"/>
        <v>0.5</v>
      </c>
      <c r="O2147" s="31">
        <v>1750</v>
      </c>
      <c r="P2147" s="31">
        <v>612.5</v>
      </c>
      <c r="Q2147" s="30">
        <f t="shared" si="123"/>
        <v>875.00000000000023</v>
      </c>
      <c r="R2147" s="27">
        <f t="shared" si="124"/>
        <v>10</v>
      </c>
    </row>
    <row r="2148" spans="1:18">
      <c r="A2148" s="1"/>
      <c r="B2148" s="6" t="s">
        <v>27</v>
      </c>
      <c r="C2148" s="6">
        <v>1128299</v>
      </c>
      <c r="D2148" s="7">
        <v>44495</v>
      </c>
      <c r="E2148" s="6" t="s">
        <v>28</v>
      </c>
      <c r="F2148" s="6" t="s">
        <v>82</v>
      </c>
      <c r="G2148" s="6" t="s">
        <v>83</v>
      </c>
      <c r="H2148" s="6" t="s">
        <v>21</v>
      </c>
      <c r="I2148" s="25">
        <v>0.60000000000000009</v>
      </c>
      <c r="J2148" s="22">
        <v>3250</v>
      </c>
      <c r="K2148" s="23">
        <f t="shared" si="117"/>
        <v>1950.0000000000002</v>
      </c>
      <c r="L2148" s="23">
        <f t="shared" si="118"/>
        <v>585</v>
      </c>
      <c r="M2148" s="33">
        <v>0.3</v>
      </c>
      <c r="N2148" s="30">
        <f t="shared" si="122"/>
        <v>0.6</v>
      </c>
      <c r="O2148" s="31">
        <v>1950</v>
      </c>
      <c r="P2148" s="31">
        <v>585</v>
      </c>
      <c r="Q2148" s="30">
        <f t="shared" si="123"/>
        <v>1170</v>
      </c>
      <c r="R2148" s="27">
        <f t="shared" si="124"/>
        <v>10</v>
      </c>
    </row>
    <row r="2149" spans="1:18">
      <c r="A2149" s="1"/>
      <c r="B2149" s="6" t="s">
        <v>27</v>
      </c>
      <c r="C2149" s="6">
        <v>1128299</v>
      </c>
      <c r="D2149" s="7">
        <v>44495</v>
      </c>
      <c r="E2149" s="6" t="s">
        <v>28</v>
      </c>
      <c r="F2149" s="6" t="s">
        <v>82</v>
      </c>
      <c r="G2149" s="6" t="s">
        <v>83</v>
      </c>
      <c r="H2149" s="6" t="s">
        <v>22</v>
      </c>
      <c r="I2149" s="25">
        <v>0.75000000000000011</v>
      </c>
      <c r="J2149" s="22">
        <v>3750</v>
      </c>
      <c r="K2149" s="23">
        <f t="shared" si="117"/>
        <v>2812.5000000000005</v>
      </c>
      <c r="L2149" s="23">
        <f t="shared" si="118"/>
        <v>703.12500000000011</v>
      </c>
      <c r="M2149" s="33">
        <v>0.25</v>
      </c>
      <c r="N2149" s="30">
        <f t="shared" si="122"/>
        <v>0.75</v>
      </c>
      <c r="O2149" s="31">
        <v>2812.5</v>
      </c>
      <c r="P2149" s="31">
        <v>703.125</v>
      </c>
      <c r="Q2149" s="30">
        <f t="shared" si="123"/>
        <v>2109.3750000000005</v>
      </c>
      <c r="R2149" s="27">
        <f t="shared" si="124"/>
        <v>10</v>
      </c>
    </row>
    <row r="2150" spans="1:18">
      <c r="A2150" s="1"/>
      <c r="B2150" s="6" t="s">
        <v>27</v>
      </c>
      <c r="C2150" s="6">
        <v>1128299</v>
      </c>
      <c r="D2150" s="7">
        <v>44526</v>
      </c>
      <c r="E2150" s="6" t="s">
        <v>28</v>
      </c>
      <c r="F2150" s="6" t="s">
        <v>82</v>
      </c>
      <c r="G2150" s="6" t="s">
        <v>83</v>
      </c>
      <c r="H2150" s="6" t="s">
        <v>17</v>
      </c>
      <c r="I2150" s="25">
        <v>0.60000000000000009</v>
      </c>
      <c r="J2150" s="22">
        <v>5500</v>
      </c>
      <c r="K2150" s="23">
        <f t="shared" si="117"/>
        <v>3300.0000000000005</v>
      </c>
      <c r="L2150" s="23">
        <f t="shared" si="118"/>
        <v>1155</v>
      </c>
      <c r="M2150" s="33">
        <v>0.35</v>
      </c>
      <c r="N2150" s="30">
        <f t="shared" si="122"/>
        <v>0.6</v>
      </c>
      <c r="O2150" s="31">
        <v>3300</v>
      </c>
      <c r="P2150" s="31">
        <v>1155</v>
      </c>
      <c r="Q2150" s="30">
        <f t="shared" si="123"/>
        <v>1980.0000000000002</v>
      </c>
      <c r="R2150" s="27">
        <f t="shared" si="124"/>
        <v>11</v>
      </c>
    </row>
    <row r="2151" spans="1:18">
      <c r="A2151" s="1"/>
      <c r="B2151" s="6" t="s">
        <v>27</v>
      </c>
      <c r="C2151" s="6">
        <v>1128299</v>
      </c>
      <c r="D2151" s="7">
        <v>44526</v>
      </c>
      <c r="E2151" s="6" t="s">
        <v>28</v>
      </c>
      <c r="F2151" s="6" t="s">
        <v>82</v>
      </c>
      <c r="G2151" s="6" t="s">
        <v>83</v>
      </c>
      <c r="H2151" s="6" t="s">
        <v>18</v>
      </c>
      <c r="I2151" s="25">
        <v>0.65000000000000013</v>
      </c>
      <c r="J2151" s="22">
        <v>6000</v>
      </c>
      <c r="K2151" s="23">
        <f t="shared" si="117"/>
        <v>3900.0000000000009</v>
      </c>
      <c r="L2151" s="23">
        <f t="shared" si="118"/>
        <v>1560.0000000000005</v>
      </c>
      <c r="M2151" s="33">
        <v>0.4</v>
      </c>
      <c r="N2151" s="30">
        <f t="shared" si="122"/>
        <v>0.65</v>
      </c>
      <c r="O2151" s="31">
        <v>3900</v>
      </c>
      <c r="P2151" s="31">
        <v>1560</v>
      </c>
      <c r="Q2151" s="30">
        <f t="shared" si="123"/>
        <v>2535.0000000000005</v>
      </c>
      <c r="R2151" s="27">
        <f t="shared" si="124"/>
        <v>11</v>
      </c>
    </row>
    <row r="2152" spans="1:18">
      <c r="A2152" s="1"/>
      <c r="B2152" s="6" t="s">
        <v>27</v>
      </c>
      <c r="C2152" s="6">
        <v>1128299</v>
      </c>
      <c r="D2152" s="7">
        <v>44526</v>
      </c>
      <c r="E2152" s="6" t="s">
        <v>28</v>
      </c>
      <c r="F2152" s="6" t="s">
        <v>82</v>
      </c>
      <c r="G2152" s="6" t="s">
        <v>83</v>
      </c>
      <c r="H2152" s="6" t="s">
        <v>19</v>
      </c>
      <c r="I2152" s="25">
        <v>0.60000000000000009</v>
      </c>
      <c r="J2152" s="22">
        <v>4500</v>
      </c>
      <c r="K2152" s="23">
        <f t="shared" si="117"/>
        <v>2700.0000000000005</v>
      </c>
      <c r="L2152" s="23">
        <f t="shared" si="118"/>
        <v>945.00000000000011</v>
      </c>
      <c r="M2152" s="33">
        <v>0.35</v>
      </c>
      <c r="N2152" s="30">
        <f t="shared" si="122"/>
        <v>0.6</v>
      </c>
      <c r="O2152" s="31">
        <v>2700</v>
      </c>
      <c r="P2152" s="31">
        <v>945</v>
      </c>
      <c r="Q2152" s="30">
        <f t="shared" si="123"/>
        <v>1620.0000000000002</v>
      </c>
      <c r="R2152" s="27">
        <f t="shared" si="124"/>
        <v>11</v>
      </c>
    </row>
    <row r="2153" spans="1:18">
      <c r="A2153" s="1"/>
      <c r="B2153" s="6" t="s">
        <v>27</v>
      </c>
      <c r="C2153" s="6">
        <v>1128299</v>
      </c>
      <c r="D2153" s="7">
        <v>44526</v>
      </c>
      <c r="E2153" s="6" t="s">
        <v>28</v>
      </c>
      <c r="F2153" s="6" t="s">
        <v>82</v>
      </c>
      <c r="G2153" s="6" t="s">
        <v>83</v>
      </c>
      <c r="H2153" s="6" t="s">
        <v>20</v>
      </c>
      <c r="I2153" s="25">
        <v>0.60000000000000009</v>
      </c>
      <c r="J2153" s="22">
        <v>4250</v>
      </c>
      <c r="K2153" s="23">
        <f t="shared" si="117"/>
        <v>2550.0000000000005</v>
      </c>
      <c r="L2153" s="23">
        <f t="shared" si="118"/>
        <v>892.50000000000011</v>
      </c>
      <c r="M2153" s="33">
        <v>0.35</v>
      </c>
      <c r="N2153" s="30">
        <f t="shared" si="122"/>
        <v>0.6</v>
      </c>
      <c r="O2153" s="31">
        <v>2550</v>
      </c>
      <c r="P2153" s="31">
        <v>892.5</v>
      </c>
      <c r="Q2153" s="30">
        <f t="shared" si="123"/>
        <v>1530.0000000000002</v>
      </c>
      <c r="R2153" s="27">
        <f t="shared" si="124"/>
        <v>11</v>
      </c>
    </row>
    <row r="2154" spans="1:18">
      <c r="A2154" s="1"/>
      <c r="B2154" s="6" t="s">
        <v>27</v>
      </c>
      <c r="C2154" s="6">
        <v>1128299</v>
      </c>
      <c r="D2154" s="7">
        <v>44526</v>
      </c>
      <c r="E2154" s="6" t="s">
        <v>28</v>
      </c>
      <c r="F2154" s="6" t="s">
        <v>82</v>
      </c>
      <c r="G2154" s="6" t="s">
        <v>83</v>
      </c>
      <c r="H2154" s="6" t="s">
        <v>21</v>
      </c>
      <c r="I2154" s="25">
        <v>0.70000000000000007</v>
      </c>
      <c r="J2154" s="22">
        <v>3750</v>
      </c>
      <c r="K2154" s="23">
        <f t="shared" si="117"/>
        <v>2625.0000000000005</v>
      </c>
      <c r="L2154" s="23">
        <f t="shared" si="118"/>
        <v>787.50000000000011</v>
      </c>
      <c r="M2154" s="33">
        <v>0.3</v>
      </c>
      <c r="N2154" s="30">
        <f t="shared" si="122"/>
        <v>0.7</v>
      </c>
      <c r="O2154" s="31">
        <v>2625</v>
      </c>
      <c r="P2154" s="31">
        <v>787.5</v>
      </c>
      <c r="Q2154" s="30">
        <f t="shared" si="123"/>
        <v>1837.5000000000002</v>
      </c>
      <c r="R2154" s="27">
        <f t="shared" si="124"/>
        <v>11</v>
      </c>
    </row>
    <row r="2155" spans="1:18">
      <c r="A2155" s="1"/>
      <c r="B2155" s="6" t="s">
        <v>27</v>
      </c>
      <c r="C2155" s="6">
        <v>1128299</v>
      </c>
      <c r="D2155" s="7">
        <v>44526</v>
      </c>
      <c r="E2155" s="6" t="s">
        <v>28</v>
      </c>
      <c r="F2155" s="6" t="s">
        <v>82</v>
      </c>
      <c r="G2155" s="6" t="s">
        <v>83</v>
      </c>
      <c r="H2155" s="6" t="s">
        <v>22</v>
      </c>
      <c r="I2155" s="25">
        <v>0.75000000000000011</v>
      </c>
      <c r="J2155" s="22">
        <v>5000</v>
      </c>
      <c r="K2155" s="23">
        <f t="shared" si="117"/>
        <v>3750.0000000000005</v>
      </c>
      <c r="L2155" s="23">
        <f t="shared" si="118"/>
        <v>937.50000000000011</v>
      </c>
      <c r="M2155" s="33">
        <v>0.25</v>
      </c>
      <c r="N2155" s="30">
        <f t="shared" si="122"/>
        <v>0.75</v>
      </c>
      <c r="O2155" s="31">
        <v>3750</v>
      </c>
      <c r="P2155" s="31">
        <v>937.5</v>
      </c>
      <c r="Q2155" s="30">
        <f t="shared" si="123"/>
        <v>2812.5000000000005</v>
      </c>
      <c r="R2155" s="27">
        <f t="shared" si="124"/>
        <v>11</v>
      </c>
    </row>
    <row r="2156" spans="1:18">
      <c r="A2156" s="1"/>
      <c r="B2156" s="6" t="s">
        <v>27</v>
      </c>
      <c r="C2156" s="6">
        <v>1128299</v>
      </c>
      <c r="D2156" s="7">
        <v>44555</v>
      </c>
      <c r="E2156" s="6" t="s">
        <v>28</v>
      </c>
      <c r="F2156" s="6" t="s">
        <v>82</v>
      </c>
      <c r="G2156" s="6" t="s">
        <v>83</v>
      </c>
      <c r="H2156" s="6" t="s">
        <v>17</v>
      </c>
      <c r="I2156" s="25">
        <v>0.60000000000000009</v>
      </c>
      <c r="J2156" s="22">
        <v>7000</v>
      </c>
      <c r="K2156" s="23">
        <f t="shared" si="117"/>
        <v>4200.0000000000009</v>
      </c>
      <c r="L2156" s="23">
        <f t="shared" si="118"/>
        <v>1470.0000000000002</v>
      </c>
      <c r="M2156" s="33">
        <v>0.35</v>
      </c>
      <c r="N2156" s="30">
        <f t="shared" si="122"/>
        <v>0.6</v>
      </c>
      <c r="O2156" s="31">
        <v>4200</v>
      </c>
      <c r="P2156" s="31">
        <v>1470</v>
      </c>
      <c r="Q2156" s="30">
        <f t="shared" si="123"/>
        <v>2520.0000000000005</v>
      </c>
      <c r="R2156" s="27">
        <f t="shared" si="124"/>
        <v>12</v>
      </c>
    </row>
    <row r="2157" spans="1:18">
      <c r="A2157" s="1"/>
      <c r="B2157" s="6" t="s">
        <v>27</v>
      </c>
      <c r="C2157" s="6">
        <v>1128299</v>
      </c>
      <c r="D2157" s="7">
        <v>44555</v>
      </c>
      <c r="E2157" s="6" t="s">
        <v>28</v>
      </c>
      <c r="F2157" s="6" t="s">
        <v>82</v>
      </c>
      <c r="G2157" s="6" t="s">
        <v>83</v>
      </c>
      <c r="H2157" s="6" t="s">
        <v>18</v>
      </c>
      <c r="I2157" s="25">
        <v>0.65000000000000013</v>
      </c>
      <c r="J2157" s="22">
        <v>7000</v>
      </c>
      <c r="K2157" s="23">
        <f t="shared" si="117"/>
        <v>4550.0000000000009</v>
      </c>
      <c r="L2157" s="23">
        <f t="shared" si="118"/>
        <v>1820.0000000000005</v>
      </c>
      <c r="M2157" s="33">
        <v>0.4</v>
      </c>
      <c r="N2157" s="30">
        <f t="shared" si="122"/>
        <v>0.65</v>
      </c>
      <c r="O2157" s="31">
        <v>4550</v>
      </c>
      <c r="P2157" s="31">
        <v>1820</v>
      </c>
      <c r="Q2157" s="30">
        <f t="shared" si="123"/>
        <v>2957.5000000000009</v>
      </c>
      <c r="R2157" s="27">
        <f t="shared" si="124"/>
        <v>12</v>
      </c>
    </row>
    <row r="2158" spans="1:18">
      <c r="A2158" s="1"/>
      <c r="B2158" s="6" t="s">
        <v>27</v>
      </c>
      <c r="C2158" s="6">
        <v>1128299</v>
      </c>
      <c r="D2158" s="7">
        <v>44555</v>
      </c>
      <c r="E2158" s="6" t="s">
        <v>28</v>
      </c>
      <c r="F2158" s="6" t="s">
        <v>82</v>
      </c>
      <c r="G2158" s="6" t="s">
        <v>83</v>
      </c>
      <c r="H2158" s="6" t="s">
        <v>19</v>
      </c>
      <c r="I2158" s="25">
        <v>0.60000000000000009</v>
      </c>
      <c r="J2158" s="22">
        <v>5000</v>
      </c>
      <c r="K2158" s="23">
        <f t="shared" si="117"/>
        <v>3000.0000000000005</v>
      </c>
      <c r="L2158" s="23">
        <f t="shared" si="118"/>
        <v>1050</v>
      </c>
      <c r="M2158" s="33">
        <v>0.35</v>
      </c>
      <c r="N2158" s="30">
        <f t="shared" si="122"/>
        <v>0.6</v>
      </c>
      <c r="O2158" s="31">
        <v>3000</v>
      </c>
      <c r="P2158" s="31">
        <v>1050</v>
      </c>
      <c r="Q2158" s="30">
        <f t="shared" si="123"/>
        <v>1800.0000000000002</v>
      </c>
      <c r="R2158" s="27">
        <f t="shared" si="124"/>
        <v>12</v>
      </c>
    </row>
    <row r="2159" spans="1:18">
      <c r="A2159" s="1"/>
      <c r="B2159" s="6" t="s">
        <v>27</v>
      </c>
      <c r="C2159" s="6">
        <v>1128299</v>
      </c>
      <c r="D2159" s="7">
        <v>44555</v>
      </c>
      <c r="E2159" s="6" t="s">
        <v>28</v>
      </c>
      <c r="F2159" s="6" t="s">
        <v>82</v>
      </c>
      <c r="G2159" s="6" t="s">
        <v>83</v>
      </c>
      <c r="H2159" s="6" t="s">
        <v>20</v>
      </c>
      <c r="I2159" s="25">
        <v>0.60000000000000009</v>
      </c>
      <c r="J2159" s="22">
        <v>5000</v>
      </c>
      <c r="K2159" s="23">
        <f t="shared" si="117"/>
        <v>3000.0000000000005</v>
      </c>
      <c r="L2159" s="23">
        <f t="shared" si="118"/>
        <v>1050</v>
      </c>
      <c r="M2159" s="33">
        <v>0.35</v>
      </c>
      <c r="N2159" s="30">
        <f t="shared" si="122"/>
        <v>0.6</v>
      </c>
      <c r="O2159" s="31">
        <v>3000</v>
      </c>
      <c r="P2159" s="31">
        <v>1050</v>
      </c>
      <c r="Q2159" s="30">
        <f t="shared" si="123"/>
        <v>1800.0000000000002</v>
      </c>
      <c r="R2159" s="27">
        <f t="shared" si="124"/>
        <v>12</v>
      </c>
    </row>
    <row r="2160" spans="1:18">
      <c r="A2160" s="1"/>
      <c r="B2160" s="6" t="s">
        <v>27</v>
      </c>
      <c r="C2160" s="6">
        <v>1128299</v>
      </c>
      <c r="D2160" s="7">
        <v>44555</v>
      </c>
      <c r="E2160" s="6" t="s">
        <v>28</v>
      </c>
      <c r="F2160" s="6" t="s">
        <v>82</v>
      </c>
      <c r="G2160" s="6" t="s">
        <v>83</v>
      </c>
      <c r="H2160" s="6" t="s">
        <v>21</v>
      </c>
      <c r="I2160" s="25">
        <v>0.70000000000000007</v>
      </c>
      <c r="J2160" s="22">
        <v>4250</v>
      </c>
      <c r="K2160" s="23">
        <f t="shared" si="117"/>
        <v>2975.0000000000005</v>
      </c>
      <c r="L2160" s="23">
        <f t="shared" si="118"/>
        <v>892.50000000000011</v>
      </c>
      <c r="M2160" s="33">
        <v>0.3</v>
      </c>
      <c r="N2160" s="30">
        <f t="shared" si="122"/>
        <v>0.7</v>
      </c>
      <c r="O2160" s="31">
        <v>2975</v>
      </c>
      <c r="P2160" s="31">
        <v>892.5</v>
      </c>
      <c r="Q2160" s="30">
        <f t="shared" si="123"/>
        <v>2082.5</v>
      </c>
      <c r="R2160" s="27">
        <f t="shared" si="124"/>
        <v>12</v>
      </c>
    </row>
    <row r="2161" spans="1:18">
      <c r="A2161" s="1"/>
      <c r="B2161" s="6" t="s">
        <v>27</v>
      </c>
      <c r="C2161" s="6">
        <v>1128299</v>
      </c>
      <c r="D2161" s="7">
        <v>44555</v>
      </c>
      <c r="E2161" s="6" t="s">
        <v>28</v>
      </c>
      <c r="F2161" s="6" t="s">
        <v>82</v>
      </c>
      <c r="G2161" s="6" t="s">
        <v>83</v>
      </c>
      <c r="H2161" s="6" t="s">
        <v>22</v>
      </c>
      <c r="I2161" s="25">
        <v>0.75000000000000011</v>
      </c>
      <c r="J2161" s="22">
        <v>5250</v>
      </c>
      <c r="K2161" s="23">
        <f t="shared" si="117"/>
        <v>3937.5000000000005</v>
      </c>
      <c r="L2161" s="23">
        <f t="shared" si="118"/>
        <v>984.37500000000011</v>
      </c>
      <c r="M2161" s="33">
        <v>0.25</v>
      </c>
      <c r="N2161" s="30">
        <f t="shared" si="122"/>
        <v>0.75</v>
      </c>
      <c r="O2161" s="31">
        <v>3937.5</v>
      </c>
      <c r="P2161" s="31">
        <v>984.375</v>
      </c>
      <c r="Q2161" s="30">
        <f t="shared" si="123"/>
        <v>2953.1250000000005</v>
      </c>
      <c r="R2161" s="27">
        <f t="shared" si="124"/>
        <v>12</v>
      </c>
    </row>
    <row r="2162" spans="1:18">
      <c r="A2162" s="1" t="s">
        <v>39</v>
      </c>
      <c r="B2162" s="6" t="s">
        <v>27</v>
      </c>
      <c r="C2162" s="6">
        <v>1128299</v>
      </c>
      <c r="D2162" s="7">
        <v>44209</v>
      </c>
      <c r="E2162" s="6" t="s">
        <v>28</v>
      </c>
      <c r="F2162" s="6" t="s">
        <v>84</v>
      </c>
      <c r="G2162" s="6" t="s">
        <v>85</v>
      </c>
      <c r="H2162" s="6" t="s">
        <v>17</v>
      </c>
      <c r="I2162" s="25">
        <v>0.29999999999999993</v>
      </c>
      <c r="J2162" s="22">
        <v>4500</v>
      </c>
      <c r="K2162" s="23">
        <f t="shared" si="117"/>
        <v>1349.9999999999998</v>
      </c>
      <c r="L2162" s="23">
        <f t="shared" si="118"/>
        <v>539.99999999999989</v>
      </c>
      <c r="M2162" s="33">
        <v>0.4</v>
      </c>
      <c r="N2162" s="30">
        <f t="shared" si="122"/>
        <v>0.3</v>
      </c>
      <c r="O2162" s="31">
        <v>1350</v>
      </c>
      <c r="P2162" s="31">
        <v>540</v>
      </c>
      <c r="Q2162" s="30">
        <f t="shared" si="123"/>
        <v>404.99999999999994</v>
      </c>
      <c r="R2162" s="27">
        <f t="shared" si="124"/>
        <v>1</v>
      </c>
    </row>
    <row r="2163" spans="1:18">
      <c r="A2163" s="1"/>
      <c r="B2163" s="6" t="s">
        <v>27</v>
      </c>
      <c r="C2163" s="6">
        <v>1128299</v>
      </c>
      <c r="D2163" s="7">
        <v>44209</v>
      </c>
      <c r="E2163" s="6" t="s">
        <v>28</v>
      </c>
      <c r="F2163" s="6" t="s">
        <v>84</v>
      </c>
      <c r="G2163" s="6" t="s">
        <v>85</v>
      </c>
      <c r="H2163" s="6" t="s">
        <v>18</v>
      </c>
      <c r="I2163" s="25">
        <v>0.4</v>
      </c>
      <c r="J2163" s="22">
        <v>4500</v>
      </c>
      <c r="K2163" s="23">
        <f t="shared" si="117"/>
        <v>1800</v>
      </c>
      <c r="L2163" s="23">
        <f t="shared" si="118"/>
        <v>720</v>
      </c>
      <c r="M2163" s="33">
        <v>0.4</v>
      </c>
      <c r="N2163" s="30">
        <f t="shared" si="122"/>
        <v>0.4</v>
      </c>
      <c r="O2163" s="31">
        <v>1800</v>
      </c>
      <c r="P2163" s="31">
        <v>720</v>
      </c>
      <c r="Q2163" s="30">
        <f t="shared" si="123"/>
        <v>720</v>
      </c>
      <c r="R2163" s="27">
        <f t="shared" si="124"/>
        <v>1</v>
      </c>
    </row>
    <row r="2164" spans="1:18">
      <c r="A2164" s="1"/>
      <c r="B2164" s="6" t="s">
        <v>27</v>
      </c>
      <c r="C2164" s="6">
        <v>1128299</v>
      </c>
      <c r="D2164" s="7">
        <v>44209</v>
      </c>
      <c r="E2164" s="6" t="s">
        <v>28</v>
      </c>
      <c r="F2164" s="6" t="s">
        <v>84</v>
      </c>
      <c r="G2164" s="6" t="s">
        <v>85</v>
      </c>
      <c r="H2164" s="6" t="s">
        <v>19</v>
      </c>
      <c r="I2164" s="25">
        <v>0.4</v>
      </c>
      <c r="J2164" s="22">
        <v>4500</v>
      </c>
      <c r="K2164" s="23">
        <f t="shared" si="117"/>
        <v>1800</v>
      </c>
      <c r="L2164" s="23">
        <f t="shared" si="118"/>
        <v>630</v>
      </c>
      <c r="M2164" s="33">
        <v>0.35</v>
      </c>
      <c r="N2164" s="30">
        <f t="shared" si="122"/>
        <v>0.4</v>
      </c>
      <c r="O2164" s="31">
        <v>1800</v>
      </c>
      <c r="P2164" s="31">
        <v>630</v>
      </c>
      <c r="Q2164" s="30">
        <f t="shared" si="123"/>
        <v>720</v>
      </c>
      <c r="R2164" s="27">
        <f t="shared" si="124"/>
        <v>1</v>
      </c>
    </row>
    <row r="2165" spans="1:18">
      <c r="A2165" s="1"/>
      <c r="B2165" s="6" t="s">
        <v>27</v>
      </c>
      <c r="C2165" s="6">
        <v>1128299</v>
      </c>
      <c r="D2165" s="7">
        <v>44209</v>
      </c>
      <c r="E2165" s="6" t="s">
        <v>28</v>
      </c>
      <c r="F2165" s="6" t="s">
        <v>84</v>
      </c>
      <c r="G2165" s="6" t="s">
        <v>85</v>
      </c>
      <c r="H2165" s="6" t="s">
        <v>20</v>
      </c>
      <c r="I2165" s="25">
        <v>0.4</v>
      </c>
      <c r="J2165" s="22">
        <v>3000</v>
      </c>
      <c r="K2165" s="23">
        <f t="shared" si="117"/>
        <v>1200</v>
      </c>
      <c r="L2165" s="23">
        <f t="shared" si="118"/>
        <v>480</v>
      </c>
      <c r="M2165" s="33">
        <v>0.4</v>
      </c>
      <c r="N2165" s="30">
        <f t="shared" si="122"/>
        <v>0.4</v>
      </c>
      <c r="O2165" s="31">
        <v>1200</v>
      </c>
      <c r="P2165" s="31">
        <v>480</v>
      </c>
      <c r="Q2165" s="30">
        <f t="shared" si="123"/>
        <v>480</v>
      </c>
      <c r="R2165" s="27">
        <f t="shared" si="124"/>
        <v>1</v>
      </c>
    </row>
    <row r="2166" spans="1:18">
      <c r="A2166" s="1"/>
      <c r="B2166" s="6" t="s">
        <v>27</v>
      </c>
      <c r="C2166" s="6">
        <v>1128299</v>
      </c>
      <c r="D2166" s="7">
        <v>44209</v>
      </c>
      <c r="E2166" s="6" t="s">
        <v>28</v>
      </c>
      <c r="F2166" s="6" t="s">
        <v>84</v>
      </c>
      <c r="G2166" s="6" t="s">
        <v>85</v>
      </c>
      <c r="H2166" s="6" t="s">
        <v>21</v>
      </c>
      <c r="I2166" s="25">
        <v>0.45000000000000012</v>
      </c>
      <c r="J2166" s="22">
        <v>2500</v>
      </c>
      <c r="K2166" s="23">
        <f t="shared" si="117"/>
        <v>1125.0000000000002</v>
      </c>
      <c r="L2166" s="23">
        <f t="shared" si="118"/>
        <v>393.75000000000006</v>
      </c>
      <c r="M2166" s="33">
        <v>0.35</v>
      </c>
      <c r="N2166" s="30">
        <f t="shared" si="122"/>
        <v>0.45</v>
      </c>
      <c r="O2166" s="31">
        <v>1125</v>
      </c>
      <c r="P2166" s="31">
        <v>393.75</v>
      </c>
      <c r="Q2166" s="30">
        <f t="shared" si="123"/>
        <v>506.25000000000011</v>
      </c>
      <c r="R2166" s="27">
        <f t="shared" si="124"/>
        <v>1</v>
      </c>
    </row>
    <row r="2167" spans="1:18">
      <c r="A2167" s="1"/>
      <c r="B2167" s="6" t="s">
        <v>27</v>
      </c>
      <c r="C2167" s="6">
        <v>1128299</v>
      </c>
      <c r="D2167" s="7">
        <v>44209</v>
      </c>
      <c r="E2167" s="6" t="s">
        <v>28</v>
      </c>
      <c r="F2167" s="6" t="s">
        <v>84</v>
      </c>
      <c r="G2167" s="6" t="s">
        <v>85</v>
      </c>
      <c r="H2167" s="6" t="s">
        <v>22</v>
      </c>
      <c r="I2167" s="25">
        <v>0.4</v>
      </c>
      <c r="J2167" s="22">
        <v>4500</v>
      </c>
      <c r="K2167" s="23">
        <f t="shared" si="117"/>
        <v>1800</v>
      </c>
      <c r="L2167" s="23">
        <f t="shared" si="118"/>
        <v>450</v>
      </c>
      <c r="M2167" s="33">
        <v>0.25</v>
      </c>
      <c r="N2167" s="30">
        <f t="shared" si="122"/>
        <v>0.4</v>
      </c>
      <c r="O2167" s="31">
        <v>1800</v>
      </c>
      <c r="P2167" s="31">
        <v>450</v>
      </c>
      <c r="Q2167" s="30">
        <f t="shared" si="123"/>
        <v>720</v>
      </c>
      <c r="R2167" s="27">
        <f t="shared" si="124"/>
        <v>1</v>
      </c>
    </row>
    <row r="2168" spans="1:18">
      <c r="A2168" s="1"/>
      <c r="B2168" s="6" t="s">
        <v>27</v>
      </c>
      <c r="C2168" s="6">
        <v>1128299</v>
      </c>
      <c r="D2168" s="7">
        <v>44240</v>
      </c>
      <c r="E2168" s="6" t="s">
        <v>28</v>
      </c>
      <c r="F2168" s="6" t="s">
        <v>84</v>
      </c>
      <c r="G2168" s="6" t="s">
        <v>85</v>
      </c>
      <c r="H2168" s="6" t="s">
        <v>17</v>
      </c>
      <c r="I2168" s="25">
        <v>0.29999999999999993</v>
      </c>
      <c r="J2168" s="22">
        <v>5000</v>
      </c>
      <c r="K2168" s="23">
        <f t="shared" si="117"/>
        <v>1499.9999999999998</v>
      </c>
      <c r="L2168" s="23">
        <f t="shared" si="118"/>
        <v>599.99999999999989</v>
      </c>
      <c r="M2168" s="33">
        <v>0.4</v>
      </c>
      <c r="N2168" s="30">
        <f t="shared" si="122"/>
        <v>0.3</v>
      </c>
      <c r="O2168" s="31">
        <v>1500</v>
      </c>
      <c r="P2168" s="31">
        <v>600</v>
      </c>
      <c r="Q2168" s="30">
        <f t="shared" si="123"/>
        <v>449.99999999999994</v>
      </c>
      <c r="R2168" s="27">
        <f t="shared" si="124"/>
        <v>2</v>
      </c>
    </row>
    <row r="2169" spans="1:18">
      <c r="A2169" s="1"/>
      <c r="B2169" s="6" t="s">
        <v>27</v>
      </c>
      <c r="C2169" s="6">
        <v>1128299</v>
      </c>
      <c r="D2169" s="7">
        <v>44240</v>
      </c>
      <c r="E2169" s="6" t="s">
        <v>28</v>
      </c>
      <c r="F2169" s="6" t="s">
        <v>84</v>
      </c>
      <c r="G2169" s="6" t="s">
        <v>85</v>
      </c>
      <c r="H2169" s="6" t="s">
        <v>18</v>
      </c>
      <c r="I2169" s="25">
        <v>0.4</v>
      </c>
      <c r="J2169" s="22">
        <v>4000</v>
      </c>
      <c r="K2169" s="23">
        <f t="shared" si="117"/>
        <v>1600</v>
      </c>
      <c r="L2169" s="23">
        <f t="shared" si="118"/>
        <v>640</v>
      </c>
      <c r="M2169" s="33">
        <v>0.4</v>
      </c>
      <c r="N2169" s="30">
        <f t="shared" si="122"/>
        <v>0.4</v>
      </c>
      <c r="O2169" s="31">
        <v>1600</v>
      </c>
      <c r="P2169" s="31">
        <v>640</v>
      </c>
      <c r="Q2169" s="30">
        <f t="shared" si="123"/>
        <v>640</v>
      </c>
      <c r="R2169" s="27">
        <f t="shared" si="124"/>
        <v>2</v>
      </c>
    </row>
    <row r="2170" spans="1:18">
      <c r="A2170" s="1"/>
      <c r="B2170" s="6" t="s">
        <v>27</v>
      </c>
      <c r="C2170" s="6">
        <v>1128299</v>
      </c>
      <c r="D2170" s="7">
        <v>44240</v>
      </c>
      <c r="E2170" s="6" t="s">
        <v>28</v>
      </c>
      <c r="F2170" s="6" t="s">
        <v>84</v>
      </c>
      <c r="G2170" s="6" t="s">
        <v>85</v>
      </c>
      <c r="H2170" s="6" t="s">
        <v>19</v>
      </c>
      <c r="I2170" s="25">
        <v>0.4</v>
      </c>
      <c r="J2170" s="22">
        <v>4000</v>
      </c>
      <c r="K2170" s="23">
        <f t="shared" si="117"/>
        <v>1600</v>
      </c>
      <c r="L2170" s="23">
        <f t="shared" si="118"/>
        <v>560</v>
      </c>
      <c r="M2170" s="33">
        <v>0.35</v>
      </c>
      <c r="N2170" s="30">
        <f t="shared" si="122"/>
        <v>0.4</v>
      </c>
      <c r="O2170" s="31">
        <v>1600</v>
      </c>
      <c r="P2170" s="31">
        <v>560</v>
      </c>
      <c r="Q2170" s="30">
        <f t="shared" si="123"/>
        <v>640</v>
      </c>
      <c r="R2170" s="27">
        <f t="shared" si="124"/>
        <v>2</v>
      </c>
    </row>
    <row r="2171" spans="1:18">
      <c r="A2171" s="1"/>
      <c r="B2171" s="6" t="s">
        <v>27</v>
      </c>
      <c r="C2171" s="6">
        <v>1128299</v>
      </c>
      <c r="D2171" s="7">
        <v>44240</v>
      </c>
      <c r="E2171" s="6" t="s">
        <v>28</v>
      </c>
      <c r="F2171" s="6" t="s">
        <v>84</v>
      </c>
      <c r="G2171" s="6" t="s">
        <v>85</v>
      </c>
      <c r="H2171" s="6" t="s">
        <v>20</v>
      </c>
      <c r="I2171" s="25">
        <v>0.4</v>
      </c>
      <c r="J2171" s="22">
        <v>2500</v>
      </c>
      <c r="K2171" s="23">
        <f t="shared" si="117"/>
        <v>1000</v>
      </c>
      <c r="L2171" s="23">
        <f t="shared" si="118"/>
        <v>400</v>
      </c>
      <c r="M2171" s="33">
        <v>0.4</v>
      </c>
      <c r="N2171" s="30">
        <f t="shared" si="122"/>
        <v>0.4</v>
      </c>
      <c r="O2171" s="31">
        <v>1000</v>
      </c>
      <c r="P2171" s="31">
        <v>400</v>
      </c>
      <c r="Q2171" s="30">
        <f t="shared" si="123"/>
        <v>400</v>
      </c>
      <c r="R2171" s="27">
        <f t="shared" si="124"/>
        <v>2</v>
      </c>
    </row>
    <row r="2172" spans="1:18">
      <c r="A2172" s="1"/>
      <c r="B2172" s="6" t="s">
        <v>27</v>
      </c>
      <c r="C2172" s="6">
        <v>1128299</v>
      </c>
      <c r="D2172" s="7">
        <v>44240</v>
      </c>
      <c r="E2172" s="6" t="s">
        <v>28</v>
      </c>
      <c r="F2172" s="6" t="s">
        <v>84</v>
      </c>
      <c r="G2172" s="6" t="s">
        <v>85</v>
      </c>
      <c r="H2172" s="6" t="s">
        <v>21</v>
      </c>
      <c r="I2172" s="25">
        <v>0.45000000000000012</v>
      </c>
      <c r="J2172" s="22">
        <v>1750</v>
      </c>
      <c r="K2172" s="23">
        <f t="shared" si="117"/>
        <v>787.50000000000023</v>
      </c>
      <c r="L2172" s="23">
        <f t="shared" si="118"/>
        <v>275.62500000000006</v>
      </c>
      <c r="M2172" s="33">
        <v>0.35</v>
      </c>
      <c r="N2172" s="30">
        <f t="shared" si="122"/>
        <v>0.45</v>
      </c>
      <c r="O2172" s="31">
        <v>787.5</v>
      </c>
      <c r="P2172" s="31">
        <v>275.625</v>
      </c>
      <c r="Q2172" s="30">
        <f t="shared" si="123"/>
        <v>354.37500000000011</v>
      </c>
      <c r="R2172" s="27">
        <f t="shared" si="124"/>
        <v>2</v>
      </c>
    </row>
    <row r="2173" spans="1:18">
      <c r="A2173" s="1"/>
      <c r="B2173" s="6" t="s">
        <v>27</v>
      </c>
      <c r="C2173" s="6">
        <v>1128299</v>
      </c>
      <c r="D2173" s="7">
        <v>44240</v>
      </c>
      <c r="E2173" s="6" t="s">
        <v>28</v>
      </c>
      <c r="F2173" s="6" t="s">
        <v>84</v>
      </c>
      <c r="G2173" s="6" t="s">
        <v>85</v>
      </c>
      <c r="H2173" s="6" t="s">
        <v>22</v>
      </c>
      <c r="I2173" s="25">
        <v>0.4</v>
      </c>
      <c r="J2173" s="22">
        <v>3750</v>
      </c>
      <c r="K2173" s="23">
        <f t="shared" si="117"/>
        <v>1500</v>
      </c>
      <c r="L2173" s="23">
        <f t="shared" si="118"/>
        <v>375</v>
      </c>
      <c r="M2173" s="33">
        <v>0.25</v>
      </c>
      <c r="N2173" s="30">
        <f t="shared" si="122"/>
        <v>0.4</v>
      </c>
      <c r="O2173" s="31">
        <v>1500</v>
      </c>
      <c r="P2173" s="31">
        <v>375</v>
      </c>
      <c r="Q2173" s="30">
        <f t="shared" si="123"/>
        <v>600</v>
      </c>
      <c r="R2173" s="27">
        <f t="shared" si="124"/>
        <v>2</v>
      </c>
    </row>
    <row r="2174" spans="1:18">
      <c r="A2174" s="1"/>
      <c r="B2174" s="6" t="s">
        <v>27</v>
      </c>
      <c r="C2174" s="6">
        <v>1128299</v>
      </c>
      <c r="D2174" s="7">
        <v>44267</v>
      </c>
      <c r="E2174" s="6" t="s">
        <v>28</v>
      </c>
      <c r="F2174" s="6" t="s">
        <v>84</v>
      </c>
      <c r="G2174" s="6" t="s">
        <v>85</v>
      </c>
      <c r="H2174" s="6" t="s">
        <v>17</v>
      </c>
      <c r="I2174" s="25">
        <v>0.4</v>
      </c>
      <c r="J2174" s="22">
        <v>5250</v>
      </c>
      <c r="K2174" s="23">
        <f t="shared" si="117"/>
        <v>2100</v>
      </c>
      <c r="L2174" s="23">
        <f t="shared" si="118"/>
        <v>840</v>
      </c>
      <c r="M2174" s="33">
        <v>0.4</v>
      </c>
      <c r="N2174" s="30">
        <f t="shared" si="122"/>
        <v>0.4</v>
      </c>
      <c r="O2174" s="31">
        <v>2100</v>
      </c>
      <c r="P2174" s="31">
        <v>840</v>
      </c>
      <c r="Q2174" s="30">
        <f t="shared" si="123"/>
        <v>840</v>
      </c>
      <c r="R2174" s="27">
        <f t="shared" si="124"/>
        <v>3</v>
      </c>
    </row>
    <row r="2175" spans="1:18">
      <c r="A2175" s="1"/>
      <c r="B2175" s="6" t="s">
        <v>27</v>
      </c>
      <c r="C2175" s="6">
        <v>1128299</v>
      </c>
      <c r="D2175" s="7">
        <v>44267</v>
      </c>
      <c r="E2175" s="6" t="s">
        <v>28</v>
      </c>
      <c r="F2175" s="6" t="s">
        <v>84</v>
      </c>
      <c r="G2175" s="6" t="s">
        <v>85</v>
      </c>
      <c r="H2175" s="6" t="s">
        <v>18</v>
      </c>
      <c r="I2175" s="25">
        <v>0.5</v>
      </c>
      <c r="J2175" s="22">
        <v>3750</v>
      </c>
      <c r="K2175" s="23">
        <f t="shared" si="117"/>
        <v>1875</v>
      </c>
      <c r="L2175" s="23">
        <f t="shared" si="118"/>
        <v>750</v>
      </c>
      <c r="M2175" s="33">
        <v>0.4</v>
      </c>
      <c r="N2175" s="30">
        <f t="shared" si="122"/>
        <v>0.5</v>
      </c>
      <c r="O2175" s="31">
        <v>1875</v>
      </c>
      <c r="P2175" s="31">
        <v>750</v>
      </c>
      <c r="Q2175" s="30">
        <f t="shared" si="123"/>
        <v>937.5</v>
      </c>
      <c r="R2175" s="27">
        <f t="shared" si="124"/>
        <v>3</v>
      </c>
    </row>
    <row r="2176" spans="1:18">
      <c r="A2176" s="1"/>
      <c r="B2176" s="6" t="s">
        <v>27</v>
      </c>
      <c r="C2176" s="6">
        <v>1128299</v>
      </c>
      <c r="D2176" s="7">
        <v>44267</v>
      </c>
      <c r="E2176" s="6" t="s">
        <v>28</v>
      </c>
      <c r="F2176" s="6" t="s">
        <v>84</v>
      </c>
      <c r="G2176" s="6" t="s">
        <v>85</v>
      </c>
      <c r="H2176" s="6" t="s">
        <v>19</v>
      </c>
      <c r="I2176" s="25">
        <v>0.5</v>
      </c>
      <c r="J2176" s="22">
        <v>3750</v>
      </c>
      <c r="K2176" s="23">
        <f t="shared" si="117"/>
        <v>1875</v>
      </c>
      <c r="L2176" s="23">
        <f t="shared" si="118"/>
        <v>656.25</v>
      </c>
      <c r="M2176" s="33">
        <v>0.35</v>
      </c>
      <c r="N2176" s="30">
        <f t="shared" si="122"/>
        <v>0.5</v>
      </c>
      <c r="O2176" s="31">
        <v>1875</v>
      </c>
      <c r="P2176" s="31">
        <v>656.25</v>
      </c>
      <c r="Q2176" s="30">
        <f t="shared" si="123"/>
        <v>937.5</v>
      </c>
      <c r="R2176" s="27">
        <f t="shared" si="124"/>
        <v>3</v>
      </c>
    </row>
    <row r="2177" spans="1:18">
      <c r="A2177" s="1"/>
      <c r="B2177" s="6" t="s">
        <v>27</v>
      </c>
      <c r="C2177" s="6">
        <v>1128299</v>
      </c>
      <c r="D2177" s="7">
        <v>44267</v>
      </c>
      <c r="E2177" s="6" t="s">
        <v>28</v>
      </c>
      <c r="F2177" s="6" t="s">
        <v>84</v>
      </c>
      <c r="G2177" s="6" t="s">
        <v>85</v>
      </c>
      <c r="H2177" s="6" t="s">
        <v>20</v>
      </c>
      <c r="I2177" s="25">
        <v>0.5</v>
      </c>
      <c r="J2177" s="22">
        <v>2500</v>
      </c>
      <c r="K2177" s="23">
        <f t="shared" si="117"/>
        <v>1250</v>
      </c>
      <c r="L2177" s="23">
        <f t="shared" si="118"/>
        <v>500</v>
      </c>
      <c r="M2177" s="33">
        <v>0.4</v>
      </c>
      <c r="N2177" s="30">
        <f t="shared" si="122"/>
        <v>0.5</v>
      </c>
      <c r="O2177" s="31">
        <v>1250</v>
      </c>
      <c r="P2177" s="31">
        <v>500</v>
      </c>
      <c r="Q2177" s="30">
        <f t="shared" si="123"/>
        <v>625</v>
      </c>
      <c r="R2177" s="27">
        <f t="shared" si="124"/>
        <v>3</v>
      </c>
    </row>
    <row r="2178" spans="1:18">
      <c r="A2178" s="1"/>
      <c r="B2178" s="6" t="s">
        <v>27</v>
      </c>
      <c r="C2178" s="6">
        <v>1128299</v>
      </c>
      <c r="D2178" s="7">
        <v>44267</v>
      </c>
      <c r="E2178" s="6" t="s">
        <v>28</v>
      </c>
      <c r="F2178" s="6" t="s">
        <v>84</v>
      </c>
      <c r="G2178" s="6" t="s">
        <v>85</v>
      </c>
      <c r="H2178" s="6" t="s">
        <v>21</v>
      </c>
      <c r="I2178" s="25">
        <v>0.55000000000000004</v>
      </c>
      <c r="J2178" s="22">
        <v>1500</v>
      </c>
      <c r="K2178" s="23">
        <f t="shared" si="117"/>
        <v>825.00000000000011</v>
      </c>
      <c r="L2178" s="23">
        <f t="shared" si="118"/>
        <v>288.75</v>
      </c>
      <c r="M2178" s="33">
        <v>0.35</v>
      </c>
      <c r="N2178" s="30">
        <f t="shared" si="122"/>
        <v>0.55000000000000004</v>
      </c>
      <c r="O2178" s="31">
        <v>825</v>
      </c>
      <c r="P2178" s="31">
        <v>288.75</v>
      </c>
      <c r="Q2178" s="30">
        <f t="shared" si="123"/>
        <v>453.75000000000011</v>
      </c>
      <c r="R2178" s="27">
        <f t="shared" si="124"/>
        <v>3</v>
      </c>
    </row>
    <row r="2179" spans="1:18">
      <c r="A2179" s="1"/>
      <c r="B2179" s="6" t="s">
        <v>27</v>
      </c>
      <c r="C2179" s="6">
        <v>1128299</v>
      </c>
      <c r="D2179" s="7">
        <v>44267</v>
      </c>
      <c r="E2179" s="6" t="s">
        <v>28</v>
      </c>
      <c r="F2179" s="6" t="s">
        <v>84</v>
      </c>
      <c r="G2179" s="6" t="s">
        <v>85</v>
      </c>
      <c r="H2179" s="6" t="s">
        <v>22</v>
      </c>
      <c r="I2179" s="25">
        <v>0.5</v>
      </c>
      <c r="J2179" s="22">
        <v>3500</v>
      </c>
      <c r="K2179" s="23">
        <f t="shared" si="117"/>
        <v>1750</v>
      </c>
      <c r="L2179" s="23">
        <f t="shared" si="118"/>
        <v>437.5</v>
      </c>
      <c r="M2179" s="33">
        <v>0.25</v>
      </c>
      <c r="N2179" s="30">
        <f t="shared" ref="N2179:N2242" si="125">_xlfn.NUMBERVALUE(SUBSTITUTE(I2179,"$",""))</f>
        <v>0.5</v>
      </c>
      <c r="O2179" s="31">
        <v>1750</v>
      </c>
      <c r="P2179" s="31">
        <v>437.5</v>
      </c>
      <c r="Q2179" s="30">
        <f t="shared" ref="Q2179:Q2242" si="126">N2179*K2179</f>
        <v>875</v>
      </c>
      <c r="R2179" s="27">
        <f t="shared" si="124"/>
        <v>3</v>
      </c>
    </row>
    <row r="2180" spans="1:18">
      <c r="A2180" s="1"/>
      <c r="B2180" s="6" t="s">
        <v>27</v>
      </c>
      <c r="C2180" s="6">
        <v>1128299</v>
      </c>
      <c r="D2180" s="7">
        <v>44299</v>
      </c>
      <c r="E2180" s="6" t="s">
        <v>28</v>
      </c>
      <c r="F2180" s="6" t="s">
        <v>84</v>
      </c>
      <c r="G2180" s="6" t="s">
        <v>85</v>
      </c>
      <c r="H2180" s="6" t="s">
        <v>17</v>
      </c>
      <c r="I2180" s="25">
        <v>0.5</v>
      </c>
      <c r="J2180" s="22">
        <v>5250</v>
      </c>
      <c r="K2180" s="23">
        <f t="shared" si="117"/>
        <v>2625</v>
      </c>
      <c r="L2180" s="23">
        <f t="shared" si="118"/>
        <v>1050</v>
      </c>
      <c r="M2180" s="33">
        <v>0.4</v>
      </c>
      <c r="N2180" s="30">
        <f t="shared" si="125"/>
        <v>0.5</v>
      </c>
      <c r="O2180" s="31">
        <v>2625</v>
      </c>
      <c r="P2180" s="31">
        <v>1050</v>
      </c>
      <c r="Q2180" s="30">
        <f t="shared" si="126"/>
        <v>1312.5</v>
      </c>
      <c r="R2180" s="27">
        <f t="shared" si="124"/>
        <v>4</v>
      </c>
    </row>
    <row r="2181" spans="1:18">
      <c r="A2181" s="1"/>
      <c r="B2181" s="6" t="s">
        <v>27</v>
      </c>
      <c r="C2181" s="6">
        <v>1128299</v>
      </c>
      <c r="D2181" s="7">
        <v>44299</v>
      </c>
      <c r="E2181" s="6" t="s">
        <v>28</v>
      </c>
      <c r="F2181" s="6" t="s">
        <v>84</v>
      </c>
      <c r="G2181" s="6" t="s">
        <v>85</v>
      </c>
      <c r="H2181" s="6" t="s">
        <v>18</v>
      </c>
      <c r="I2181" s="25">
        <v>0.55000000000000004</v>
      </c>
      <c r="J2181" s="22">
        <v>3250</v>
      </c>
      <c r="K2181" s="23">
        <f t="shared" si="117"/>
        <v>1787.5000000000002</v>
      </c>
      <c r="L2181" s="23">
        <f t="shared" si="118"/>
        <v>715.00000000000011</v>
      </c>
      <c r="M2181" s="33">
        <v>0.4</v>
      </c>
      <c r="N2181" s="30">
        <f t="shared" si="125"/>
        <v>0.55000000000000004</v>
      </c>
      <c r="O2181" s="31">
        <v>1787.5</v>
      </c>
      <c r="P2181" s="31">
        <v>715</v>
      </c>
      <c r="Q2181" s="30">
        <f t="shared" si="126"/>
        <v>983.12500000000023</v>
      </c>
      <c r="R2181" s="27">
        <f t="shared" si="124"/>
        <v>4</v>
      </c>
    </row>
    <row r="2182" spans="1:18">
      <c r="A2182" s="1"/>
      <c r="B2182" s="6" t="s">
        <v>27</v>
      </c>
      <c r="C2182" s="6">
        <v>1128299</v>
      </c>
      <c r="D2182" s="7">
        <v>44299</v>
      </c>
      <c r="E2182" s="6" t="s">
        <v>28</v>
      </c>
      <c r="F2182" s="6" t="s">
        <v>84</v>
      </c>
      <c r="G2182" s="6" t="s">
        <v>85</v>
      </c>
      <c r="H2182" s="6" t="s">
        <v>19</v>
      </c>
      <c r="I2182" s="25">
        <v>0.55000000000000004</v>
      </c>
      <c r="J2182" s="22">
        <v>3750</v>
      </c>
      <c r="K2182" s="23">
        <f t="shared" si="117"/>
        <v>2062.5</v>
      </c>
      <c r="L2182" s="23">
        <f t="shared" si="118"/>
        <v>721.875</v>
      </c>
      <c r="M2182" s="33">
        <v>0.35</v>
      </c>
      <c r="N2182" s="30">
        <f t="shared" si="125"/>
        <v>0.55000000000000004</v>
      </c>
      <c r="O2182" s="31">
        <v>2062.5</v>
      </c>
      <c r="P2182" s="31">
        <v>721.875</v>
      </c>
      <c r="Q2182" s="30">
        <f t="shared" si="126"/>
        <v>1134.375</v>
      </c>
      <c r="R2182" s="27">
        <f t="shared" si="124"/>
        <v>4</v>
      </c>
    </row>
    <row r="2183" spans="1:18">
      <c r="A2183" s="1"/>
      <c r="B2183" s="6" t="s">
        <v>27</v>
      </c>
      <c r="C2183" s="6">
        <v>1128299</v>
      </c>
      <c r="D2183" s="7">
        <v>44299</v>
      </c>
      <c r="E2183" s="6" t="s">
        <v>28</v>
      </c>
      <c r="F2183" s="6" t="s">
        <v>84</v>
      </c>
      <c r="G2183" s="6" t="s">
        <v>85</v>
      </c>
      <c r="H2183" s="6" t="s">
        <v>20</v>
      </c>
      <c r="I2183" s="25">
        <v>0.5</v>
      </c>
      <c r="J2183" s="22">
        <v>2750</v>
      </c>
      <c r="K2183" s="23">
        <f t="shared" si="117"/>
        <v>1375</v>
      </c>
      <c r="L2183" s="23">
        <f t="shared" si="118"/>
        <v>550</v>
      </c>
      <c r="M2183" s="33">
        <v>0.4</v>
      </c>
      <c r="N2183" s="30">
        <f t="shared" si="125"/>
        <v>0.5</v>
      </c>
      <c r="O2183" s="31">
        <v>1375</v>
      </c>
      <c r="P2183" s="31">
        <v>550</v>
      </c>
      <c r="Q2183" s="30">
        <f t="shared" si="126"/>
        <v>687.5</v>
      </c>
      <c r="R2183" s="27">
        <f t="shared" si="124"/>
        <v>4</v>
      </c>
    </row>
    <row r="2184" spans="1:18">
      <c r="A2184" s="1"/>
      <c r="B2184" s="6" t="s">
        <v>27</v>
      </c>
      <c r="C2184" s="6">
        <v>1128299</v>
      </c>
      <c r="D2184" s="7">
        <v>44299</v>
      </c>
      <c r="E2184" s="6" t="s">
        <v>28</v>
      </c>
      <c r="F2184" s="6" t="s">
        <v>84</v>
      </c>
      <c r="G2184" s="6" t="s">
        <v>85</v>
      </c>
      <c r="H2184" s="6" t="s">
        <v>21</v>
      </c>
      <c r="I2184" s="25">
        <v>0.55000000000000004</v>
      </c>
      <c r="J2184" s="22">
        <v>1750</v>
      </c>
      <c r="K2184" s="23">
        <f t="shared" si="117"/>
        <v>962.50000000000011</v>
      </c>
      <c r="L2184" s="23">
        <f t="shared" si="118"/>
        <v>336.875</v>
      </c>
      <c r="M2184" s="33">
        <v>0.35</v>
      </c>
      <c r="N2184" s="30">
        <f t="shared" si="125"/>
        <v>0.55000000000000004</v>
      </c>
      <c r="O2184" s="31">
        <v>962.5</v>
      </c>
      <c r="P2184" s="31">
        <v>336.875</v>
      </c>
      <c r="Q2184" s="30">
        <f t="shared" si="126"/>
        <v>529.37500000000011</v>
      </c>
      <c r="R2184" s="27">
        <f t="shared" si="124"/>
        <v>4</v>
      </c>
    </row>
    <row r="2185" spans="1:18">
      <c r="A2185" s="1"/>
      <c r="B2185" s="6" t="s">
        <v>27</v>
      </c>
      <c r="C2185" s="6">
        <v>1128299</v>
      </c>
      <c r="D2185" s="7">
        <v>44299</v>
      </c>
      <c r="E2185" s="6" t="s">
        <v>28</v>
      </c>
      <c r="F2185" s="6" t="s">
        <v>84</v>
      </c>
      <c r="G2185" s="6" t="s">
        <v>85</v>
      </c>
      <c r="H2185" s="6" t="s">
        <v>22</v>
      </c>
      <c r="I2185" s="25">
        <v>0.70000000000000007</v>
      </c>
      <c r="J2185" s="22">
        <v>3500</v>
      </c>
      <c r="K2185" s="23">
        <f t="shared" si="117"/>
        <v>2450.0000000000005</v>
      </c>
      <c r="L2185" s="23">
        <f t="shared" si="118"/>
        <v>612.50000000000011</v>
      </c>
      <c r="M2185" s="33">
        <v>0.25</v>
      </c>
      <c r="N2185" s="30">
        <f t="shared" si="125"/>
        <v>0.7</v>
      </c>
      <c r="O2185" s="31">
        <v>2450</v>
      </c>
      <c r="P2185" s="31">
        <v>612.5</v>
      </c>
      <c r="Q2185" s="30">
        <f t="shared" si="126"/>
        <v>1715.0000000000002</v>
      </c>
      <c r="R2185" s="27">
        <f t="shared" si="124"/>
        <v>4</v>
      </c>
    </row>
    <row r="2186" spans="1:18">
      <c r="A2186" s="1"/>
      <c r="B2186" s="6" t="s">
        <v>27</v>
      </c>
      <c r="C2186" s="6">
        <v>1128299</v>
      </c>
      <c r="D2186" s="7">
        <v>44330</v>
      </c>
      <c r="E2186" s="6" t="s">
        <v>28</v>
      </c>
      <c r="F2186" s="6" t="s">
        <v>84</v>
      </c>
      <c r="G2186" s="6" t="s">
        <v>85</v>
      </c>
      <c r="H2186" s="6" t="s">
        <v>17</v>
      </c>
      <c r="I2186" s="25">
        <v>0.5</v>
      </c>
      <c r="J2186" s="22">
        <v>5500</v>
      </c>
      <c r="K2186" s="23">
        <f t="shared" si="117"/>
        <v>2750</v>
      </c>
      <c r="L2186" s="23">
        <f t="shared" si="118"/>
        <v>1100</v>
      </c>
      <c r="M2186" s="33">
        <v>0.4</v>
      </c>
      <c r="N2186" s="30">
        <f t="shared" si="125"/>
        <v>0.5</v>
      </c>
      <c r="O2186" s="31">
        <v>2750</v>
      </c>
      <c r="P2186" s="31">
        <v>1100</v>
      </c>
      <c r="Q2186" s="30">
        <f t="shared" si="126"/>
        <v>1375</v>
      </c>
      <c r="R2186" s="27">
        <f t="shared" si="124"/>
        <v>5</v>
      </c>
    </row>
    <row r="2187" spans="1:18">
      <c r="A2187" s="1"/>
      <c r="B2187" s="6" t="s">
        <v>27</v>
      </c>
      <c r="C2187" s="6">
        <v>1128299</v>
      </c>
      <c r="D2187" s="7">
        <v>44330</v>
      </c>
      <c r="E2187" s="6" t="s">
        <v>28</v>
      </c>
      <c r="F2187" s="6" t="s">
        <v>84</v>
      </c>
      <c r="G2187" s="6" t="s">
        <v>85</v>
      </c>
      <c r="H2187" s="6" t="s">
        <v>18</v>
      </c>
      <c r="I2187" s="25">
        <v>0.55000000000000004</v>
      </c>
      <c r="J2187" s="22">
        <v>4000</v>
      </c>
      <c r="K2187" s="23">
        <f t="shared" si="117"/>
        <v>2200</v>
      </c>
      <c r="L2187" s="23">
        <f t="shared" si="118"/>
        <v>880</v>
      </c>
      <c r="M2187" s="33">
        <v>0.4</v>
      </c>
      <c r="N2187" s="30">
        <f t="shared" si="125"/>
        <v>0.55000000000000004</v>
      </c>
      <c r="O2187" s="31">
        <v>2200</v>
      </c>
      <c r="P2187" s="31">
        <v>880</v>
      </c>
      <c r="Q2187" s="30">
        <f t="shared" si="126"/>
        <v>1210</v>
      </c>
      <c r="R2187" s="27">
        <f t="shared" si="124"/>
        <v>5</v>
      </c>
    </row>
    <row r="2188" spans="1:18">
      <c r="A2188" s="1"/>
      <c r="B2188" s="6" t="s">
        <v>27</v>
      </c>
      <c r="C2188" s="6">
        <v>1128299</v>
      </c>
      <c r="D2188" s="7">
        <v>44330</v>
      </c>
      <c r="E2188" s="6" t="s">
        <v>28</v>
      </c>
      <c r="F2188" s="6" t="s">
        <v>84</v>
      </c>
      <c r="G2188" s="6" t="s">
        <v>85</v>
      </c>
      <c r="H2188" s="6" t="s">
        <v>19</v>
      </c>
      <c r="I2188" s="25">
        <v>0.55000000000000004</v>
      </c>
      <c r="J2188" s="22">
        <v>4250</v>
      </c>
      <c r="K2188" s="23">
        <f t="shared" si="117"/>
        <v>2337.5</v>
      </c>
      <c r="L2188" s="23">
        <f t="shared" si="118"/>
        <v>818.125</v>
      </c>
      <c r="M2188" s="33">
        <v>0.35</v>
      </c>
      <c r="N2188" s="30">
        <f t="shared" si="125"/>
        <v>0.55000000000000004</v>
      </c>
      <c r="O2188" s="31">
        <v>2337.5</v>
      </c>
      <c r="P2188" s="31">
        <v>818.125</v>
      </c>
      <c r="Q2188" s="30">
        <f t="shared" si="126"/>
        <v>1285.625</v>
      </c>
      <c r="R2188" s="27">
        <f t="shared" si="124"/>
        <v>5</v>
      </c>
    </row>
    <row r="2189" spans="1:18">
      <c r="A2189" s="1"/>
      <c r="B2189" s="6" t="s">
        <v>27</v>
      </c>
      <c r="C2189" s="6">
        <v>1128299</v>
      </c>
      <c r="D2189" s="7">
        <v>44330</v>
      </c>
      <c r="E2189" s="6" t="s">
        <v>28</v>
      </c>
      <c r="F2189" s="6" t="s">
        <v>84</v>
      </c>
      <c r="G2189" s="6" t="s">
        <v>85</v>
      </c>
      <c r="H2189" s="6" t="s">
        <v>20</v>
      </c>
      <c r="I2189" s="25">
        <v>0.5</v>
      </c>
      <c r="J2189" s="22">
        <v>3250</v>
      </c>
      <c r="K2189" s="23">
        <f t="shared" si="117"/>
        <v>1625</v>
      </c>
      <c r="L2189" s="23">
        <f t="shared" si="118"/>
        <v>650</v>
      </c>
      <c r="M2189" s="33">
        <v>0.4</v>
      </c>
      <c r="N2189" s="30">
        <f t="shared" si="125"/>
        <v>0.5</v>
      </c>
      <c r="O2189" s="31">
        <v>1625</v>
      </c>
      <c r="P2189" s="31">
        <v>650</v>
      </c>
      <c r="Q2189" s="30">
        <f t="shared" si="126"/>
        <v>812.5</v>
      </c>
      <c r="R2189" s="27">
        <f t="shared" si="124"/>
        <v>5</v>
      </c>
    </row>
    <row r="2190" spans="1:18">
      <c r="A2190" s="1"/>
      <c r="B2190" s="6" t="s">
        <v>27</v>
      </c>
      <c r="C2190" s="6">
        <v>1128299</v>
      </c>
      <c r="D2190" s="7">
        <v>44330</v>
      </c>
      <c r="E2190" s="6" t="s">
        <v>28</v>
      </c>
      <c r="F2190" s="6" t="s">
        <v>84</v>
      </c>
      <c r="G2190" s="6" t="s">
        <v>85</v>
      </c>
      <c r="H2190" s="6" t="s">
        <v>21</v>
      </c>
      <c r="I2190" s="25">
        <v>0.55000000000000004</v>
      </c>
      <c r="J2190" s="22">
        <v>2250</v>
      </c>
      <c r="K2190" s="23">
        <f t="shared" si="117"/>
        <v>1237.5</v>
      </c>
      <c r="L2190" s="23">
        <f t="shared" si="118"/>
        <v>433.125</v>
      </c>
      <c r="M2190" s="33">
        <v>0.35</v>
      </c>
      <c r="N2190" s="30">
        <f t="shared" si="125"/>
        <v>0.55000000000000004</v>
      </c>
      <c r="O2190" s="31">
        <v>1237.5</v>
      </c>
      <c r="P2190" s="31">
        <v>433.125</v>
      </c>
      <c r="Q2190" s="30">
        <f t="shared" si="126"/>
        <v>680.625</v>
      </c>
      <c r="R2190" s="27">
        <f t="shared" si="124"/>
        <v>5</v>
      </c>
    </row>
    <row r="2191" spans="1:18">
      <c r="A2191" s="1"/>
      <c r="B2191" s="6" t="s">
        <v>27</v>
      </c>
      <c r="C2191" s="6">
        <v>1128299</v>
      </c>
      <c r="D2191" s="7">
        <v>44330</v>
      </c>
      <c r="E2191" s="6" t="s">
        <v>28</v>
      </c>
      <c r="F2191" s="6" t="s">
        <v>84</v>
      </c>
      <c r="G2191" s="6" t="s">
        <v>85</v>
      </c>
      <c r="H2191" s="6" t="s">
        <v>22</v>
      </c>
      <c r="I2191" s="25">
        <v>0.70000000000000007</v>
      </c>
      <c r="J2191" s="22">
        <v>4000</v>
      </c>
      <c r="K2191" s="23">
        <f t="shared" si="117"/>
        <v>2800.0000000000005</v>
      </c>
      <c r="L2191" s="23">
        <f t="shared" si="118"/>
        <v>700.00000000000011</v>
      </c>
      <c r="M2191" s="33">
        <v>0.25</v>
      </c>
      <c r="N2191" s="30">
        <f t="shared" si="125"/>
        <v>0.7</v>
      </c>
      <c r="O2191" s="31">
        <v>2800</v>
      </c>
      <c r="P2191" s="31">
        <v>700</v>
      </c>
      <c r="Q2191" s="30">
        <f t="shared" si="126"/>
        <v>1960.0000000000002</v>
      </c>
      <c r="R2191" s="27">
        <f t="shared" si="124"/>
        <v>5</v>
      </c>
    </row>
    <row r="2192" spans="1:18">
      <c r="A2192" s="1"/>
      <c r="B2192" s="6" t="s">
        <v>27</v>
      </c>
      <c r="C2192" s="6">
        <v>1128299</v>
      </c>
      <c r="D2192" s="7">
        <v>44360</v>
      </c>
      <c r="E2192" s="6" t="s">
        <v>28</v>
      </c>
      <c r="F2192" s="6" t="s">
        <v>84</v>
      </c>
      <c r="G2192" s="6" t="s">
        <v>85</v>
      </c>
      <c r="H2192" s="6" t="s">
        <v>17</v>
      </c>
      <c r="I2192" s="25">
        <v>0.5</v>
      </c>
      <c r="J2192" s="22">
        <v>6750</v>
      </c>
      <c r="K2192" s="23">
        <f t="shared" si="117"/>
        <v>3375</v>
      </c>
      <c r="L2192" s="23">
        <f t="shared" si="118"/>
        <v>1350</v>
      </c>
      <c r="M2192" s="33">
        <v>0.4</v>
      </c>
      <c r="N2192" s="30">
        <f t="shared" si="125"/>
        <v>0.5</v>
      </c>
      <c r="O2192" s="31">
        <v>3375</v>
      </c>
      <c r="P2192" s="31">
        <v>1350</v>
      </c>
      <c r="Q2192" s="30">
        <f t="shared" si="126"/>
        <v>1687.5</v>
      </c>
      <c r="R2192" s="27">
        <f t="shared" si="124"/>
        <v>6</v>
      </c>
    </row>
    <row r="2193" spans="1:18">
      <c r="A2193" s="1"/>
      <c r="B2193" s="6" t="s">
        <v>27</v>
      </c>
      <c r="C2193" s="6">
        <v>1128299</v>
      </c>
      <c r="D2193" s="7">
        <v>44360</v>
      </c>
      <c r="E2193" s="6" t="s">
        <v>28</v>
      </c>
      <c r="F2193" s="6" t="s">
        <v>84</v>
      </c>
      <c r="G2193" s="6" t="s">
        <v>85</v>
      </c>
      <c r="H2193" s="6" t="s">
        <v>18</v>
      </c>
      <c r="I2193" s="25">
        <v>0.55000000000000004</v>
      </c>
      <c r="J2193" s="22">
        <v>5250</v>
      </c>
      <c r="K2193" s="23">
        <f t="shared" si="117"/>
        <v>2887.5000000000005</v>
      </c>
      <c r="L2193" s="23">
        <f t="shared" si="118"/>
        <v>1155.0000000000002</v>
      </c>
      <c r="M2193" s="33">
        <v>0.4</v>
      </c>
      <c r="N2193" s="30">
        <f t="shared" si="125"/>
        <v>0.55000000000000004</v>
      </c>
      <c r="O2193" s="31">
        <v>2887.5</v>
      </c>
      <c r="P2193" s="31">
        <v>1155</v>
      </c>
      <c r="Q2193" s="30">
        <f t="shared" si="126"/>
        <v>1588.1250000000005</v>
      </c>
      <c r="R2193" s="27">
        <f t="shared" si="124"/>
        <v>6</v>
      </c>
    </row>
    <row r="2194" spans="1:18">
      <c r="A2194" s="1"/>
      <c r="B2194" s="6" t="s">
        <v>27</v>
      </c>
      <c r="C2194" s="6">
        <v>1128299</v>
      </c>
      <c r="D2194" s="7">
        <v>44360</v>
      </c>
      <c r="E2194" s="6" t="s">
        <v>28</v>
      </c>
      <c r="F2194" s="6" t="s">
        <v>84</v>
      </c>
      <c r="G2194" s="6" t="s">
        <v>85</v>
      </c>
      <c r="H2194" s="6" t="s">
        <v>19</v>
      </c>
      <c r="I2194" s="25">
        <v>0.55000000000000004</v>
      </c>
      <c r="J2194" s="22">
        <v>5250</v>
      </c>
      <c r="K2194" s="23">
        <f t="shared" si="117"/>
        <v>2887.5000000000005</v>
      </c>
      <c r="L2194" s="23">
        <f t="shared" si="118"/>
        <v>1010.6250000000001</v>
      </c>
      <c r="M2194" s="33">
        <v>0.35</v>
      </c>
      <c r="N2194" s="30">
        <f t="shared" si="125"/>
        <v>0.55000000000000004</v>
      </c>
      <c r="O2194" s="31">
        <v>2887.5</v>
      </c>
      <c r="P2194" s="31">
        <v>1010.625</v>
      </c>
      <c r="Q2194" s="30">
        <f t="shared" si="126"/>
        <v>1588.1250000000005</v>
      </c>
      <c r="R2194" s="27">
        <f t="shared" si="124"/>
        <v>6</v>
      </c>
    </row>
    <row r="2195" spans="1:18">
      <c r="A2195" s="1"/>
      <c r="B2195" s="6" t="s">
        <v>27</v>
      </c>
      <c r="C2195" s="6">
        <v>1128299</v>
      </c>
      <c r="D2195" s="7">
        <v>44360</v>
      </c>
      <c r="E2195" s="6" t="s">
        <v>28</v>
      </c>
      <c r="F2195" s="6" t="s">
        <v>84</v>
      </c>
      <c r="G2195" s="6" t="s">
        <v>85</v>
      </c>
      <c r="H2195" s="6" t="s">
        <v>20</v>
      </c>
      <c r="I2195" s="25">
        <v>0.5</v>
      </c>
      <c r="J2195" s="22">
        <v>4000</v>
      </c>
      <c r="K2195" s="23">
        <f t="shared" si="117"/>
        <v>2000</v>
      </c>
      <c r="L2195" s="23">
        <f t="shared" si="118"/>
        <v>800</v>
      </c>
      <c r="M2195" s="33">
        <v>0.4</v>
      </c>
      <c r="N2195" s="30">
        <f t="shared" si="125"/>
        <v>0.5</v>
      </c>
      <c r="O2195" s="31">
        <v>2000</v>
      </c>
      <c r="P2195" s="31">
        <v>800</v>
      </c>
      <c r="Q2195" s="30">
        <f t="shared" si="126"/>
        <v>1000</v>
      </c>
      <c r="R2195" s="27">
        <f t="shared" si="124"/>
        <v>6</v>
      </c>
    </row>
    <row r="2196" spans="1:18">
      <c r="A2196" s="1"/>
      <c r="B2196" s="6" t="s">
        <v>27</v>
      </c>
      <c r="C2196" s="6">
        <v>1128299</v>
      </c>
      <c r="D2196" s="7">
        <v>44360</v>
      </c>
      <c r="E2196" s="6" t="s">
        <v>28</v>
      </c>
      <c r="F2196" s="6" t="s">
        <v>84</v>
      </c>
      <c r="G2196" s="6" t="s">
        <v>85</v>
      </c>
      <c r="H2196" s="6" t="s">
        <v>21</v>
      </c>
      <c r="I2196" s="25">
        <v>0.55000000000000004</v>
      </c>
      <c r="J2196" s="22">
        <v>2750</v>
      </c>
      <c r="K2196" s="23">
        <f t="shared" si="117"/>
        <v>1512.5000000000002</v>
      </c>
      <c r="L2196" s="23">
        <f t="shared" si="118"/>
        <v>529.375</v>
      </c>
      <c r="M2196" s="33">
        <v>0.35</v>
      </c>
      <c r="N2196" s="30">
        <f t="shared" si="125"/>
        <v>0.55000000000000004</v>
      </c>
      <c r="O2196" s="31">
        <v>1512.5</v>
      </c>
      <c r="P2196" s="31">
        <v>529.375</v>
      </c>
      <c r="Q2196" s="30">
        <f t="shared" si="126"/>
        <v>831.87500000000023</v>
      </c>
      <c r="R2196" s="27">
        <f t="shared" si="124"/>
        <v>6</v>
      </c>
    </row>
    <row r="2197" spans="1:18">
      <c r="A2197" s="1"/>
      <c r="B2197" s="6" t="s">
        <v>27</v>
      </c>
      <c r="C2197" s="6">
        <v>1128299</v>
      </c>
      <c r="D2197" s="7">
        <v>44360</v>
      </c>
      <c r="E2197" s="6" t="s">
        <v>28</v>
      </c>
      <c r="F2197" s="6" t="s">
        <v>84</v>
      </c>
      <c r="G2197" s="6" t="s">
        <v>85</v>
      </c>
      <c r="H2197" s="6" t="s">
        <v>22</v>
      </c>
      <c r="I2197" s="25">
        <v>0.70000000000000007</v>
      </c>
      <c r="J2197" s="22">
        <v>5750</v>
      </c>
      <c r="K2197" s="23">
        <f t="shared" si="117"/>
        <v>4025.0000000000005</v>
      </c>
      <c r="L2197" s="23">
        <f t="shared" si="118"/>
        <v>1006.2500000000001</v>
      </c>
      <c r="M2197" s="33">
        <v>0.25</v>
      </c>
      <c r="N2197" s="30">
        <f t="shared" si="125"/>
        <v>0.7</v>
      </c>
      <c r="O2197" s="31">
        <v>4025</v>
      </c>
      <c r="P2197" s="31">
        <v>1006.25</v>
      </c>
      <c r="Q2197" s="30">
        <f t="shared" si="126"/>
        <v>2817.5</v>
      </c>
      <c r="R2197" s="27">
        <f t="shared" si="124"/>
        <v>6</v>
      </c>
    </row>
    <row r="2198" spans="1:18">
      <c r="A2198" s="1"/>
      <c r="B2198" s="6" t="s">
        <v>27</v>
      </c>
      <c r="C2198" s="6">
        <v>1128299</v>
      </c>
      <c r="D2198" s="7">
        <v>44389</v>
      </c>
      <c r="E2198" s="6" t="s">
        <v>28</v>
      </c>
      <c r="F2198" s="6" t="s">
        <v>84</v>
      </c>
      <c r="G2198" s="6" t="s">
        <v>85</v>
      </c>
      <c r="H2198" s="6" t="s">
        <v>17</v>
      </c>
      <c r="I2198" s="25">
        <v>0.5</v>
      </c>
      <c r="J2198" s="22">
        <v>7250</v>
      </c>
      <c r="K2198" s="23">
        <f t="shared" si="117"/>
        <v>3625</v>
      </c>
      <c r="L2198" s="23">
        <f t="shared" si="118"/>
        <v>1450</v>
      </c>
      <c r="M2198" s="33">
        <v>0.4</v>
      </c>
      <c r="N2198" s="30">
        <f t="shared" si="125"/>
        <v>0.5</v>
      </c>
      <c r="O2198" s="31">
        <v>3625</v>
      </c>
      <c r="P2198" s="31">
        <v>1450</v>
      </c>
      <c r="Q2198" s="30">
        <f t="shared" si="126"/>
        <v>1812.5</v>
      </c>
      <c r="R2198" s="27">
        <f t="shared" si="124"/>
        <v>7</v>
      </c>
    </row>
    <row r="2199" spans="1:18">
      <c r="A2199" s="1"/>
      <c r="B2199" s="6" t="s">
        <v>27</v>
      </c>
      <c r="C2199" s="6">
        <v>1128299</v>
      </c>
      <c r="D2199" s="7">
        <v>44389</v>
      </c>
      <c r="E2199" s="6" t="s">
        <v>28</v>
      </c>
      <c r="F2199" s="6" t="s">
        <v>84</v>
      </c>
      <c r="G2199" s="6" t="s">
        <v>85</v>
      </c>
      <c r="H2199" s="6" t="s">
        <v>18</v>
      </c>
      <c r="I2199" s="25">
        <v>0.55000000000000004</v>
      </c>
      <c r="J2199" s="22">
        <v>5750</v>
      </c>
      <c r="K2199" s="23">
        <f t="shared" si="117"/>
        <v>3162.5000000000005</v>
      </c>
      <c r="L2199" s="23">
        <f t="shared" si="118"/>
        <v>1265.0000000000002</v>
      </c>
      <c r="M2199" s="33">
        <v>0.4</v>
      </c>
      <c r="N2199" s="30">
        <f t="shared" si="125"/>
        <v>0.55000000000000004</v>
      </c>
      <c r="O2199" s="31">
        <v>3162.5</v>
      </c>
      <c r="P2199" s="31">
        <v>1265</v>
      </c>
      <c r="Q2199" s="30">
        <f t="shared" si="126"/>
        <v>1739.3750000000005</v>
      </c>
      <c r="R2199" s="27">
        <f t="shared" si="124"/>
        <v>7</v>
      </c>
    </row>
    <row r="2200" spans="1:18">
      <c r="A2200" s="1"/>
      <c r="B2200" s="6" t="s">
        <v>27</v>
      </c>
      <c r="C2200" s="6">
        <v>1128299</v>
      </c>
      <c r="D2200" s="7">
        <v>44389</v>
      </c>
      <c r="E2200" s="6" t="s">
        <v>28</v>
      </c>
      <c r="F2200" s="6" t="s">
        <v>84</v>
      </c>
      <c r="G2200" s="6" t="s">
        <v>85</v>
      </c>
      <c r="H2200" s="6" t="s">
        <v>19</v>
      </c>
      <c r="I2200" s="25">
        <v>0.55000000000000004</v>
      </c>
      <c r="J2200" s="22">
        <v>5250</v>
      </c>
      <c r="K2200" s="23">
        <f t="shared" si="117"/>
        <v>2887.5000000000005</v>
      </c>
      <c r="L2200" s="23">
        <f t="shared" si="118"/>
        <v>1010.6250000000001</v>
      </c>
      <c r="M2200" s="33">
        <v>0.35</v>
      </c>
      <c r="N2200" s="30">
        <f t="shared" si="125"/>
        <v>0.55000000000000004</v>
      </c>
      <c r="O2200" s="31">
        <v>2887.5</v>
      </c>
      <c r="P2200" s="31">
        <v>1010.625</v>
      </c>
      <c r="Q2200" s="30">
        <f t="shared" si="126"/>
        <v>1588.1250000000005</v>
      </c>
      <c r="R2200" s="27">
        <f t="shared" si="124"/>
        <v>7</v>
      </c>
    </row>
    <row r="2201" spans="1:18">
      <c r="A2201" s="1"/>
      <c r="B2201" s="6" t="s">
        <v>27</v>
      </c>
      <c r="C2201" s="6">
        <v>1128299</v>
      </c>
      <c r="D2201" s="7">
        <v>44389</v>
      </c>
      <c r="E2201" s="6" t="s">
        <v>28</v>
      </c>
      <c r="F2201" s="6" t="s">
        <v>84</v>
      </c>
      <c r="G2201" s="6" t="s">
        <v>85</v>
      </c>
      <c r="H2201" s="6" t="s">
        <v>20</v>
      </c>
      <c r="I2201" s="25">
        <v>0.5</v>
      </c>
      <c r="J2201" s="22">
        <v>4250</v>
      </c>
      <c r="K2201" s="23">
        <f t="shared" si="117"/>
        <v>2125</v>
      </c>
      <c r="L2201" s="23">
        <f t="shared" si="118"/>
        <v>850</v>
      </c>
      <c r="M2201" s="33">
        <v>0.4</v>
      </c>
      <c r="N2201" s="30">
        <f t="shared" si="125"/>
        <v>0.5</v>
      </c>
      <c r="O2201" s="31">
        <v>2125</v>
      </c>
      <c r="P2201" s="31">
        <v>850</v>
      </c>
      <c r="Q2201" s="30">
        <f t="shared" si="126"/>
        <v>1062.5</v>
      </c>
      <c r="R2201" s="27">
        <f t="shared" si="124"/>
        <v>7</v>
      </c>
    </row>
    <row r="2202" spans="1:18">
      <c r="A2202" s="1"/>
      <c r="B2202" s="6" t="s">
        <v>27</v>
      </c>
      <c r="C2202" s="6">
        <v>1128299</v>
      </c>
      <c r="D2202" s="7">
        <v>44389</v>
      </c>
      <c r="E2202" s="6" t="s">
        <v>28</v>
      </c>
      <c r="F2202" s="6" t="s">
        <v>84</v>
      </c>
      <c r="G2202" s="6" t="s">
        <v>85</v>
      </c>
      <c r="H2202" s="6" t="s">
        <v>21</v>
      </c>
      <c r="I2202" s="25">
        <v>0.55000000000000004</v>
      </c>
      <c r="J2202" s="22">
        <v>4750</v>
      </c>
      <c r="K2202" s="23">
        <f t="shared" si="117"/>
        <v>2612.5</v>
      </c>
      <c r="L2202" s="23">
        <f t="shared" si="118"/>
        <v>914.37499999999989</v>
      </c>
      <c r="M2202" s="33">
        <v>0.35</v>
      </c>
      <c r="N2202" s="30">
        <f t="shared" si="125"/>
        <v>0.55000000000000004</v>
      </c>
      <c r="O2202" s="31">
        <v>2612.5</v>
      </c>
      <c r="P2202" s="31">
        <v>914.375</v>
      </c>
      <c r="Q2202" s="30">
        <f t="shared" si="126"/>
        <v>1436.8750000000002</v>
      </c>
      <c r="R2202" s="27">
        <f t="shared" si="124"/>
        <v>7</v>
      </c>
    </row>
    <row r="2203" spans="1:18">
      <c r="A2203" s="1"/>
      <c r="B2203" s="6" t="s">
        <v>27</v>
      </c>
      <c r="C2203" s="6">
        <v>1128299</v>
      </c>
      <c r="D2203" s="7">
        <v>44389</v>
      </c>
      <c r="E2203" s="6" t="s">
        <v>28</v>
      </c>
      <c r="F2203" s="6" t="s">
        <v>84</v>
      </c>
      <c r="G2203" s="6" t="s">
        <v>85</v>
      </c>
      <c r="H2203" s="6" t="s">
        <v>22</v>
      </c>
      <c r="I2203" s="25">
        <v>0.70000000000000007</v>
      </c>
      <c r="J2203" s="22">
        <v>4750</v>
      </c>
      <c r="K2203" s="23">
        <f t="shared" si="117"/>
        <v>3325.0000000000005</v>
      </c>
      <c r="L2203" s="23">
        <f t="shared" si="118"/>
        <v>831.25000000000011</v>
      </c>
      <c r="M2203" s="33">
        <v>0.25</v>
      </c>
      <c r="N2203" s="30">
        <f t="shared" si="125"/>
        <v>0.7</v>
      </c>
      <c r="O2203" s="31">
        <v>3325</v>
      </c>
      <c r="P2203" s="31">
        <v>831.25</v>
      </c>
      <c r="Q2203" s="30">
        <f t="shared" si="126"/>
        <v>2327.5</v>
      </c>
      <c r="R2203" s="27">
        <f t="shared" si="124"/>
        <v>7</v>
      </c>
    </row>
    <row r="2204" spans="1:18">
      <c r="A2204" s="1"/>
      <c r="B2204" s="6" t="s">
        <v>27</v>
      </c>
      <c r="C2204" s="6">
        <v>1128299</v>
      </c>
      <c r="D2204" s="7">
        <v>44421</v>
      </c>
      <c r="E2204" s="6" t="s">
        <v>28</v>
      </c>
      <c r="F2204" s="6" t="s">
        <v>84</v>
      </c>
      <c r="G2204" s="6" t="s">
        <v>85</v>
      </c>
      <c r="H2204" s="6" t="s">
        <v>17</v>
      </c>
      <c r="I2204" s="25">
        <v>0.55000000000000004</v>
      </c>
      <c r="J2204" s="22">
        <v>6750</v>
      </c>
      <c r="K2204" s="23">
        <f t="shared" si="117"/>
        <v>3712.5000000000005</v>
      </c>
      <c r="L2204" s="23">
        <f t="shared" si="118"/>
        <v>1485.0000000000002</v>
      </c>
      <c r="M2204" s="33">
        <v>0.4</v>
      </c>
      <c r="N2204" s="30">
        <f t="shared" si="125"/>
        <v>0.55000000000000004</v>
      </c>
      <c r="O2204" s="31">
        <v>3712.5</v>
      </c>
      <c r="P2204" s="31">
        <v>1485</v>
      </c>
      <c r="Q2204" s="30">
        <f t="shared" si="126"/>
        <v>2041.8750000000005</v>
      </c>
      <c r="R2204" s="27">
        <f t="shared" si="124"/>
        <v>8</v>
      </c>
    </row>
    <row r="2205" spans="1:18">
      <c r="A2205" s="1"/>
      <c r="B2205" s="6" t="s">
        <v>27</v>
      </c>
      <c r="C2205" s="6">
        <v>1128299</v>
      </c>
      <c r="D2205" s="7">
        <v>44421</v>
      </c>
      <c r="E2205" s="6" t="s">
        <v>28</v>
      </c>
      <c r="F2205" s="6" t="s">
        <v>84</v>
      </c>
      <c r="G2205" s="6" t="s">
        <v>85</v>
      </c>
      <c r="H2205" s="6" t="s">
        <v>18</v>
      </c>
      <c r="I2205" s="25">
        <v>0.60000000000000009</v>
      </c>
      <c r="J2205" s="22">
        <v>6250</v>
      </c>
      <c r="K2205" s="23">
        <f t="shared" si="117"/>
        <v>3750.0000000000005</v>
      </c>
      <c r="L2205" s="23">
        <f t="shared" si="118"/>
        <v>1500.0000000000002</v>
      </c>
      <c r="M2205" s="33">
        <v>0.4</v>
      </c>
      <c r="N2205" s="30">
        <f t="shared" si="125"/>
        <v>0.6</v>
      </c>
      <c r="O2205" s="31">
        <v>3750</v>
      </c>
      <c r="P2205" s="31">
        <v>1500</v>
      </c>
      <c r="Q2205" s="30">
        <f t="shared" si="126"/>
        <v>2250</v>
      </c>
      <c r="R2205" s="27">
        <f t="shared" ref="R2205:R2268" si="127">MONTH(D2205)</f>
        <v>8</v>
      </c>
    </row>
    <row r="2206" spans="1:18">
      <c r="A2206" s="1"/>
      <c r="B2206" s="6" t="s">
        <v>27</v>
      </c>
      <c r="C2206" s="6">
        <v>1128299</v>
      </c>
      <c r="D2206" s="7">
        <v>44421</v>
      </c>
      <c r="E2206" s="6" t="s">
        <v>28</v>
      </c>
      <c r="F2206" s="6" t="s">
        <v>84</v>
      </c>
      <c r="G2206" s="6" t="s">
        <v>85</v>
      </c>
      <c r="H2206" s="6" t="s">
        <v>19</v>
      </c>
      <c r="I2206" s="25">
        <v>0.55000000000000004</v>
      </c>
      <c r="J2206" s="22">
        <v>5000</v>
      </c>
      <c r="K2206" s="23">
        <f t="shared" si="117"/>
        <v>2750</v>
      </c>
      <c r="L2206" s="23">
        <f t="shared" si="118"/>
        <v>962.49999999999989</v>
      </c>
      <c r="M2206" s="33">
        <v>0.35</v>
      </c>
      <c r="N2206" s="30">
        <f t="shared" si="125"/>
        <v>0.55000000000000004</v>
      </c>
      <c r="O2206" s="31">
        <v>2750</v>
      </c>
      <c r="P2206" s="31">
        <v>962.5</v>
      </c>
      <c r="Q2206" s="30">
        <f t="shared" si="126"/>
        <v>1512.5000000000002</v>
      </c>
      <c r="R2206" s="27">
        <f t="shared" si="127"/>
        <v>8</v>
      </c>
    </row>
    <row r="2207" spans="1:18">
      <c r="A2207" s="1"/>
      <c r="B2207" s="6" t="s">
        <v>27</v>
      </c>
      <c r="C2207" s="6">
        <v>1128299</v>
      </c>
      <c r="D2207" s="7">
        <v>44421</v>
      </c>
      <c r="E2207" s="6" t="s">
        <v>28</v>
      </c>
      <c r="F2207" s="6" t="s">
        <v>84</v>
      </c>
      <c r="G2207" s="6" t="s">
        <v>85</v>
      </c>
      <c r="H2207" s="6" t="s">
        <v>20</v>
      </c>
      <c r="I2207" s="25">
        <v>0.55000000000000004</v>
      </c>
      <c r="J2207" s="22">
        <v>4500</v>
      </c>
      <c r="K2207" s="23">
        <f t="shared" si="117"/>
        <v>2475</v>
      </c>
      <c r="L2207" s="23">
        <f t="shared" si="118"/>
        <v>990</v>
      </c>
      <c r="M2207" s="33">
        <v>0.4</v>
      </c>
      <c r="N2207" s="30">
        <f t="shared" si="125"/>
        <v>0.55000000000000004</v>
      </c>
      <c r="O2207" s="31">
        <v>2475</v>
      </c>
      <c r="P2207" s="31">
        <v>990</v>
      </c>
      <c r="Q2207" s="30">
        <f t="shared" si="126"/>
        <v>1361.25</v>
      </c>
      <c r="R2207" s="27">
        <f t="shared" si="127"/>
        <v>8</v>
      </c>
    </row>
    <row r="2208" spans="1:18">
      <c r="A2208" s="1"/>
      <c r="B2208" s="6" t="s">
        <v>27</v>
      </c>
      <c r="C2208" s="6">
        <v>1128299</v>
      </c>
      <c r="D2208" s="7">
        <v>44421</v>
      </c>
      <c r="E2208" s="6" t="s">
        <v>28</v>
      </c>
      <c r="F2208" s="6" t="s">
        <v>84</v>
      </c>
      <c r="G2208" s="6" t="s">
        <v>85</v>
      </c>
      <c r="H2208" s="6" t="s">
        <v>21</v>
      </c>
      <c r="I2208" s="25">
        <v>0.65</v>
      </c>
      <c r="J2208" s="22">
        <v>4500</v>
      </c>
      <c r="K2208" s="23">
        <f t="shared" si="117"/>
        <v>2925</v>
      </c>
      <c r="L2208" s="23">
        <f t="shared" si="118"/>
        <v>1023.7499999999999</v>
      </c>
      <c r="M2208" s="33">
        <v>0.35</v>
      </c>
      <c r="N2208" s="30">
        <f t="shared" si="125"/>
        <v>0.65</v>
      </c>
      <c r="O2208" s="31">
        <v>2925</v>
      </c>
      <c r="P2208" s="31">
        <v>1023.75</v>
      </c>
      <c r="Q2208" s="30">
        <f t="shared" si="126"/>
        <v>1901.25</v>
      </c>
      <c r="R2208" s="27">
        <f t="shared" si="127"/>
        <v>8</v>
      </c>
    </row>
    <row r="2209" spans="1:18">
      <c r="A2209" s="1"/>
      <c r="B2209" s="6" t="s">
        <v>27</v>
      </c>
      <c r="C2209" s="6">
        <v>1128299</v>
      </c>
      <c r="D2209" s="7">
        <v>44421</v>
      </c>
      <c r="E2209" s="6" t="s">
        <v>28</v>
      </c>
      <c r="F2209" s="6" t="s">
        <v>84</v>
      </c>
      <c r="G2209" s="6" t="s">
        <v>85</v>
      </c>
      <c r="H2209" s="6" t="s">
        <v>22</v>
      </c>
      <c r="I2209" s="25">
        <v>0.70000000000000007</v>
      </c>
      <c r="J2209" s="22">
        <v>4250</v>
      </c>
      <c r="K2209" s="23">
        <f t="shared" si="117"/>
        <v>2975.0000000000005</v>
      </c>
      <c r="L2209" s="23">
        <f t="shared" si="118"/>
        <v>743.75000000000011</v>
      </c>
      <c r="M2209" s="33">
        <v>0.25</v>
      </c>
      <c r="N2209" s="30">
        <f t="shared" si="125"/>
        <v>0.7</v>
      </c>
      <c r="O2209" s="31">
        <v>2975</v>
      </c>
      <c r="P2209" s="31">
        <v>743.75</v>
      </c>
      <c r="Q2209" s="30">
        <f t="shared" si="126"/>
        <v>2082.5</v>
      </c>
      <c r="R2209" s="27">
        <f t="shared" si="127"/>
        <v>8</v>
      </c>
    </row>
    <row r="2210" spans="1:18">
      <c r="A2210" s="1"/>
      <c r="B2210" s="6" t="s">
        <v>27</v>
      </c>
      <c r="C2210" s="6">
        <v>1128299</v>
      </c>
      <c r="D2210" s="7">
        <v>44453</v>
      </c>
      <c r="E2210" s="6" t="s">
        <v>28</v>
      </c>
      <c r="F2210" s="6" t="s">
        <v>84</v>
      </c>
      <c r="G2210" s="6" t="s">
        <v>85</v>
      </c>
      <c r="H2210" s="6" t="s">
        <v>17</v>
      </c>
      <c r="I2210" s="25">
        <v>0.45000000000000012</v>
      </c>
      <c r="J2210" s="22">
        <v>6000</v>
      </c>
      <c r="K2210" s="23">
        <f t="shared" si="117"/>
        <v>2700.0000000000009</v>
      </c>
      <c r="L2210" s="23">
        <f t="shared" si="118"/>
        <v>1080.0000000000005</v>
      </c>
      <c r="M2210" s="33">
        <v>0.4</v>
      </c>
      <c r="N2210" s="30">
        <f t="shared" si="125"/>
        <v>0.45</v>
      </c>
      <c r="O2210" s="31">
        <v>2700</v>
      </c>
      <c r="P2210" s="31">
        <v>1080</v>
      </c>
      <c r="Q2210" s="30">
        <f t="shared" si="126"/>
        <v>1215.0000000000005</v>
      </c>
      <c r="R2210" s="27">
        <f t="shared" si="127"/>
        <v>9</v>
      </c>
    </row>
    <row r="2211" spans="1:18">
      <c r="A2211" s="1"/>
      <c r="B2211" s="6" t="s">
        <v>27</v>
      </c>
      <c r="C2211" s="6">
        <v>1128299</v>
      </c>
      <c r="D2211" s="7">
        <v>44453</v>
      </c>
      <c r="E2211" s="6" t="s">
        <v>28</v>
      </c>
      <c r="F2211" s="6" t="s">
        <v>84</v>
      </c>
      <c r="G2211" s="6" t="s">
        <v>85</v>
      </c>
      <c r="H2211" s="6" t="s">
        <v>18</v>
      </c>
      <c r="I2211" s="25">
        <v>0.50000000000000011</v>
      </c>
      <c r="J2211" s="22">
        <v>6000</v>
      </c>
      <c r="K2211" s="23">
        <f t="shared" si="117"/>
        <v>3000.0000000000005</v>
      </c>
      <c r="L2211" s="23">
        <f t="shared" si="118"/>
        <v>1200.0000000000002</v>
      </c>
      <c r="M2211" s="33">
        <v>0.4</v>
      </c>
      <c r="N2211" s="30">
        <f t="shared" si="125"/>
        <v>0.5</v>
      </c>
      <c r="O2211" s="31">
        <v>3000</v>
      </c>
      <c r="P2211" s="31">
        <v>1200</v>
      </c>
      <c r="Q2211" s="30">
        <f t="shared" si="126"/>
        <v>1500.0000000000002</v>
      </c>
      <c r="R2211" s="27">
        <f t="shared" si="127"/>
        <v>9</v>
      </c>
    </row>
    <row r="2212" spans="1:18">
      <c r="A2212" s="1"/>
      <c r="B2212" s="6" t="s">
        <v>27</v>
      </c>
      <c r="C2212" s="6">
        <v>1128299</v>
      </c>
      <c r="D2212" s="7">
        <v>44453</v>
      </c>
      <c r="E2212" s="6" t="s">
        <v>28</v>
      </c>
      <c r="F2212" s="6" t="s">
        <v>84</v>
      </c>
      <c r="G2212" s="6" t="s">
        <v>85</v>
      </c>
      <c r="H2212" s="6" t="s">
        <v>19</v>
      </c>
      <c r="I2212" s="25">
        <v>0.45000000000000012</v>
      </c>
      <c r="J2212" s="22">
        <v>4500</v>
      </c>
      <c r="K2212" s="23">
        <f t="shared" si="117"/>
        <v>2025.0000000000005</v>
      </c>
      <c r="L2212" s="23">
        <f t="shared" si="118"/>
        <v>708.75000000000011</v>
      </c>
      <c r="M2212" s="33">
        <v>0.35</v>
      </c>
      <c r="N2212" s="30">
        <f t="shared" si="125"/>
        <v>0.45</v>
      </c>
      <c r="O2212" s="31">
        <v>2025</v>
      </c>
      <c r="P2212" s="31">
        <v>708.75</v>
      </c>
      <c r="Q2212" s="30">
        <f t="shared" si="126"/>
        <v>911.25000000000023</v>
      </c>
      <c r="R2212" s="27">
        <f t="shared" si="127"/>
        <v>9</v>
      </c>
    </row>
    <row r="2213" spans="1:18">
      <c r="A2213" s="1"/>
      <c r="B2213" s="6" t="s">
        <v>27</v>
      </c>
      <c r="C2213" s="6">
        <v>1128299</v>
      </c>
      <c r="D2213" s="7">
        <v>44453</v>
      </c>
      <c r="E2213" s="6" t="s">
        <v>28</v>
      </c>
      <c r="F2213" s="6" t="s">
        <v>84</v>
      </c>
      <c r="G2213" s="6" t="s">
        <v>85</v>
      </c>
      <c r="H2213" s="6" t="s">
        <v>20</v>
      </c>
      <c r="I2213" s="25">
        <v>0.45000000000000012</v>
      </c>
      <c r="J2213" s="22">
        <v>4000</v>
      </c>
      <c r="K2213" s="23">
        <f t="shared" si="117"/>
        <v>1800.0000000000005</v>
      </c>
      <c r="L2213" s="23">
        <f t="shared" si="118"/>
        <v>720.00000000000023</v>
      </c>
      <c r="M2213" s="33">
        <v>0.4</v>
      </c>
      <c r="N2213" s="30">
        <f t="shared" si="125"/>
        <v>0.45</v>
      </c>
      <c r="O2213" s="31">
        <v>1800</v>
      </c>
      <c r="P2213" s="31">
        <v>720</v>
      </c>
      <c r="Q2213" s="30">
        <f t="shared" si="126"/>
        <v>810.00000000000023</v>
      </c>
      <c r="R2213" s="27">
        <f t="shared" si="127"/>
        <v>9</v>
      </c>
    </row>
    <row r="2214" spans="1:18">
      <c r="A2214" s="1"/>
      <c r="B2214" s="6" t="s">
        <v>27</v>
      </c>
      <c r="C2214" s="6">
        <v>1128299</v>
      </c>
      <c r="D2214" s="7">
        <v>44453</v>
      </c>
      <c r="E2214" s="6" t="s">
        <v>28</v>
      </c>
      <c r="F2214" s="6" t="s">
        <v>84</v>
      </c>
      <c r="G2214" s="6" t="s">
        <v>85</v>
      </c>
      <c r="H2214" s="6" t="s">
        <v>21</v>
      </c>
      <c r="I2214" s="25">
        <v>0.55000000000000004</v>
      </c>
      <c r="J2214" s="22">
        <v>4000</v>
      </c>
      <c r="K2214" s="23">
        <f t="shared" si="117"/>
        <v>2200</v>
      </c>
      <c r="L2214" s="23">
        <f t="shared" si="118"/>
        <v>770</v>
      </c>
      <c r="M2214" s="33">
        <v>0.35</v>
      </c>
      <c r="N2214" s="30">
        <f t="shared" si="125"/>
        <v>0.55000000000000004</v>
      </c>
      <c r="O2214" s="31">
        <v>2200</v>
      </c>
      <c r="P2214" s="31">
        <v>770</v>
      </c>
      <c r="Q2214" s="30">
        <f t="shared" si="126"/>
        <v>1210</v>
      </c>
      <c r="R2214" s="27">
        <f t="shared" si="127"/>
        <v>9</v>
      </c>
    </row>
    <row r="2215" spans="1:18">
      <c r="A2215" s="1"/>
      <c r="B2215" s="6" t="s">
        <v>27</v>
      </c>
      <c r="C2215" s="6">
        <v>1128299</v>
      </c>
      <c r="D2215" s="7">
        <v>44453</v>
      </c>
      <c r="E2215" s="6" t="s">
        <v>28</v>
      </c>
      <c r="F2215" s="6" t="s">
        <v>84</v>
      </c>
      <c r="G2215" s="6" t="s">
        <v>85</v>
      </c>
      <c r="H2215" s="6" t="s">
        <v>22</v>
      </c>
      <c r="I2215" s="25">
        <v>0.60000000000000009</v>
      </c>
      <c r="J2215" s="22">
        <v>4500</v>
      </c>
      <c r="K2215" s="23">
        <f t="shared" si="117"/>
        <v>2700.0000000000005</v>
      </c>
      <c r="L2215" s="23">
        <f t="shared" si="118"/>
        <v>675.00000000000011</v>
      </c>
      <c r="M2215" s="33">
        <v>0.25</v>
      </c>
      <c r="N2215" s="30">
        <f t="shared" si="125"/>
        <v>0.6</v>
      </c>
      <c r="O2215" s="31">
        <v>2700</v>
      </c>
      <c r="P2215" s="31">
        <v>675</v>
      </c>
      <c r="Q2215" s="30">
        <f t="shared" si="126"/>
        <v>1620.0000000000002</v>
      </c>
      <c r="R2215" s="27">
        <f t="shared" si="127"/>
        <v>9</v>
      </c>
    </row>
    <row r="2216" spans="1:18">
      <c r="A2216" s="1"/>
      <c r="B2216" s="6" t="s">
        <v>27</v>
      </c>
      <c r="C2216" s="6">
        <v>1128299</v>
      </c>
      <c r="D2216" s="7">
        <v>44482</v>
      </c>
      <c r="E2216" s="6" t="s">
        <v>28</v>
      </c>
      <c r="F2216" s="6" t="s">
        <v>84</v>
      </c>
      <c r="G2216" s="6" t="s">
        <v>85</v>
      </c>
      <c r="H2216" s="6" t="s">
        <v>17</v>
      </c>
      <c r="I2216" s="25">
        <v>0.45000000000000012</v>
      </c>
      <c r="J2216" s="22">
        <v>5250</v>
      </c>
      <c r="K2216" s="23">
        <f t="shared" si="117"/>
        <v>2362.5000000000005</v>
      </c>
      <c r="L2216" s="23">
        <f t="shared" si="118"/>
        <v>945.00000000000023</v>
      </c>
      <c r="M2216" s="33">
        <v>0.4</v>
      </c>
      <c r="N2216" s="30">
        <f t="shared" si="125"/>
        <v>0.45</v>
      </c>
      <c r="O2216" s="31">
        <v>2362.5</v>
      </c>
      <c r="P2216" s="31">
        <v>945</v>
      </c>
      <c r="Q2216" s="30">
        <f t="shared" si="126"/>
        <v>1063.1250000000002</v>
      </c>
      <c r="R2216" s="27">
        <f t="shared" si="127"/>
        <v>10</v>
      </c>
    </row>
    <row r="2217" spans="1:18">
      <c r="A2217" s="1"/>
      <c r="B2217" s="6" t="s">
        <v>27</v>
      </c>
      <c r="C2217" s="6">
        <v>1128299</v>
      </c>
      <c r="D2217" s="7">
        <v>44482</v>
      </c>
      <c r="E2217" s="6" t="s">
        <v>28</v>
      </c>
      <c r="F2217" s="6" t="s">
        <v>84</v>
      </c>
      <c r="G2217" s="6" t="s">
        <v>85</v>
      </c>
      <c r="H2217" s="6" t="s">
        <v>18</v>
      </c>
      <c r="I2217" s="25">
        <v>0.50000000000000011</v>
      </c>
      <c r="J2217" s="22">
        <v>5250</v>
      </c>
      <c r="K2217" s="23">
        <f t="shared" si="117"/>
        <v>2625.0000000000005</v>
      </c>
      <c r="L2217" s="23">
        <f t="shared" si="118"/>
        <v>1050.0000000000002</v>
      </c>
      <c r="M2217" s="33">
        <v>0.4</v>
      </c>
      <c r="N2217" s="30">
        <f t="shared" si="125"/>
        <v>0.5</v>
      </c>
      <c r="O2217" s="31">
        <v>2625</v>
      </c>
      <c r="P2217" s="31">
        <v>1050</v>
      </c>
      <c r="Q2217" s="30">
        <f t="shared" si="126"/>
        <v>1312.5000000000002</v>
      </c>
      <c r="R2217" s="27">
        <f t="shared" si="127"/>
        <v>10</v>
      </c>
    </row>
    <row r="2218" spans="1:18">
      <c r="A2218" s="1"/>
      <c r="B2218" s="6" t="s">
        <v>27</v>
      </c>
      <c r="C2218" s="6">
        <v>1128299</v>
      </c>
      <c r="D2218" s="7">
        <v>44482</v>
      </c>
      <c r="E2218" s="6" t="s">
        <v>28</v>
      </c>
      <c r="F2218" s="6" t="s">
        <v>84</v>
      </c>
      <c r="G2218" s="6" t="s">
        <v>85</v>
      </c>
      <c r="H2218" s="6" t="s">
        <v>19</v>
      </c>
      <c r="I2218" s="25">
        <v>0.45000000000000012</v>
      </c>
      <c r="J2218" s="22">
        <v>3500</v>
      </c>
      <c r="K2218" s="23">
        <f t="shared" si="117"/>
        <v>1575.0000000000005</v>
      </c>
      <c r="L2218" s="23">
        <f t="shared" si="118"/>
        <v>551.25000000000011</v>
      </c>
      <c r="M2218" s="33">
        <v>0.35</v>
      </c>
      <c r="N2218" s="30">
        <f t="shared" si="125"/>
        <v>0.45</v>
      </c>
      <c r="O2218" s="31">
        <v>1575</v>
      </c>
      <c r="P2218" s="31">
        <v>551.25</v>
      </c>
      <c r="Q2218" s="30">
        <f t="shared" si="126"/>
        <v>708.75000000000023</v>
      </c>
      <c r="R2218" s="27">
        <f t="shared" si="127"/>
        <v>10</v>
      </c>
    </row>
    <row r="2219" spans="1:18">
      <c r="A2219" s="1"/>
      <c r="B2219" s="6" t="s">
        <v>27</v>
      </c>
      <c r="C2219" s="6">
        <v>1128299</v>
      </c>
      <c r="D2219" s="7">
        <v>44482</v>
      </c>
      <c r="E2219" s="6" t="s">
        <v>28</v>
      </c>
      <c r="F2219" s="6" t="s">
        <v>84</v>
      </c>
      <c r="G2219" s="6" t="s">
        <v>85</v>
      </c>
      <c r="H2219" s="6" t="s">
        <v>20</v>
      </c>
      <c r="I2219" s="25">
        <v>0.45000000000000012</v>
      </c>
      <c r="J2219" s="22">
        <v>3250</v>
      </c>
      <c r="K2219" s="23">
        <f t="shared" si="117"/>
        <v>1462.5000000000005</v>
      </c>
      <c r="L2219" s="23">
        <f t="shared" si="118"/>
        <v>585.00000000000023</v>
      </c>
      <c r="M2219" s="33">
        <v>0.4</v>
      </c>
      <c r="N2219" s="30">
        <f t="shared" si="125"/>
        <v>0.45</v>
      </c>
      <c r="O2219" s="31">
        <v>1462.5</v>
      </c>
      <c r="P2219" s="31">
        <v>585</v>
      </c>
      <c r="Q2219" s="30">
        <f t="shared" si="126"/>
        <v>658.12500000000023</v>
      </c>
      <c r="R2219" s="27">
        <f t="shared" si="127"/>
        <v>10</v>
      </c>
    </row>
    <row r="2220" spans="1:18">
      <c r="A2220" s="1"/>
      <c r="B2220" s="6" t="s">
        <v>27</v>
      </c>
      <c r="C2220" s="6">
        <v>1128299</v>
      </c>
      <c r="D2220" s="7">
        <v>44482</v>
      </c>
      <c r="E2220" s="6" t="s">
        <v>28</v>
      </c>
      <c r="F2220" s="6" t="s">
        <v>84</v>
      </c>
      <c r="G2220" s="6" t="s">
        <v>85</v>
      </c>
      <c r="H2220" s="6" t="s">
        <v>21</v>
      </c>
      <c r="I2220" s="25">
        <v>0.55000000000000004</v>
      </c>
      <c r="J2220" s="22">
        <v>3000</v>
      </c>
      <c r="K2220" s="23">
        <f t="shared" si="117"/>
        <v>1650.0000000000002</v>
      </c>
      <c r="L2220" s="23">
        <f t="shared" si="118"/>
        <v>577.5</v>
      </c>
      <c r="M2220" s="33">
        <v>0.35</v>
      </c>
      <c r="N2220" s="30">
        <f t="shared" si="125"/>
        <v>0.55000000000000004</v>
      </c>
      <c r="O2220" s="31">
        <v>1650</v>
      </c>
      <c r="P2220" s="31">
        <v>577.5</v>
      </c>
      <c r="Q2220" s="30">
        <f t="shared" si="126"/>
        <v>907.50000000000023</v>
      </c>
      <c r="R2220" s="27">
        <f t="shared" si="127"/>
        <v>10</v>
      </c>
    </row>
    <row r="2221" spans="1:18">
      <c r="A2221" s="1"/>
      <c r="B2221" s="6" t="s">
        <v>27</v>
      </c>
      <c r="C2221" s="6">
        <v>1128299</v>
      </c>
      <c r="D2221" s="7">
        <v>44482</v>
      </c>
      <c r="E2221" s="6" t="s">
        <v>28</v>
      </c>
      <c r="F2221" s="6" t="s">
        <v>84</v>
      </c>
      <c r="G2221" s="6" t="s">
        <v>85</v>
      </c>
      <c r="H2221" s="6" t="s">
        <v>22</v>
      </c>
      <c r="I2221" s="25">
        <v>0.70000000000000007</v>
      </c>
      <c r="J2221" s="22">
        <v>3500</v>
      </c>
      <c r="K2221" s="23">
        <f t="shared" si="117"/>
        <v>2450.0000000000005</v>
      </c>
      <c r="L2221" s="23">
        <f t="shared" si="118"/>
        <v>612.50000000000011</v>
      </c>
      <c r="M2221" s="33">
        <v>0.25</v>
      </c>
      <c r="N2221" s="30">
        <f t="shared" si="125"/>
        <v>0.7</v>
      </c>
      <c r="O2221" s="31">
        <v>2450</v>
      </c>
      <c r="P2221" s="31">
        <v>612.5</v>
      </c>
      <c r="Q2221" s="30">
        <f t="shared" si="126"/>
        <v>1715.0000000000002</v>
      </c>
      <c r="R2221" s="27">
        <f t="shared" si="127"/>
        <v>10</v>
      </c>
    </row>
    <row r="2222" spans="1:18">
      <c r="A2222" s="1"/>
      <c r="B2222" s="6" t="s">
        <v>27</v>
      </c>
      <c r="C2222" s="6">
        <v>1128299</v>
      </c>
      <c r="D2222" s="7">
        <v>44513</v>
      </c>
      <c r="E2222" s="6" t="s">
        <v>28</v>
      </c>
      <c r="F2222" s="6" t="s">
        <v>84</v>
      </c>
      <c r="G2222" s="6" t="s">
        <v>85</v>
      </c>
      <c r="H2222" s="6" t="s">
        <v>17</v>
      </c>
      <c r="I2222" s="25">
        <v>0.55000000000000004</v>
      </c>
      <c r="J2222" s="22">
        <v>5250</v>
      </c>
      <c r="K2222" s="23">
        <f t="shared" si="117"/>
        <v>2887.5000000000005</v>
      </c>
      <c r="L2222" s="23">
        <f t="shared" si="118"/>
        <v>1155.0000000000002</v>
      </c>
      <c r="M2222" s="33">
        <v>0.4</v>
      </c>
      <c r="N2222" s="30">
        <f t="shared" si="125"/>
        <v>0.55000000000000004</v>
      </c>
      <c r="O2222" s="31">
        <v>2887.5</v>
      </c>
      <c r="P2222" s="31">
        <v>1155</v>
      </c>
      <c r="Q2222" s="30">
        <f t="shared" si="126"/>
        <v>1588.1250000000005</v>
      </c>
      <c r="R2222" s="27">
        <f t="shared" si="127"/>
        <v>11</v>
      </c>
    </row>
    <row r="2223" spans="1:18">
      <c r="A2223" s="1"/>
      <c r="B2223" s="6" t="s">
        <v>27</v>
      </c>
      <c r="C2223" s="6">
        <v>1128299</v>
      </c>
      <c r="D2223" s="7">
        <v>44513</v>
      </c>
      <c r="E2223" s="6" t="s">
        <v>28</v>
      </c>
      <c r="F2223" s="6" t="s">
        <v>84</v>
      </c>
      <c r="G2223" s="6" t="s">
        <v>85</v>
      </c>
      <c r="H2223" s="6" t="s">
        <v>18</v>
      </c>
      <c r="I2223" s="25">
        <v>0.60000000000000009</v>
      </c>
      <c r="J2223" s="22">
        <v>5750</v>
      </c>
      <c r="K2223" s="23">
        <f t="shared" si="117"/>
        <v>3450.0000000000005</v>
      </c>
      <c r="L2223" s="23">
        <f t="shared" si="118"/>
        <v>1380.0000000000002</v>
      </c>
      <c r="M2223" s="33">
        <v>0.4</v>
      </c>
      <c r="N2223" s="30">
        <f t="shared" si="125"/>
        <v>0.6</v>
      </c>
      <c r="O2223" s="31">
        <v>3450</v>
      </c>
      <c r="P2223" s="31">
        <v>1380</v>
      </c>
      <c r="Q2223" s="30">
        <f t="shared" si="126"/>
        <v>2070</v>
      </c>
      <c r="R2223" s="27">
        <f t="shared" si="127"/>
        <v>11</v>
      </c>
    </row>
    <row r="2224" spans="1:18">
      <c r="A2224" s="1"/>
      <c r="B2224" s="6" t="s">
        <v>27</v>
      </c>
      <c r="C2224" s="6">
        <v>1128299</v>
      </c>
      <c r="D2224" s="7">
        <v>44513</v>
      </c>
      <c r="E2224" s="6" t="s">
        <v>28</v>
      </c>
      <c r="F2224" s="6" t="s">
        <v>84</v>
      </c>
      <c r="G2224" s="6" t="s">
        <v>85</v>
      </c>
      <c r="H2224" s="6" t="s">
        <v>19</v>
      </c>
      <c r="I2224" s="25">
        <v>0.55000000000000004</v>
      </c>
      <c r="J2224" s="22">
        <v>4250</v>
      </c>
      <c r="K2224" s="23">
        <f t="shared" si="117"/>
        <v>2337.5</v>
      </c>
      <c r="L2224" s="23">
        <f t="shared" si="118"/>
        <v>818.125</v>
      </c>
      <c r="M2224" s="33">
        <v>0.35</v>
      </c>
      <c r="N2224" s="30">
        <f t="shared" si="125"/>
        <v>0.55000000000000004</v>
      </c>
      <c r="O2224" s="31">
        <v>2337.5</v>
      </c>
      <c r="P2224" s="31">
        <v>818.125</v>
      </c>
      <c r="Q2224" s="30">
        <f t="shared" si="126"/>
        <v>1285.625</v>
      </c>
      <c r="R2224" s="27">
        <f t="shared" si="127"/>
        <v>11</v>
      </c>
    </row>
    <row r="2225" spans="1:18">
      <c r="A2225" s="1"/>
      <c r="B2225" s="6" t="s">
        <v>27</v>
      </c>
      <c r="C2225" s="6">
        <v>1128299</v>
      </c>
      <c r="D2225" s="7">
        <v>44513</v>
      </c>
      <c r="E2225" s="6" t="s">
        <v>28</v>
      </c>
      <c r="F2225" s="6" t="s">
        <v>84</v>
      </c>
      <c r="G2225" s="6" t="s">
        <v>85</v>
      </c>
      <c r="H2225" s="6" t="s">
        <v>20</v>
      </c>
      <c r="I2225" s="25">
        <v>0.55000000000000004</v>
      </c>
      <c r="J2225" s="22">
        <v>4000</v>
      </c>
      <c r="K2225" s="23">
        <f t="shared" si="117"/>
        <v>2200</v>
      </c>
      <c r="L2225" s="23">
        <f t="shared" si="118"/>
        <v>880</v>
      </c>
      <c r="M2225" s="33">
        <v>0.4</v>
      </c>
      <c r="N2225" s="30">
        <f t="shared" si="125"/>
        <v>0.55000000000000004</v>
      </c>
      <c r="O2225" s="31">
        <v>2200</v>
      </c>
      <c r="P2225" s="31">
        <v>880</v>
      </c>
      <c r="Q2225" s="30">
        <f t="shared" si="126"/>
        <v>1210</v>
      </c>
      <c r="R2225" s="27">
        <f t="shared" si="127"/>
        <v>11</v>
      </c>
    </row>
    <row r="2226" spans="1:18">
      <c r="A2226" s="1"/>
      <c r="B2226" s="6" t="s">
        <v>27</v>
      </c>
      <c r="C2226" s="6">
        <v>1128299</v>
      </c>
      <c r="D2226" s="7">
        <v>44513</v>
      </c>
      <c r="E2226" s="6" t="s">
        <v>28</v>
      </c>
      <c r="F2226" s="6" t="s">
        <v>84</v>
      </c>
      <c r="G2226" s="6" t="s">
        <v>85</v>
      </c>
      <c r="H2226" s="6" t="s">
        <v>21</v>
      </c>
      <c r="I2226" s="25">
        <v>0.65</v>
      </c>
      <c r="J2226" s="22">
        <v>3500</v>
      </c>
      <c r="K2226" s="23">
        <f t="shared" si="117"/>
        <v>2275</v>
      </c>
      <c r="L2226" s="23">
        <f t="shared" si="118"/>
        <v>796.25</v>
      </c>
      <c r="M2226" s="33">
        <v>0.35</v>
      </c>
      <c r="N2226" s="30">
        <f t="shared" si="125"/>
        <v>0.65</v>
      </c>
      <c r="O2226" s="31">
        <v>2275</v>
      </c>
      <c r="P2226" s="31">
        <v>796.25</v>
      </c>
      <c r="Q2226" s="30">
        <f t="shared" si="126"/>
        <v>1478.75</v>
      </c>
      <c r="R2226" s="27">
        <f t="shared" si="127"/>
        <v>11</v>
      </c>
    </row>
    <row r="2227" spans="1:18">
      <c r="A2227" s="1"/>
      <c r="B2227" s="6" t="s">
        <v>27</v>
      </c>
      <c r="C2227" s="6">
        <v>1128299</v>
      </c>
      <c r="D2227" s="7">
        <v>44513</v>
      </c>
      <c r="E2227" s="6" t="s">
        <v>28</v>
      </c>
      <c r="F2227" s="6" t="s">
        <v>84</v>
      </c>
      <c r="G2227" s="6" t="s">
        <v>85</v>
      </c>
      <c r="H2227" s="6" t="s">
        <v>22</v>
      </c>
      <c r="I2227" s="25">
        <v>0.70000000000000007</v>
      </c>
      <c r="J2227" s="22">
        <v>4750</v>
      </c>
      <c r="K2227" s="23">
        <f t="shared" si="117"/>
        <v>3325.0000000000005</v>
      </c>
      <c r="L2227" s="23">
        <f t="shared" si="118"/>
        <v>831.25000000000011</v>
      </c>
      <c r="M2227" s="33">
        <v>0.25</v>
      </c>
      <c r="N2227" s="30">
        <f t="shared" si="125"/>
        <v>0.7</v>
      </c>
      <c r="O2227" s="31">
        <v>3325</v>
      </c>
      <c r="P2227" s="31">
        <v>831.25</v>
      </c>
      <c r="Q2227" s="30">
        <f t="shared" si="126"/>
        <v>2327.5</v>
      </c>
      <c r="R2227" s="27">
        <f t="shared" si="127"/>
        <v>11</v>
      </c>
    </row>
    <row r="2228" spans="1:18">
      <c r="A2228" s="1"/>
      <c r="B2228" s="6" t="s">
        <v>27</v>
      </c>
      <c r="C2228" s="6">
        <v>1128299</v>
      </c>
      <c r="D2228" s="7">
        <v>44542</v>
      </c>
      <c r="E2228" s="6" t="s">
        <v>28</v>
      </c>
      <c r="F2228" s="6" t="s">
        <v>84</v>
      </c>
      <c r="G2228" s="6" t="s">
        <v>85</v>
      </c>
      <c r="H2228" s="6" t="s">
        <v>17</v>
      </c>
      <c r="I2228" s="25">
        <v>0.55000000000000004</v>
      </c>
      <c r="J2228" s="22">
        <v>6750</v>
      </c>
      <c r="K2228" s="23">
        <f t="shared" si="117"/>
        <v>3712.5000000000005</v>
      </c>
      <c r="L2228" s="23">
        <f t="shared" si="118"/>
        <v>1485.0000000000002</v>
      </c>
      <c r="M2228" s="33">
        <v>0.4</v>
      </c>
      <c r="N2228" s="30">
        <f t="shared" si="125"/>
        <v>0.55000000000000004</v>
      </c>
      <c r="O2228" s="31">
        <v>3712.5</v>
      </c>
      <c r="P2228" s="31">
        <v>1485</v>
      </c>
      <c r="Q2228" s="30">
        <f t="shared" si="126"/>
        <v>2041.8750000000005</v>
      </c>
      <c r="R2228" s="27">
        <f t="shared" si="127"/>
        <v>12</v>
      </c>
    </row>
    <row r="2229" spans="1:18">
      <c r="A2229" s="1"/>
      <c r="B2229" s="6" t="s">
        <v>27</v>
      </c>
      <c r="C2229" s="6">
        <v>1128299</v>
      </c>
      <c r="D2229" s="7">
        <v>44542</v>
      </c>
      <c r="E2229" s="6" t="s">
        <v>28</v>
      </c>
      <c r="F2229" s="6" t="s">
        <v>84</v>
      </c>
      <c r="G2229" s="6" t="s">
        <v>85</v>
      </c>
      <c r="H2229" s="6" t="s">
        <v>18</v>
      </c>
      <c r="I2229" s="25">
        <v>0.60000000000000009</v>
      </c>
      <c r="J2229" s="22">
        <v>6750</v>
      </c>
      <c r="K2229" s="23">
        <f t="shared" si="117"/>
        <v>4050.0000000000005</v>
      </c>
      <c r="L2229" s="23">
        <f t="shared" si="118"/>
        <v>1620.0000000000002</v>
      </c>
      <c r="M2229" s="33">
        <v>0.4</v>
      </c>
      <c r="N2229" s="30">
        <f t="shared" si="125"/>
        <v>0.6</v>
      </c>
      <c r="O2229" s="31">
        <v>4050</v>
      </c>
      <c r="P2229" s="31">
        <v>1620</v>
      </c>
      <c r="Q2229" s="30">
        <f t="shared" si="126"/>
        <v>2430</v>
      </c>
      <c r="R2229" s="27">
        <f t="shared" si="127"/>
        <v>12</v>
      </c>
    </row>
    <row r="2230" spans="1:18">
      <c r="A2230" s="1"/>
      <c r="B2230" s="6" t="s">
        <v>27</v>
      </c>
      <c r="C2230" s="6">
        <v>1128299</v>
      </c>
      <c r="D2230" s="7">
        <v>44542</v>
      </c>
      <c r="E2230" s="6" t="s">
        <v>28</v>
      </c>
      <c r="F2230" s="6" t="s">
        <v>84</v>
      </c>
      <c r="G2230" s="6" t="s">
        <v>85</v>
      </c>
      <c r="H2230" s="6" t="s">
        <v>19</v>
      </c>
      <c r="I2230" s="25">
        <v>0.55000000000000004</v>
      </c>
      <c r="J2230" s="22">
        <v>4750</v>
      </c>
      <c r="K2230" s="23">
        <f t="shared" si="117"/>
        <v>2612.5</v>
      </c>
      <c r="L2230" s="23">
        <f t="shared" si="118"/>
        <v>914.37499999999989</v>
      </c>
      <c r="M2230" s="33">
        <v>0.35</v>
      </c>
      <c r="N2230" s="30">
        <f t="shared" si="125"/>
        <v>0.55000000000000004</v>
      </c>
      <c r="O2230" s="31">
        <v>2612.5</v>
      </c>
      <c r="P2230" s="31">
        <v>914.375</v>
      </c>
      <c r="Q2230" s="30">
        <f t="shared" si="126"/>
        <v>1436.8750000000002</v>
      </c>
      <c r="R2230" s="27">
        <f t="shared" si="127"/>
        <v>12</v>
      </c>
    </row>
    <row r="2231" spans="1:18">
      <c r="A2231" s="1"/>
      <c r="B2231" s="6" t="s">
        <v>27</v>
      </c>
      <c r="C2231" s="6">
        <v>1128299</v>
      </c>
      <c r="D2231" s="7">
        <v>44542</v>
      </c>
      <c r="E2231" s="6" t="s">
        <v>28</v>
      </c>
      <c r="F2231" s="6" t="s">
        <v>84</v>
      </c>
      <c r="G2231" s="6" t="s">
        <v>85</v>
      </c>
      <c r="H2231" s="6" t="s">
        <v>20</v>
      </c>
      <c r="I2231" s="25">
        <v>0.55000000000000004</v>
      </c>
      <c r="J2231" s="22">
        <v>4750</v>
      </c>
      <c r="K2231" s="23">
        <f t="shared" si="117"/>
        <v>2612.5</v>
      </c>
      <c r="L2231" s="23">
        <f t="shared" si="118"/>
        <v>1045</v>
      </c>
      <c r="M2231" s="33">
        <v>0.4</v>
      </c>
      <c r="N2231" s="30">
        <f t="shared" si="125"/>
        <v>0.55000000000000004</v>
      </c>
      <c r="O2231" s="31">
        <v>2612.5</v>
      </c>
      <c r="P2231" s="31">
        <v>1045</v>
      </c>
      <c r="Q2231" s="30">
        <f t="shared" si="126"/>
        <v>1436.8750000000002</v>
      </c>
      <c r="R2231" s="27">
        <f t="shared" si="127"/>
        <v>12</v>
      </c>
    </row>
    <row r="2232" spans="1:18">
      <c r="A2232" s="1"/>
      <c r="B2232" s="6" t="s">
        <v>27</v>
      </c>
      <c r="C2232" s="6">
        <v>1128299</v>
      </c>
      <c r="D2232" s="7">
        <v>44542</v>
      </c>
      <c r="E2232" s="6" t="s">
        <v>28</v>
      </c>
      <c r="F2232" s="6" t="s">
        <v>84</v>
      </c>
      <c r="G2232" s="6" t="s">
        <v>85</v>
      </c>
      <c r="H2232" s="6" t="s">
        <v>21</v>
      </c>
      <c r="I2232" s="25">
        <v>0.65</v>
      </c>
      <c r="J2232" s="22">
        <v>4000</v>
      </c>
      <c r="K2232" s="23">
        <f t="shared" si="117"/>
        <v>2600</v>
      </c>
      <c r="L2232" s="23">
        <f t="shared" si="118"/>
        <v>909.99999999999989</v>
      </c>
      <c r="M2232" s="33">
        <v>0.35</v>
      </c>
      <c r="N2232" s="30">
        <f t="shared" si="125"/>
        <v>0.65</v>
      </c>
      <c r="O2232" s="31">
        <v>2600</v>
      </c>
      <c r="P2232" s="31">
        <v>910</v>
      </c>
      <c r="Q2232" s="30">
        <f t="shared" si="126"/>
        <v>1690</v>
      </c>
      <c r="R2232" s="27">
        <f t="shared" si="127"/>
        <v>12</v>
      </c>
    </row>
    <row r="2233" spans="1:18">
      <c r="A2233" s="1"/>
      <c r="B2233" s="6" t="s">
        <v>27</v>
      </c>
      <c r="C2233" s="6">
        <v>1128299</v>
      </c>
      <c r="D2233" s="7">
        <v>44542</v>
      </c>
      <c r="E2233" s="6" t="s">
        <v>28</v>
      </c>
      <c r="F2233" s="6" t="s">
        <v>84</v>
      </c>
      <c r="G2233" s="6" t="s">
        <v>85</v>
      </c>
      <c r="H2233" s="6" t="s">
        <v>22</v>
      </c>
      <c r="I2233" s="25">
        <v>0.70000000000000007</v>
      </c>
      <c r="J2233" s="22">
        <v>5000</v>
      </c>
      <c r="K2233" s="23">
        <f t="shared" si="117"/>
        <v>3500.0000000000005</v>
      </c>
      <c r="L2233" s="23">
        <f t="shared" si="118"/>
        <v>875.00000000000011</v>
      </c>
      <c r="M2233" s="33">
        <v>0.25</v>
      </c>
      <c r="N2233" s="30">
        <f t="shared" si="125"/>
        <v>0.7</v>
      </c>
      <c r="O2233" s="31">
        <v>3500</v>
      </c>
      <c r="P2233" s="31">
        <v>875</v>
      </c>
      <c r="Q2233" s="30">
        <f t="shared" si="126"/>
        <v>2450</v>
      </c>
      <c r="R2233" s="27">
        <f t="shared" si="127"/>
        <v>12</v>
      </c>
    </row>
    <row r="2234" spans="1:18">
      <c r="A2234" s="1" t="s">
        <v>39</v>
      </c>
      <c r="B2234" s="6" t="s">
        <v>14</v>
      </c>
      <c r="C2234" s="6">
        <v>1185732</v>
      </c>
      <c r="D2234" s="7">
        <v>44205</v>
      </c>
      <c r="E2234" s="6" t="s">
        <v>46</v>
      </c>
      <c r="F2234" s="6" t="s">
        <v>86</v>
      </c>
      <c r="G2234" s="6" t="s">
        <v>87</v>
      </c>
      <c r="H2234" s="6" t="s">
        <v>17</v>
      </c>
      <c r="I2234" s="25">
        <v>0.4</v>
      </c>
      <c r="J2234" s="22">
        <v>10250</v>
      </c>
      <c r="K2234" s="23">
        <f t="shared" si="117"/>
        <v>4100</v>
      </c>
      <c r="L2234" s="23">
        <f t="shared" si="118"/>
        <v>1845</v>
      </c>
      <c r="M2234" s="33">
        <v>0.45</v>
      </c>
      <c r="N2234" s="30">
        <f t="shared" si="125"/>
        <v>0.4</v>
      </c>
      <c r="O2234" s="31">
        <v>4100</v>
      </c>
      <c r="P2234" s="31">
        <v>1845</v>
      </c>
      <c r="Q2234" s="30">
        <f t="shared" si="126"/>
        <v>1640</v>
      </c>
      <c r="R2234" s="27">
        <f t="shared" si="127"/>
        <v>1</v>
      </c>
    </row>
    <row r="2235" spans="1:18">
      <c r="A2235" s="1"/>
      <c r="B2235" s="6" t="s">
        <v>14</v>
      </c>
      <c r="C2235" s="6">
        <v>1185732</v>
      </c>
      <c r="D2235" s="7">
        <v>44205</v>
      </c>
      <c r="E2235" s="6" t="s">
        <v>46</v>
      </c>
      <c r="F2235" s="6" t="s">
        <v>86</v>
      </c>
      <c r="G2235" s="6" t="s">
        <v>87</v>
      </c>
      <c r="H2235" s="6" t="s">
        <v>18</v>
      </c>
      <c r="I2235" s="25">
        <v>0.4</v>
      </c>
      <c r="J2235" s="22">
        <v>8250</v>
      </c>
      <c r="K2235" s="23">
        <f t="shared" si="117"/>
        <v>3300</v>
      </c>
      <c r="L2235" s="23">
        <f t="shared" si="118"/>
        <v>1155</v>
      </c>
      <c r="M2235" s="33">
        <v>0.35</v>
      </c>
      <c r="N2235" s="30">
        <f t="shared" si="125"/>
        <v>0.4</v>
      </c>
      <c r="O2235" s="31">
        <v>3300</v>
      </c>
      <c r="P2235" s="31">
        <v>1155</v>
      </c>
      <c r="Q2235" s="30">
        <f t="shared" si="126"/>
        <v>1320</v>
      </c>
      <c r="R2235" s="27">
        <f t="shared" si="127"/>
        <v>1</v>
      </c>
    </row>
    <row r="2236" spans="1:18">
      <c r="A2236" s="1"/>
      <c r="B2236" s="6" t="s">
        <v>14</v>
      </c>
      <c r="C2236" s="6">
        <v>1185732</v>
      </c>
      <c r="D2236" s="7">
        <v>44205</v>
      </c>
      <c r="E2236" s="6" t="s">
        <v>46</v>
      </c>
      <c r="F2236" s="6" t="s">
        <v>86</v>
      </c>
      <c r="G2236" s="6" t="s">
        <v>87</v>
      </c>
      <c r="H2236" s="6" t="s">
        <v>19</v>
      </c>
      <c r="I2236" s="25">
        <v>0.30000000000000004</v>
      </c>
      <c r="J2236" s="22">
        <v>8250</v>
      </c>
      <c r="K2236" s="23">
        <f t="shared" si="117"/>
        <v>2475.0000000000005</v>
      </c>
      <c r="L2236" s="23">
        <f t="shared" si="118"/>
        <v>618.75000000000011</v>
      </c>
      <c r="M2236" s="33">
        <v>0.25</v>
      </c>
      <c r="N2236" s="30">
        <f t="shared" si="125"/>
        <v>0.3</v>
      </c>
      <c r="O2236" s="31">
        <v>2475</v>
      </c>
      <c r="P2236" s="31">
        <v>618.75</v>
      </c>
      <c r="Q2236" s="30">
        <f t="shared" si="126"/>
        <v>742.50000000000011</v>
      </c>
      <c r="R2236" s="27">
        <f t="shared" si="127"/>
        <v>1</v>
      </c>
    </row>
    <row r="2237" spans="1:18">
      <c r="A2237" s="1"/>
      <c r="B2237" s="6" t="s">
        <v>14</v>
      </c>
      <c r="C2237" s="6">
        <v>1185732</v>
      </c>
      <c r="D2237" s="7">
        <v>44205</v>
      </c>
      <c r="E2237" s="6" t="s">
        <v>46</v>
      </c>
      <c r="F2237" s="6" t="s">
        <v>86</v>
      </c>
      <c r="G2237" s="6" t="s">
        <v>87</v>
      </c>
      <c r="H2237" s="6" t="s">
        <v>20</v>
      </c>
      <c r="I2237" s="25">
        <v>0.35</v>
      </c>
      <c r="J2237" s="22">
        <v>6750</v>
      </c>
      <c r="K2237" s="23">
        <f t="shared" si="117"/>
        <v>2362.5</v>
      </c>
      <c r="L2237" s="23">
        <f t="shared" si="118"/>
        <v>708.75</v>
      </c>
      <c r="M2237" s="33">
        <v>0.3</v>
      </c>
      <c r="N2237" s="30">
        <f t="shared" si="125"/>
        <v>0.35</v>
      </c>
      <c r="O2237" s="31">
        <v>2362.5</v>
      </c>
      <c r="P2237" s="31">
        <v>708.75</v>
      </c>
      <c r="Q2237" s="30">
        <f t="shared" si="126"/>
        <v>826.875</v>
      </c>
      <c r="R2237" s="27">
        <f t="shared" si="127"/>
        <v>1</v>
      </c>
    </row>
    <row r="2238" spans="1:18">
      <c r="A2238" s="1"/>
      <c r="B2238" s="6" t="s">
        <v>14</v>
      </c>
      <c r="C2238" s="6">
        <v>1185732</v>
      </c>
      <c r="D2238" s="7">
        <v>44205</v>
      </c>
      <c r="E2238" s="6" t="s">
        <v>46</v>
      </c>
      <c r="F2238" s="6" t="s">
        <v>86</v>
      </c>
      <c r="G2238" s="6" t="s">
        <v>87</v>
      </c>
      <c r="H2238" s="6" t="s">
        <v>21</v>
      </c>
      <c r="I2238" s="25">
        <v>0.5</v>
      </c>
      <c r="J2238" s="22">
        <v>7250</v>
      </c>
      <c r="K2238" s="23">
        <f t="shared" si="117"/>
        <v>3625</v>
      </c>
      <c r="L2238" s="23">
        <f t="shared" si="118"/>
        <v>1268.75</v>
      </c>
      <c r="M2238" s="33">
        <v>0.35</v>
      </c>
      <c r="N2238" s="30">
        <f t="shared" si="125"/>
        <v>0.5</v>
      </c>
      <c r="O2238" s="31">
        <v>3625</v>
      </c>
      <c r="P2238" s="31">
        <v>1268.75</v>
      </c>
      <c r="Q2238" s="30">
        <f t="shared" si="126"/>
        <v>1812.5</v>
      </c>
      <c r="R2238" s="27">
        <f t="shared" si="127"/>
        <v>1</v>
      </c>
    </row>
    <row r="2239" spans="1:18">
      <c r="A2239" s="1"/>
      <c r="B2239" s="6" t="s">
        <v>14</v>
      </c>
      <c r="C2239" s="6">
        <v>1185732</v>
      </c>
      <c r="D2239" s="7">
        <v>44205</v>
      </c>
      <c r="E2239" s="6" t="s">
        <v>46</v>
      </c>
      <c r="F2239" s="6" t="s">
        <v>86</v>
      </c>
      <c r="G2239" s="6" t="s">
        <v>87</v>
      </c>
      <c r="H2239" s="6" t="s">
        <v>22</v>
      </c>
      <c r="I2239" s="25">
        <v>0.4</v>
      </c>
      <c r="J2239" s="22">
        <v>8250</v>
      </c>
      <c r="K2239" s="23">
        <f t="shared" si="117"/>
        <v>3300</v>
      </c>
      <c r="L2239" s="23">
        <f t="shared" si="118"/>
        <v>1650</v>
      </c>
      <c r="M2239" s="33">
        <v>0.5</v>
      </c>
      <c r="N2239" s="30">
        <f t="shared" si="125"/>
        <v>0.4</v>
      </c>
      <c r="O2239" s="31">
        <v>3300</v>
      </c>
      <c r="P2239" s="31">
        <v>1650</v>
      </c>
      <c r="Q2239" s="30">
        <f t="shared" si="126"/>
        <v>1320</v>
      </c>
      <c r="R2239" s="27">
        <f t="shared" si="127"/>
        <v>1</v>
      </c>
    </row>
    <row r="2240" spans="1:18">
      <c r="A2240" s="1"/>
      <c r="B2240" s="6" t="s">
        <v>14</v>
      </c>
      <c r="C2240" s="6">
        <v>1185732</v>
      </c>
      <c r="D2240" s="7">
        <v>44234</v>
      </c>
      <c r="E2240" s="6" t="s">
        <v>46</v>
      </c>
      <c r="F2240" s="6" t="s">
        <v>86</v>
      </c>
      <c r="G2240" s="6" t="s">
        <v>87</v>
      </c>
      <c r="H2240" s="6" t="s">
        <v>17</v>
      </c>
      <c r="I2240" s="25">
        <v>0.4</v>
      </c>
      <c r="J2240" s="22">
        <v>10750</v>
      </c>
      <c r="K2240" s="23">
        <f t="shared" si="117"/>
        <v>4300</v>
      </c>
      <c r="L2240" s="23">
        <f t="shared" si="118"/>
        <v>1935</v>
      </c>
      <c r="M2240" s="33">
        <v>0.45</v>
      </c>
      <c r="N2240" s="30">
        <f t="shared" si="125"/>
        <v>0.4</v>
      </c>
      <c r="O2240" s="31">
        <v>4300</v>
      </c>
      <c r="P2240" s="31">
        <v>1935</v>
      </c>
      <c r="Q2240" s="30">
        <f t="shared" si="126"/>
        <v>1720</v>
      </c>
      <c r="R2240" s="27">
        <f t="shared" si="127"/>
        <v>2</v>
      </c>
    </row>
    <row r="2241" spans="1:18">
      <c r="A2241" s="1"/>
      <c r="B2241" s="6" t="s">
        <v>14</v>
      </c>
      <c r="C2241" s="6">
        <v>1185732</v>
      </c>
      <c r="D2241" s="7">
        <v>44234</v>
      </c>
      <c r="E2241" s="6" t="s">
        <v>46</v>
      </c>
      <c r="F2241" s="6" t="s">
        <v>86</v>
      </c>
      <c r="G2241" s="6" t="s">
        <v>87</v>
      </c>
      <c r="H2241" s="6" t="s">
        <v>18</v>
      </c>
      <c r="I2241" s="25">
        <v>0.4</v>
      </c>
      <c r="J2241" s="22">
        <v>7250</v>
      </c>
      <c r="K2241" s="23">
        <f t="shared" si="117"/>
        <v>2900</v>
      </c>
      <c r="L2241" s="23">
        <f t="shared" si="118"/>
        <v>1014.9999999999999</v>
      </c>
      <c r="M2241" s="33">
        <v>0.35</v>
      </c>
      <c r="N2241" s="30">
        <f t="shared" si="125"/>
        <v>0.4</v>
      </c>
      <c r="O2241" s="31">
        <v>2900</v>
      </c>
      <c r="P2241" s="31">
        <v>1015</v>
      </c>
      <c r="Q2241" s="30">
        <f t="shared" si="126"/>
        <v>1160</v>
      </c>
      <c r="R2241" s="27">
        <f t="shared" si="127"/>
        <v>2</v>
      </c>
    </row>
    <row r="2242" spans="1:18">
      <c r="A2242" s="1"/>
      <c r="B2242" s="6" t="s">
        <v>14</v>
      </c>
      <c r="C2242" s="6">
        <v>1185732</v>
      </c>
      <c r="D2242" s="7">
        <v>44234</v>
      </c>
      <c r="E2242" s="6" t="s">
        <v>46</v>
      </c>
      <c r="F2242" s="6" t="s">
        <v>86</v>
      </c>
      <c r="G2242" s="6" t="s">
        <v>87</v>
      </c>
      <c r="H2242" s="6" t="s">
        <v>19</v>
      </c>
      <c r="I2242" s="25">
        <v>0.30000000000000004</v>
      </c>
      <c r="J2242" s="22">
        <v>7750</v>
      </c>
      <c r="K2242" s="23">
        <f t="shared" si="117"/>
        <v>2325.0000000000005</v>
      </c>
      <c r="L2242" s="23">
        <f t="shared" si="118"/>
        <v>581.25000000000011</v>
      </c>
      <c r="M2242" s="33">
        <v>0.25</v>
      </c>
      <c r="N2242" s="30">
        <f t="shared" si="125"/>
        <v>0.3</v>
      </c>
      <c r="O2242" s="31">
        <v>2325</v>
      </c>
      <c r="P2242" s="31">
        <v>581.25</v>
      </c>
      <c r="Q2242" s="30">
        <f t="shared" si="126"/>
        <v>697.50000000000011</v>
      </c>
      <c r="R2242" s="27">
        <f t="shared" si="127"/>
        <v>2</v>
      </c>
    </row>
    <row r="2243" spans="1:18">
      <c r="A2243" s="1"/>
      <c r="B2243" s="6" t="s">
        <v>14</v>
      </c>
      <c r="C2243" s="6">
        <v>1185732</v>
      </c>
      <c r="D2243" s="7">
        <v>44234</v>
      </c>
      <c r="E2243" s="6" t="s">
        <v>46</v>
      </c>
      <c r="F2243" s="6" t="s">
        <v>86</v>
      </c>
      <c r="G2243" s="6" t="s">
        <v>87</v>
      </c>
      <c r="H2243" s="6" t="s">
        <v>20</v>
      </c>
      <c r="I2243" s="25">
        <v>0.35</v>
      </c>
      <c r="J2243" s="22">
        <v>6250</v>
      </c>
      <c r="K2243" s="23">
        <f t="shared" si="117"/>
        <v>2187.5</v>
      </c>
      <c r="L2243" s="23">
        <f t="shared" si="118"/>
        <v>656.25</v>
      </c>
      <c r="M2243" s="33">
        <v>0.3</v>
      </c>
      <c r="N2243" s="30">
        <f t="shared" ref="N2243:N2306" si="128">_xlfn.NUMBERVALUE(SUBSTITUTE(I2243,"$",""))</f>
        <v>0.35</v>
      </c>
      <c r="O2243" s="31">
        <v>2187.5</v>
      </c>
      <c r="P2243" s="31">
        <v>656.25</v>
      </c>
      <c r="Q2243" s="30">
        <f t="shared" ref="Q2243:Q2306" si="129">N2243*K2243</f>
        <v>765.625</v>
      </c>
      <c r="R2243" s="27">
        <f t="shared" si="127"/>
        <v>2</v>
      </c>
    </row>
    <row r="2244" spans="1:18">
      <c r="A2244" s="1"/>
      <c r="B2244" s="6" t="s">
        <v>14</v>
      </c>
      <c r="C2244" s="6">
        <v>1185732</v>
      </c>
      <c r="D2244" s="7">
        <v>44234</v>
      </c>
      <c r="E2244" s="6" t="s">
        <v>46</v>
      </c>
      <c r="F2244" s="6" t="s">
        <v>86</v>
      </c>
      <c r="G2244" s="6" t="s">
        <v>87</v>
      </c>
      <c r="H2244" s="6" t="s">
        <v>21</v>
      </c>
      <c r="I2244" s="25">
        <v>0.5</v>
      </c>
      <c r="J2244" s="22">
        <v>7000</v>
      </c>
      <c r="K2244" s="23">
        <f t="shared" si="117"/>
        <v>3500</v>
      </c>
      <c r="L2244" s="23">
        <f t="shared" si="118"/>
        <v>1225</v>
      </c>
      <c r="M2244" s="33">
        <v>0.35</v>
      </c>
      <c r="N2244" s="30">
        <f t="shared" si="128"/>
        <v>0.5</v>
      </c>
      <c r="O2244" s="31">
        <v>3500</v>
      </c>
      <c r="P2244" s="31">
        <v>1225</v>
      </c>
      <c r="Q2244" s="30">
        <f t="shared" si="129"/>
        <v>1750</v>
      </c>
      <c r="R2244" s="27">
        <f t="shared" si="127"/>
        <v>2</v>
      </c>
    </row>
    <row r="2245" spans="1:18">
      <c r="A2245" s="1"/>
      <c r="B2245" s="6" t="s">
        <v>14</v>
      </c>
      <c r="C2245" s="6">
        <v>1185732</v>
      </c>
      <c r="D2245" s="7">
        <v>44234</v>
      </c>
      <c r="E2245" s="6" t="s">
        <v>46</v>
      </c>
      <c r="F2245" s="6" t="s">
        <v>86</v>
      </c>
      <c r="G2245" s="6" t="s">
        <v>87</v>
      </c>
      <c r="H2245" s="6" t="s">
        <v>22</v>
      </c>
      <c r="I2245" s="25">
        <v>0.35</v>
      </c>
      <c r="J2245" s="22">
        <v>8000</v>
      </c>
      <c r="K2245" s="23">
        <f t="shared" si="117"/>
        <v>2800</v>
      </c>
      <c r="L2245" s="23">
        <f t="shared" si="118"/>
        <v>1400</v>
      </c>
      <c r="M2245" s="33">
        <v>0.5</v>
      </c>
      <c r="N2245" s="30">
        <f t="shared" si="128"/>
        <v>0.35</v>
      </c>
      <c r="O2245" s="31">
        <v>2800</v>
      </c>
      <c r="P2245" s="31">
        <v>1400</v>
      </c>
      <c r="Q2245" s="30">
        <f t="shared" si="129"/>
        <v>979.99999999999989</v>
      </c>
      <c r="R2245" s="27">
        <f t="shared" si="127"/>
        <v>2</v>
      </c>
    </row>
    <row r="2246" spans="1:18">
      <c r="A2246" s="1"/>
      <c r="B2246" s="6" t="s">
        <v>14</v>
      </c>
      <c r="C2246" s="6">
        <v>1185732</v>
      </c>
      <c r="D2246" s="7">
        <v>44260</v>
      </c>
      <c r="E2246" s="6" t="s">
        <v>46</v>
      </c>
      <c r="F2246" s="6" t="s">
        <v>86</v>
      </c>
      <c r="G2246" s="6" t="s">
        <v>87</v>
      </c>
      <c r="H2246" s="6" t="s">
        <v>17</v>
      </c>
      <c r="I2246" s="25">
        <v>0.35</v>
      </c>
      <c r="J2246" s="22">
        <v>10200</v>
      </c>
      <c r="K2246" s="23">
        <f t="shared" si="117"/>
        <v>3570</v>
      </c>
      <c r="L2246" s="23">
        <f t="shared" si="118"/>
        <v>1606.5</v>
      </c>
      <c r="M2246" s="33">
        <v>0.45</v>
      </c>
      <c r="N2246" s="30">
        <f t="shared" si="128"/>
        <v>0.35</v>
      </c>
      <c r="O2246" s="31">
        <v>3570</v>
      </c>
      <c r="P2246" s="31">
        <v>1606.5</v>
      </c>
      <c r="Q2246" s="30">
        <f t="shared" si="129"/>
        <v>1249.5</v>
      </c>
      <c r="R2246" s="27">
        <f t="shared" si="127"/>
        <v>3</v>
      </c>
    </row>
    <row r="2247" spans="1:18">
      <c r="A2247" s="1"/>
      <c r="B2247" s="6" t="s">
        <v>14</v>
      </c>
      <c r="C2247" s="6">
        <v>1185732</v>
      </c>
      <c r="D2247" s="7">
        <v>44260</v>
      </c>
      <c r="E2247" s="6" t="s">
        <v>46</v>
      </c>
      <c r="F2247" s="6" t="s">
        <v>86</v>
      </c>
      <c r="G2247" s="6" t="s">
        <v>87</v>
      </c>
      <c r="H2247" s="6" t="s">
        <v>18</v>
      </c>
      <c r="I2247" s="25">
        <v>0.35</v>
      </c>
      <c r="J2247" s="22">
        <v>7000</v>
      </c>
      <c r="K2247" s="23">
        <f t="shared" si="117"/>
        <v>2450</v>
      </c>
      <c r="L2247" s="23">
        <f t="shared" si="118"/>
        <v>857.5</v>
      </c>
      <c r="M2247" s="33">
        <v>0.35</v>
      </c>
      <c r="N2247" s="30">
        <f t="shared" si="128"/>
        <v>0.35</v>
      </c>
      <c r="O2247" s="31">
        <v>2450</v>
      </c>
      <c r="P2247" s="31">
        <v>857.5</v>
      </c>
      <c r="Q2247" s="30">
        <f t="shared" si="129"/>
        <v>857.5</v>
      </c>
      <c r="R2247" s="27">
        <f t="shared" si="127"/>
        <v>3</v>
      </c>
    </row>
    <row r="2248" spans="1:18">
      <c r="A2248" s="1"/>
      <c r="B2248" s="6" t="s">
        <v>14</v>
      </c>
      <c r="C2248" s="6">
        <v>1185732</v>
      </c>
      <c r="D2248" s="7">
        <v>44260</v>
      </c>
      <c r="E2248" s="6" t="s">
        <v>46</v>
      </c>
      <c r="F2248" s="6" t="s">
        <v>86</v>
      </c>
      <c r="G2248" s="6" t="s">
        <v>87</v>
      </c>
      <c r="H2248" s="6" t="s">
        <v>19</v>
      </c>
      <c r="I2248" s="25">
        <v>0.25</v>
      </c>
      <c r="J2248" s="22">
        <v>7250</v>
      </c>
      <c r="K2248" s="23">
        <f t="shared" si="117"/>
        <v>1812.5</v>
      </c>
      <c r="L2248" s="23">
        <f t="shared" si="118"/>
        <v>453.125</v>
      </c>
      <c r="M2248" s="33">
        <v>0.25</v>
      </c>
      <c r="N2248" s="30">
        <f t="shared" si="128"/>
        <v>0.25</v>
      </c>
      <c r="O2248" s="31">
        <v>1812.5</v>
      </c>
      <c r="P2248" s="31">
        <v>453.125</v>
      </c>
      <c r="Q2248" s="30">
        <f t="shared" si="129"/>
        <v>453.125</v>
      </c>
      <c r="R2248" s="27">
        <f t="shared" si="127"/>
        <v>3</v>
      </c>
    </row>
    <row r="2249" spans="1:18">
      <c r="A2249" s="1"/>
      <c r="B2249" s="6" t="s">
        <v>14</v>
      </c>
      <c r="C2249" s="6">
        <v>1185732</v>
      </c>
      <c r="D2249" s="7">
        <v>44260</v>
      </c>
      <c r="E2249" s="6" t="s">
        <v>46</v>
      </c>
      <c r="F2249" s="6" t="s">
        <v>86</v>
      </c>
      <c r="G2249" s="6" t="s">
        <v>87</v>
      </c>
      <c r="H2249" s="6" t="s">
        <v>20</v>
      </c>
      <c r="I2249" s="25">
        <v>0.29999999999999993</v>
      </c>
      <c r="J2249" s="22">
        <v>5750</v>
      </c>
      <c r="K2249" s="23">
        <f t="shared" si="117"/>
        <v>1724.9999999999995</v>
      </c>
      <c r="L2249" s="23">
        <f t="shared" si="118"/>
        <v>517.49999999999989</v>
      </c>
      <c r="M2249" s="33">
        <v>0.3</v>
      </c>
      <c r="N2249" s="30">
        <f t="shared" si="128"/>
        <v>0.3</v>
      </c>
      <c r="O2249" s="31">
        <v>1725</v>
      </c>
      <c r="P2249" s="31">
        <v>517.5</v>
      </c>
      <c r="Q2249" s="30">
        <f t="shared" si="129"/>
        <v>517.49999999999989</v>
      </c>
      <c r="R2249" s="27">
        <f t="shared" si="127"/>
        <v>3</v>
      </c>
    </row>
    <row r="2250" spans="1:18">
      <c r="A2250" s="1"/>
      <c r="B2250" s="6" t="s">
        <v>14</v>
      </c>
      <c r="C2250" s="6">
        <v>1185732</v>
      </c>
      <c r="D2250" s="7">
        <v>44260</v>
      </c>
      <c r="E2250" s="6" t="s">
        <v>46</v>
      </c>
      <c r="F2250" s="6" t="s">
        <v>86</v>
      </c>
      <c r="G2250" s="6" t="s">
        <v>87</v>
      </c>
      <c r="H2250" s="6" t="s">
        <v>21</v>
      </c>
      <c r="I2250" s="25">
        <v>0.45000000000000007</v>
      </c>
      <c r="J2250" s="22">
        <v>6250</v>
      </c>
      <c r="K2250" s="23">
        <f t="shared" si="117"/>
        <v>2812.5000000000005</v>
      </c>
      <c r="L2250" s="23">
        <f t="shared" si="118"/>
        <v>984.37500000000011</v>
      </c>
      <c r="M2250" s="33">
        <v>0.35</v>
      </c>
      <c r="N2250" s="30">
        <f t="shared" si="128"/>
        <v>0.45</v>
      </c>
      <c r="O2250" s="31">
        <v>2812.5</v>
      </c>
      <c r="P2250" s="31">
        <v>984.375</v>
      </c>
      <c r="Q2250" s="30">
        <f t="shared" si="129"/>
        <v>1265.6250000000002</v>
      </c>
      <c r="R2250" s="27">
        <f t="shared" si="127"/>
        <v>3</v>
      </c>
    </row>
    <row r="2251" spans="1:18">
      <c r="A2251" s="1"/>
      <c r="B2251" s="6" t="s">
        <v>14</v>
      </c>
      <c r="C2251" s="6">
        <v>1185732</v>
      </c>
      <c r="D2251" s="7">
        <v>44260</v>
      </c>
      <c r="E2251" s="6" t="s">
        <v>46</v>
      </c>
      <c r="F2251" s="6" t="s">
        <v>86</v>
      </c>
      <c r="G2251" s="6" t="s">
        <v>87</v>
      </c>
      <c r="H2251" s="6" t="s">
        <v>22</v>
      </c>
      <c r="I2251" s="25">
        <v>0.35</v>
      </c>
      <c r="J2251" s="22">
        <v>7250</v>
      </c>
      <c r="K2251" s="23">
        <f t="shared" si="117"/>
        <v>2537.5</v>
      </c>
      <c r="L2251" s="23">
        <f t="shared" si="118"/>
        <v>1268.75</v>
      </c>
      <c r="M2251" s="33">
        <v>0.5</v>
      </c>
      <c r="N2251" s="30">
        <f t="shared" si="128"/>
        <v>0.35</v>
      </c>
      <c r="O2251" s="31">
        <v>2537.5</v>
      </c>
      <c r="P2251" s="31">
        <v>1268.75</v>
      </c>
      <c r="Q2251" s="30">
        <f t="shared" si="129"/>
        <v>888.125</v>
      </c>
      <c r="R2251" s="27">
        <f t="shared" si="127"/>
        <v>3</v>
      </c>
    </row>
    <row r="2252" spans="1:18">
      <c r="A2252" s="1"/>
      <c r="B2252" s="6" t="s">
        <v>14</v>
      </c>
      <c r="C2252" s="6">
        <v>1185732</v>
      </c>
      <c r="D2252" s="7">
        <v>44292</v>
      </c>
      <c r="E2252" s="6" t="s">
        <v>46</v>
      </c>
      <c r="F2252" s="6" t="s">
        <v>86</v>
      </c>
      <c r="G2252" s="6" t="s">
        <v>87</v>
      </c>
      <c r="H2252" s="6" t="s">
        <v>17</v>
      </c>
      <c r="I2252" s="25">
        <v>0.35</v>
      </c>
      <c r="J2252" s="22">
        <v>9750</v>
      </c>
      <c r="K2252" s="23">
        <f t="shared" si="117"/>
        <v>3412.5</v>
      </c>
      <c r="L2252" s="23">
        <f t="shared" si="118"/>
        <v>1535.625</v>
      </c>
      <c r="M2252" s="33">
        <v>0.45</v>
      </c>
      <c r="N2252" s="30">
        <f t="shared" si="128"/>
        <v>0.35</v>
      </c>
      <c r="O2252" s="31">
        <v>3412.5</v>
      </c>
      <c r="P2252" s="31">
        <v>1535.625</v>
      </c>
      <c r="Q2252" s="30">
        <f t="shared" si="129"/>
        <v>1194.375</v>
      </c>
      <c r="R2252" s="27">
        <f t="shared" si="127"/>
        <v>4</v>
      </c>
    </row>
    <row r="2253" spans="1:18">
      <c r="A2253" s="1"/>
      <c r="B2253" s="6" t="s">
        <v>14</v>
      </c>
      <c r="C2253" s="6">
        <v>1185732</v>
      </c>
      <c r="D2253" s="7">
        <v>44292</v>
      </c>
      <c r="E2253" s="6" t="s">
        <v>46</v>
      </c>
      <c r="F2253" s="6" t="s">
        <v>86</v>
      </c>
      <c r="G2253" s="6" t="s">
        <v>87</v>
      </c>
      <c r="H2253" s="6" t="s">
        <v>18</v>
      </c>
      <c r="I2253" s="25">
        <v>0.35</v>
      </c>
      <c r="J2253" s="22">
        <v>6750</v>
      </c>
      <c r="K2253" s="23">
        <f t="shared" si="117"/>
        <v>2362.5</v>
      </c>
      <c r="L2253" s="23">
        <f t="shared" si="118"/>
        <v>826.875</v>
      </c>
      <c r="M2253" s="33">
        <v>0.35</v>
      </c>
      <c r="N2253" s="30">
        <f t="shared" si="128"/>
        <v>0.35</v>
      </c>
      <c r="O2253" s="31">
        <v>2362.5</v>
      </c>
      <c r="P2253" s="31">
        <v>826.875</v>
      </c>
      <c r="Q2253" s="30">
        <f t="shared" si="129"/>
        <v>826.875</v>
      </c>
      <c r="R2253" s="27">
        <f t="shared" si="127"/>
        <v>4</v>
      </c>
    </row>
    <row r="2254" spans="1:18">
      <c r="A2254" s="1"/>
      <c r="B2254" s="6" t="s">
        <v>14</v>
      </c>
      <c r="C2254" s="6">
        <v>1185732</v>
      </c>
      <c r="D2254" s="7">
        <v>44292</v>
      </c>
      <c r="E2254" s="6" t="s">
        <v>46</v>
      </c>
      <c r="F2254" s="6" t="s">
        <v>86</v>
      </c>
      <c r="G2254" s="6" t="s">
        <v>87</v>
      </c>
      <c r="H2254" s="6" t="s">
        <v>19</v>
      </c>
      <c r="I2254" s="25">
        <v>0.25</v>
      </c>
      <c r="J2254" s="22">
        <v>6750</v>
      </c>
      <c r="K2254" s="23">
        <f t="shared" si="117"/>
        <v>1687.5</v>
      </c>
      <c r="L2254" s="23">
        <f t="shared" si="118"/>
        <v>421.875</v>
      </c>
      <c r="M2254" s="33">
        <v>0.25</v>
      </c>
      <c r="N2254" s="30">
        <f t="shared" si="128"/>
        <v>0.25</v>
      </c>
      <c r="O2254" s="31">
        <v>1687.5</v>
      </c>
      <c r="P2254" s="31">
        <v>421.875</v>
      </c>
      <c r="Q2254" s="30">
        <f t="shared" si="129"/>
        <v>421.875</v>
      </c>
      <c r="R2254" s="27">
        <f t="shared" si="127"/>
        <v>4</v>
      </c>
    </row>
    <row r="2255" spans="1:18">
      <c r="A2255" s="1"/>
      <c r="B2255" s="6" t="s">
        <v>14</v>
      </c>
      <c r="C2255" s="6">
        <v>1185732</v>
      </c>
      <c r="D2255" s="7">
        <v>44292</v>
      </c>
      <c r="E2255" s="6" t="s">
        <v>46</v>
      </c>
      <c r="F2255" s="6" t="s">
        <v>86</v>
      </c>
      <c r="G2255" s="6" t="s">
        <v>87</v>
      </c>
      <c r="H2255" s="6" t="s">
        <v>20</v>
      </c>
      <c r="I2255" s="25">
        <v>0.29999999999999993</v>
      </c>
      <c r="J2255" s="22">
        <v>6000</v>
      </c>
      <c r="K2255" s="23">
        <f t="shared" si="117"/>
        <v>1799.9999999999995</v>
      </c>
      <c r="L2255" s="23">
        <f t="shared" si="118"/>
        <v>539.99999999999989</v>
      </c>
      <c r="M2255" s="33">
        <v>0.3</v>
      </c>
      <c r="N2255" s="30">
        <f t="shared" si="128"/>
        <v>0.3</v>
      </c>
      <c r="O2255" s="31">
        <v>1800</v>
      </c>
      <c r="P2255" s="31">
        <v>540</v>
      </c>
      <c r="Q2255" s="30">
        <f t="shared" si="129"/>
        <v>539.99999999999989</v>
      </c>
      <c r="R2255" s="27">
        <f t="shared" si="127"/>
        <v>4</v>
      </c>
    </row>
    <row r="2256" spans="1:18">
      <c r="A2256" s="1"/>
      <c r="B2256" s="6" t="s">
        <v>14</v>
      </c>
      <c r="C2256" s="6">
        <v>1185732</v>
      </c>
      <c r="D2256" s="7">
        <v>44292</v>
      </c>
      <c r="E2256" s="6" t="s">
        <v>46</v>
      </c>
      <c r="F2256" s="6" t="s">
        <v>86</v>
      </c>
      <c r="G2256" s="6" t="s">
        <v>87</v>
      </c>
      <c r="H2256" s="6" t="s">
        <v>21</v>
      </c>
      <c r="I2256" s="25">
        <v>0.5</v>
      </c>
      <c r="J2256" s="22">
        <v>6250</v>
      </c>
      <c r="K2256" s="23">
        <f t="shared" si="117"/>
        <v>3125</v>
      </c>
      <c r="L2256" s="23">
        <f t="shared" si="118"/>
        <v>1093.75</v>
      </c>
      <c r="M2256" s="33">
        <v>0.35</v>
      </c>
      <c r="N2256" s="30">
        <f t="shared" si="128"/>
        <v>0.5</v>
      </c>
      <c r="O2256" s="31">
        <v>3125</v>
      </c>
      <c r="P2256" s="31">
        <v>1093.75</v>
      </c>
      <c r="Q2256" s="30">
        <f t="shared" si="129"/>
        <v>1562.5</v>
      </c>
      <c r="R2256" s="27">
        <f t="shared" si="127"/>
        <v>4</v>
      </c>
    </row>
    <row r="2257" spans="1:18">
      <c r="A2257" s="1"/>
      <c r="B2257" s="6" t="s">
        <v>14</v>
      </c>
      <c r="C2257" s="6">
        <v>1185732</v>
      </c>
      <c r="D2257" s="7">
        <v>44292</v>
      </c>
      <c r="E2257" s="6" t="s">
        <v>46</v>
      </c>
      <c r="F2257" s="6" t="s">
        <v>86</v>
      </c>
      <c r="G2257" s="6" t="s">
        <v>87</v>
      </c>
      <c r="H2257" s="6" t="s">
        <v>22</v>
      </c>
      <c r="I2257" s="25">
        <v>0.4</v>
      </c>
      <c r="J2257" s="22">
        <v>7750</v>
      </c>
      <c r="K2257" s="23">
        <f t="shared" si="117"/>
        <v>3100</v>
      </c>
      <c r="L2257" s="23">
        <f t="shared" si="118"/>
        <v>1550</v>
      </c>
      <c r="M2257" s="33">
        <v>0.5</v>
      </c>
      <c r="N2257" s="30">
        <f t="shared" si="128"/>
        <v>0.4</v>
      </c>
      <c r="O2257" s="31">
        <v>3100</v>
      </c>
      <c r="P2257" s="31">
        <v>1550</v>
      </c>
      <c r="Q2257" s="30">
        <f t="shared" si="129"/>
        <v>1240</v>
      </c>
      <c r="R2257" s="27">
        <f t="shared" si="127"/>
        <v>4</v>
      </c>
    </row>
    <row r="2258" spans="1:18">
      <c r="A2258" s="1"/>
      <c r="B2258" s="6" t="s">
        <v>14</v>
      </c>
      <c r="C2258" s="6">
        <v>1185732</v>
      </c>
      <c r="D2258" s="7">
        <v>44321</v>
      </c>
      <c r="E2258" s="6" t="s">
        <v>46</v>
      </c>
      <c r="F2258" s="6" t="s">
        <v>86</v>
      </c>
      <c r="G2258" s="6" t="s">
        <v>87</v>
      </c>
      <c r="H2258" s="6" t="s">
        <v>17</v>
      </c>
      <c r="I2258" s="25">
        <v>0.5</v>
      </c>
      <c r="J2258" s="22">
        <v>10450</v>
      </c>
      <c r="K2258" s="23">
        <f t="shared" si="117"/>
        <v>5225</v>
      </c>
      <c r="L2258" s="23">
        <f t="shared" si="118"/>
        <v>2351.25</v>
      </c>
      <c r="M2258" s="33">
        <v>0.45</v>
      </c>
      <c r="N2258" s="30">
        <f t="shared" si="128"/>
        <v>0.5</v>
      </c>
      <c r="O2258" s="31">
        <v>5225</v>
      </c>
      <c r="P2258" s="31">
        <v>2351.25</v>
      </c>
      <c r="Q2258" s="30">
        <f t="shared" si="129"/>
        <v>2612.5</v>
      </c>
      <c r="R2258" s="27">
        <f t="shared" si="127"/>
        <v>5</v>
      </c>
    </row>
    <row r="2259" spans="1:18">
      <c r="A2259" s="1"/>
      <c r="B2259" s="6" t="s">
        <v>14</v>
      </c>
      <c r="C2259" s="6">
        <v>1185732</v>
      </c>
      <c r="D2259" s="7">
        <v>44321</v>
      </c>
      <c r="E2259" s="6" t="s">
        <v>46</v>
      </c>
      <c r="F2259" s="6" t="s">
        <v>86</v>
      </c>
      <c r="G2259" s="6" t="s">
        <v>87</v>
      </c>
      <c r="H2259" s="6" t="s">
        <v>18</v>
      </c>
      <c r="I2259" s="25">
        <v>0.5</v>
      </c>
      <c r="J2259" s="22">
        <v>7500</v>
      </c>
      <c r="K2259" s="23">
        <f t="shared" si="117"/>
        <v>3750</v>
      </c>
      <c r="L2259" s="23">
        <f t="shared" si="118"/>
        <v>1312.5</v>
      </c>
      <c r="M2259" s="33">
        <v>0.35</v>
      </c>
      <c r="N2259" s="30">
        <f t="shared" si="128"/>
        <v>0.5</v>
      </c>
      <c r="O2259" s="31">
        <v>3750</v>
      </c>
      <c r="P2259" s="31">
        <v>1312.5</v>
      </c>
      <c r="Q2259" s="30">
        <f t="shared" si="129"/>
        <v>1875</v>
      </c>
      <c r="R2259" s="27">
        <f t="shared" si="127"/>
        <v>5</v>
      </c>
    </row>
    <row r="2260" spans="1:18">
      <c r="A2260" s="1"/>
      <c r="B2260" s="6" t="s">
        <v>14</v>
      </c>
      <c r="C2260" s="6">
        <v>1185732</v>
      </c>
      <c r="D2260" s="7">
        <v>44321</v>
      </c>
      <c r="E2260" s="6" t="s">
        <v>46</v>
      </c>
      <c r="F2260" s="6" t="s">
        <v>86</v>
      </c>
      <c r="G2260" s="6" t="s">
        <v>87</v>
      </c>
      <c r="H2260" s="6" t="s">
        <v>19</v>
      </c>
      <c r="I2260" s="25">
        <v>0.45</v>
      </c>
      <c r="J2260" s="22">
        <v>7250</v>
      </c>
      <c r="K2260" s="23">
        <f t="shared" si="117"/>
        <v>3262.5</v>
      </c>
      <c r="L2260" s="23">
        <f t="shared" si="118"/>
        <v>815.625</v>
      </c>
      <c r="M2260" s="33">
        <v>0.25</v>
      </c>
      <c r="N2260" s="30">
        <f t="shared" si="128"/>
        <v>0.45</v>
      </c>
      <c r="O2260" s="31">
        <v>3262.5</v>
      </c>
      <c r="P2260" s="31">
        <v>815.625</v>
      </c>
      <c r="Q2260" s="30">
        <f t="shared" si="129"/>
        <v>1468.125</v>
      </c>
      <c r="R2260" s="27">
        <f t="shared" si="127"/>
        <v>5</v>
      </c>
    </row>
    <row r="2261" spans="1:18">
      <c r="A2261" s="1"/>
      <c r="B2261" s="6" t="s">
        <v>14</v>
      </c>
      <c r="C2261" s="6">
        <v>1185732</v>
      </c>
      <c r="D2261" s="7">
        <v>44321</v>
      </c>
      <c r="E2261" s="6" t="s">
        <v>46</v>
      </c>
      <c r="F2261" s="6" t="s">
        <v>86</v>
      </c>
      <c r="G2261" s="6" t="s">
        <v>87</v>
      </c>
      <c r="H2261" s="6" t="s">
        <v>20</v>
      </c>
      <c r="I2261" s="25">
        <v>0.45</v>
      </c>
      <c r="J2261" s="22">
        <v>6750</v>
      </c>
      <c r="K2261" s="23">
        <f t="shared" si="117"/>
        <v>3037.5</v>
      </c>
      <c r="L2261" s="23">
        <f t="shared" si="118"/>
        <v>911.25</v>
      </c>
      <c r="M2261" s="33">
        <v>0.3</v>
      </c>
      <c r="N2261" s="30">
        <f t="shared" si="128"/>
        <v>0.45</v>
      </c>
      <c r="O2261" s="31">
        <v>3037.5</v>
      </c>
      <c r="P2261" s="31">
        <v>911.25</v>
      </c>
      <c r="Q2261" s="30">
        <f t="shared" si="129"/>
        <v>1366.875</v>
      </c>
      <c r="R2261" s="27">
        <f t="shared" si="127"/>
        <v>5</v>
      </c>
    </row>
    <row r="2262" spans="1:18">
      <c r="A2262" s="1"/>
      <c r="B2262" s="6" t="s">
        <v>14</v>
      </c>
      <c r="C2262" s="6">
        <v>1185732</v>
      </c>
      <c r="D2262" s="7">
        <v>44321</v>
      </c>
      <c r="E2262" s="6" t="s">
        <v>46</v>
      </c>
      <c r="F2262" s="6" t="s">
        <v>86</v>
      </c>
      <c r="G2262" s="6" t="s">
        <v>87</v>
      </c>
      <c r="H2262" s="6" t="s">
        <v>21</v>
      </c>
      <c r="I2262" s="25">
        <v>0.54999999999999993</v>
      </c>
      <c r="J2262" s="22">
        <v>7000</v>
      </c>
      <c r="K2262" s="23">
        <f t="shared" si="117"/>
        <v>3849.9999999999995</v>
      </c>
      <c r="L2262" s="23">
        <f t="shared" si="118"/>
        <v>1347.4999999999998</v>
      </c>
      <c r="M2262" s="33">
        <v>0.35</v>
      </c>
      <c r="N2262" s="30">
        <f t="shared" si="128"/>
        <v>0.55000000000000004</v>
      </c>
      <c r="O2262" s="31">
        <v>3850</v>
      </c>
      <c r="P2262" s="31">
        <v>1347.5</v>
      </c>
      <c r="Q2262" s="30">
        <f t="shared" si="129"/>
        <v>2117.5</v>
      </c>
      <c r="R2262" s="27">
        <f t="shared" si="127"/>
        <v>5</v>
      </c>
    </row>
    <row r="2263" spans="1:18">
      <c r="A2263" s="1"/>
      <c r="B2263" s="6" t="s">
        <v>14</v>
      </c>
      <c r="C2263" s="6">
        <v>1185732</v>
      </c>
      <c r="D2263" s="7">
        <v>44321</v>
      </c>
      <c r="E2263" s="6" t="s">
        <v>46</v>
      </c>
      <c r="F2263" s="6" t="s">
        <v>86</v>
      </c>
      <c r="G2263" s="6" t="s">
        <v>87</v>
      </c>
      <c r="H2263" s="6" t="s">
        <v>22</v>
      </c>
      <c r="I2263" s="25">
        <v>0.6</v>
      </c>
      <c r="J2263" s="22">
        <v>8000</v>
      </c>
      <c r="K2263" s="23">
        <f t="shared" si="117"/>
        <v>4800</v>
      </c>
      <c r="L2263" s="23">
        <f t="shared" si="118"/>
        <v>2400</v>
      </c>
      <c r="M2263" s="33">
        <v>0.5</v>
      </c>
      <c r="N2263" s="30">
        <f t="shared" si="128"/>
        <v>0.6</v>
      </c>
      <c r="O2263" s="31">
        <v>4800</v>
      </c>
      <c r="P2263" s="31">
        <v>2400</v>
      </c>
      <c r="Q2263" s="30">
        <f t="shared" si="129"/>
        <v>2880</v>
      </c>
      <c r="R2263" s="27">
        <f t="shared" si="127"/>
        <v>5</v>
      </c>
    </row>
    <row r="2264" spans="1:18">
      <c r="A2264" s="1"/>
      <c r="B2264" s="6" t="s">
        <v>14</v>
      </c>
      <c r="C2264" s="6">
        <v>1185732</v>
      </c>
      <c r="D2264" s="7">
        <v>44354</v>
      </c>
      <c r="E2264" s="6" t="s">
        <v>46</v>
      </c>
      <c r="F2264" s="6" t="s">
        <v>86</v>
      </c>
      <c r="G2264" s="6" t="s">
        <v>87</v>
      </c>
      <c r="H2264" s="6" t="s">
        <v>17</v>
      </c>
      <c r="I2264" s="25">
        <v>0.54999999999999993</v>
      </c>
      <c r="J2264" s="22">
        <v>10500</v>
      </c>
      <c r="K2264" s="23">
        <f t="shared" si="117"/>
        <v>5774.9999999999991</v>
      </c>
      <c r="L2264" s="23">
        <f t="shared" si="118"/>
        <v>2598.7499999999995</v>
      </c>
      <c r="M2264" s="33">
        <v>0.45</v>
      </c>
      <c r="N2264" s="30">
        <f t="shared" si="128"/>
        <v>0.55000000000000004</v>
      </c>
      <c r="O2264" s="31">
        <v>5775</v>
      </c>
      <c r="P2264" s="31">
        <v>2598.75</v>
      </c>
      <c r="Q2264" s="30">
        <f t="shared" si="129"/>
        <v>3176.2499999999995</v>
      </c>
      <c r="R2264" s="27">
        <f t="shared" si="127"/>
        <v>6</v>
      </c>
    </row>
    <row r="2265" spans="1:18">
      <c r="A2265" s="1"/>
      <c r="B2265" s="6" t="s">
        <v>14</v>
      </c>
      <c r="C2265" s="6">
        <v>1185732</v>
      </c>
      <c r="D2265" s="7">
        <v>44354</v>
      </c>
      <c r="E2265" s="6" t="s">
        <v>46</v>
      </c>
      <c r="F2265" s="6" t="s">
        <v>86</v>
      </c>
      <c r="G2265" s="6" t="s">
        <v>87</v>
      </c>
      <c r="H2265" s="6" t="s">
        <v>18</v>
      </c>
      <c r="I2265" s="25">
        <v>0.5</v>
      </c>
      <c r="J2265" s="22">
        <v>8000</v>
      </c>
      <c r="K2265" s="23">
        <f t="shared" si="117"/>
        <v>4000</v>
      </c>
      <c r="L2265" s="23">
        <f t="shared" si="118"/>
        <v>1400</v>
      </c>
      <c r="M2265" s="33">
        <v>0.35</v>
      </c>
      <c r="N2265" s="30">
        <f t="shared" si="128"/>
        <v>0.5</v>
      </c>
      <c r="O2265" s="31">
        <v>4000</v>
      </c>
      <c r="P2265" s="31">
        <v>1400</v>
      </c>
      <c r="Q2265" s="30">
        <f t="shared" si="129"/>
        <v>2000</v>
      </c>
      <c r="R2265" s="27">
        <f t="shared" si="127"/>
        <v>6</v>
      </c>
    </row>
    <row r="2266" spans="1:18">
      <c r="A2266" s="1"/>
      <c r="B2266" s="6" t="s">
        <v>14</v>
      </c>
      <c r="C2266" s="6">
        <v>1185732</v>
      </c>
      <c r="D2266" s="7">
        <v>44354</v>
      </c>
      <c r="E2266" s="6" t="s">
        <v>46</v>
      </c>
      <c r="F2266" s="6" t="s">
        <v>86</v>
      </c>
      <c r="G2266" s="6" t="s">
        <v>87</v>
      </c>
      <c r="H2266" s="6" t="s">
        <v>19</v>
      </c>
      <c r="I2266" s="25">
        <v>0.5</v>
      </c>
      <c r="J2266" s="22">
        <v>7750</v>
      </c>
      <c r="K2266" s="23">
        <f t="shared" si="117"/>
        <v>3875</v>
      </c>
      <c r="L2266" s="23">
        <f t="shared" si="118"/>
        <v>968.75</v>
      </c>
      <c r="M2266" s="33">
        <v>0.25</v>
      </c>
      <c r="N2266" s="30">
        <f t="shared" si="128"/>
        <v>0.5</v>
      </c>
      <c r="O2266" s="31">
        <v>3875</v>
      </c>
      <c r="P2266" s="31">
        <v>968.75</v>
      </c>
      <c r="Q2266" s="30">
        <f t="shared" si="129"/>
        <v>1937.5</v>
      </c>
      <c r="R2266" s="27">
        <f t="shared" si="127"/>
        <v>6</v>
      </c>
    </row>
    <row r="2267" spans="1:18">
      <c r="A2267" s="1"/>
      <c r="B2267" s="6" t="s">
        <v>14</v>
      </c>
      <c r="C2267" s="6">
        <v>1185732</v>
      </c>
      <c r="D2267" s="7">
        <v>44354</v>
      </c>
      <c r="E2267" s="6" t="s">
        <v>46</v>
      </c>
      <c r="F2267" s="6" t="s">
        <v>86</v>
      </c>
      <c r="G2267" s="6" t="s">
        <v>87</v>
      </c>
      <c r="H2267" s="6" t="s">
        <v>20</v>
      </c>
      <c r="I2267" s="25">
        <v>0.5</v>
      </c>
      <c r="J2267" s="22">
        <v>7500</v>
      </c>
      <c r="K2267" s="23">
        <f t="shared" si="117"/>
        <v>3750</v>
      </c>
      <c r="L2267" s="23">
        <f t="shared" si="118"/>
        <v>1125</v>
      </c>
      <c r="M2267" s="33">
        <v>0.3</v>
      </c>
      <c r="N2267" s="30">
        <f t="shared" si="128"/>
        <v>0.5</v>
      </c>
      <c r="O2267" s="31">
        <v>3750</v>
      </c>
      <c r="P2267" s="31">
        <v>1125</v>
      </c>
      <c r="Q2267" s="30">
        <f t="shared" si="129"/>
        <v>1875</v>
      </c>
      <c r="R2267" s="27">
        <f t="shared" si="127"/>
        <v>6</v>
      </c>
    </row>
    <row r="2268" spans="1:18">
      <c r="A2268" s="1"/>
      <c r="B2268" s="6" t="s">
        <v>14</v>
      </c>
      <c r="C2268" s="6">
        <v>1185732</v>
      </c>
      <c r="D2268" s="7">
        <v>44354</v>
      </c>
      <c r="E2268" s="6" t="s">
        <v>46</v>
      </c>
      <c r="F2268" s="6" t="s">
        <v>86</v>
      </c>
      <c r="G2268" s="6" t="s">
        <v>87</v>
      </c>
      <c r="H2268" s="6" t="s">
        <v>21</v>
      </c>
      <c r="I2268" s="25">
        <v>0.65</v>
      </c>
      <c r="J2268" s="22">
        <v>7500</v>
      </c>
      <c r="K2268" s="23">
        <f t="shared" si="117"/>
        <v>4875</v>
      </c>
      <c r="L2268" s="23">
        <f t="shared" si="118"/>
        <v>1706.25</v>
      </c>
      <c r="M2268" s="33">
        <v>0.35</v>
      </c>
      <c r="N2268" s="30">
        <f t="shared" si="128"/>
        <v>0.65</v>
      </c>
      <c r="O2268" s="31">
        <v>4875</v>
      </c>
      <c r="P2268" s="31">
        <v>1706.25</v>
      </c>
      <c r="Q2268" s="30">
        <f t="shared" si="129"/>
        <v>3168.75</v>
      </c>
      <c r="R2268" s="27">
        <f t="shared" si="127"/>
        <v>6</v>
      </c>
    </row>
    <row r="2269" spans="1:18">
      <c r="A2269" s="1"/>
      <c r="B2269" s="6" t="s">
        <v>14</v>
      </c>
      <c r="C2269" s="6">
        <v>1185732</v>
      </c>
      <c r="D2269" s="7">
        <v>44354</v>
      </c>
      <c r="E2269" s="6" t="s">
        <v>46</v>
      </c>
      <c r="F2269" s="6" t="s">
        <v>86</v>
      </c>
      <c r="G2269" s="6" t="s">
        <v>87</v>
      </c>
      <c r="H2269" s="6" t="s">
        <v>22</v>
      </c>
      <c r="I2269" s="25">
        <v>0.70000000000000007</v>
      </c>
      <c r="J2269" s="22">
        <v>9250</v>
      </c>
      <c r="K2269" s="23">
        <f t="shared" si="117"/>
        <v>6475.0000000000009</v>
      </c>
      <c r="L2269" s="23">
        <f t="shared" si="118"/>
        <v>3237.5000000000005</v>
      </c>
      <c r="M2269" s="33">
        <v>0.5</v>
      </c>
      <c r="N2269" s="30">
        <f t="shared" si="128"/>
        <v>0.7</v>
      </c>
      <c r="O2269" s="31">
        <v>6475</v>
      </c>
      <c r="P2269" s="31">
        <v>3237.5</v>
      </c>
      <c r="Q2269" s="30">
        <f t="shared" si="129"/>
        <v>4532.5</v>
      </c>
      <c r="R2269" s="27">
        <f t="shared" ref="R2269:R2332" si="130">MONTH(D2269)</f>
        <v>6</v>
      </c>
    </row>
    <row r="2270" spans="1:18">
      <c r="A2270" s="1"/>
      <c r="B2270" s="6" t="s">
        <v>14</v>
      </c>
      <c r="C2270" s="6">
        <v>1185732</v>
      </c>
      <c r="D2270" s="7">
        <v>44382</v>
      </c>
      <c r="E2270" s="6" t="s">
        <v>46</v>
      </c>
      <c r="F2270" s="6" t="s">
        <v>86</v>
      </c>
      <c r="G2270" s="6" t="s">
        <v>87</v>
      </c>
      <c r="H2270" s="6" t="s">
        <v>17</v>
      </c>
      <c r="I2270" s="25">
        <v>0.65</v>
      </c>
      <c r="J2270" s="22">
        <v>11500</v>
      </c>
      <c r="K2270" s="23">
        <f t="shared" si="117"/>
        <v>7475</v>
      </c>
      <c r="L2270" s="23">
        <f t="shared" si="118"/>
        <v>3363.75</v>
      </c>
      <c r="M2270" s="33">
        <v>0.45</v>
      </c>
      <c r="N2270" s="30">
        <f t="shared" si="128"/>
        <v>0.65</v>
      </c>
      <c r="O2270" s="31">
        <v>7475</v>
      </c>
      <c r="P2270" s="31">
        <v>3363.75</v>
      </c>
      <c r="Q2270" s="30">
        <f t="shared" si="129"/>
        <v>4858.75</v>
      </c>
      <c r="R2270" s="27">
        <f t="shared" si="130"/>
        <v>7</v>
      </c>
    </row>
    <row r="2271" spans="1:18">
      <c r="A2271" s="1"/>
      <c r="B2271" s="6" t="s">
        <v>14</v>
      </c>
      <c r="C2271" s="6">
        <v>1185732</v>
      </c>
      <c r="D2271" s="7">
        <v>44382</v>
      </c>
      <c r="E2271" s="6" t="s">
        <v>46</v>
      </c>
      <c r="F2271" s="6" t="s">
        <v>86</v>
      </c>
      <c r="G2271" s="6" t="s">
        <v>87</v>
      </c>
      <c r="H2271" s="6" t="s">
        <v>18</v>
      </c>
      <c r="I2271" s="25">
        <v>0.60000000000000009</v>
      </c>
      <c r="J2271" s="22">
        <v>9000</v>
      </c>
      <c r="K2271" s="23">
        <f t="shared" si="117"/>
        <v>5400.0000000000009</v>
      </c>
      <c r="L2271" s="23">
        <f t="shared" si="118"/>
        <v>1890.0000000000002</v>
      </c>
      <c r="M2271" s="33">
        <v>0.35</v>
      </c>
      <c r="N2271" s="30">
        <f t="shared" si="128"/>
        <v>0.6</v>
      </c>
      <c r="O2271" s="31">
        <v>5400</v>
      </c>
      <c r="P2271" s="31">
        <v>1890</v>
      </c>
      <c r="Q2271" s="30">
        <f t="shared" si="129"/>
        <v>3240.0000000000005</v>
      </c>
      <c r="R2271" s="27">
        <f t="shared" si="130"/>
        <v>7</v>
      </c>
    </row>
    <row r="2272" spans="1:18">
      <c r="A2272" s="1"/>
      <c r="B2272" s="6" t="s">
        <v>14</v>
      </c>
      <c r="C2272" s="6">
        <v>1185732</v>
      </c>
      <c r="D2272" s="7">
        <v>44382</v>
      </c>
      <c r="E2272" s="6" t="s">
        <v>46</v>
      </c>
      <c r="F2272" s="6" t="s">
        <v>86</v>
      </c>
      <c r="G2272" s="6" t="s">
        <v>87</v>
      </c>
      <c r="H2272" s="6" t="s">
        <v>19</v>
      </c>
      <c r="I2272" s="25">
        <v>0.55000000000000004</v>
      </c>
      <c r="J2272" s="22">
        <v>8250</v>
      </c>
      <c r="K2272" s="23">
        <f t="shared" si="117"/>
        <v>4537.5</v>
      </c>
      <c r="L2272" s="23">
        <f t="shared" si="118"/>
        <v>1134.375</v>
      </c>
      <c r="M2272" s="33">
        <v>0.25</v>
      </c>
      <c r="N2272" s="30">
        <f t="shared" si="128"/>
        <v>0.55000000000000004</v>
      </c>
      <c r="O2272" s="31">
        <v>4537.5</v>
      </c>
      <c r="P2272" s="31">
        <v>1134.375</v>
      </c>
      <c r="Q2272" s="30">
        <f t="shared" si="129"/>
        <v>2495.625</v>
      </c>
      <c r="R2272" s="27">
        <f t="shared" si="130"/>
        <v>7</v>
      </c>
    </row>
    <row r="2273" spans="1:18">
      <c r="A2273" s="1"/>
      <c r="B2273" s="6" t="s">
        <v>14</v>
      </c>
      <c r="C2273" s="6">
        <v>1185732</v>
      </c>
      <c r="D2273" s="7">
        <v>44382</v>
      </c>
      <c r="E2273" s="6" t="s">
        <v>46</v>
      </c>
      <c r="F2273" s="6" t="s">
        <v>86</v>
      </c>
      <c r="G2273" s="6" t="s">
        <v>87</v>
      </c>
      <c r="H2273" s="6" t="s">
        <v>20</v>
      </c>
      <c r="I2273" s="25">
        <v>0.55000000000000004</v>
      </c>
      <c r="J2273" s="22">
        <v>7750</v>
      </c>
      <c r="K2273" s="23">
        <f t="shared" si="117"/>
        <v>4262.5</v>
      </c>
      <c r="L2273" s="23">
        <f t="shared" si="118"/>
        <v>1278.75</v>
      </c>
      <c r="M2273" s="33">
        <v>0.3</v>
      </c>
      <c r="N2273" s="30">
        <f t="shared" si="128"/>
        <v>0.55000000000000004</v>
      </c>
      <c r="O2273" s="31">
        <v>4262.5</v>
      </c>
      <c r="P2273" s="31">
        <v>1278.75</v>
      </c>
      <c r="Q2273" s="30">
        <f t="shared" si="129"/>
        <v>2344.375</v>
      </c>
      <c r="R2273" s="27">
        <f t="shared" si="130"/>
        <v>7</v>
      </c>
    </row>
    <row r="2274" spans="1:18">
      <c r="A2274" s="1"/>
      <c r="B2274" s="6" t="s">
        <v>14</v>
      </c>
      <c r="C2274" s="6">
        <v>1185732</v>
      </c>
      <c r="D2274" s="7">
        <v>44382</v>
      </c>
      <c r="E2274" s="6" t="s">
        <v>46</v>
      </c>
      <c r="F2274" s="6" t="s">
        <v>86</v>
      </c>
      <c r="G2274" s="6" t="s">
        <v>87</v>
      </c>
      <c r="H2274" s="6" t="s">
        <v>21</v>
      </c>
      <c r="I2274" s="25">
        <v>0.65</v>
      </c>
      <c r="J2274" s="22">
        <v>8000</v>
      </c>
      <c r="K2274" s="23">
        <f t="shared" si="117"/>
        <v>5200</v>
      </c>
      <c r="L2274" s="23">
        <f t="shared" si="118"/>
        <v>1819.9999999999998</v>
      </c>
      <c r="M2274" s="33">
        <v>0.35</v>
      </c>
      <c r="N2274" s="30">
        <f t="shared" si="128"/>
        <v>0.65</v>
      </c>
      <c r="O2274" s="31">
        <v>5200</v>
      </c>
      <c r="P2274" s="31">
        <v>1820</v>
      </c>
      <c r="Q2274" s="30">
        <f t="shared" si="129"/>
        <v>3380</v>
      </c>
      <c r="R2274" s="27">
        <f t="shared" si="130"/>
        <v>7</v>
      </c>
    </row>
    <row r="2275" spans="1:18">
      <c r="A2275" s="1"/>
      <c r="B2275" s="6" t="s">
        <v>14</v>
      </c>
      <c r="C2275" s="6">
        <v>1185732</v>
      </c>
      <c r="D2275" s="7">
        <v>44382</v>
      </c>
      <c r="E2275" s="6" t="s">
        <v>46</v>
      </c>
      <c r="F2275" s="6" t="s">
        <v>86</v>
      </c>
      <c r="G2275" s="6" t="s">
        <v>87</v>
      </c>
      <c r="H2275" s="6" t="s">
        <v>22</v>
      </c>
      <c r="I2275" s="25">
        <v>0.70000000000000007</v>
      </c>
      <c r="J2275" s="22">
        <v>9750</v>
      </c>
      <c r="K2275" s="23">
        <f t="shared" si="117"/>
        <v>6825.0000000000009</v>
      </c>
      <c r="L2275" s="23">
        <f t="shared" si="118"/>
        <v>3412.5000000000005</v>
      </c>
      <c r="M2275" s="33">
        <v>0.5</v>
      </c>
      <c r="N2275" s="30">
        <f t="shared" si="128"/>
        <v>0.7</v>
      </c>
      <c r="O2275" s="31">
        <v>6825</v>
      </c>
      <c r="P2275" s="31">
        <v>3412.5</v>
      </c>
      <c r="Q2275" s="30">
        <f t="shared" si="129"/>
        <v>4777.5</v>
      </c>
      <c r="R2275" s="27">
        <f t="shared" si="130"/>
        <v>7</v>
      </c>
    </row>
    <row r="2276" spans="1:18">
      <c r="A2276" s="1"/>
      <c r="B2276" s="6" t="s">
        <v>14</v>
      </c>
      <c r="C2276" s="6">
        <v>1185732</v>
      </c>
      <c r="D2276" s="7">
        <v>44414</v>
      </c>
      <c r="E2276" s="6" t="s">
        <v>46</v>
      </c>
      <c r="F2276" s="6" t="s">
        <v>86</v>
      </c>
      <c r="G2276" s="6" t="s">
        <v>87</v>
      </c>
      <c r="H2276" s="6" t="s">
        <v>17</v>
      </c>
      <c r="I2276" s="25">
        <v>0.65</v>
      </c>
      <c r="J2276" s="22">
        <v>11250</v>
      </c>
      <c r="K2276" s="23">
        <f t="shared" si="117"/>
        <v>7312.5</v>
      </c>
      <c r="L2276" s="23">
        <f t="shared" si="118"/>
        <v>3290.625</v>
      </c>
      <c r="M2276" s="33">
        <v>0.45</v>
      </c>
      <c r="N2276" s="30">
        <f t="shared" si="128"/>
        <v>0.65</v>
      </c>
      <c r="O2276" s="31">
        <v>7312.5</v>
      </c>
      <c r="P2276" s="31">
        <v>3290.625</v>
      </c>
      <c r="Q2276" s="30">
        <f t="shared" si="129"/>
        <v>4753.125</v>
      </c>
      <c r="R2276" s="27">
        <f t="shared" si="130"/>
        <v>8</v>
      </c>
    </row>
    <row r="2277" spans="1:18">
      <c r="A2277" s="1"/>
      <c r="B2277" s="6" t="s">
        <v>14</v>
      </c>
      <c r="C2277" s="6">
        <v>1185732</v>
      </c>
      <c r="D2277" s="7">
        <v>44414</v>
      </c>
      <c r="E2277" s="6" t="s">
        <v>46</v>
      </c>
      <c r="F2277" s="6" t="s">
        <v>86</v>
      </c>
      <c r="G2277" s="6" t="s">
        <v>87</v>
      </c>
      <c r="H2277" s="6" t="s">
        <v>18</v>
      </c>
      <c r="I2277" s="25">
        <v>0.60000000000000009</v>
      </c>
      <c r="J2277" s="22">
        <v>9000</v>
      </c>
      <c r="K2277" s="23">
        <f t="shared" si="117"/>
        <v>5400.0000000000009</v>
      </c>
      <c r="L2277" s="23">
        <f t="shared" si="118"/>
        <v>1890.0000000000002</v>
      </c>
      <c r="M2277" s="33">
        <v>0.35</v>
      </c>
      <c r="N2277" s="30">
        <f t="shared" si="128"/>
        <v>0.6</v>
      </c>
      <c r="O2277" s="31">
        <v>5400</v>
      </c>
      <c r="P2277" s="31">
        <v>1890</v>
      </c>
      <c r="Q2277" s="30">
        <f t="shared" si="129"/>
        <v>3240.0000000000005</v>
      </c>
      <c r="R2277" s="27">
        <f t="shared" si="130"/>
        <v>8</v>
      </c>
    </row>
    <row r="2278" spans="1:18">
      <c r="A2278" s="1"/>
      <c r="B2278" s="6" t="s">
        <v>14</v>
      </c>
      <c r="C2278" s="6">
        <v>1185732</v>
      </c>
      <c r="D2278" s="7">
        <v>44414</v>
      </c>
      <c r="E2278" s="6" t="s">
        <v>46</v>
      </c>
      <c r="F2278" s="6" t="s">
        <v>86</v>
      </c>
      <c r="G2278" s="6" t="s">
        <v>87</v>
      </c>
      <c r="H2278" s="6" t="s">
        <v>19</v>
      </c>
      <c r="I2278" s="25">
        <v>0.55000000000000004</v>
      </c>
      <c r="J2278" s="22">
        <v>8250</v>
      </c>
      <c r="K2278" s="23">
        <f t="shared" si="117"/>
        <v>4537.5</v>
      </c>
      <c r="L2278" s="23">
        <f t="shared" si="118"/>
        <v>1134.375</v>
      </c>
      <c r="M2278" s="33">
        <v>0.25</v>
      </c>
      <c r="N2278" s="30">
        <f t="shared" si="128"/>
        <v>0.55000000000000004</v>
      </c>
      <c r="O2278" s="31">
        <v>4537.5</v>
      </c>
      <c r="P2278" s="31">
        <v>1134.375</v>
      </c>
      <c r="Q2278" s="30">
        <f t="shared" si="129"/>
        <v>2495.625</v>
      </c>
      <c r="R2278" s="27">
        <f t="shared" si="130"/>
        <v>8</v>
      </c>
    </row>
    <row r="2279" spans="1:18">
      <c r="A2279" s="1"/>
      <c r="B2279" s="6" t="s">
        <v>14</v>
      </c>
      <c r="C2279" s="6">
        <v>1185732</v>
      </c>
      <c r="D2279" s="7">
        <v>44414</v>
      </c>
      <c r="E2279" s="6" t="s">
        <v>46</v>
      </c>
      <c r="F2279" s="6" t="s">
        <v>86</v>
      </c>
      <c r="G2279" s="6" t="s">
        <v>87</v>
      </c>
      <c r="H2279" s="6" t="s">
        <v>20</v>
      </c>
      <c r="I2279" s="25">
        <v>0.45</v>
      </c>
      <c r="J2279" s="22">
        <v>7750</v>
      </c>
      <c r="K2279" s="23">
        <f t="shared" si="117"/>
        <v>3487.5</v>
      </c>
      <c r="L2279" s="23">
        <f t="shared" si="118"/>
        <v>1046.25</v>
      </c>
      <c r="M2279" s="33">
        <v>0.3</v>
      </c>
      <c r="N2279" s="30">
        <f t="shared" si="128"/>
        <v>0.45</v>
      </c>
      <c r="O2279" s="31">
        <v>3487.5</v>
      </c>
      <c r="P2279" s="31">
        <v>1046.25</v>
      </c>
      <c r="Q2279" s="30">
        <f t="shared" si="129"/>
        <v>1569.375</v>
      </c>
      <c r="R2279" s="27">
        <f t="shared" si="130"/>
        <v>8</v>
      </c>
    </row>
    <row r="2280" spans="1:18">
      <c r="A2280" s="1"/>
      <c r="B2280" s="6" t="s">
        <v>14</v>
      </c>
      <c r="C2280" s="6">
        <v>1185732</v>
      </c>
      <c r="D2280" s="7">
        <v>44414</v>
      </c>
      <c r="E2280" s="6" t="s">
        <v>46</v>
      </c>
      <c r="F2280" s="6" t="s">
        <v>86</v>
      </c>
      <c r="G2280" s="6" t="s">
        <v>87</v>
      </c>
      <c r="H2280" s="6" t="s">
        <v>21</v>
      </c>
      <c r="I2280" s="25">
        <v>0.55000000000000004</v>
      </c>
      <c r="J2280" s="22">
        <v>7500</v>
      </c>
      <c r="K2280" s="23">
        <f t="shared" si="117"/>
        <v>4125</v>
      </c>
      <c r="L2280" s="23">
        <f t="shared" si="118"/>
        <v>1443.75</v>
      </c>
      <c r="M2280" s="33">
        <v>0.35</v>
      </c>
      <c r="N2280" s="30">
        <f t="shared" si="128"/>
        <v>0.55000000000000004</v>
      </c>
      <c r="O2280" s="31">
        <v>4125</v>
      </c>
      <c r="P2280" s="31">
        <v>1443.75</v>
      </c>
      <c r="Q2280" s="30">
        <f t="shared" si="129"/>
        <v>2268.75</v>
      </c>
      <c r="R2280" s="27">
        <f t="shared" si="130"/>
        <v>8</v>
      </c>
    </row>
    <row r="2281" spans="1:18">
      <c r="A2281" s="1"/>
      <c r="B2281" s="6" t="s">
        <v>14</v>
      </c>
      <c r="C2281" s="6">
        <v>1185732</v>
      </c>
      <c r="D2281" s="7">
        <v>44414</v>
      </c>
      <c r="E2281" s="6" t="s">
        <v>46</v>
      </c>
      <c r="F2281" s="6" t="s">
        <v>86</v>
      </c>
      <c r="G2281" s="6" t="s">
        <v>87</v>
      </c>
      <c r="H2281" s="6" t="s">
        <v>22</v>
      </c>
      <c r="I2281" s="25">
        <v>0.60000000000000009</v>
      </c>
      <c r="J2281" s="22">
        <v>9250</v>
      </c>
      <c r="K2281" s="23">
        <f t="shared" si="117"/>
        <v>5550.0000000000009</v>
      </c>
      <c r="L2281" s="23">
        <f t="shared" si="118"/>
        <v>2775.0000000000005</v>
      </c>
      <c r="M2281" s="33">
        <v>0.5</v>
      </c>
      <c r="N2281" s="30">
        <f t="shared" si="128"/>
        <v>0.6</v>
      </c>
      <c r="O2281" s="31">
        <v>5550</v>
      </c>
      <c r="P2281" s="31">
        <v>2775</v>
      </c>
      <c r="Q2281" s="30">
        <f t="shared" si="129"/>
        <v>3330.0000000000005</v>
      </c>
      <c r="R2281" s="27">
        <f t="shared" si="130"/>
        <v>8</v>
      </c>
    </row>
    <row r="2282" spans="1:18">
      <c r="A2282" s="1"/>
      <c r="B2282" s="6" t="s">
        <v>14</v>
      </c>
      <c r="C2282" s="6">
        <v>1185732</v>
      </c>
      <c r="D2282" s="7">
        <v>44444</v>
      </c>
      <c r="E2282" s="6" t="s">
        <v>46</v>
      </c>
      <c r="F2282" s="6" t="s">
        <v>86</v>
      </c>
      <c r="G2282" s="6" t="s">
        <v>87</v>
      </c>
      <c r="H2282" s="6" t="s">
        <v>17</v>
      </c>
      <c r="I2282" s="25">
        <v>0.55000000000000004</v>
      </c>
      <c r="J2282" s="22">
        <v>10250</v>
      </c>
      <c r="K2282" s="23">
        <f t="shared" si="117"/>
        <v>5637.5000000000009</v>
      </c>
      <c r="L2282" s="23">
        <f t="shared" si="118"/>
        <v>2536.8750000000005</v>
      </c>
      <c r="M2282" s="33">
        <v>0.45</v>
      </c>
      <c r="N2282" s="30">
        <f t="shared" si="128"/>
        <v>0.55000000000000004</v>
      </c>
      <c r="O2282" s="31">
        <v>5637.5</v>
      </c>
      <c r="P2282" s="31">
        <v>2536.875</v>
      </c>
      <c r="Q2282" s="30">
        <f t="shared" si="129"/>
        <v>3100.6250000000009</v>
      </c>
      <c r="R2282" s="27">
        <f t="shared" si="130"/>
        <v>9</v>
      </c>
    </row>
    <row r="2283" spans="1:18">
      <c r="A2283" s="1"/>
      <c r="B2283" s="6" t="s">
        <v>14</v>
      </c>
      <c r="C2283" s="6">
        <v>1185732</v>
      </c>
      <c r="D2283" s="7">
        <v>44444</v>
      </c>
      <c r="E2283" s="6" t="s">
        <v>46</v>
      </c>
      <c r="F2283" s="6" t="s">
        <v>86</v>
      </c>
      <c r="G2283" s="6" t="s">
        <v>87</v>
      </c>
      <c r="H2283" s="6" t="s">
        <v>18</v>
      </c>
      <c r="I2283" s="25">
        <v>0.50000000000000011</v>
      </c>
      <c r="J2283" s="22">
        <v>8250</v>
      </c>
      <c r="K2283" s="23">
        <f t="shared" si="117"/>
        <v>4125.0000000000009</v>
      </c>
      <c r="L2283" s="23">
        <f t="shared" si="118"/>
        <v>1443.7500000000002</v>
      </c>
      <c r="M2283" s="33">
        <v>0.35</v>
      </c>
      <c r="N2283" s="30">
        <f t="shared" si="128"/>
        <v>0.5</v>
      </c>
      <c r="O2283" s="31">
        <v>4125</v>
      </c>
      <c r="P2283" s="31">
        <v>1443.75</v>
      </c>
      <c r="Q2283" s="30">
        <f t="shared" si="129"/>
        <v>2062.5000000000005</v>
      </c>
      <c r="R2283" s="27">
        <f t="shared" si="130"/>
        <v>9</v>
      </c>
    </row>
    <row r="2284" spans="1:18">
      <c r="A2284" s="1"/>
      <c r="B2284" s="6" t="s">
        <v>14</v>
      </c>
      <c r="C2284" s="6">
        <v>1185732</v>
      </c>
      <c r="D2284" s="7">
        <v>44444</v>
      </c>
      <c r="E2284" s="6" t="s">
        <v>46</v>
      </c>
      <c r="F2284" s="6" t="s">
        <v>86</v>
      </c>
      <c r="G2284" s="6" t="s">
        <v>87</v>
      </c>
      <c r="H2284" s="6" t="s">
        <v>19</v>
      </c>
      <c r="I2284" s="25">
        <v>0.4</v>
      </c>
      <c r="J2284" s="22">
        <v>7250</v>
      </c>
      <c r="K2284" s="23">
        <f t="shared" si="117"/>
        <v>2900</v>
      </c>
      <c r="L2284" s="23">
        <f t="shared" si="118"/>
        <v>725</v>
      </c>
      <c r="M2284" s="33">
        <v>0.25</v>
      </c>
      <c r="N2284" s="30">
        <f t="shared" si="128"/>
        <v>0.4</v>
      </c>
      <c r="O2284" s="31">
        <v>2900</v>
      </c>
      <c r="P2284" s="31">
        <v>725</v>
      </c>
      <c r="Q2284" s="30">
        <f t="shared" si="129"/>
        <v>1160</v>
      </c>
      <c r="R2284" s="27">
        <f t="shared" si="130"/>
        <v>9</v>
      </c>
    </row>
    <row r="2285" spans="1:18">
      <c r="A2285" s="1"/>
      <c r="B2285" s="6" t="s">
        <v>14</v>
      </c>
      <c r="C2285" s="6">
        <v>1185732</v>
      </c>
      <c r="D2285" s="7">
        <v>44444</v>
      </c>
      <c r="E2285" s="6" t="s">
        <v>46</v>
      </c>
      <c r="F2285" s="6" t="s">
        <v>86</v>
      </c>
      <c r="G2285" s="6" t="s">
        <v>87</v>
      </c>
      <c r="H2285" s="6" t="s">
        <v>20</v>
      </c>
      <c r="I2285" s="25">
        <v>0.4</v>
      </c>
      <c r="J2285" s="22">
        <v>7000</v>
      </c>
      <c r="K2285" s="23">
        <f t="shared" si="117"/>
        <v>2800</v>
      </c>
      <c r="L2285" s="23">
        <f t="shared" si="118"/>
        <v>840</v>
      </c>
      <c r="M2285" s="33">
        <v>0.3</v>
      </c>
      <c r="N2285" s="30">
        <f t="shared" si="128"/>
        <v>0.4</v>
      </c>
      <c r="O2285" s="31">
        <v>2800</v>
      </c>
      <c r="P2285" s="31">
        <v>840</v>
      </c>
      <c r="Q2285" s="30">
        <f t="shared" si="129"/>
        <v>1120</v>
      </c>
      <c r="R2285" s="27">
        <f t="shared" si="130"/>
        <v>9</v>
      </c>
    </row>
    <row r="2286" spans="1:18">
      <c r="A2286" s="1"/>
      <c r="B2286" s="6" t="s">
        <v>14</v>
      </c>
      <c r="C2286" s="6">
        <v>1185732</v>
      </c>
      <c r="D2286" s="7">
        <v>44444</v>
      </c>
      <c r="E2286" s="6" t="s">
        <v>46</v>
      </c>
      <c r="F2286" s="6" t="s">
        <v>86</v>
      </c>
      <c r="G2286" s="6" t="s">
        <v>87</v>
      </c>
      <c r="H2286" s="6" t="s">
        <v>21</v>
      </c>
      <c r="I2286" s="25">
        <v>0.5</v>
      </c>
      <c r="J2286" s="22">
        <v>7000</v>
      </c>
      <c r="K2286" s="23">
        <f t="shared" si="117"/>
        <v>3500</v>
      </c>
      <c r="L2286" s="23">
        <f t="shared" si="118"/>
        <v>1225</v>
      </c>
      <c r="M2286" s="33">
        <v>0.35</v>
      </c>
      <c r="N2286" s="30">
        <f t="shared" si="128"/>
        <v>0.5</v>
      </c>
      <c r="O2286" s="31">
        <v>3500</v>
      </c>
      <c r="P2286" s="31">
        <v>1225</v>
      </c>
      <c r="Q2286" s="30">
        <f t="shared" si="129"/>
        <v>1750</v>
      </c>
      <c r="R2286" s="27">
        <f t="shared" si="130"/>
        <v>9</v>
      </c>
    </row>
    <row r="2287" spans="1:18">
      <c r="A2287" s="1"/>
      <c r="B2287" s="6" t="s">
        <v>14</v>
      </c>
      <c r="C2287" s="6">
        <v>1185732</v>
      </c>
      <c r="D2287" s="7">
        <v>44444</v>
      </c>
      <c r="E2287" s="6" t="s">
        <v>46</v>
      </c>
      <c r="F2287" s="6" t="s">
        <v>86</v>
      </c>
      <c r="G2287" s="6" t="s">
        <v>87</v>
      </c>
      <c r="H2287" s="6" t="s">
        <v>22</v>
      </c>
      <c r="I2287" s="25">
        <v>0.55000000000000004</v>
      </c>
      <c r="J2287" s="22">
        <v>8000</v>
      </c>
      <c r="K2287" s="23">
        <f t="shared" si="117"/>
        <v>4400</v>
      </c>
      <c r="L2287" s="23">
        <f t="shared" si="118"/>
        <v>2200</v>
      </c>
      <c r="M2287" s="33">
        <v>0.5</v>
      </c>
      <c r="N2287" s="30">
        <f t="shared" si="128"/>
        <v>0.55000000000000004</v>
      </c>
      <c r="O2287" s="31">
        <v>4400</v>
      </c>
      <c r="P2287" s="31">
        <v>2200</v>
      </c>
      <c r="Q2287" s="30">
        <f t="shared" si="129"/>
        <v>2420</v>
      </c>
      <c r="R2287" s="27">
        <f t="shared" si="130"/>
        <v>9</v>
      </c>
    </row>
    <row r="2288" spans="1:18">
      <c r="A2288" s="1"/>
      <c r="B2288" s="6" t="s">
        <v>14</v>
      </c>
      <c r="C2288" s="6">
        <v>1185732</v>
      </c>
      <c r="D2288" s="7">
        <v>44476</v>
      </c>
      <c r="E2288" s="6" t="s">
        <v>46</v>
      </c>
      <c r="F2288" s="6" t="s">
        <v>86</v>
      </c>
      <c r="G2288" s="6" t="s">
        <v>87</v>
      </c>
      <c r="H2288" s="6" t="s">
        <v>17</v>
      </c>
      <c r="I2288" s="25">
        <v>0.55000000000000004</v>
      </c>
      <c r="J2288" s="22">
        <v>9750</v>
      </c>
      <c r="K2288" s="23">
        <f t="shared" si="117"/>
        <v>5362.5</v>
      </c>
      <c r="L2288" s="23">
        <f t="shared" si="118"/>
        <v>2413.125</v>
      </c>
      <c r="M2288" s="33">
        <v>0.45</v>
      </c>
      <c r="N2288" s="30">
        <f t="shared" si="128"/>
        <v>0.55000000000000004</v>
      </c>
      <c r="O2288" s="31">
        <v>5362.5</v>
      </c>
      <c r="P2288" s="31">
        <v>2413.125</v>
      </c>
      <c r="Q2288" s="30">
        <f t="shared" si="129"/>
        <v>2949.3750000000005</v>
      </c>
      <c r="R2288" s="27">
        <f t="shared" si="130"/>
        <v>10</v>
      </c>
    </row>
    <row r="2289" spans="1:18">
      <c r="A2289" s="1"/>
      <c r="B2289" s="6" t="s">
        <v>14</v>
      </c>
      <c r="C2289" s="6">
        <v>1185732</v>
      </c>
      <c r="D2289" s="7">
        <v>44476</v>
      </c>
      <c r="E2289" s="6" t="s">
        <v>46</v>
      </c>
      <c r="F2289" s="6" t="s">
        <v>86</v>
      </c>
      <c r="G2289" s="6" t="s">
        <v>87</v>
      </c>
      <c r="H2289" s="6" t="s">
        <v>18</v>
      </c>
      <c r="I2289" s="25">
        <v>0.45000000000000012</v>
      </c>
      <c r="J2289" s="22">
        <v>8000</v>
      </c>
      <c r="K2289" s="23">
        <f t="shared" si="117"/>
        <v>3600.0000000000009</v>
      </c>
      <c r="L2289" s="23">
        <f t="shared" si="118"/>
        <v>1260.0000000000002</v>
      </c>
      <c r="M2289" s="33">
        <v>0.35</v>
      </c>
      <c r="N2289" s="30">
        <f t="shared" si="128"/>
        <v>0.45</v>
      </c>
      <c r="O2289" s="31">
        <v>3600</v>
      </c>
      <c r="P2289" s="31">
        <v>1260</v>
      </c>
      <c r="Q2289" s="30">
        <f t="shared" si="129"/>
        <v>1620.0000000000005</v>
      </c>
      <c r="R2289" s="27">
        <f t="shared" si="130"/>
        <v>10</v>
      </c>
    </row>
    <row r="2290" spans="1:18">
      <c r="A2290" s="1"/>
      <c r="B2290" s="6" t="s">
        <v>14</v>
      </c>
      <c r="C2290" s="6">
        <v>1185732</v>
      </c>
      <c r="D2290" s="7">
        <v>44476</v>
      </c>
      <c r="E2290" s="6" t="s">
        <v>46</v>
      </c>
      <c r="F2290" s="6" t="s">
        <v>86</v>
      </c>
      <c r="G2290" s="6" t="s">
        <v>87</v>
      </c>
      <c r="H2290" s="6" t="s">
        <v>19</v>
      </c>
      <c r="I2290" s="25">
        <v>0.45000000000000012</v>
      </c>
      <c r="J2290" s="22">
        <v>6750</v>
      </c>
      <c r="K2290" s="23">
        <f t="shared" si="117"/>
        <v>3037.5000000000009</v>
      </c>
      <c r="L2290" s="23">
        <f t="shared" si="118"/>
        <v>759.37500000000023</v>
      </c>
      <c r="M2290" s="33">
        <v>0.25</v>
      </c>
      <c r="N2290" s="30">
        <f t="shared" si="128"/>
        <v>0.45</v>
      </c>
      <c r="O2290" s="31">
        <v>3037.5</v>
      </c>
      <c r="P2290" s="31">
        <v>759.375</v>
      </c>
      <c r="Q2290" s="30">
        <f t="shared" si="129"/>
        <v>1366.8750000000005</v>
      </c>
      <c r="R2290" s="27">
        <f t="shared" si="130"/>
        <v>10</v>
      </c>
    </row>
    <row r="2291" spans="1:18">
      <c r="A2291" s="1"/>
      <c r="B2291" s="6" t="s">
        <v>14</v>
      </c>
      <c r="C2291" s="6">
        <v>1185732</v>
      </c>
      <c r="D2291" s="7">
        <v>44476</v>
      </c>
      <c r="E2291" s="6" t="s">
        <v>46</v>
      </c>
      <c r="F2291" s="6" t="s">
        <v>86</v>
      </c>
      <c r="G2291" s="6" t="s">
        <v>87</v>
      </c>
      <c r="H2291" s="6" t="s">
        <v>20</v>
      </c>
      <c r="I2291" s="25">
        <v>0.45000000000000012</v>
      </c>
      <c r="J2291" s="22">
        <v>6500</v>
      </c>
      <c r="K2291" s="23">
        <f t="shared" si="117"/>
        <v>2925.0000000000009</v>
      </c>
      <c r="L2291" s="23">
        <f t="shared" si="118"/>
        <v>877.50000000000023</v>
      </c>
      <c r="M2291" s="33">
        <v>0.3</v>
      </c>
      <c r="N2291" s="30">
        <f t="shared" si="128"/>
        <v>0.45</v>
      </c>
      <c r="O2291" s="31">
        <v>2925</v>
      </c>
      <c r="P2291" s="31">
        <v>877.5</v>
      </c>
      <c r="Q2291" s="30">
        <f t="shared" si="129"/>
        <v>1316.2500000000005</v>
      </c>
      <c r="R2291" s="27">
        <f t="shared" si="130"/>
        <v>10</v>
      </c>
    </row>
    <row r="2292" spans="1:18">
      <c r="A2292" s="1"/>
      <c r="B2292" s="6" t="s">
        <v>14</v>
      </c>
      <c r="C2292" s="6">
        <v>1185732</v>
      </c>
      <c r="D2292" s="7">
        <v>44476</v>
      </c>
      <c r="E2292" s="6" t="s">
        <v>46</v>
      </c>
      <c r="F2292" s="6" t="s">
        <v>86</v>
      </c>
      <c r="G2292" s="6" t="s">
        <v>87</v>
      </c>
      <c r="H2292" s="6" t="s">
        <v>21</v>
      </c>
      <c r="I2292" s="25">
        <v>0.55000000000000004</v>
      </c>
      <c r="J2292" s="22">
        <v>6500</v>
      </c>
      <c r="K2292" s="23">
        <f t="shared" si="117"/>
        <v>3575.0000000000005</v>
      </c>
      <c r="L2292" s="23">
        <f t="shared" si="118"/>
        <v>1251.25</v>
      </c>
      <c r="M2292" s="33">
        <v>0.35</v>
      </c>
      <c r="N2292" s="30">
        <f t="shared" si="128"/>
        <v>0.55000000000000004</v>
      </c>
      <c r="O2292" s="31">
        <v>3575</v>
      </c>
      <c r="P2292" s="31">
        <v>1251.25</v>
      </c>
      <c r="Q2292" s="30">
        <f t="shared" si="129"/>
        <v>1966.2500000000005</v>
      </c>
      <c r="R2292" s="27">
        <f t="shared" si="130"/>
        <v>10</v>
      </c>
    </row>
    <row r="2293" spans="1:18">
      <c r="A2293" s="1"/>
      <c r="B2293" s="6" t="s">
        <v>14</v>
      </c>
      <c r="C2293" s="6">
        <v>1185732</v>
      </c>
      <c r="D2293" s="7">
        <v>44476</v>
      </c>
      <c r="E2293" s="6" t="s">
        <v>46</v>
      </c>
      <c r="F2293" s="6" t="s">
        <v>86</v>
      </c>
      <c r="G2293" s="6" t="s">
        <v>87</v>
      </c>
      <c r="H2293" s="6" t="s">
        <v>22</v>
      </c>
      <c r="I2293" s="25">
        <v>0.6</v>
      </c>
      <c r="J2293" s="22">
        <v>7750</v>
      </c>
      <c r="K2293" s="23">
        <f t="shared" si="117"/>
        <v>4650</v>
      </c>
      <c r="L2293" s="23">
        <f t="shared" si="118"/>
        <v>2325</v>
      </c>
      <c r="M2293" s="33">
        <v>0.5</v>
      </c>
      <c r="N2293" s="30">
        <f t="shared" si="128"/>
        <v>0.6</v>
      </c>
      <c r="O2293" s="31">
        <v>4650</v>
      </c>
      <c r="P2293" s="31">
        <v>2325</v>
      </c>
      <c r="Q2293" s="30">
        <f t="shared" si="129"/>
        <v>2790</v>
      </c>
      <c r="R2293" s="27">
        <f t="shared" si="130"/>
        <v>10</v>
      </c>
    </row>
    <row r="2294" spans="1:18">
      <c r="A2294" s="1"/>
      <c r="B2294" s="6" t="s">
        <v>14</v>
      </c>
      <c r="C2294" s="6">
        <v>1185732</v>
      </c>
      <c r="D2294" s="7">
        <v>44506</v>
      </c>
      <c r="E2294" s="6" t="s">
        <v>46</v>
      </c>
      <c r="F2294" s="6" t="s">
        <v>86</v>
      </c>
      <c r="G2294" s="6" t="s">
        <v>87</v>
      </c>
      <c r="H2294" s="6" t="s">
        <v>17</v>
      </c>
      <c r="I2294" s="25">
        <v>0.55000000000000004</v>
      </c>
      <c r="J2294" s="22">
        <v>9250</v>
      </c>
      <c r="K2294" s="23">
        <f t="shared" si="117"/>
        <v>5087.5</v>
      </c>
      <c r="L2294" s="23">
        <f t="shared" si="118"/>
        <v>2289.375</v>
      </c>
      <c r="M2294" s="33">
        <v>0.45</v>
      </c>
      <c r="N2294" s="30">
        <f t="shared" si="128"/>
        <v>0.55000000000000004</v>
      </c>
      <c r="O2294" s="31">
        <v>5087.5</v>
      </c>
      <c r="P2294" s="31">
        <v>2289.375</v>
      </c>
      <c r="Q2294" s="30">
        <f t="shared" si="129"/>
        <v>2798.125</v>
      </c>
      <c r="R2294" s="27">
        <f t="shared" si="130"/>
        <v>11</v>
      </c>
    </row>
    <row r="2295" spans="1:18">
      <c r="A2295" s="1"/>
      <c r="B2295" s="6" t="s">
        <v>14</v>
      </c>
      <c r="C2295" s="6">
        <v>1185732</v>
      </c>
      <c r="D2295" s="7">
        <v>44506</v>
      </c>
      <c r="E2295" s="6" t="s">
        <v>46</v>
      </c>
      <c r="F2295" s="6" t="s">
        <v>86</v>
      </c>
      <c r="G2295" s="6" t="s">
        <v>87</v>
      </c>
      <c r="H2295" s="6" t="s">
        <v>18</v>
      </c>
      <c r="I2295" s="25">
        <v>0.45000000000000012</v>
      </c>
      <c r="J2295" s="22">
        <v>7500</v>
      </c>
      <c r="K2295" s="23">
        <f t="shared" si="117"/>
        <v>3375.0000000000009</v>
      </c>
      <c r="L2295" s="23">
        <f t="shared" si="118"/>
        <v>1181.2500000000002</v>
      </c>
      <c r="M2295" s="33">
        <v>0.35</v>
      </c>
      <c r="N2295" s="30">
        <f t="shared" si="128"/>
        <v>0.45</v>
      </c>
      <c r="O2295" s="31">
        <v>3375</v>
      </c>
      <c r="P2295" s="31">
        <v>1181.25</v>
      </c>
      <c r="Q2295" s="30">
        <f t="shared" si="129"/>
        <v>1518.7500000000005</v>
      </c>
      <c r="R2295" s="27">
        <f t="shared" si="130"/>
        <v>11</v>
      </c>
    </row>
    <row r="2296" spans="1:18">
      <c r="A2296" s="1"/>
      <c r="B2296" s="6" t="s">
        <v>14</v>
      </c>
      <c r="C2296" s="6">
        <v>1185732</v>
      </c>
      <c r="D2296" s="7">
        <v>44506</v>
      </c>
      <c r="E2296" s="6" t="s">
        <v>46</v>
      </c>
      <c r="F2296" s="6" t="s">
        <v>86</v>
      </c>
      <c r="G2296" s="6" t="s">
        <v>87</v>
      </c>
      <c r="H2296" s="6" t="s">
        <v>19</v>
      </c>
      <c r="I2296" s="25">
        <v>0.45000000000000012</v>
      </c>
      <c r="J2296" s="22">
        <v>6950</v>
      </c>
      <c r="K2296" s="23">
        <f t="shared" si="117"/>
        <v>3127.5000000000009</v>
      </c>
      <c r="L2296" s="23">
        <f t="shared" si="118"/>
        <v>781.87500000000023</v>
      </c>
      <c r="M2296" s="33">
        <v>0.25</v>
      </c>
      <c r="N2296" s="30">
        <f t="shared" si="128"/>
        <v>0.45</v>
      </c>
      <c r="O2296" s="31">
        <v>3127.5</v>
      </c>
      <c r="P2296" s="31">
        <v>781.875</v>
      </c>
      <c r="Q2296" s="30">
        <f t="shared" si="129"/>
        <v>1407.3750000000005</v>
      </c>
      <c r="R2296" s="27">
        <f t="shared" si="130"/>
        <v>11</v>
      </c>
    </row>
    <row r="2297" spans="1:18">
      <c r="A2297" s="1"/>
      <c r="B2297" s="6" t="s">
        <v>14</v>
      </c>
      <c r="C2297" s="6">
        <v>1185732</v>
      </c>
      <c r="D2297" s="7">
        <v>44506</v>
      </c>
      <c r="E2297" s="6" t="s">
        <v>46</v>
      </c>
      <c r="F2297" s="6" t="s">
        <v>86</v>
      </c>
      <c r="G2297" s="6" t="s">
        <v>87</v>
      </c>
      <c r="H2297" s="6" t="s">
        <v>20</v>
      </c>
      <c r="I2297" s="25">
        <v>0.55000000000000016</v>
      </c>
      <c r="J2297" s="22">
        <v>7500</v>
      </c>
      <c r="K2297" s="23">
        <f t="shared" ref="K2297:K2551" si="131">I2297*J2297</f>
        <v>4125.0000000000009</v>
      </c>
      <c r="L2297" s="23">
        <f t="shared" ref="L2297:L2551" si="132">K2297*M2297</f>
        <v>1237.5000000000002</v>
      </c>
      <c r="M2297" s="33">
        <v>0.3</v>
      </c>
      <c r="N2297" s="30">
        <f t="shared" si="128"/>
        <v>0.55000000000000004</v>
      </c>
      <c r="O2297" s="31">
        <v>4125</v>
      </c>
      <c r="P2297" s="31">
        <v>1237.5</v>
      </c>
      <c r="Q2297" s="30">
        <f t="shared" si="129"/>
        <v>2268.7500000000009</v>
      </c>
      <c r="R2297" s="27">
        <f t="shared" si="130"/>
        <v>11</v>
      </c>
    </row>
    <row r="2298" spans="1:18">
      <c r="A2298" s="1"/>
      <c r="B2298" s="6" t="s">
        <v>14</v>
      </c>
      <c r="C2298" s="6">
        <v>1185732</v>
      </c>
      <c r="D2298" s="7">
        <v>44506</v>
      </c>
      <c r="E2298" s="6" t="s">
        <v>46</v>
      </c>
      <c r="F2298" s="6" t="s">
        <v>86</v>
      </c>
      <c r="G2298" s="6" t="s">
        <v>87</v>
      </c>
      <c r="H2298" s="6" t="s">
        <v>21</v>
      </c>
      <c r="I2298" s="25">
        <v>0.70000000000000007</v>
      </c>
      <c r="J2298" s="22">
        <v>7250</v>
      </c>
      <c r="K2298" s="23">
        <f t="shared" si="131"/>
        <v>5075.0000000000009</v>
      </c>
      <c r="L2298" s="23">
        <f t="shared" si="132"/>
        <v>1776.2500000000002</v>
      </c>
      <c r="M2298" s="33">
        <v>0.35</v>
      </c>
      <c r="N2298" s="30">
        <f t="shared" si="128"/>
        <v>0.7</v>
      </c>
      <c r="O2298" s="31">
        <v>5075</v>
      </c>
      <c r="P2298" s="31">
        <v>1776.25</v>
      </c>
      <c r="Q2298" s="30">
        <f t="shared" si="129"/>
        <v>3552.5000000000005</v>
      </c>
      <c r="R2298" s="27">
        <f t="shared" si="130"/>
        <v>11</v>
      </c>
    </row>
    <row r="2299" spans="1:18">
      <c r="A2299" s="1"/>
      <c r="B2299" s="6" t="s">
        <v>14</v>
      </c>
      <c r="C2299" s="6">
        <v>1185732</v>
      </c>
      <c r="D2299" s="7">
        <v>44506</v>
      </c>
      <c r="E2299" s="6" t="s">
        <v>46</v>
      </c>
      <c r="F2299" s="6" t="s">
        <v>86</v>
      </c>
      <c r="G2299" s="6" t="s">
        <v>87</v>
      </c>
      <c r="H2299" s="6" t="s">
        <v>22</v>
      </c>
      <c r="I2299" s="25">
        <v>0.75</v>
      </c>
      <c r="J2299" s="22">
        <v>8250</v>
      </c>
      <c r="K2299" s="23">
        <f t="shared" si="131"/>
        <v>6187.5</v>
      </c>
      <c r="L2299" s="23">
        <f t="shared" si="132"/>
        <v>3093.75</v>
      </c>
      <c r="M2299" s="33">
        <v>0.5</v>
      </c>
      <c r="N2299" s="30">
        <f t="shared" si="128"/>
        <v>0.75</v>
      </c>
      <c r="O2299" s="31">
        <v>6187.5</v>
      </c>
      <c r="P2299" s="31">
        <v>3093.75</v>
      </c>
      <c r="Q2299" s="30">
        <f t="shared" si="129"/>
        <v>4640.625</v>
      </c>
      <c r="R2299" s="27">
        <f t="shared" si="130"/>
        <v>11</v>
      </c>
    </row>
    <row r="2300" spans="1:18">
      <c r="A2300" s="1"/>
      <c r="B2300" s="6" t="s">
        <v>14</v>
      </c>
      <c r="C2300" s="6">
        <v>1185732</v>
      </c>
      <c r="D2300" s="7">
        <v>44535</v>
      </c>
      <c r="E2300" s="6" t="s">
        <v>46</v>
      </c>
      <c r="F2300" s="6" t="s">
        <v>86</v>
      </c>
      <c r="G2300" s="6" t="s">
        <v>87</v>
      </c>
      <c r="H2300" s="6" t="s">
        <v>17</v>
      </c>
      <c r="I2300" s="25">
        <v>0.70000000000000007</v>
      </c>
      <c r="J2300" s="22">
        <v>10750</v>
      </c>
      <c r="K2300" s="23">
        <f t="shared" si="131"/>
        <v>7525.0000000000009</v>
      </c>
      <c r="L2300" s="23">
        <f t="shared" si="132"/>
        <v>3386.2500000000005</v>
      </c>
      <c r="M2300" s="33">
        <v>0.45</v>
      </c>
      <c r="N2300" s="30">
        <f t="shared" si="128"/>
        <v>0.7</v>
      </c>
      <c r="O2300" s="31">
        <v>7525</v>
      </c>
      <c r="P2300" s="31">
        <v>3386.25</v>
      </c>
      <c r="Q2300" s="30">
        <f t="shared" si="129"/>
        <v>5267.5</v>
      </c>
      <c r="R2300" s="27">
        <f t="shared" si="130"/>
        <v>12</v>
      </c>
    </row>
    <row r="2301" spans="1:18">
      <c r="A2301" s="1"/>
      <c r="B2301" s="6" t="s">
        <v>14</v>
      </c>
      <c r="C2301" s="6">
        <v>1185732</v>
      </c>
      <c r="D2301" s="7">
        <v>44535</v>
      </c>
      <c r="E2301" s="6" t="s">
        <v>46</v>
      </c>
      <c r="F2301" s="6" t="s">
        <v>86</v>
      </c>
      <c r="G2301" s="6" t="s">
        <v>87</v>
      </c>
      <c r="H2301" s="6" t="s">
        <v>18</v>
      </c>
      <c r="I2301" s="25">
        <v>0.60000000000000009</v>
      </c>
      <c r="J2301" s="22">
        <v>8750</v>
      </c>
      <c r="K2301" s="23">
        <f t="shared" si="131"/>
        <v>5250.0000000000009</v>
      </c>
      <c r="L2301" s="23">
        <f t="shared" si="132"/>
        <v>1837.5000000000002</v>
      </c>
      <c r="M2301" s="33">
        <v>0.35</v>
      </c>
      <c r="N2301" s="30">
        <f t="shared" si="128"/>
        <v>0.6</v>
      </c>
      <c r="O2301" s="31">
        <v>5250</v>
      </c>
      <c r="P2301" s="31">
        <v>1837.5</v>
      </c>
      <c r="Q2301" s="30">
        <f t="shared" si="129"/>
        <v>3150.0000000000005</v>
      </c>
      <c r="R2301" s="27">
        <f t="shared" si="130"/>
        <v>12</v>
      </c>
    </row>
    <row r="2302" spans="1:18">
      <c r="A2302" s="1"/>
      <c r="B2302" s="6" t="s">
        <v>14</v>
      </c>
      <c r="C2302" s="6">
        <v>1185732</v>
      </c>
      <c r="D2302" s="7">
        <v>44535</v>
      </c>
      <c r="E2302" s="6" t="s">
        <v>46</v>
      </c>
      <c r="F2302" s="6" t="s">
        <v>86</v>
      </c>
      <c r="G2302" s="6" t="s">
        <v>87</v>
      </c>
      <c r="H2302" s="6" t="s">
        <v>19</v>
      </c>
      <c r="I2302" s="25">
        <v>0.60000000000000009</v>
      </c>
      <c r="J2302" s="22">
        <v>8250</v>
      </c>
      <c r="K2302" s="23">
        <f t="shared" si="131"/>
        <v>4950.0000000000009</v>
      </c>
      <c r="L2302" s="23">
        <f t="shared" si="132"/>
        <v>1237.5000000000002</v>
      </c>
      <c r="M2302" s="33">
        <v>0.25</v>
      </c>
      <c r="N2302" s="30">
        <f t="shared" si="128"/>
        <v>0.6</v>
      </c>
      <c r="O2302" s="31">
        <v>4950</v>
      </c>
      <c r="P2302" s="31">
        <v>1237.5</v>
      </c>
      <c r="Q2302" s="30">
        <f t="shared" si="129"/>
        <v>2970.0000000000005</v>
      </c>
      <c r="R2302" s="27">
        <f t="shared" si="130"/>
        <v>12</v>
      </c>
    </row>
    <row r="2303" spans="1:18">
      <c r="A2303" s="1"/>
      <c r="B2303" s="6" t="s">
        <v>14</v>
      </c>
      <c r="C2303" s="6">
        <v>1185732</v>
      </c>
      <c r="D2303" s="7">
        <v>44535</v>
      </c>
      <c r="E2303" s="6" t="s">
        <v>46</v>
      </c>
      <c r="F2303" s="6" t="s">
        <v>86</v>
      </c>
      <c r="G2303" s="6" t="s">
        <v>87</v>
      </c>
      <c r="H2303" s="6" t="s">
        <v>20</v>
      </c>
      <c r="I2303" s="25">
        <v>0.60000000000000009</v>
      </c>
      <c r="J2303" s="22">
        <v>7750</v>
      </c>
      <c r="K2303" s="23">
        <f t="shared" si="131"/>
        <v>4650.0000000000009</v>
      </c>
      <c r="L2303" s="23">
        <f t="shared" si="132"/>
        <v>1395.0000000000002</v>
      </c>
      <c r="M2303" s="33">
        <v>0.3</v>
      </c>
      <c r="N2303" s="30">
        <f t="shared" si="128"/>
        <v>0.6</v>
      </c>
      <c r="O2303" s="31">
        <v>4650</v>
      </c>
      <c r="P2303" s="31">
        <v>1395</v>
      </c>
      <c r="Q2303" s="30">
        <f t="shared" si="129"/>
        <v>2790.0000000000005</v>
      </c>
      <c r="R2303" s="27">
        <f t="shared" si="130"/>
        <v>12</v>
      </c>
    </row>
    <row r="2304" spans="1:18">
      <c r="A2304" s="1"/>
      <c r="B2304" s="6" t="s">
        <v>14</v>
      </c>
      <c r="C2304" s="6">
        <v>1185732</v>
      </c>
      <c r="D2304" s="7">
        <v>44535</v>
      </c>
      <c r="E2304" s="6" t="s">
        <v>46</v>
      </c>
      <c r="F2304" s="6" t="s">
        <v>86</v>
      </c>
      <c r="G2304" s="6" t="s">
        <v>87</v>
      </c>
      <c r="H2304" s="6" t="s">
        <v>21</v>
      </c>
      <c r="I2304" s="25">
        <v>0.70000000000000007</v>
      </c>
      <c r="J2304" s="22">
        <v>7750</v>
      </c>
      <c r="K2304" s="23">
        <f t="shared" si="131"/>
        <v>5425.0000000000009</v>
      </c>
      <c r="L2304" s="23">
        <f t="shared" si="132"/>
        <v>1898.7500000000002</v>
      </c>
      <c r="M2304" s="33">
        <v>0.35</v>
      </c>
      <c r="N2304" s="30">
        <f t="shared" si="128"/>
        <v>0.7</v>
      </c>
      <c r="O2304" s="31">
        <v>5425</v>
      </c>
      <c r="P2304" s="31">
        <v>1898.75</v>
      </c>
      <c r="Q2304" s="30">
        <f t="shared" si="129"/>
        <v>3797.5000000000005</v>
      </c>
      <c r="R2304" s="27">
        <f t="shared" si="130"/>
        <v>12</v>
      </c>
    </row>
    <row r="2305" spans="1:18">
      <c r="A2305" s="1"/>
      <c r="B2305" s="6" t="s">
        <v>14</v>
      </c>
      <c r="C2305" s="6">
        <v>1185732</v>
      </c>
      <c r="D2305" s="7">
        <v>44535</v>
      </c>
      <c r="E2305" s="6" t="s">
        <v>46</v>
      </c>
      <c r="F2305" s="6" t="s">
        <v>86</v>
      </c>
      <c r="G2305" s="6" t="s">
        <v>87</v>
      </c>
      <c r="H2305" s="6" t="s">
        <v>22</v>
      </c>
      <c r="I2305" s="25">
        <v>0.75</v>
      </c>
      <c r="J2305" s="22">
        <v>8750</v>
      </c>
      <c r="K2305" s="23">
        <f t="shared" si="131"/>
        <v>6562.5</v>
      </c>
      <c r="L2305" s="23">
        <f t="shared" si="132"/>
        <v>3281.25</v>
      </c>
      <c r="M2305" s="33">
        <v>0.5</v>
      </c>
      <c r="N2305" s="30">
        <f t="shared" si="128"/>
        <v>0.75</v>
      </c>
      <c r="O2305" s="31">
        <v>6562.5</v>
      </c>
      <c r="P2305" s="31">
        <v>3281.25</v>
      </c>
      <c r="Q2305" s="30">
        <f t="shared" si="129"/>
        <v>4921.875</v>
      </c>
      <c r="R2305" s="27">
        <f t="shared" si="130"/>
        <v>12</v>
      </c>
    </row>
    <row r="2306" spans="1:18">
      <c r="A2306" s="1" t="s">
        <v>39</v>
      </c>
      <c r="B2306" s="6" t="s">
        <v>14</v>
      </c>
      <c r="C2306" s="6">
        <v>1185732</v>
      </c>
      <c r="D2306" s="7">
        <v>44202</v>
      </c>
      <c r="E2306" s="6" t="s">
        <v>46</v>
      </c>
      <c r="F2306" s="6" t="s">
        <v>88</v>
      </c>
      <c r="G2306" s="6" t="s">
        <v>89</v>
      </c>
      <c r="H2306" s="6" t="s">
        <v>17</v>
      </c>
      <c r="I2306" s="25">
        <v>0.35000000000000003</v>
      </c>
      <c r="J2306" s="22">
        <v>9250</v>
      </c>
      <c r="K2306" s="23">
        <f t="shared" si="131"/>
        <v>3237.5000000000005</v>
      </c>
      <c r="L2306" s="23">
        <f t="shared" si="132"/>
        <v>1295.0000000000002</v>
      </c>
      <c r="M2306" s="33">
        <v>0.4</v>
      </c>
      <c r="N2306" s="30">
        <f t="shared" si="128"/>
        <v>0.35</v>
      </c>
      <c r="O2306" s="31">
        <v>3237.5</v>
      </c>
      <c r="P2306" s="31">
        <v>1295</v>
      </c>
      <c r="Q2306" s="30">
        <f t="shared" si="129"/>
        <v>1133.125</v>
      </c>
      <c r="R2306" s="27">
        <f t="shared" si="130"/>
        <v>1</v>
      </c>
    </row>
    <row r="2307" spans="1:18">
      <c r="A2307" s="1"/>
      <c r="B2307" s="6" t="s">
        <v>14</v>
      </c>
      <c r="C2307" s="6">
        <v>1185732</v>
      </c>
      <c r="D2307" s="7">
        <v>44202</v>
      </c>
      <c r="E2307" s="6" t="s">
        <v>46</v>
      </c>
      <c r="F2307" s="6" t="s">
        <v>88</v>
      </c>
      <c r="G2307" s="6" t="s">
        <v>89</v>
      </c>
      <c r="H2307" s="6" t="s">
        <v>18</v>
      </c>
      <c r="I2307" s="25">
        <v>0.35000000000000003</v>
      </c>
      <c r="J2307" s="22">
        <v>7250</v>
      </c>
      <c r="K2307" s="23">
        <f t="shared" si="131"/>
        <v>2537.5000000000005</v>
      </c>
      <c r="L2307" s="23">
        <f t="shared" si="132"/>
        <v>888.12500000000011</v>
      </c>
      <c r="M2307" s="33">
        <v>0.35</v>
      </c>
      <c r="N2307" s="30">
        <f t="shared" ref="N2307:N2370" si="133">_xlfn.NUMBERVALUE(SUBSTITUTE(I2307,"$",""))</f>
        <v>0.35</v>
      </c>
      <c r="O2307" s="31">
        <v>2537.5</v>
      </c>
      <c r="P2307" s="31">
        <v>888.125</v>
      </c>
      <c r="Q2307" s="30">
        <f t="shared" ref="Q2307:Q2370" si="134">N2307*K2307</f>
        <v>888.12500000000011</v>
      </c>
      <c r="R2307" s="27">
        <f t="shared" si="130"/>
        <v>1</v>
      </c>
    </row>
    <row r="2308" spans="1:18">
      <c r="A2308" s="1"/>
      <c r="B2308" s="6" t="s">
        <v>14</v>
      </c>
      <c r="C2308" s="6">
        <v>1185732</v>
      </c>
      <c r="D2308" s="7">
        <v>44202</v>
      </c>
      <c r="E2308" s="6" t="s">
        <v>46</v>
      </c>
      <c r="F2308" s="6" t="s">
        <v>88</v>
      </c>
      <c r="G2308" s="6" t="s">
        <v>89</v>
      </c>
      <c r="H2308" s="6" t="s">
        <v>19</v>
      </c>
      <c r="I2308" s="25">
        <v>0.25000000000000006</v>
      </c>
      <c r="J2308" s="22">
        <v>7250</v>
      </c>
      <c r="K2308" s="23">
        <f t="shared" si="131"/>
        <v>1812.5000000000005</v>
      </c>
      <c r="L2308" s="23">
        <f t="shared" si="132"/>
        <v>725.00000000000023</v>
      </c>
      <c r="M2308" s="33">
        <v>0.4</v>
      </c>
      <c r="N2308" s="30">
        <f t="shared" si="133"/>
        <v>0.25</v>
      </c>
      <c r="O2308" s="31">
        <v>1812.5</v>
      </c>
      <c r="P2308" s="31">
        <v>725</v>
      </c>
      <c r="Q2308" s="30">
        <f t="shared" si="134"/>
        <v>453.12500000000011</v>
      </c>
      <c r="R2308" s="27">
        <f t="shared" si="130"/>
        <v>1</v>
      </c>
    </row>
    <row r="2309" spans="1:18">
      <c r="A2309" s="1"/>
      <c r="B2309" s="6" t="s">
        <v>14</v>
      </c>
      <c r="C2309" s="6">
        <v>1185732</v>
      </c>
      <c r="D2309" s="7">
        <v>44202</v>
      </c>
      <c r="E2309" s="6" t="s">
        <v>46</v>
      </c>
      <c r="F2309" s="6" t="s">
        <v>88</v>
      </c>
      <c r="G2309" s="6" t="s">
        <v>89</v>
      </c>
      <c r="H2309" s="6" t="s">
        <v>20</v>
      </c>
      <c r="I2309" s="25">
        <v>0.3</v>
      </c>
      <c r="J2309" s="22">
        <v>5750</v>
      </c>
      <c r="K2309" s="23">
        <f t="shared" si="131"/>
        <v>1725</v>
      </c>
      <c r="L2309" s="23">
        <f t="shared" si="132"/>
        <v>690</v>
      </c>
      <c r="M2309" s="33">
        <v>0.4</v>
      </c>
      <c r="N2309" s="30">
        <f t="shared" si="133"/>
        <v>0.3</v>
      </c>
      <c r="O2309" s="31">
        <v>1725</v>
      </c>
      <c r="P2309" s="31">
        <v>690</v>
      </c>
      <c r="Q2309" s="30">
        <f t="shared" si="134"/>
        <v>517.5</v>
      </c>
      <c r="R2309" s="27">
        <f t="shared" si="130"/>
        <v>1</v>
      </c>
    </row>
    <row r="2310" spans="1:18">
      <c r="A2310" s="1"/>
      <c r="B2310" s="6" t="s">
        <v>14</v>
      </c>
      <c r="C2310" s="6">
        <v>1185732</v>
      </c>
      <c r="D2310" s="7">
        <v>44202</v>
      </c>
      <c r="E2310" s="6" t="s">
        <v>46</v>
      </c>
      <c r="F2310" s="6" t="s">
        <v>88</v>
      </c>
      <c r="G2310" s="6" t="s">
        <v>89</v>
      </c>
      <c r="H2310" s="6" t="s">
        <v>21</v>
      </c>
      <c r="I2310" s="25">
        <v>0.45</v>
      </c>
      <c r="J2310" s="22">
        <v>6250</v>
      </c>
      <c r="K2310" s="23">
        <f t="shared" si="131"/>
        <v>2812.5</v>
      </c>
      <c r="L2310" s="23">
        <f t="shared" si="132"/>
        <v>984.37499999999989</v>
      </c>
      <c r="M2310" s="33">
        <v>0.35</v>
      </c>
      <c r="N2310" s="30">
        <f t="shared" si="133"/>
        <v>0.45</v>
      </c>
      <c r="O2310" s="31">
        <v>2812.5</v>
      </c>
      <c r="P2310" s="31">
        <v>984.375</v>
      </c>
      <c r="Q2310" s="30">
        <f t="shared" si="134"/>
        <v>1265.625</v>
      </c>
      <c r="R2310" s="27">
        <f t="shared" si="130"/>
        <v>1</v>
      </c>
    </row>
    <row r="2311" spans="1:18">
      <c r="A2311" s="1"/>
      <c r="B2311" s="6" t="s">
        <v>14</v>
      </c>
      <c r="C2311" s="6">
        <v>1185732</v>
      </c>
      <c r="D2311" s="7">
        <v>44202</v>
      </c>
      <c r="E2311" s="6" t="s">
        <v>46</v>
      </c>
      <c r="F2311" s="6" t="s">
        <v>88</v>
      </c>
      <c r="G2311" s="6" t="s">
        <v>89</v>
      </c>
      <c r="H2311" s="6" t="s">
        <v>22</v>
      </c>
      <c r="I2311" s="25">
        <v>0.35000000000000003</v>
      </c>
      <c r="J2311" s="22">
        <v>7250</v>
      </c>
      <c r="K2311" s="23">
        <f t="shared" si="131"/>
        <v>2537.5000000000005</v>
      </c>
      <c r="L2311" s="23">
        <f t="shared" si="132"/>
        <v>1268.7500000000002</v>
      </c>
      <c r="M2311" s="33">
        <v>0.5</v>
      </c>
      <c r="N2311" s="30">
        <f t="shared" si="133"/>
        <v>0.35</v>
      </c>
      <c r="O2311" s="31">
        <v>2537.5</v>
      </c>
      <c r="P2311" s="31">
        <v>1268.75</v>
      </c>
      <c r="Q2311" s="30">
        <f t="shared" si="134"/>
        <v>888.12500000000011</v>
      </c>
      <c r="R2311" s="27">
        <f t="shared" si="130"/>
        <v>1</v>
      </c>
    </row>
    <row r="2312" spans="1:18">
      <c r="A2312" s="1"/>
      <c r="B2312" s="6" t="s">
        <v>14</v>
      </c>
      <c r="C2312" s="6">
        <v>1185732</v>
      </c>
      <c r="D2312" s="7">
        <v>44231</v>
      </c>
      <c r="E2312" s="6" t="s">
        <v>46</v>
      </c>
      <c r="F2312" s="6" t="s">
        <v>88</v>
      </c>
      <c r="G2312" s="6" t="s">
        <v>89</v>
      </c>
      <c r="H2312" s="6" t="s">
        <v>17</v>
      </c>
      <c r="I2312" s="25">
        <v>0.35000000000000003</v>
      </c>
      <c r="J2312" s="22">
        <v>9750</v>
      </c>
      <c r="K2312" s="23">
        <f t="shared" si="131"/>
        <v>3412.5000000000005</v>
      </c>
      <c r="L2312" s="23">
        <f t="shared" si="132"/>
        <v>1365.0000000000002</v>
      </c>
      <c r="M2312" s="33">
        <v>0.4</v>
      </c>
      <c r="N2312" s="30">
        <f t="shared" si="133"/>
        <v>0.35</v>
      </c>
      <c r="O2312" s="31">
        <v>3412.5</v>
      </c>
      <c r="P2312" s="31">
        <v>1365</v>
      </c>
      <c r="Q2312" s="30">
        <f t="shared" si="134"/>
        <v>1194.375</v>
      </c>
      <c r="R2312" s="27">
        <f t="shared" si="130"/>
        <v>2</v>
      </c>
    </row>
    <row r="2313" spans="1:18">
      <c r="A2313" s="1"/>
      <c r="B2313" s="6" t="s">
        <v>14</v>
      </c>
      <c r="C2313" s="6">
        <v>1185732</v>
      </c>
      <c r="D2313" s="7">
        <v>44231</v>
      </c>
      <c r="E2313" s="6" t="s">
        <v>46</v>
      </c>
      <c r="F2313" s="6" t="s">
        <v>88</v>
      </c>
      <c r="G2313" s="6" t="s">
        <v>89</v>
      </c>
      <c r="H2313" s="6" t="s">
        <v>18</v>
      </c>
      <c r="I2313" s="25">
        <v>0.35000000000000003</v>
      </c>
      <c r="J2313" s="22">
        <v>6250</v>
      </c>
      <c r="K2313" s="23">
        <f t="shared" si="131"/>
        <v>2187.5</v>
      </c>
      <c r="L2313" s="23">
        <f t="shared" si="132"/>
        <v>765.625</v>
      </c>
      <c r="M2313" s="33">
        <v>0.35</v>
      </c>
      <c r="N2313" s="30">
        <f t="shared" si="133"/>
        <v>0.35</v>
      </c>
      <c r="O2313" s="31">
        <v>2187.5</v>
      </c>
      <c r="P2313" s="31">
        <v>765.625</v>
      </c>
      <c r="Q2313" s="30">
        <f t="shared" si="134"/>
        <v>765.625</v>
      </c>
      <c r="R2313" s="27">
        <f t="shared" si="130"/>
        <v>2</v>
      </c>
    </row>
    <row r="2314" spans="1:18">
      <c r="A2314" s="1"/>
      <c r="B2314" s="6" t="s">
        <v>14</v>
      </c>
      <c r="C2314" s="6">
        <v>1185732</v>
      </c>
      <c r="D2314" s="7">
        <v>44231</v>
      </c>
      <c r="E2314" s="6" t="s">
        <v>46</v>
      </c>
      <c r="F2314" s="6" t="s">
        <v>88</v>
      </c>
      <c r="G2314" s="6" t="s">
        <v>89</v>
      </c>
      <c r="H2314" s="6" t="s">
        <v>19</v>
      </c>
      <c r="I2314" s="25">
        <v>0.25000000000000006</v>
      </c>
      <c r="J2314" s="22">
        <v>6750</v>
      </c>
      <c r="K2314" s="23">
        <f t="shared" si="131"/>
        <v>1687.5000000000005</v>
      </c>
      <c r="L2314" s="23">
        <f t="shared" si="132"/>
        <v>675.00000000000023</v>
      </c>
      <c r="M2314" s="33">
        <v>0.4</v>
      </c>
      <c r="N2314" s="30">
        <f t="shared" si="133"/>
        <v>0.25</v>
      </c>
      <c r="O2314" s="31">
        <v>1687.5</v>
      </c>
      <c r="P2314" s="31">
        <v>675</v>
      </c>
      <c r="Q2314" s="30">
        <f t="shared" si="134"/>
        <v>421.87500000000011</v>
      </c>
      <c r="R2314" s="27">
        <f t="shared" si="130"/>
        <v>2</v>
      </c>
    </row>
    <row r="2315" spans="1:18">
      <c r="A2315" s="1"/>
      <c r="B2315" s="6" t="s">
        <v>14</v>
      </c>
      <c r="C2315" s="6">
        <v>1185732</v>
      </c>
      <c r="D2315" s="7">
        <v>44231</v>
      </c>
      <c r="E2315" s="6" t="s">
        <v>46</v>
      </c>
      <c r="F2315" s="6" t="s">
        <v>88</v>
      </c>
      <c r="G2315" s="6" t="s">
        <v>89</v>
      </c>
      <c r="H2315" s="6" t="s">
        <v>20</v>
      </c>
      <c r="I2315" s="25">
        <v>0.3</v>
      </c>
      <c r="J2315" s="22">
        <v>5250</v>
      </c>
      <c r="K2315" s="23">
        <f t="shared" si="131"/>
        <v>1575</v>
      </c>
      <c r="L2315" s="23">
        <f t="shared" si="132"/>
        <v>630</v>
      </c>
      <c r="M2315" s="33">
        <v>0.4</v>
      </c>
      <c r="N2315" s="30">
        <f t="shared" si="133"/>
        <v>0.3</v>
      </c>
      <c r="O2315" s="31">
        <v>1575</v>
      </c>
      <c r="P2315" s="31">
        <v>630</v>
      </c>
      <c r="Q2315" s="30">
        <f t="shared" si="134"/>
        <v>472.5</v>
      </c>
      <c r="R2315" s="27">
        <f t="shared" si="130"/>
        <v>2</v>
      </c>
    </row>
    <row r="2316" spans="1:18">
      <c r="A2316" s="1"/>
      <c r="B2316" s="6" t="s">
        <v>14</v>
      </c>
      <c r="C2316" s="6">
        <v>1185732</v>
      </c>
      <c r="D2316" s="7">
        <v>44231</v>
      </c>
      <c r="E2316" s="6" t="s">
        <v>46</v>
      </c>
      <c r="F2316" s="6" t="s">
        <v>88</v>
      </c>
      <c r="G2316" s="6" t="s">
        <v>89</v>
      </c>
      <c r="H2316" s="6" t="s">
        <v>21</v>
      </c>
      <c r="I2316" s="25">
        <v>0.45</v>
      </c>
      <c r="J2316" s="22">
        <v>6000</v>
      </c>
      <c r="K2316" s="23">
        <f t="shared" si="131"/>
        <v>2700</v>
      </c>
      <c r="L2316" s="23">
        <f t="shared" si="132"/>
        <v>944.99999999999989</v>
      </c>
      <c r="M2316" s="33">
        <v>0.35</v>
      </c>
      <c r="N2316" s="30">
        <f t="shared" si="133"/>
        <v>0.45</v>
      </c>
      <c r="O2316" s="31">
        <v>2700</v>
      </c>
      <c r="P2316" s="31">
        <v>945</v>
      </c>
      <c r="Q2316" s="30">
        <f t="shared" si="134"/>
        <v>1215</v>
      </c>
      <c r="R2316" s="27">
        <f t="shared" si="130"/>
        <v>2</v>
      </c>
    </row>
    <row r="2317" spans="1:18">
      <c r="A2317" s="1"/>
      <c r="B2317" s="6" t="s">
        <v>14</v>
      </c>
      <c r="C2317" s="6">
        <v>1185732</v>
      </c>
      <c r="D2317" s="7">
        <v>44231</v>
      </c>
      <c r="E2317" s="6" t="s">
        <v>46</v>
      </c>
      <c r="F2317" s="6" t="s">
        <v>88</v>
      </c>
      <c r="G2317" s="6" t="s">
        <v>89</v>
      </c>
      <c r="H2317" s="6" t="s">
        <v>22</v>
      </c>
      <c r="I2317" s="25">
        <v>0.3</v>
      </c>
      <c r="J2317" s="22">
        <v>7000</v>
      </c>
      <c r="K2317" s="23">
        <f t="shared" si="131"/>
        <v>2100</v>
      </c>
      <c r="L2317" s="23">
        <f t="shared" si="132"/>
        <v>1050</v>
      </c>
      <c r="M2317" s="33">
        <v>0.5</v>
      </c>
      <c r="N2317" s="30">
        <f t="shared" si="133"/>
        <v>0.3</v>
      </c>
      <c r="O2317" s="31">
        <v>2100</v>
      </c>
      <c r="P2317" s="31">
        <v>1050</v>
      </c>
      <c r="Q2317" s="30">
        <f t="shared" si="134"/>
        <v>630</v>
      </c>
      <c r="R2317" s="27">
        <f t="shared" si="130"/>
        <v>2</v>
      </c>
    </row>
    <row r="2318" spans="1:18">
      <c r="A2318" s="1"/>
      <c r="B2318" s="6" t="s">
        <v>14</v>
      </c>
      <c r="C2318" s="6">
        <v>1185732</v>
      </c>
      <c r="D2318" s="7">
        <v>44257</v>
      </c>
      <c r="E2318" s="6" t="s">
        <v>46</v>
      </c>
      <c r="F2318" s="6" t="s">
        <v>88</v>
      </c>
      <c r="G2318" s="6" t="s">
        <v>89</v>
      </c>
      <c r="H2318" s="6" t="s">
        <v>17</v>
      </c>
      <c r="I2318" s="25">
        <v>0.3</v>
      </c>
      <c r="J2318" s="22">
        <v>9200</v>
      </c>
      <c r="K2318" s="23">
        <f t="shared" si="131"/>
        <v>2760</v>
      </c>
      <c r="L2318" s="23">
        <f t="shared" si="132"/>
        <v>1104</v>
      </c>
      <c r="M2318" s="33">
        <v>0.4</v>
      </c>
      <c r="N2318" s="30">
        <f t="shared" si="133"/>
        <v>0.3</v>
      </c>
      <c r="O2318" s="31">
        <v>2760</v>
      </c>
      <c r="P2318" s="31">
        <v>1104</v>
      </c>
      <c r="Q2318" s="30">
        <f t="shared" si="134"/>
        <v>828</v>
      </c>
      <c r="R2318" s="27">
        <f t="shared" si="130"/>
        <v>3</v>
      </c>
    </row>
    <row r="2319" spans="1:18">
      <c r="A2319" s="1"/>
      <c r="B2319" s="6" t="s">
        <v>14</v>
      </c>
      <c r="C2319" s="6">
        <v>1185732</v>
      </c>
      <c r="D2319" s="7">
        <v>44257</v>
      </c>
      <c r="E2319" s="6" t="s">
        <v>46</v>
      </c>
      <c r="F2319" s="6" t="s">
        <v>88</v>
      </c>
      <c r="G2319" s="6" t="s">
        <v>89</v>
      </c>
      <c r="H2319" s="6" t="s">
        <v>18</v>
      </c>
      <c r="I2319" s="25">
        <v>0.3</v>
      </c>
      <c r="J2319" s="22">
        <v>6000</v>
      </c>
      <c r="K2319" s="23">
        <f t="shared" si="131"/>
        <v>1800</v>
      </c>
      <c r="L2319" s="23">
        <f t="shared" si="132"/>
        <v>630</v>
      </c>
      <c r="M2319" s="33">
        <v>0.35</v>
      </c>
      <c r="N2319" s="30">
        <f t="shared" si="133"/>
        <v>0.3</v>
      </c>
      <c r="O2319" s="31">
        <v>1800</v>
      </c>
      <c r="P2319" s="31">
        <v>630</v>
      </c>
      <c r="Q2319" s="30">
        <f t="shared" si="134"/>
        <v>540</v>
      </c>
      <c r="R2319" s="27">
        <f t="shared" si="130"/>
        <v>3</v>
      </c>
    </row>
    <row r="2320" spans="1:18">
      <c r="A2320" s="1"/>
      <c r="B2320" s="6" t="s">
        <v>14</v>
      </c>
      <c r="C2320" s="6">
        <v>1185732</v>
      </c>
      <c r="D2320" s="7">
        <v>44257</v>
      </c>
      <c r="E2320" s="6" t="s">
        <v>46</v>
      </c>
      <c r="F2320" s="6" t="s">
        <v>88</v>
      </c>
      <c r="G2320" s="6" t="s">
        <v>89</v>
      </c>
      <c r="H2320" s="6" t="s">
        <v>19</v>
      </c>
      <c r="I2320" s="25">
        <v>0.2</v>
      </c>
      <c r="J2320" s="22">
        <v>6250</v>
      </c>
      <c r="K2320" s="23">
        <f t="shared" si="131"/>
        <v>1250</v>
      </c>
      <c r="L2320" s="23">
        <f t="shared" si="132"/>
        <v>500</v>
      </c>
      <c r="M2320" s="33">
        <v>0.4</v>
      </c>
      <c r="N2320" s="30">
        <f t="shared" si="133"/>
        <v>0.2</v>
      </c>
      <c r="O2320" s="31">
        <v>1250</v>
      </c>
      <c r="P2320" s="31">
        <v>500</v>
      </c>
      <c r="Q2320" s="30">
        <f t="shared" si="134"/>
        <v>250</v>
      </c>
      <c r="R2320" s="27">
        <f t="shared" si="130"/>
        <v>3</v>
      </c>
    </row>
    <row r="2321" spans="1:18">
      <c r="A2321" s="1"/>
      <c r="B2321" s="6" t="s">
        <v>14</v>
      </c>
      <c r="C2321" s="6">
        <v>1185732</v>
      </c>
      <c r="D2321" s="7">
        <v>44257</v>
      </c>
      <c r="E2321" s="6" t="s">
        <v>46</v>
      </c>
      <c r="F2321" s="6" t="s">
        <v>88</v>
      </c>
      <c r="G2321" s="6" t="s">
        <v>89</v>
      </c>
      <c r="H2321" s="6" t="s">
        <v>20</v>
      </c>
      <c r="I2321" s="25">
        <v>0.24999999999999994</v>
      </c>
      <c r="J2321" s="22">
        <v>4750</v>
      </c>
      <c r="K2321" s="23">
        <f t="shared" si="131"/>
        <v>1187.4999999999998</v>
      </c>
      <c r="L2321" s="23">
        <f t="shared" si="132"/>
        <v>474.99999999999994</v>
      </c>
      <c r="M2321" s="33">
        <v>0.4</v>
      </c>
      <c r="N2321" s="30">
        <f t="shared" si="133"/>
        <v>0.25</v>
      </c>
      <c r="O2321" s="31">
        <v>1187.5</v>
      </c>
      <c r="P2321" s="31">
        <v>475</v>
      </c>
      <c r="Q2321" s="30">
        <f t="shared" si="134"/>
        <v>296.87499999999994</v>
      </c>
      <c r="R2321" s="27">
        <f t="shared" si="130"/>
        <v>3</v>
      </c>
    </row>
    <row r="2322" spans="1:18">
      <c r="A2322" s="1"/>
      <c r="B2322" s="6" t="s">
        <v>14</v>
      </c>
      <c r="C2322" s="6">
        <v>1185732</v>
      </c>
      <c r="D2322" s="7">
        <v>44257</v>
      </c>
      <c r="E2322" s="6" t="s">
        <v>46</v>
      </c>
      <c r="F2322" s="6" t="s">
        <v>88</v>
      </c>
      <c r="G2322" s="6" t="s">
        <v>89</v>
      </c>
      <c r="H2322" s="6" t="s">
        <v>21</v>
      </c>
      <c r="I2322" s="25">
        <v>0.40000000000000008</v>
      </c>
      <c r="J2322" s="22">
        <v>5250</v>
      </c>
      <c r="K2322" s="23">
        <f t="shared" si="131"/>
        <v>2100.0000000000005</v>
      </c>
      <c r="L2322" s="23">
        <f t="shared" si="132"/>
        <v>735.00000000000011</v>
      </c>
      <c r="M2322" s="33">
        <v>0.35</v>
      </c>
      <c r="N2322" s="30">
        <f t="shared" si="133"/>
        <v>0.4</v>
      </c>
      <c r="O2322" s="31">
        <v>2100</v>
      </c>
      <c r="P2322" s="31">
        <v>735</v>
      </c>
      <c r="Q2322" s="30">
        <f t="shared" si="134"/>
        <v>840.00000000000023</v>
      </c>
      <c r="R2322" s="27">
        <f t="shared" si="130"/>
        <v>3</v>
      </c>
    </row>
    <row r="2323" spans="1:18">
      <c r="A2323" s="1"/>
      <c r="B2323" s="6" t="s">
        <v>14</v>
      </c>
      <c r="C2323" s="6">
        <v>1185732</v>
      </c>
      <c r="D2323" s="7">
        <v>44257</v>
      </c>
      <c r="E2323" s="6" t="s">
        <v>46</v>
      </c>
      <c r="F2323" s="6" t="s">
        <v>88</v>
      </c>
      <c r="G2323" s="6" t="s">
        <v>89</v>
      </c>
      <c r="H2323" s="6" t="s">
        <v>22</v>
      </c>
      <c r="I2323" s="25">
        <v>0.3</v>
      </c>
      <c r="J2323" s="22">
        <v>6250</v>
      </c>
      <c r="K2323" s="23">
        <f t="shared" si="131"/>
        <v>1875</v>
      </c>
      <c r="L2323" s="23">
        <f t="shared" si="132"/>
        <v>937.5</v>
      </c>
      <c r="M2323" s="33">
        <v>0.5</v>
      </c>
      <c r="N2323" s="30">
        <f t="shared" si="133"/>
        <v>0.3</v>
      </c>
      <c r="O2323" s="31">
        <v>1875</v>
      </c>
      <c r="P2323" s="31">
        <v>937.5</v>
      </c>
      <c r="Q2323" s="30">
        <f t="shared" si="134"/>
        <v>562.5</v>
      </c>
      <c r="R2323" s="27">
        <f t="shared" si="130"/>
        <v>3</v>
      </c>
    </row>
    <row r="2324" spans="1:18">
      <c r="A2324" s="1"/>
      <c r="B2324" s="6" t="s">
        <v>14</v>
      </c>
      <c r="C2324" s="6">
        <v>1185732</v>
      </c>
      <c r="D2324" s="7">
        <v>44289</v>
      </c>
      <c r="E2324" s="6" t="s">
        <v>46</v>
      </c>
      <c r="F2324" s="6" t="s">
        <v>88</v>
      </c>
      <c r="G2324" s="6" t="s">
        <v>89</v>
      </c>
      <c r="H2324" s="6" t="s">
        <v>17</v>
      </c>
      <c r="I2324" s="25">
        <v>0.3</v>
      </c>
      <c r="J2324" s="22">
        <v>8750</v>
      </c>
      <c r="K2324" s="23">
        <f t="shared" si="131"/>
        <v>2625</v>
      </c>
      <c r="L2324" s="23">
        <f t="shared" si="132"/>
        <v>1050</v>
      </c>
      <c r="M2324" s="33">
        <v>0.4</v>
      </c>
      <c r="N2324" s="30">
        <f t="shared" si="133"/>
        <v>0.3</v>
      </c>
      <c r="O2324" s="31">
        <v>2625</v>
      </c>
      <c r="P2324" s="31">
        <v>1050</v>
      </c>
      <c r="Q2324" s="30">
        <f t="shared" si="134"/>
        <v>787.5</v>
      </c>
      <c r="R2324" s="27">
        <f t="shared" si="130"/>
        <v>4</v>
      </c>
    </row>
    <row r="2325" spans="1:18">
      <c r="A2325" s="1"/>
      <c r="B2325" s="6" t="s">
        <v>14</v>
      </c>
      <c r="C2325" s="6">
        <v>1185732</v>
      </c>
      <c r="D2325" s="7">
        <v>44289</v>
      </c>
      <c r="E2325" s="6" t="s">
        <v>46</v>
      </c>
      <c r="F2325" s="6" t="s">
        <v>88</v>
      </c>
      <c r="G2325" s="6" t="s">
        <v>89</v>
      </c>
      <c r="H2325" s="6" t="s">
        <v>18</v>
      </c>
      <c r="I2325" s="25">
        <v>0.3</v>
      </c>
      <c r="J2325" s="22">
        <v>5750</v>
      </c>
      <c r="K2325" s="23">
        <f t="shared" si="131"/>
        <v>1725</v>
      </c>
      <c r="L2325" s="23">
        <f t="shared" si="132"/>
        <v>603.75</v>
      </c>
      <c r="M2325" s="33">
        <v>0.35</v>
      </c>
      <c r="N2325" s="30">
        <f t="shared" si="133"/>
        <v>0.3</v>
      </c>
      <c r="O2325" s="31">
        <v>1725</v>
      </c>
      <c r="P2325" s="31">
        <v>603.75</v>
      </c>
      <c r="Q2325" s="30">
        <f t="shared" si="134"/>
        <v>517.5</v>
      </c>
      <c r="R2325" s="27">
        <f t="shared" si="130"/>
        <v>4</v>
      </c>
    </row>
    <row r="2326" spans="1:18">
      <c r="A2326" s="1"/>
      <c r="B2326" s="6" t="s">
        <v>14</v>
      </c>
      <c r="C2326" s="6">
        <v>1185732</v>
      </c>
      <c r="D2326" s="7">
        <v>44289</v>
      </c>
      <c r="E2326" s="6" t="s">
        <v>46</v>
      </c>
      <c r="F2326" s="6" t="s">
        <v>88</v>
      </c>
      <c r="G2326" s="6" t="s">
        <v>89</v>
      </c>
      <c r="H2326" s="6" t="s">
        <v>19</v>
      </c>
      <c r="I2326" s="25">
        <v>0.2</v>
      </c>
      <c r="J2326" s="22">
        <v>5750</v>
      </c>
      <c r="K2326" s="23">
        <f t="shared" si="131"/>
        <v>1150</v>
      </c>
      <c r="L2326" s="23">
        <f t="shared" si="132"/>
        <v>460</v>
      </c>
      <c r="M2326" s="33">
        <v>0.4</v>
      </c>
      <c r="N2326" s="30">
        <f t="shared" si="133"/>
        <v>0.2</v>
      </c>
      <c r="O2326" s="31">
        <v>1150</v>
      </c>
      <c r="P2326" s="31">
        <v>460</v>
      </c>
      <c r="Q2326" s="30">
        <f t="shared" si="134"/>
        <v>230</v>
      </c>
      <c r="R2326" s="27">
        <f t="shared" si="130"/>
        <v>4</v>
      </c>
    </row>
    <row r="2327" spans="1:18">
      <c r="A2327" s="1"/>
      <c r="B2327" s="6" t="s">
        <v>14</v>
      </c>
      <c r="C2327" s="6">
        <v>1185732</v>
      </c>
      <c r="D2327" s="7">
        <v>44289</v>
      </c>
      <c r="E2327" s="6" t="s">
        <v>46</v>
      </c>
      <c r="F2327" s="6" t="s">
        <v>88</v>
      </c>
      <c r="G2327" s="6" t="s">
        <v>89</v>
      </c>
      <c r="H2327" s="6" t="s">
        <v>20</v>
      </c>
      <c r="I2327" s="25">
        <v>0.24999999999999994</v>
      </c>
      <c r="J2327" s="22">
        <v>5000</v>
      </c>
      <c r="K2327" s="23">
        <f t="shared" si="131"/>
        <v>1249.9999999999998</v>
      </c>
      <c r="L2327" s="23">
        <f t="shared" si="132"/>
        <v>499.99999999999994</v>
      </c>
      <c r="M2327" s="33">
        <v>0.4</v>
      </c>
      <c r="N2327" s="30">
        <f t="shared" si="133"/>
        <v>0.25</v>
      </c>
      <c r="O2327" s="31">
        <v>1250</v>
      </c>
      <c r="P2327" s="31">
        <v>500</v>
      </c>
      <c r="Q2327" s="30">
        <f t="shared" si="134"/>
        <v>312.49999999999994</v>
      </c>
      <c r="R2327" s="27">
        <f t="shared" si="130"/>
        <v>4</v>
      </c>
    </row>
    <row r="2328" spans="1:18">
      <c r="A2328" s="1"/>
      <c r="B2328" s="6" t="s">
        <v>14</v>
      </c>
      <c r="C2328" s="6">
        <v>1185732</v>
      </c>
      <c r="D2328" s="7">
        <v>44289</v>
      </c>
      <c r="E2328" s="6" t="s">
        <v>46</v>
      </c>
      <c r="F2328" s="6" t="s">
        <v>88</v>
      </c>
      <c r="G2328" s="6" t="s">
        <v>89</v>
      </c>
      <c r="H2328" s="6" t="s">
        <v>21</v>
      </c>
      <c r="I2328" s="25">
        <v>0.45</v>
      </c>
      <c r="J2328" s="22">
        <v>5250</v>
      </c>
      <c r="K2328" s="23">
        <f t="shared" si="131"/>
        <v>2362.5</v>
      </c>
      <c r="L2328" s="23">
        <f t="shared" si="132"/>
        <v>826.875</v>
      </c>
      <c r="M2328" s="33">
        <v>0.35</v>
      </c>
      <c r="N2328" s="30">
        <f t="shared" si="133"/>
        <v>0.45</v>
      </c>
      <c r="O2328" s="31">
        <v>2362.5</v>
      </c>
      <c r="P2328" s="31">
        <v>826.875</v>
      </c>
      <c r="Q2328" s="30">
        <f t="shared" si="134"/>
        <v>1063.125</v>
      </c>
      <c r="R2328" s="27">
        <f t="shared" si="130"/>
        <v>4</v>
      </c>
    </row>
    <row r="2329" spans="1:18">
      <c r="A2329" s="1"/>
      <c r="B2329" s="6" t="s">
        <v>14</v>
      </c>
      <c r="C2329" s="6">
        <v>1185732</v>
      </c>
      <c r="D2329" s="7">
        <v>44289</v>
      </c>
      <c r="E2329" s="6" t="s">
        <v>46</v>
      </c>
      <c r="F2329" s="6" t="s">
        <v>88</v>
      </c>
      <c r="G2329" s="6" t="s">
        <v>89</v>
      </c>
      <c r="H2329" s="6" t="s">
        <v>22</v>
      </c>
      <c r="I2329" s="25">
        <v>0.35000000000000003</v>
      </c>
      <c r="J2329" s="22">
        <v>6750</v>
      </c>
      <c r="K2329" s="23">
        <f t="shared" si="131"/>
        <v>2362.5</v>
      </c>
      <c r="L2329" s="23">
        <f t="shared" si="132"/>
        <v>1181.25</v>
      </c>
      <c r="M2329" s="33">
        <v>0.5</v>
      </c>
      <c r="N2329" s="30">
        <f t="shared" si="133"/>
        <v>0.35</v>
      </c>
      <c r="O2329" s="31">
        <v>2362.5</v>
      </c>
      <c r="P2329" s="31">
        <v>1181.25</v>
      </c>
      <c r="Q2329" s="30">
        <f t="shared" si="134"/>
        <v>826.875</v>
      </c>
      <c r="R2329" s="27">
        <f t="shared" si="130"/>
        <v>4</v>
      </c>
    </row>
    <row r="2330" spans="1:18">
      <c r="A2330" s="1"/>
      <c r="B2330" s="6" t="s">
        <v>14</v>
      </c>
      <c r="C2330" s="6">
        <v>1185732</v>
      </c>
      <c r="D2330" s="7">
        <v>44318</v>
      </c>
      <c r="E2330" s="6" t="s">
        <v>46</v>
      </c>
      <c r="F2330" s="6" t="s">
        <v>88</v>
      </c>
      <c r="G2330" s="6" t="s">
        <v>89</v>
      </c>
      <c r="H2330" s="6" t="s">
        <v>17</v>
      </c>
      <c r="I2330" s="25">
        <v>0.45</v>
      </c>
      <c r="J2330" s="22">
        <v>9450</v>
      </c>
      <c r="K2330" s="23">
        <f t="shared" si="131"/>
        <v>4252.5</v>
      </c>
      <c r="L2330" s="23">
        <f t="shared" si="132"/>
        <v>1701</v>
      </c>
      <c r="M2330" s="33">
        <v>0.4</v>
      </c>
      <c r="N2330" s="30">
        <f t="shared" si="133"/>
        <v>0.45</v>
      </c>
      <c r="O2330" s="31">
        <v>4252.5</v>
      </c>
      <c r="P2330" s="31">
        <v>1701</v>
      </c>
      <c r="Q2330" s="30">
        <f t="shared" si="134"/>
        <v>1913.625</v>
      </c>
      <c r="R2330" s="27">
        <f t="shared" si="130"/>
        <v>5</v>
      </c>
    </row>
    <row r="2331" spans="1:18">
      <c r="A2331" s="1"/>
      <c r="B2331" s="6" t="s">
        <v>14</v>
      </c>
      <c r="C2331" s="6">
        <v>1185732</v>
      </c>
      <c r="D2331" s="7">
        <v>44318</v>
      </c>
      <c r="E2331" s="6" t="s">
        <v>46</v>
      </c>
      <c r="F2331" s="6" t="s">
        <v>88</v>
      </c>
      <c r="G2331" s="6" t="s">
        <v>89</v>
      </c>
      <c r="H2331" s="6" t="s">
        <v>18</v>
      </c>
      <c r="I2331" s="25">
        <v>0.45</v>
      </c>
      <c r="J2331" s="22">
        <v>6500</v>
      </c>
      <c r="K2331" s="23">
        <f t="shared" si="131"/>
        <v>2925</v>
      </c>
      <c r="L2331" s="23">
        <f t="shared" si="132"/>
        <v>1023.7499999999999</v>
      </c>
      <c r="M2331" s="33">
        <v>0.35</v>
      </c>
      <c r="N2331" s="30">
        <f t="shared" si="133"/>
        <v>0.45</v>
      </c>
      <c r="O2331" s="31">
        <v>2925</v>
      </c>
      <c r="P2331" s="31">
        <v>1023.75</v>
      </c>
      <c r="Q2331" s="30">
        <f t="shared" si="134"/>
        <v>1316.25</v>
      </c>
      <c r="R2331" s="27">
        <f t="shared" si="130"/>
        <v>5</v>
      </c>
    </row>
    <row r="2332" spans="1:18">
      <c r="A2332" s="1"/>
      <c r="B2332" s="6" t="s">
        <v>14</v>
      </c>
      <c r="C2332" s="6">
        <v>1185732</v>
      </c>
      <c r="D2332" s="7">
        <v>44318</v>
      </c>
      <c r="E2332" s="6" t="s">
        <v>46</v>
      </c>
      <c r="F2332" s="6" t="s">
        <v>88</v>
      </c>
      <c r="G2332" s="6" t="s">
        <v>89</v>
      </c>
      <c r="H2332" s="6" t="s">
        <v>19</v>
      </c>
      <c r="I2332" s="25">
        <v>0.4</v>
      </c>
      <c r="J2332" s="22">
        <v>6250</v>
      </c>
      <c r="K2332" s="23">
        <f t="shared" si="131"/>
        <v>2500</v>
      </c>
      <c r="L2332" s="23">
        <f t="shared" si="132"/>
        <v>1000</v>
      </c>
      <c r="M2332" s="33">
        <v>0.4</v>
      </c>
      <c r="N2332" s="30">
        <f t="shared" si="133"/>
        <v>0.4</v>
      </c>
      <c r="O2332" s="31">
        <v>2500</v>
      </c>
      <c r="P2332" s="31">
        <v>1000</v>
      </c>
      <c r="Q2332" s="30">
        <f t="shared" si="134"/>
        <v>1000</v>
      </c>
      <c r="R2332" s="27">
        <f t="shared" si="130"/>
        <v>5</v>
      </c>
    </row>
    <row r="2333" spans="1:18">
      <c r="A2333" s="1"/>
      <c r="B2333" s="6" t="s">
        <v>14</v>
      </c>
      <c r="C2333" s="6">
        <v>1185732</v>
      </c>
      <c r="D2333" s="7">
        <v>44318</v>
      </c>
      <c r="E2333" s="6" t="s">
        <v>46</v>
      </c>
      <c r="F2333" s="6" t="s">
        <v>88</v>
      </c>
      <c r="G2333" s="6" t="s">
        <v>89</v>
      </c>
      <c r="H2333" s="6" t="s">
        <v>20</v>
      </c>
      <c r="I2333" s="25">
        <v>0.4</v>
      </c>
      <c r="J2333" s="22">
        <v>5750</v>
      </c>
      <c r="K2333" s="23">
        <f t="shared" si="131"/>
        <v>2300</v>
      </c>
      <c r="L2333" s="23">
        <f t="shared" si="132"/>
        <v>920</v>
      </c>
      <c r="M2333" s="33">
        <v>0.4</v>
      </c>
      <c r="N2333" s="30">
        <f t="shared" si="133"/>
        <v>0.4</v>
      </c>
      <c r="O2333" s="31">
        <v>2300</v>
      </c>
      <c r="P2333" s="31">
        <v>920</v>
      </c>
      <c r="Q2333" s="30">
        <f t="shared" si="134"/>
        <v>920</v>
      </c>
      <c r="R2333" s="27">
        <f t="shared" ref="R2333:R2396" si="135">MONTH(D2333)</f>
        <v>5</v>
      </c>
    </row>
    <row r="2334" spans="1:18">
      <c r="A2334" s="1"/>
      <c r="B2334" s="6" t="s">
        <v>14</v>
      </c>
      <c r="C2334" s="6">
        <v>1185732</v>
      </c>
      <c r="D2334" s="7">
        <v>44318</v>
      </c>
      <c r="E2334" s="6" t="s">
        <v>46</v>
      </c>
      <c r="F2334" s="6" t="s">
        <v>88</v>
      </c>
      <c r="G2334" s="6" t="s">
        <v>89</v>
      </c>
      <c r="H2334" s="6" t="s">
        <v>21</v>
      </c>
      <c r="I2334" s="25">
        <v>0.49999999999999994</v>
      </c>
      <c r="J2334" s="22">
        <v>6000</v>
      </c>
      <c r="K2334" s="23">
        <f t="shared" si="131"/>
        <v>2999.9999999999995</v>
      </c>
      <c r="L2334" s="23">
        <f t="shared" si="132"/>
        <v>1049.9999999999998</v>
      </c>
      <c r="M2334" s="33">
        <v>0.35</v>
      </c>
      <c r="N2334" s="30">
        <f t="shared" si="133"/>
        <v>0.5</v>
      </c>
      <c r="O2334" s="31">
        <v>3000</v>
      </c>
      <c r="P2334" s="31">
        <v>1050</v>
      </c>
      <c r="Q2334" s="30">
        <f t="shared" si="134"/>
        <v>1499.9999999999998</v>
      </c>
      <c r="R2334" s="27">
        <f t="shared" si="135"/>
        <v>5</v>
      </c>
    </row>
    <row r="2335" spans="1:18">
      <c r="A2335" s="1"/>
      <c r="B2335" s="6" t="s">
        <v>14</v>
      </c>
      <c r="C2335" s="6">
        <v>1185732</v>
      </c>
      <c r="D2335" s="7">
        <v>44318</v>
      </c>
      <c r="E2335" s="6" t="s">
        <v>46</v>
      </c>
      <c r="F2335" s="6" t="s">
        <v>88</v>
      </c>
      <c r="G2335" s="6" t="s">
        <v>89</v>
      </c>
      <c r="H2335" s="6" t="s">
        <v>22</v>
      </c>
      <c r="I2335" s="25">
        <v>0.54999999999999993</v>
      </c>
      <c r="J2335" s="22">
        <v>7000</v>
      </c>
      <c r="K2335" s="23">
        <f t="shared" si="131"/>
        <v>3849.9999999999995</v>
      </c>
      <c r="L2335" s="23">
        <f t="shared" si="132"/>
        <v>1924.9999999999998</v>
      </c>
      <c r="M2335" s="33">
        <v>0.5</v>
      </c>
      <c r="N2335" s="30">
        <f t="shared" si="133"/>
        <v>0.55000000000000004</v>
      </c>
      <c r="O2335" s="31">
        <v>3850</v>
      </c>
      <c r="P2335" s="31">
        <v>1925</v>
      </c>
      <c r="Q2335" s="30">
        <f t="shared" si="134"/>
        <v>2117.5</v>
      </c>
      <c r="R2335" s="27">
        <f t="shared" si="135"/>
        <v>5</v>
      </c>
    </row>
    <row r="2336" spans="1:18">
      <c r="A2336" s="1"/>
      <c r="B2336" s="6" t="s">
        <v>14</v>
      </c>
      <c r="C2336" s="6">
        <v>1185732</v>
      </c>
      <c r="D2336" s="7">
        <v>44351</v>
      </c>
      <c r="E2336" s="6" t="s">
        <v>46</v>
      </c>
      <c r="F2336" s="6" t="s">
        <v>88</v>
      </c>
      <c r="G2336" s="6" t="s">
        <v>89</v>
      </c>
      <c r="H2336" s="6" t="s">
        <v>17</v>
      </c>
      <c r="I2336" s="25">
        <v>0.49999999999999994</v>
      </c>
      <c r="J2336" s="22">
        <v>9500</v>
      </c>
      <c r="K2336" s="23">
        <f t="shared" si="131"/>
        <v>4749.9999999999991</v>
      </c>
      <c r="L2336" s="23">
        <f t="shared" si="132"/>
        <v>1899.9999999999998</v>
      </c>
      <c r="M2336" s="33">
        <v>0.4</v>
      </c>
      <c r="N2336" s="30">
        <f t="shared" si="133"/>
        <v>0.5</v>
      </c>
      <c r="O2336" s="31">
        <v>4750</v>
      </c>
      <c r="P2336" s="31">
        <v>1900</v>
      </c>
      <c r="Q2336" s="30">
        <f t="shared" si="134"/>
        <v>2374.9999999999995</v>
      </c>
      <c r="R2336" s="27">
        <f t="shared" si="135"/>
        <v>6</v>
      </c>
    </row>
    <row r="2337" spans="1:18">
      <c r="A2337" s="1"/>
      <c r="B2337" s="6" t="s">
        <v>14</v>
      </c>
      <c r="C2337" s="6">
        <v>1185732</v>
      </c>
      <c r="D2337" s="7">
        <v>44351</v>
      </c>
      <c r="E2337" s="6" t="s">
        <v>46</v>
      </c>
      <c r="F2337" s="6" t="s">
        <v>88</v>
      </c>
      <c r="G2337" s="6" t="s">
        <v>89</v>
      </c>
      <c r="H2337" s="6" t="s">
        <v>18</v>
      </c>
      <c r="I2337" s="25">
        <v>0.45</v>
      </c>
      <c r="J2337" s="22">
        <v>7000</v>
      </c>
      <c r="K2337" s="23">
        <f t="shared" si="131"/>
        <v>3150</v>
      </c>
      <c r="L2337" s="23">
        <f t="shared" si="132"/>
        <v>1102.5</v>
      </c>
      <c r="M2337" s="33">
        <v>0.35</v>
      </c>
      <c r="N2337" s="30">
        <f t="shared" si="133"/>
        <v>0.45</v>
      </c>
      <c r="O2337" s="31">
        <v>3150</v>
      </c>
      <c r="P2337" s="31">
        <v>1102.5</v>
      </c>
      <c r="Q2337" s="30">
        <f t="shared" si="134"/>
        <v>1417.5</v>
      </c>
      <c r="R2337" s="27">
        <f t="shared" si="135"/>
        <v>6</v>
      </c>
    </row>
    <row r="2338" spans="1:18">
      <c r="A2338" s="1"/>
      <c r="B2338" s="6" t="s">
        <v>14</v>
      </c>
      <c r="C2338" s="6">
        <v>1185732</v>
      </c>
      <c r="D2338" s="7">
        <v>44351</v>
      </c>
      <c r="E2338" s="6" t="s">
        <v>46</v>
      </c>
      <c r="F2338" s="6" t="s">
        <v>88</v>
      </c>
      <c r="G2338" s="6" t="s">
        <v>89</v>
      </c>
      <c r="H2338" s="6" t="s">
        <v>19</v>
      </c>
      <c r="I2338" s="25">
        <v>0.5</v>
      </c>
      <c r="J2338" s="22">
        <v>6750</v>
      </c>
      <c r="K2338" s="23">
        <f t="shared" si="131"/>
        <v>3375</v>
      </c>
      <c r="L2338" s="23">
        <f t="shared" si="132"/>
        <v>1350</v>
      </c>
      <c r="M2338" s="33">
        <v>0.4</v>
      </c>
      <c r="N2338" s="30">
        <f t="shared" si="133"/>
        <v>0.5</v>
      </c>
      <c r="O2338" s="31">
        <v>3375</v>
      </c>
      <c r="P2338" s="31">
        <v>1350</v>
      </c>
      <c r="Q2338" s="30">
        <f t="shared" si="134"/>
        <v>1687.5</v>
      </c>
      <c r="R2338" s="27">
        <f t="shared" si="135"/>
        <v>6</v>
      </c>
    </row>
    <row r="2339" spans="1:18">
      <c r="A2339" s="1"/>
      <c r="B2339" s="6" t="s">
        <v>14</v>
      </c>
      <c r="C2339" s="6">
        <v>1185732</v>
      </c>
      <c r="D2339" s="7">
        <v>44351</v>
      </c>
      <c r="E2339" s="6" t="s">
        <v>46</v>
      </c>
      <c r="F2339" s="6" t="s">
        <v>88</v>
      </c>
      <c r="G2339" s="6" t="s">
        <v>89</v>
      </c>
      <c r="H2339" s="6" t="s">
        <v>20</v>
      </c>
      <c r="I2339" s="25">
        <v>0.5</v>
      </c>
      <c r="J2339" s="22">
        <v>6500</v>
      </c>
      <c r="K2339" s="23">
        <f t="shared" si="131"/>
        <v>3250</v>
      </c>
      <c r="L2339" s="23">
        <f t="shared" si="132"/>
        <v>1300</v>
      </c>
      <c r="M2339" s="33">
        <v>0.4</v>
      </c>
      <c r="N2339" s="30">
        <f t="shared" si="133"/>
        <v>0.5</v>
      </c>
      <c r="O2339" s="31">
        <v>3250</v>
      </c>
      <c r="P2339" s="31">
        <v>1300</v>
      </c>
      <c r="Q2339" s="30">
        <f t="shared" si="134"/>
        <v>1625</v>
      </c>
      <c r="R2339" s="27">
        <f t="shared" si="135"/>
        <v>6</v>
      </c>
    </row>
    <row r="2340" spans="1:18">
      <c r="A2340" s="1"/>
      <c r="B2340" s="6" t="s">
        <v>14</v>
      </c>
      <c r="C2340" s="6">
        <v>1185732</v>
      </c>
      <c r="D2340" s="7">
        <v>44351</v>
      </c>
      <c r="E2340" s="6" t="s">
        <v>46</v>
      </c>
      <c r="F2340" s="6" t="s">
        <v>88</v>
      </c>
      <c r="G2340" s="6" t="s">
        <v>89</v>
      </c>
      <c r="H2340" s="6" t="s">
        <v>21</v>
      </c>
      <c r="I2340" s="25">
        <v>0.65</v>
      </c>
      <c r="J2340" s="22">
        <v>6500</v>
      </c>
      <c r="K2340" s="23">
        <f t="shared" si="131"/>
        <v>4225</v>
      </c>
      <c r="L2340" s="23">
        <f t="shared" si="132"/>
        <v>1478.75</v>
      </c>
      <c r="M2340" s="33">
        <v>0.35</v>
      </c>
      <c r="N2340" s="30">
        <f t="shared" si="133"/>
        <v>0.65</v>
      </c>
      <c r="O2340" s="31">
        <v>4225</v>
      </c>
      <c r="P2340" s="31">
        <v>1478.75</v>
      </c>
      <c r="Q2340" s="30">
        <f t="shared" si="134"/>
        <v>2746.25</v>
      </c>
      <c r="R2340" s="27">
        <f t="shared" si="135"/>
        <v>6</v>
      </c>
    </row>
    <row r="2341" spans="1:18">
      <c r="A2341" s="1"/>
      <c r="B2341" s="6" t="s">
        <v>14</v>
      </c>
      <c r="C2341" s="6">
        <v>1185732</v>
      </c>
      <c r="D2341" s="7">
        <v>44351</v>
      </c>
      <c r="E2341" s="6" t="s">
        <v>46</v>
      </c>
      <c r="F2341" s="6" t="s">
        <v>88</v>
      </c>
      <c r="G2341" s="6" t="s">
        <v>89</v>
      </c>
      <c r="H2341" s="6" t="s">
        <v>22</v>
      </c>
      <c r="I2341" s="25">
        <v>0.70000000000000007</v>
      </c>
      <c r="J2341" s="22">
        <v>8250</v>
      </c>
      <c r="K2341" s="23">
        <f t="shared" si="131"/>
        <v>5775.0000000000009</v>
      </c>
      <c r="L2341" s="23">
        <f t="shared" si="132"/>
        <v>2887.5000000000005</v>
      </c>
      <c r="M2341" s="33">
        <v>0.5</v>
      </c>
      <c r="N2341" s="30">
        <f t="shared" si="133"/>
        <v>0.7</v>
      </c>
      <c r="O2341" s="31">
        <v>5775</v>
      </c>
      <c r="P2341" s="31">
        <v>2887.5</v>
      </c>
      <c r="Q2341" s="30">
        <f t="shared" si="134"/>
        <v>4042.5000000000005</v>
      </c>
      <c r="R2341" s="27">
        <f t="shared" si="135"/>
        <v>6</v>
      </c>
    </row>
    <row r="2342" spans="1:18">
      <c r="A2342" s="1"/>
      <c r="B2342" s="6" t="s">
        <v>14</v>
      </c>
      <c r="C2342" s="6">
        <v>1185732</v>
      </c>
      <c r="D2342" s="7">
        <v>44379</v>
      </c>
      <c r="E2342" s="6" t="s">
        <v>46</v>
      </c>
      <c r="F2342" s="6" t="s">
        <v>88</v>
      </c>
      <c r="G2342" s="6" t="s">
        <v>89</v>
      </c>
      <c r="H2342" s="6" t="s">
        <v>17</v>
      </c>
      <c r="I2342" s="25">
        <v>0.65</v>
      </c>
      <c r="J2342" s="22">
        <v>10500</v>
      </c>
      <c r="K2342" s="23">
        <f t="shared" si="131"/>
        <v>6825</v>
      </c>
      <c r="L2342" s="23">
        <f t="shared" si="132"/>
        <v>2730</v>
      </c>
      <c r="M2342" s="33">
        <v>0.4</v>
      </c>
      <c r="N2342" s="30">
        <f t="shared" si="133"/>
        <v>0.65</v>
      </c>
      <c r="O2342" s="31">
        <v>6825</v>
      </c>
      <c r="P2342" s="31">
        <v>2730</v>
      </c>
      <c r="Q2342" s="30">
        <f t="shared" si="134"/>
        <v>4436.25</v>
      </c>
      <c r="R2342" s="27">
        <f t="shared" si="135"/>
        <v>7</v>
      </c>
    </row>
    <row r="2343" spans="1:18">
      <c r="A2343" s="1"/>
      <c r="B2343" s="6" t="s">
        <v>14</v>
      </c>
      <c r="C2343" s="6">
        <v>1185732</v>
      </c>
      <c r="D2343" s="7">
        <v>44379</v>
      </c>
      <c r="E2343" s="6" t="s">
        <v>46</v>
      </c>
      <c r="F2343" s="6" t="s">
        <v>88</v>
      </c>
      <c r="G2343" s="6" t="s">
        <v>89</v>
      </c>
      <c r="H2343" s="6" t="s">
        <v>18</v>
      </c>
      <c r="I2343" s="25">
        <v>0.60000000000000009</v>
      </c>
      <c r="J2343" s="22">
        <v>8000</v>
      </c>
      <c r="K2343" s="23">
        <f t="shared" si="131"/>
        <v>4800.0000000000009</v>
      </c>
      <c r="L2343" s="23">
        <f t="shared" si="132"/>
        <v>1680.0000000000002</v>
      </c>
      <c r="M2343" s="33">
        <v>0.35</v>
      </c>
      <c r="N2343" s="30">
        <f t="shared" si="133"/>
        <v>0.6</v>
      </c>
      <c r="O2343" s="31">
        <v>4800</v>
      </c>
      <c r="P2343" s="31">
        <v>1680</v>
      </c>
      <c r="Q2343" s="30">
        <f t="shared" si="134"/>
        <v>2880.0000000000005</v>
      </c>
      <c r="R2343" s="27">
        <f t="shared" si="135"/>
        <v>7</v>
      </c>
    </row>
    <row r="2344" spans="1:18">
      <c r="A2344" s="1"/>
      <c r="B2344" s="6" t="s">
        <v>14</v>
      </c>
      <c r="C2344" s="6">
        <v>1185732</v>
      </c>
      <c r="D2344" s="7">
        <v>44379</v>
      </c>
      <c r="E2344" s="6" t="s">
        <v>46</v>
      </c>
      <c r="F2344" s="6" t="s">
        <v>88</v>
      </c>
      <c r="G2344" s="6" t="s">
        <v>89</v>
      </c>
      <c r="H2344" s="6" t="s">
        <v>19</v>
      </c>
      <c r="I2344" s="25">
        <v>0.55000000000000004</v>
      </c>
      <c r="J2344" s="22">
        <v>7250</v>
      </c>
      <c r="K2344" s="23">
        <f t="shared" si="131"/>
        <v>3987.5000000000005</v>
      </c>
      <c r="L2344" s="23">
        <f t="shared" si="132"/>
        <v>1595.0000000000002</v>
      </c>
      <c r="M2344" s="33">
        <v>0.4</v>
      </c>
      <c r="N2344" s="30">
        <f t="shared" si="133"/>
        <v>0.55000000000000004</v>
      </c>
      <c r="O2344" s="31">
        <v>3987.5</v>
      </c>
      <c r="P2344" s="31">
        <v>1595</v>
      </c>
      <c r="Q2344" s="30">
        <f t="shared" si="134"/>
        <v>2193.1250000000005</v>
      </c>
      <c r="R2344" s="27">
        <f t="shared" si="135"/>
        <v>7</v>
      </c>
    </row>
    <row r="2345" spans="1:18">
      <c r="A2345" s="1"/>
      <c r="B2345" s="6" t="s">
        <v>14</v>
      </c>
      <c r="C2345" s="6">
        <v>1185732</v>
      </c>
      <c r="D2345" s="7">
        <v>44379</v>
      </c>
      <c r="E2345" s="6" t="s">
        <v>46</v>
      </c>
      <c r="F2345" s="6" t="s">
        <v>88</v>
      </c>
      <c r="G2345" s="6" t="s">
        <v>89</v>
      </c>
      <c r="H2345" s="6" t="s">
        <v>20</v>
      </c>
      <c r="I2345" s="25">
        <v>0.55000000000000004</v>
      </c>
      <c r="J2345" s="22">
        <v>6750</v>
      </c>
      <c r="K2345" s="23">
        <f t="shared" si="131"/>
        <v>3712.5000000000005</v>
      </c>
      <c r="L2345" s="23">
        <f t="shared" si="132"/>
        <v>1485.0000000000002</v>
      </c>
      <c r="M2345" s="33">
        <v>0.4</v>
      </c>
      <c r="N2345" s="30">
        <f t="shared" si="133"/>
        <v>0.55000000000000004</v>
      </c>
      <c r="O2345" s="31">
        <v>3712.5</v>
      </c>
      <c r="P2345" s="31">
        <v>1485</v>
      </c>
      <c r="Q2345" s="30">
        <f t="shared" si="134"/>
        <v>2041.8750000000005</v>
      </c>
      <c r="R2345" s="27">
        <f t="shared" si="135"/>
        <v>7</v>
      </c>
    </row>
    <row r="2346" spans="1:18">
      <c r="A2346" s="1"/>
      <c r="B2346" s="6" t="s">
        <v>14</v>
      </c>
      <c r="C2346" s="6">
        <v>1185732</v>
      </c>
      <c r="D2346" s="7">
        <v>44379</v>
      </c>
      <c r="E2346" s="6" t="s">
        <v>46</v>
      </c>
      <c r="F2346" s="6" t="s">
        <v>88</v>
      </c>
      <c r="G2346" s="6" t="s">
        <v>89</v>
      </c>
      <c r="H2346" s="6" t="s">
        <v>21</v>
      </c>
      <c r="I2346" s="25">
        <v>0.65</v>
      </c>
      <c r="J2346" s="22">
        <v>7000</v>
      </c>
      <c r="K2346" s="23">
        <f t="shared" si="131"/>
        <v>4550</v>
      </c>
      <c r="L2346" s="23">
        <f t="shared" si="132"/>
        <v>1592.5</v>
      </c>
      <c r="M2346" s="33">
        <v>0.35</v>
      </c>
      <c r="N2346" s="30">
        <f t="shared" si="133"/>
        <v>0.65</v>
      </c>
      <c r="O2346" s="31">
        <v>4550</v>
      </c>
      <c r="P2346" s="31">
        <v>1592.5</v>
      </c>
      <c r="Q2346" s="30">
        <f t="shared" si="134"/>
        <v>2957.5</v>
      </c>
      <c r="R2346" s="27">
        <f t="shared" si="135"/>
        <v>7</v>
      </c>
    </row>
    <row r="2347" spans="1:18">
      <c r="A2347" s="1"/>
      <c r="B2347" s="6" t="s">
        <v>14</v>
      </c>
      <c r="C2347" s="6">
        <v>1185732</v>
      </c>
      <c r="D2347" s="7">
        <v>44379</v>
      </c>
      <c r="E2347" s="6" t="s">
        <v>46</v>
      </c>
      <c r="F2347" s="6" t="s">
        <v>88</v>
      </c>
      <c r="G2347" s="6" t="s">
        <v>89</v>
      </c>
      <c r="H2347" s="6" t="s">
        <v>22</v>
      </c>
      <c r="I2347" s="25">
        <v>0.70000000000000007</v>
      </c>
      <c r="J2347" s="22">
        <v>8750</v>
      </c>
      <c r="K2347" s="23">
        <f t="shared" si="131"/>
        <v>6125.0000000000009</v>
      </c>
      <c r="L2347" s="23">
        <f t="shared" si="132"/>
        <v>3062.5000000000005</v>
      </c>
      <c r="M2347" s="33">
        <v>0.5</v>
      </c>
      <c r="N2347" s="30">
        <f t="shared" si="133"/>
        <v>0.7</v>
      </c>
      <c r="O2347" s="31">
        <v>6125</v>
      </c>
      <c r="P2347" s="31">
        <v>3062.5</v>
      </c>
      <c r="Q2347" s="30">
        <f t="shared" si="134"/>
        <v>4287.5</v>
      </c>
      <c r="R2347" s="27">
        <f t="shared" si="135"/>
        <v>7</v>
      </c>
    </row>
    <row r="2348" spans="1:18">
      <c r="A2348" s="1"/>
      <c r="B2348" s="6" t="s">
        <v>14</v>
      </c>
      <c r="C2348" s="6">
        <v>1185732</v>
      </c>
      <c r="D2348" s="7">
        <v>44411</v>
      </c>
      <c r="E2348" s="6" t="s">
        <v>46</v>
      </c>
      <c r="F2348" s="6" t="s">
        <v>88</v>
      </c>
      <c r="G2348" s="6" t="s">
        <v>89</v>
      </c>
      <c r="H2348" s="6" t="s">
        <v>17</v>
      </c>
      <c r="I2348" s="25">
        <v>0.65</v>
      </c>
      <c r="J2348" s="22">
        <v>10250</v>
      </c>
      <c r="K2348" s="23">
        <f t="shared" si="131"/>
        <v>6662.5</v>
      </c>
      <c r="L2348" s="23">
        <f t="shared" si="132"/>
        <v>2665</v>
      </c>
      <c r="M2348" s="33">
        <v>0.4</v>
      </c>
      <c r="N2348" s="30">
        <f t="shared" si="133"/>
        <v>0.65</v>
      </c>
      <c r="O2348" s="31">
        <v>6662.5</v>
      </c>
      <c r="P2348" s="31">
        <v>2665</v>
      </c>
      <c r="Q2348" s="30">
        <f t="shared" si="134"/>
        <v>4330.625</v>
      </c>
      <c r="R2348" s="27">
        <f t="shared" si="135"/>
        <v>8</v>
      </c>
    </row>
    <row r="2349" spans="1:18">
      <c r="A2349" s="1"/>
      <c r="B2349" s="6" t="s">
        <v>14</v>
      </c>
      <c r="C2349" s="6">
        <v>1185732</v>
      </c>
      <c r="D2349" s="7">
        <v>44411</v>
      </c>
      <c r="E2349" s="6" t="s">
        <v>46</v>
      </c>
      <c r="F2349" s="6" t="s">
        <v>88</v>
      </c>
      <c r="G2349" s="6" t="s">
        <v>89</v>
      </c>
      <c r="H2349" s="6" t="s">
        <v>18</v>
      </c>
      <c r="I2349" s="25">
        <v>0.60000000000000009</v>
      </c>
      <c r="J2349" s="22">
        <v>8000</v>
      </c>
      <c r="K2349" s="23">
        <f t="shared" si="131"/>
        <v>4800.0000000000009</v>
      </c>
      <c r="L2349" s="23">
        <f t="shared" si="132"/>
        <v>1680.0000000000002</v>
      </c>
      <c r="M2349" s="33">
        <v>0.35</v>
      </c>
      <c r="N2349" s="30">
        <f t="shared" si="133"/>
        <v>0.6</v>
      </c>
      <c r="O2349" s="31">
        <v>4800</v>
      </c>
      <c r="P2349" s="31">
        <v>1680</v>
      </c>
      <c r="Q2349" s="30">
        <f t="shared" si="134"/>
        <v>2880.0000000000005</v>
      </c>
      <c r="R2349" s="27">
        <f t="shared" si="135"/>
        <v>8</v>
      </c>
    </row>
    <row r="2350" spans="1:18">
      <c r="A2350" s="1"/>
      <c r="B2350" s="6" t="s">
        <v>14</v>
      </c>
      <c r="C2350" s="6">
        <v>1185732</v>
      </c>
      <c r="D2350" s="7">
        <v>44411</v>
      </c>
      <c r="E2350" s="6" t="s">
        <v>46</v>
      </c>
      <c r="F2350" s="6" t="s">
        <v>88</v>
      </c>
      <c r="G2350" s="6" t="s">
        <v>89</v>
      </c>
      <c r="H2350" s="6" t="s">
        <v>19</v>
      </c>
      <c r="I2350" s="25">
        <v>0.55000000000000004</v>
      </c>
      <c r="J2350" s="22">
        <v>7250</v>
      </c>
      <c r="K2350" s="23">
        <f t="shared" si="131"/>
        <v>3987.5000000000005</v>
      </c>
      <c r="L2350" s="23">
        <f t="shared" si="132"/>
        <v>1595.0000000000002</v>
      </c>
      <c r="M2350" s="33">
        <v>0.4</v>
      </c>
      <c r="N2350" s="30">
        <f t="shared" si="133"/>
        <v>0.55000000000000004</v>
      </c>
      <c r="O2350" s="31">
        <v>3987.5</v>
      </c>
      <c r="P2350" s="31">
        <v>1595</v>
      </c>
      <c r="Q2350" s="30">
        <f t="shared" si="134"/>
        <v>2193.1250000000005</v>
      </c>
      <c r="R2350" s="27">
        <f t="shared" si="135"/>
        <v>8</v>
      </c>
    </row>
    <row r="2351" spans="1:18">
      <c r="A2351" s="1"/>
      <c r="B2351" s="6" t="s">
        <v>14</v>
      </c>
      <c r="C2351" s="6">
        <v>1185732</v>
      </c>
      <c r="D2351" s="7">
        <v>44411</v>
      </c>
      <c r="E2351" s="6" t="s">
        <v>46</v>
      </c>
      <c r="F2351" s="6" t="s">
        <v>88</v>
      </c>
      <c r="G2351" s="6" t="s">
        <v>89</v>
      </c>
      <c r="H2351" s="6" t="s">
        <v>20</v>
      </c>
      <c r="I2351" s="25">
        <v>0.45</v>
      </c>
      <c r="J2351" s="22">
        <v>6750</v>
      </c>
      <c r="K2351" s="23">
        <f t="shared" si="131"/>
        <v>3037.5</v>
      </c>
      <c r="L2351" s="23">
        <f t="shared" si="132"/>
        <v>1215</v>
      </c>
      <c r="M2351" s="33">
        <v>0.4</v>
      </c>
      <c r="N2351" s="30">
        <f t="shared" si="133"/>
        <v>0.45</v>
      </c>
      <c r="O2351" s="31">
        <v>3037.5</v>
      </c>
      <c r="P2351" s="31">
        <v>1215</v>
      </c>
      <c r="Q2351" s="30">
        <f t="shared" si="134"/>
        <v>1366.875</v>
      </c>
      <c r="R2351" s="27">
        <f t="shared" si="135"/>
        <v>8</v>
      </c>
    </row>
    <row r="2352" spans="1:18">
      <c r="A2352" s="1"/>
      <c r="B2352" s="6" t="s">
        <v>14</v>
      </c>
      <c r="C2352" s="6">
        <v>1185732</v>
      </c>
      <c r="D2352" s="7">
        <v>44411</v>
      </c>
      <c r="E2352" s="6" t="s">
        <v>46</v>
      </c>
      <c r="F2352" s="6" t="s">
        <v>88</v>
      </c>
      <c r="G2352" s="6" t="s">
        <v>89</v>
      </c>
      <c r="H2352" s="6" t="s">
        <v>21</v>
      </c>
      <c r="I2352" s="25">
        <v>0.55000000000000004</v>
      </c>
      <c r="J2352" s="22">
        <v>6500</v>
      </c>
      <c r="K2352" s="23">
        <f t="shared" si="131"/>
        <v>3575.0000000000005</v>
      </c>
      <c r="L2352" s="23">
        <f t="shared" si="132"/>
        <v>1251.25</v>
      </c>
      <c r="M2352" s="33">
        <v>0.35</v>
      </c>
      <c r="N2352" s="30">
        <f t="shared" si="133"/>
        <v>0.55000000000000004</v>
      </c>
      <c r="O2352" s="31">
        <v>3575</v>
      </c>
      <c r="P2352" s="31">
        <v>1251.25</v>
      </c>
      <c r="Q2352" s="30">
        <f t="shared" si="134"/>
        <v>1966.2500000000005</v>
      </c>
      <c r="R2352" s="27">
        <f t="shared" si="135"/>
        <v>8</v>
      </c>
    </row>
    <row r="2353" spans="1:18">
      <c r="A2353" s="1"/>
      <c r="B2353" s="6" t="s">
        <v>14</v>
      </c>
      <c r="C2353" s="6">
        <v>1185732</v>
      </c>
      <c r="D2353" s="7">
        <v>44411</v>
      </c>
      <c r="E2353" s="6" t="s">
        <v>46</v>
      </c>
      <c r="F2353" s="6" t="s">
        <v>88</v>
      </c>
      <c r="G2353" s="6" t="s">
        <v>89</v>
      </c>
      <c r="H2353" s="6" t="s">
        <v>22</v>
      </c>
      <c r="I2353" s="25">
        <v>0.60000000000000009</v>
      </c>
      <c r="J2353" s="22">
        <v>8250</v>
      </c>
      <c r="K2353" s="23">
        <f t="shared" si="131"/>
        <v>4950.0000000000009</v>
      </c>
      <c r="L2353" s="23">
        <f t="shared" si="132"/>
        <v>2475.0000000000005</v>
      </c>
      <c r="M2353" s="33">
        <v>0.5</v>
      </c>
      <c r="N2353" s="30">
        <f t="shared" si="133"/>
        <v>0.6</v>
      </c>
      <c r="O2353" s="31">
        <v>4950</v>
      </c>
      <c r="P2353" s="31">
        <v>2475</v>
      </c>
      <c r="Q2353" s="30">
        <f t="shared" si="134"/>
        <v>2970.0000000000005</v>
      </c>
      <c r="R2353" s="27">
        <f t="shared" si="135"/>
        <v>8</v>
      </c>
    </row>
    <row r="2354" spans="1:18">
      <c r="A2354" s="1"/>
      <c r="B2354" s="6" t="s">
        <v>14</v>
      </c>
      <c r="C2354" s="6">
        <v>1185732</v>
      </c>
      <c r="D2354" s="7">
        <v>44441</v>
      </c>
      <c r="E2354" s="6" t="s">
        <v>46</v>
      </c>
      <c r="F2354" s="6" t="s">
        <v>88</v>
      </c>
      <c r="G2354" s="6" t="s">
        <v>89</v>
      </c>
      <c r="H2354" s="6" t="s">
        <v>17</v>
      </c>
      <c r="I2354" s="25">
        <v>0.55000000000000004</v>
      </c>
      <c r="J2354" s="22">
        <v>9250</v>
      </c>
      <c r="K2354" s="23">
        <f t="shared" si="131"/>
        <v>5087.5</v>
      </c>
      <c r="L2354" s="23">
        <f t="shared" si="132"/>
        <v>2035</v>
      </c>
      <c r="M2354" s="33">
        <v>0.4</v>
      </c>
      <c r="N2354" s="30">
        <f t="shared" si="133"/>
        <v>0.55000000000000004</v>
      </c>
      <c r="O2354" s="31">
        <v>5087.5</v>
      </c>
      <c r="P2354" s="31">
        <v>2035</v>
      </c>
      <c r="Q2354" s="30">
        <f t="shared" si="134"/>
        <v>2798.125</v>
      </c>
      <c r="R2354" s="27">
        <f t="shared" si="135"/>
        <v>9</v>
      </c>
    </row>
    <row r="2355" spans="1:18">
      <c r="A2355" s="1"/>
      <c r="B2355" s="6" t="s">
        <v>14</v>
      </c>
      <c r="C2355" s="6">
        <v>1185732</v>
      </c>
      <c r="D2355" s="7">
        <v>44441</v>
      </c>
      <c r="E2355" s="6" t="s">
        <v>46</v>
      </c>
      <c r="F2355" s="6" t="s">
        <v>88</v>
      </c>
      <c r="G2355" s="6" t="s">
        <v>89</v>
      </c>
      <c r="H2355" s="6" t="s">
        <v>18</v>
      </c>
      <c r="I2355" s="25">
        <v>0.50000000000000011</v>
      </c>
      <c r="J2355" s="22">
        <v>7250</v>
      </c>
      <c r="K2355" s="23">
        <f t="shared" si="131"/>
        <v>3625.0000000000009</v>
      </c>
      <c r="L2355" s="23">
        <f t="shared" si="132"/>
        <v>1268.7500000000002</v>
      </c>
      <c r="M2355" s="33">
        <v>0.35</v>
      </c>
      <c r="N2355" s="30">
        <f t="shared" si="133"/>
        <v>0.5</v>
      </c>
      <c r="O2355" s="31">
        <v>3625</v>
      </c>
      <c r="P2355" s="31">
        <v>1268.75</v>
      </c>
      <c r="Q2355" s="30">
        <f t="shared" si="134"/>
        <v>1812.5000000000005</v>
      </c>
      <c r="R2355" s="27">
        <f t="shared" si="135"/>
        <v>9</v>
      </c>
    </row>
    <row r="2356" spans="1:18">
      <c r="A2356" s="1"/>
      <c r="B2356" s="6" t="s">
        <v>14</v>
      </c>
      <c r="C2356" s="6">
        <v>1185732</v>
      </c>
      <c r="D2356" s="7">
        <v>44441</v>
      </c>
      <c r="E2356" s="6" t="s">
        <v>46</v>
      </c>
      <c r="F2356" s="6" t="s">
        <v>88</v>
      </c>
      <c r="G2356" s="6" t="s">
        <v>89</v>
      </c>
      <c r="H2356" s="6" t="s">
        <v>19</v>
      </c>
      <c r="I2356" s="25">
        <v>0.30000000000000004</v>
      </c>
      <c r="J2356" s="22">
        <v>6250</v>
      </c>
      <c r="K2356" s="23">
        <f t="shared" si="131"/>
        <v>1875.0000000000002</v>
      </c>
      <c r="L2356" s="23">
        <f t="shared" si="132"/>
        <v>750.00000000000011</v>
      </c>
      <c r="M2356" s="33">
        <v>0.4</v>
      </c>
      <c r="N2356" s="30">
        <f t="shared" si="133"/>
        <v>0.3</v>
      </c>
      <c r="O2356" s="31">
        <v>1875</v>
      </c>
      <c r="P2356" s="31">
        <v>750</v>
      </c>
      <c r="Q2356" s="30">
        <f t="shared" si="134"/>
        <v>562.5</v>
      </c>
      <c r="R2356" s="27">
        <f t="shared" si="135"/>
        <v>9</v>
      </c>
    </row>
    <row r="2357" spans="1:18">
      <c r="A2357" s="1"/>
      <c r="B2357" s="6" t="s">
        <v>14</v>
      </c>
      <c r="C2357" s="6">
        <v>1185732</v>
      </c>
      <c r="D2357" s="7">
        <v>44441</v>
      </c>
      <c r="E2357" s="6" t="s">
        <v>46</v>
      </c>
      <c r="F2357" s="6" t="s">
        <v>88</v>
      </c>
      <c r="G2357" s="6" t="s">
        <v>89</v>
      </c>
      <c r="H2357" s="6" t="s">
        <v>20</v>
      </c>
      <c r="I2357" s="25">
        <v>0.30000000000000004</v>
      </c>
      <c r="J2357" s="22">
        <v>6000</v>
      </c>
      <c r="K2357" s="23">
        <f t="shared" si="131"/>
        <v>1800.0000000000002</v>
      </c>
      <c r="L2357" s="23">
        <f t="shared" si="132"/>
        <v>720.00000000000011</v>
      </c>
      <c r="M2357" s="33">
        <v>0.4</v>
      </c>
      <c r="N2357" s="30">
        <f t="shared" si="133"/>
        <v>0.3</v>
      </c>
      <c r="O2357" s="31">
        <v>1800</v>
      </c>
      <c r="P2357" s="31">
        <v>720</v>
      </c>
      <c r="Q2357" s="30">
        <f t="shared" si="134"/>
        <v>540</v>
      </c>
      <c r="R2357" s="27">
        <f t="shared" si="135"/>
        <v>9</v>
      </c>
    </row>
    <row r="2358" spans="1:18">
      <c r="A2358" s="1"/>
      <c r="B2358" s="6" t="s">
        <v>14</v>
      </c>
      <c r="C2358" s="6">
        <v>1185732</v>
      </c>
      <c r="D2358" s="7">
        <v>44441</v>
      </c>
      <c r="E2358" s="6" t="s">
        <v>46</v>
      </c>
      <c r="F2358" s="6" t="s">
        <v>88</v>
      </c>
      <c r="G2358" s="6" t="s">
        <v>89</v>
      </c>
      <c r="H2358" s="6" t="s">
        <v>21</v>
      </c>
      <c r="I2358" s="25">
        <v>0.4</v>
      </c>
      <c r="J2358" s="22">
        <v>6000</v>
      </c>
      <c r="K2358" s="23">
        <f t="shared" si="131"/>
        <v>2400</v>
      </c>
      <c r="L2358" s="23">
        <f t="shared" si="132"/>
        <v>840</v>
      </c>
      <c r="M2358" s="33">
        <v>0.35</v>
      </c>
      <c r="N2358" s="30">
        <f t="shared" si="133"/>
        <v>0.4</v>
      </c>
      <c r="O2358" s="31">
        <v>2400</v>
      </c>
      <c r="P2358" s="31">
        <v>840</v>
      </c>
      <c r="Q2358" s="30">
        <f t="shared" si="134"/>
        <v>960</v>
      </c>
      <c r="R2358" s="27">
        <f t="shared" si="135"/>
        <v>9</v>
      </c>
    </row>
    <row r="2359" spans="1:18">
      <c r="A2359" s="1"/>
      <c r="B2359" s="6" t="s">
        <v>14</v>
      </c>
      <c r="C2359" s="6">
        <v>1185732</v>
      </c>
      <c r="D2359" s="7">
        <v>44441</v>
      </c>
      <c r="E2359" s="6" t="s">
        <v>46</v>
      </c>
      <c r="F2359" s="6" t="s">
        <v>88</v>
      </c>
      <c r="G2359" s="6" t="s">
        <v>89</v>
      </c>
      <c r="H2359" s="6" t="s">
        <v>22</v>
      </c>
      <c r="I2359" s="25">
        <v>0.45000000000000007</v>
      </c>
      <c r="J2359" s="22">
        <v>7000</v>
      </c>
      <c r="K2359" s="23">
        <f t="shared" si="131"/>
        <v>3150.0000000000005</v>
      </c>
      <c r="L2359" s="23">
        <f t="shared" si="132"/>
        <v>1575.0000000000002</v>
      </c>
      <c r="M2359" s="33">
        <v>0.5</v>
      </c>
      <c r="N2359" s="30">
        <f t="shared" si="133"/>
        <v>0.45</v>
      </c>
      <c r="O2359" s="31">
        <v>3150</v>
      </c>
      <c r="P2359" s="31">
        <v>1575</v>
      </c>
      <c r="Q2359" s="30">
        <f t="shared" si="134"/>
        <v>1417.5000000000002</v>
      </c>
      <c r="R2359" s="27">
        <f t="shared" si="135"/>
        <v>9</v>
      </c>
    </row>
    <row r="2360" spans="1:18">
      <c r="A2360" s="1"/>
      <c r="B2360" s="6" t="s">
        <v>14</v>
      </c>
      <c r="C2360" s="6">
        <v>1185732</v>
      </c>
      <c r="D2360" s="7">
        <v>44473</v>
      </c>
      <c r="E2360" s="6" t="s">
        <v>46</v>
      </c>
      <c r="F2360" s="6" t="s">
        <v>88</v>
      </c>
      <c r="G2360" s="6" t="s">
        <v>89</v>
      </c>
      <c r="H2360" s="6" t="s">
        <v>17</v>
      </c>
      <c r="I2360" s="25">
        <v>0.45000000000000007</v>
      </c>
      <c r="J2360" s="22">
        <v>8750</v>
      </c>
      <c r="K2360" s="23">
        <f t="shared" si="131"/>
        <v>3937.5000000000005</v>
      </c>
      <c r="L2360" s="23">
        <f t="shared" si="132"/>
        <v>1575.0000000000002</v>
      </c>
      <c r="M2360" s="33">
        <v>0.4</v>
      </c>
      <c r="N2360" s="30">
        <f t="shared" si="133"/>
        <v>0.45</v>
      </c>
      <c r="O2360" s="31">
        <v>3937.5</v>
      </c>
      <c r="P2360" s="31">
        <v>1575</v>
      </c>
      <c r="Q2360" s="30">
        <f t="shared" si="134"/>
        <v>1771.8750000000002</v>
      </c>
      <c r="R2360" s="27">
        <f t="shared" si="135"/>
        <v>10</v>
      </c>
    </row>
    <row r="2361" spans="1:18">
      <c r="A2361" s="1"/>
      <c r="B2361" s="6" t="s">
        <v>14</v>
      </c>
      <c r="C2361" s="6">
        <v>1185732</v>
      </c>
      <c r="D2361" s="7">
        <v>44473</v>
      </c>
      <c r="E2361" s="6" t="s">
        <v>46</v>
      </c>
      <c r="F2361" s="6" t="s">
        <v>88</v>
      </c>
      <c r="G2361" s="6" t="s">
        <v>89</v>
      </c>
      <c r="H2361" s="6" t="s">
        <v>18</v>
      </c>
      <c r="I2361" s="25">
        <v>0.35000000000000009</v>
      </c>
      <c r="J2361" s="22">
        <v>7000</v>
      </c>
      <c r="K2361" s="23">
        <f t="shared" si="131"/>
        <v>2450.0000000000005</v>
      </c>
      <c r="L2361" s="23">
        <f t="shared" si="132"/>
        <v>857.50000000000011</v>
      </c>
      <c r="M2361" s="33">
        <v>0.35</v>
      </c>
      <c r="N2361" s="30">
        <f t="shared" si="133"/>
        <v>0.35</v>
      </c>
      <c r="O2361" s="31">
        <v>2450</v>
      </c>
      <c r="P2361" s="31">
        <v>857.5</v>
      </c>
      <c r="Q2361" s="30">
        <f t="shared" si="134"/>
        <v>857.50000000000011</v>
      </c>
      <c r="R2361" s="27">
        <f t="shared" si="135"/>
        <v>10</v>
      </c>
    </row>
    <row r="2362" spans="1:18">
      <c r="A2362" s="1"/>
      <c r="B2362" s="6" t="s">
        <v>14</v>
      </c>
      <c r="C2362" s="6">
        <v>1185732</v>
      </c>
      <c r="D2362" s="7">
        <v>44473</v>
      </c>
      <c r="E2362" s="6" t="s">
        <v>46</v>
      </c>
      <c r="F2362" s="6" t="s">
        <v>88</v>
      </c>
      <c r="G2362" s="6" t="s">
        <v>89</v>
      </c>
      <c r="H2362" s="6" t="s">
        <v>19</v>
      </c>
      <c r="I2362" s="25">
        <v>0.35000000000000009</v>
      </c>
      <c r="J2362" s="22">
        <v>5750</v>
      </c>
      <c r="K2362" s="23">
        <f t="shared" si="131"/>
        <v>2012.5000000000005</v>
      </c>
      <c r="L2362" s="23">
        <f t="shared" si="132"/>
        <v>805.00000000000023</v>
      </c>
      <c r="M2362" s="33">
        <v>0.4</v>
      </c>
      <c r="N2362" s="30">
        <f t="shared" si="133"/>
        <v>0.35</v>
      </c>
      <c r="O2362" s="31">
        <v>2012.5</v>
      </c>
      <c r="P2362" s="31">
        <v>805</v>
      </c>
      <c r="Q2362" s="30">
        <f t="shared" si="134"/>
        <v>704.37500000000011</v>
      </c>
      <c r="R2362" s="27">
        <f t="shared" si="135"/>
        <v>10</v>
      </c>
    </row>
    <row r="2363" spans="1:18">
      <c r="A2363" s="1"/>
      <c r="B2363" s="6" t="s">
        <v>14</v>
      </c>
      <c r="C2363" s="6">
        <v>1185732</v>
      </c>
      <c r="D2363" s="7">
        <v>44473</v>
      </c>
      <c r="E2363" s="6" t="s">
        <v>46</v>
      </c>
      <c r="F2363" s="6" t="s">
        <v>88</v>
      </c>
      <c r="G2363" s="6" t="s">
        <v>89</v>
      </c>
      <c r="H2363" s="6" t="s">
        <v>20</v>
      </c>
      <c r="I2363" s="25">
        <v>0.35000000000000009</v>
      </c>
      <c r="J2363" s="22">
        <v>5500</v>
      </c>
      <c r="K2363" s="23">
        <f t="shared" si="131"/>
        <v>1925.0000000000005</v>
      </c>
      <c r="L2363" s="23">
        <f t="shared" si="132"/>
        <v>770.00000000000023</v>
      </c>
      <c r="M2363" s="33">
        <v>0.4</v>
      </c>
      <c r="N2363" s="30">
        <f t="shared" si="133"/>
        <v>0.35</v>
      </c>
      <c r="O2363" s="31">
        <v>1925</v>
      </c>
      <c r="P2363" s="31">
        <v>770</v>
      </c>
      <c r="Q2363" s="30">
        <f t="shared" si="134"/>
        <v>673.75000000000011</v>
      </c>
      <c r="R2363" s="27">
        <f t="shared" si="135"/>
        <v>10</v>
      </c>
    </row>
    <row r="2364" spans="1:18">
      <c r="A2364" s="1"/>
      <c r="B2364" s="6" t="s">
        <v>14</v>
      </c>
      <c r="C2364" s="6">
        <v>1185732</v>
      </c>
      <c r="D2364" s="7">
        <v>44473</v>
      </c>
      <c r="E2364" s="6" t="s">
        <v>46</v>
      </c>
      <c r="F2364" s="6" t="s">
        <v>88</v>
      </c>
      <c r="G2364" s="6" t="s">
        <v>89</v>
      </c>
      <c r="H2364" s="6" t="s">
        <v>21</v>
      </c>
      <c r="I2364" s="25">
        <v>0.45000000000000007</v>
      </c>
      <c r="J2364" s="22">
        <v>5500</v>
      </c>
      <c r="K2364" s="23">
        <f t="shared" si="131"/>
        <v>2475.0000000000005</v>
      </c>
      <c r="L2364" s="23">
        <f t="shared" si="132"/>
        <v>866.25000000000011</v>
      </c>
      <c r="M2364" s="33">
        <v>0.35</v>
      </c>
      <c r="N2364" s="30">
        <f t="shared" si="133"/>
        <v>0.45</v>
      </c>
      <c r="O2364" s="31">
        <v>2475</v>
      </c>
      <c r="P2364" s="31">
        <v>866.25</v>
      </c>
      <c r="Q2364" s="30">
        <f t="shared" si="134"/>
        <v>1113.7500000000002</v>
      </c>
      <c r="R2364" s="27">
        <f t="shared" si="135"/>
        <v>10</v>
      </c>
    </row>
    <row r="2365" spans="1:18">
      <c r="A2365" s="1"/>
      <c r="B2365" s="6" t="s">
        <v>14</v>
      </c>
      <c r="C2365" s="6">
        <v>1185732</v>
      </c>
      <c r="D2365" s="7">
        <v>44473</v>
      </c>
      <c r="E2365" s="6" t="s">
        <v>46</v>
      </c>
      <c r="F2365" s="6" t="s">
        <v>88</v>
      </c>
      <c r="G2365" s="6" t="s">
        <v>89</v>
      </c>
      <c r="H2365" s="6" t="s">
        <v>22</v>
      </c>
      <c r="I2365" s="25">
        <v>0.5</v>
      </c>
      <c r="J2365" s="22">
        <v>6750</v>
      </c>
      <c r="K2365" s="23">
        <f t="shared" si="131"/>
        <v>3375</v>
      </c>
      <c r="L2365" s="23">
        <f t="shared" si="132"/>
        <v>1687.5</v>
      </c>
      <c r="M2365" s="33">
        <v>0.5</v>
      </c>
      <c r="N2365" s="30">
        <f t="shared" si="133"/>
        <v>0.5</v>
      </c>
      <c r="O2365" s="31">
        <v>3375</v>
      </c>
      <c r="P2365" s="31">
        <v>1687.5</v>
      </c>
      <c r="Q2365" s="30">
        <f t="shared" si="134"/>
        <v>1687.5</v>
      </c>
      <c r="R2365" s="27">
        <f t="shared" si="135"/>
        <v>10</v>
      </c>
    </row>
    <row r="2366" spans="1:18">
      <c r="A2366" s="1"/>
      <c r="B2366" s="6" t="s">
        <v>14</v>
      </c>
      <c r="C2366" s="6">
        <v>1185732</v>
      </c>
      <c r="D2366" s="7">
        <v>44503</v>
      </c>
      <c r="E2366" s="6" t="s">
        <v>46</v>
      </c>
      <c r="F2366" s="6" t="s">
        <v>88</v>
      </c>
      <c r="G2366" s="6" t="s">
        <v>89</v>
      </c>
      <c r="H2366" s="6" t="s">
        <v>17</v>
      </c>
      <c r="I2366" s="25">
        <v>0.45000000000000007</v>
      </c>
      <c r="J2366" s="22">
        <v>8250</v>
      </c>
      <c r="K2366" s="23">
        <f t="shared" si="131"/>
        <v>3712.5000000000005</v>
      </c>
      <c r="L2366" s="23">
        <f t="shared" si="132"/>
        <v>1485.0000000000002</v>
      </c>
      <c r="M2366" s="33">
        <v>0.4</v>
      </c>
      <c r="N2366" s="30">
        <f t="shared" si="133"/>
        <v>0.45</v>
      </c>
      <c r="O2366" s="31">
        <v>3712.5</v>
      </c>
      <c r="P2366" s="31">
        <v>1485</v>
      </c>
      <c r="Q2366" s="30">
        <f t="shared" si="134"/>
        <v>1670.6250000000002</v>
      </c>
      <c r="R2366" s="27">
        <f t="shared" si="135"/>
        <v>11</v>
      </c>
    </row>
    <row r="2367" spans="1:18">
      <c r="A2367" s="1"/>
      <c r="B2367" s="6" t="s">
        <v>14</v>
      </c>
      <c r="C2367" s="6">
        <v>1185732</v>
      </c>
      <c r="D2367" s="7">
        <v>44503</v>
      </c>
      <c r="E2367" s="6" t="s">
        <v>46</v>
      </c>
      <c r="F2367" s="6" t="s">
        <v>88</v>
      </c>
      <c r="G2367" s="6" t="s">
        <v>89</v>
      </c>
      <c r="H2367" s="6" t="s">
        <v>18</v>
      </c>
      <c r="I2367" s="25">
        <v>0.35000000000000009</v>
      </c>
      <c r="J2367" s="22">
        <v>6500</v>
      </c>
      <c r="K2367" s="23">
        <f t="shared" si="131"/>
        <v>2275.0000000000005</v>
      </c>
      <c r="L2367" s="23">
        <f t="shared" si="132"/>
        <v>796.25000000000011</v>
      </c>
      <c r="M2367" s="33">
        <v>0.35</v>
      </c>
      <c r="N2367" s="30">
        <f t="shared" si="133"/>
        <v>0.35</v>
      </c>
      <c r="O2367" s="31">
        <v>2275</v>
      </c>
      <c r="P2367" s="31">
        <v>796.25</v>
      </c>
      <c r="Q2367" s="30">
        <f t="shared" si="134"/>
        <v>796.25000000000011</v>
      </c>
      <c r="R2367" s="27">
        <f t="shared" si="135"/>
        <v>11</v>
      </c>
    </row>
    <row r="2368" spans="1:18">
      <c r="A2368" s="1"/>
      <c r="B2368" s="6" t="s">
        <v>14</v>
      </c>
      <c r="C2368" s="6">
        <v>1185732</v>
      </c>
      <c r="D2368" s="7">
        <v>44503</v>
      </c>
      <c r="E2368" s="6" t="s">
        <v>46</v>
      </c>
      <c r="F2368" s="6" t="s">
        <v>88</v>
      </c>
      <c r="G2368" s="6" t="s">
        <v>89</v>
      </c>
      <c r="H2368" s="6" t="s">
        <v>19</v>
      </c>
      <c r="I2368" s="25">
        <v>0.40000000000000013</v>
      </c>
      <c r="J2368" s="22">
        <v>5950</v>
      </c>
      <c r="K2368" s="23">
        <f t="shared" si="131"/>
        <v>2380.0000000000009</v>
      </c>
      <c r="L2368" s="23">
        <f t="shared" si="132"/>
        <v>952.00000000000045</v>
      </c>
      <c r="M2368" s="33">
        <v>0.4</v>
      </c>
      <c r="N2368" s="30">
        <f t="shared" si="133"/>
        <v>0.4</v>
      </c>
      <c r="O2368" s="31">
        <v>2380</v>
      </c>
      <c r="P2368" s="31">
        <v>952</v>
      </c>
      <c r="Q2368" s="30">
        <f t="shared" si="134"/>
        <v>952.00000000000045</v>
      </c>
      <c r="R2368" s="27">
        <f t="shared" si="135"/>
        <v>11</v>
      </c>
    </row>
    <row r="2369" spans="1:18">
      <c r="A2369" s="1"/>
      <c r="B2369" s="6" t="s">
        <v>14</v>
      </c>
      <c r="C2369" s="6">
        <v>1185732</v>
      </c>
      <c r="D2369" s="7">
        <v>44503</v>
      </c>
      <c r="E2369" s="6" t="s">
        <v>46</v>
      </c>
      <c r="F2369" s="6" t="s">
        <v>88</v>
      </c>
      <c r="G2369" s="6" t="s">
        <v>89</v>
      </c>
      <c r="H2369" s="6" t="s">
        <v>20</v>
      </c>
      <c r="I2369" s="25">
        <v>0.6000000000000002</v>
      </c>
      <c r="J2369" s="22">
        <v>6500</v>
      </c>
      <c r="K2369" s="23">
        <f t="shared" si="131"/>
        <v>3900.0000000000014</v>
      </c>
      <c r="L2369" s="23">
        <f t="shared" si="132"/>
        <v>1560.0000000000007</v>
      </c>
      <c r="M2369" s="33">
        <v>0.4</v>
      </c>
      <c r="N2369" s="30">
        <f t="shared" si="133"/>
        <v>0.6</v>
      </c>
      <c r="O2369" s="31">
        <v>3900</v>
      </c>
      <c r="P2369" s="31">
        <v>1560</v>
      </c>
      <c r="Q2369" s="30">
        <f t="shared" si="134"/>
        <v>2340.0000000000009</v>
      </c>
      <c r="R2369" s="27">
        <f t="shared" si="135"/>
        <v>11</v>
      </c>
    </row>
    <row r="2370" spans="1:18">
      <c r="A2370" s="1"/>
      <c r="B2370" s="6" t="s">
        <v>14</v>
      </c>
      <c r="C2370" s="6">
        <v>1185732</v>
      </c>
      <c r="D2370" s="7">
        <v>44503</v>
      </c>
      <c r="E2370" s="6" t="s">
        <v>46</v>
      </c>
      <c r="F2370" s="6" t="s">
        <v>88</v>
      </c>
      <c r="G2370" s="6" t="s">
        <v>89</v>
      </c>
      <c r="H2370" s="6" t="s">
        <v>21</v>
      </c>
      <c r="I2370" s="25">
        <v>0.75000000000000011</v>
      </c>
      <c r="J2370" s="22">
        <v>6250</v>
      </c>
      <c r="K2370" s="23">
        <f t="shared" si="131"/>
        <v>4687.5000000000009</v>
      </c>
      <c r="L2370" s="23">
        <f t="shared" si="132"/>
        <v>1640.6250000000002</v>
      </c>
      <c r="M2370" s="33">
        <v>0.35</v>
      </c>
      <c r="N2370" s="30">
        <f t="shared" si="133"/>
        <v>0.75</v>
      </c>
      <c r="O2370" s="31">
        <v>4687.5</v>
      </c>
      <c r="P2370" s="31">
        <v>1640.625</v>
      </c>
      <c r="Q2370" s="30">
        <f t="shared" si="134"/>
        <v>3515.6250000000009</v>
      </c>
      <c r="R2370" s="27">
        <f t="shared" si="135"/>
        <v>11</v>
      </c>
    </row>
    <row r="2371" spans="1:18">
      <c r="A2371" s="1"/>
      <c r="B2371" s="6" t="s">
        <v>14</v>
      </c>
      <c r="C2371" s="6">
        <v>1185732</v>
      </c>
      <c r="D2371" s="7">
        <v>44503</v>
      </c>
      <c r="E2371" s="6" t="s">
        <v>46</v>
      </c>
      <c r="F2371" s="6" t="s">
        <v>88</v>
      </c>
      <c r="G2371" s="6" t="s">
        <v>89</v>
      </c>
      <c r="H2371" s="6" t="s">
        <v>22</v>
      </c>
      <c r="I2371" s="25">
        <v>0.75</v>
      </c>
      <c r="J2371" s="22">
        <v>7250</v>
      </c>
      <c r="K2371" s="23">
        <f t="shared" si="131"/>
        <v>5437.5</v>
      </c>
      <c r="L2371" s="23">
        <f t="shared" si="132"/>
        <v>2718.75</v>
      </c>
      <c r="M2371" s="33">
        <v>0.5</v>
      </c>
      <c r="N2371" s="30">
        <f t="shared" ref="N2371:N2434" si="136">_xlfn.NUMBERVALUE(SUBSTITUTE(I2371,"$",""))</f>
        <v>0.75</v>
      </c>
      <c r="O2371" s="31">
        <v>5437.5</v>
      </c>
      <c r="P2371" s="31">
        <v>2718.75</v>
      </c>
      <c r="Q2371" s="30">
        <f t="shared" ref="Q2371:Q2434" si="137">N2371*K2371</f>
        <v>4078.125</v>
      </c>
      <c r="R2371" s="27">
        <f t="shared" si="135"/>
        <v>11</v>
      </c>
    </row>
    <row r="2372" spans="1:18">
      <c r="A2372" s="1"/>
      <c r="B2372" s="6" t="s">
        <v>14</v>
      </c>
      <c r="C2372" s="6">
        <v>1185732</v>
      </c>
      <c r="D2372" s="7">
        <v>44532</v>
      </c>
      <c r="E2372" s="6" t="s">
        <v>46</v>
      </c>
      <c r="F2372" s="6" t="s">
        <v>88</v>
      </c>
      <c r="G2372" s="6" t="s">
        <v>89</v>
      </c>
      <c r="H2372" s="6" t="s">
        <v>17</v>
      </c>
      <c r="I2372" s="25">
        <v>0.70000000000000007</v>
      </c>
      <c r="J2372" s="22">
        <v>9750</v>
      </c>
      <c r="K2372" s="23">
        <f t="shared" si="131"/>
        <v>6825.0000000000009</v>
      </c>
      <c r="L2372" s="23">
        <f t="shared" si="132"/>
        <v>2730.0000000000005</v>
      </c>
      <c r="M2372" s="33">
        <v>0.4</v>
      </c>
      <c r="N2372" s="30">
        <f t="shared" si="136"/>
        <v>0.7</v>
      </c>
      <c r="O2372" s="31">
        <v>6825</v>
      </c>
      <c r="P2372" s="31">
        <v>2730</v>
      </c>
      <c r="Q2372" s="30">
        <f t="shared" si="137"/>
        <v>4777.5</v>
      </c>
      <c r="R2372" s="27">
        <f t="shared" si="135"/>
        <v>12</v>
      </c>
    </row>
    <row r="2373" spans="1:18">
      <c r="A2373" s="1"/>
      <c r="B2373" s="6" t="s">
        <v>14</v>
      </c>
      <c r="C2373" s="6">
        <v>1185732</v>
      </c>
      <c r="D2373" s="7">
        <v>44532</v>
      </c>
      <c r="E2373" s="6" t="s">
        <v>46</v>
      </c>
      <c r="F2373" s="6" t="s">
        <v>88</v>
      </c>
      <c r="G2373" s="6" t="s">
        <v>89</v>
      </c>
      <c r="H2373" s="6" t="s">
        <v>18</v>
      </c>
      <c r="I2373" s="25">
        <v>0.60000000000000009</v>
      </c>
      <c r="J2373" s="22">
        <v>7750</v>
      </c>
      <c r="K2373" s="23">
        <f t="shared" si="131"/>
        <v>4650.0000000000009</v>
      </c>
      <c r="L2373" s="23">
        <f t="shared" si="132"/>
        <v>1627.5000000000002</v>
      </c>
      <c r="M2373" s="33">
        <v>0.35</v>
      </c>
      <c r="N2373" s="30">
        <f t="shared" si="136"/>
        <v>0.6</v>
      </c>
      <c r="O2373" s="31">
        <v>4650</v>
      </c>
      <c r="P2373" s="31">
        <v>1627.5</v>
      </c>
      <c r="Q2373" s="30">
        <f t="shared" si="137"/>
        <v>2790.0000000000005</v>
      </c>
      <c r="R2373" s="27">
        <f t="shared" si="135"/>
        <v>12</v>
      </c>
    </row>
    <row r="2374" spans="1:18">
      <c r="A2374" s="1"/>
      <c r="B2374" s="6" t="s">
        <v>14</v>
      </c>
      <c r="C2374" s="6">
        <v>1185732</v>
      </c>
      <c r="D2374" s="7">
        <v>44532</v>
      </c>
      <c r="E2374" s="6" t="s">
        <v>46</v>
      </c>
      <c r="F2374" s="6" t="s">
        <v>88</v>
      </c>
      <c r="G2374" s="6" t="s">
        <v>89</v>
      </c>
      <c r="H2374" s="6" t="s">
        <v>19</v>
      </c>
      <c r="I2374" s="25">
        <v>0.60000000000000009</v>
      </c>
      <c r="J2374" s="22">
        <v>7250</v>
      </c>
      <c r="K2374" s="23">
        <f t="shared" si="131"/>
        <v>4350.0000000000009</v>
      </c>
      <c r="L2374" s="23">
        <f t="shared" si="132"/>
        <v>1740.0000000000005</v>
      </c>
      <c r="M2374" s="33">
        <v>0.4</v>
      </c>
      <c r="N2374" s="30">
        <f t="shared" si="136"/>
        <v>0.6</v>
      </c>
      <c r="O2374" s="31">
        <v>4350</v>
      </c>
      <c r="P2374" s="31">
        <v>1740</v>
      </c>
      <c r="Q2374" s="30">
        <f t="shared" si="137"/>
        <v>2610.0000000000005</v>
      </c>
      <c r="R2374" s="27">
        <f t="shared" si="135"/>
        <v>12</v>
      </c>
    </row>
    <row r="2375" spans="1:18">
      <c r="A2375" s="1"/>
      <c r="B2375" s="6" t="s">
        <v>14</v>
      </c>
      <c r="C2375" s="6">
        <v>1185732</v>
      </c>
      <c r="D2375" s="7">
        <v>44532</v>
      </c>
      <c r="E2375" s="6" t="s">
        <v>46</v>
      </c>
      <c r="F2375" s="6" t="s">
        <v>88</v>
      </c>
      <c r="G2375" s="6" t="s">
        <v>89</v>
      </c>
      <c r="H2375" s="6" t="s">
        <v>20</v>
      </c>
      <c r="I2375" s="25">
        <v>0.60000000000000009</v>
      </c>
      <c r="J2375" s="22">
        <v>6750</v>
      </c>
      <c r="K2375" s="23">
        <f t="shared" si="131"/>
        <v>4050.0000000000005</v>
      </c>
      <c r="L2375" s="23">
        <f t="shared" si="132"/>
        <v>1620.0000000000002</v>
      </c>
      <c r="M2375" s="33">
        <v>0.4</v>
      </c>
      <c r="N2375" s="30">
        <f t="shared" si="136"/>
        <v>0.6</v>
      </c>
      <c r="O2375" s="31">
        <v>4050</v>
      </c>
      <c r="P2375" s="31">
        <v>1620</v>
      </c>
      <c r="Q2375" s="30">
        <f t="shared" si="137"/>
        <v>2430</v>
      </c>
      <c r="R2375" s="27">
        <f t="shared" si="135"/>
        <v>12</v>
      </c>
    </row>
    <row r="2376" spans="1:18">
      <c r="A2376" s="1"/>
      <c r="B2376" s="6" t="s">
        <v>14</v>
      </c>
      <c r="C2376" s="6">
        <v>1185732</v>
      </c>
      <c r="D2376" s="7">
        <v>44532</v>
      </c>
      <c r="E2376" s="6" t="s">
        <v>46</v>
      </c>
      <c r="F2376" s="6" t="s">
        <v>88</v>
      </c>
      <c r="G2376" s="6" t="s">
        <v>89</v>
      </c>
      <c r="H2376" s="6" t="s">
        <v>21</v>
      </c>
      <c r="I2376" s="25">
        <v>0.70000000000000007</v>
      </c>
      <c r="J2376" s="22">
        <v>6750</v>
      </c>
      <c r="K2376" s="23">
        <f t="shared" si="131"/>
        <v>4725</v>
      </c>
      <c r="L2376" s="23">
        <f t="shared" si="132"/>
        <v>1653.75</v>
      </c>
      <c r="M2376" s="33">
        <v>0.35</v>
      </c>
      <c r="N2376" s="30">
        <f t="shared" si="136"/>
        <v>0.7</v>
      </c>
      <c r="O2376" s="31">
        <v>4725</v>
      </c>
      <c r="P2376" s="31">
        <v>1653.75</v>
      </c>
      <c r="Q2376" s="30">
        <f t="shared" si="137"/>
        <v>3307.5</v>
      </c>
      <c r="R2376" s="27">
        <f t="shared" si="135"/>
        <v>12</v>
      </c>
    </row>
    <row r="2377" spans="1:18">
      <c r="A2377" s="1"/>
      <c r="B2377" s="6" t="s">
        <v>14</v>
      </c>
      <c r="C2377" s="6">
        <v>1185732</v>
      </c>
      <c r="D2377" s="7">
        <v>44532</v>
      </c>
      <c r="E2377" s="6" t="s">
        <v>46</v>
      </c>
      <c r="F2377" s="6" t="s">
        <v>88</v>
      </c>
      <c r="G2377" s="6" t="s">
        <v>89</v>
      </c>
      <c r="H2377" s="6" t="s">
        <v>22</v>
      </c>
      <c r="I2377" s="25">
        <v>0.75</v>
      </c>
      <c r="J2377" s="22">
        <v>7750</v>
      </c>
      <c r="K2377" s="23">
        <f t="shared" si="131"/>
        <v>5812.5</v>
      </c>
      <c r="L2377" s="23">
        <f t="shared" si="132"/>
        <v>2906.25</v>
      </c>
      <c r="M2377" s="33">
        <v>0.5</v>
      </c>
      <c r="N2377" s="30">
        <f t="shared" si="136"/>
        <v>0.75</v>
      </c>
      <c r="O2377" s="31">
        <v>5812.5</v>
      </c>
      <c r="P2377" s="31">
        <v>2906.25</v>
      </c>
      <c r="Q2377" s="30">
        <f t="shared" si="137"/>
        <v>4359.375</v>
      </c>
      <c r="R2377" s="27">
        <f t="shared" si="135"/>
        <v>12</v>
      </c>
    </row>
    <row r="2378" spans="1:18">
      <c r="A2378" s="1" t="s">
        <v>39</v>
      </c>
      <c r="B2378" s="6" t="s">
        <v>14</v>
      </c>
      <c r="C2378" s="6">
        <v>1185732</v>
      </c>
      <c r="D2378" s="7">
        <v>44209</v>
      </c>
      <c r="E2378" s="6" t="s">
        <v>46</v>
      </c>
      <c r="F2378" s="6" t="s">
        <v>90</v>
      </c>
      <c r="G2378" s="6" t="s">
        <v>91</v>
      </c>
      <c r="H2378" s="6" t="s">
        <v>17</v>
      </c>
      <c r="I2378" s="25">
        <v>0.35000000000000003</v>
      </c>
      <c r="J2378" s="22">
        <v>7750</v>
      </c>
      <c r="K2378" s="23">
        <f t="shared" si="131"/>
        <v>2712.5000000000005</v>
      </c>
      <c r="L2378" s="23">
        <f t="shared" si="132"/>
        <v>1085.0000000000002</v>
      </c>
      <c r="M2378" s="33">
        <v>0.4</v>
      </c>
      <c r="N2378" s="30">
        <f t="shared" si="136"/>
        <v>0.35</v>
      </c>
      <c r="O2378" s="31">
        <v>2712.5</v>
      </c>
      <c r="P2378" s="31">
        <v>1085</v>
      </c>
      <c r="Q2378" s="30">
        <f t="shared" si="137"/>
        <v>949.37500000000011</v>
      </c>
      <c r="R2378" s="27">
        <f t="shared" si="135"/>
        <v>1</v>
      </c>
    </row>
    <row r="2379" spans="1:18">
      <c r="A2379" s="1"/>
      <c r="B2379" s="6" t="s">
        <v>14</v>
      </c>
      <c r="C2379" s="6">
        <v>1185732</v>
      </c>
      <c r="D2379" s="7">
        <v>44209</v>
      </c>
      <c r="E2379" s="6" t="s">
        <v>46</v>
      </c>
      <c r="F2379" s="6" t="s">
        <v>90</v>
      </c>
      <c r="G2379" s="6" t="s">
        <v>91</v>
      </c>
      <c r="H2379" s="6" t="s">
        <v>18</v>
      </c>
      <c r="I2379" s="25">
        <v>0.35000000000000003</v>
      </c>
      <c r="J2379" s="22">
        <v>5750</v>
      </c>
      <c r="K2379" s="23">
        <f t="shared" si="131"/>
        <v>2012.5000000000002</v>
      </c>
      <c r="L2379" s="23">
        <f t="shared" si="132"/>
        <v>704.375</v>
      </c>
      <c r="M2379" s="33">
        <v>0.35</v>
      </c>
      <c r="N2379" s="30">
        <f t="shared" si="136"/>
        <v>0.35</v>
      </c>
      <c r="O2379" s="31">
        <v>2012.5</v>
      </c>
      <c r="P2379" s="31">
        <v>704.375</v>
      </c>
      <c r="Q2379" s="30">
        <f t="shared" si="137"/>
        <v>704.375</v>
      </c>
      <c r="R2379" s="27">
        <f t="shared" si="135"/>
        <v>1</v>
      </c>
    </row>
    <row r="2380" spans="1:18">
      <c r="A2380" s="1"/>
      <c r="B2380" s="6" t="s">
        <v>14</v>
      </c>
      <c r="C2380" s="6">
        <v>1185732</v>
      </c>
      <c r="D2380" s="7">
        <v>44209</v>
      </c>
      <c r="E2380" s="6" t="s">
        <v>46</v>
      </c>
      <c r="F2380" s="6" t="s">
        <v>90</v>
      </c>
      <c r="G2380" s="6" t="s">
        <v>91</v>
      </c>
      <c r="H2380" s="6" t="s">
        <v>19</v>
      </c>
      <c r="I2380" s="25">
        <v>0.25000000000000006</v>
      </c>
      <c r="J2380" s="22">
        <v>5750</v>
      </c>
      <c r="K2380" s="23">
        <f t="shared" si="131"/>
        <v>1437.5000000000002</v>
      </c>
      <c r="L2380" s="23">
        <f t="shared" si="132"/>
        <v>575.00000000000011</v>
      </c>
      <c r="M2380" s="33">
        <v>0.4</v>
      </c>
      <c r="N2380" s="30">
        <f t="shared" si="136"/>
        <v>0.25</v>
      </c>
      <c r="O2380" s="31">
        <v>1437.5</v>
      </c>
      <c r="P2380" s="31">
        <v>575</v>
      </c>
      <c r="Q2380" s="30">
        <f t="shared" si="137"/>
        <v>359.37500000000006</v>
      </c>
      <c r="R2380" s="27">
        <f t="shared" si="135"/>
        <v>1</v>
      </c>
    </row>
    <row r="2381" spans="1:18">
      <c r="A2381" s="1"/>
      <c r="B2381" s="6" t="s">
        <v>14</v>
      </c>
      <c r="C2381" s="6">
        <v>1185732</v>
      </c>
      <c r="D2381" s="7">
        <v>44209</v>
      </c>
      <c r="E2381" s="6" t="s">
        <v>46</v>
      </c>
      <c r="F2381" s="6" t="s">
        <v>90</v>
      </c>
      <c r="G2381" s="6" t="s">
        <v>91</v>
      </c>
      <c r="H2381" s="6" t="s">
        <v>20</v>
      </c>
      <c r="I2381" s="25">
        <v>0.3</v>
      </c>
      <c r="J2381" s="22">
        <v>4250</v>
      </c>
      <c r="K2381" s="23">
        <f t="shared" si="131"/>
        <v>1275</v>
      </c>
      <c r="L2381" s="23">
        <f t="shared" si="132"/>
        <v>510</v>
      </c>
      <c r="M2381" s="33">
        <v>0.4</v>
      </c>
      <c r="N2381" s="30">
        <f t="shared" si="136"/>
        <v>0.3</v>
      </c>
      <c r="O2381" s="31">
        <v>1275</v>
      </c>
      <c r="P2381" s="31">
        <v>510</v>
      </c>
      <c r="Q2381" s="30">
        <f t="shared" si="137"/>
        <v>382.5</v>
      </c>
      <c r="R2381" s="27">
        <f t="shared" si="135"/>
        <v>1</v>
      </c>
    </row>
    <row r="2382" spans="1:18">
      <c r="A2382" s="1"/>
      <c r="B2382" s="6" t="s">
        <v>14</v>
      </c>
      <c r="C2382" s="6">
        <v>1185732</v>
      </c>
      <c r="D2382" s="7">
        <v>44209</v>
      </c>
      <c r="E2382" s="6" t="s">
        <v>46</v>
      </c>
      <c r="F2382" s="6" t="s">
        <v>90</v>
      </c>
      <c r="G2382" s="6" t="s">
        <v>91</v>
      </c>
      <c r="H2382" s="6" t="s">
        <v>21</v>
      </c>
      <c r="I2382" s="25">
        <v>0.45</v>
      </c>
      <c r="J2382" s="22">
        <v>4750</v>
      </c>
      <c r="K2382" s="23">
        <f t="shared" si="131"/>
        <v>2137.5</v>
      </c>
      <c r="L2382" s="23">
        <f t="shared" si="132"/>
        <v>748.125</v>
      </c>
      <c r="M2382" s="33">
        <v>0.35</v>
      </c>
      <c r="N2382" s="30">
        <f t="shared" si="136"/>
        <v>0.45</v>
      </c>
      <c r="O2382" s="31">
        <v>2137.5</v>
      </c>
      <c r="P2382" s="31">
        <v>748.125</v>
      </c>
      <c r="Q2382" s="30">
        <f t="shared" si="137"/>
        <v>961.875</v>
      </c>
      <c r="R2382" s="27">
        <f t="shared" si="135"/>
        <v>1</v>
      </c>
    </row>
    <row r="2383" spans="1:18">
      <c r="A2383" s="1"/>
      <c r="B2383" s="6" t="s">
        <v>14</v>
      </c>
      <c r="C2383" s="6">
        <v>1185732</v>
      </c>
      <c r="D2383" s="7">
        <v>44209</v>
      </c>
      <c r="E2383" s="6" t="s">
        <v>46</v>
      </c>
      <c r="F2383" s="6" t="s">
        <v>90</v>
      </c>
      <c r="G2383" s="6" t="s">
        <v>91</v>
      </c>
      <c r="H2383" s="6" t="s">
        <v>22</v>
      </c>
      <c r="I2383" s="25">
        <v>0.35000000000000003</v>
      </c>
      <c r="J2383" s="22">
        <v>5750</v>
      </c>
      <c r="K2383" s="23">
        <f t="shared" si="131"/>
        <v>2012.5000000000002</v>
      </c>
      <c r="L2383" s="23">
        <f t="shared" si="132"/>
        <v>1006.2500000000001</v>
      </c>
      <c r="M2383" s="33">
        <v>0.5</v>
      </c>
      <c r="N2383" s="30">
        <f t="shared" si="136"/>
        <v>0.35</v>
      </c>
      <c r="O2383" s="31">
        <v>2012.5</v>
      </c>
      <c r="P2383" s="31">
        <v>1006.25</v>
      </c>
      <c r="Q2383" s="30">
        <f t="shared" si="137"/>
        <v>704.375</v>
      </c>
      <c r="R2383" s="27">
        <f t="shared" si="135"/>
        <v>1</v>
      </c>
    </row>
    <row r="2384" spans="1:18">
      <c r="A2384" s="1"/>
      <c r="B2384" s="6" t="s">
        <v>14</v>
      </c>
      <c r="C2384" s="6">
        <v>1185732</v>
      </c>
      <c r="D2384" s="7">
        <v>44238</v>
      </c>
      <c r="E2384" s="6" t="s">
        <v>46</v>
      </c>
      <c r="F2384" s="6" t="s">
        <v>90</v>
      </c>
      <c r="G2384" s="6" t="s">
        <v>91</v>
      </c>
      <c r="H2384" s="6" t="s">
        <v>17</v>
      </c>
      <c r="I2384" s="25">
        <v>0.35000000000000003</v>
      </c>
      <c r="J2384" s="22">
        <v>8250</v>
      </c>
      <c r="K2384" s="23">
        <f t="shared" si="131"/>
        <v>2887.5000000000005</v>
      </c>
      <c r="L2384" s="23">
        <f t="shared" si="132"/>
        <v>1155.0000000000002</v>
      </c>
      <c r="M2384" s="33">
        <v>0.4</v>
      </c>
      <c r="N2384" s="30">
        <f t="shared" si="136"/>
        <v>0.35</v>
      </c>
      <c r="O2384" s="31">
        <v>2887.5</v>
      </c>
      <c r="P2384" s="31">
        <v>1155</v>
      </c>
      <c r="Q2384" s="30">
        <f t="shared" si="137"/>
        <v>1010.6250000000001</v>
      </c>
      <c r="R2384" s="27">
        <f t="shared" si="135"/>
        <v>2</v>
      </c>
    </row>
    <row r="2385" spans="1:18">
      <c r="A2385" s="1"/>
      <c r="B2385" s="6" t="s">
        <v>14</v>
      </c>
      <c r="C2385" s="6">
        <v>1185732</v>
      </c>
      <c r="D2385" s="7">
        <v>44238</v>
      </c>
      <c r="E2385" s="6" t="s">
        <v>46</v>
      </c>
      <c r="F2385" s="6" t="s">
        <v>90</v>
      </c>
      <c r="G2385" s="6" t="s">
        <v>91</v>
      </c>
      <c r="H2385" s="6" t="s">
        <v>18</v>
      </c>
      <c r="I2385" s="25">
        <v>0.35000000000000003</v>
      </c>
      <c r="J2385" s="22">
        <v>4750</v>
      </c>
      <c r="K2385" s="23">
        <f t="shared" si="131"/>
        <v>1662.5000000000002</v>
      </c>
      <c r="L2385" s="23">
        <f t="shared" si="132"/>
        <v>581.875</v>
      </c>
      <c r="M2385" s="33">
        <v>0.35</v>
      </c>
      <c r="N2385" s="30">
        <f t="shared" si="136"/>
        <v>0.35</v>
      </c>
      <c r="O2385" s="31">
        <v>1662.5</v>
      </c>
      <c r="P2385" s="31">
        <v>581.875</v>
      </c>
      <c r="Q2385" s="30">
        <f t="shared" si="137"/>
        <v>581.875</v>
      </c>
      <c r="R2385" s="27">
        <f t="shared" si="135"/>
        <v>2</v>
      </c>
    </row>
    <row r="2386" spans="1:18">
      <c r="A2386" s="1"/>
      <c r="B2386" s="6" t="s">
        <v>14</v>
      </c>
      <c r="C2386" s="6">
        <v>1185732</v>
      </c>
      <c r="D2386" s="7">
        <v>44238</v>
      </c>
      <c r="E2386" s="6" t="s">
        <v>46</v>
      </c>
      <c r="F2386" s="6" t="s">
        <v>90</v>
      </c>
      <c r="G2386" s="6" t="s">
        <v>91</v>
      </c>
      <c r="H2386" s="6" t="s">
        <v>19</v>
      </c>
      <c r="I2386" s="25">
        <v>0.25000000000000006</v>
      </c>
      <c r="J2386" s="22">
        <v>5250</v>
      </c>
      <c r="K2386" s="23">
        <f t="shared" si="131"/>
        <v>1312.5000000000002</v>
      </c>
      <c r="L2386" s="23">
        <f t="shared" si="132"/>
        <v>525.00000000000011</v>
      </c>
      <c r="M2386" s="33">
        <v>0.4</v>
      </c>
      <c r="N2386" s="30">
        <f t="shared" si="136"/>
        <v>0.25</v>
      </c>
      <c r="O2386" s="31">
        <v>1312.5</v>
      </c>
      <c r="P2386" s="31">
        <v>525</v>
      </c>
      <c r="Q2386" s="30">
        <f t="shared" si="137"/>
        <v>328.12500000000006</v>
      </c>
      <c r="R2386" s="27">
        <f t="shared" si="135"/>
        <v>2</v>
      </c>
    </row>
    <row r="2387" spans="1:18">
      <c r="A2387" s="1"/>
      <c r="B2387" s="6" t="s">
        <v>14</v>
      </c>
      <c r="C2387" s="6">
        <v>1185732</v>
      </c>
      <c r="D2387" s="7">
        <v>44238</v>
      </c>
      <c r="E2387" s="6" t="s">
        <v>46</v>
      </c>
      <c r="F2387" s="6" t="s">
        <v>90</v>
      </c>
      <c r="G2387" s="6" t="s">
        <v>91</v>
      </c>
      <c r="H2387" s="6" t="s">
        <v>20</v>
      </c>
      <c r="I2387" s="25">
        <v>0.3</v>
      </c>
      <c r="J2387" s="22">
        <v>3750</v>
      </c>
      <c r="K2387" s="23">
        <f t="shared" si="131"/>
        <v>1125</v>
      </c>
      <c r="L2387" s="23">
        <f t="shared" si="132"/>
        <v>450</v>
      </c>
      <c r="M2387" s="33">
        <v>0.4</v>
      </c>
      <c r="N2387" s="30">
        <f t="shared" si="136"/>
        <v>0.3</v>
      </c>
      <c r="O2387" s="31">
        <v>1125</v>
      </c>
      <c r="P2387" s="31">
        <v>450</v>
      </c>
      <c r="Q2387" s="30">
        <f t="shared" si="137"/>
        <v>337.5</v>
      </c>
      <c r="R2387" s="27">
        <f t="shared" si="135"/>
        <v>2</v>
      </c>
    </row>
    <row r="2388" spans="1:18">
      <c r="A2388" s="1"/>
      <c r="B2388" s="6" t="s">
        <v>14</v>
      </c>
      <c r="C2388" s="6">
        <v>1185732</v>
      </c>
      <c r="D2388" s="7">
        <v>44238</v>
      </c>
      <c r="E2388" s="6" t="s">
        <v>46</v>
      </c>
      <c r="F2388" s="6" t="s">
        <v>90</v>
      </c>
      <c r="G2388" s="6" t="s">
        <v>91</v>
      </c>
      <c r="H2388" s="6" t="s">
        <v>21</v>
      </c>
      <c r="I2388" s="25">
        <v>0.45</v>
      </c>
      <c r="J2388" s="22">
        <v>4500</v>
      </c>
      <c r="K2388" s="23">
        <f t="shared" si="131"/>
        <v>2025</v>
      </c>
      <c r="L2388" s="23">
        <f t="shared" si="132"/>
        <v>708.75</v>
      </c>
      <c r="M2388" s="33">
        <v>0.35</v>
      </c>
      <c r="N2388" s="30">
        <f t="shared" si="136"/>
        <v>0.45</v>
      </c>
      <c r="O2388" s="31">
        <v>2025</v>
      </c>
      <c r="P2388" s="31">
        <v>708.75</v>
      </c>
      <c r="Q2388" s="30">
        <f t="shared" si="137"/>
        <v>911.25</v>
      </c>
      <c r="R2388" s="27">
        <f t="shared" si="135"/>
        <v>2</v>
      </c>
    </row>
    <row r="2389" spans="1:18">
      <c r="A2389" s="1"/>
      <c r="B2389" s="6" t="s">
        <v>14</v>
      </c>
      <c r="C2389" s="6">
        <v>1185732</v>
      </c>
      <c r="D2389" s="7">
        <v>44238</v>
      </c>
      <c r="E2389" s="6" t="s">
        <v>46</v>
      </c>
      <c r="F2389" s="6" t="s">
        <v>90</v>
      </c>
      <c r="G2389" s="6" t="s">
        <v>91</v>
      </c>
      <c r="H2389" s="6" t="s">
        <v>22</v>
      </c>
      <c r="I2389" s="25">
        <v>0.3</v>
      </c>
      <c r="J2389" s="22">
        <v>5500</v>
      </c>
      <c r="K2389" s="23">
        <f t="shared" si="131"/>
        <v>1650</v>
      </c>
      <c r="L2389" s="23">
        <f t="shared" si="132"/>
        <v>825</v>
      </c>
      <c r="M2389" s="33">
        <v>0.5</v>
      </c>
      <c r="N2389" s="30">
        <f t="shared" si="136"/>
        <v>0.3</v>
      </c>
      <c r="O2389" s="31">
        <v>1650</v>
      </c>
      <c r="P2389" s="31">
        <v>825</v>
      </c>
      <c r="Q2389" s="30">
        <f t="shared" si="137"/>
        <v>495</v>
      </c>
      <c r="R2389" s="27">
        <f t="shared" si="135"/>
        <v>2</v>
      </c>
    </row>
    <row r="2390" spans="1:18">
      <c r="A2390" s="1"/>
      <c r="B2390" s="6" t="s">
        <v>14</v>
      </c>
      <c r="C2390" s="6">
        <v>1185732</v>
      </c>
      <c r="D2390" s="7">
        <v>44264</v>
      </c>
      <c r="E2390" s="6" t="s">
        <v>46</v>
      </c>
      <c r="F2390" s="6" t="s">
        <v>90</v>
      </c>
      <c r="G2390" s="6" t="s">
        <v>91</v>
      </c>
      <c r="H2390" s="6" t="s">
        <v>17</v>
      </c>
      <c r="I2390" s="25">
        <v>0.3</v>
      </c>
      <c r="J2390" s="22">
        <v>7700</v>
      </c>
      <c r="K2390" s="23">
        <f t="shared" si="131"/>
        <v>2310</v>
      </c>
      <c r="L2390" s="23">
        <f t="shared" si="132"/>
        <v>924</v>
      </c>
      <c r="M2390" s="33">
        <v>0.4</v>
      </c>
      <c r="N2390" s="30">
        <f t="shared" si="136"/>
        <v>0.3</v>
      </c>
      <c r="O2390" s="31">
        <v>2310</v>
      </c>
      <c r="P2390" s="31">
        <v>924</v>
      </c>
      <c r="Q2390" s="30">
        <f t="shared" si="137"/>
        <v>693</v>
      </c>
      <c r="R2390" s="27">
        <f t="shared" si="135"/>
        <v>3</v>
      </c>
    </row>
    <row r="2391" spans="1:18">
      <c r="A2391" s="1"/>
      <c r="B2391" s="6" t="s">
        <v>14</v>
      </c>
      <c r="C2391" s="6">
        <v>1185732</v>
      </c>
      <c r="D2391" s="7">
        <v>44264</v>
      </c>
      <c r="E2391" s="6" t="s">
        <v>46</v>
      </c>
      <c r="F2391" s="6" t="s">
        <v>90</v>
      </c>
      <c r="G2391" s="6" t="s">
        <v>91</v>
      </c>
      <c r="H2391" s="6" t="s">
        <v>18</v>
      </c>
      <c r="I2391" s="25">
        <v>0.3</v>
      </c>
      <c r="J2391" s="22">
        <v>4500</v>
      </c>
      <c r="K2391" s="23">
        <f t="shared" si="131"/>
        <v>1350</v>
      </c>
      <c r="L2391" s="23">
        <f t="shared" si="132"/>
        <v>472.49999999999994</v>
      </c>
      <c r="M2391" s="33">
        <v>0.35</v>
      </c>
      <c r="N2391" s="30">
        <f t="shared" si="136"/>
        <v>0.3</v>
      </c>
      <c r="O2391" s="31">
        <v>1350</v>
      </c>
      <c r="P2391" s="31">
        <v>472.5</v>
      </c>
      <c r="Q2391" s="30">
        <f t="shared" si="137"/>
        <v>405</v>
      </c>
      <c r="R2391" s="27">
        <f t="shared" si="135"/>
        <v>3</v>
      </c>
    </row>
    <row r="2392" spans="1:18">
      <c r="A2392" s="1"/>
      <c r="B2392" s="6" t="s">
        <v>14</v>
      </c>
      <c r="C2392" s="6">
        <v>1185732</v>
      </c>
      <c r="D2392" s="7">
        <v>44264</v>
      </c>
      <c r="E2392" s="6" t="s">
        <v>46</v>
      </c>
      <c r="F2392" s="6" t="s">
        <v>90</v>
      </c>
      <c r="G2392" s="6" t="s">
        <v>91</v>
      </c>
      <c r="H2392" s="6" t="s">
        <v>19</v>
      </c>
      <c r="I2392" s="25">
        <v>0.2</v>
      </c>
      <c r="J2392" s="22">
        <v>4750</v>
      </c>
      <c r="K2392" s="23">
        <f t="shared" si="131"/>
        <v>950</v>
      </c>
      <c r="L2392" s="23">
        <f t="shared" si="132"/>
        <v>380</v>
      </c>
      <c r="M2392" s="33">
        <v>0.4</v>
      </c>
      <c r="N2392" s="30">
        <f t="shared" si="136"/>
        <v>0.2</v>
      </c>
      <c r="O2392" s="31">
        <v>950</v>
      </c>
      <c r="P2392" s="31">
        <v>380</v>
      </c>
      <c r="Q2392" s="30">
        <f t="shared" si="137"/>
        <v>190</v>
      </c>
      <c r="R2392" s="27">
        <f t="shared" si="135"/>
        <v>3</v>
      </c>
    </row>
    <row r="2393" spans="1:18">
      <c r="A2393" s="1"/>
      <c r="B2393" s="6" t="s">
        <v>14</v>
      </c>
      <c r="C2393" s="6">
        <v>1185732</v>
      </c>
      <c r="D2393" s="7">
        <v>44264</v>
      </c>
      <c r="E2393" s="6" t="s">
        <v>46</v>
      </c>
      <c r="F2393" s="6" t="s">
        <v>90</v>
      </c>
      <c r="G2393" s="6" t="s">
        <v>91</v>
      </c>
      <c r="H2393" s="6" t="s">
        <v>20</v>
      </c>
      <c r="I2393" s="25">
        <v>0.24999999999999994</v>
      </c>
      <c r="J2393" s="22">
        <v>3250</v>
      </c>
      <c r="K2393" s="23">
        <f t="shared" si="131"/>
        <v>812.49999999999977</v>
      </c>
      <c r="L2393" s="23">
        <f t="shared" si="132"/>
        <v>324.99999999999994</v>
      </c>
      <c r="M2393" s="33">
        <v>0.4</v>
      </c>
      <c r="N2393" s="30">
        <f t="shared" si="136"/>
        <v>0.25</v>
      </c>
      <c r="O2393" s="31">
        <v>812.5</v>
      </c>
      <c r="P2393" s="31">
        <v>325</v>
      </c>
      <c r="Q2393" s="30">
        <f t="shared" si="137"/>
        <v>203.12499999999994</v>
      </c>
      <c r="R2393" s="27">
        <f t="shared" si="135"/>
        <v>3</v>
      </c>
    </row>
    <row r="2394" spans="1:18">
      <c r="A2394" s="1"/>
      <c r="B2394" s="6" t="s">
        <v>14</v>
      </c>
      <c r="C2394" s="6">
        <v>1185732</v>
      </c>
      <c r="D2394" s="7">
        <v>44264</v>
      </c>
      <c r="E2394" s="6" t="s">
        <v>46</v>
      </c>
      <c r="F2394" s="6" t="s">
        <v>90</v>
      </c>
      <c r="G2394" s="6" t="s">
        <v>91</v>
      </c>
      <c r="H2394" s="6" t="s">
        <v>21</v>
      </c>
      <c r="I2394" s="25">
        <v>0.40000000000000008</v>
      </c>
      <c r="J2394" s="22">
        <v>3750</v>
      </c>
      <c r="K2394" s="23">
        <f t="shared" si="131"/>
        <v>1500.0000000000002</v>
      </c>
      <c r="L2394" s="23">
        <f t="shared" si="132"/>
        <v>525</v>
      </c>
      <c r="M2394" s="33">
        <v>0.35</v>
      </c>
      <c r="N2394" s="30">
        <f t="shared" si="136"/>
        <v>0.4</v>
      </c>
      <c r="O2394" s="31">
        <v>1500</v>
      </c>
      <c r="P2394" s="31">
        <v>525</v>
      </c>
      <c r="Q2394" s="30">
        <f t="shared" si="137"/>
        <v>600.00000000000011</v>
      </c>
      <c r="R2394" s="27">
        <f t="shared" si="135"/>
        <v>3</v>
      </c>
    </row>
    <row r="2395" spans="1:18">
      <c r="A2395" s="1"/>
      <c r="B2395" s="6" t="s">
        <v>14</v>
      </c>
      <c r="C2395" s="6">
        <v>1185732</v>
      </c>
      <c r="D2395" s="7">
        <v>44264</v>
      </c>
      <c r="E2395" s="6" t="s">
        <v>46</v>
      </c>
      <c r="F2395" s="6" t="s">
        <v>90</v>
      </c>
      <c r="G2395" s="6" t="s">
        <v>91</v>
      </c>
      <c r="H2395" s="6" t="s">
        <v>22</v>
      </c>
      <c r="I2395" s="25">
        <v>0.3</v>
      </c>
      <c r="J2395" s="22">
        <v>4750</v>
      </c>
      <c r="K2395" s="23">
        <f t="shared" si="131"/>
        <v>1425</v>
      </c>
      <c r="L2395" s="23">
        <f t="shared" si="132"/>
        <v>712.5</v>
      </c>
      <c r="M2395" s="33">
        <v>0.5</v>
      </c>
      <c r="N2395" s="30">
        <f t="shared" si="136"/>
        <v>0.3</v>
      </c>
      <c r="O2395" s="31">
        <v>1425</v>
      </c>
      <c r="P2395" s="31">
        <v>712.5</v>
      </c>
      <c r="Q2395" s="30">
        <f t="shared" si="137"/>
        <v>427.5</v>
      </c>
      <c r="R2395" s="27">
        <f t="shared" si="135"/>
        <v>3</v>
      </c>
    </row>
    <row r="2396" spans="1:18">
      <c r="A2396" s="1"/>
      <c r="B2396" s="6" t="s">
        <v>14</v>
      </c>
      <c r="C2396" s="6">
        <v>1185732</v>
      </c>
      <c r="D2396" s="7">
        <v>44296</v>
      </c>
      <c r="E2396" s="6" t="s">
        <v>46</v>
      </c>
      <c r="F2396" s="6" t="s">
        <v>90</v>
      </c>
      <c r="G2396" s="6" t="s">
        <v>91</v>
      </c>
      <c r="H2396" s="6" t="s">
        <v>17</v>
      </c>
      <c r="I2396" s="25">
        <v>0.3</v>
      </c>
      <c r="J2396" s="22">
        <v>7250</v>
      </c>
      <c r="K2396" s="23">
        <f t="shared" si="131"/>
        <v>2175</v>
      </c>
      <c r="L2396" s="23">
        <f t="shared" si="132"/>
        <v>870</v>
      </c>
      <c r="M2396" s="33">
        <v>0.4</v>
      </c>
      <c r="N2396" s="30">
        <f t="shared" si="136"/>
        <v>0.3</v>
      </c>
      <c r="O2396" s="31">
        <v>2175</v>
      </c>
      <c r="P2396" s="31">
        <v>870</v>
      </c>
      <c r="Q2396" s="30">
        <f t="shared" si="137"/>
        <v>652.5</v>
      </c>
      <c r="R2396" s="27">
        <f t="shared" si="135"/>
        <v>4</v>
      </c>
    </row>
    <row r="2397" spans="1:18">
      <c r="A2397" s="1"/>
      <c r="B2397" s="6" t="s">
        <v>14</v>
      </c>
      <c r="C2397" s="6">
        <v>1185732</v>
      </c>
      <c r="D2397" s="7">
        <v>44296</v>
      </c>
      <c r="E2397" s="6" t="s">
        <v>46</v>
      </c>
      <c r="F2397" s="6" t="s">
        <v>90</v>
      </c>
      <c r="G2397" s="6" t="s">
        <v>91</v>
      </c>
      <c r="H2397" s="6" t="s">
        <v>18</v>
      </c>
      <c r="I2397" s="25">
        <v>0.3</v>
      </c>
      <c r="J2397" s="22">
        <v>4250</v>
      </c>
      <c r="K2397" s="23">
        <f t="shared" si="131"/>
        <v>1275</v>
      </c>
      <c r="L2397" s="23">
        <f t="shared" si="132"/>
        <v>446.25</v>
      </c>
      <c r="M2397" s="33">
        <v>0.35</v>
      </c>
      <c r="N2397" s="30">
        <f t="shared" si="136"/>
        <v>0.3</v>
      </c>
      <c r="O2397" s="31">
        <v>1275</v>
      </c>
      <c r="P2397" s="31">
        <v>446.25</v>
      </c>
      <c r="Q2397" s="30">
        <f t="shared" si="137"/>
        <v>382.5</v>
      </c>
      <c r="R2397" s="27">
        <f t="shared" ref="R2397:R2460" si="138">MONTH(D2397)</f>
        <v>4</v>
      </c>
    </row>
    <row r="2398" spans="1:18">
      <c r="A2398" s="1"/>
      <c r="B2398" s="6" t="s">
        <v>14</v>
      </c>
      <c r="C2398" s="6">
        <v>1185732</v>
      </c>
      <c r="D2398" s="7">
        <v>44296</v>
      </c>
      <c r="E2398" s="6" t="s">
        <v>46</v>
      </c>
      <c r="F2398" s="6" t="s">
        <v>90</v>
      </c>
      <c r="G2398" s="6" t="s">
        <v>91</v>
      </c>
      <c r="H2398" s="6" t="s">
        <v>19</v>
      </c>
      <c r="I2398" s="25">
        <v>0.2</v>
      </c>
      <c r="J2398" s="22">
        <v>4250</v>
      </c>
      <c r="K2398" s="23">
        <f t="shared" si="131"/>
        <v>850</v>
      </c>
      <c r="L2398" s="23">
        <f t="shared" si="132"/>
        <v>340</v>
      </c>
      <c r="M2398" s="33">
        <v>0.4</v>
      </c>
      <c r="N2398" s="30">
        <f t="shared" si="136"/>
        <v>0.2</v>
      </c>
      <c r="O2398" s="31">
        <v>850</v>
      </c>
      <c r="P2398" s="31">
        <v>340</v>
      </c>
      <c r="Q2398" s="30">
        <f t="shared" si="137"/>
        <v>170</v>
      </c>
      <c r="R2398" s="27">
        <f t="shared" si="138"/>
        <v>4</v>
      </c>
    </row>
    <row r="2399" spans="1:18">
      <c r="A2399" s="1"/>
      <c r="B2399" s="6" t="s">
        <v>14</v>
      </c>
      <c r="C2399" s="6">
        <v>1185732</v>
      </c>
      <c r="D2399" s="7">
        <v>44296</v>
      </c>
      <c r="E2399" s="6" t="s">
        <v>46</v>
      </c>
      <c r="F2399" s="6" t="s">
        <v>90</v>
      </c>
      <c r="G2399" s="6" t="s">
        <v>91</v>
      </c>
      <c r="H2399" s="6" t="s">
        <v>20</v>
      </c>
      <c r="I2399" s="25">
        <v>0.24999999999999994</v>
      </c>
      <c r="J2399" s="22">
        <v>3500</v>
      </c>
      <c r="K2399" s="23">
        <f t="shared" si="131"/>
        <v>874.99999999999977</v>
      </c>
      <c r="L2399" s="23">
        <f t="shared" si="132"/>
        <v>349.99999999999994</v>
      </c>
      <c r="M2399" s="33">
        <v>0.4</v>
      </c>
      <c r="N2399" s="30">
        <f t="shared" si="136"/>
        <v>0.25</v>
      </c>
      <c r="O2399" s="31">
        <v>875</v>
      </c>
      <c r="P2399" s="31">
        <v>350</v>
      </c>
      <c r="Q2399" s="30">
        <f t="shared" si="137"/>
        <v>218.74999999999994</v>
      </c>
      <c r="R2399" s="27">
        <f t="shared" si="138"/>
        <v>4</v>
      </c>
    </row>
    <row r="2400" spans="1:18">
      <c r="A2400" s="1"/>
      <c r="B2400" s="6" t="s">
        <v>14</v>
      </c>
      <c r="C2400" s="6">
        <v>1185732</v>
      </c>
      <c r="D2400" s="7">
        <v>44296</v>
      </c>
      <c r="E2400" s="6" t="s">
        <v>46</v>
      </c>
      <c r="F2400" s="6" t="s">
        <v>90</v>
      </c>
      <c r="G2400" s="6" t="s">
        <v>91</v>
      </c>
      <c r="H2400" s="6" t="s">
        <v>21</v>
      </c>
      <c r="I2400" s="25">
        <v>0.45</v>
      </c>
      <c r="J2400" s="22">
        <v>3750</v>
      </c>
      <c r="K2400" s="23">
        <f t="shared" si="131"/>
        <v>1687.5</v>
      </c>
      <c r="L2400" s="23">
        <f t="shared" si="132"/>
        <v>590.625</v>
      </c>
      <c r="M2400" s="33">
        <v>0.35</v>
      </c>
      <c r="N2400" s="30">
        <f t="shared" si="136"/>
        <v>0.45</v>
      </c>
      <c r="O2400" s="31">
        <v>1687.5</v>
      </c>
      <c r="P2400" s="31">
        <v>590.625</v>
      </c>
      <c r="Q2400" s="30">
        <f t="shared" si="137"/>
        <v>759.375</v>
      </c>
      <c r="R2400" s="27">
        <f t="shared" si="138"/>
        <v>4</v>
      </c>
    </row>
    <row r="2401" spans="1:18">
      <c r="A2401" s="1"/>
      <c r="B2401" s="6" t="s">
        <v>14</v>
      </c>
      <c r="C2401" s="6">
        <v>1185732</v>
      </c>
      <c r="D2401" s="7">
        <v>44296</v>
      </c>
      <c r="E2401" s="6" t="s">
        <v>46</v>
      </c>
      <c r="F2401" s="6" t="s">
        <v>90</v>
      </c>
      <c r="G2401" s="6" t="s">
        <v>91</v>
      </c>
      <c r="H2401" s="6" t="s">
        <v>22</v>
      </c>
      <c r="I2401" s="25">
        <v>0.35000000000000003</v>
      </c>
      <c r="J2401" s="22">
        <v>5250</v>
      </c>
      <c r="K2401" s="23">
        <f t="shared" si="131"/>
        <v>1837.5000000000002</v>
      </c>
      <c r="L2401" s="23">
        <f t="shared" si="132"/>
        <v>918.75000000000011</v>
      </c>
      <c r="M2401" s="33">
        <v>0.5</v>
      </c>
      <c r="N2401" s="30">
        <f t="shared" si="136"/>
        <v>0.35</v>
      </c>
      <c r="O2401" s="31">
        <v>1837.5</v>
      </c>
      <c r="P2401" s="31">
        <v>918.75</v>
      </c>
      <c r="Q2401" s="30">
        <f t="shared" si="137"/>
        <v>643.125</v>
      </c>
      <c r="R2401" s="27">
        <f t="shared" si="138"/>
        <v>4</v>
      </c>
    </row>
    <row r="2402" spans="1:18">
      <c r="A2402" s="1"/>
      <c r="B2402" s="6" t="s">
        <v>14</v>
      </c>
      <c r="C2402" s="6">
        <v>1185732</v>
      </c>
      <c r="D2402" s="7">
        <v>44325</v>
      </c>
      <c r="E2402" s="6" t="s">
        <v>46</v>
      </c>
      <c r="F2402" s="6" t="s">
        <v>90</v>
      </c>
      <c r="G2402" s="6" t="s">
        <v>91</v>
      </c>
      <c r="H2402" s="6" t="s">
        <v>17</v>
      </c>
      <c r="I2402" s="25">
        <v>0.45</v>
      </c>
      <c r="J2402" s="22">
        <v>7950</v>
      </c>
      <c r="K2402" s="23">
        <f t="shared" si="131"/>
        <v>3577.5</v>
      </c>
      <c r="L2402" s="23">
        <f t="shared" si="132"/>
        <v>1431</v>
      </c>
      <c r="M2402" s="33">
        <v>0.4</v>
      </c>
      <c r="N2402" s="30">
        <f t="shared" si="136"/>
        <v>0.45</v>
      </c>
      <c r="O2402" s="31">
        <v>3577.5</v>
      </c>
      <c r="P2402" s="31">
        <v>1431</v>
      </c>
      <c r="Q2402" s="30">
        <f t="shared" si="137"/>
        <v>1609.875</v>
      </c>
      <c r="R2402" s="27">
        <f t="shared" si="138"/>
        <v>5</v>
      </c>
    </row>
    <row r="2403" spans="1:18">
      <c r="A2403" s="1"/>
      <c r="B2403" s="6" t="s">
        <v>14</v>
      </c>
      <c r="C2403" s="6">
        <v>1185732</v>
      </c>
      <c r="D2403" s="7">
        <v>44325</v>
      </c>
      <c r="E2403" s="6" t="s">
        <v>46</v>
      </c>
      <c r="F2403" s="6" t="s">
        <v>90</v>
      </c>
      <c r="G2403" s="6" t="s">
        <v>91</v>
      </c>
      <c r="H2403" s="6" t="s">
        <v>18</v>
      </c>
      <c r="I2403" s="25">
        <v>0.45</v>
      </c>
      <c r="J2403" s="22">
        <v>5000</v>
      </c>
      <c r="K2403" s="23">
        <f t="shared" si="131"/>
        <v>2250</v>
      </c>
      <c r="L2403" s="23">
        <f t="shared" si="132"/>
        <v>787.5</v>
      </c>
      <c r="M2403" s="33">
        <v>0.35</v>
      </c>
      <c r="N2403" s="30">
        <f t="shared" si="136"/>
        <v>0.45</v>
      </c>
      <c r="O2403" s="31">
        <v>2250</v>
      </c>
      <c r="P2403" s="31">
        <v>787.5</v>
      </c>
      <c r="Q2403" s="30">
        <f t="shared" si="137"/>
        <v>1012.5</v>
      </c>
      <c r="R2403" s="27">
        <f t="shared" si="138"/>
        <v>5</v>
      </c>
    </row>
    <row r="2404" spans="1:18">
      <c r="A2404" s="1"/>
      <c r="B2404" s="6" t="s">
        <v>14</v>
      </c>
      <c r="C2404" s="6">
        <v>1185732</v>
      </c>
      <c r="D2404" s="7">
        <v>44325</v>
      </c>
      <c r="E2404" s="6" t="s">
        <v>46</v>
      </c>
      <c r="F2404" s="6" t="s">
        <v>90</v>
      </c>
      <c r="G2404" s="6" t="s">
        <v>91</v>
      </c>
      <c r="H2404" s="6" t="s">
        <v>19</v>
      </c>
      <c r="I2404" s="25">
        <v>0.4</v>
      </c>
      <c r="J2404" s="22">
        <v>4750</v>
      </c>
      <c r="K2404" s="23">
        <f t="shared" si="131"/>
        <v>1900</v>
      </c>
      <c r="L2404" s="23">
        <f t="shared" si="132"/>
        <v>760</v>
      </c>
      <c r="M2404" s="33">
        <v>0.4</v>
      </c>
      <c r="N2404" s="30">
        <f t="shared" si="136"/>
        <v>0.4</v>
      </c>
      <c r="O2404" s="31">
        <v>1900</v>
      </c>
      <c r="P2404" s="31">
        <v>760</v>
      </c>
      <c r="Q2404" s="30">
        <f t="shared" si="137"/>
        <v>760</v>
      </c>
      <c r="R2404" s="27">
        <f t="shared" si="138"/>
        <v>5</v>
      </c>
    </row>
    <row r="2405" spans="1:18">
      <c r="A2405" s="1"/>
      <c r="B2405" s="6" t="s">
        <v>14</v>
      </c>
      <c r="C2405" s="6">
        <v>1185732</v>
      </c>
      <c r="D2405" s="7">
        <v>44325</v>
      </c>
      <c r="E2405" s="6" t="s">
        <v>46</v>
      </c>
      <c r="F2405" s="6" t="s">
        <v>90</v>
      </c>
      <c r="G2405" s="6" t="s">
        <v>91</v>
      </c>
      <c r="H2405" s="6" t="s">
        <v>20</v>
      </c>
      <c r="I2405" s="25">
        <v>0.4</v>
      </c>
      <c r="J2405" s="22">
        <v>4250</v>
      </c>
      <c r="K2405" s="23">
        <f t="shared" si="131"/>
        <v>1700</v>
      </c>
      <c r="L2405" s="23">
        <f t="shared" si="132"/>
        <v>680</v>
      </c>
      <c r="M2405" s="33">
        <v>0.4</v>
      </c>
      <c r="N2405" s="30">
        <f t="shared" si="136"/>
        <v>0.4</v>
      </c>
      <c r="O2405" s="31">
        <v>1700</v>
      </c>
      <c r="P2405" s="31">
        <v>680</v>
      </c>
      <c r="Q2405" s="30">
        <f t="shared" si="137"/>
        <v>680</v>
      </c>
      <c r="R2405" s="27">
        <f t="shared" si="138"/>
        <v>5</v>
      </c>
    </row>
    <row r="2406" spans="1:18">
      <c r="A2406" s="1"/>
      <c r="B2406" s="6" t="s">
        <v>14</v>
      </c>
      <c r="C2406" s="6">
        <v>1185732</v>
      </c>
      <c r="D2406" s="7">
        <v>44325</v>
      </c>
      <c r="E2406" s="6" t="s">
        <v>46</v>
      </c>
      <c r="F2406" s="6" t="s">
        <v>90</v>
      </c>
      <c r="G2406" s="6" t="s">
        <v>91</v>
      </c>
      <c r="H2406" s="6" t="s">
        <v>21</v>
      </c>
      <c r="I2406" s="25">
        <v>0.49999999999999994</v>
      </c>
      <c r="J2406" s="22">
        <v>4500</v>
      </c>
      <c r="K2406" s="23">
        <f t="shared" si="131"/>
        <v>2249.9999999999995</v>
      </c>
      <c r="L2406" s="23">
        <f t="shared" si="132"/>
        <v>787.49999999999977</v>
      </c>
      <c r="M2406" s="33">
        <v>0.35</v>
      </c>
      <c r="N2406" s="30">
        <f t="shared" si="136"/>
        <v>0.5</v>
      </c>
      <c r="O2406" s="31">
        <v>2250</v>
      </c>
      <c r="P2406" s="31">
        <v>787.5</v>
      </c>
      <c r="Q2406" s="30">
        <f t="shared" si="137"/>
        <v>1124.9999999999998</v>
      </c>
      <c r="R2406" s="27">
        <f t="shared" si="138"/>
        <v>5</v>
      </c>
    </row>
    <row r="2407" spans="1:18">
      <c r="A2407" s="1"/>
      <c r="B2407" s="6" t="s">
        <v>14</v>
      </c>
      <c r="C2407" s="6">
        <v>1185732</v>
      </c>
      <c r="D2407" s="7">
        <v>44325</v>
      </c>
      <c r="E2407" s="6" t="s">
        <v>46</v>
      </c>
      <c r="F2407" s="6" t="s">
        <v>90</v>
      </c>
      <c r="G2407" s="6" t="s">
        <v>91</v>
      </c>
      <c r="H2407" s="6" t="s">
        <v>22</v>
      </c>
      <c r="I2407" s="25">
        <v>0.54999999999999993</v>
      </c>
      <c r="J2407" s="22">
        <v>5500</v>
      </c>
      <c r="K2407" s="23">
        <f t="shared" si="131"/>
        <v>3024.9999999999995</v>
      </c>
      <c r="L2407" s="23">
        <f t="shared" si="132"/>
        <v>1512.4999999999998</v>
      </c>
      <c r="M2407" s="33">
        <v>0.5</v>
      </c>
      <c r="N2407" s="30">
        <f t="shared" si="136"/>
        <v>0.55000000000000004</v>
      </c>
      <c r="O2407" s="31">
        <v>3025</v>
      </c>
      <c r="P2407" s="31">
        <v>1512.5</v>
      </c>
      <c r="Q2407" s="30">
        <f t="shared" si="137"/>
        <v>1663.7499999999998</v>
      </c>
      <c r="R2407" s="27">
        <f t="shared" si="138"/>
        <v>5</v>
      </c>
    </row>
    <row r="2408" spans="1:18">
      <c r="A2408" s="1"/>
      <c r="B2408" s="6" t="s">
        <v>14</v>
      </c>
      <c r="C2408" s="6">
        <v>1185732</v>
      </c>
      <c r="D2408" s="7">
        <v>44358</v>
      </c>
      <c r="E2408" s="6" t="s">
        <v>46</v>
      </c>
      <c r="F2408" s="6" t="s">
        <v>90</v>
      </c>
      <c r="G2408" s="6" t="s">
        <v>91</v>
      </c>
      <c r="H2408" s="6" t="s">
        <v>17</v>
      </c>
      <c r="I2408" s="25">
        <v>0.49999999999999994</v>
      </c>
      <c r="J2408" s="22">
        <v>8000</v>
      </c>
      <c r="K2408" s="23">
        <f t="shared" si="131"/>
        <v>3999.9999999999995</v>
      </c>
      <c r="L2408" s="23">
        <f t="shared" si="132"/>
        <v>1600</v>
      </c>
      <c r="M2408" s="33">
        <v>0.4</v>
      </c>
      <c r="N2408" s="30">
        <f t="shared" si="136"/>
        <v>0.5</v>
      </c>
      <c r="O2408" s="31">
        <v>4000</v>
      </c>
      <c r="P2408" s="31">
        <v>1600</v>
      </c>
      <c r="Q2408" s="30">
        <f t="shared" si="137"/>
        <v>1999.9999999999998</v>
      </c>
      <c r="R2408" s="27">
        <f t="shared" si="138"/>
        <v>6</v>
      </c>
    </row>
    <row r="2409" spans="1:18">
      <c r="A2409" s="1"/>
      <c r="B2409" s="6" t="s">
        <v>14</v>
      </c>
      <c r="C2409" s="6">
        <v>1185732</v>
      </c>
      <c r="D2409" s="7">
        <v>44358</v>
      </c>
      <c r="E2409" s="6" t="s">
        <v>46</v>
      </c>
      <c r="F2409" s="6" t="s">
        <v>90</v>
      </c>
      <c r="G2409" s="6" t="s">
        <v>91</v>
      </c>
      <c r="H2409" s="6" t="s">
        <v>18</v>
      </c>
      <c r="I2409" s="25">
        <v>0.45</v>
      </c>
      <c r="J2409" s="22">
        <v>5500</v>
      </c>
      <c r="K2409" s="23">
        <f t="shared" si="131"/>
        <v>2475</v>
      </c>
      <c r="L2409" s="23">
        <f t="shared" si="132"/>
        <v>866.25</v>
      </c>
      <c r="M2409" s="33">
        <v>0.35</v>
      </c>
      <c r="N2409" s="30">
        <f t="shared" si="136"/>
        <v>0.45</v>
      </c>
      <c r="O2409" s="31">
        <v>2475</v>
      </c>
      <c r="P2409" s="31">
        <v>866.25</v>
      </c>
      <c r="Q2409" s="30">
        <f t="shared" si="137"/>
        <v>1113.75</v>
      </c>
      <c r="R2409" s="27">
        <f t="shared" si="138"/>
        <v>6</v>
      </c>
    </row>
    <row r="2410" spans="1:18">
      <c r="A2410" s="1"/>
      <c r="B2410" s="6" t="s">
        <v>14</v>
      </c>
      <c r="C2410" s="6">
        <v>1185732</v>
      </c>
      <c r="D2410" s="7">
        <v>44358</v>
      </c>
      <c r="E2410" s="6" t="s">
        <v>46</v>
      </c>
      <c r="F2410" s="6" t="s">
        <v>90</v>
      </c>
      <c r="G2410" s="6" t="s">
        <v>91</v>
      </c>
      <c r="H2410" s="6" t="s">
        <v>19</v>
      </c>
      <c r="I2410" s="25">
        <v>0.5</v>
      </c>
      <c r="J2410" s="22">
        <v>5250</v>
      </c>
      <c r="K2410" s="23">
        <f t="shared" si="131"/>
        <v>2625</v>
      </c>
      <c r="L2410" s="23">
        <f t="shared" si="132"/>
        <v>1050</v>
      </c>
      <c r="M2410" s="33">
        <v>0.4</v>
      </c>
      <c r="N2410" s="30">
        <f t="shared" si="136"/>
        <v>0.5</v>
      </c>
      <c r="O2410" s="31">
        <v>2625</v>
      </c>
      <c r="P2410" s="31">
        <v>1050</v>
      </c>
      <c r="Q2410" s="30">
        <f t="shared" si="137"/>
        <v>1312.5</v>
      </c>
      <c r="R2410" s="27">
        <f t="shared" si="138"/>
        <v>6</v>
      </c>
    </row>
    <row r="2411" spans="1:18">
      <c r="A2411" s="1"/>
      <c r="B2411" s="6" t="s">
        <v>14</v>
      </c>
      <c r="C2411" s="6">
        <v>1185732</v>
      </c>
      <c r="D2411" s="7">
        <v>44358</v>
      </c>
      <c r="E2411" s="6" t="s">
        <v>46</v>
      </c>
      <c r="F2411" s="6" t="s">
        <v>90</v>
      </c>
      <c r="G2411" s="6" t="s">
        <v>91</v>
      </c>
      <c r="H2411" s="6" t="s">
        <v>20</v>
      </c>
      <c r="I2411" s="25">
        <v>0.5</v>
      </c>
      <c r="J2411" s="22">
        <v>5000</v>
      </c>
      <c r="K2411" s="23">
        <f t="shared" si="131"/>
        <v>2500</v>
      </c>
      <c r="L2411" s="23">
        <f t="shared" si="132"/>
        <v>1000</v>
      </c>
      <c r="M2411" s="33">
        <v>0.4</v>
      </c>
      <c r="N2411" s="30">
        <f t="shared" si="136"/>
        <v>0.5</v>
      </c>
      <c r="O2411" s="31">
        <v>2500</v>
      </c>
      <c r="P2411" s="31">
        <v>1000</v>
      </c>
      <c r="Q2411" s="30">
        <f t="shared" si="137"/>
        <v>1250</v>
      </c>
      <c r="R2411" s="27">
        <f t="shared" si="138"/>
        <v>6</v>
      </c>
    </row>
    <row r="2412" spans="1:18">
      <c r="A2412" s="1"/>
      <c r="B2412" s="6" t="s">
        <v>14</v>
      </c>
      <c r="C2412" s="6">
        <v>1185732</v>
      </c>
      <c r="D2412" s="7">
        <v>44358</v>
      </c>
      <c r="E2412" s="6" t="s">
        <v>46</v>
      </c>
      <c r="F2412" s="6" t="s">
        <v>90</v>
      </c>
      <c r="G2412" s="6" t="s">
        <v>91</v>
      </c>
      <c r="H2412" s="6" t="s">
        <v>21</v>
      </c>
      <c r="I2412" s="25">
        <v>0.65</v>
      </c>
      <c r="J2412" s="22">
        <v>5000</v>
      </c>
      <c r="K2412" s="23">
        <f t="shared" si="131"/>
        <v>3250</v>
      </c>
      <c r="L2412" s="23">
        <f t="shared" si="132"/>
        <v>1137.5</v>
      </c>
      <c r="M2412" s="33">
        <v>0.35</v>
      </c>
      <c r="N2412" s="30">
        <f t="shared" si="136"/>
        <v>0.65</v>
      </c>
      <c r="O2412" s="31">
        <v>3250</v>
      </c>
      <c r="P2412" s="31">
        <v>1137.5</v>
      </c>
      <c r="Q2412" s="30">
        <f t="shared" si="137"/>
        <v>2112.5</v>
      </c>
      <c r="R2412" s="27">
        <f t="shared" si="138"/>
        <v>6</v>
      </c>
    </row>
    <row r="2413" spans="1:18">
      <c r="A2413" s="1"/>
      <c r="B2413" s="6" t="s">
        <v>14</v>
      </c>
      <c r="C2413" s="6">
        <v>1185732</v>
      </c>
      <c r="D2413" s="7">
        <v>44358</v>
      </c>
      <c r="E2413" s="6" t="s">
        <v>46</v>
      </c>
      <c r="F2413" s="6" t="s">
        <v>90</v>
      </c>
      <c r="G2413" s="6" t="s">
        <v>91</v>
      </c>
      <c r="H2413" s="6" t="s">
        <v>22</v>
      </c>
      <c r="I2413" s="25">
        <v>0.70000000000000007</v>
      </c>
      <c r="J2413" s="22">
        <v>6750</v>
      </c>
      <c r="K2413" s="23">
        <f t="shared" si="131"/>
        <v>4725</v>
      </c>
      <c r="L2413" s="23">
        <f t="shared" si="132"/>
        <v>2362.5</v>
      </c>
      <c r="M2413" s="33">
        <v>0.5</v>
      </c>
      <c r="N2413" s="30">
        <f t="shared" si="136"/>
        <v>0.7</v>
      </c>
      <c r="O2413" s="31">
        <v>4725</v>
      </c>
      <c r="P2413" s="31">
        <v>2362.5</v>
      </c>
      <c r="Q2413" s="30">
        <f t="shared" si="137"/>
        <v>3307.5</v>
      </c>
      <c r="R2413" s="27">
        <f t="shared" si="138"/>
        <v>6</v>
      </c>
    </row>
    <row r="2414" spans="1:18">
      <c r="A2414" s="1"/>
      <c r="B2414" s="6" t="s">
        <v>14</v>
      </c>
      <c r="C2414" s="6">
        <v>1185732</v>
      </c>
      <c r="D2414" s="7">
        <v>44386</v>
      </c>
      <c r="E2414" s="6" t="s">
        <v>46</v>
      </c>
      <c r="F2414" s="6" t="s">
        <v>90</v>
      </c>
      <c r="G2414" s="6" t="s">
        <v>91</v>
      </c>
      <c r="H2414" s="6" t="s">
        <v>17</v>
      </c>
      <c r="I2414" s="25">
        <v>0.65</v>
      </c>
      <c r="J2414" s="22">
        <v>9000</v>
      </c>
      <c r="K2414" s="23">
        <f t="shared" si="131"/>
        <v>5850</v>
      </c>
      <c r="L2414" s="23">
        <f t="shared" si="132"/>
        <v>2340</v>
      </c>
      <c r="M2414" s="33">
        <v>0.4</v>
      </c>
      <c r="N2414" s="30">
        <f t="shared" si="136"/>
        <v>0.65</v>
      </c>
      <c r="O2414" s="31">
        <v>5850</v>
      </c>
      <c r="P2414" s="31">
        <v>2340</v>
      </c>
      <c r="Q2414" s="30">
        <f t="shared" si="137"/>
        <v>3802.5</v>
      </c>
      <c r="R2414" s="27">
        <f t="shared" si="138"/>
        <v>7</v>
      </c>
    </row>
    <row r="2415" spans="1:18">
      <c r="A2415" s="1"/>
      <c r="B2415" s="6" t="s">
        <v>14</v>
      </c>
      <c r="C2415" s="6">
        <v>1185732</v>
      </c>
      <c r="D2415" s="7">
        <v>44386</v>
      </c>
      <c r="E2415" s="6" t="s">
        <v>46</v>
      </c>
      <c r="F2415" s="6" t="s">
        <v>90</v>
      </c>
      <c r="G2415" s="6" t="s">
        <v>91</v>
      </c>
      <c r="H2415" s="6" t="s">
        <v>18</v>
      </c>
      <c r="I2415" s="25">
        <v>0.60000000000000009</v>
      </c>
      <c r="J2415" s="22">
        <v>6500</v>
      </c>
      <c r="K2415" s="23">
        <f t="shared" si="131"/>
        <v>3900.0000000000005</v>
      </c>
      <c r="L2415" s="23">
        <f t="shared" si="132"/>
        <v>1365</v>
      </c>
      <c r="M2415" s="33">
        <v>0.35</v>
      </c>
      <c r="N2415" s="30">
        <f t="shared" si="136"/>
        <v>0.6</v>
      </c>
      <c r="O2415" s="31">
        <v>3900</v>
      </c>
      <c r="P2415" s="31">
        <v>1365</v>
      </c>
      <c r="Q2415" s="30">
        <f t="shared" si="137"/>
        <v>2340</v>
      </c>
      <c r="R2415" s="27">
        <f t="shared" si="138"/>
        <v>7</v>
      </c>
    </row>
    <row r="2416" spans="1:18">
      <c r="A2416" s="1"/>
      <c r="B2416" s="6" t="s">
        <v>14</v>
      </c>
      <c r="C2416" s="6">
        <v>1185732</v>
      </c>
      <c r="D2416" s="7">
        <v>44386</v>
      </c>
      <c r="E2416" s="6" t="s">
        <v>46</v>
      </c>
      <c r="F2416" s="6" t="s">
        <v>90</v>
      </c>
      <c r="G2416" s="6" t="s">
        <v>91</v>
      </c>
      <c r="H2416" s="6" t="s">
        <v>19</v>
      </c>
      <c r="I2416" s="25">
        <v>0.55000000000000004</v>
      </c>
      <c r="J2416" s="22">
        <v>5750</v>
      </c>
      <c r="K2416" s="23">
        <f t="shared" si="131"/>
        <v>3162.5000000000005</v>
      </c>
      <c r="L2416" s="23">
        <f t="shared" si="132"/>
        <v>1265.0000000000002</v>
      </c>
      <c r="M2416" s="33">
        <v>0.4</v>
      </c>
      <c r="N2416" s="30">
        <f t="shared" si="136"/>
        <v>0.55000000000000004</v>
      </c>
      <c r="O2416" s="31">
        <v>3162.5</v>
      </c>
      <c r="P2416" s="31">
        <v>1265</v>
      </c>
      <c r="Q2416" s="30">
        <f t="shared" si="137"/>
        <v>1739.3750000000005</v>
      </c>
      <c r="R2416" s="27">
        <f t="shared" si="138"/>
        <v>7</v>
      </c>
    </row>
    <row r="2417" spans="1:18">
      <c r="A2417" s="1"/>
      <c r="B2417" s="6" t="s">
        <v>14</v>
      </c>
      <c r="C2417" s="6">
        <v>1185732</v>
      </c>
      <c r="D2417" s="7">
        <v>44386</v>
      </c>
      <c r="E2417" s="6" t="s">
        <v>46</v>
      </c>
      <c r="F2417" s="6" t="s">
        <v>90</v>
      </c>
      <c r="G2417" s="6" t="s">
        <v>91</v>
      </c>
      <c r="H2417" s="6" t="s">
        <v>20</v>
      </c>
      <c r="I2417" s="25">
        <v>0.55000000000000004</v>
      </c>
      <c r="J2417" s="22">
        <v>5250</v>
      </c>
      <c r="K2417" s="23">
        <f t="shared" si="131"/>
        <v>2887.5000000000005</v>
      </c>
      <c r="L2417" s="23">
        <f t="shared" si="132"/>
        <v>1155.0000000000002</v>
      </c>
      <c r="M2417" s="33">
        <v>0.4</v>
      </c>
      <c r="N2417" s="30">
        <f t="shared" si="136"/>
        <v>0.55000000000000004</v>
      </c>
      <c r="O2417" s="31">
        <v>2887.5</v>
      </c>
      <c r="P2417" s="31">
        <v>1155</v>
      </c>
      <c r="Q2417" s="30">
        <f t="shared" si="137"/>
        <v>1588.1250000000005</v>
      </c>
      <c r="R2417" s="27">
        <f t="shared" si="138"/>
        <v>7</v>
      </c>
    </row>
    <row r="2418" spans="1:18">
      <c r="A2418" s="1"/>
      <c r="B2418" s="6" t="s">
        <v>14</v>
      </c>
      <c r="C2418" s="6">
        <v>1185732</v>
      </c>
      <c r="D2418" s="7">
        <v>44386</v>
      </c>
      <c r="E2418" s="6" t="s">
        <v>46</v>
      </c>
      <c r="F2418" s="6" t="s">
        <v>90</v>
      </c>
      <c r="G2418" s="6" t="s">
        <v>91</v>
      </c>
      <c r="H2418" s="6" t="s">
        <v>21</v>
      </c>
      <c r="I2418" s="25">
        <v>0.65</v>
      </c>
      <c r="J2418" s="22">
        <v>5500</v>
      </c>
      <c r="K2418" s="23">
        <f t="shared" si="131"/>
        <v>3575</v>
      </c>
      <c r="L2418" s="23">
        <f t="shared" si="132"/>
        <v>1251.25</v>
      </c>
      <c r="M2418" s="33">
        <v>0.35</v>
      </c>
      <c r="N2418" s="30">
        <f t="shared" si="136"/>
        <v>0.65</v>
      </c>
      <c r="O2418" s="31">
        <v>3575</v>
      </c>
      <c r="P2418" s="31">
        <v>1251.25</v>
      </c>
      <c r="Q2418" s="30">
        <f t="shared" si="137"/>
        <v>2323.75</v>
      </c>
      <c r="R2418" s="27">
        <f t="shared" si="138"/>
        <v>7</v>
      </c>
    </row>
    <row r="2419" spans="1:18">
      <c r="A2419" s="1"/>
      <c r="B2419" s="6" t="s">
        <v>14</v>
      </c>
      <c r="C2419" s="6">
        <v>1185732</v>
      </c>
      <c r="D2419" s="7">
        <v>44386</v>
      </c>
      <c r="E2419" s="6" t="s">
        <v>46</v>
      </c>
      <c r="F2419" s="6" t="s">
        <v>90</v>
      </c>
      <c r="G2419" s="6" t="s">
        <v>91</v>
      </c>
      <c r="H2419" s="6" t="s">
        <v>22</v>
      </c>
      <c r="I2419" s="25">
        <v>0.70000000000000007</v>
      </c>
      <c r="J2419" s="22">
        <v>7250</v>
      </c>
      <c r="K2419" s="23">
        <f t="shared" si="131"/>
        <v>5075.0000000000009</v>
      </c>
      <c r="L2419" s="23">
        <f t="shared" si="132"/>
        <v>2537.5000000000005</v>
      </c>
      <c r="M2419" s="33">
        <v>0.5</v>
      </c>
      <c r="N2419" s="30">
        <f t="shared" si="136"/>
        <v>0.7</v>
      </c>
      <c r="O2419" s="31">
        <v>5075</v>
      </c>
      <c r="P2419" s="31">
        <v>2537.5</v>
      </c>
      <c r="Q2419" s="30">
        <f t="shared" si="137"/>
        <v>3552.5000000000005</v>
      </c>
      <c r="R2419" s="27">
        <f t="shared" si="138"/>
        <v>7</v>
      </c>
    </row>
    <row r="2420" spans="1:18">
      <c r="A2420" s="1"/>
      <c r="B2420" s="6" t="s">
        <v>14</v>
      </c>
      <c r="C2420" s="6">
        <v>1185732</v>
      </c>
      <c r="D2420" s="7">
        <v>44418</v>
      </c>
      <c r="E2420" s="6" t="s">
        <v>46</v>
      </c>
      <c r="F2420" s="6" t="s">
        <v>90</v>
      </c>
      <c r="G2420" s="6" t="s">
        <v>91</v>
      </c>
      <c r="H2420" s="6" t="s">
        <v>17</v>
      </c>
      <c r="I2420" s="25">
        <v>0.65</v>
      </c>
      <c r="J2420" s="22">
        <v>8750</v>
      </c>
      <c r="K2420" s="23">
        <f t="shared" si="131"/>
        <v>5687.5</v>
      </c>
      <c r="L2420" s="23">
        <f t="shared" si="132"/>
        <v>2275</v>
      </c>
      <c r="M2420" s="33">
        <v>0.4</v>
      </c>
      <c r="N2420" s="30">
        <f t="shared" si="136"/>
        <v>0.65</v>
      </c>
      <c r="O2420" s="31">
        <v>5687.5</v>
      </c>
      <c r="P2420" s="31">
        <v>2275</v>
      </c>
      <c r="Q2420" s="30">
        <f t="shared" si="137"/>
        <v>3696.875</v>
      </c>
      <c r="R2420" s="27">
        <f t="shared" si="138"/>
        <v>8</v>
      </c>
    </row>
    <row r="2421" spans="1:18">
      <c r="A2421" s="1"/>
      <c r="B2421" s="6" t="s">
        <v>14</v>
      </c>
      <c r="C2421" s="6">
        <v>1185732</v>
      </c>
      <c r="D2421" s="7">
        <v>44418</v>
      </c>
      <c r="E2421" s="6" t="s">
        <v>46</v>
      </c>
      <c r="F2421" s="6" t="s">
        <v>90</v>
      </c>
      <c r="G2421" s="6" t="s">
        <v>91</v>
      </c>
      <c r="H2421" s="6" t="s">
        <v>18</v>
      </c>
      <c r="I2421" s="25">
        <v>0.60000000000000009</v>
      </c>
      <c r="J2421" s="22">
        <v>6500</v>
      </c>
      <c r="K2421" s="23">
        <f t="shared" si="131"/>
        <v>3900.0000000000005</v>
      </c>
      <c r="L2421" s="23">
        <f t="shared" si="132"/>
        <v>1365</v>
      </c>
      <c r="M2421" s="33">
        <v>0.35</v>
      </c>
      <c r="N2421" s="30">
        <f t="shared" si="136"/>
        <v>0.6</v>
      </c>
      <c r="O2421" s="31">
        <v>3900</v>
      </c>
      <c r="P2421" s="31">
        <v>1365</v>
      </c>
      <c r="Q2421" s="30">
        <f t="shared" si="137"/>
        <v>2340</v>
      </c>
      <c r="R2421" s="27">
        <f t="shared" si="138"/>
        <v>8</v>
      </c>
    </row>
    <row r="2422" spans="1:18">
      <c r="A2422" s="1"/>
      <c r="B2422" s="6" t="s">
        <v>14</v>
      </c>
      <c r="C2422" s="6">
        <v>1185732</v>
      </c>
      <c r="D2422" s="7">
        <v>44418</v>
      </c>
      <c r="E2422" s="6" t="s">
        <v>46</v>
      </c>
      <c r="F2422" s="6" t="s">
        <v>90</v>
      </c>
      <c r="G2422" s="6" t="s">
        <v>91</v>
      </c>
      <c r="H2422" s="6" t="s">
        <v>19</v>
      </c>
      <c r="I2422" s="25">
        <v>0.55000000000000004</v>
      </c>
      <c r="J2422" s="22">
        <v>5750</v>
      </c>
      <c r="K2422" s="23">
        <f t="shared" si="131"/>
        <v>3162.5000000000005</v>
      </c>
      <c r="L2422" s="23">
        <f t="shared" si="132"/>
        <v>1265.0000000000002</v>
      </c>
      <c r="M2422" s="33">
        <v>0.4</v>
      </c>
      <c r="N2422" s="30">
        <f t="shared" si="136"/>
        <v>0.55000000000000004</v>
      </c>
      <c r="O2422" s="31">
        <v>3162.5</v>
      </c>
      <c r="P2422" s="31">
        <v>1265</v>
      </c>
      <c r="Q2422" s="30">
        <f t="shared" si="137"/>
        <v>1739.3750000000005</v>
      </c>
      <c r="R2422" s="27">
        <f t="shared" si="138"/>
        <v>8</v>
      </c>
    </row>
    <row r="2423" spans="1:18">
      <c r="A2423" s="1"/>
      <c r="B2423" s="6" t="s">
        <v>14</v>
      </c>
      <c r="C2423" s="6">
        <v>1185732</v>
      </c>
      <c r="D2423" s="7">
        <v>44418</v>
      </c>
      <c r="E2423" s="6" t="s">
        <v>46</v>
      </c>
      <c r="F2423" s="6" t="s">
        <v>90</v>
      </c>
      <c r="G2423" s="6" t="s">
        <v>91</v>
      </c>
      <c r="H2423" s="6" t="s">
        <v>20</v>
      </c>
      <c r="I2423" s="25">
        <v>0.45</v>
      </c>
      <c r="J2423" s="22">
        <v>5250</v>
      </c>
      <c r="K2423" s="23">
        <f t="shared" si="131"/>
        <v>2362.5</v>
      </c>
      <c r="L2423" s="23">
        <f t="shared" si="132"/>
        <v>945</v>
      </c>
      <c r="M2423" s="33">
        <v>0.4</v>
      </c>
      <c r="N2423" s="30">
        <f t="shared" si="136"/>
        <v>0.45</v>
      </c>
      <c r="O2423" s="31">
        <v>2362.5</v>
      </c>
      <c r="P2423" s="31">
        <v>945</v>
      </c>
      <c r="Q2423" s="30">
        <f t="shared" si="137"/>
        <v>1063.125</v>
      </c>
      <c r="R2423" s="27">
        <f t="shared" si="138"/>
        <v>8</v>
      </c>
    </row>
    <row r="2424" spans="1:18">
      <c r="A2424" s="1"/>
      <c r="B2424" s="6" t="s">
        <v>14</v>
      </c>
      <c r="C2424" s="6">
        <v>1185732</v>
      </c>
      <c r="D2424" s="7">
        <v>44418</v>
      </c>
      <c r="E2424" s="6" t="s">
        <v>46</v>
      </c>
      <c r="F2424" s="6" t="s">
        <v>90</v>
      </c>
      <c r="G2424" s="6" t="s">
        <v>91</v>
      </c>
      <c r="H2424" s="6" t="s">
        <v>21</v>
      </c>
      <c r="I2424" s="25">
        <v>0.55000000000000004</v>
      </c>
      <c r="J2424" s="22">
        <v>5000</v>
      </c>
      <c r="K2424" s="23">
        <f t="shared" si="131"/>
        <v>2750</v>
      </c>
      <c r="L2424" s="23">
        <f t="shared" si="132"/>
        <v>962.49999999999989</v>
      </c>
      <c r="M2424" s="33">
        <v>0.35</v>
      </c>
      <c r="N2424" s="30">
        <f t="shared" si="136"/>
        <v>0.55000000000000004</v>
      </c>
      <c r="O2424" s="31">
        <v>2750</v>
      </c>
      <c r="P2424" s="31">
        <v>962.5</v>
      </c>
      <c r="Q2424" s="30">
        <f t="shared" si="137"/>
        <v>1512.5000000000002</v>
      </c>
      <c r="R2424" s="27">
        <f t="shared" si="138"/>
        <v>8</v>
      </c>
    </row>
    <row r="2425" spans="1:18">
      <c r="A2425" s="1"/>
      <c r="B2425" s="6" t="s">
        <v>14</v>
      </c>
      <c r="C2425" s="6">
        <v>1185732</v>
      </c>
      <c r="D2425" s="7">
        <v>44418</v>
      </c>
      <c r="E2425" s="6" t="s">
        <v>46</v>
      </c>
      <c r="F2425" s="6" t="s">
        <v>90</v>
      </c>
      <c r="G2425" s="6" t="s">
        <v>91</v>
      </c>
      <c r="H2425" s="6" t="s">
        <v>22</v>
      </c>
      <c r="I2425" s="25">
        <v>0.60000000000000009</v>
      </c>
      <c r="J2425" s="22">
        <v>6750</v>
      </c>
      <c r="K2425" s="23">
        <f t="shared" si="131"/>
        <v>4050.0000000000005</v>
      </c>
      <c r="L2425" s="23">
        <f t="shared" si="132"/>
        <v>2025.0000000000002</v>
      </c>
      <c r="M2425" s="33">
        <v>0.5</v>
      </c>
      <c r="N2425" s="30">
        <f t="shared" si="136"/>
        <v>0.6</v>
      </c>
      <c r="O2425" s="31">
        <v>4050</v>
      </c>
      <c r="P2425" s="31">
        <v>2025</v>
      </c>
      <c r="Q2425" s="30">
        <f t="shared" si="137"/>
        <v>2430</v>
      </c>
      <c r="R2425" s="27">
        <f t="shared" si="138"/>
        <v>8</v>
      </c>
    </row>
    <row r="2426" spans="1:18">
      <c r="A2426" s="1"/>
      <c r="B2426" s="6" t="s">
        <v>14</v>
      </c>
      <c r="C2426" s="6">
        <v>1185732</v>
      </c>
      <c r="D2426" s="7">
        <v>44448</v>
      </c>
      <c r="E2426" s="6" t="s">
        <v>46</v>
      </c>
      <c r="F2426" s="6" t="s">
        <v>90</v>
      </c>
      <c r="G2426" s="6" t="s">
        <v>91</v>
      </c>
      <c r="H2426" s="6" t="s">
        <v>17</v>
      </c>
      <c r="I2426" s="25">
        <v>0.55000000000000004</v>
      </c>
      <c r="J2426" s="22">
        <v>7750</v>
      </c>
      <c r="K2426" s="23">
        <f t="shared" si="131"/>
        <v>4262.5</v>
      </c>
      <c r="L2426" s="23">
        <f t="shared" si="132"/>
        <v>1705</v>
      </c>
      <c r="M2426" s="33">
        <v>0.4</v>
      </c>
      <c r="N2426" s="30">
        <f t="shared" si="136"/>
        <v>0.55000000000000004</v>
      </c>
      <c r="O2426" s="31">
        <v>4262.5</v>
      </c>
      <c r="P2426" s="31">
        <v>1705</v>
      </c>
      <c r="Q2426" s="30">
        <f t="shared" si="137"/>
        <v>2344.375</v>
      </c>
      <c r="R2426" s="27">
        <f t="shared" si="138"/>
        <v>9</v>
      </c>
    </row>
    <row r="2427" spans="1:18">
      <c r="A2427" s="1"/>
      <c r="B2427" s="6" t="s">
        <v>14</v>
      </c>
      <c r="C2427" s="6">
        <v>1185732</v>
      </c>
      <c r="D2427" s="7">
        <v>44448</v>
      </c>
      <c r="E2427" s="6" t="s">
        <v>46</v>
      </c>
      <c r="F2427" s="6" t="s">
        <v>90</v>
      </c>
      <c r="G2427" s="6" t="s">
        <v>91</v>
      </c>
      <c r="H2427" s="6" t="s">
        <v>18</v>
      </c>
      <c r="I2427" s="25">
        <v>0.50000000000000011</v>
      </c>
      <c r="J2427" s="22">
        <v>5750</v>
      </c>
      <c r="K2427" s="23">
        <f t="shared" si="131"/>
        <v>2875.0000000000005</v>
      </c>
      <c r="L2427" s="23">
        <f t="shared" si="132"/>
        <v>1006.2500000000001</v>
      </c>
      <c r="M2427" s="33">
        <v>0.35</v>
      </c>
      <c r="N2427" s="30">
        <f t="shared" si="136"/>
        <v>0.5</v>
      </c>
      <c r="O2427" s="31">
        <v>2875</v>
      </c>
      <c r="P2427" s="31">
        <v>1006.25</v>
      </c>
      <c r="Q2427" s="30">
        <f t="shared" si="137"/>
        <v>1437.5000000000002</v>
      </c>
      <c r="R2427" s="27">
        <f t="shared" si="138"/>
        <v>9</v>
      </c>
    </row>
    <row r="2428" spans="1:18">
      <c r="A2428" s="1"/>
      <c r="B2428" s="6" t="s">
        <v>14</v>
      </c>
      <c r="C2428" s="6">
        <v>1185732</v>
      </c>
      <c r="D2428" s="7">
        <v>44448</v>
      </c>
      <c r="E2428" s="6" t="s">
        <v>46</v>
      </c>
      <c r="F2428" s="6" t="s">
        <v>90</v>
      </c>
      <c r="G2428" s="6" t="s">
        <v>91</v>
      </c>
      <c r="H2428" s="6" t="s">
        <v>19</v>
      </c>
      <c r="I2428" s="25">
        <v>0.25000000000000006</v>
      </c>
      <c r="J2428" s="22">
        <v>4750</v>
      </c>
      <c r="K2428" s="23">
        <f t="shared" si="131"/>
        <v>1187.5000000000002</v>
      </c>
      <c r="L2428" s="23">
        <f t="shared" si="132"/>
        <v>475.00000000000011</v>
      </c>
      <c r="M2428" s="33">
        <v>0.4</v>
      </c>
      <c r="N2428" s="30">
        <f t="shared" si="136"/>
        <v>0.25</v>
      </c>
      <c r="O2428" s="31">
        <v>1187.5</v>
      </c>
      <c r="P2428" s="31">
        <v>475</v>
      </c>
      <c r="Q2428" s="30">
        <f t="shared" si="137"/>
        <v>296.87500000000006</v>
      </c>
      <c r="R2428" s="27">
        <f t="shared" si="138"/>
        <v>9</v>
      </c>
    </row>
    <row r="2429" spans="1:18">
      <c r="A2429" s="1"/>
      <c r="B2429" s="6" t="s">
        <v>14</v>
      </c>
      <c r="C2429" s="6">
        <v>1185732</v>
      </c>
      <c r="D2429" s="7">
        <v>44448</v>
      </c>
      <c r="E2429" s="6" t="s">
        <v>46</v>
      </c>
      <c r="F2429" s="6" t="s">
        <v>90</v>
      </c>
      <c r="G2429" s="6" t="s">
        <v>91</v>
      </c>
      <c r="H2429" s="6" t="s">
        <v>20</v>
      </c>
      <c r="I2429" s="25">
        <v>0.25000000000000006</v>
      </c>
      <c r="J2429" s="22">
        <v>4500</v>
      </c>
      <c r="K2429" s="23">
        <f t="shared" si="131"/>
        <v>1125.0000000000002</v>
      </c>
      <c r="L2429" s="23">
        <f t="shared" si="132"/>
        <v>450.00000000000011</v>
      </c>
      <c r="M2429" s="33">
        <v>0.4</v>
      </c>
      <c r="N2429" s="30">
        <f t="shared" si="136"/>
        <v>0.25</v>
      </c>
      <c r="O2429" s="31">
        <v>1125</v>
      </c>
      <c r="P2429" s="31">
        <v>450</v>
      </c>
      <c r="Q2429" s="30">
        <f t="shared" si="137"/>
        <v>281.25000000000006</v>
      </c>
      <c r="R2429" s="27">
        <f t="shared" si="138"/>
        <v>9</v>
      </c>
    </row>
    <row r="2430" spans="1:18">
      <c r="A2430" s="1"/>
      <c r="B2430" s="6" t="s">
        <v>14</v>
      </c>
      <c r="C2430" s="6">
        <v>1185732</v>
      </c>
      <c r="D2430" s="7">
        <v>44448</v>
      </c>
      <c r="E2430" s="6" t="s">
        <v>46</v>
      </c>
      <c r="F2430" s="6" t="s">
        <v>90</v>
      </c>
      <c r="G2430" s="6" t="s">
        <v>91</v>
      </c>
      <c r="H2430" s="6" t="s">
        <v>21</v>
      </c>
      <c r="I2430" s="25">
        <v>0.35000000000000003</v>
      </c>
      <c r="J2430" s="22">
        <v>4500</v>
      </c>
      <c r="K2430" s="23">
        <f t="shared" si="131"/>
        <v>1575.0000000000002</v>
      </c>
      <c r="L2430" s="23">
        <f t="shared" si="132"/>
        <v>551.25</v>
      </c>
      <c r="M2430" s="33">
        <v>0.35</v>
      </c>
      <c r="N2430" s="30">
        <f t="shared" si="136"/>
        <v>0.35</v>
      </c>
      <c r="O2430" s="31">
        <v>1575</v>
      </c>
      <c r="P2430" s="31">
        <v>551.25</v>
      </c>
      <c r="Q2430" s="30">
        <f t="shared" si="137"/>
        <v>551.25</v>
      </c>
      <c r="R2430" s="27">
        <f t="shared" si="138"/>
        <v>9</v>
      </c>
    </row>
    <row r="2431" spans="1:18">
      <c r="A2431" s="1"/>
      <c r="B2431" s="6" t="s">
        <v>14</v>
      </c>
      <c r="C2431" s="6">
        <v>1185732</v>
      </c>
      <c r="D2431" s="7">
        <v>44448</v>
      </c>
      <c r="E2431" s="6" t="s">
        <v>46</v>
      </c>
      <c r="F2431" s="6" t="s">
        <v>90</v>
      </c>
      <c r="G2431" s="6" t="s">
        <v>91</v>
      </c>
      <c r="H2431" s="6" t="s">
        <v>22</v>
      </c>
      <c r="I2431" s="25">
        <v>0.40000000000000008</v>
      </c>
      <c r="J2431" s="22">
        <v>5500</v>
      </c>
      <c r="K2431" s="23">
        <f t="shared" si="131"/>
        <v>2200.0000000000005</v>
      </c>
      <c r="L2431" s="23">
        <f t="shared" si="132"/>
        <v>1100.0000000000002</v>
      </c>
      <c r="M2431" s="33">
        <v>0.5</v>
      </c>
      <c r="N2431" s="30">
        <f t="shared" si="136"/>
        <v>0.4</v>
      </c>
      <c r="O2431" s="31">
        <v>2200</v>
      </c>
      <c r="P2431" s="31">
        <v>1100</v>
      </c>
      <c r="Q2431" s="30">
        <f t="shared" si="137"/>
        <v>880.00000000000023</v>
      </c>
      <c r="R2431" s="27">
        <f t="shared" si="138"/>
        <v>9</v>
      </c>
    </row>
    <row r="2432" spans="1:18">
      <c r="A2432" s="1"/>
      <c r="B2432" s="6" t="s">
        <v>14</v>
      </c>
      <c r="C2432" s="6">
        <v>1185732</v>
      </c>
      <c r="D2432" s="7">
        <v>44480</v>
      </c>
      <c r="E2432" s="6" t="s">
        <v>46</v>
      </c>
      <c r="F2432" s="6" t="s">
        <v>90</v>
      </c>
      <c r="G2432" s="6" t="s">
        <v>91</v>
      </c>
      <c r="H2432" s="6" t="s">
        <v>17</v>
      </c>
      <c r="I2432" s="25">
        <v>0.40000000000000008</v>
      </c>
      <c r="J2432" s="22">
        <v>7250</v>
      </c>
      <c r="K2432" s="23">
        <f t="shared" si="131"/>
        <v>2900.0000000000005</v>
      </c>
      <c r="L2432" s="23">
        <f t="shared" si="132"/>
        <v>1160.0000000000002</v>
      </c>
      <c r="M2432" s="33">
        <v>0.4</v>
      </c>
      <c r="N2432" s="30">
        <f t="shared" si="136"/>
        <v>0.4</v>
      </c>
      <c r="O2432" s="31">
        <v>2900</v>
      </c>
      <c r="P2432" s="31">
        <v>1160</v>
      </c>
      <c r="Q2432" s="30">
        <f t="shared" si="137"/>
        <v>1160.0000000000002</v>
      </c>
      <c r="R2432" s="27">
        <f t="shared" si="138"/>
        <v>10</v>
      </c>
    </row>
    <row r="2433" spans="1:18">
      <c r="A2433" s="1"/>
      <c r="B2433" s="6" t="s">
        <v>14</v>
      </c>
      <c r="C2433" s="6">
        <v>1185732</v>
      </c>
      <c r="D2433" s="7">
        <v>44480</v>
      </c>
      <c r="E2433" s="6" t="s">
        <v>46</v>
      </c>
      <c r="F2433" s="6" t="s">
        <v>90</v>
      </c>
      <c r="G2433" s="6" t="s">
        <v>91</v>
      </c>
      <c r="H2433" s="6" t="s">
        <v>18</v>
      </c>
      <c r="I2433" s="25">
        <v>0.3000000000000001</v>
      </c>
      <c r="J2433" s="22">
        <v>5500</v>
      </c>
      <c r="K2433" s="23">
        <f t="shared" si="131"/>
        <v>1650.0000000000005</v>
      </c>
      <c r="L2433" s="23">
        <f t="shared" si="132"/>
        <v>577.50000000000011</v>
      </c>
      <c r="M2433" s="33">
        <v>0.35</v>
      </c>
      <c r="N2433" s="30">
        <f t="shared" si="136"/>
        <v>0.3</v>
      </c>
      <c r="O2433" s="31">
        <v>1650</v>
      </c>
      <c r="P2433" s="31">
        <v>577.5</v>
      </c>
      <c r="Q2433" s="30">
        <f t="shared" si="137"/>
        <v>495.00000000000011</v>
      </c>
      <c r="R2433" s="27">
        <f t="shared" si="138"/>
        <v>10</v>
      </c>
    </row>
    <row r="2434" spans="1:18">
      <c r="A2434" s="1"/>
      <c r="B2434" s="6" t="s">
        <v>14</v>
      </c>
      <c r="C2434" s="6">
        <v>1185732</v>
      </c>
      <c r="D2434" s="7">
        <v>44480</v>
      </c>
      <c r="E2434" s="6" t="s">
        <v>46</v>
      </c>
      <c r="F2434" s="6" t="s">
        <v>90</v>
      </c>
      <c r="G2434" s="6" t="s">
        <v>91</v>
      </c>
      <c r="H2434" s="6" t="s">
        <v>19</v>
      </c>
      <c r="I2434" s="25">
        <v>0.3000000000000001</v>
      </c>
      <c r="J2434" s="22">
        <v>4250</v>
      </c>
      <c r="K2434" s="23">
        <f t="shared" si="131"/>
        <v>1275.0000000000005</v>
      </c>
      <c r="L2434" s="23">
        <f t="shared" si="132"/>
        <v>510.00000000000023</v>
      </c>
      <c r="M2434" s="33">
        <v>0.4</v>
      </c>
      <c r="N2434" s="30">
        <f t="shared" si="136"/>
        <v>0.3</v>
      </c>
      <c r="O2434" s="31">
        <v>1275</v>
      </c>
      <c r="P2434" s="31">
        <v>510</v>
      </c>
      <c r="Q2434" s="30">
        <f t="shared" si="137"/>
        <v>382.50000000000011</v>
      </c>
      <c r="R2434" s="27">
        <f t="shared" si="138"/>
        <v>10</v>
      </c>
    </row>
    <row r="2435" spans="1:18">
      <c r="A2435" s="1"/>
      <c r="B2435" s="6" t="s">
        <v>14</v>
      </c>
      <c r="C2435" s="6">
        <v>1185732</v>
      </c>
      <c r="D2435" s="7">
        <v>44480</v>
      </c>
      <c r="E2435" s="6" t="s">
        <v>46</v>
      </c>
      <c r="F2435" s="6" t="s">
        <v>90</v>
      </c>
      <c r="G2435" s="6" t="s">
        <v>91</v>
      </c>
      <c r="H2435" s="6" t="s">
        <v>20</v>
      </c>
      <c r="I2435" s="25">
        <v>0.3000000000000001</v>
      </c>
      <c r="J2435" s="22">
        <v>4000</v>
      </c>
      <c r="K2435" s="23">
        <f t="shared" si="131"/>
        <v>1200.0000000000005</v>
      </c>
      <c r="L2435" s="23">
        <f t="shared" si="132"/>
        <v>480.00000000000023</v>
      </c>
      <c r="M2435" s="33">
        <v>0.4</v>
      </c>
      <c r="N2435" s="30">
        <f t="shared" ref="N2435:N2498" si="139">_xlfn.NUMBERVALUE(SUBSTITUTE(I2435,"$",""))</f>
        <v>0.3</v>
      </c>
      <c r="O2435" s="31">
        <v>1200</v>
      </c>
      <c r="P2435" s="31">
        <v>480</v>
      </c>
      <c r="Q2435" s="30">
        <f t="shared" ref="Q2435:Q2498" si="140">N2435*K2435</f>
        <v>360.00000000000011</v>
      </c>
      <c r="R2435" s="27">
        <f t="shared" si="138"/>
        <v>10</v>
      </c>
    </row>
    <row r="2436" spans="1:18">
      <c r="A2436" s="1"/>
      <c r="B2436" s="6" t="s">
        <v>14</v>
      </c>
      <c r="C2436" s="6">
        <v>1185732</v>
      </c>
      <c r="D2436" s="7">
        <v>44480</v>
      </c>
      <c r="E2436" s="6" t="s">
        <v>46</v>
      </c>
      <c r="F2436" s="6" t="s">
        <v>90</v>
      </c>
      <c r="G2436" s="6" t="s">
        <v>91</v>
      </c>
      <c r="H2436" s="6" t="s">
        <v>21</v>
      </c>
      <c r="I2436" s="25">
        <v>0.40000000000000008</v>
      </c>
      <c r="J2436" s="22">
        <v>4000</v>
      </c>
      <c r="K2436" s="23">
        <f t="shared" si="131"/>
        <v>1600.0000000000002</v>
      </c>
      <c r="L2436" s="23">
        <f t="shared" si="132"/>
        <v>560</v>
      </c>
      <c r="M2436" s="33">
        <v>0.35</v>
      </c>
      <c r="N2436" s="30">
        <f t="shared" si="139"/>
        <v>0.4</v>
      </c>
      <c r="O2436" s="31">
        <v>1600</v>
      </c>
      <c r="P2436" s="31">
        <v>560</v>
      </c>
      <c r="Q2436" s="30">
        <f t="shared" si="140"/>
        <v>640.00000000000011</v>
      </c>
      <c r="R2436" s="27">
        <f t="shared" si="138"/>
        <v>10</v>
      </c>
    </row>
    <row r="2437" spans="1:18">
      <c r="A2437" s="1"/>
      <c r="B2437" s="6" t="s">
        <v>14</v>
      </c>
      <c r="C2437" s="6">
        <v>1185732</v>
      </c>
      <c r="D2437" s="7">
        <v>44480</v>
      </c>
      <c r="E2437" s="6" t="s">
        <v>46</v>
      </c>
      <c r="F2437" s="6" t="s">
        <v>90</v>
      </c>
      <c r="G2437" s="6" t="s">
        <v>91</v>
      </c>
      <c r="H2437" s="6" t="s">
        <v>22</v>
      </c>
      <c r="I2437" s="25">
        <v>0.4</v>
      </c>
      <c r="J2437" s="22">
        <v>5250</v>
      </c>
      <c r="K2437" s="23">
        <f t="shared" si="131"/>
        <v>2100</v>
      </c>
      <c r="L2437" s="23">
        <f t="shared" si="132"/>
        <v>1050</v>
      </c>
      <c r="M2437" s="33">
        <v>0.5</v>
      </c>
      <c r="N2437" s="30">
        <f t="shared" si="139"/>
        <v>0.4</v>
      </c>
      <c r="O2437" s="31">
        <v>2100</v>
      </c>
      <c r="P2437" s="31">
        <v>1050</v>
      </c>
      <c r="Q2437" s="30">
        <f t="shared" si="140"/>
        <v>840</v>
      </c>
      <c r="R2437" s="27">
        <f t="shared" si="138"/>
        <v>10</v>
      </c>
    </row>
    <row r="2438" spans="1:18">
      <c r="A2438" s="1"/>
      <c r="B2438" s="6" t="s">
        <v>14</v>
      </c>
      <c r="C2438" s="6">
        <v>1185732</v>
      </c>
      <c r="D2438" s="7">
        <v>44510</v>
      </c>
      <c r="E2438" s="6" t="s">
        <v>46</v>
      </c>
      <c r="F2438" s="6" t="s">
        <v>90</v>
      </c>
      <c r="G2438" s="6" t="s">
        <v>91</v>
      </c>
      <c r="H2438" s="6" t="s">
        <v>17</v>
      </c>
      <c r="I2438" s="25">
        <v>0.35000000000000009</v>
      </c>
      <c r="J2438" s="22">
        <v>6750</v>
      </c>
      <c r="K2438" s="23">
        <f t="shared" si="131"/>
        <v>2362.5000000000005</v>
      </c>
      <c r="L2438" s="23">
        <f t="shared" si="132"/>
        <v>945.00000000000023</v>
      </c>
      <c r="M2438" s="33">
        <v>0.4</v>
      </c>
      <c r="N2438" s="30">
        <f t="shared" si="139"/>
        <v>0.35</v>
      </c>
      <c r="O2438" s="31">
        <v>2362.5</v>
      </c>
      <c r="P2438" s="31">
        <v>945</v>
      </c>
      <c r="Q2438" s="30">
        <f t="shared" si="140"/>
        <v>826.87500000000011</v>
      </c>
      <c r="R2438" s="27">
        <f t="shared" si="138"/>
        <v>11</v>
      </c>
    </row>
    <row r="2439" spans="1:18">
      <c r="A2439" s="1"/>
      <c r="B2439" s="6" t="s">
        <v>14</v>
      </c>
      <c r="C2439" s="6">
        <v>1185732</v>
      </c>
      <c r="D2439" s="7">
        <v>44510</v>
      </c>
      <c r="E2439" s="6" t="s">
        <v>46</v>
      </c>
      <c r="F2439" s="6" t="s">
        <v>90</v>
      </c>
      <c r="G2439" s="6" t="s">
        <v>91</v>
      </c>
      <c r="H2439" s="6" t="s">
        <v>18</v>
      </c>
      <c r="I2439" s="25">
        <v>0.25000000000000011</v>
      </c>
      <c r="J2439" s="22">
        <v>5000</v>
      </c>
      <c r="K2439" s="23">
        <f t="shared" si="131"/>
        <v>1250.0000000000005</v>
      </c>
      <c r="L2439" s="23">
        <f t="shared" si="132"/>
        <v>437.50000000000011</v>
      </c>
      <c r="M2439" s="33">
        <v>0.35</v>
      </c>
      <c r="N2439" s="30">
        <f t="shared" si="139"/>
        <v>0.25</v>
      </c>
      <c r="O2439" s="31">
        <v>1250</v>
      </c>
      <c r="P2439" s="31">
        <v>437.5</v>
      </c>
      <c r="Q2439" s="30">
        <f t="shared" si="140"/>
        <v>312.50000000000011</v>
      </c>
      <c r="R2439" s="27">
        <f t="shared" si="138"/>
        <v>11</v>
      </c>
    </row>
    <row r="2440" spans="1:18">
      <c r="A2440" s="1"/>
      <c r="B2440" s="6" t="s">
        <v>14</v>
      </c>
      <c r="C2440" s="6">
        <v>1185732</v>
      </c>
      <c r="D2440" s="7">
        <v>44510</v>
      </c>
      <c r="E2440" s="6" t="s">
        <v>46</v>
      </c>
      <c r="F2440" s="6" t="s">
        <v>90</v>
      </c>
      <c r="G2440" s="6" t="s">
        <v>91</v>
      </c>
      <c r="H2440" s="6" t="s">
        <v>19</v>
      </c>
      <c r="I2440" s="25">
        <v>0.35000000000000014</v>
      </c>
      <c r="J2440" s="22">
        <v>4450</v>
      </c>
      <c r="K2440" s="23">
        <f t="shared" si="131"/>
        <v>1557.5000000000007</v>
      </c>
      <c r="L2440" s="23">
        <f t="shared" si="132"/>
        <v>623.00000000000034</v>
      </c>
      <c r="M2440" s="33">
        <v>0.4</v>
      </c>
      <c r="N2440" s="30">
        <f t="shared" si="139"/>
        <v>0.35</v>
      </c>
      <c r="O2440" s="31">
        <v>1557.5</v>
      </c>
      <c r="P2440" s="31">
        <v>623</v>
      </c>
      <c r="Q2440" s="30">
        <f t="shared" si="140"/>
        <v>545.12500000000023</v>
      </c>
      <c r="R2440" s="27">
        <f t="shared" si="138"/>
        <v>11</v>
      </c>
    </row>
    <row r="2441" spans="1:18">
      <c r="A2441" s="1"/>
      <c r="B2441" s="6" t="s">
        <v>14</v>
      </c>
      <c r="C2441" s="6">
        <v>1185732</v>
      </c>
      <c r="D2441" s="7">
        <v>44510</v>
      </c>
      <c r="E2441" s="6" t="s">
        <v>46</v>
      </c>
      <c r="F2441" s="6" t="s">
        <v>90</v>
      </c>
      <c r="G2441" s="6" t="s">
        <v>91</v>
      </c>
      <c r="H2441" s="6" t="s">
        <v>20</v>
      </c>
      <c r="I2441" s="25">
        <v>0.65000000000000024</v>
      </c>
      <c r="J2441" s="22">
        <v>5000</v>
      </c>
      <c r="K2441" s="23">
        <f t="shared" si="131"/>
        <v>3250.0000000000014</v>
      </c>
      <c r="L2441" s="23">
        <f t="shared" si="132"/>
        <v>1300.0000000000007</v>
      </c>
      <c r="M2441" s="33">
        <v>0.4</v>
      </c>
      <c r="N2441" s="30">
        <f t="shared" si="139"/>
        <v>0.65</v>
      </c>
      <c r="O2441" s="31">
        <v>3250</v>
      </c>
      <c r="P2441" s="31">
        <v>1300</v>
      </c>
      <c r="Q2441" s="30">
        <f t="shared" si="140"/>
        <v>2112.5000000000009</v>
      </c>
      <c r="R2441" s="27">
        <f t="shared" si="138"/>
        <v>11</v>
      </c>
    </row>
    <row r="2442" spans="1:18">
      <c r="A2442" s="1"/>
      <c r="B2442" s="6" t="s">
        <v>14</v>
      </c>
      <c r="C2442" s="6">
        <v>1185732</v>
      </c>
      <c r="D2442" s="7">
        <v>44510</v>
      </c>
      <c r="E2442" s="6" t="s">
        <v>46</v>
      </c>
      <c r="F2442" s="6" t="s">
        <v>90</v>
      </c>
      <c r="G2442" s="6" t="s">
        <v>91</v>
      </c>
      <c r="H2442" s="6" t="s">
        <v>21</v>
      </c>
      <c r="I2442" s="25">
        <v>0.80000000000000016</v>
      </c>
      <c r="J2442" s="22">
        <v>4750</v>
      </c>
      <c r="K2442" s="23">
        <f t="shared" si="131"/>
        <v>3800.0000000000009</v>
      </c>
      <c r="L2442" s="23">
        <f t="shared" si="132"/>
        <v>1330.0000000000002</v>
      </c>
      <c r="M2442" s="33">
        <v>0.35</v>
      </c>
      <c r="N2442" s="30">
        <f t="shared" si="139"/>
        <v>0.8</v>
      </c>
      <c r="O2442" s="31">
        <v>3800</v>
      </c>
      <c r="P2442" s="31">
        <v>1330</v>
      </c>
      <c r="Q2442" s="30">
        <f t="shared" si="140"/>
        <v>3040.0000000000009</v>
      </c>
      <c r="R2442" s="27">
        <f t="shared" si="138"/>
        <v>11</v>
      </c>
    </row>
    <row r="2443" spans="1:18">
      <c r="A2443" s="1"/>
      <c r="B2443" s="6" t="s">
        <v>14</v>
      </c>
      <c r="C2443" s="6">
        <v>1185732</v>
      </c>
      <c r="D2443" s="7">
        <v>44510</v>
      </c>
      <c r="E2443" s="6" t="s">
        <v>46</v>
      </c>
      <c r="F2443" s="6" t="s">
        <v>90</v>
      </c>
      <c r="G2443" s="6" t="s">
        <v>91</v>
      </c>
      <c r="H2443" s="6" t="s">
        <v>22</v>
      </c>
      <c r="I2443" s="25">
        <v>0.8</v>
      </c>
      <c r="J2443" s="22">
        <v>5750</v>
      </c>
      <c r="K2443" s="23">
        <f t="shared" si="131"/>
        <v>4600</v>
      </c>
      <c r="L2443" s="23">
        <f t="shared" si="132"/>
        <v>2300</v>
      </c>
      <c r="M2443" s="33">
        <v>0.5</v>
      </c>
      <c r="N2443" s="30">
        <f t="shared" si="139"/>
        <v>0.8</v>
      </c>
      <c r="O2443" s="31">
        <v>4600</v>
      </c>
      <c r="P2443" s="31">
        <v>2300</v>
      </c>
      <c r="Q2443" s="30">
        <f t="shared" si="140"/>
        <v>3680</v>
      </c>
      <c r="R2443" s="27">
        <f t="shared" si="138"/>
        <v>11</v>
      </c>
    </row>
    <row r="2444" spans="1:18">
      <c r="A2444" s="1"/>
      <c r="B2444" s="6" t="s">
        <v>14</v>
      </c>
      <c r="C2444" s="6">
        <v>1185732</v>
      </c>
      <c r="D2444" s="7">
        <v>44539</v>
      </c>
      <c r="E2444" s="6" t="s">
        <v>46</v>
      </c>
      <c r="F2444" s="6" t="s">
        <v>90</v>
      </c>
      <c r="G2444" s="6" t="s">
        <v>91</v>
      </c>
      <c r="H2444" s="6" t="s">
        <v>17</v>
      </c>
      <c r="I2444" s="25">
        <v>0.75000000000000011</v>
      </c>
      <c r="J2444" s="22">
        <v>8250</v>
      </c>
      <c r="K2444" s="23">
        <f t="shared" si="131"/>
        <v>6187.5000000000009</v>
      </c>
      <c r="L2444" s="23">
        <f t="shared" si="132"/>
        <v>2475.0000000000005</v>
      </c>
      <c r="M2444" s="33">
        <v>0.4</v>
      </c>
      <c r="N2444" s="30">
        <f t="shared" si="139"/>
        <v>0.75</v>
      </c>
      <c r="O2444" s="31">
        <v>6187.5</v>
      </c>
      <c r="P2444" s="31">
        <v>2475</v>
      </c>
      <c r="Q2444" s="30">
        <f t="shared" si="140"/>
        <v>4640.6250000000009</v>
      </c>
      <c r="R2444" s="27">
        <f t="shared" si="138"/>
        <v>12</v>
      </c>
    </row>
    <row r="2445" spans="1:18">
      <c r="A2445" s="1"/>
      <c r="B2445" s="6" t="s">
        <v>14</v>
      </c>
      <c r="C2445" s="6">
        <v>1185732</v>
      </c>
      <c r="D2445" s="7">
        <v>44539</v>
      </c>
      <c r="E2445" s="6" t="s">
        <v>46</v>
      </c>
      <c r="F2445" s="6" t="s">
        <v>90</v>
      </c>
      <c r="G2445" s="6" t="s">
        <v>91</v>
      </c>
      <c r="H2445" s="6" t="s">
        <v>18</v>
      </c>
      <c r="I2445" s="25">
        <v>0.65000000000000013</v>
      </c>
      <c r="J2445" s="22">
        <v>6250</v>
      </c>
      <c r="K2445" s="23">
        <f t="shared" si="131"/>
        <v>4062.5000000000009</v>
      </c>
      <c r="L2445" s="23">
        <f t="shared" si="132"/>
        <v>1421.8750000000002</v>
      </c>
      <c r="M2445" s="33">
        <v>0.35</v>
      </c>
      <c r="N2445" s="30">
        <f t="shared" si="139"/>
        <v>0.65</v>
      </c>
      <c r="O2445" s="31">
        <v>4062.5</v>
      </c>
      <c r="P2445" s="31">
        <v>1421.875</v>
      </c>
      <c r="Q2445" s="30">
        <f t="shared" si="140"/>
        <v>2640.6250000000005</v>
      </c>
      <c r="R2445" s="27">
        <f t="shared" si="138"/>
        <v>12</v>
      </c>
    </row>
    <row r="2446" spans="1:18">
      <c r="A2446" s="1"/>
      <c r="B2446" s="6" t="s">
        <v>14</v>
      </c>
      <c r="C2446" s="6">
        <v>1185732</v>
      </c>
      <c r="D2446" s="7">
        <v>44539</v>
      </c>
      <c r="E2446" s="6" t="s">
        <v>46</v>
      </c>
      <c r="F2446" s="6" t="s">
        <v>90</v>
      </c>
      <c r="G2446" s="6" t="s">
        <v>91</v>
      </c>
      <c r="H2446" s="6" t="s">
        <v>19</v>
      </c>
      <c r="I2446" s="25">
        <v>0.65000000000000013</v>
      </c>
      <c r="J2446" s="22">
        <v>5750</v>
      </c>
      <c r="K2446" s="23">
        <f t="shared" si="131"/>
        <v>3737.5000000000009</v>
      </c>
      <c r="L2446" s="23">
        <f t="shared" si="132"/>
        <v>1495.0000000000005</v>
      </c>
      <c r="M2446" s="33">
        <v>0.4</v>
      </c>
      <c r="N2446" s="30">
        <f t="shared" si="139"/>
        <v>0.65</v>
      </c>
      <c r="O2446" s="31">
        <v>3737.5</v>
      </c>
      <c r="P2446" s="31">
        <v>1495</v>
      </c>
      <c r="Q2446" s="30">
        <f t="shared" si="140"/>
        <v>2429.3750000000005</v>
      </c>
      <c r="R2446" s="27">
        <f t="shared" si="138"/>
        <v>12</v>
      </c>
    </row>
    <row r="2447" spans="1:18">
      <c r="A2447" s="1"/>
      <c r="B2447" s="6" t="s">
        <v>14</v>
      </c>
      <c r="C2447" s="6">
        <v>1185732</v>
      </c>
      <c r="D2447" s="7">
        <v>44539</v>
      </c>
      <c r="E2447" s="6" t="s">
        <v>46</v>
      </c>
      <c r="F2447" s="6" t="s">
        <v>90</v>
      </c>
      <c r="G2447" s="6" t="s">
        <v>91</v>
      </c>
      <c r="H2447" s="6" t="s">
        <v>20</v>
      </c>
      <c r="I2447" s="25">
        <v>0.65000000000000013</v>
      </c>
      <c r="J2447" s="22">
        <v>5250</v>
      </c>
      <c r="K2447" s="23">
        <f t="shared" si="131"/>
        <v>3412.5000000000009</v>
      </c>
      <c r="L2447" s="23">
        <f t="shared" si="132"/>
        <v>1365.0000000000005</v>
      </c>
      <c r="M2447" s="33">
        <v>0.4</v>
      </c>
      <c r="N2447" s="30">
        <f t="shared" si="139"/>
        <v>0.65</v>
      </c>
      <c r="O2447" s="31">
        <v>3412.5</v>
      </c>
      <c r="P2447" s="31">
        <v>1365</v>
      </c>
      <c r="Q2447" s="30">
        <f t="shared" si="140"/>
        <v>2218.1250000000005</v>
      </c>
      <c r="R2447" s="27">
        <f t="shared" si="138"/>
        <v>12</v>
      </c>
    </row>
    <row r="2448" spans="1:18">
      <c r="A2448" s="1"/>
      <c r="B2448" s="6" t="s">
        <v>14</v>
      </c>
      <c r="C2448" s="6">
        <v>1185732</v>
      </c>
      <c r="D2448" s="7">
        <v>44539</v>
      </c>
      <c r="E2448" s="6" t="s">
        <v>46</v>
      </c>
      <c r="F2448" s="6" t="s">
        <v>90</v>
      </c>
      <c r="G2448" s="6" t="s">
        <v>91</v>
      </c>
      <c r="H2448" s="6" t="s">
        <v>21</v>
      </c>
      <c r="I2448" s="25">
        <v>0.75000000000000011</v>
      </c>
      <c r="J2448" s="22">
        <v>5250</v>
      </c>
      <c r="K2448" s="23">
        <f t="shared" si="131"/>
        <v>3937.5000000000005</v>
      </c>
      <c r="L2448" s="23">
        <f t="shared" si="132"/>
        <v>1378.125</v>
      </c>
      <c r="M2448" s="33">
        <v>0.35</v>
      </c>
      <c r="N2448" s="30">
        <f t="shared" si="139"/>
        <v>0.75</v>
      </c>
      <c r="O2448" s="31">
        <v>3937.5</v>
      </c>
      <c r="P2448" s="31">
        <v>1378.125</v>
      </c>
      <c r="Q2448" s="30">
        <f t="shared" si="140"/>
        <v>2953.1250000000005</v>
      </c>
      <c r="R2448" s="27">
        <f t="shared" si="138"/>
        <v>12</v>
      </c>
    </row>
    <row r="2449" spans="1:18">
      <c r="A2449" s="1"/>
      <c r="B2449" s="6" t="s">
        <v>14</v>
      </c>
      <c r="C2449" s="6">
        <v>1185732</v>
      </c>
      <c r="D2449" s="7">
        <v>44539</v>
      </c>
      <c r="E2449" s="6" t="s">
        <v>46</v>
      </c>
      <c r="F2449" s="6" t="s">
        <v>90</v>
      </c>
      <c r="G2449" s="6" t="s">
        <v>91</v>
      </c>
      <c r="H2449" s="6" t="s">
        <v>22</v>
      </c>
      <c r="I2449" s="25">
        <v>0.8</v>
      </c>
      <c r="J2449" s="22">
        <v>6250</v>
      </c>
      <c r="K2449" s="23">
        <f t="shared" si="131"/>
        <v>5000</v>
      </c>
      <c r="L2449" s="23">
        <f t="shared" si="132"/>
        <v>2500</v>
      </c>
      <c r="M2449" s="33">
        <v>0.5</v>
      </c>
      <c r="N2449" s="30">
        <f t="shared" si="139"/>
        <v>0.8</v>
      </c>
      <c r="O2449" s="31">
        <v>5000</v>
      </c>
      <c r="P2449" s="31">
        <v>2500</v>
      </c>
      <c r="Q2449" s="30">
        <f t="shared" si="140"/>
        <v>4000</v>
      </c>
      <c r="R2449" s="27">
        <f t="shared" si="138"/>
        <v>12</v>
      </c>
    </row>
    <row r="2450" spans="1:18">
      <c r="A2450" s="1" t="s">
        <v>39</v>
      </c>
      <c r="B2450" s="6" t="s">
        <v>14</v>
      </c>
      <c r="C2450" s="6">
        <v>1185732</v>
      </c>
      <c r="D2450" s="7">
        <v>44218</v>
      </c>
      <c r="E2450" s="6" t="s">
        <v>33</v>
      </c>
      <c r="F2450" s="6" t="s">
        <v>92</v>
      </c>
      <c r="G2450" s="6" t="s">
        <v>93</v>
      </c>
      <c r="H2450" s="6" t="s">
        <v>17</v>
      </c>
      <c r="I2450" s="25">
        <v>0.4</v>
      </c>
      <c r="J2450" s="22">
        <v>5000</v>
      </c>
      <c r="K2450" s="23">
        <f t="shared" si="131"/>
        <v>2000</v>
      </c>
      <c r="L2450" s="23">
        <f t="shared" si="132"/>
        <v>800</v>
      </c>
      <c r="M2450" s="33">
        <v>0.4</v>
      </c>
      <c r="N2450" s="30">
        <f t="shared" si="139"/>
        <v>0.4</v>
      </c>
      <c r="O2450" s="31">
        <v>2000</v>
      </c>
      <c r="P2450" s="31">
        <v>800</v>
      </c>
      <c r="Q2450" s="30">
        <f t="shared" si="140"/>
        <v>800</v>
      </c>
      <c r="R2450" s="27">
        <f t="shared" si="138"/>
        <v>1</v>
      </c>
    </row>
    <row r="2451" spans="1:18">
      <c r="A2451" s="1"/>
      <c r="B2451" s="6" t="s">
        <v>14</v>
      </c>
      <c r="C2451" s="6">
        <v>1185732</v>
      </c>
      <c r="D2451" s="7">
        <v>44218</v>
      </c>
      <c r="E2451" s="6" t="s">
        <v>33</v>
      </c>
      <c r="F2451" s="6" t="s">
        <v>92</v>
      </c>
      <c r="G2451" s="6" t="s">
        <v>93</v>
      </c>
      <c r="H2451" s="6" t="s">
        <v>18</v>
      </c>
      <c r="I2451" s="25">
        <v>0.4</v>
      </c>
      <c r="J2451" s="22">
        <v>3000</v>
      </c>
      <c r="K2451" s="23">
        <f t="shared" si="131"/>
        <v>1200</v>
      </c>
      <c r="L2451" s="23">
        <f t="shared" si="132"/>
        <v>420</v>
      </c>
      <c r="M2451" s="33">
        <v>0.35</v>
      </c>
      <c r="N2451" s="30">
        <f t="shared" si="139"/>
        <v>0.4</v>
      </c>
      <c r="O2451" s="31">
        <v>1200</v>
      </c>
      <c r="P2451" s="31">
        <v>420</v>
      </c>
      <c r="Q2451" s="30">
        <f t="shared" si="140"/>
        <v>480</v>
      </c>
      <c r="R2451" s="27">
        <f t="shared" si="138"/>
        <v>1</v>
      </c>
    </row>
    <row r="2452" spans="1:18">
      <c r="A2452" s="1"/>
      <c r="B2452" s="6" t="s">
        <v>14</v>
      </c>
      <c r="C2452" s="6">
        <v>1185732</v>
      </c>
      <c r="D2452" s="7">
        <v>44218</v>
      </c>
      <c r="E2452" s="6" t="s">
        <v>33</v>
      </c>
      <c r="F2452" s="6" t="s">
        <v>92</v>
      </c>
      <c r="G2452" s="6" t="s">
        <v>93</v>
      </c>
      <c r="H2452" s="6" t="s">
        <v>19</v>
      </c>
      <c r="I2452" s="25">
        <v>0.30000000000000004</v>
      </c>
      <c r="J2452" s="22">
        <v>3000</v>
      </c>
      <c r="K2452" s="23">
        <f t="shared" si="131"/>
        <v>900.00000000000011</v>
      </c>
      <c r="L2452" s="23">
        <f t="shared" si="132"/>
        <v>360.00000000000006</v>
      </c>
      <c r="M2452" s="33">
        <v>0.4</v>
      </c>
      <c r="N2452" s="30">
        <f t="shared" si="139"/>
        <v>0.3</v>
      </c>
      <c r="O2452" s="31">
        <v>900</v>
      </c>
      <c r="P2452" s="31">
        <v>360</v>
      </c>
      <c r="Q2452" s="30">
        <f t="shared" si="140"/>
        <v>270</v>
      </c>
      <c r="R2452" s="27">
        <f t="shared" si="138"/>
        <v>1</v>
      </c>
    </row>
    <row r="2453" spans="1:18">
      <c r="A2453" s="1"/>
      <c r="B2453" s="6" t="s">
        <v>14</v>
      </c>
      <c r="C2453" s="6">
        <v>1185732</v>
      </c>
      <c r="D2453" s="7">
        <v>44218</v>
      </c>
      <c r="E2453" s="6" t="s">
        <v>33</v>
      </c>
      <c r="F2453" s="6" t="s">
        <v>92</v>
      </c>
      <c r="G2453" s="6" t="s">
        <v>93</v>
      </c>
      <c r="H2453" s="6" t="s">
        <v>20</v>
      </c>
      <c r="I2453" s="25">
        <v>0.35000000000000003</v>
      </c>
      <c r="J2453" s="22">
        <v>1500</v>
      </c>
      <c r="K2453" s="23">
        <f t="shared" si="131"/>
        <v>525</v>
      </c>
      <c r="L2453" s="23">
        <f t="shared" si="132"/>
        <v>210</v>
      </c>
      <c r="M2453" s="33">
        <v>0.4</v>
      </c>
      <c r="N2453" s="30">
        <f t="shared" si="139"/>
        <v>0.35</v>
      </c>
      <c r="O2453" s="31">
        <v>525</v>
      </c>
      <c r="P2453" s="31">
        <v>210</v>
      </c>
      <c r="Q2453" s="30">
        <f t="shared" si="140"/>
        <v>183.75</v>
      </c>
      <c r="R2453" s="27">
        <f t="shared" si="138"/>
        <v>1</v>
      </c>
    </row>
    <row r="2454" spans="1:18">
      <c r="A2454" s="1"/>
      <c r="B2454" s="6" t="s">
        <v>14</v>
      </c>
      <c r="C2454" s="6">
        <v>1185732</v>
      </c>
      <c r="D2454" s="7">
        <v>44218</v>
      </c>
      <c r="E2454" s="6" t="s">
        <v>33</v>
      </c>
      <c r="F2454" s="6" t="s">
        <v>92</v>
      </c>
      <c r="G2454" s="6" t="s">
        <v>93</v>
      </c>
      <c r="H2454" s="6" t="s">
        <v>21</v>
      </c>
      <c r="I2454" s="25">
        <v>0.49999999999999994</v>
      </c>
      <c r="J2454" s="22">
        <v>2000</v>
      </c>
      <c r="K2454" s="23">
        <f t="shared" si="131"/>
        <v>999.99999999999989</v>
      </c>
      <c r="L2454" s="23">
        <f t="shared" si="132"/>
        <v>349.99999999999994</v>
      </c>
      <c r="M2454" s="33">
        <v>0.35</v>
      </c>
      <c r="N2454" s="30">
        <f t="shared" si="139"/>
        <v>0.5</v>
      </c>
      <c r="O2454" s="31">
        <v>1000</v>
      </c>
      <c r="P2454" s="31">
        <v>350</v>
      </c>
      <c r="Q2454" s="30">
        <f t="shared" si="140"/>
        <v>499.99999999999994</v>
      </c>
      <c r="R2454" s="27">
        <f t="shared" si="138"/>
        <v>1</v>
      </c>
    </row>
    <row r="2455" spans="1:18">
      <c r="A2455" s="1"/>
      <c r="B2455" s="6" t="s">
        <v>14</v>
      </c>
      <c r="C2455" s="6">
        <v>1185732</v>
      </c>
      <c r="D2455" s="7">
        <v>44218</v>
      </c>
      <c r="E2455" s="6" t="s">
        <v>33</v>
      </c>
      <c r="F2455" s="6" t="s">
        <v>92</v>
      </c>
      <c r="G2455" s="6" t="s">
        <v>93</v>
      </c>
      <c r="H2455" s="6" t="s">
        <v>22</v>
      </c>
      <c r="I2455" s="25">
        <v>0.4</v>
      </c>
      <c r="J2455" s="22">
        <v>3000</v>
      </c>
      <c r="K2455" s="23">
        <f t="shared" si="131"/>
        <v>1200</v>
      </c>
      <c r="L2455" s="23">
        <f t="shared" si="132"/>
        <v>480</v>
      </c>
      <c r="M2455" s="33">
        <v>0.4</v>
      </c>
      <c r="N2455" s="30">
        <f t="shared" si="139"/>
        <v>0.4</v>
      </c>
      <c r="O2455" s="31">
        <v>1200</v>
      </c>
      <c r="P2455" s="31">
        <v>480</v>
      </c>
      <c r="Q2455" s="30">
        <f t="shared" si="140"/>
        <v>480</v>
      </c>
      <c r="R2455" s="27">
        <f t="shared" si="138"/>
        <v>1</v>
      </c>
    </row>
    <row r="2456" spans="1:18">
      <c r="A2456" s="1"/>
      <c r="B2456" s="6" t="s">
        <v>14</v>
      </c>
      <c r="C2456" s="6">
        <v>1185732</v>
      </c>
      <c r="D2456" s="7">
        <v>44249</v>
      </c>
      <c r="E2456" s="6" t="s">
        <v>33</v>
      </c>
      <c r="F2456" s="6" t="s">
        <v>92</v>
      </c>
      <c r="G2456" s="6" t="s">
        <v>93</v>
      </c>
      <c r="H2456" s="6" t="s">
        <v>17</v>
      </c>
      <c r="I2456" s="25">
        <v>0.4</v>
      </c>
      <c r="J2456" s="22">
        <v>5500</v>
      </c>
      <c r="K2456" s="23">
        <f t="shared" si="131"/>
        <v>2200</v>
      </c>
      <c r="L2456" s="23">
        <f t="shared" si="132"/>
        <v>880</v>
      </c>
      <c r="M2456" s="33">
        <v>0.4</v>
      </c>
      <c r="N2456" s="30">
        <f t="shared" si="139"/>
        <v>0.4</v>
      </c>
      <c r="O2456" s="31">
        <v>2200</v>
      </c>
      <c r="P2456" s="31">
        <v>880</v>
      </c>
      <c r="Q2456" s="30">
        <f t="shared" si="140"/>
        <v>880</v>
      </c>
      <c r="R2456" s="27">
        <f t="shared" si="138"/>
        <v>2</v>
      </c>
    </row>
    <row r="2457" spans="1:18">
      <c r="A2457" s="1"/>
      <c r="B2457" s="6" t="s">
        <v>14</v>
      </c>
      <c r="C2457" s="6">
        <v>1185732</v>
      </c>
      <c r="D2457" s="7">
        <v>44249</v>
      </c>
      <c r="E2457" s="6" t="s">
        <v>33</v>
      </c>
      <c r="F2457" s="6" t="s">
        <v>92</v>
      </c>
      <c r="G2457" s="6" t="s">
        <v>93</v>
      </c>
      <c r="H2457" s="6" t="s">
        <v>18</v>
      </c>
      <c r="I2457" s="25">
        <v>0.4</v>
      </c>
      <c r="J2457" s="22">
        <v>2000</v>
      </c>
      <c r="K2457" s="23">
        <f t="shared" si="131"/>
        <v>800</v>
      </c>
      <c r="L2457" s="23">
        <f t="shared" si="132"/>
        <v>280</v>
      </c>
      <c r="M2457" s="33">
        <v>0.35</v>
      </c>
      <c r="N2457" s="30">
        <f t="shared" si="139"/>
        <v>0.4</v>
      </c>
      <c r="O2457" s="31">
        <v>800</v>
      </c>
      <c r="P2457" s="31">
        <v>280</v>
      </c>
      <c r="Q2457" s="30">
        <f t="shared" si="140"/>
        <v>320</v>
      </c>
      <c r="R2457" s="27">
        <f t="shared" si="138"/>
        <v>2</v>
      </c>
    </row>
    <row r="2458" spans="1:18">
      <c r="A2458" s="1"/>
      <c r="B2458" s="6" t="s">
        <v>14</v>
      </c>
      <c r="C2458" s="6">
        <v>1185732</v>
      </c>
      <c r="D2458" s="7">
        <v>44249</v>
      </c>
      <c r="E2458" s="6" t="s">
        <v>33</v>
      </c>
      <c r="F2458" s="6" t="s">
        <v>92</v>
      </c>
      <c r="G2458" s="6" t="s">
        <v>93</v>
      </c>
      <c r="H2458" s="6" t="s">
        <v>19</v>
      </c>
      <c r="I2458" s="25">
        <v>0.30000000000000004</v>
      </c>
      <c r="J2458" s="22">
        <v>2500</v>
      </c>
      <c r="K2458" s="23">
        <f t="shared" si="131"/>
        <v>750.00000000000011</v>
      </c>
      <c r="L2458" s="23">
        <f t="shared" si="132"/>
        <v>300.00000000000006</v>
      </c>
      <c r="M2458" s="33">
        <v>0.4</v>
      </c>
      <c r="N2458" s="30">
        <f t="shared" si="139"/>
        <v>0.3</v>
      </c>
      <c r="O2458" s="31">
        <v>750</v>
      </c>
      <c r="P2458" s="31">
        <v>300</v>
      </c>
      <c r="Q2458" s="30">
        <f t="shared" si="140"/>
        <v>225.00000000000003</v>
      </c>
      <c r="R2458" s="27">
        <f t="shared" si="138"/>
        <v>2</v>
      </c>
    </row>
    <row r="2459" spans="1:18">
      <c r="A2459" s="1"/>
      <c r="B2459" s="6" t="s">
        <v>14</v>
      </c>
      <c r="C2459" s="6">
        <v>1185732</v>
      </c>
      <c r="D2459" s="7">
        <v>44249</v>
      </c>
      <c r="E2459" s="6" t="s">
        <v>33</v>
      </c>
      <c r="F2459" s="6" t="s">
        <v>92</v>
      </c>
      <c r="G2459" s="6" t="s">
        <v>93</v>
      </c>
      <c r="H2459" s="6" t="s">
        <v>20</v>
      </c>
      <c r="I2459" s="25">
        <v>0.35000000000000003</v>
      </c>
      <c r="J2459" s="22">
        <v>1250</v>
      </c>
      <c r="K2459" s="23">
        <f t="shared" si="131"/>
        <v>437.50000000000006</v>
      </c>
      <c r="L2459" s="23">
        <f t="shared" si="132"/>
        <v>175.00000000000003</v>
      </c>
      <c r="M2459" s="33">
        <v>0.4</v>
      </c>
      <c r="N2459" s="30">
        <f t="shared" si="139"/>
        <v>0.35</v>
      </c>
      <c r="O2459" s="31">
        <v>437.5</v>
      </c>
      <c r="P2459" s="31">
        <v>175</v>
      </c>
      <c r="Q2459" s="30">
        <f t="shared" si="140"/>
        <v>153.125</v>
      </c>
      <c r="R2459" s="27">
        <f t="shared" si="138"/>
        <v>2</v>
      </c>
    </row>
    <row r="2460" spans="1:18">
      <c r="A2460" s="1"/>
      <c r="B2460" s="6" t="s">
        <v>14</v>
      </c>
      <c r="C2460" s="6">
        <v>1185732</v>
      </c>
      <c r="D2460" s="7">
        <v>44249</v>
      </c>
      <c r="E2460" s="6" t="s">
        <v>33</v>
      </c>
      <c r="F2460" s="6" t="s">
        <v>92</v>
      </c>
      <c r="G2460" s="6" t="s">
        <v>93</v>
      </c>
      <c r="H2460" s="6" t="s">
        <v>21</v>
      </c>
      <c r="I2460" s="25">
        <v>0.49999999999999994</v>
      </c>
      <c r="J2460" s="22">
        <v>2000</v>
      </c>
      <c r="K2460" s="23">
        <f t="shared" si="131"/>
        <v>999.99999999999989</v>
      </c>
      <c r="L2460" s="23">
        <f t="shared" si="132"/>
        <v>349.99999999999994</v>
      </c>
      <c r="M2460" s="33">
        <v>0.35</v>
      </c>
      <c r="N2460" s="30">
        <f t="shared" si="139"/>
        <v>0.5</v>
      </c>
      <c r="O2460" s="31">
        <v>1000</v>
      </c>
      <c r="P2460" s="31">
        <v>350</v>
      </c>
      <c r="Q2460" s="30">
        <f t="shared" si="140"/>
        <v>499.99999999999994</v>
      </c>
      <c r="R2460" s="27">
        <f t="shared" si="138"/>
        <v>2</v>
      </c>
    </row>
    <row r="2461" spans="1:18">
      <c r="A2461" s="1"/>
      <c r="B2461" s="6" t="s">
        <v>14</v>
      </c>
      <c r="C2461" s="6">
        <v>1185732</v>
      </c>
      <c r="D2461" s="7">
        <v>44249</v>
      </c>
      <c r="E2461" s="6" t="s">
        <v>33</v>
      </c>
      <c r="F2461" s="6" t="s">
        <v>92</v>
      </c>
      <c r="G2461" s="6" t="s">
        <v>93</v>
      </c>
      <c r="H2461" s="6" t="s">
        <v>22</v>
      </c>
      <c r="I2461" s="25">
        <v>0.4</v>
      </c>
      <c r="J2461" s="22">
        <v>3000</v>
      </c>
      <c r="K2461" s="23">
        <f t="shared" si="131"/>
        <v>1200</v>
      </c>
      <c r="L2461" s="23">
        <f t="shared" si="132"/>
        <v>480</v>
      </c>
      <c r="M2461" s="33">
        <v>0.4</v>
      </c>
      <c r="N2461" s="30">
        <f t="shared" si="139"/>
        <v>0.4</v>
      </c>
      <c r="O2461" s="31">
        <v>1200</v>
      </c>
      <c r="P2461" s="31">
        <v>480</v>
      </c>
      <c r="Q2461" s="30">
        <f t="shared" si="140"/>
        <v>480</v>
      </c>
      <c r="R2461" s="27">
        <f t="shared" ref="R2461:R2524" si="141">MONTH(D2461)</f>
        <v>2</v>
      </c>
    </row>
    <row r="2462" spans="1:18">
      <c r="A2462" s="1"/>
      <c r="B2462" s="6" t="s">
        <v>14</v>
      </c>
      <c r="C2462" s="6">
        <v>1185732</v>
      </c>
      <c r="D2462" s="7">
        <v>44276</v>
      </c>
      <c r="E2462" s="6" t="s">
        <v>33</v>
      </c>
      <c r="F2462" s="6" t="s">
        <v>92</v>
      </c>
      <c r="G2462" s="6" t="s">
        <v>93</v>
      </c>
      <c r="H2462" s="6" t="s">
        <v>17</v>
      </c>
      <c r="I2462" s="25">
        <v>0.45</v>
      </c>
      <c r="J2462" s="22">
        <v>5200</v>
      </c>
      <c r="K2462" s="23">
        <f t="shared" si="131"/>
        <v>2340</v>
      </c>
      <c r="L2462" s="23">
        <f t="shared" si="132"/>
        <v>936</v>
      </c>
      <c r="M2462" s="33">
        <v>0.4</v>
      </c>
      <c r="N2462" s="30">
        <f t="shared" si="139"/>
        <v>0.45</v>
      </c>
      <c r="O2462" s="31">
        <v>2340</v>
      </c>
      <c r="P2462" s="31">
        <v>936</v>
      </c>
      <c r="Q2462" s="30">
        <f t="shared" si="140"/>
        <v>1053</v>
      </c>
      <c r="R2462" s="27">
        <f t="shared" si="141"/>
        <v>3</v>
      </c>
    </row>
    <row r="2463" spans="1:18">
      <c r="A2463" s="1"/>
      <c r="B2463" s="6" t="s">
        <v>14</v>
      </c>
      <c r="C2463" s="6">
        <v>1185732</v>
      </c>
      <c r="D2463" s="7">
        <v>44276</v>
      </c>
      <c r="E2463" s="6" t="s">
        <v>33</v>
      </c>
      <c r="F2463" s="6" t="s">
        <v>92</v>
      </c>
      <c r="G2463" s="6" t="s">
        <v>93</v>
      </c>
      <c r="H2463" s="6" t="s">
        <v>18</v>
      </c>
      <c r="I2463" s="25">
        <v>0.45</v>
      </c>
      <c r="J2463" s="22">
        <v>2250</v>
      </c>
      <c r="K2463" s="23">
        <f t="shared" si="131"/>
        <v>1012.5</v>
      </c>
      <c r="L2463" s="23">
        <f t="shared" si="132"/>
        <v>354.375</v>
      </c>
      <c r="M2463" s="33">
        <v>0.35</v>
      </c>
      <c r="N2463" s="30">
        <f t="shared" si="139"/>
        <v>0.45</v>
      </c>
      <c r="O2463" s="31">
        <v>1012.5</v>
      </c>
      <c r="P2463" s="31">
        <v>354.375</v>
      </c>
      <c r="Q2463" s="30">
        <f t="shared" si="140"/>
        <v>455.625</v>
      </c>
      <c r="R2463" s="27">
        <f t="shared" si="141"/>
        <v>3</v>
      </c>
    </row>
    <row r="2464" spans="1:18">
      <c r="A2464" s="1"/>
      <c r="B2464" s="6" t="s">
        <v>14</v>
      </c>
      <c r="C2464" s="6">
        <v>1185732</v>
      </c>
      <c r="D2464" s="7">
        <v>44276</v>
      </c>
      <c r="E2464" s="6" t="s">
        <v>33</v>
      </c>
      <c r="F2464" s="6" t="s">
        <v>92</v>
      </c>
      <c r="G2464" s="6" t="s">
        <v>93</v>
      </c>
      <c r="H2464" s="6" t="s">
        <v>19</v>
      </c>
      <c r="I2464" s="25">
        <v>0.35000000000000003</v>
      </c>
      <c r="J2464" s="22">
        <v>2500</v>
      </c>
      <c r="K2464" s="23">
        <f t="shared" si="131"/>
        <v>875.00000000000011</v>
      </c>
      <c r="L2464" s="23">
        <f t="shared" si="132"/>
        <v>350.00000000000006</v>
      </c>
      <c r="M2464" s="33">
        <v>0.4</v>
      </c>
      <c r="N2464" s="30">
        <f t="shared" si="139"/>
        <v>0.35</v>
      </c>
      <c r="O2464" s="31">
        <v>875</v>
      </c>
      <c r="P2464" s="31">
        <v>350</v>
      </c>
      <c r="Q2464" s="30">
        <f t="shared" si="140"/>
        <v>306.25</v>
      </c>
      <c r="R2464" s="27">
        <f t="shared" si="141"/>
        <v>3</v>
      </c>
    </row>
    <row r="2465" spans="1:18">
      <c r="A2465" s="1"/>
      <c r="B2465" s="6" t="s">
        <v>14</v>
      </c>
      <c r="C2465" s="6">
        <v>1185732</v>
      </c>
      <c r="D2465" s="7">
        <v>44276</v>
      </c>
      <c r="E2465" s="6" t="s">
        <v>33</v>
      </c>
      <c r="F2465" s="6" t="s">
        <v>92</v>
      </c>
      <c r="G2465" s="6" t="s">
        <v>93</v>
      </c>
      <c r="H2465" s="6" t="s">
        <v>20</v>
      </c>
      <c r="I2465" s="25">
        <v>0.4</v>
      </c>
      <c r="J2465" s="22">
        <v>1000</v>
      </c>
      <c r="K2465" s="23">
        <f t="shared" si="131"/>
        <v>400</v>
      </c>
      <c r="L2465" s="23">
        <f t="shared" si="132"/>
        <v>160</v>
      </c>
      <c r="M2465" s="33">
        <v>0.4</v>
      </c>
      <c r="N2465" s="30">
        <f t="shared" si="139"/>
        <v>0.4</v>
      </c>
      <c r="O2465" s="31">
        <v>400</v>
      </c>
      <c r="P2465" s="31">
        <v>160</v>
      </c>
      <c r="Q2465" s="30">
        <f t="shared" si="140"/>
        <v>160</v>
      </c>
      <c r="R2465" s="27">
        <f t="shared" si="141"/>
        <v>3</v>
      </c>
    </row>
    <row r="2466" spans="1:18">
      <c r="A2466" s="1"/>
      <c r="B2466" s="6" t="s">
        <v>14</v>
      </c>
      <c r="C2466" s="6">
        <v>1185732</v>
      </c>
      <c r="D2466" s="7">
        <v>44276</v>
      </c>
      <c r="E2466" s="6" t="s">
        <v>33</v>
      </c>
      <c r="F2466" s="6" t="s">
        <v>92</v>
      </c>
      <c r="G2466" s="6" t="s">
        <v>93</v>
      </c>
      <c r="H2466" s="6" t="s">
        <v>21</v>
      </c>
      <c r="I2466" s="25">
        <v>0.54999999999999993</v>
      </c>
      <c r="J2466" s="22">
        <v>1500</v>
      </c>
      <c r="K2466" s="23">
        <f t="shared" si="131"/>
        <v>824.99999999999989</v>
      </c>
      <c r="L2466" s="23">
        <f t="shared" si="132"/>
        <v>288.74999999999994</v>
      </c>
      <c r="M2466" s="33">
        <v>0.35</v>
      </c>
      <c r="N2466" s="30">
        <f t="shared" si="139"/>
        <v>0.55000000000000004</v>
      </c>
      <c r="O2466" s="31">
        <v>825</v>
      </c>
      <c r="P2466" s="31">
        <v>288.75</v>
      </c>
      <c r="Q2466" s="30">
        <f t="shared" si="140"/>
        <v>453.75</v>
      </c>
      <c r="R2466" s="27">
        <f t="shared" si="141"/>
        <v>3</v>
      </c>
    </row>
    <row r="2467" spans="1:18">
      <c r="A2467" s="1"/>
      <c r="B2467" s="6" t="s">
        <v>14</v>
      </c>
      <c r="C2467" s="6">
        <v>1185732</v>
      </c>
      <c r="D2467" s="7">
        <v>44276</v>
      </c>
      <c r="E2467" s="6" t="s">
        <v>33</v>
      </c>
      <c r="F2467" s="6" t="s">
        <v>92</v>
      </c>
      <c r="G2467" s="6" t="s">
        <v>93</v>
      </c>
      <c r="H2467" s="6" t="s">
        <v>22</v>
      </c>
      <c r="I2467" s="25">
        <v>0.45</v>
      </c>
      <c r="J2467" s="22">
        <v>2500</v>
      </c>
      <c r="K2467" s="23">
        <f t="shared" si="131"/>
        <v>1125</v>
      </c>
      <c r="L2467" s="23">
        <f t="shared" si="132"/>
        <v>450</v>
      </c>
      <c r="M2467" s="33">
        <v>0.4</v>
      </c>
      <c r="N2467" s="30">
        <f t="shared" si="139"/>
        <v>0.45</v>
      </c>
      <c r="O2467" s="31">
        <v>1125</v>
      </c>
      <c r="P2467" s="31">
        <v>450</v>
      </c>
      <c r="Q2467" s="30">
        <f t="shared" si="140"/>
        <v>506.25</v>
      </c>
      <c r="R2467" s="27">
        <f t="shared" si="141"/>
        <v>3</v>
      </c>
    </row>
    <row r="2468" spans="1:18">
      <c r="A2468" s="1"/>
      <c r="B2468" s="6" t="s">
        <v>14</v>
      </c>
      <c r="C2468" s="6">
        <v>1185732</v>
      </c>
      <c r="D2468" s="7">
        <v>44308</v>
      </c>
      <c r="E2468" s="6" t="s">
        <v>33</v>
      </c>
      <c r="F2468" s="6" t="s">
        <v>92</v>
      </c>
      <c r="G2468" s="6" t="s">
        <v>93</v>
      </c>
      <c r="H2468" s="6" t="s">
        <v>17</v>
      </c>
      <c r="I2468" s="25">
        <v>0.45</v>
      </c>
      <c r="J2468" s="22">
        <v>4750</v>
      </c>
      <c r="K2468" s="23">
        <f t="shared" si="131"/>
        <v>2137.5</v>
      </c>
      <c r="L2468" s="23">
        <f t="shared" si="132"/>
        <v>855</v>
      </c>
      <c r="M2468" s="33">
        <v>0.4</v>
      </c>
      <c r="N2468" s="30">
        <f t="shared" si="139"/>
        <v>0.45</v>
      </c>
      <c r="O2468" s="31">
        <v>2137.5</v>
      </c>
      <c r="P2468" s="31">
        <v>855</v>
      </c>
      <c r="Q2468" s="30">
        <f t="shared" si="140"/>
        <v>961.875</v>
      </c>
      <c r="R2468" s="27">
        <f t="shared" si="141"/>
        <v>4</v>
      </c>
    </row>
    <row r="2469" spans="1:18">
      <c r="A2469" s="1"/>
      <c r="B2469" s="6" t="s">
        <v>14</v>
      </c>
      <c r="C2469" s="6">
        <v>1185732</v>
      </c>
      <c r="D2469" s="7">
        <v>44308</v>
      </c>
      <c r="E2469" s="6" t="s">
        <v>33</v>
      </c>
      <c r="F2469" s="6" t="s">
        <v>92</v>
      </c>
      <c r="G2469" s="6" t="s">
        <v>93</v>
      </c>
      <c r="H2469" s="6" t="s">
        <v>18</v>
      </c>
      <c r="I2469" s="25">
        <v>0.45</v>
      </c>
      <c r="J2469" s="22">
        <v>1750</v>
      </c>
      <c r="K2469" s="23">
        <f t="shared" si="131"/>
        <v>787.5</v>
      </c>
      <c r="L2469" s="23">
        <f t="shared" si="132"/>
        <v>275.625</v>
      </c>
      <c r="M2469" s="33">
        <v>0.35</v>
      </c>
      <c r="N2469" s="30">
        <f t="shared" si="139"/>
        <v>0.45</v>
      </c>
      <c r="O2469" s="31">
        <v>787.5</v>
      </c>
      <c r="P2469" s="31">
        <v>275.625</v>
      </c>
      <c r="Q2469" s="30">
        <f t="shared" si="140"/>
        <v>354.375</v>
      </c>
      <c r="R2469" s="27">
        <f t="shared" si="141"/>
        <v>4</v>
      </c>
    </row>
    <row r="2470" spans="1:18">
      <c r="A2470" s="1"/>
      <c r="B2470" s="6" t="s">
        <v>14</v>
      </c>
      <c r="C2470" s="6">
        <v>1185732</v>
      </c>
      <c r="D2470" s="7">
        <v>44308</v>
      </c>
      <c r="E2470" s="6" t="s">
        <v>33</v>
      </c>
      <c r="F2470" s="6" t="s">
        <v>92</v>
      </c>
      <c r="G2470" s="6" t="s">
        <v>93</v>
      </c>
      <c r="H2470" s="6" t="s">
        <v>19</v>
      </c>
      <c r="I2470" s="25">
        <v>0.4</v>
      </c>
      <c r="J2470" s="22">
        <v>1750</v>
      </c>
      <c r="K2470" s="23">
        <f t="shared" si="131"/>
        <v>700</v>
      </c>
      <c r="L2470" s="23">
        <f t="shared" si="132"/>
        <v>280</v>
      </c>
      <c r="M2470" s="33">
        <v>0.4</v>
      </c>
      <c r="N2470" s="30">
        <f t="shared" si="139"/>
        <v>0.4</v>
      </c>
      <c r="O2470" s="31">
        <v>700</v>
      </c>
      <c r="P2470" s="31">
        <v>280</v>
      </c>
      <c r="Q2470" s="30">
        <f t="shared" si="140"/>
        <v>280</v>
      </c>
      <c r="R2470" s="27">
        <f t="shared" si="141"/>
        <v>4</v>
      </c>
    </row>
    <row r="2471" spans="1:18">
      <c r="A2471" s="1"/>
      <c r="B2471" s="6" t="s">
        <v>14</v>
      </c>
      <c r="C2471" s="6">
        <v>1185732</v>
      </c>
      <c r="D2471" s="7">
        <v>44308</v>
      </c>
      <c r="E2471" s="6" t="s">
        <v>33</v>
      </c>
      <c r="F2471" s="6" t="s">
        <v>92</v>
      </c>
      <c r="G2471" s="6" t="s">
        <v>93</v>
      </c>
      <c r="H2471" s="6" t="s">
        <v>20</v>
      </c>
      <c r="I2471" s="25">
        <v>0.45</v>
      </c>
      <c r="J2471" s="22">
        <v>1000</v>
      </c>
      <c r="K2471" s="23">
        <f t="shared" si="131"/>
        <v>450</v>
      </c>
      <c r="L2471" s="23">
        <f t="shared" si="132"/>
        <v>180</v>
      </c>
      <c r="M2471" s="33">
        <v>0.4</v>
      </c>
      <c r="N2471" s="30">
        <f t="shared" si="139"/>
        <v>0.45</v>
      </c>
      <c r="O2471" s="31">
        <v>450</v>
      </c>
      <c r="P2471" s="31">
        <v>180</v>
      </c>
      <c r="Q2471" s="30">
        <f t="shared" si="140"/>
        <v>202.5</v>
      </c>
      <c r="R2471" s="27">
        <f t="shared" si="141"/>
        <v>4</v>
      </c>
    </row>
    <row r="2472" spans="1:18">
      <c r="A2472" s="1"/>
      <c r="B2472" s="6" t="s">
        <v>14</v>
      </c>
      <c r="C2472" s="6">
        <v>1185732</v>
      </c>
      <c r="D2472" s="7">
        <v>44308</v>
      </c>
      <c r="E2472" s="6" t="s">
        <v>33</v>
      </c>
      <c r="F2472" s="6" t="s">
        <v>92</v>
      </c>
      <c r="G2472" s="6" t="s">
        <v>93</v>
      </c>
      <c r="H2472" s="6" t="s">
        <v>21</v>
      </c>
      <c r="I2472" s="25">
        <v>0.5</v>
      </c>
      <c r="J2472" s="22">
        <v>1250</v>
      </c>
      <c r="K2472" s="23">
        <f t="shared" si="131"/>
        <v>625</v>
      </c>
      <c r="L2472" s="23">
        <f t="shared" si="132"/>
        <v>218.75</v>
      </c>
      <c r="M2472" s="33">
        <v>0.35</v>
      </c>
      <c r="N2472" s="30">
        <f t="shared" si="139"/>
        <v>0.5</v>
      </c>
      <c r="O2472" s="31">
        <v>625</v>
      </c>
      <c r="P2472" s="31">
        <v>218.75</v>
      </c>
      <c r="Q2472" s="30">
        <f t="shared" si="140"/>
        <v>312.5</v>
      </c>
      <c r="R2472" s="27">
        <f t="shared" si="141"/>
        <v>4</v>
      </c>
    </row>
    <row r="2473" spans="1:18">
      <c r="A2473" s="1"/>
      <c r="B2473" s="6" t="s">
        <v>14</v>
      </c>
      <c r="C2473" s="6">
        <v>1185732</v>
      </c>
      <c r="D2473" s="7">
        <v>44308</v>
      </c>
      <c r="E2473" s="6" t="s">
        <v>33</v>
      </c>
      <c r="F2473" s="6" t="s">
        <v>92</v>
      </c>
      <c r="G2473" s="6" t="s">
        <v>93</v>
      </c>
      <c r="H2473" s="6" t="s">
        <v>22</v>
      </c>
      <c r="I2473" s="25">
        <v>0.4</v>
      </c>
      <c r="J2473" s="22">
        <v>2500</v>
      </c>
      <c r="K2473" s="23">
        <f t="shared" si="131"/>
        <v>1000</v>
      </c>
      <c r="L2473" s="23">
        <f t="shared" si="132"/>
        <v>400</v>
      </c>
      <c r="M2473" s="33">
        <v>0.4</v>
      </c>
      <c r="N2473" s="30">
        <f t="shared" si="139"/>
        <v>0.4</v>
      </c>
      <c r="O2473" s="31">
        <v>1000</v>
      </c>
      <c r="P2473" s="31">
        <v>400</v>
      </c>
      <c r="Q2473" s="30">
        <f t="shared" si="140"/>
        <v>400</v>
      </c>
      <c r="R2473" s="27">
        <f t="shared" si="141"/>
        <v>4</v>
      </c>
    </row>
    <row r="2474" spans="1:18">
      <c r="A2474" s="1"/>
      <c r="B2474" s="6" t="s">
        <v>14</v>
      </c>
      <c r="C2474" s="6">
        <v>1185732</v>
      </c>
      <c r="D2474" s="7">
        <v>44339</v>
      </c>
      <c r="E2474" s="6" t="s">
        <v>33</v>
      </c>
      <c r="F2474" s="6" t="s">
        <v>92</v>
      </c>
      <c r="G2474" s="6" t="s">
        <v>93</v>
      </c>
      <c r="H2474" s="6" t="s">
        <v>17</v>
      </c>
      <c r="I2474" s="25">
        <v>0.5</v>
      </c>
      <c r="J2474" s="22">
        <v>5200</v>
      </c>
      <c r="K2474" s="23">
        <f t="shared" si="131"/>
        <v>2600</v>
      </c>
      <c r="L2474" s="23">
        <f t="shared" si="132"/>
        <v>1040</v>
      </c>
      <c r="M2474" s="33">
        <v>0.4</v>
      </c>
      <c r="N2474" s="30">
        <f t="shared" si="139"/>
        <v>0.5</v>
      </c>
      <c r="O2474" s="31">
        <v>2600</v>
      </c>
      <c r="P2474" s="31">
        <v>1040</v>
      </c>
      <c r="Q2474" s="30">
        <f t="shared" si="140"/>
        <v>1300</v>
      </c>
      <c r="R2474" s="27">
        <f t="shared" si="141"/>
        <v>5</v>
      </c>
    </row>
    <row r="2475" spans="1:18">
      <c r="A2475" s="1"/>
      <c r="B2475" s="6" t="s">
        <v>14</v>
      </c>
      <c r="C2475" s="6">
        <v>1185732</v>
      </c>
      <c r="D2475" s="7">
        <v>44339</v>
      </c>
      <c r="E2475" s="6" t="s">
        <v>33</v>
      </c>
      <c r="F2475" s="6" t="s">
        <v>92</v>
      </c>
      <c r="G2475" s="6" t="s">
        <v>93</v>
      </c>
      <c r="H2475" s="6" t="s">
        <v>18</v>
      </c>
      <c r="I2475" s="25">
        <v>0.45000000000000007</v>
      </c>
      <c r="J2475" s="22">
        <v>2250</v>
      </c>
      <c r="K2475" s="23">
        <f t="shared" si="131"/>
        <v>1012.5000000000001</v>
      </c>
      <c r="L2475" s="23">
        <f t="shared" si="132"/>
        <v>354.375</v>
      </c>
      <c r="M2475" s="33">
        <v>0.35</v>
      </c>
      <c r="N2475" s="30">
        <f t="shared" si="139"/>
        <v>0.45</v>
      </c>
      <c r="O2475" s="31">
        <v>1012.5</v>
      </c>
      <c r="P2475" s="31">
        <v>354.375</v>
      </c>
      <c r="Q2475" s="30">
        <f t="shared" si="140"/>
        <v>455.62500000000006</v>
      </c>
      <c r="R2475" s="27">
        <f t="shared" si="141"/>
        <v>5</v>
      </c>
    </row>
    <row r="2476" spans="1:18">
      <c r="A2476" s="1"/>
      <c r="B2476" s="6" t="s">
        <v>14</v>
      </c>
      <c r="C2476" s="6">
        <v>1185732</v>
      </c>
      <c r="D2476" s="7">
        <v>44339</v>
      </c>
      <c r="E2476" s="6" t="s">
        <v>33</v>
      </c>
      <c r="F2476" s="6" t="s">
        <v>92</v>
      </c>
      <c r="G2476" s="6" t="s">
        <v>93</v>
      </c>
      <c r="H2476" s="6" t="s">
        <v>19</v>
      </c>
      <c r="I2476" s="25">
        <v>0.4</v>
      </c>
      <c r="J2476" s="22">
        <v>2000</v>
      </c>
      <c r="K2476" s="23">
        <f t="shared" si="131"/>
        <v>800</v>
      </c>
      <c r="L2476" s="23">
        <f t="shared" si="132"/>
        <v>320</v>
      </c>
      <c r="M2476" s="33">
        <v>0.4</v>
      </c>
      <c r="N2476" s="30">
        <f t="shared" si="139"/>
        <v>0.4</v>
      </c>
      <c r="O2476" s="31">
        <v>800</v>
      </c>
      <c r="P2476" s="31">
        <v>320</v>
      </c>
      <c r="Q2476" s="30">
        <f t="shared" si="140"/>
        <v>320</v>
      </c>
      <c r="R2476" s="27">
        <f t="shared" si="141"/>
        <v>5</v>
      </c>
    </row>
    <row r="2477" spans="1:18">
      <c r="A2477" s="1"/>
      <c r="B2477" s="6" t="s">
        <v>14</v>
      </c>
      <c r="C2477" s="6">
        <v>1185732</v>
      </c>
      <c r="D2477" s="7">
        <v>44339</v>
      </c>
      <c r="E2477" s="6" t="s">
        <v>33</v>
      </c>
      <c r="F2477" s="6" t="s">
        <v>92</v>
      </c>
      <c r="G2477" s="6" t="s">
        <v>93</v>
      </c>
      <c r="H2477" s="6" t="s">
        <v>20</v>
      </c>
      <c r="I2477" s="25">
        <v>0.4</v>
      </c>
      <c r="J2477" s="22">
        <v>1250</v>
      </c>
      <c r="K2477" s="23">
        <f t="shared" si="131"/>
        <v>500</v>
      </c>
      <c r="L2477" s="23">
        <f t="shared" si="132"/>
        <v>200</v>
      </c>
      <c r="M2477" s="33">
        <v>0.4</v>
      </c>
      <c r="N2477" s="30">
        <f t="shared" si="139"/>
        <v>0.4</v>
      </c>
      <c r="O2477" s="31">
        <v>500</v>
      </c>
      <c r="P2477" s="31">
        <v>200</v>
      </c>
      <c r="Q2477" s="30">
        <f t="shared" si="140"/>
        <v>200</v>
      </c>
      <c r="R2477" s="27">
        <f t="shared" si="141"/>
        <v>5</v>
      </c>
    </row>
    <row r="2478" spans="1:18">
      <c r="A2478" s="1"/>
      <c r="B2478" s="6" t="s">
        <v>14</v>
      </c>
      <c r="C2478" s="6">
        <v>1185732</v>
      </c>
      <c r="D2478" s="7">
        <v>44339</v>
      </c>
      <c r="E2478" s="6" t="s">
        <v>33</v>
      </c>
      <c r="F2478" s="6" t="s">
        <v>92</v>
      </c>
      <c r="G2478" s="6" t="s">
        <v>93</v>
      </c>
      <c r="H2478" s="6" t="s">
        <v>21</v>
      </c>
      <c r="I2478" s="25">
        <v>0.5</v>
      </c>
      <c r="J2478" s="22">
        <v>1500</v>
      </c>
      <c r="K2478" s="23">
        <f t="shared" si="131"/>
        <v>750</v>
      </c>
      <c r="L2478" s="23">
        <f t="shared" si="132"/>
        <v>262.5</v>
      </c>
      <c r="M2478" s="33">
        <v>0.35</v>
      </c>
      <c r="N2478" s="30">
        <f t="shared" si="139"/>
        <v>0.5</v>
      </c>
      <c r="O2478" s="31">
        <v>750</v>
      </c>
      <c r="P2478" s="31">
        <v>262.5</v>
      </c>
      <c r="Q2478" s="30">
        <f t="shared" si="140"/>
        <v>375</v>
      </c>
      <c r="R2478" s="27">
        <f t="shared" si="141"/>
        <v>5</v>
      </c>
    </row>
    <row r="2479" spans="1:18">
      <c r="A2479" s="1"/>
      <c r="B2479" s="6" t="s">
        <v>14</v>
      </c>
      <c r="C2479" s="6">
        <v>1185732</v>
      </c>
      <c r="D2479" s="7">
        <v>44339</v>
      </c>
      <c r="E2479" s="6" t="s">
        <v>33</v>
      </c>
      <c r="F2479" s="6" t="s">
        <v>92</v>
      </c>
      <c r="G2479" s="6" t="s">
        <v>93</v>
      </c>
      <c r="H2479" s="6" t="s">
        <v>22</v>
      </c>
      <c r="I2479" s="25">
        <v>0.55000000000000004</v>
      </c>
      <c r="J2479" s="22">
        <v>2750</v>
      </c>
      <c r="K2479" s="23">
        <f t="shared" si="131"/>
        <v>1512.5000000000002</v>
      </c>
      <c r="L2479" s="23">
        <f t="shared" si="132"/>
        <v>605.00000000000011</v>
      </c>
      <c r="M2479" s="33">
        <v>0.4</v>
      </c>
      <c r="N2479" s="30">
        <f t="shared" si="139"/>
        <v>0.55000000000000004</v>
      </c>
      <c r="O2479" s="31">
        <v>1512.5</v>
      </c>
      <c r="P2479" s="31">
        <v>605</v>
      </c>
      <c r="Q2479" s="30">
        <f t="shared" si="140"/>
        <v>831.87500000000023</v>
      </c>
      <c r="R2479" s="27">
        <f t="shared" si="141"/>
        <v>5</v>
      </c>
    </row>
    <row r="2480" spans="1:18">
      <c r="A2480" s="1"/>
      <c r="B2480" s="6" t="s">
        <v>14</v>
      </c>
      <c r="C2480" s="6">
        <v>1185732</v>
      </c>
      <c r="D2480" s="7">
        <v>44369</v>
      </c>
      <c r="E2480" s="6" t="s">
        <v>33</v>
      </c>
      <c r="F2480" s="6" t="s">
        <v>92</v>
      </c>
      <c r="G2480" s="6" t="s">
        <v>93</v>
      </c>
      <c r="H2480" s="6" t="s">
        <v>17</v>
      </c>
      <c r="I2480" s="25">
        <v>0.4</v>
      </c>
      <c r="J2480" s="22">
        <v>5250</v>
      </c>
      <c r="K2480" s="23">
        <f t="shared" si="131"/>
        <v>2100</v>
      </c>
      <c r="L2480" s="23">
        <f t="shared" si="132"/>
        <v>840</v>
      </c>
      <c r="M2480" s="33">
        <v>0.4</v>
      </c>
      <c r="N2480" s="30">
        <f t="shared" si="139"/>
        <v>0.4</v>
      </c>
      <c r="O2480" s="31">
        <v>2100</v>
      </c>
      <c r="P2480" s="31">
        <v>840</v>
      </c>
      <c r="Q2480" s="30">
        <f t="shared" si="140"/>
        <v>840</v>
      </c>
      <c r="R2480" s="27">
        <f t="shared" si="141"/>
        <v>6</v>
      </c>
    </row>
    <row r="2481" spans="1:18">
      <c r="A2481" s="1"/>
      <c r="B2481" s="6" t="s">
        <v>14</v>
      </c>
      <c r="C2481" s="6">
        <v>1185732</v>
      </c>
      <c r="D2481" s="7">
        <v>44369</v>
      </c>
      <c r="E2481" s="6" t="s">
        <v>33</v>
      </c>
      <c r="F2481" s="6" t="s">
        <v>92</v>
      </c>
      <c r="G2481" s="6" t="s">
        <v>93</v>
      </c>
      <c r="H2481" s="6" t="s">
        <v>18</v>
      </c>
      <c r="I2481" s="25">
        <v>0.35000000000000009</v>
      </c>
      <c r="J2481" s="22">
        <v>2750</v>
      </c>
      <c r="K2481" s="23">
        <f t="shared" si="131"/>
        <v>962.50000000000023</v>
      </c>
      <c r="L2481" s="23">
        <f t="shared" si="132"/>
        <v>336.87500000000006</v>
      </c>
      <c r="M2481" s="33">
        <v>0.35</v>
      </c>
      <c r="N2481" s="30">
        <f t="shared" si="139"/>
        <v>0.35</v>
      </c>
      <c r="O2481" s="31">
        <v>962.5</v>
      </c>
      <c r="P2481" s="31">
        <v>336.875</v>
      </c>
      <c r="Q2481" s="30">
        <f t="shared" si="140"/>
        <v>336.87500000000006</v>
      </c>
      <c r="R2481" s="27">
        <f t="shared" si="141"/>
        <v>6</v>
      </c>
    </row>
    <row r="2482" spans="1:18">
      <c r="A2482" s="1"/>
      <c r="B2482" s="6" t="s">
        <v>14</v>
      </c>
      <c r="C2482" s="6">
        <v>1185732</v>
      </c>
      <c r="D2482" s="7">
        <v>44369</v>
      </c>
      <c r="E2482" s="6" t="s">
        <v>33</v>
      </c>
      <c r="F2482" s="6" t="s">
        <v>92</v>
      </c>
      <c r="G2482" s="6" t="s">
        <v>93</v>
      </c>
      <c r="H2482" s="6" t="s">
        <v>19</v>
      </c>
      <c r="I2482" s="25">
        <v>0.30000000000000004</v>
      </c>
      <c r="J2482" s="22">
        <v>2250</v>
      </c>
      <c r="K2482" s="23">
        <f t="shared" si="131"/>
        <v>675.00000000000011</v>
      </c>
      <c r="L2482" s="23">
        <f t="shared" si="132"/>
        <v>270.00000000000006</v>
      </c>
      <c r="M2482" s="33">
        <v>0.4</v>
      </c>
      <c r="N2482" s="30">
        <f t="shared" si="139"/>
        <v>0.3</v>
      </c>
      <c r="O2482" s="31">
        <v>675</v>
      </c>
      <c r="P2482" s="31">
        <v>270</v>
      </c>
      <c r="Q2482" s="30">
        <f t="shared" si="140"/>
        <v>202.50000000000003</v>
      </c>
      <c r="R2482" s="27">
        <f t="shared" si="141"/>
        <v>6</v>
      </c>
    </row>
    <row r="2483" spans="1:18">
      <c r="A2483" s="1"/>
      <c r="B2483" s="6" t="s">
        <v>14</v>
      </c>
      <c r="C2483" s="6">
        <v>1185732</v>
      </c>
      <c r="D2483" s="7">
        <v>44369</v>
      </c>
      <c r="E2483" s="6" t="s">
        <v>33</v>
      </c>
      <c r="F2483" s="6" t="s">
        <v>92</v>
      </c>
      <c r="G2483" s="6" t="s">
        <v>93</v>
      </c>
      <c r="H2483" s="6" t="s">
        <v>20</v>
      </c>
      <c r="I2483" s="25">
        <v>0.30000000000000004</v>
      </c>
      <c r="J2483" s="22">
        <v>2000</v>
      </c>
      <c r="K2483" s="23">
        <f t="shared" si="131"/>
        <v>600.00000000000011</v>
      </c>
      <c r="L2483" s="23">
        <f t="shared" si="132"/>
        <v>240.00000000000006</v>
      </c>
      <c r="M2483" s="33">
        <v>0.4</v>
      </c>
      <c r="N2483" s="30">
        <f t="shared" si="139"/>
        <v>0.3</v>
      </c>
      <c r="O2483" s="31">
        <v>600</v>
      </c>
      <c r="P2483" s="31">
        <v>240</v>
      </c>
      <c r="Q2483" s="30">
        <f t="shared" si="140"/>
        <v>180.00000000000003</v>
      </c>
      <c r="R2483" s="27">
        <f t="shared" si="141"/>
        <v>6</v>
      </c>
    </row>
    <row r="2484" spans="1:18">
      <c r="A2484" s="1"/>
      <c r="B2484" s="6" t="s">
        <v>14</v>
      </c>
      <c r="C2484" s="6">
        <v>1185732</v>
      </c>
      <c r="D2484" s="7">
        <v>44369</v>
      </c>
      <c r="E2484" s="6" t="s">
        <v>33</v>
      </c>
      <c r="F2484" s="6" t="s">
        <v>92</v>
      </c>
      <c r="G2484" s="6" t="s">
        <v>93</v>
      </c>
      <c r="H2484" s="6" t="s">
        <v>21</v>
      </c>
      <c r="I2484" s="25">
        <v>0.5</v>
      </c>
      <c r="J2484" s="22">
        <v>2000</v>
      </c>
      <c r="K2484" s="23">
        <f t="shared" si="131"/>
        <v>1000</v>
      </c>
      <c r="L2484" s="23">
        <f t="shared" si="132"/>
        <v>350</v>
      </c>
      <c r="M2484" s="33">
        <v>0.35</v>
      </c>
      <c r="N2484" s="30">
        <f t="shared" si="139"/>
        <v>0.5</v>
      </c>
      <c r="O2484" s="31">
        <v>1000</v>
      </c>
      <c r="P2484" s="31">
        <v>350</v>
      </c>
      <c r="Q2484" s="30">
        <f t="shared" si="140"/>
        <v>500</v>
      </c>
      <c r="R2484" s="27">
        <f t="shared" si="141"/>
        <v>6</v>
      </c>
    </row>
    <row r="2485" spans="1:18">
      <c r="A2485" s="1"/>
      <c r="B2485" s="6" t="s">
        <v>14</v>
      </c>
      <c r="C2485" s="6">
        <v>1185732</v>
      </c>
      <c r="D2485" s="7">
        <v>44369</v>
      </c>
      <c r="E2485" s="6" t="s">
        <v>33</v>
      </c>
      <c r="F2485" s="6" t="s">
        <v>92</v>
      </c>
      <c r="G2485" s="6" t="s">
        <v>93</v>
      </c>
      <c r="H2485" s="6" t="s">
        <v>22</v>
      </c>
      <c r="I2485" s="25">
        <v>0.55000000000000004</v>
      </c>
      <c r="J2485" s="22">
        <v>3750</v>
      </c>
      <c r="K2485" s="23">
        <f t="shared" si="131"/>
        <v>2062.5</v>
      </c>
      <c r="L2485" s="23">
        <f t="shared" si="132"/>
        <v>825</v>
      </c>
      <c r="M2485" s="33">
        <v>0.4</v>
      </c>
      <c r="N2485" s="30">
        <f t="shared" si="139"/>
        <v>0.55000000000000004</v>
      </c>
      <c r="O2485" s="31">
        <v>2062.5</v>
      </c>
      <c r="P2485" s="31">
        <v>825</v>
      </c>
      <c r="Q2485" s="30">
        <f t="shared" si="140"/>
        <v>1134.375</v>
      </c>
      <c r="R2485" s="27">
        <f t="shared" si="141"/>
        <v>6</v>
      </c>
    </row>
    <row r="2486" spans="1:18">
      <c r="A2486" s="1"/>
      <c r="B2486" s="6" t="s">
        <v>14</v>
      </c>
      <c r="C2486" s="6">
        <v>1185732</v>
      </c>
      <c r="D2486" s="7">
        <v>44398</v>
      </c>
      <c r="E2486" s="6" t="s">
        <v>33</v>
      </c>
      <c r="F2486" s="6" t="s">
        <v>92</v>
      </c>
      <c r="G2486" s="6" t="s">
        <v>93</v>
      </c>
      <c r="H2486" s="6" t="s">
        <v>17</v>
      </c>
      <c r="I2486" s="25">
        <v>0.5</v>
      </c>
      <c r="J2486" s="22">
        <v>6000</v>
      </c>
      <c r="K2486" s="23">
        <f t="shared" si="131"/>
        <v>3000</v>
      </c>
      <c r="L2486" s="23">
        <f t="shared" si="132"/>
        <v>1200</v>
      </c>
      <c r="M2486" s="33">
        <v>0.4</v>
      </c>
      <c r="N2486" s="30">
        <f t="shared" si="139"/>
        <v>0.5</v>
      </c>
      <c r="O2486" s="31">
        <v>3000</v>
      </c>
      <c r="P2486" s="31">
        <v>1200</v>
      </c>
      <c r="Q2486" s="30">
        <f t="shared" si="140"/>
        <v>1500</v>
      </c>
      <c r="R2486" s="27">
        <f t="shared" si="141"/>
        <v>7</v>
      </c>
    </row>
    <row r="2487" spans="1:18">
      <c r="A2487" s="1"/>
      <c r="B2487" s="6" t="s">
        <v>14</v>
      </c>
      <c r="C2487" s="6">
        <v>1185732</v>
      </c>
      <c r="D2487" s="7">
        <v>44398</v>
      </c>
      <c r="E2487" s="6" t="s">
        <v>33</v>
      </c>
      <c r="F2487" s="6" t="s">
        <v>92</v>
      </c>
      <c r="G2487" s="6" t="s">
        <v>93</v>
      </c>
      <c r="H2487" s="6" t="s">
        <v>18</v>
      </c>
      <c r="I2487" s="25">
        <v>0.45000000000000007</v>
      </c>
      <c r="J2487" s="22">
        <v>3500</v>
      </c>
      <c r="K2487" s="23">
        <f t="shared" si="131"/>
        <v>1575.0000000000002</v>
      </c>
      <c r="L2487" s="23">
        <f t="shared" si="132"/>
        <v>551.25</v>
      </c>
      <c r="M2487" s="33">
        <v>0.35</v>
      </c>
      <c r="N2487" s="30">
        <f t="shared" si="139"/>
        <v>0.45</v>
      </c>
      <c r="O2487" s="31">
        <v>1575</v>
      </c>
      <c r="P2487" s="31">
        <v>551.25</v>
      </c>
      <c r="Q2487" s="30">
        <f t="shared" si="140"/>
        <v>708.75000000000011</v>
      </c>
      <c r="R2487" s="27">
        <f t="shared" si="141"/>
        <v>7</v>
      </c>
    </row>
    <row r="2488" spans="1:18">
      <c r="A2488" s="1"/>
      <c r="B2488" s="6" t="s">
        <v>14</v>
      </c>
      <c r="C2488" s="6">
        <v>1185732</v>
      </c>
      <c r="D2488" s="7">
        <v>44398</v>
      </c>
      <c r="E2488" s="6" t="s">
        <v>33</v>
      </c>
      <c r="F2488" s="6" t="s">
        <v>92</v>
      </c>
      <c r="G2488" s="6" t="s">
        <v>93</v>
      </c>
      <c r="H2488" s="6" t="s">
        <v>19</v>
      </c>
      <c r="I2488" s="25">
        <v>0.4</v>
      </c>
      <c r="J2488" s="22">
        <v>2750</v>
      </c>
      <c r="K2488" s="23">
        <f t="shared" si="131"/>
        <v>1100</v>
      </c>
      <c r="L2488" s="23">
        <f t="shared" si="132"/>
        <v>440</v>
      </c>
      <c r="M2488" s="33">
        <v>0.4</v>
      </c>
      <c r="N2488" s="30">
        <f t="shared" si="139"/>
        <v>0.4</v>
      </c>
      <c r="O2488" s="31">
        <v>1100</v>
      </c>
      <c r="P2488" s="31">
        <v>440</v>
      </c>
      <c r="Q2488" s="30">
        <f t="shared" si="140"/>
        <v>440</v>
      </c>
      <c r="R2488" s="27">
        <f t="shared" si="141"/>
        <v>7</v>
      </c>
    </row>
    <row r="2489" spans="1:18">
      <c r="A2489" s="1"/>
      <c r="B2489" s="6" t="s">
        <v>14</v>
      </c>
      <c r="C2489" s="6">
        <v>1185732</v>
      </c>
      <c r="D2489" s="7">
        <v>44398</v>
      </c>
      <c r="E2489" s="6" t="s">
        <v>33</v>
      </c>
      <c r="F2489" s="6" t="s">
        <v>92</v>
      </c>
      <c r="G2489" s="6" t="s">
        <v>93</v>
      </c>
      <c r="H2489" s="6" t="s">
        <v>20</v>
      </c>
      <c r="I2489" s="25">
        <v>0.4</v>
      </c>
      <c r="J2489" s="22">
        <v>2250</v>
      </c>
      <c r="K2489" s="23">
        <f t="shared" si="131"/>
        <v>900</v>
      </c>
      <c r="L2489" s="23">
        <f t="shared" si="132"/>
        <v>360</v>
      </c>
      <c r="M2489" s="33">
        <v>0.4</v>
      </c>
      <c r="N2489" s="30">
        <f t="shared" si="139"/>
        <v>0.4</v>
      </c>
      <c r="O2489" s="31">
        <v>900</v>
      </c>
      <c r="P2489" s="31">
        <v>360</v>
      </c>
      <c r="Q2489" s="30">
        <f t="shared" si="140"/>
        <v>360</v>
      </c>
      <c r="R2489" s="27">
        <f t="shared" si="141"/>
        <v>7</v>
      </c>
    </row>
    <row r="2490" spans="1:18">
      <c r="A2490" s="1"/>
      <c r="B2490" s="6" t="s">
        <v>14</v>
      </c>
      <c r="C2490" s="6">
        <v>1185732</v>
      </c>
      <c r="D2490" s="7">
        <v>44398</v>
      </c>
      <c r="E2490" s="6" t="s">
        <v>33</v>
      </c>
      <c r="F2490" s="6" t="s">
        <v>92</v>
      </c>
      <c r="G2490" s="6" t="s">
        <v>93</v>
      </c>
      <c r="H2490" s="6" t="s">
        <v>21</v>
      </c>
      <c r="I2490" s="25">
        <v>0.5</v>
      </c>
      <c r="J2490" s="22">
        <v>2500</v>
      </c>
      <c r="K2490" s="23">
        <f t="shared" si="131"/>
        <v>1250</v>
      </c>
      <c r="L2490" s="23">
        <f t="shared" si="132"/>
        <v>437.5</v>
      </c>
      <c r="M2490" s="33">
        <v>0.35</v>
      </c>
      <c r="N2490" s="30">
        <f t="shared" si="139"/>
        <v>0.5</v>
      </c>
      <c r="O2490" s="31">
        <v>1250</v>
      </c>
      <c r="P2490" s="31">
        <v>437.5</v>
      </c>
      <c r="Q2490" s="30">
        <f t="shared" si="140"/>
        <v>625</v>
      </c>
      <c r="R2490" s="27">
        <f t="shared" si="141"/>
        <v>7</v>
      </c>
    </row>
    <row r="2491" spans="1:18">
      <c r="A2491" s="1"/>
      <c r="B2491" s="6" t="s">
        <v>14</v>
      </c>
      <c r="C2491" s="6">
        <v>1185732</v>
      </c>
      <c r="D2491" s="7">
        <v>44398</v>
      </c>
      <c r="E2491" s="6" t="s">
        <v>33</v>
      </c>
      <c r="F2491" s="6" t="s">
        <v>92</v>
      </c>
      <c r="G2491" s="6" t="s">
        <v>93</v>
      </c>
      <c r="H2491" s="6" t="s">
        <v>22</v>
      </c>
      <c r="I2491" s="25">
        <v>0.55000000000000004</v>
      </c>
      <c r="J2491" s="22">
        <v>4250</v>
      </c>
      <c r="K2491" s="23">
        <f t="shared" si="131"/>
        <v>2337.5</v>
      </c>
      <c r="L2491" s="23">
        <f t="shared" si="132"/>
        <v>935</v>
      </c>
      <c r="M2491" s="33">
        <v>0.4</v>
      </c>
      <c r="N2491" s="30">
        <f t="shared" si="139"/>
        <v>0.55000000000000004</v>
      </c>
      <c r="O2491" s="31">
        <v>2337.5</v>
      </c>
      <c r="P2491" s="31">
        <v>935</v>
      </c>
      <c r="Q2491" s="30">
        <f t="shared" si="140"/>
        <v>1285.625</v>
      </c>
      <c r="R2491" s="27">
        <f t="shared" si="141"/>
        <v>7</v>
      </c>
    </row>
    <row r="2492" spans="1:18">
      <c r="A2492" s="1"/>
      <c r="B2492" s="6" t="s">
        <v>14</v>
      </c>
      <c r="C2492" s="6">
        <v>1185732</v>
      </c>
      <c r="D2492" s="7">
        <v>44430</v>
      </c>
      <c r="E2492" s="6" t="s">
        <v>33</v>
      </c>
      <c r="F2492" s="6" t="s">
        <v>92</v>
      </c>
      <c r="G2492" s="6" t="s">
        <v>93</v>
      </c>
      <c r="H2492" s="6" t="s">
        <v>17</v>
      </c>
      <c r="I2492" s="25">
        <v>0.5</v>
      </c>
      <c r="J2492" s="22">
        <v>5750</v>
      </c>
      <c r="K2492" s="23">
        <f t="shared" si="131"/>
        <v>2875</v>
      </c>
      <c r="L2492" s="23">
        <f t="shared" si="132"/>
        <v>1150</v>
      </c>
      <c r="M2492" s="33">
        <v>0.4</v>
      </c>
      <c r="N2492" s="30">
        <f t="shared" si="139"/>
        <v>0.5</v>
      </c>
      <c r="O2492" s="31">
        <v>2875</v>
      </c>
      <c r="P2492" s="31">
        <v>1150</v>
      </c>
      <c r="Q2492" s="30">
        <f t="shared" si="140"/>
        <v>1437.5</v>
      </c>
      <c r="R2492" s="27">
        <f t="shared" si="141"/>
        <v>8</v>
      </c>
    </row>
    <row r="2493" spans="1:18">
      <c r="A2493" s="1"/>
      <c r="B2493" s="6" t="s">
        <v>14</v>
      </c>
      <c r="C2493" s="6">
        <v>1185732</v>
      </c>
      <c r="D2493" s="7">
        <v>44430</v>
      </c>
      <c r="E2493" s="6" t="s">
        <v>33</v>
      </c>
      <c r="F2493" s="6" t="s">
        <v>92</v>
      </c>
      <c r="G2493" s="6" t="s">
        <v>93</v>
      </c>
      <c r="H2493" s="6" t="s">
        <v>18</v>
      </c>
      <c r="I2493" s="25">
        <v>0.45000000000000007</v>
      </c>
      <c r="J2493" s="22">
        <v>3500</v>
      </c>
      <c r="K2493" s="23">
        <f t="shared" si="131"/>
        <v>1575.0000000000002</v>
      </c>
      <c r="L2493" s="23">
        <f t="shared" si="132"/>
        <v>551.25</v>
      </c>
      <c r="M2493" s="33">
        <v>0.35</v>
      </c>
      <c r="N2493" s="30">
        <f t="shared" si="139"/>
        <v>0.45</v>
      </c>
      <c r="O2493" s="31">
        <v>1575</v>
      </c>
      <c r="P2493" s="31">
        <v>551.25</v>
      </c>
      <c r="Q2493" s="30">
        <f t="shared" si="140"/>
        <v>708.75000000000011</v>
      </c>
      <c r="R2493" s="27">
        <f t="shared" si="141"/>
        <v>8</v>
      </c>
    </row>
    <row r="2494" spans="1:18">
      <c r="A2494" s="1"/>
      <c r="B2494" s="6" t="s">
        <v>14</v>
      </c>
      <c r="C2494" s="6">
        <v>1185732</v>
      </c>
      <c r="D2494" s="7">
        <v>44430</v>
      </c>
      <c r="E2494" s="6" t="s">
        <v>33</v>
      </c>
      <c r="F2494" s="6" t="s">
        <v>92</v>
      </c>
      <c r="G2494" s="6" t="s">
        <v>93</v>
      </c>
      <c r="H2494" s="6" t="s">
        <v>19</v>
      </c>
      <c r="I2494" s="25">
        <v>0.4</v>
      </c>
      <c r="J2494" s="22">
        <v>2750</v>
      </c>
      <c r="K2494" s="23">
        <f t="shared" si="131"/>
        <v>1100</v>
      </c>
      <c r="L2494" s="23">
        <f t="shared" si="132"/>
        <v>440</v>
      </c>
      <c r="M2494" s="33">
        <v>0.4</v>
      </c>
      <c r="N2494" s="30">
        <f t="shared" si="139"/>
        <v>0.4</v>
      </c>
      <c r="O2494" s="31">
        <v>1100</v>
      </c>
      <c r="P2494" s="31">
        <v>440</v>
      </c>
      <c r="Q2494" s="30">
        <f t="shared" si="140"/>
        <v>440</v>
      </c>
      <c r="R2494" s="27">
        <f t="shared" si="141"/>
        <v>8</v>
      </c>
    </row>
    <row r="2495" spans="1:18">
      <c r="A2495" s="1"/>
      <c r="B2495" s="6" t="s">
        <v>14</v>
      </c>
      <c r="C2495" s="6">
        <v>1185732</v>
      </c>
      <c r="D2495" s="7">
        <v>44430</v>
      </c>
      <c r="E2495" s="6" t="s">
        <v>33</v>
      </c>
      <c r="F2495" s="6" t="s">
        <v>92</v>
      </c>
      <c r="G2495" s="6" t="s">
        <v>93</v>
      </c>
      <c r="H2495" s="6" t="s">
        <v>20</v>
      </c>
      <c r="I2495" s="25">
        <v>0.4</v>
      </c>
      <c r="J2495" s="22">
        <v>2500</v>
      </c>
      <c r="K2495" s="23">
        <f t="shared" si="131"/>
        <v>1000</v>
      </c>
      <c r="L2495" s="23">
        <f t="shared" si="132"/>
        <v>400</v>
      </c>
      <c r="M2495" s="33">
        <v>0.4</v>
      </c>
      <c r="N2495" s="30">
        <f t="shared" si="139"/>
        <v>0.4</v>
      </c>
      <c r="O2495" s="31">
        <v>1000</v>
      </c>
      <c r="P2495" s="31">
        <v>400</v>
      </c>
      <c r="Q2495" s="30">
        <f t="shared" si="140"/>
        <v>400</v>
      </c>
      <c r="R2495" s="27">
        <f t="shared" si="141"/>
        <v>8</v>
      </c>
    </row>
    <row r="2496" spans="1:18">
      <c r="A2496" s="1"/>
      <c r="B2496" s="6" t="s">
        <v>14</v>
      </c>
      <c r="C2496" s="6">
        <v>1185732</v>
      </c>
      <c r="D2496" s="7">
        <v>44430</v>
      </c>
      <c r="E2496" s="6" t="s">
        <v>33</v>
      </c>
      <c r="F2496" s="6" t="s">
        <v>92</v>
      </c>
      <c r="G2496" s="6" t="s">
        <v>93</v>
      </c>
      <c r="H2496" s="6" t="s">
        <v>21</v>
      </c>
      <c r="I2496" s="25">
        <v>0.5</v>
      </c>
      <c r="J2496" s="22">
        <v>2250</v>
      </c>
      <c r="K2496" s="23">
        <f t="shared" si="131"/>
        <v>1125</v>
      </c>
      <c r="L2496" s="23">
        <f t="shared" si="132"/>
        <v>393.75</v>
      </c>
      <c r="M2496" s="33">
        <v>0.35</v>
      </c>
      <c r="N2496" s="30">
        <f t="shared" si="139"/>
        <v>0.5</v>
      </c>
      <c r="O2496" s="31">
        <v>1125</v>
      </c>
      <c r="P2496" s="31">
        <v>393.75</v>
      </c>
      <c r="Q2496" s="30">
        <f t="shared" si="140"/>
        <v>562.5</v>
      </c>
      <c r="R2496" s="27">
        <f t="shared" si="141"/>
        <v>8</v>
      </c>
    </row>
    <row r="2497" spans="1:18">
      <c r="A2497" s="1"/>
      <c r="B2497" s="6" t="s">
        <v>14</v>
      </c>
      <c r="C2497" s="6">
        <v>1185732</v>
      </c>
      <c r="D2497" s="7">
        <v>44430</v>
      </c>
      <c r="E2497" s="6" t="s">
        <v>33</v>
      </c>
      <c r="F2497" s="6" t="s">
        <v>92</v>
      </c>
      <c r="G2497" s="6" t="s">
        <v>93</v>
      </c>
      <c r="H2497" s="6" t="s">
        <v>22</v>
      </c>
      <c r="I2497" s="25">
        <v>0.55000000000000004</v>
      </c>
      <c r="J2497" s="22">
        <v>4000</v>
      </c>
      <c r="K2497" s="23">
        <f t="shared" si="131"/>
        <v>2200</v>
      </c>
      <c r="L2497" s="23">
        <f t="shared" si="132"/>
        <v>880</v>
      </c>
      <c r="M2497" s="33">
        <v>0.4</v>
      </c>
      <c r="N2497" s="30">
        <f t="shared" si="139"/>
        <v>0.55000000000000004</v>
      </c>
      <c r="O2497" s="31">
        <v>2200</v>
      </c>
      <c r="P2497" s="31">
        <v>880</v>
      </c>
      <c r="Q2497" s="30">
        <f t="shared" si="140"/>
        <v>1210</v>
      </c>
      <c r="R2497" s="27">
        <f t="shared" si="141"/>
        <v>8</v>
      </c>
    </row>
    <row r="2498" spans="1:18">
      <c r="A2498" s="1"/>
      <c r="B2498" s="6" t="s">
        <v>14</v>
      </c>
      <c r="C2498" s="6">
        <v>1185732</v>
      </c>
      <c r="D2498" s="7">
        <v>44462</v>
      </c>
      <c r="E2498" s="6" t="s">
        <v>33</v>
      </c>
      <c r="F2498" s="6" t="s">
        <v>92</v>
      </c>
      <c r="G2498" s="6" t="s">
        <v>93</v>
      </c>
      <c r="H2498" s="6" t="s">
        <v>17</v>
      </c>
      <c r="I2498" s="25">
        <v>0.5</v>
      </c>
      <c r="J2498" s="22">
        <v>5250</v>
      </c>
      <c r="K2498" s="23">
        <f t="shared" si="131"/>
        <v>2625</v>
      </c>
      <c r="L2498" s="23">
        <f t="shared" si="132"/>
        <v>1050</v>
      </c>
      <c r="M2498" s="33">
        <v>0.4</v>
      </c>
      <c r="N2498" s="30">
        <f t="shared" si="139"/>
        <v>0.5</v>
      </c>
      <c r="O2498" s="31">
        <v>2625</v>
      </c>
      <c r="P2498" s="31">
        <v>1050</v>
      </c>
      <c r="Q2498" s="30">
        <f t="shared" si="140"/>
        <v>1312.5</v>
      </c>
      <c r="R2498" s="27">
        <f t="shared" si="141"/>
        <v>9</v>
      </c>
    </row>
    <row r="2499" spans="1:18">
      <c r="A2499" s="1"/>
      <c r="B2499" s="6" t="s">
        <v>14</v>
      </c>
      <c r="C2499" s="6">
        <v>1185732</v>
      </c>
      <c r="D2499" s="7">
        <v>44462</v>
      </c>
      <c r="E2499" s="6" t="s">
        <v>33</v>
      </c>
      <c r="F2499" s="6" t="s">
        <v>92</v>
      </c>
      <c r="G2499" s="6" t="s">
        <v>93</v>
      </c>
      <c r="H2499" s="6" t="s">
        <v>18</v>
      </c>
      <c r="I2499" s="25">
        <v>0.45000000000000007</v>
      </c>
      <c r="J2499" s="22">
        <v>3250</v>
      </c>
      <c r="K2499" s="23">
        <f t="shared" si="131"/>
        <v>1462.5000000000002</v>
      </c>
      <c r="L2499" s="23">
        <f t="shared" si="132"/>
        <v>511.87500000000006</v>
      </c>
      <c r="M2499" s="33">
        <v>0.35</v>
      </c>
      <c r="N2499" s="30">
        <f t="shared" ref="N2499:N2562" si="142">_xlfn.NUMBERVALUE(SUBSTITUTE(I2499,"$",""))</f>
        <v>0.45</v>
      </c>
      <c r="O2499" s="31">
        <v>1462.5</v>
      </c>
      <c r="P2499" s="31">
        <v>511.875</v>
      </c>
      <c r="Q2499" s="30">
        <f t="shared" ref="Q2499:Q2562" si="143">N2499*K2499</f>
        <v>658.12500000000011</v>
      </c>
      <c r="R2499" s="27">
        <f t="shared" si="141"/>
        <v>9</v>
      </c>
    </row>
    <row r="2500" spans="1:18">
      <c r="A2500" s="1"/>
      <c r="B2500" s="6" t="s">
        <v>14</v>
      </c>
      <c r="C2500" s="6">
        <v>1185732</v>
      </c>
      <c r="D2500" s="7">
        <v>44462</v>
      </c>
      <c r="E2500" s="6" t="s">
        <v>33</v>
      </c>
      <c r="F2500" s="6" t="s">
        <v>92</v>
      </c>
      <c r="G2500" s="6" t="s">
        <v>93</v>
      </c>
      <c r="H2500" s="6" t="s">
        <v>19</v>
      </c>
      <c r="I2500" s="25">
        <v>0.35000000000000003</v>
      </c>
      <c r="J2500" s="22">
        <v>2250</v>
      </c>
      <c r="K2500" s="23">
        <f t="shared" si="131"/>
        <v>787.50000000000011</v>
      </c>
      <c r="L2500" s="23">
        <f t="shared" si="132"/>
        <v>315.00000000000006</v>
      </c>
      <c r="M2500" s="33">
        <v>0.4</v>
      </c>
      <c r="N2500" s="30">
        <f t="shared" si="142"/>
        <v>0.35</v>
      </c>
      <c r="O2500" s="31">
        <v>787.5</v>
      </c>
      <c r="P2500" s="31">
        <v>315</v>
      </c>
      <c r="Q2500" s="30">
        <f t="shared" si="143"/>
        <v>275.625</v>
      </c>
      <c r="R2500" s="27">
        <f t="shared" si="141"/>
        <v>9</v>
      </c>
    </row>
    <row r="2501" spans="1:18">
      <c r="A2501" s="1"/>
      <c r="B2501" s="6" t="s">
        <v>14</v>
      </c>
      <c r="C2501" s="6">
        <v>1185732</v>
      </c>
      <c r="D2501" s="7">
        <v>44462</v>
      </c>
      <c r="E2501" s="6" t="s">
        <v>33</v>
      </c>
      <c r="F2501" s="6" t="s">
        <v>92</v>
      </c>
      <c r="G2501" s="6" t="s">
        <v>93</v>
      </c>
      <c r="H2501" s="6" t="s">
        <v>20</v>
      </c>
      <c r="I2501" s="25">
        <v>0.35000000000000003</v>
      </c>
      <c r="J2501" s="22">
        <v>2000</v>
      </c>
      <c r="K2501" s="23">
        <f t="shared" si="131"/>
        <v>700.00000000000011</v>
      </c>
      <c r="L2501" s="23">
        <f t="shared" si="132"/>
        <v>280.00000000000006</v>
      </c>
      <c r="M2501" s="33">
        <v>0.4</v>
      </c>
      <c r="N2501" s="30">
        <f t="shared" si="142"/>
        <v>0.35</v>
      </c>
      <c r="O2501" s="31">
        <v>700</v>
      </c>
      <c r="P2501" s="31">
        <v>280</v>
      </c>
      <c r="Q2501" s="30">
        <f t="shared" si="143"/>
        <v>245.00000000000003</v>
      </c>
      <c r="R2501" s="27">
        <f t="shared" si="141"/>
        <v>9</v>
      </c>
    </row>
    <row r="2502" spans="1:18">
      <c r="A2502" s="1"/>
      <c r="B2502" s="6" t="s">
        <v>14</v>
      </c>
      <c r="C2502" s="6">
        <v>1185732</v>
      </c>
      <c r="D2502" s="7">
        <v>44462</v>
      </c>
      <c r="E2502" s="6" t="s">
        <v>33</v>
      </c>
      <c r="F2502" s="6" t="s">
        <v>92</v>
      </c>
      <c r="G2502" s="6" t="s">
        <v>93</v>
      </c>
      <c r="H2502" s="6" t="s">
        <v>21</v>
      </c>
      <c r="I2502" s="25">
        <v>0.45</v>
      </c>
      <c r="J2502" s="22">
        <v>2000</v>
      </c>
      <c r="K2502" s="23">
        <f t="shared" si="131"/>
        <v>900</v>
      </c>
      <c r="L2502" s="23">
        <f t="shared" si="132"/>
        <v>315</v>
      </c>
      <c r="M2502" s="33">
        <v>0.35</v>
      </c>
      <c r="N2502" s="30">
        <f t="shared" si="142"/>
        <v>0.45</v>
      </c>
      <c r="O2502" s="31">
        <v>900</v>
      </c>
      <c r="P2502" s="31">
        <v>315</v>
      </c>
      <c r="Q2502" s="30">
        <f t="shared" si="143"/>
        <v>405</v>
      </c>
      <c r="R2502" s="27">
        <f t="shared" si="141"/>
        <v>9</v>
      </c>
    </row>
    <row r="2503" spans="1:18">
      <c r="A2503" s="1"/>
      <c r="B2503" s="6" t="s">
        <v>14</v>
      </c>
      <c r="C2503" s="6">
        <v>1185732</v>
      </c>
      <c r="D2503" s="7">
        <v>44462</v>
      </c>
      <c r="E2503" s="6" t="s">
        <v>33</v>
      </c>
      <c r="F2503" s="6" t="s">
        <v>92</v>
      </c>
      <c r="G2503" s="6" t="s">
        <v>93</v>
      </c>
      <c r="H2503" s="6" t="s">
        <v>22</v>
      </c>
      <c r="I2503" s="25">
        <v>0.5</v>
      </c>
      <c r="J2503" s="22">
        <v>2750</v>
      </c>
      <c r="K2503" s="23">
        <f t="shared" si="131"/>
        <v>1375</v>
      </c>
      <c r="L2503" s="23">
        <f t="shared" si="132"/>
        <v>550</v>
      </c>
      <c r="M2503" s="33">
        <v>0.4</v>
      </c>
      <c r="N2503" s="30">
        <f t="shared" si="142"/>
        <v>0.5</v>
      </c>
      <c r="O2503" s="31">
        <v>1375</v>
      </c>
      <c r="P2503" s="31">
        <v>550</v>
      </c>
      <c r="Q2503" s="30">
        <f t="shared" si="143"/>
        <v>687.5</v>
      </c>
      <c r="R2503" s="27">
        <f t="shared" si="141"/>
        <v>9</v>
      </c>
    </row>
    <row r="2504" spans="1:18">
      <c r="A2504" s="1"/>
      <c r="B2504" s="6" t="s">
        <v>14</v>
      </c>
      <c r="C2504" s="6">
        <v>1185732</v>
      </c>
      <c r="D2504" s="7">
        <v>44491</v>
      </c>
      <c r="E2504" s="6" t="s">
        <v>33</v>
      </c>
      <c r="F2504" s="6" t="s">
        <v>92</v>
      </c>
      <c r="G2504" s="6" t="s">
        <v>93</v>
      </c>
      <c r="H2504" s="6" t="s">
        <v>17</v>
      </c>
      <c r="I2504" s="25">
        <v>0.54999999999999993</v>
      </c>
      <c r="J2504" s="22">
        <v>4500</v>
      </c>
      <c r="K2504" s="23">
        <f t="shared" si="131"/>
        <v>2474.9999999999995</v>
      </c>
      <c r="L2504" s="23">
        <f t="shared" si="132"/>
        <v>989.99999999999989</v>
      </c>
      <c r="M2504" s="33">
        <v>0.4</v>
      </c>
      <c r="N2504" s="30">
        <f t="shared" si="142"/>
        <v>0.55000000000000004</v>
      </c>
      <c r="O2504" s="31">
        <v>2475</v>
      </c>
      <c r="P2504" s="31">
        <v>990</v>
      </c>
      <c r="Q2504" s="30">
        <f t="shared" si="143"/>
        <v>1361.2499999999998</v>
      </c>
      <c r="R2504" s="27">
        <f t="shared" si="141"/>
        <v>10</v>
      </c>
    </row>
    <row r="2505" spans="1:18">
      <c r="A2505" s="1"/>
      <c r="B2505" s="6" t="s">
        <v>14</v>
      </c>
      <c r="C2505" s="6">
        <v>1185732</v>
      </c>
      <c r="D2505" s="7">
        <v>44491</v>
      </c>
      <c r="E2505" s="6" t="s">
        <v>33</v>
      </c>
      <c r="F2505" s="6" t="s">
        <v>92</v>
      </c>
      <c r="G2505" s="6" t="s">
        <v>93</v>
      </c>
      <c r="H2505" s="6" t="s">
        <v>18</v>
      </c>
      <c r="I2505" s="25">
        <v>0.45</v>
      </c>
      <c r="J2505" s="22">
        <v>2750</v>
      </c>
      <c r="K2505" s="23">
        <f t="shared" si="131"/>
        <v>1237.5</v>
      </c>
      <c r="L2505" s="23">
        <f t="shared" si="132"/>
        <v>433.125</v>
      </c>
      <c r="M2505" s="33">
        <v>0.35</v>
      </c>
      <c r="N2505" s="30">
        <f t="shared" si="142"/>
        <v>0.45</v>
      </c>
      <c r="O2505" s="31">
        <v>1237.5</v>
      </c>
      <c r="P2505" s="31">
        <v>433.125</v>
      </c>
      <c r="Q2505" s="30">
        <f t="shared" si="143"/>
        <v>556.875</v>
      </c>
      <c r="R2505" s="27">
        <f t="shared" si="141"/>
        <v>10</v>
      </c>
    </row>
    <row r="2506" spans="1:18">
      <c r="A2506" s="1"/>
      <c r="B2506" s="6" t="s">
        <v>14</v>
      </c>
      <c r="C2506" s="6">
        <v>1185732</v>
      </c>
      <c r="D2506" s="7">
        <v>44491</v>
      </c>
      <c r="E2506" s="6" t="s">
        <v>33</v>
      </c>
      <c r="F2506" s="6" t="s">
        <v>92</v>
      </c>
      <c r="G2506" s="6" t="s">
        <v>93</v>
      </c>
      <c r="H2506" s="6" t="s">
        <v>19</v>
      </c>
      <c r="I2506" s="25">
        <v>0.45</v>
      </c>
      <c r="J2506" s="22">
        <v>1750</v>
      </c>
      <c r="K2506" s="23">
        <f t="shared" si="131"/>
        <v>787.5</v>
      </c>
      <c r="L2506" s="23">
        <f t="shared" si="132"/>
        <v>315</v>
      </c>
      <c r="M2506" s="33">
        <v>0.4</v>
      </c>
      <c r="N2506" s="30">
        <f t="shared" si="142"/>
        <v>0.45</v>
      </c>
      <c r="O2506" s="31">
        <v>787.5</v>
      </c>
      <c r="P2506" s="31">
        <v>315</v>
      </c>
      <c r="Q2506" s="30">
        <f t="shared" si="143"/>
        <v>354.375</v>
      </c>
      <c r="R2506" s="27">
        <f t="shared" si="141"/>
        <v>10</v>
      </c>
    </row>
    <row r="2507" spans="1:18">
      <c r="A2507" s="1"/>
      <c r="B2507" s="6" t="s">
        <v>14</v>
      </c>
      <c r="C2507" s="6">
        <v>1185732</v>
      </c>
      <c r="D2507" s="7">
        <v>44491</v>
      </c>
      <c r="E2507" s="6" t="s">
        <v>33</v>
      </c>
      <c r="F2507" s="6" t="s">
        <v>92</v>
      </c>
      <c r="G2507" s="6" t="s">
        <v>93</v>
      </c>
      <c r="H2507" s="6" t="s">
        <v>20</v>
      </c>
      <c r="I2507" s="25">
        <v>0.45</v>
      </c>
      <c r="J2507" s="22">
        <v>1500</v>
      </c>
      <c r="K2507" s="23">
        <f t="shared" si="131"/>
        <v>675</v>
      </c>
      <c r="L2507" s="23">
        <f t="shared" si="132"/>
        <v>270</v>
      </c>
      <c r="M2507" s="33">
        <v>0.4</v>
      </c>
      <c r="N2507" s="30">
        <f t="shared" si="142"/>
        <v>0.45</v>
      </c>
      <c r="O2507" s="31">
        <v>675</v>
      </c>
      <c r="P2507" s="31">
        <v>270</v>
      </c>
      <c r="Q2507" s="30">
        <f t="shared" si="143"/>
        <v>303.75</v>
      </c>
      <c r="R2507" s="27">
        <f t="shared" si="141"/>
        <v>10</v>
      </c>
    </row>
    <row r="2508" spans="1:18">
      <c r="A2508" s="1"/>
      <c r="B2508" s="6" t="s">
        <v>14</v>
      </c>
      <c r="C2508" s="6">
        <v>1185732</v>
      </c>
      <c r="D2508" s="7">
        <v>44491</v>
      </c>
      <c r="E2508" s="6" t="s">
        <v>33</v>
      </c>
      <c r="F2508" s="6" t="s">
        <v>92</v>
      </c>
      <c r="G2508" s="6" t="s">
        <v>93</v>
      </c>
      <c r="H2508" s="6" t="s">
        <v>21</v>
      </c>
      <c r="I2508" s="25">
        <v>0.54999999999999993</v>
      </c>
      <c r="J2508" s="22">
        <v>1500</v>
      </c>
      <c r="K2508" s="23">
        <f t="shared" si="131"/>
        <v>824.99999999999989</v>
      </c>
      <c r="L2508" s="23">
        <f t="shared" si="132"/>
        <v>288.74999999999994</v>
      </c>
      <c r="M2508" s="33">
        <v>0.35</v>
      </c>
      <c r="N2508" s="30">
        <f t="shared" si="142"/>
        <v>0.55000000000000004</v>
      </c>
      <c r="O2508" s="31">
        <v>825</v>
      </c>
      <c r="P2508" s="31">
        <v>288.75</v>
      </c>
      <c r="Q2508" s="30">
        <f t="shared" si="143"/>
        <v>453.75</v>
      </c>
      <c r="R2508" s="27">
        <f t="shared" si="141"/>
        <v>10</v>
      </c>
    </row>
    <row r="2509" spans="1:18">
      <c r="A2509" s="1"/>
      <c r="B2509" s="6" t="s">
        <v>14</v>
      </c>
      <c r="C2509" s="6">
        <v>1185732</v>
      </c>
      <c r="D2509" s="7">
        <v>44491</v>
      </c>
      <c r="E2509" s="6" t="s">
        <v>33</v>
      </c>
      <c r="F2509" s="6" t="s">
        <v>92</v>
      </c>
      <c r="G2509" s="6" t="s">
        <v>93</v>
      </c>
      <c r="H2509" s="6" t="s">
        <v>22</v>
      </c>
      <c r="I2509" s="25">
        <v>0.54999999999999993</v>
      </c>
      <c r="J2509" s="22">
        <v>2750</v>
      </c>
      <c r="K2509" s="23">
        <f t="shared" si="131"/>
        <v>1512.4999999999998</v>
      </c>
      <c r="L2509" s="23">
        <f t="shared" si="132"/>
        <v>604.99999999999989</v>
      </c>
      <c r="M2509" s="33">
        <v>0.4</v>
      </c>
      <c r="N2509" s="30">
        <f t="shared" si="142"/>
        <v>0.55000000000000004</v>
      </c>
      <c r="O2509" s="31">
        <v>1512.5</v>
      </c>
      <c r="P2509" s="31">
        <v>605</v>
      </c>
      <c r="Q2509" s="30">
        <f t="shared" si="143"/>
        <v>831.87499999999989</v>
      </c>
      <c r="R2509" s="27">
        <f t="shared" si="141"/>
        <v>10</v>
      </c>
    </row>
    <row r="2510" spans="1:18">
      <c r="A2510" s="1"/>
      <c r="B2510" s="6" t="s">
        <v>14</v>
      </c>
      <c r="C2510" s="6">
        <v>1185732</v>
      </c>
      <c r="D2510" s="7">
        <v>44522</v>
      </c>
      <c r="E2510" s="6" t="s">
        <v>33</v>
      </c>
      <c r="F2510" s="6" t="s">
        <v>92</v>
      </c>
      <c r="G2510" s="6" t="s">
        <v>93</v>
      </c>
      <c r="H2510" s="6" t="s">
        <v>17</v>
      </c>
      <c r="I2510" s="25">
        <v>0.5</v>
      </c>
      <c r="J2510" s="22">
        <v>4250</v>
      </c>
      <c r="K2510" s="23">
        <f t="shared" si="131"/>
        <v>2125</v>
      </c>
      <c r="L2510" s="23">
        <f t="shared" si="132"/>
        <v>850</v>
      </c>
      <c r="M2510" s="33">
        <v>0.4</v>
      </c>
      <c r="N2510" s="30">
        <f t="shared" si="142"/>
        <v>0.5</v>
      </c>
      <c r="O2510" s="31">
        <v>2125</v>
      </c>
      <c r="P2510" s="31">
        <v>850</v>
      </c>
      <c r="Q2510" s="30">
        <f t="shared" si="143"/>
        <v>1062.5</v>
      </c>
      <c r="R2510" s="27">
        <f t="shared" si="141"/>
        <v>11</v>
      </c>
    </row>
    <row r="2511" spans="1:18">
      <c r="A2511" s="1"/>
      <c r="B2511" s="6" t="s">
        <v>14</v>
      </c>
      <c r="C2511" s="6">
        <v>1185732</v>
      </c>
      <c r="D2511" s="7">
        <v>44522</v>
      </c>
      <c r="E2511" s="6" t="s">
        <v>33</v>
      </c>
      <c r="F2511" s="6" t="s">
        <v>92</v>
      </c>
      <c r="G2511" s="6" t="s">
        <v>93</v>
      </c>
      <c r="H2511" s="6" t="s">
        <v>18</v>
      </c>
      <c r="I2511" s="25">
        <v>0.4</v>
      </c>
      <c r="J2511" s="22">
        <v>2750</v>
      </c>
      <c r="K2511" s="23">
        <f t="shared" si="131"/>
        <v>1100</v>
      </c>
      <c r="L2511" s="23">
        <f t="shared" si="132"/>
        <v>385</v>
      </c>
      <c r="M2511" s="33">
        <v>0.35</v>
      </c>
      <c r="N2511" s="30">
        <f t="shared" si="142"/>
        <v>0.4</v>
      </c>
      <c r="O2511" s="31">
        <v>1100</v>
      </c>
      <c r="P2511" s="31">
        <v>385</v>
      </c>
      <c r="Q2511" s="30">
        <f t="shared" si="143"/>
        <v>440</v>
      </c>
      <c r="R2511" s="27">
        <f t="shared" si="141"/>
        <v>11</v>
      </c>
    </row>
    <row r="2512" spans="1:18">
      <c r="A2512" s="1"/>
      <c r="B2512" s="6" t="s">
        <v>14</v>
      </c>
      <c r="C2512" s="6">
        <v>1185732</v>
      </c>
      <c r="D2512" s="7">
        <v>44522</v>
      </c>
      <c r="E2512" s="6" t="s">
        <v>33</v>
      </c>
      <c r="F2512" s="6" t="s">
        <v>92</v>
      </c>
      <c r="G2512" s="6" t="s">
        <v>93</v>
      </c>
      <c r="H2512" s="6" t="s">
        <v>19</v>
      </c>
      <c r="I2512" s="25">
        <v>0.45</v>
      </c>
      <c r="J2512" s="22">
        <v>2200</v>
      </c>
      <c r="K2512" s="23">
        <f t="shared" si="131"/>
        <v>990</v>
      </c>
      <c r="L2512" s="23">
        <f t="shared" si="132"/>
        <v>396</v>
      </c>
      <c r="M2512" s="33">
        <v>0.4</v>
      </c>
      <c r="N2512" s="30">
        <f t="shared" si="142"/>
        <v>0.45</v>
      </c>
      <c r="O2512" s="31">
        <v>990</v>
      </c>
      <c r="P2512" s="31">
        <v>396</v>
      </c>
      <c r="Q2512" s="30">
        <f t="shared" si="143"/>
        <v>445.5</v>
      </c>
      <c r="R2512" s="27">
        <f t="shared" si="141"/>
        <v>11</v>
      </c>
    </row>
    <row r="2513" spans="1:18">
      <c r="A2513" s="1"/>
      <c r="B2513" s="6" t="s">
        <v>14</v>
      </c>
      <c r="C2513" s="6">
        <v>1185732</v>
      </c>
      <c r="D2513" s="7">
        <v>44522</v>
      </c>
      <c r="E2513" s="6" t="s">
        <v>33</v>
      </c>
      <c r="F2513" s="6" t="s">
        <v>92</v>
      </c>
      <c r="G2513" s="6" t="s">
        <v>93</v>
      </c>
      <c r="H2513" s="6" t="s">
        <v>20</v>
      </c>
      <c r="I2513" s="25">
        <v>0.55000000000000004</v>
      </c>
      <c r="J2513" s="22">
        <v>2000</v>
      </c>
      <c r="K2513" s="23">
        <f t="shared" si="131"/>
        <v>1100</v>
      </c>
      <c r="L2513" s="23">
        <f t="shared" si="132"/>
        <v>440</v>
      </c>
      <c r="M2513" s="33">
        <v>0.4</v>
      </c>
      <c r="N2513" s="30">
        <f t="shared" si="142"/>
        <v>0.55000000000000004</v>
      </c>
      <c r="O2513" s="31">
        <v>1100</v>
      </c>
      <c r="P2513" s="31">
        <v>440</v>
      </c>
      <c r="Q2513" s="30">
        <f t="shared" si="143"/>
        <v>605</v>
      </c>
      <c r="R2513" s="27">
        <f t="shared" si="141"/>
        <v>11</v>
      </c>
    </row>
    <row r="2514" spans="1:18">
      <c r="A2514" s="1"/>
      <c r="B2514" s="6" t="s">
        <v>14</v>
      </c>
      <c r="C2514" s="6">
        <v>1185732</v>
      </c>
      <c r="D2514" s="7">
        <v>44522</v>
      </c>
      <c r="E2514" s="6" t="s">
        <v>33</v>
      </c>
      <c r="F2514" s="6" t="s">
        <v>92</v>
      </c>
      <c r="G2514" s="6" t="s">
        <v>93</v>
      </c>
      <c r="H2514" s="6" t="s">
        <v>21</v>
      </c>
      <c r="I2514" s="25">
        <v>0.65</v>
      </c>
      <c r="J2514" s="22">
        <v>1750</v>
      </c>
      <c r="K2514" s="23">
        <f t="shared" si="131"/>
        <v>1137.5</v>
      </c>
      <c r="L2514" s="23">
        <f t="shared" si="132"/>
        <v>398.125</v>
      </c>
      <c r="M2514" s="33">
        <v>0.35</v>
      </c>
      <c r="N2514" s="30">
        <f t="shared" si="142"/>
        <v>0.65</v>
      </c>
      <c r="O2514" s="31">
        <v>1137.5</v>
      </c>
      <c r="P2514" s="31">
        <v>398.125</v>
      </c>
      <c r="Q2514" s="30">
        <f t="shared" si="143"/>
        <v>739.375</v>
      </c>
      <c r="R2514" s="27">
        <f t="shared" si="141"/>
        <v>11</v>
      </c>
    </row>
    <row r="2515" spans="1:18">
      <c r="A2515" s="1"/>
      <c r="B2515" s="6" t="s">
        <v>14</v>
      </c>
      <c r="C2515" s="6">
        <v>1185732</v>
      </c>
      <c r="D2515" s="7">
        <v>44522</v>
      </c>
      <c r="E2515" s="6" t="s">
        <v>33</v>
      </c>
      <c r="F2515" s="6" t="s">
        <v>92</v>
      </c>
      <c r="G2515" s="6" t="s">
        <v>93</v>
      </c>
      <c r="H2515" s="6" t="s">
        <v>22</v>
      </c>
      <c r="I2515" s="25">
        <v>0.7</v>
      </c>
      <c r="J2515" s="22">
        <v>2750</v>
      </c>
      <c r="K2515" s="23">
        <f t="shared" si="131"/>
        <v>1924.9999999999998</v>
      </c>
      <c r="L2515" s="23">
        <f t="shared" si="132"/>
        <v>770</v>
      </c>
      <c r="M2515" s="33">
        <v>0.4</v>
      </c>
      <c r="N2515" s="30">
        <f t="shared" si="142"/>
        <v>0.7</v>
      </c>
      <c r="O2515" s="31">
        <v>1925</v>
      </c>
      <c r="P2515" s="31">
        <v>770</v>
      </c>
      <c r="Q2515" s="30">
        <f t="shared" si="143"/>
        <v>1347.4999999999998</v>
      </c>
      <c r="R2515" s="27">
        <f t="shared" si="141"/>
        <v>11</v>
      </c>
    </row>
    <row r="2516" spans="1:18">
      <c r="A2516" s="1"/>
      <c r="B2516" s="6" t="s">
        <v>14</v>
      </c>
      <c r="C2516" s="6">
        <v>1185732</v>
      </c>
      <c r="D2516" s="7">
        <v>44551</v>
      </c>
      <c r="E2516" s="6" t="s">
        <v>33</v>
      </c>
      <c r="F2516" s="6" t="s">
        <v>92</v>
      </c>
      <c r="G2516" s="6" t="s">
        <v>93</v>
      </c>
      <c r="H2516" s="6" t="s">
        <v>17</v>
      </c>
      <c r="I2516" s="25">
        <v>0.65</v>
      </c>
      <c r="J2516" s="22">
        <v>5250</v>
      </c>
      <c r="K2516" s="23">
        <f t="shared" si="131"/>
        <v>3412.5</v>
      </c>
      <c r="L2516" s="23">
        <f t="shared" si="132"/>
        <v>1365</v>
      </c>
      <c r="M2516" s="33">
        <v>0.4</v>
      </c>
      <c r="N2516" s="30">
        <f t="shared" si="142"/>
        <v>0.65</v>
      </c>
      <c r="O2516" s="31">
        <v>3412.5</v>
      </c>
      <c r="P2516" s="31">
        <v>1365</v>
      </c>
      <c r="Q2516" s="30">
        <f t="shared" si="143"/>
        <v>2218.125</v>
      </c>
      <c r="R2516" s="27">
        <f t="shared" si="141"/>
        <v>12</v>
      </c>
    </row>
    <row r="2517" spans="1:18">
      <c r="A2517" s="1"/>
      <c r="B2517" s="6" t="s">
        <v>14</v>
      </c>
      <c r="C2517" s="6">
        <v>1185732</v>
      </c>
      <c r="D2517" s="7">
        <v>44551</v>
      </c>
      <c r="E2517" s="6" t="s">
        <v>33</v>
      </c>
      <c r="F2517" s="6" t="s">
        <v>92</v>
      </c>
      <c r="G2517" s="6" t="s">
        <v>93</v>
      </c>
      <c r="H2517" s="6" t="s">
        <v>18</v>
      </c>
      <c r="I2517" s="25">
        <v>0.55000000000000004</v>
      </c>
      <c r="J2517" s="22">
        <v>3250</v>
      </c>
      <c r="K2517" s="23">
        <f t="shared" si="131"/>
        <v>1787.5000000000002</v>
      </c>
      <c r="L2517" s="23">
        <f t="shared" si="132"/>
        <v>625.625</v>
      </c>
      <c r="M2517" s="33">
        <v>0.35</v>
      </c>
      <c r="N2517" s="30">
        <f t="shared" si="142"/>
        <v>0.55000000000000004</v>
      </c>
      <c r="O2517" s="31">
        <v>1787.5</v>
      </c>
      <c r="P2517" s="31">
        <v>625.625</v>
      </c>
      <c r="Q2517" s="30">
        <f t="shared" si="143"/>
        <v>983.12500000000023</v>
      </c>
      <c r="R2517" s="27">
        <f t="shared" si="141"/>
        <v>12</v>
      </c>
    </row>
    <row r="2518" spans="1:18">
      <c r="A2518" s="1"/>
      <c r="B2518" s="6" t="s">
        <v>14</v>
      </c>
      <c r="C2518" s="6">
        <v>1185732</v>
      </c>
      <c r="D2518" s="7">
        <v>44551</v>
      </c>
      <c r="E2518" s="6" t="s">
        <v>33</v>
      </c>
      <c r="F2518" s="6" t="s">
        <v>92</v>
      </c>
      <c r="G2518" s="6" t="s">
        <v>93</v>
      </c>
      <c r="H2518" s="6" t="s">
        <v>19</v>
      </c>
      <c r="I2518" s="25">
        <v>0.55000000000000004</v>
      </c>
      <c r="J2518" s="22">
        <v>2750</v>
      </c>
      <c r="K2518" s="23">
        <f t="shared" si="131"/>
        <v>1512.5000000000002</v>
      </c>
      <c r="L2518" s="23">
        <f t="shared" si="132"/>
        <v>605.00000000000011</v>
      </c>
      <c r="M2518" s="33">
        <v>0.4</v>
      </c>
      <c r="N2518" s="30">
        <f t="shared" si="142"/>
        <v>0.55000000000000004</v>
      </c>
      <c r="O2518" s="31">
        <v>1512.5</v>
      </c>
      <c r="P2518" s="31">
        <v>605</v>
      </c>
      <c r="Q2518" s="30">
        <f t="shared" si="143"/>
        <v>831.87500000000023</v>
      </c>
      <c r="R2518" s="27">
        <f t="shared" si="141"/>
        <v>12</v>
      </c>
    </row>
    <row r="2519" spans="1:18">
      <c r="A2519" s="1"/>
      <c r="B2519" s="6" t="s">
        <v>14</v>
      </c>
      <c r="C2519" s="6">
        <v>1185732</v>
      </c>
      <c r="D2519" s="7">
        <v>44551</v>
      </c>
      <c r="E2519" s="6" t="s">
        <v>33</v>
      </c>
      <c r="F2519" s="6" t="s">
        <v>92</v>
      </c>
      <c r="G2519" s="6" t="s">
        <v>93</v>
      </c>
      <c r="H2519" s="6" t="s">
        <v>20</v>
      </c>
      <c r="I2519" s="25">
        <v>0.5</v>
      </c>
      <c r="J2519" s="22">
        <v>2250</v>
      </c>
      <c r="K2519" s="23">
        <f t="shared" si="131"/>
        <v>1125</v>
      </c>
      <c r="L2519" s="23">
        <f t="shared" si="132"/>
        <v>450</v>
      </c>
      <c r="M2519" s="33">
        <v>0.4</v>
      </c>
      <c r="N2519" s="30">
        <f t="shared" si="142"/>
        <v>0.5</v>
      </c>
      <c r="O2519" s="31">
        <v>1125</v>
      </c>
      <c r="P2519" s="31">
        <v>450</v>
      </c>
      <c r="Q2519" s="30">
        <f t="shared" si="143"/>
        <v>562.5</v>
      </c>
      <c r="R2519" s="27">
        <f t="shared" si="141"/>
        <v>12</v>
      </c>
    </row>
    <row r="2520" spans="1:18">
      <c r="A2520" s="1"/>
      <c r="B2520" s="6" t="s">
        <v>14</v>
      </c>
      <c r="C2520" s="6">
        <v>1185732</v>
      </c>
      <c r="D2520" s="7">
        <v>44551</v>
      </c>
      <c r="E2520" s="6" t="s">
        <v>33</v>
      </c>
      <c r="F2520" s="6" t="s">
        <v>92</v>
      </c>
      <c r="G2520" s="6" t="s">
        <v>93</v>
      </c>
      <c r="H2520" s="6" t="s">
        <v>21</v>
      </c>
      <c r="I2520" s="25">
        <v>0.6</v>
      </c>
      <c r="J2520" s="22">
        <v>2250</v>
      </c>
      <c r="K2520" s="23">
        <f t="shared" si="131"/>
        <v>1350</v>
      </c>
      <c r="L2520" s="23">
        <f t="shared" si="132"/>
        <v>472.49999999999994</v>
      </c>
      <c r="M2520" s="33">
        <v>0.35</v>
      </c>
      <c r="N2520" s="30">
        <f t="shared" si="142"/>
        <v>0.6</v>
      </c>
      <c r="O2520" s="31">
        <v>1350</v>
      </c>
      <c r="P2520" s="31">
        <v>472.5</v>
      </c>
      <c r="Q2520" s="30">
        <f t="shared" si="143"/>
        <v>810</v>
      </c>
      <c r="R2520" s="27">
        <f t="shared" si="141"/>
        <v>12</v>
      </c>
    </row>
    <row r="2521" spans="1:18">
      <c r="A2521" s="1"/>
      <c r="B2521" s="6" t="s">
        <v>14</v>
      </c>
      <c r="C2521" s="6">
        <v>1185732</v>
      </c>
      <c r="D2521" s="7">
        <v>44551</v>
      </c>
      <c r="E2521" s="6" t="s">
        <v>33</v>
      </c>
      <c r="F2521" s="6" t="s">
        <v>92</v>
      </c>
      <c r="G2521" s="6" t="s">
        <v>93</v>
      </c>
      <c r="H2521" s="6" t="s">
        <v>22</v>
      </c>
      <c r="I2521" s="25">
        <v>0.64999999999999991</v>
      </c>
      <c r="J2521" s="22">
        <v>3250</v>
      </c>
      <c r="K2521" s="23">
        <f t="shared" si="131"/>
        <v>2112.4999999999995</v>
      </c>
      <c r="L2521" s="23">
        <f t="shared" si="132"/>
        <v>844.99999999999989</v>
      </c>
      <c r="M2521" s="33">
        <v>0.4</v>
      </c>
      <c r="N2521" s="30">
        <f t="shared" si="142"/>
        <v>0.65</v>
      </c>
      <c r="O2521" s="31">
        <v>2112.5</v>
      </c>
      <c r="P2521" s="31">
        <v>845</v>
      </c>
      <c r="Q2521" s="30">
        <f t="shared" si="143"/>
        <v>1373.1249999999998</v>
      </c>
      <c r="R2521" s="27">
        <f t="shared" si="141"/>
        <v>12</v>
      </c>
    </row>
    <row r="2522" spans="1:18">
      <c r="A2522" s="1" t="s">
        <v>39</v>
      </c>
      <c r="B2522" s="6" t="s">
        <v>14</v>
      </c>
      <c r="C2522" s="6">
        <v>1185732</v>
      </c>
      <c r="D2522" s="7">
        <v>44216</v>
      </c>
      <c r="E2522" s="6" t="s">
        <v>46</v>
      </c>
      <c r="F2522" s="6" t="s">
        <v>94</v>
      </c>
      <c r="G2522" s="6" t="s">
        <v>95</v>
      </c>
      <c r="H2522" s="6" t="s">
        <v>17</v>
      </c>
      <c r="I2522" s="25">
        <v>0.30000000000000004</v>
      </c>
      <c r="J2522" s="22">
        <v>7250</v>
      </c>
      <c r="K2522" s="23">
        <f t="shared" si="131"/>
        <v>2175.0000000000005</v>
      </c>
      <c r="L2522" s="23">
        <f t="shared" si="132"/>
        <v>870.00000000000023</v>
      </c>
      <c r="M2522" s="33">
        <v>0.4</v>
      </c>
      <c r="N2522" s="30">
        <f t="shared" si="142"/>
        <v>0.3</v>
      </c>
      <c r="O2522" s="31">
        <v>2175</v>
      </c>
      <c r="P2522" s="31">
        <v>870</v>
      </c>
      <c r="Q2522" s="30">
        <f t="shared" si="143"/>
        <v>652.50000000000011</v>
      </c>
      <c r="R2522" s="27">
        <f t="shared" si="141"/>
        <v>1</v>
      </c>
    </row>
    <row r="2523" spans="1:18">
      <c r="A2523" s="1"/>
      <c r="B2523" s="6" t="s">
        <v>14</v>
      </c>
      <c r="C2523" s="6">
        <v>1185732</v>
      </c>
      <c r="D2523" s="7">
        <v>44216</v>
      </c>
      <c r="E2523" s="6" t="s">
        <v>46</v>
      </c>
      <c r="F2523" s="6" t="s">
        <v>94</v>
      </c>
      <c r="G2523" s="6" t="s">
        <v>95</v>
      </c>
      <c r="H2523" s="6" t="s">
        <v>18</v>
      </c>
      <c r="I2523" s="25">
        <v>0.30000000000000004</v>
      </c>
      <c r="J2523" s="22">
        <v>5250</v>
      </c>
      <c r="K2523" s="23">
        <f t="shared" si="131"/>
        <v>1575.0000000000002</v>
      </c>
      <c r="L2523" s="23">
        <f t="shared" si="132"/>
        <v>551.25</v>
      </c>
      <c r="M2523" s="33">
        <v>0.35</v>
      </c>
      <c r="N2523" s="30">
        <f t="shared" si="142"/>
        <v>0.3</v>
      </c>
      <c r="O2523" s="31">
        <v>1575</v>
      </c>
      <c r="P2523" s="31">
        <v>551.25</v>
      </c>
      <c r="Q2523" s="30">
        <f t="shared" si="143"/>
        <v>472.50000000000006</v>
      </c>
      <c r="R2523" s="27">
        <f t="shared" si="141"/>
        <v>1</v>
      </c>
    </row>
    <row r="2524" spans="1:18">
      <c r="A2524" s="1"/>
      <c r="B2524" s="6" t="s">
        <v>14</v>
      </c>
      <c r="C2524" s="6">
        <v>1185732</v>
      </c>
      <c r="D2524" s="7">
        <v>44216</v>
      </c>
      <c r="E2524" s="6" t="s">
        <v>46</v>
      </c>
      <c r="F2524" s="6" t="s">
        <v>94</v>
      </c>
      <c r="G2524" s="6" t="s">
        <v>95</v>
      </c>
      <c r="H2524" s="6" t="s">
        <v>19</v>
      </c>
      <c r="I2524" s="25">
        <v>0.20000000000000007</v>
      </c>
      <c r="J2524" s="22">
        <v>5250</v>
      </c>
      <c r="K2524" s="23">
        <f t="shared" si="131"/>
        <v>1050.0000000000005</v>
      </c>
      <c r="L2524" s="23">
        <f t="shared" si="132"/>
        <v>420.00000000000023</v>
      </c>
      <c r="M2524" s="33">
        <v>0.4</v>
      </c>
      <c r="N2524" s="30">
        <f t="shared" si="142"/>
        <v>0.2</v>
      </c>
      <c r="O2524" s="31">
        <v>1050</v>
      </c>
      <c r="P2524" s="31">
        <v>420</v>
      </c>
      <c r="Q2524" s="30">
        <f t="shared" si="143"/>
        <v>210.00000000000011</v>
      </c>
      <c r="R2524" s="27">
        <f t="shared" si="141"/>
        <v>1</v>
      </c>
    </row>
    <row r="2525" spans="1:18">
      <c r="A2525" s="1"/>
      <c r="B2525" s="6" t="s">
        <v>14</v>
      </c>
      <c r="C2525" s="6">
        <v>1185732</v>
      </c>
      <c r="D2525" s="7">
        <v>44216</v>
      </c>
      <c r="E2525" s="6" t="s">
        <v>46</v>
      </c>
      <c r="F2525" s="6" t="s">
        <v>94</v>
      </c>
      <c r="G2525" s="6" t="s">
        <v>95</v>
      </c>
      <c r="H2525" s="6" t="s">
        <v>20</v>
      </c>
      <c r="I2525" s="25">
        <v>0.25</v>
      </c>
      <c r="J2525" s="22">
        <v>3750</v>
      </c>
      <c r="K2525" s="23">
        <f t="shared" si="131"/>
        <v>937.5</v>
      </c>
      <c r="L2525" s="23">
        <f t="shared" si="132"/>
        <v>375</v>
      </c>
      <c r="M2525" s="33">
        <v>0.4</v>
      </c>
      <c r="N2525" s="30">
        <f t="shared" si="142"/>
        <v>0.25</v>
      </c>
      <c r="O2525" s="31">
        <v>937.5</v>
      </c>
      <c r="P2525" s="31">
        <v>375</v>
      </c>
      <c r="Q2525" s="30">
        <f t="shared" si="143"/>
        <v>234.375</v>
      </c>
      <c r="R2525" s="27">
        <f t="shared" ref="R2525:R2576" si="144">MONTH(D2525)</f>
        <v>1</v>
      </c>
    </row>
    <row r="2526" spans="1:18">
      <c r="A2526" s="1"/>
      <c r="B2526" s="6" t="s">
        <v>14</v>
      </c>
      <c r="C2526" s="6">
        <v>1185732</v>
      </c>
      <c r="D2526" s="7">
        <v>44216</v>
      </c>
      <c r="E2526" s="6" t="s">
        <v>46</v>
      </c>
      <c r="F2526" s="6" t="s">
        <v>94</v>
      </c>
      <c r="G2526" s="6" t="s">
        <v>95</v>
      </c>
      <c r="H2526" s="6" t="s">
        <v>21</v>
      </c>
      <c r="I2526" s="25">
        <v>0.4</v>
      </c>
      <c r="J2526" s="22">
        <v>4250</v>
      </c>
      <c r="K2526" s="23">
        <f t="shared" si="131"/>
        <v>1700</v>
      </c>
      <c r="L2526" s="23">
        <f t="shared" si="132"/>
        <v>595</v>
      </c>
      <c r="M2526" s="33">
        <v>0.35</v>
      </c>
      <c r="N2526" s="30">
        <f t="shared" si="142"/>
        <v>0.4</v>
      </c>
      <c r="O2526" s="31">
        <v>1700</v>
      </c>
      <c r="P2526" s="31">
        <v>595</v>
      </c>
      <c r="Q2526" s="30">
        <f t="shared" si="143"/>
        <v>680</v>
      </c>
      <c r="R2526" s="27">
        <f t="shared" si="144"/>
        <v>1</v>
      </c>
    </row>
    <row r="2527" spans="1:18">
      <c r="A2527" s="1"/>
      <c r="B2527" s="6" t="s">
        <v>14</v>
      </c>
      <c r="C2527" s="6">
        <v>1185732</v>
      </c>
      <c r="D2527" s="7">
        <v>44216</v>
      </c>
      <c r="E2527" s="6" t="s">
        <v>46</v>
      </c>
      <c r="F2527" s="6" t="s">
        <v>94</v>
      </c>
      <c r="G2527" s="6" t="s">
        <v>95</v>
      </c>
      <c r="H2527" s="6" t="s">
        <v>22</v>
      </c>
      <c r="I2527" s="25">
        <v>0.30000000000000004</v>
      </c>
      <c r="J2527" s="22">
        <v>5250</v>
      </c>
      <c r="K2527" s="23">
        <f t="shared" si="131"/>
        <v>1575.0000000000002</v>
      </c>
      <c r="L2527" s="23">
        <f t="shared" si="132"/>
        <v>787.50000000000011</v>
      </c>
      <c r="M2527" s="33">
        <v>0.5</v>
      </c>
      <c r="N2527" s="30">
        <f t="shared" si="142"/>
        <v>0.3</v>
      </c>
      <c r="O2527" s="31">
        <v>1575</v>
      </c>
      <c r="P2527" s="31">
        <v>787.5</v>
      </c>
      <c r="Q2527" s="30">
        <f t="shared" si="143"/>
        <v>472.50000000000006</v>
      </c>
      <c r="R2527" s="27">
        <f t="shared" si="144"/>
        <v>1</v>
      </c>
    </row>
    <row r="2528" spans="1:18">
      <c r="A2528" s="1"/>
      <c r="B2528" s="6" t="s">
        <v>14</v>
      </c>
      <c r="C2528" s="6">
        <v>1185732</v>
      </c>
      <c r="D2528" s="7">
        <v>44245</v>
      </c>
      <c r="E2528" s="6" t="s">
        <v>46</v>
      </c>
      <c r="F2528" s="6" t="s">
        <v>94</v>
      </c>
      <c r="G2528" s="6" t="s">
        <v>95</v>
      </c>
      <c r="H2528" s="6" t="s">
        <v>17</v>
      </c>
      <c r="I2528" s="25">
        <v>0.30000000000000004</v>
      </c>
      <c r="J2528" s="22">
        <v>7750</v>
      </c>
      <c r="K2528" s="23">
        <f t="shared" si="131"/>
        <v>2325.0000000000005</v>
      </c>
      <c r="L2528" s="23">
        <f t="shared" si="132"/>
        <v>930.00000000000023</v>
      </c>
      <c r="M2528" s="33">
        <v>0.4</v>
      </c>
      <c r="N2528" s="30">
        <f t="shared" si="142"/>
        <v>0.3</v>
      </c>
      <c r="O2528" s="31">
        <v>2325</v>
      </c>
      <c r="P2528" s="31">
        <v>930</v>
      </c>
      <c r="Q2528" s="30">
        <f t="shared" si="143"/>
        <v>697.50000000000011</v>
      </c>
      <c r="R2528" s="27">
        <f t="shared" si="144"/>
        <v>2</v>
      </c>
    </row>
    <row r="2529" spans="1:18">
      <c r="A2529" s="1"/>
      <c r="B2529" s="6" t="s">
        <v>14</v>
      </c>
      <c r="C2529" s="6">
        <v>1185732</v>
      </c>
      <c r="D2529" s="7">
        <v>44245</v>
      </c>
      <c r="E2529" s="6" t="s">
        <v>46</v>
      </c>
      <c r="F2529" s="6" t="s">
        <v>94</v>
      </c>
      <c r="G2529" s="6" t="s">
        <v>95</v>
      </c>
      <c r="H2529" s="6" t="s">
        <v>18</v>
      </c>
      <c r="I2529" s="25">
        <v>0.30000000000000004</v>
      </c>
      <c r="J2529" s="22">
        <v>4250</v>
      </c>
      <c r="K2529" s="23">
        <f t="shared" si="131"/>
        <v>1275.0000000000002</v>
      </c>
      <c r="L2529" s="23">
        <f t="shared" si="132"/>
        <v>446.25000000000006</v>
      </c>
      <c r="M2529" s="33">
        <v>0.35</v>
      </c>
      <c r="N2529" s="30">
        <f t="shared" si="142"/>
        <v>0.3</v>
      </c>
      <c r="O2529" s="31">
        <v>1275</v>
      </c>
      <c r="P2529" s="31">
        <v>446.25</v>
      </c>
      <c r="Q2529" s="30">
        <f t="shared" si="143"/>
        <v>382.50000000000006</v>
      </c>
      <c r="R2529" s="27">
        <f t="shared" si="144"/>
        <v>2</v>
      </c>
    </row>
    <row r="2530" spans="1:18">
      <c r="A2530" s="1"/>
      <c r="B2530" s="6" t="s">
        <v>14</v>
      </c>
      <c r="C2530" s="6">
        <v>1185732</v>
      </c>
      <c r="D2530" s="7">
        <v>44245</v>
      </c>
      <c r="E2530" s="6" t="s">
        <v>46</v>
      </c>
      <c r="F2530" s="6" t="s">
        <v>94</v>
      </c>
      <c r="G2530" s="6" t="s">
        <v>95</v>
      </c>
      <c r="H2530" s="6" t="s">
        <v>19</v>
      </c>
      <c r="I2530" s="25">
        <v>0.20000000000000007</v>
      </c>
      <c r="J2530" s="22">
        <v>4750</v>
      </c>
      <c r="K2530" s="23">
        <f t="shared" si="131"/>
        <v>950.00000000000034</v>
      </c>
      <c r="L2530" s="23">
        <f t="shared" si="132"/>
        <v>380.00000000000017</v>
      </c>
      <c r="M2530" s="33">
        <v>0.4</v>
      </c>
      <c r="N2530" s="30">
        <f t="shared" si="142"/>
        <v>0.2</v>
      </c>
      <c r="O2530" s="31">
        <v>950</v>
      </c>
      <c r="P2530" s="31">
        <v>380</v>
      </c>
      <c r="Q2530" s="30">
        <f t="shared" si="143"/>
        <v>190.00000000000009</v>
      </c>
      <c r="R2530" s="27">
        <f t="shared" si="144"/>
        <v>2</v>
      </c>
    </row>
    <row r="2531" spans="1:18">
      <c r="A2531" s="1"/>
      <c r="B2531" s="6" t="s">
        <v>14</v>
      </c>
      <c r="C2531" s="6">
        <v>1185732</v>
      </c>
      <c r="D2531" s="7">
        <v>44245</v>
      </c>
      <c r="E2531" s="6" t="s">
        <v>46</v>
      </c>
      <c r="F2531" s="6" t="s">
        <v>94</v>
      </c>
      <c r="G2531" s="6" t="s">
        <v>95</v>
      </c>
      <c r="H2531" s="6" t="s">
        <v>20</v>
      </c>
      <c r="I2531" s="25">
        <v>0.25</v>
      </c>
      <c r="J2531" s="22">
        <v>3250</v>
      </c>
      <c r="K2531" s="23">
        <f t="shared" si="131"/>
        <v>812.5</v>
      </c>
      <c r="L2531" s="23">
        <f t="shared" si="132"/>
        <v>325</v>
      </c>
      <c r="M2531" s="33">
        <v>0.4</v>
      </c>
      <c r="N2531" s="30">
        <f t="shared" si="142"/>
        <v>0.25</v>
      </c>
      <c r="O2531" s="31">
        <v>812.5</v>
      </c>
      <c r="P2531" s="31">
        <v>325</v>
      </c>
      <c r="Q2531" s="30">
        <f t="shared" si="143"/>
        <v>203.125</v>
      </c>
      <c r="R2531" s="27">
        <f t="shared" si="144"/>
        <v>2</v>
      </c>
    </row>
    <row r="2532" spans="1:18">
      <c r="A2532" s="1"/>
      <c r="B2532" s="6" t="s">
        <v>14</v>
      </c>
      <c r="C2532" s="6">
        <v>1185732</v>
      </c>
      <c r="D2532" s="7">
        <v>44245</v>
      </c>
      <c r="E2532" s="6" t="s">
        <v>46</v>
      </c>
      <c r="F2532" s="6" t="s">
        <v>94</v>
      </c>
      <c r="G2532" s="6" t="s">
        <v>95</v>
      </c>
      <c r="H2532" s="6" t="s">
        <v>21</v>
      </c>
      <c r="I2532" s="25">
        <v>0.4</v>
      </c>
      <c r="J2532" s="22">
        <v>4000</v>
      </c>
      <c r="K2532" s="23">
        <f t="shared" si="131"/>
        <v>1600</v>
      </c>
      <c r="L2532" s="23">
        <f t="shared" si="132"/>
        <v>560</v>
      </c>
      <c r="M2532" s="33">
        <v>0.35</v>
      </c>
      <c r="N2532" s="30">
        <f t="shared" si="142"/>
        <v>0.4</v>
      </c>
      <c r="O2532" s="31">
        <v>1600</v>
      </c>
      <c r="P2532" s="31">
        <v>560</v>
      </c>
      <c r="Q2532" s="30">
        <f t="shared" si="143"/>
        <v>640</v>
      </c>
      <c r="R2532" s="27">
        <f t="shared" si="144"/>
        <v>2</v>
      </c>
    </row>
    <row r="2533" spans="1:18">
      <c r="A2533" s="1"/>
      <c r="B2533" s="6" t="s">
        <v>14</v>
      </c>
      <c r="C2533" s="6">
        <v>1185732</v>
      </c>
      <c r="D2533" s="7">
        <v>44245</v>
      </c>
      <c r="E2533" s="6" t="s">
        <v>46</v>
      </c>
      <c r="F2533" s="6" t="s">
        <v>94</v>
      </c>
      <c r="G2533" s="6" t="s">
        <v>95</v>
      </c>
      <c r="H2533" s="6" t="s">
        <v>22</v>
      </c>
      <c r="I2533" s="25">
        <v>0.25</v>
      </c>
      <c r="J2533" s="22">
        <v>5000</v>
      </c>
      <c r="K2533" s="23">
        <f t="shared" si="131"/>
        <v>1250</v>
      </c>
      <c r="L2533" s="23">
        <f t="shared" si="132"/>
        <v>625</v>
      </c>
      <c r="M2533" s="33">
        <v>0.5</v>
      </c>
      <c r="N2533" s="30">
        <f t="shared" si="142"/>
        <v>0.25</v>
      </c>
      <c r="O2533" s="31">
        <v>1250</v>
      </c>
      <c r="P2533" s="31">
        <v>625</v>
      </c>
      <c r="Q2533" s="30">
        <f t="shared" si="143"/>
        <v>312.5</v>
      </c>
      <c r="R2533" s="27">
        <f t="shared" si="144"/>
        <v>2</v>
      </c>
    </row>
    <row r="2534" spans="1:18">
      <c r="A2534" s="1"/>
      <c r="B2534" s="6" t="s">
        <v>14</v>
      </c>
      <c r="C2534" s="6">
        <v>1185732</v>
      </c>
      <c r="D2534" s="7">
        <v>44271</v>
      </c>
      <c r="E2534" s="6" t="s">
        <v>46</v>
      </c>
      <c r="F2534" s="6" t="s">
        <v>94</v>
      </c>
      <c r="G2534" s="6" t="s">
        <v>95</v>
      </c>
      <c r="H2534" s="6" t="s">
        <v>17</v>
      </c>
      <c r="I2534" s="25">
        <v>0.25</v>
      </c>
      <c r="J2534" s="22">
        <v>7200</v>
      </c>
      <c r="K2534" s="23">
        <f t="shared" si="131"/>
        <v>1800</v>
      </c>
      <c r="L2534" s="23">
        <f t="shared" si="132"/>
        <v>720</v>
      </c>
      <c r="M2534" s="33">
        <v>0.4</v>
      </c>
      <c r="N2534" s="30">
        <f t="shared" si="142"/>
        <v>0.25</v>
      </c>
      <c r="O2534" s="31">
        <v>1800</v>
      </c>
      <c r="P2534" s="31">
        <v>720</v>
      </c>
      <c r="Q2534" s="30">
        <f t="shared" si="143"/>
        <v>450</v>
      </c>
      <c r="R2534" s="27">
        <f t="shared" si="144"/>
        <v>3</v>
      </c>
    </row>
    <row r="2535" spans="1:18">
      <c r="A2535" s="1"/>
      <c r="B2535" s="6" t="s">
        <v>14</v>
      </c>
      <c r="C2535" s="6">
        <v>1185732</v>
      </c>
      <c r="D2535" s="7">
        <v>44271</v>
      </c>
      <c r="E2535" s="6" t="s">
        <v>46</v>
      </c>
      <c r="F2535" s="6" t="s">
        <v>94</v>
      </c>
      <c r="G2535" s="6" t="s">
        <v>95</v>
      </c>
      <c r="H2535" s="6" t="s">
        <v>18</v>
      </c>
      <c r="I2535" s="25">
        <v>0.25</v>
      </c>
      <c r="J2535" s="22">
        <v>4000</v>
      </c>
      <c r="K2535" s="23">
        <f t="shared" si="131"/>
        <v>1000</v>
      </c>
      <c r="L2535" s="23">
        <f t="shared" si="132"/>
        <v>350</v>
      </c>
      <c r="M2535" s="33">
        <v>0.35</v>
      </c>
      <c r="N2535" s="30">
        <f t="shared" si="142"/>
        <v>0.25</v>
      </c>
      <c r="O2535" s="31">
        <v>1000</v>
      </c>
      <c r="P2535" s="31">
        <v>350</v>
      </c>
      <c r="Q2535" s="30">
        <f t="shared" si="143"/>
        <v>250</v>
      </c>
      <c r="R2535" s="27">
        <f t="shared" si="144"/>
        <v>3</v>
      </c>
    </row>
    <row r="2536" spans="1:18">
      <c r="A2536" s="1"/>
      <c r="B2536" s="6" t="s">
        <v>14</v>
      </c>
      <c r="C2536" s="6">
        <v>1185732</v>
      </c>
      <c r="D2536" s="7">
        <v>44271</v>
      </c>
      <c r="E2536" s="6" t="s">
        <v>46</v>
      </c>
      <c r="F2536" s="6" t="s">
        <v>94</v>
      </c>
      <c r="G2536" s="6" t="s">
        <v>95</v>
      </c>
      <c r="H2536" s="6" t="s">
        <v>19</v>
      </c>
      <c r="I2536" s="25">
        <v>0.15000000000000002</v>
      </c>
      <c r="J2536" s="22">
        <v>4250</v>
      </c>
      <c r="K2536" s="23">
        <f t="shared" si="131"/>
        <v>637.50000000000011</v>
      </c>
      <c r="L2536" s="23">
        <f t="shared" si="132"/>
        <v>255.00000000000006</v>
      </c>
      <c r="M2536" s="33">
        <v>0.4</v>
      </c>
      <c r="N2536" s="30">
        <f t="shared" si="142"/>
        <v>0.15</v>
      </c>
      <c r="O2536" s="31">
        <v>637.5</v>
      </c>
      <c r="P2536" s="31">
        <v>255</v>
      </c>
      <c r="Q2536" s="30">
        <f t="shared" si="143"/>
        <v>95.625000000000014</v>
      </c>
      <c r="R2536" s="27">
        <f t="shared" si="144"/>
        <v>3</v>
      </c>
    </row>
    <row r="2537" spans="1:18">
      <c r="A2537" s="1"/>
      <c r="B2537" s="6" t="s">
        <v>14</v>
      </c>
      <c r="C2537" s="6">
        <v>1185732</v>
      </c>
      <c r="D2537" s="7">
        <v>44271</v>
      </c>
      <c r="E2537" s="6" t="s">
        <v>46</v>
      </c>
      <c r="F2537" s="6" t="s">
        <v>94</v>
      </c>
      <c r="G2537" s="6" t="s">
        <v>95</v>
      </c>
      <c r="H2537" s="6" t="s">
        <v>20</v>
      </c>
      <c r="I2537" s="25">
        <v>0.19999999999999996</v>
      </c>
      <c r="J2537" s="22">
        <v>2750</v>
      </c>
      <c r="K2537" s="23">
        <f t="shared" si="131"/>
        <v>549.99999999999989</v>
      </c>
      <c r="L2537" s="23">
        <f t="shared" si="132"/>
        <v>219.99999999999997</v>
      </c>
      <c r="M2537" s="33">
        <v>0.4</v>
      </c>
      <c r="N2537" s="30">
        <f t="shared" si="142"/>
        <v>0.2</v>
      </c>
      <c r="O2537" s="31">
        <v>550</v>
      </c>
      <c r="P2537" s="31">
        <v>220</v>
      </c>
      <c r="Q2537" s="30">
        <f t="shared" si="143"/>
        <v>109.99999999999999</v>
      </c>
      <c r="R2537" s="27">
        <f t="shared" si="144"/>
        <v>3</v>
      </c>
    </row>
    <row r="2538" spans="1:18">
      <c r="A2538" s="1"/>
      <c r="B2538" s="6" t="s">
        <v>14</v>
      </c>
      <c r="C2538" s="6">
        <v>1185732</v>
      </c>
      <c r="D2538" s="7">
        <v>44271</v>
      </c>
      <c r="E2538" s="6" t="s">
        <v>46</v>
      </c>
      <c r="F2538" s="6" t="s">
        <v>94</v>
      </c>
      <c r="G2538" s="6" t="s">
        <v>95</v>
      </c>
      <c r="H2538" s="6" t="s">
        <v>21</v>
      </c>
      <c r="I2538" s="25">
        <v>0.35000000000000009</v>
      </c>
      <c r="J2538" s="22">
        <v>3250</v>
      </c>
      <c r="K2538" s="23">
        <f t="shared" si="131"/>
        <v>1137.5000000000002</v>
      </c>
      <c r="L2538" s="23">
        <f t="shared" si="132"/>
        <v>398.12500000000006</v>
      </c>
      <c r="M2538" s="33">
        <v>0.35</v>
      </c>
      <c r="N2538" s="30">
        <f t="shared" si="142"/>
        <v>0.35</v>
      </c>
      <c r="O2538" s="31">
        <v>1137.5</v>
      </c>
      <c r="P2538" s="31">
        <v>398.125</v>
      </c>
      <c r="Q2538" s="30">
        <f t="shared" si="143"/>
        <v>398.12500000000006</v>
      </c>
      <c r="R2538" s="27">
        <f t="shared" si="144"/>
        <v>3</v>
      </c>
    </row>
    <row r="2539" spans="1:18">
      <c r="A2539" s="1"/>
      <c r="B2539" s="6" t="s">
        <v>14</v>
      </c>
      <c r="C2539" s="6">
        <v>1185732</v>
      </c>
      <c r="D2539" s="7">
        <v>44271</v>
      </c>
      <c r="E2539" s="6" t="s">
        <v>46</v>
      </c>
      <c r="F2539" s="6" t="s">
        <v>94</v>
      </c>
      <c r="G2539" s="6" t="s">
        <v>95</v>
      </c>
      <c r="H2539" s="6" t="s">
        <v>22</v>
      </c>
      <c r="I2539" s="25">
        <v>0.25</v>
      </c>
      <c r="J2539" s="22">
        <v>4250</v>
      </c>
      <c r="K2539" s="23">
        <f t="shared" si="131"/>
        <v>1062.5</v>
      </c>
      <c r="L2539" s="23">
        <f t="shared" si="132"/>
        <v>531.25</v>
      </c>
      <c r="M2539" s="33">
        <v>0.5</v>
      </c>
      <c r="N2539" s="30">
        <f t="shared" si="142"/>
        <v>0.25</v>
      </c>
      <c r="O2539" s="31">
        <v>1062.5</v>
      </c>
      <c r="P2539" s="31">
        <v>531.25</v>
      </c>
      <c r="Q2539" s="30">
        <f t="shared" si="143"/>
        <v>265.625</v>
      </c>
      <c r="R2539" s="27">
        <f t="shared" si="144"/>
        <v>3</v>
      </c>
    </row>
    <row r="2540" spans="1:18">
      <c r="A2540" s="1"/>
      <c r="B2540" s="6" t="s">
        <v>14</v>
      </c>
      <c r="C2540" s="6">
        <v>1185732</v>
      </c>
      <c r="D2540" s="7">
        <v>44303</v>
      </c>
      <c r="E2540" s="6" t="s">
        <v>46</v>
      </c>
      <c r="F2540" s="6" t="s">
        <v>94</v>
      </c>
      <c r="G2540" s="6" t="s">
        <v>95</v>
      </c>
      <c r="H2540" s="6" t="s">
        <v>17</v>
      </c>
      <c r="I2540" s="25">
        <v>0.25</v>
      </c>
      <c r="J2540" s="22">
        <v>6750</v>
      </c>
      <c r="K2540" s="23">
        <f t="shared" si="131"/>
        <v>1687.5</v>
      </c>
      <c r="L2540" s="23">
        <f t="shared" si="132"/>
        <v>675</v>
      </c>
      <c r="M2540" s="33">
        <v>0.4</v>
      </c>
      <c r="N2540" s="30">
        <f t="shared" si="142"/>
        <v>0.25</v>
      </c>
      <c r="O2540" s="31">
        <v>1687.5</v>
      </c>
      <c r="P2540" s="31">
        <v>675</v>
      </c>
      <c r="Q2540" s="30">
        <f t="shared" si="143"/>
        <v>421.875</v>
      </c>
      <c r="R2540" s="27">
        <f t="shared" si="144"/>
        <v>4</v>
      </c>
    </row>
    <row r="2541" spans="1:18">
      <c r="A2541" s="1"/>
      <c r="B2541" s="6" t="s">
        <v>14</v>
      </c>
      <c r="C2541" s="6">
        <v>1185732</v>
      </c>
      <c r="D2541" s="7">
        <v>44303</v>
      </c>
      <c r="E2541" s="6" t="s">
        <v>46</v>
      </c>
      <c r="F2541" s="6" t="s">
        <v>94</v>
      </c>
      <c r="G2541" s="6" t="s">
        <v>95</v>
      </c>
      <c r="H2541" s="6" t="s">
        <v>18</v>
      </c>
      <c r="I2541" s="25">
        <v>0.25</v>
      </c>
      <c r="J2541" s="22">
        <v>3750</v>
      </c>
      <c r="K2541" s="23">
        <f t="shared" si="131"/>
        <v>937.5</v>
      </c>
      <c r="L2541" s="23">
        <f t="shared" si="132"/>
        <v>328.125</v>
      </c>
      <c r="M2541" s="33">
        <v>0.35</v>
      </c>
      <c r="N2541" s="30">
        <f t="shared" si="142"/>
        <v>0.25</v>
      </c>
      <c r="O2541" s="31">
        <v>937.5</v>
      </c>
      <c r="P2541" s="31">
        <v>328.125</v>
      </c>
      <c r="Q2541" s="30">
        <f t="shared" si="143"/>
        <v>234.375</v>
      </c>
      <c r="R2541" s="27">
        <f t="shared" si="144"/>
        <v>4</v>
      </c>
    </row>
    <row r="2542" spans="1:18">
      <c r="A2542" s="1"/>
      <c r="B2542" s="6" t="s">
        <v>14</v>
      </c>
      <c r="C2542" s="6">
        <v>1185732</v>
      </c>
      <c r="D2542" s="7">
        <v>44303</v>
      </c>
      <c r="E2542" s="6" t="s">
        <v>46</v>
      </c>
      <c r="F2542" s="6" t="s">
        <v>94</v>
      </c>
      <c r="G2542" s="6" t="s">
        <v>95</v>
      </c>
      <c r="H2542" s="6" t="s">
        <v>19</v>
      </c>
      <c r="I2542" s="25">
        <v>0.15000000000000002</v>
      </c>
      <c r="J2542" s="22">
        <v>3750</v>
      </c>
      <c r="K2542" s="23">
        <f t="shared" si="131"/>
        <v>562.50000000000011</v>
      </c>
      <c r="L2542" s="23">
        <f t="shared" si="132"/>
        <v>225.00000000000006</v>
      </c>
      <c r="M2542" s="33">
        <v>0.4</v>
      </c>
      <c r="N2542" s="30">
        <f t="shared" si="142"/>
        <v>0.15</v>
      </c>
      <c r="O2542" s="31">
        <v>562.5</v>
      </c>
      <c r="P2542" s="31">
        <v>225</v>
      </c>
      <c r="Q2542" s="30">
        <f t="shared" si="143"/>
        <v>84.375000000000014</v>
      </c>
      <c r="R2542" s="27">
        <f t="shared" si="144"/>
        <v>4</v>
      </c>
    </row>
    <row r="2543" spans="1:18">
      <c r="A2543" s="1"/>
      <c r="B2543" s="6" t="s">
        <v>14</v>
      </c>
      <c r="C2543" s="6">
        <v>1185732</v>
      </c>
      <c r="D2543" s="7">
        <v>44303</v>
      </c>
      <c r="E2543" s="6" t="s">
        <v>46</v>
      </c>
      <c r="F2543" s="6" t="s">
        <v>94</v>
      </c>
      <c r="G2543" s="6" t="s">
        <v>95</v>
      </c>
      <c r="H2543" s="6" t="s">
        <v>20</v>
      </c>
      <c r="I2543" s="25">
        <v>0.19999999999999996</v>
      </c>
      <c r="J2543" s="22">
        <v>3000</v>
      </c>
      <c r="K2543" s="23">
        <f t="shared" si="131"/>
        <v>599.99999999999989</v>
      </c>
      <c r="L2543" s="23">
        <f t="shared" si="132"/>
        <v>239.99999999999997</v>
      </c>
      <c r="M2543" s="33">
        <v>0.4</v>
      </c>
      <c r="N2543" s="30">
        <f t="shared" si="142"/>
        <v>0.2</v>
      </c>
      <c r="O2543" s="31">
        <v>600</v>
      </c>
      <c r="P2543" s="31">
        <v>240</v>
      </c>
      <c r="Q2543" s="30">
        <f t="shared" si="143"/>
        <v>119.99999999999999</v>
      </c>
      <c r="R2543" s="27">
        <f t="shared" si="144"/>
        <v>4</v>
      </c>
    </row>
    <row r="2544" spans="1:18">
      <c r="A2544" s="1"/>
      <c r="B2544" s="6" t="s">
        <v>14</v>
      </c>
      <c r="C2544" s="6">
        <v>1185732</v>
      </c>
      <c r="D2544" s="7">
        <v>44303</v>
      </c>
      <c r="E2544" s="6" t="s">
        <v>46</v>
      </c>
      <c r="F2544" s="6" t="s">
        <v>94</v>
      </c>
      <c r="G2544" s="6" t="s">
        <v>95</v>
      </c>
      <c r="H2544" s="6" t="s">
        <v>21</v>
      </c>
      <c r="I2544" s="25">
        <v>0.4</v>
      </c>
      <c r="J2544" s="22">
        <v>3250</v>
      </c>
      <c r="K2544" s="23">
        <f t="shared" si="131"/>
        <v>1300</v>
      </c>
      <c r="L2544" s="23">
        <f t="shared" si="132"/>
        <v>454.99999999999994</v>
      </c>
      <c r="M2544" s="33">
        <v>0.35</v>
      </c>
      <c r="N2544" s="30">
        <f t="shared" si="142"/>
        <v>0.4</v>
      </c>
      <c r="O2544" s="31">
        <v>1300</v>
      </c>
      <c r="P2544" s="31">
        <v>455</v>
      </c>
      <c r="Q2544" s="30">
        <f t="shared" si="143"/>
        <v>520</v>
      </c>
      <c r="R2544" s="27">
        <f t="shared" si="144"/>
        <v>4</v>
      </c>
    </row>
    <row r="2545" spans="1:18">
      <c r="A2545" s="1"/>
      <c r="B2545" s="6" t="s">
        <v>14</v>
      </c>
      <c r="C2545" s="6">
        <v>1185732</v>
      </c>
      <c r="D2545" s="7">
        <v>44303</v>
      </c>
      <c r="E2545" s="6" t="s">
        <v>46</v>
      </c>
      <c r="F2545" s="6" t="s">
        <v>94</v>
      </c>
      <c r="G2545" s="6" t="s">
        <v>95</v>
      </c>
      <c r="H2545" s="6" t="s">
        <v>22</v>
      </c>
      <c r="I2545" s="25">
        <v>0.30000000000000004</v>
      </c>
      <c r="J2545" s="22">
        <v>4750</v>
      </c>
      <c r="K2545" s="23">
        <f t="shared" si="131"/>
        <v>1425.0000000000002</v>
      </c>
      <c r="L2545" s="23">
        <f t="shared" si="132"/>
        <v>712.50000000000011</v>
      </c>
      <c r="M2545" s="33">
        <v>0.5</v>
      </c>
      <c r="N2545" s="30">
        <f t="shared" si="142"/>
        <v>0.3</v>
      </c>
      <c r="O2545" s="31">
        <v>1425</v>
      </c>
      <c r="P2545" s="31">
        <v>712.5</v>
      </c>
      <c r="Q2545" s="30">
        <f t="shared" si="143"/>
        <v>427.50000000000006</v>
      </c>
      <c r="R2545" s="27">
        <f t="shared" si="144"/>
        <v>4</v>
      </c>
    </row>
    <row r="2546" spans="1:18">
      <c r="A2546" s="1"/>
      <c r="B2546" s="6" t="s">
        <v>14</v>
      </c>
      <c r="C2546" s="6">
        <v>1185732</v>
      </c>
      <c r="D2546" s="7">
        <v>44332</v>
      </c>
      <c r="E2546" s="6" t="s">
        <v>46</v>
      </c>
      <c r="F2546" s="6" t="s">
        <v>94</v>
      </c>
      <c r="G2546" s="6" t="s">
        <v>95</v>
      </c>
      <c r="H2546" s="6" t="s">
        <v>17</v>
      </c>
      <c r="I2546" s="25">
        <v>0.4</v>
      </c>
      <c r="J2546" s="22">
        <v>7450</v>
      </c>
      <c r="K2546" s="23">
        <f t="shared" si="131"/>
        <v>2980</v>
      </c>
      <c r="L2546" s="23">
        <f t="shared" si="132"/>
        <v>1192</v>
      </c>
      <c r="M2546" s="33">
        <v>0.4</v>
      </c>
      <c r="N2546" s="30">
        <f t="shared" si="142"/>
        <v>0.4</v>
      </c>
      <c r="O2546" s="31">
        <v>2980</v>
      </c>
      <c r="P2546" s="31">
        <v>1192</v>
      </c>
      <c r="Q2546" s="30">
        <f t="shared" si="143"/>
        <v>1192</v>
      </c>
      <c r="R2546" s="27">
        <f t="shared" si="144"/>
        <v>5</v>
      </c>
    </row>
    <row r="2547" spans="1:18">
      <c r="A2547" s="1"/>
      <c r="B2547" s="6" t="s">
        <v>14</v>
      </c>
      <c r="C2547" s="6">
        <v>1185732</v>
      </c>
      <c r="D2547" s="7">
        <v>44332</v>
      </c>
      <c r="E2547" s="6" t="s">
        <v>46</v>
      </c>
      <c r="F2547" s="6" t="s">
        <v>94</v>
      </c>
      <c r="G2547" s="6" t="s">
        <v>95</v>
      </c>
      <c r="H2547" s="6" t="s">
        <v>18</v>
      </c>
      <c r="I2547" s="25">
        <v>0.4</v>
      </c>
      <c r="J2547" s="22">
        <v>4500</v>
      </c>
      <c r="K2547" s="23">
        <f t="shared" si="131"/>
        <v>1800</v>
      </c>
      <c r="L2547" s="23">
        <f t="shared" si="132"/>
        <v>630</v>
      </c>
      <c r="M2547" s="33">
        <v>0.35</v>
      </c>
      <c r="N2547" s="30">
        <f t="shared" si="142"/>
        <v>0.4</v>
      </c>
      <c r="O2547" s="31">
        <v>1800</v>
      </c>
      <c r="P2547" s="31">
        <v>630</v>
      </c>
      <c r="Q2547" s="30">
        <f t="shared" si="143"/>
        <v>720</v>
      </c>
      <c r="R2547" s="27">
        <f t="shared" si="144"/>
        <v>5</v>
      </c>
    </row>
    <row r="2548" spans="1:18">
      <c r="A2548" s="1"/>
      <c r="B2548" s="6" t="s">
        <v>14</v>
      </c>
      <c r="C2548" s="6">
        <v>1185732</v>
      </c>
      <c r="D2548" s="7">
        <v>44332</v>
      </c>
      <c r="E2548" s="6" t="s">
        <v>46</v>
      </c>
      <c r="F2548" s="6" t="s">
        <v>94</v>
      </c>
      <c r="G2548" s="6" t="s">
        <v>95</v>
      </c>
      <c r="H2548" s="6" t="s">
        <v>19</v>
      </c>
      <c r="I2548" s="25">
        <v>0.35000000000000003</v>
      </c>
      <c r="J2548" s="22">
        <v>4250</v>
      </c>
      <c r="K2548" s="23">
        <f t="shared" si="131"/>
        <v>1487.5000000000002</v>
      </c>
      <c r="L2548" s="23">
        <f t="shared" si="132"/>
        <v>595.00000000000011</v>
      </c>
      <c r="M2548" s="33">
        <v>0.4</v>
      </c>
      <c r="N2548" s="30">
        <f t="shared" si="142"/>
        <v>0.35</v>
      </c>
      <c r="O2548" s="31">
        <v>1487.5</v>
      </c>
      <c r="P2548" s="31">
        <v>595</v>
      </c>
      <c r="Q2548" s="30">
        <f t="shared" si="143"/>
        <v>520.625</v>
      </c>
      <c r="R2548" s="27">
        <f t="shared" si="144"/>
        <v>5</v>
      </c>
    </row>
    <row r="2549" spans="1:18">
      <c r="A2549" s="1"/>
      <c r="B2549" s="6" t="s">
        <v>14</v>
      </c>
      <c r="C2549" s="6">
        <v>1185732</v>
      </c>
      <c r="D2549" s="7">
        <v>44332</v>
      </c>
      <c r="E2549" s="6" t="s">
        <v>46</v>
      </c>
      <c r="F2549" s="6" t="s">
        <v>94</v>
      </c>
      <c r="G2549" s="6" t="s">
        <v>95</v>
      </c>
      <c r="H2549" s="6" t="s">
        <v>20</v>
      </c>
      <c r="I2549" s="25">
        <v>0.35000000000000003</v>
      </c>
      <c r="J2549" s="22">
        <v>3750</v>
      </c>
      <c r="K2549" s="23">
        <f t="shared" si="131"/>
        <v>1312.5000000000002</v>
      </c>
      <c r="L2549" s="23">
        <f t="shared" si="132"/>
        <v>525.00000000000011</v>
      </c>
      <c r="M2549" s="33">
        <v>0.4</v>
      </c>
      <c r="N2549" s="30">
        <f t="shared" si="142"/>
        <v>0.35</v>
      </c>
      <c r="O2549" s="31">
        <v>1312.5</v>
      </c>
      <c r="P2549" s="31">
        <v>525</v>
      </c>
      <c r="Q2549" s="30">
        <f t="shared" si="143"/>
        <v>459.37500000000006</v>
      </c>
      <c r="R2549" s="27">
        <f t="shared" si="144"/>
        <v>5</v>
      </c>
    </row>
    <row r="2550" spans="1:18">
      <c r="A2550" s="1"/>
      <c r="B2550" s="6" t="s">
        <v>14</v>
      </c>
      <c r="C2550" s="6">
        <v>1185732</v>
      </c>
      <c r="D2550" s="7">
        <v>44332</v>
      </c>
      <c r="E2550" s="6" t="s">
        <v>46</v>
      </c>
      <c r="F2550" s="6" t="s">
        <v>94</v>
      </c>
      <c r="G2550" s="6" t="s">
        <v>95</v>
      </c>
      <c r="H2550" s="6" t="s">
        <v>21</v>
      </c>
      <c r="I2550" s="25">
        <v>0.44999999999999996</v>
      </c>
      <c r="J2550" s="22">
        <v>4000</v>
      </c>
      <c r="K2550" s="23">
        <f t="shared" si="131"/>
        <v>1799.9999999999998</v>
      </c>
      <c r="L2550" s="23">
        <f t="shared" si="132"/>
        <v>629.99999999999989</v>
      </c>
      <c r="M2550" s="33">
        <v>0.35</v>
      </c>
      <c r="N2550" s="30">
        <f t="shared" si="142"/>
        <v>0.45</v>
      </c>
      <c r="O2550" s="31">
        <v>1800</v>
      </c>
      <c r="P2550" s="31">
        <v>630</v>
      </c>
      <c r="Q2550" s="30">
        <f t="shared" si="143"/>
        <v>809.99999999999989</v>
      </c>
      <c r="R2550" s="27">
        <f t="shared" si="144"/>
        <v>5</v>
      </c>
    </row>
    <row r="2551" spans="1:18">
      <c r="A2551" s="1"/>
      <c r="B2551" s="6" t="s">
        <v>14</v>
      </c>
      <c r="C2551" s="6">
        <v>1185732</v>
      </c>
      <c r="D2551" s="7">
        <v>44332</v>
      </c>
      <c r="E2551" s="6" t="s">
        <v>46</v>
      </c>
      <c r="F2551" s="6" t="s">
        <v>94</v>
      </c>
      <c r="G2551" s="6" t="s">
        <v>95</v>
      </c>
      <c r="H2551" s="6" t="s">
        <v>22</v>
      </c>
      <c r="I2551" s="25">
        <v>0.49999999999999994</v>
      </c>
      <c r="J2551" s="22">
        <v>5000</v>
      </c>
      <c r="K2551" s="23">
        <f t="shared" si="131"/>
        <v>2499.9999999999995</v>
      </c>
      <c r="L2551" s="23">
        <f t="shared" si="132"/>
        <v>1249.9999999999998</v>
      </c>
      <c r="M2551" s="33">
        <v>0.5</v>
      </c>
      <c r="N2551" s="30">
        <f t="shared" si="142"/>
        <v>0.5</v>
      </c>
      <c r="O2551" s="31">
        <v>2500</v>
      </c>
      <c r="P2551" s="31">
        <v>1250</v>
      </c>
      <c r="Q2551" s="30">
        <f t="shared" si="143"/>
        <v>1249.9999999999998</v>
      </c>
      <c r="R2551" s="27">
        <f t="shared" si="144"/>
        <v>5</v>
      </c>
    </row>
    <row r="2552" spans="1:18">
      <c r="A2552" s="1"/>
      <c r="B2552" s="6" t="s">
        <v>14</v>
      </c>
      <c r="C2552" s="6">
        <v>1185732</v>
      </c>
      <c r="D2552" s="7">
        <v>44365</v>
      </c>
      <c r="E2552" s="6" t="s">
        <v>46</v>
      </c>
      <c r="F2552" s="6" t="s">
        <v>94</v>
      </c>
      <c r="G2552" s="6" t="s">
        <v>95</v>
      </c>
      <c r="H2552" s="6" t="s">
        <v>17</v>
      </c>
      <c r="I2552" s="25">
        <v>0.44999999999999996</v>
      </c>
      <c r="J2552" s="22">
        <v>7500</v>
      </c>
      <c r="K2552" s="23">
        <f t="shared" ref="K2552:K2806" si="145">I2552*J2552</f>
        <v>3374.9999999999995</v>
      </c>
      <c r="L2552" s="23">
        <f t="shared" ref="L2552:L2806" si="146">K2552*M2552</f>
        <v>1350</v>
      </c>
      <c r="M2552" s="33">
        <v>0.4</v>
      </c>
      <c r="N2552" s="30">
        <f t="shared" si="142"/>
        <v>0.45</v>
      </c>
      <c r="O2552" s="31">
        <v>3375</v>
      </c>
      <c r="P2552" s="31">
        <v>1350</v>
      </c>
      <c r="Q2552" s="30">
        <f t="shared" si="143"/>
        <v>1518.7499999999998</v>
      </c>
      <c r="R2552" s="27">
        <f t="shared" si="144"/>
        <v>6</v>
      </c>
    </row>
    <row r="2553" spans="1:18">
      <c r="A2553" s="1"/>
      <c r="B2553" s="6" t="s">
        <v>14</v>
      </c>
      <c r="C2553" s="6">
        <v>1185732</v>
      </c>
      <c r="D2553" s="7">
        <v>44365</v>
      </c>
      <c r="E2553" s="6" t="s">
        <v>46</v>
      </c>
      <c r="F2553" s="6" t="s">
        <v>94</v>
      </c>
      <c r="G2553" s="6" t="s">
        <v>95</v>
      </c>
      <c r="H2553" s="6" t="s">
        <v>18</v>
      </c>
      <c r="I2553" s="25">
        <v>0.4</v>
      </c>
      <c r="J2553" s="22">
        <v>5000</v>
      </c>
      <c r="K2553" s="23">
        <f t="shared" si="145"/>
        <v>2000</v>
      </c>
      <c r="L2553" s="23">
        <f t="shared" si="146"/>
        <v>700</v>
      </c>
      <c r="M2553" s="33">
        <v>0.35</v>
      </c>
      <c r="N2553" s="30">
        <f t="shared" si="142"/>
        <v>0.4</v>
      </c>
      <c r="O2553" s="31">
        <v>2000</v>
      </c>
      <c r="P2553" s="31">
        <v>700</v>
      </c>
      <c r="Q2553" s="30">
        <f t="shared" si="143"/>
        <v>800</v>
      </c>
      <c r="R2553" s="27">
        <f t="shared" si="144"/>
        <v>6</v>
      </c>
    </row>
    <row r="2554" spans="1:18">
      <c r="A2554" s="1"/>
      <c r="B2554" s="6" t="s">
        <v>14</v>
      </c>
      <c r="C2554" s="6">
        <v>1185732</v>
      </c>
      <c r="D2554" s="7">
        <v>44365</v>
      </c>
      <c r="E2554" s="6" t="s">
        <v>46</v>
      </c>
      <c r="F2554" s="6" t="s">
        <v>94</v>
      </c>
      <c r="G2554" s="6" t="s">
        <v>95</v>
      </c>
      <c r="H2554" s="6" t="s">
        <v>19</v>
      </c>
      <c r="I2554" s="25">
        <v>0.45</v>
      </c>
      <c r="J2554" s="22">
        <v>4750</v>
      </c>
      <c r="K2554" s="23">
        <f t="shared" si="145"/>
        <v>2137.5</v>
      </c>
      <c r="L2554" s="23">
        <f t="shared" si="146"/>
        <v>855</v>
      </c>
      <c r="M2554" s="33">
        <v>0.4</v>
      </c>
      <c r="N2554" s="30">
        <f t="shared" si="142"/>
        <v>0.45</v>
      </c>
      <c r="O2554" s="31">
        <v>2137.5</v>
      </c>
      <c r="P2554" s="31">
        <v>855</v>
      </c>
      <c r="Q2554" s="30">
        <f t="shared" si="143"/>
        <v>961.875</v>
      </c>
      <c r="R2554" s="27">
        <f t="shared" si="144"/>
        <v>6</v>
      </c>
    </row>
    <row r="2555" spans="1:18">
      <c r="A2555" s="1"/>
      <c r="B2555" s="6" t="s">
        <v>14</v>
      </c>
      <c r="C2555" s="6">
        <v>1185732</v>
      </c>
      <c r="D2555" s="7">
        <v>44365</v>
      </c>
      <c r="E2555" s="6" t="s">
        <v>46</v>
      </c>
      <c r="F2555" s="6" t="s">
        <v>94</v>
      </c>
      <c r="G2555" s="6" t="s">
        <v>95</v>
      </c>
      <c r="H2555" s="6" t="s">
        <v>20</v>
      </c>
      <c r="I2555" s="25">
        <v>0.45</v>
      </c>
      <c r="J2555" s="22">
        <v>4500</v>
      </c>
      <c r="K2555" s="23">
        <f t="shared" si="145"/>
        <v>2025</v>
      </c>
      <c r="L2555" s="23">
        <f t="shared" si="146"/>
        <v>810</v>
      </c>
      <c r="M2555" s="33">
        <v>0.4</v>
      </c>
      <c r="N2555" s="30">
        <f t="shared" si="142"/>
        <v>0.45</v>
      </c>
      <c r="O2555" s="31">
        <v>2025</v>
      </c>
      <c r="P2555" s="31">
        <v>810</v>
      </c>
      <c r="Q2555" s="30">
        <f t="shared" si="143"/>
        <v>911.25</v>
      </c>
      <c r="R2555" s="27">
        <f t="shared" si="144"/>
        <v>6</v>
      </c>
    </row>
    <row r="2556" spans="1:18">
      <c r="A2556" s="1"/>
      <c r="B2556" s="6" t="s">
        <v>14</v>
      </c>
      <c r="C2556" s="6">
        <v>1185732</v>
      </c>
      <c r="D2556" s="7">
        <v>44365</v>
      </c>
      <c r="E2556" s="6" t="s">
        <v>46</v>
      </c>
      <c r="F2556" s="6" t="s">
        <v>94</v>
      </c>
      <c r="G2556" s="6" t="s">
        <v>95</v>
      </c>
      <c r="H2556" s="6" t="s">
        <v>21</v>
      </c>
      <c r="I2556" s="25">
        <v>0.6</v>
      </c>
      <c r="J2556" s="22">
        <v>4500</v>
      </c>
      <c r="K2556" s="23">
        <f t="shared" si="145"/>
        <v>2700</v>
      </c>
      <c r="L2556" s="23">
        <f t="shared" si="146"/>
        <v>944.99999999999989</v>
      </c>
      <c r="M2556" s="33">
        <v>0.35</v>
      </c>
      <c r="N2556" s="30">
        <f t="shared" si="142"/>
        <v>0.6</v>
      </c>
      <c r="O2556" s="31">
        <v>2700</v>
      </c>
      <c r="P2556" s="31">
        <v>945</v>
      </c>
      <c r="Q2556" s="30">
        <f t="shared" si="143"/>
        <v>1620</v>
      </c>
      <c r="R2556" s="27">
        <f t="shared" si="144"/>
        <v>6</v>
      </c>
    </row>
    <row r="2557" spans="1:18">
      <c r="A2557" s="1"/>
      <c r="B2557" s="6" t="s">
        <v>14</v>
      </c>
      <c r="C2557" s="6">
        <v>1185732</v>
      </c>
      <c r="D2557" s="7">
        <v>44365</v>
      </c>
      <c r="E2557" s="6" t="s">
        <v>46</v>
      </c>
      <c r="F2557" s="6" t="s">
        <v>94</v>
      </c>
      <c r="G2557" s="6" t="s">
        <v>95</v>
      </c>
      <c r="H2557" s="6" t="s">
        <v>22</v>
      </c>
      <c r="I2557" s="25">
        <v>0.65</v>
      </c>
      <c r="J2557" s="22">
        <v>6250</v>
      </c>
      <c r="K2557" s="23">
        <f t="shared" si="145"/>
        <v>4062.5</v>
      </c>
      <c r="L2557" s="23">
        <f t="shared" si="146"/>
        <v>2031.25</v>
      </c>
      <c r="M2557" s="33">
        <v>0.5</v>
      </c>
      <c r="N2557" s="30">
        <f t="shared" si="142"/>
        <v>0.65</v>
      </c>
      <c r="O2557" s="31">
        <v>4062.5</v>
      </c>
      <c r="P2557" s="31">
        <v>2031.25</v>
      </c>
      <c r="Q2557" s="30">
        <f t="shared" si="143"/>
        <v>2640.625</v>
      </c>
      <c r="R2557" s="27">
        <f t="shared" si="144"/>
        <v>6</v>
      </c>
    </row>
    <row r="2558" spans="1:18">
      <c r="A2558" s="1"/>
      <c r="B2558" s="6" t="s">
        <v>14</v>
      </c>
      <c r="C2558" s="6">
        <v>1185732</v>
      </c>
      <c r="D2558" s="7">
        <v>44393</v>
      </c>
      <c r="E2558" s="6" t="s">
        <v>46</v>
      </c>
      <c r="F2558" s="6" t="s">
        <v>94</v>
      </c>
      <c r="G2558" s="6" t="s">
        <v>95</v>
      </c>
      <c r="H2558" s="6" t="s">
        <v>17</v>
      </c>
      <c r="I2558" s="25">
        <v>0.6</v>
      </c>
      <c r="J2558" s="22">
        <v>8500</v>
      </c>
      <c r="K2558" s="23">
        <f t="shared" si="145"/>
        <v>5100</v>
      </c>
      <c r="L2558" s="23">
        <f t="shared" si="146"/>
        <v>2040</v>
      </c>
      <c r="M2558" s="33">
        <v>0.4</v>
      </c>
      <c r="N2558" s="30">
        <f t="shared" si="142"/>
        <v>0.6</v>
      </c>
      <c r="O2558" s="31">
        <v>5100</v>
      </c>
      <c r="P2558" s="31">
        <v>2040</v>
      </c>
      <c r="Q2558" s="30">
        <f t="shared" si="143"/>
        <v>3060</v>
      </c>
      <c r="R2558" s="27">
        <f t="shared" si="144"/>
        <v>7</v>
      </c>
    </row>
    <row r="2559" spans="1:18">
      <c r="A2559" s="1"/>
      <c r="B2559" s="6" t="s">
        <v>14</v>
      </c>
      <c r="C2559" s="6">
        <v>1185732</v>
      </c>
      <c r="D2559" s="7">
        <v>44393</v>
      </c>
      <c r="E2559" s="6" t="s">
        <v>46</v>
      </c>
      <c r="F2559" s="6" t="s">
        <v>94</v>
      </c>
      <c r="G2559" s="6" t="s">
        <v>95</v>
      </c>
      <c r="H2559" s="6" t="s">
        <v>18</v>
      </c>
      <c r="I2559" s="25">
        <v>0.55000000000000004</v>
      </c>
      <c r="J2559" s="22">
        <v>6000</v>
      </c>
      <c r="K2559" s="23">
        <f t="shared" si="145"/>
        <v>3300.0000000000005</v>
      </c>
      <c r="L2559" s="23">
        <f t="shared" si="146"/>
        <v>1155</v>
      </c>
      <c r="M2559" s="33">
        <v>0.35</v>
      </c>
      <c r="N2559" s="30">
        <f t="shared" si="142"/>
        <v>0.55000000000000004</v>
      </c>
      <c r="O2559" s="31">
        <v>3300</v>
      </c>
      <c r="P2559" s="31">
        <v>1155</v>
      </c>
      <c r="Q2559" s="30">
        <f t="shared" si="143"/>
        <v>1815.0000000000005</v>
      </c>
      <c r="R2559" s="27">
        <f t="shared" si="144"/>
        <v>7</v>
      </c>
    </row>
    <row r="2560" spans="1:18">
      <c r="A2560" s="1"/>
      <c r="B2560" s="6" t="s">
        <v>14</v>
      </c>
      <c r="C2560" s="6">
        <v>1185732</v>
      </c>
      <c r="D2560" s="7">
        <v>44393</v>
      </c>
      <c r="E2560" s="6" t="s">
        <v>46</v>
      </c>
      <c r="F2560" s="6" t="s">
        <v>94</v>
      </c>
      <c r="G2560" s="6" t="s">
        <v>95</v>
      </c>
      <c r="H2560" s="6" t="s">
        <v>19</v>
      </c>
      <c r="I2560" s="25">
        <v>0.5</v>
      </c>
      <c r="J2560" s="22">
        <v>5250</v>
      </c>
      <c r="K2560" s="23">
        <f t="shared" si="145"/>
        <v>2625</v>
      </c>
      <c r="L2560" s="23">
        <f t="shared" si="146"/>
        <v>1050</v>
      </c>
      <c r="M2560" s="33">
        <v>0.4</v>
      </c>
      <c r="N2560" s="30">
        <f t="shared" si="142"/>
        <v>0.5</v>
      </c>
      <c r="O2560" s="31">
        <v>2625</v>
      </c>
      <c r="P2560" s="31">
        <v>1050</v>
      </c>
      <c r="Q2560" s="30">
        <f t="shared" si="143"/>
        <v>1312.5</v>
      </c>
      <c r="R2560" s="27">
        <f t="shared" si="144"/>
        <v>7</v>
      </c>
    </row>
    <row r="2561" spans="1:18">
      <c r="A2561" s="1"/>
      <c r="B2561" s="6" t="s">
        <v>14</v>
      </c>
      <c r="C2561" s="6">
        <v>1185732</v>
      </c>
      <c r="D2561" s="7">
        <v>44393</v>
      </c>
      <c r="E2561" s="6" t="s">
        <v>46</v>
      </c>
      <c r="F2561" s="6" t="s">
        <v>94</v>
      </c>
      <c r="G2561" s="6" t="s">
        <v>95</v>
      </c>
      <c r="H2561" s="6" t="s">
        <v>20</v>
      </c>
      <c r="I2561" s="25">
        <v>0.5</v>
      </c>
      <c r="J2561" s="22">
        <v>4750</v>
      </c>
      <c r="K2561" s="23">
        <f t="shared" si="145"/>
        <v>2375</v>
      </c>
      <c r="L2561" s="23">
        <f t="shared" si="146"/>
        <v>950</v>
      </c>
      <c r="M2561" s="33">
        <v>0.4</v>
      </c>
      <c r="N2561" s="30">
        <f t="shared" si="142"/>
        <v>0.5</v>
      </c>
      <c r="O2561" s="31">
        <v>2375</v>
      </c>
      <c r="P2561" s="31">
        <v>950</v>
      </c>
      <c r="Q2561" s="30">
        <f t="shared" si="143"/>
        <v>1187.5</v>
      </c>
      <c r="R2561" s="27">
        <f t="shared" si="144"/>
        <v>7</v>
      </c>
    </row>
    <row r="2562" spans="1:18">
      <c r="A2562" s="1"/>
      <c r="B2562" s="6" t="s">
        <v>14</v>
      </c>
      <c r="C2562" s="6">
        <v>1185732</v>
      </c>
      <c r="D2562" s="7">
        <v>44393</v>
      </c>
      <c r="E2562" s="6" t="s">
        <v>46</v>
      </c>
      <c r="F2562" s="6" t="s">
        <v>94</v>
      </c>
      <c r="G2562" s="6" t="s">
        <v>95</v>
      </c>
      <c r="H2562" s="6" t="s">
        <v>21</v>
      </c>
      <c r="I2562" s="25">
        <v>0.6</v>
      </c>
      <c r="J2562" s="22">
        <v>5000</v>
      </c>
      <c r="K2562" s="23">
        <f t="shared" si="145"/>
        <v>3000</v>
      </c>
      <c r="L2562" s="23">
        <f t="shared" si="146"/>
        <v>1050</v>
      </c>
      <c r="M2562" s="33">
        <v>0.35</v>
      </c>
      <c r="N2562" s="30">
        <f t="shared" si="142"/>
        <v>0.6</v>
      </c>
      <c r="O2562" s="31">
        <v>3000</v>
      </c>
      <c r="P2562" s="31">
        <v>1050</v>
      </c>
      <c r="Q2562" s="30">
        <f t="shared" si="143"/>
        <v>1800</v>
      </c>
      <c r="R2562" s="27">
        <f t="shared" si="144"/>
        <v>7</v>
      </c>
    </row>
    <row r="2563" spans="1:18">
      <c r="A2563" s="1"/>
      <c r="B2563" s="6" t="s">
        <v>14</v>
      </c>
      <c r="C2563" s="6">
        <v>1185732</v>
      </c>
      <c r="D2563" s="7">
        <v>44393</v>
      </c>
      <c r="E2563" s="6" t="s">
        <v>46</v>
      </c>
      <c r="F2563" s="6" t="s">
        <v>94</v>
      </c>
      <c r="G2563" s="6" t="s">
        <v>95</v>
      </c>
      <c r="H2563" s="6" t="s">
        <v>22</v>
      </c>
      <c r="I2563" s="25">
        <v>0.65</v>
      </c>
      <c r="J2563" s="22">
        <v>6750</v>
      </c>
      <c r="K2563" s="23">
        <f t="shared" si="145"/>
        <v>4387.5</v>
      </c>
      <c r="L2563" s="23">
        <f t="shared" si="146"/>
        <v>2193.75</v>
      </c>
      <c r="M2563" s="33">
        <v>0.5</v>
      </c>
      <c r="N2563" s="30">
        <f t="shared" ref="N2563:N2626" si="147">_xlfn.NUMBERVALUE(SUBSTITUTE(I2563,"$",""))</f>
        <v>0.65</v>
      </c>
      <c r="O2563" s="31">
        <v>4387.5</v>
      </c>
      <c r="P2563" s="31">
        <v>2193.75</v>
      </c>
      <c r="Q2563" s="30">
        <f t="shared" ref="Q2563:Q2626" si="148">N2563*K2563</f>
        <v>2851.875</v>
      </c>
      <c r="R2563" s="27">
        <f t="shared" si="144"/>
        <v>7</v>
      </c>
    </row>
    <row r="2564" spans="1:18">
      <c r="A2564" s="1"/>
      <c r="B2564" s="6" t="s">
        <v>14</v>
      </c>
      <c r="C2564" s="6">
        <v>1185732</v>
      </c>
      <c r="D2564" s="7">
        <v>44425</v>
      </c>
      <c r="E2564" s="6" t="s">
        <v>46</v>
      </c>
      <c r="F2564" s="6" t="s">
        <v>94</v>
      </c>
      <c r="G2564" s="6" t="s">
        <v>95</v>
      </c>
      <c r="H2564" s="6" t="s">
        <v>17</v>
      </c>
      <c r="I2564" s="25">
        <v>0.6</v>
      </c>
      <c r="J2564" s="22">
        <v>8250</v>
      </c>
      <c r="K2564" s="23">
        <f t="shared" si="145"/>
        <v>4950</v>
      </c>
      <c r="L2564" s="23">
        <f t="shared" si="146"/>
        <v>1980</v>
      </c>
      <c r="M2564" s="33">
        <v>0.4</v>
      </c>
      <c r="N2564" s="30">
        <f t="shared" si="147"/>
        <v>0.6</v>
      </c>
      <c r="O2564" s="31">
        <v>4950</v>
      </c>
      <c r="P2564" s="31">
        <v>1980</v>
      </c>
      <c r="Q2564" s="30">
        <f t="shared" si="148"/>
        <v>2970</v>
      </c>
      <c r="R2564" s="27">
        <f t="shared" si="144"/>
        <v>8</v>
      </c>
    </row>
    <row r="2565" spans="1:18">
      <c r="A2565" s="1"/>
      <c r="B2565" s="6" t="s">
        <v>14</v>
      </c>
      <c r="C2565" s="6">
        <v>1185732</v>
      </c>
      <c r="D2565" s="7">
        <v>44425</v>
      </c>
      <c r="E2565" s="6" t="s">
        <v>46</v>
      </c>
      <c r="F2565" s="6" t="s">
        <v>94</v>
      </c>
      <c r="G2565" s="6" t="s">
        <v>95</v>
      </c>
      <c r="H2565" s="6" t="s">
        <v>18</v>
      </c>
      <c r="I2565" s="25">
        <v>0.55000000000000004</v>
      </c>
      <c r="J2565" s="22">
        <v>6000</v>
      </c>
      <c r="K2565" s="23">
        <f t="shared" si="145"/>
        <v>3300.0000000000005</v>
      </c>
      <c r="L2565" s="23">
        <f t="shared" si="146"/>
        <v>1155</v>
      </c>
      <c r="M2565" s="33">
        <v>0.35</v>
      </c>
      <c r="N2565" s="30">
        <f t="shared" si="147"/>
        <v>0.55000000000000004</v>
      </c>
      <c r="O2565" s="31">
        <v>3300</v>
      </c>
      <c r="P2565" s="31">
        <v>1155</v>
      </c>
      <c r="Q2565" s="30">
        <f t="shared" si="148"/>
        <v>1815.0000000000005</v>
      </c>
      <c r="R2565" s="27">
        <f t="shared" si="144"/>
        <v>8</v>
      </c>
    </row>
    <row r="2566" spans="1:18">
      <c r="A2566" s="1"/>
      <c r="B2566" s="6" t="s">
        <v>14</v>
      </c>
      <c r="C2566" s="6">
        <v>1185732</v>
      </c>
      <c r="D2566" s="7">
        <v>44425</v>
      </c>
      <c r="E2566" s="6" t="s">
        <v>46</v>
      </c>
      <c r="F2566" s="6" t="s">
        <v>94</v>
      </c>
      <c r="G2566" s="6" t="s">
        <v>95</v>
      </c>
      <c r="H2566" s="6" t="s">
        <v>19</v>
      </c>
      <c r="I2566" s="25">
        <v>0.5</v>
      </c>
      <c r="J2566" s="22">
        <v>5250</v>
      </c>
      <c r="K2566" s="23">
        <f t="shared" si="145"/>
        <v>2625</v>
      </c>
      <c r="L2566" s="23">
        <f t="shared" si="146"/>
        <v>1050</v>
      </c>
      <c r="M2566" s="33">
        <v>0.4</v>
      </c>
      <c r="N2566" s="30">
        <f t="shared" si="147"/>
        <v>0.5</v>
      </c>
      <c r="O2566" s="31">
        <v>2625</v>
      </c>
      <c r="P2566" s="31">
        <v>1050</v>
      </c>
      <c r="Q2566" s="30">
        <f t="shared" si="148"/>
        <v>1312.5</v>
      </c>
      <c r="R2566" s="27">
        <f t="shared" si="144"/>
        <v>8</v>
      </c>
    </row>
    <row r="2567" spans="1:18">
      <c r="A2567" s="1"/>
      <c r="B2567" s="6" t="s">
        <v>14</v>
      </c>
      <c r="C2567" s="6">
        <v>1185732</v>
      </c>
      <c r="D2567" s="7">
        <v>44425</v>
      </c>
      <c r="E2567" s="6" t="s">
        <v>46</v>
      </c>
      <c r="F2567" s="6" t="s">
        <v>94</v>
      </c>
      <c r="G2567" s="6" t="s">
        <v>95</v>
      </c>
      <c r="H2567" s="6" t="s">
        <v>20</v>
      </c>
      <c r="I2567" s="25">
        <v>0.4</v>
      </c>
      <c r="J2567" s="22">
        <v>4750</v>
      </c>
      <c r="K2567" s="23">
        <f t="shared" si="145"/>
        <v>1900</v>
      </c>
      <c r="L2567" s="23">
        <f t="shared" si="146"/>
        <v>760</v>
      </c>
      <c r="M2567" s="33">
        <v>0.4</v>
      </c>
      <c r="N2567" s="30">
        <f t="shared" si="147"/>
        <v>0.4</v>
      </c>
      <c r="O2567" s="31">
        <v>1900</v>
      </c>
      <c r="P2567" s="31">
        <v>760</v>
      </c>
      <c r="Q2567" s="30">
        <f t="shared" si="148"/>
        <v>760</v>
      </c>
      <c r="R2567" s="27">
        <f t="shared" si="144"/>
        <v>8</v>
      </c>
    </row>
    <row r="2568" spans="1:18">
      <c r="A2568" s="1"/>
      <c r="B2568" s="6" t="s">
        <v>14</v>
      </c>
      <c r="C2568" s="6">
        <v>1185732</v>
      </c>
      <c r="D2568" s="7">
        <v>44425</v>
      </c>
      <c r="E2568" s="6" t="s">
        <v>46</v>
      </c>
      <c r="F2568" s="6" t="s">
        <v>94</v>
      </c>
      <c r="G2568" s="6" t="s">
        <v>95</v>
      </c>
      <c r="H2568" s="6" t="s">
        <v>21</v>
      </c>
      <c r="I2568" s="25">
        <v>0.5</v>
      </c>
      <c r="J2568" s="22">
        <v>4500</v>
      </c>
      <c r="K2568" s="23">
        <f t="shared" si="145"/>
        <v>2250</v>
      </c>
      <c r="L2568" s="23">
        <f t="shared" si="146"/>
        <v>787.5</v>
      </c>
      <c r="M2568" s="33">
        <v>0.35</v>
      </c>
      <c r="N2568" s="30">
        <f t="shared" si="147"/>
        <v>0.5</v>
      </c>
      <c r="O2568" s="31">
        <v>2250</v>
      </c>
      <c r="P2568" s="31">
        <v>787.5</v>
      </c>
      <c r="Q2568" s="30">
        <f t="shared" si="148"/>
        <v>1125</v>
      </c>
      <c r="R2568" s="27">
        <f t="shared" si="144"/>
        <v>8</v>
      </c>
    </row>
    <row r="2569" spans="1:18">
      <c r="A2569" s="1"/>
      <c r="B2569" s="6" t="s">
        <v>14</v>
      </c>
      <c r="C2569" s="6">
        <v>1185732</v>
      </c>
      <c r="D2569" s="7">
        <v>44425</v>
      </c>
      <c r="E2569" s="6" t="s">
        <v>46</v>
      </c>
      <c r="F2569" s="6" t="s">
        <v>94</v>
      </c>
      <c r="G2569" s="6" t="s">
        <v>95</v>
      </c>
      <c r="H2569" s="6" t="s">
        <v>22</v>
      </c>
      <c r="I2569" s="25">
        <v>0.55000000000000004</v>
      </c>
      <c r="J2569" s="22">
        <v>6250</v>
      </c>
      <c r="K2569" s="23">
        <f t="shared" si="145"/>
        <v>3437.5000000000005</v>
      </c>
      <c r="L2569" s="23">
        <f t="shared" si="146"/>
        <v>1718.7500000000002</v>
      </c>
      <c r="M2569" s="33">
        <v>0.5</v>
      </c>
      <c r="N2569" s="30">
        <f t="shared" si="147"/>
        <v>0.55000000000000004</v>
      </c>
      <c r="O2569" s="31">
        <v>3437.5</v>
      </c>
      <c r="P2569" s="31">
        <v>1718.75</v>
      </c>
      <c r="Q2569" s="30">
        <f t="shared" si="148"/>
        <v>1890.6250000000005</v>
      </c>
      <c r="R2569" s="27">
        <f t="shared" si="144"/>
        <v>8</v>
      </c>
    </row>
    <row r="2570" spans="1:18">
      <c r="A2570" s="1"/>
      <c r="B2570" s="6" t="s">
        <v>14</v>
      </c>
      <c r="C2570" s="6">
        <v>1185732</v>
      </c>
      <c r="D2570" s="7">
        <v>44455</v>
      </c>
      <c r="E2570" s="6" t="s">
        <v>46</v>
      </c>
      <c r="F2570" s="6" t="s">
        <v>94</v>
      </c>
      <c r="G2570" s="6" t="s">
        <v>95</v>
      </c>
      <c r="H2570" s="6" t="s">
        <v>17</v>
      </c>
      <c r="I2570" s="25">
        <v>0.5</v>
      </c>
      <c r="J2570" s="22">
        <v>7250</v>
      </c>
      <c r="K2570" s="23">
        <f t="shared" si="145"/>
        <v>3625</v>
      </c>
      <c r="L2570" s="23">
        <f t="shared" si="146"/>
        <v>1450</v>
      </c>
      <c r="M2570" s="33">
        <v>0.4</v>
      </c>
      <c r="N2570" s="30">
        <f t="shared" si="147"/>
        <v>0.5</v>
      </c>
      <c r="O2570" s="31">
        <v>3625</v>
      </c>
      <c r="P2570" s="31">
        <v>1450</v>
      </c>
      <c r="Q2570" s="30">
        <f t="shared" si="148"/>
        <v>1812.5</v>
      </c>
      <c r="R2570" s="27">
        <f t="shared" si="144"/>
        <v>9</v>
      </c>
    </row>
    <row r="2571" spans="1:18">
      <c r="A2571" s="1"/>
      <c r="B2571" s="6" t="s">
        <v>14</v>
      </c>
      <c r="C2571" s="6">
        <v>1185732</v>
      </c>
      <c r="D2571" s="7">
        <v>44455</v>
      </c>
      <c r="E2571" s="6" t="s">
        <v>46</v>
      </c>
      <c r="F2571" s="6" t="s">
        <v>94</v>
      </c>
      <c r="G2571" s="6" t="s">
        <v>95</v>
      </c>
      <c r="H2571" s="6" t="s">
        <v>18</v>
      </c>
      <c r="I2571" s="25">
        <v>0.45000000000000012</v>
      </c>
      <c r="J2571" s="22">
        <v>5250</v>
      </c>
      <c r="K2571" s="23">
        <f t="shared" si="145"/>
        <v>2362.5000000000005</v>
      </c>
      <c r="L2571" s="23">
        <f t="shared" si="146"/>
        <v>826.87500000000011</v>
      </c>
      <c r="M2571" s="33">
        <v>0.35</v>
      </c>
      <c r="N2571" s="30">
        <f t="shared" si="147"/>
        <v>0.45</v>
      </c>
      <c r="O2571" s="31">
        <v>2362.5</v>
      </c>
      <c r="P2571" s="31">
        <v>826.875</v>
      </c>
      <c r="Q2571" s="30">
        <f t="shared" si="148"/>
        <v>1063.1250000000002</v>
      </c>
      <c r="R2571" s="27">
        <f t="shared" si="144"/>
        <v>9</v>
      </c>
    </row>
    <row r="2572" spans="1:18">
      <c r="A2572" s="1"/>
      <c r="B2572" s="6" t="s">
        <v>14</v>
      </c>
      <c r="C2572" s="6">
        <v>1185732</v>
      </c>
      <c r="D2572" s="7">
        <v>44455</v>
      </c>
      <c r="E2572" s="6" t="s">
        <v>46</v>
      </c>
      <c r="F2572" s="6" t="s">
        <v>94</v>
      </c>
      <c r="G2572" s="6" t="s">
        <v>95</v>
      </c>
      <c r="H2572" s="6" t="s">
        <v>19</v>
      </c>
      <c r="I2572" s="25">
        <v>0.20000000000000007</v>
      </c>
      <c r="J2572" s="22">
        <v>4250</v>
      </c>
      <c r="K2572" s="23">
        <f t="shared" si="145"/>
        <v>850.00000000000023</v>
      </c>
      <c r="L2572" s="23">
        <f t="shared" si="146"/>
        <v>340.00000000000011</v>
      </c>
      <c r="M2572" s="33">
        <v>0.4</v>
      </c>
      <c r="N2572" s="30">
        <f t="shared" si="147"/>
        <v>0.2</v>
      </c>
      <c r="O2572" s="31">
        <v>850</v>
      </c>
      <c r="P2572" s="31">
        <v>340</v>
      </c>
      <c r="Q2572" s="30">
        <f t="shared" si="148"/>
        <v>170.00000000000006</v>
      </c>
      <c r="R2572" s="27">
        <f t="shared" si="144"/>
        <v>9</v>
      </c>
    </row>
    <row r="2573" spans="1:18">
      <c r="A2573" s="1"/>
      <c r="B2573" s="6" t="s">
        <v>14</v>
      </c>
      <c r="C2573" s="6">
        <v>1185732</v>
      </c>
      <c r="D2573" s="7">
        <v>44455</v>
      </c>
      <c r="E2573" s="6" t="s">
        <v>46</v>
      </c>
      <c r="F2573" s="6" t="s">
        <v>94</v>
      </c>
      <c r="G2573" s="6" t="s">
        <v>95</v>
      </c>
      <c r="H2573" s="6" t="s">
        <v>20</v>
      </c>
      <c r="I2573" s="25">
        <v>0.20000000000000007</v>
      </c>
      <c r="J2573" s="22">
        <v>4000</v>
      </c>
      <c r="K2573" s="23">
        <f t="shared" si="145"/>
        <v>800.00000000000023</v>
      </c>
      <c r="L2573" s="23">
        <f t="shared" si="146"/>
        <v>320.00000000000011</v>
      </c>
      <c r="M2573" s="33">
        <v>0.4</v>
      </c>
      <c r="N2573" s="30">
        <f t="shared" si="147"/>
        <v>0.2</v>
      </c>
      <c r="O2573" s="31">
        <v>800</v>
      </c>
      <c r="P2573" s="31">
        <v>320</v>
      </c>
      <c r="Q2573" s="30">
        <f t="shared" si="148"/>
        <v>160.00000000000006</v>
      </c>
      <c r="R2573" s="27">
        <f t="shared" si="144"/>
        <v>9</v>
      </c>
    </row>
    <row r="2574" spans="1:18">
      <c r="A2574" s="1"/>
      <c r="B2574" s="6" t="s">
        <v>14</v>
      </c>
      <c r="C2574" s="6">
        <v>1185732</v>
      </c>
      <c r="D2574" s="7">
        <v>44455</v>
      </c>
      <c r="E2574" s="6" t="s">
        <v>46</v>
      </c>
      <c r="F2574" s="6" t="s">
        <v>94</v>
      </c>
      <c r="G2574" s="6" t="s">
        <v>95</v>
      </c>
      <c r="H2574" s="6" t="s">
        <v>21</v>
      </c>
      <c r="I2574" s="25">
        <v>0.30000000000000004</v>
      </c>
      <c r="J2574" s="22">
        <v>4000</v>
      </c>
      <c r="K2574" s="23">
        <f t="shared" si="145"/>
        <v>1200.0000000000002</v>
      </c>
      <c r="L2574" s="23">
        <f t="shared" si="146"/>
        <v>420.00000000000006</v>
      </c>
      <c r="M2574" s="33">
        <v>0.35</v>
      </c>
      <c r="N2574" s="30">
        <f t="shared" si="147"/>
        <v>0.3</v>
      </c>
      <c r="O2574" s="31">
        <v>1200</v>
      </c>
      <c r="P2574" s="31">
        <v>420</v>
      </c>
      <c r="Q2574" s="30">
        <f t="shared" si="148"/>
        <v>360.00000000000006</v>
      </c>
      <c r="R2574" s="27">
        <f t="shared" si="144"/>
        <v>9</v>
      </c>
    </row>
    <row r="2575" spans="1:18">
      <c r="A2575" s="1"/>
      <c r="B2575" s="6" t="s">
        <v>14</v>
      </c>
      <c r="C2575" s="6">
        <v>1185732</v>
      </c>
      <c r="D2575" s="7">
        <v>44455</v>
      </c>
      <c r="E2575" s="6" t="s">
        <v>46</v>
      </c>
      <c r="F2575" s="6" t="s">
        <v>94</v>
      </c>
      <c r="G2575" s="6" t="s">
        <v>95</v>
      </c>
      <c r="H2575" s="6" t="s">
        <v>22</v>
      </c>
      <c r="I2575" s="25">
        <v>0.35000000000000009</v>
      </c>
      <c r="J2575" s="22">
        <v>5000</v>
      </c>
      <c r="K2575" s="23">
        <f t="shared" si="145"/>
        <v>1750.0000000000005</v>
      </c>
      <c r="L2575" s="23">
        <f t="shared" si="146"/>
        <v>875.00000000000023</v>
      </c>
      <c r="M2575" s="33">
        <v>0.5</v>
      </c>
      <c r="N2575" s="30">
        <f t="shared" si="147"/>
        <v>0.35</v>
      </c>
      <c r="O2575" s="31">
        <v>1750</v>
      </c>
      <c r="P2575" s="31">
        <v>875</v>
      </c>
      <c r="Q2575" s="30">
        <f t="shared" si="148"/>
        <v>612.50000000000011</v>
      </c>
      <c r="R2575" s="27">
        <f t="shared" si="144"/>
        <v>9</v>
      </c>
    </row>
    <row r="2576" spans="1:18">
      <c r="A2576" s="1"/>
      <c r="B2576" s="6" t="s">
        <v>14</v>
      </c>
      <c r="C2576" s="6">
        <v>1185732</v>
      </c>
      <c r="D2576" s="7">
        <v>44487</v>
      </c>
      <c r="E2576" s="6" t="s">
        <v>46</v>
      </c>
      <c r="F2576" s="6" t="s">
        <v>94</v>
      </c>
      <c r="G2576" s="6" t="s">
        <v>95</v>
      </c>
      <c r="H2576" s="6" t="s">
        <v>17</v>
      </c>
      <c r="I2576" s="25">
        <v>0.35000000000000009</v>
      </c>
      <c r="J2576" s="22">
        <v>6750</v>
      </c>
      <c r="K2576" s="23">
        <f t="shared" si="145"/>
        <v>2362.5000000000005</v>
      </c>
      <c r="L2576" s="23">
        <f t="shared" si="146"/>
        <v>945.00000000000023</v>
      </c>
      <c r="M2576" s="33">
        <v>0.4</v>
      </c>
      <c r="N2576" s="30">
        <f t="shared" si="147"/>
        <v>0.35</v>
      </c>
      <c r="O2576" s="31">
        <v>2362.5</v>
      </c>
      <c r="P2576" s="31">
        <v>945</v>
      </c>
      <c r="Q2576" s="30">
        <f t="shared" si="148"/>
        <v>826.87500000000011</v>
      </c>
      <c r="R2576" s="27">
        <f t="shared" si="144"/>
        <v>10</v>
      </c>
    </row>
    <row r="2577" spans="1:18">
      <c r="A2577" s="1"/>
      <c r="B2577" s="6" t="s">
        <v>14</v>
      </c>
      <c r="C2577" s="6">
        <v>1185732</v>
      </c>
      <c r="D2577" s="7">
        <v>44487</v>
      </c>
      <c r="E2577" s="6" t="s">
        <v>46</v>
      </c>
      <c r="F2577" s="6" t="s">
        <v>94</v>
      </c>
      <c r="G2577" s="6" t="s">
        <v>95</v>
      </c>
      <c r="H2577" s="6" t="s">
        <v>18</v>
      </c>
      <c r="I2577" s="25">
        <v>0.25000000000000011</v>
      </c>
      <c r="J2577" s="22">
        <v>5000</v>
      </c>
      <c r="K2577" s="23">
        <f t="shared" si="145"/>
        <v>1250.0000000000005</v>
      </c>
      <c r="L2577" s="23">
        <f t="shared" si="146"/>
        <v>437.50000000000011</v>
      </c>
      <c r="M2577" s="33">
        <v>0.35</v>
      </c>
      <c r="N2577" s="30">
        <f t="shared" si="147"/>
        <v>0.25</v>
      </c>
      <c r="O2577" s="31">
        <v>1250</v>
      </c>
      <c r="P2577" s="31">
        <v>437.5</v>
      </c>
      <c r="Q2577" s="30">
        <f t="shared" si="148"/>
        <v>312.50000000000011</v>
      </c>
      <c r="R2577" s="27">
        <f>MONTH(D2577)</f>
        <v>10</v>
      </c>
    </row>
    <row r="2578" spans="1:18">
      <c r="A2578" s="1"/>
      <c r="B2578" s="6" t="s">
        <v>14</v>
      </c>
      <c r="C2578" s="6">
        <v>1185732</v>
      </c>
      <c r="D2578" s="7">
        <v>44487</v>
      </c>
      <c r="E2578" s="6" t="s">
        <v>46</v>
      </c>
      <c r="F2578" s="6" t="s">
        <v>94</v>
      </c>
      <c r="G2578" s="6" t="s">
        <v>95</v>
      </c>
      <c r="H2578" s="6" t="s">
        <v>19</v>
      </c>
      <c r="I2578" s="25">
        <v>0.25000000000000011</v>
      </c>
      <c r="J2578" s="22">
        <v>3750</v>
      </c>
      <c r="K2578" s="23">
        <f t="shared" si="145"/>
        <v>937.50000000000045</v>
      </c>
      <c r="L2578" s="23">
        <f t="shared" si="146"/>
        <v>375.00000000000023</v>
      </c>
      <c r="M2578" s="33">
        <v>0.4</v>
      </c>
      <c r="N2578" s="30">
        <f t="shared" si="147"/>
        <v>0.25</v>
      </c>
      <c r="O2578" s="31">
        <v>937.5</v>
      </c>
      <c r="P2578" s="31">
        <v>375</v>
      </c>
      <c r="Q2578" s="30">
        <f t="shared" si="148"/>
        <v>234.37500000000011</v>
      </c>
      <c r="R2578" s="27">
        <f t="shared" ref="R2578:R2641" si="149">MONTH(D2578)</f>
        <v>10</v>
      </c>
    </row>
    <row r="2579" spans="1:18">
      <c r="A2579" s="1"/>
      <c r="B2579" s="6" t="s">
        <v>14</v>
      </c>
      <c r="C2579" s="6">
        <v>1185732</v>
      </c>
      <c r="D2579" s="7">
        <v>44487</v>
      </c>
      <c r="E2579" s="6" t="s">
        <v>46</v>
      </c>
      <c r="F2579" s="6" t="s">
        <v>94</v>
      </c>
      <c r="G2579" s="6" t="s">
        <v>95</v>
      </c>
      <c r="H2579" s="6" t="s">
        <v>20</v>
      </c>
      <c r="I2579" s="25">
        <v>0.25000000000000011</v>
      </c>
      <c r="J2579" s="22">
        <v>3500</v>
      </c>
      <c r="K2579" s="23">
        <f t="shared" si="145"/>
        <v>875.00000000000034</v>
      </c>
      <c r="L2579" s="23">
        <f t="shared" si="146"/>
        <v>350.00000000000017</v>
      </c>
      <c r="M2579" s="33">
        <v>0.4</v>
      </c>
      <c r="N2579" s="30">
        <f t="shared" si="147"/>
        <v>0.25</v>
      </c>
      <c r="O2579" s="31">
        <v>875</v>
      </c>
      <c r="P2579" s="31">
        <v>350</v>
      </c>
      <c r="Q2579" s="30">
        <f t="shared" si="148"/>
        <v>218.75000000000009</v>
      </c>
      <c r="R2579" s="27">
        <f t="shared" si="149"/>
        <v>10</v>
      </c>
    </row>
    <row r="2580" spans="1:18">
      <c r="A2580" s="1"/>
      <c r="B2580" s="6" t="s">
        <v>14</v>
      </c>
      <c r="C2580" s="6">
        <v>1185732</v>
      </c>
      <c r="D2580" s="7">
        <v>44487</v>
      </c>
      <c r="E2580" s="6" t="s">
        <v>46</v>
      </c>
      <c r="F2580" s="6" t="s">
        <v>94</v>
      </c>
      <c r="G2580" s="6" t="s">
        <v>95</v>
      </c>
      <c r="H2580" s="6" t="s">
        <v>21</v>
      </c>
      <c r="I2580" s="25">
        <v>0.35000000000000009</v>
      </c>
      <c r="J2580" s="22">
        <v>3500</v>
      </c>
      <c r="K2580" s="23">
        <f t="shared" si="145"/>
        <v>1225.0000000000002</v>
      </c>
      <c r="L2580" s="23">
        <f t="shared" si="146"/>
        <v>428.75000000000006</v>
      </c>
      <c r="M2580" s="33">
        <v>0.35</v>
      </c>
      <c r="N2580" s="30">
        <f t="shared" si="147"/>
        <v>0.35</v>
      </c>
      <c r="O2580" s="31">
        <v>1225</v>
      </c>
      <c r="P2580" s="31">
        <v>428.75</v>
      </c>
      <c r="Q2580" s="30">
        <f t="shared" si="148"/>
        <v>428.75000000000006</v>
      </c>
      <c r="R2580" s="27">
        <f t="shared" si="149"/>
        <v>10</v>
      </c>
    </row>
    <row r="2581" spans="1:18">
      <c r="A2581" s="1"/>
      <c r="B2581" s="6" t="s">
        <v>14</v>
      </c>
      <c r="C2581" s="6">
        <v>1185732</v>
      </c>
      <c r="D2581" s="7">
        <v>44487</v>
      </c>
      <c r="E2581" s="6" t="s">
        <v>46</v>
      </c>
      <c r="F2581" s="6" t="s">
        <v>94</v>
      </c>
      <c r="G2581" s="6" t="s">
        <v>95</v>
      </c>
      <c r="H2581" s="6" t="s">
        <v>22</v>
      </c>
      <c r="I2581" s="25">
        <v>0.35000000000000003</v>
      </c>
      <c r="J2581" s="22">
        <v>4750</v>
      </c>
      <c r="K2581" s="23">
        <f t="shared" si="145"/>
        <v>1662.5000000000002</v>
      </c>
      <c r="L2581" s="23">
        <f t="shared" si="146"/>
        <v>831.25000000000011</v>
      </c>
      <c r="M2581" s="33">
        <v>0.5</v>
      </c>
      <c r="N2581" s="30">
        <f t="shared" si="147"/>
        <v>0.35</v>
      </c>
      <c r="O2581" s="31">
        <v>1662.5</v>
      </c>
      <c r="P2581" s="31">
        <v>831.25</v>
      </c>
      <c r="Q2581" s="30">
        <f t="shared" si="148"/>
        <v>581.875</v>
      </c>
      <c r="R2581" s="27">
        <f t="shared" si="149"/>
        <v>10</v>
      </c>
    </row>
    <row r="2582" spans="1:18">
      <c r="A2582" s="1"/>
      <c r="B2582" s="6" t="s">
        <v>14</v>
      </c>
      <c r="C2582" s="6">
        <v>1185732</v>
      </c>
      <c r="D2582" s="7">
        <v>44517</v>
      </c>
      <c r="E2582" s="6" t="s">
        <v>46</v>
      </c>
      <c r="F2582" s="6" t="s">
        <v>94</v>
      </c>
      <c r="G2582" s="6" t="s">
        <v>95</v>
      </c>
      <c r="H2582" s="6" t="s">
        <v>17</v>
      </c>
      <c r="I2582" s="25">
        <v>0.3000000000000001</v>
      </c>
      <c r="J2582" s="22">
        <v>6250</v>
      </c>
      <c r="K2582" s="23">
        <f t="shared" si="145"/>
        <v>1875.0000000000007</v>
      </c>
      <c r="L2582" s="23">
        <f t="shared" si="146"/>
        <v>750.00000000000034</v>
      </c>
      <c r="M2582" s="33">
        <v>0.4</v>
      </c>
      <c r="N2582" s="30">
        <f t="shared" si="147"/>
        <v>0.3</v>
      </c>
      <c r="O2582" s="31">
        <v>1875</v>
      </c>
      <c r="P2582" s="31">
        <v>750</v>
      </c>
      <c r="Q2582" s="30">
        <f t="shared" si="148"/>
        <v>562.50000000000023</v>
      </c>
      <c r="R2582" s="27">
        <f t="shared" si="149"/>
        <v>11</v>
      </c>
    </row>
    <row r="2583" spans="1:18">
      <c r="A2583" s="1"/>
      <c r="B2583" s="6" t="s">
        <v>14</v>
      </c>
      <c r="C2583" s="6">
        <v>1185732</v>
      </c>
      <c r="D2583" s="7">
        <v>44517</v>
      </c>
      <c r="E2583" s="6" t="s">
        <v>46</v>
      </c>
      <c r="F2583" s="6" t="s">
        <v>94</v>
      </c>
      <c r="G2583" s="6" t="s">
        <v>95</v>
      </c>
      <c r="H2583" s="6" t="s">
        <v>18</v>
      </c>
      <c r="I2583" s="25">
        <v>0.20000000000000012</v>
      </c>
      <c r="J2583" s="22">
        <v>4500</v>
      </c>
      <c r="K2583" s="23">
        <f t="shared" si="145"/>
        <v>900.00000000000057</v>
      </c>
      <c r="L2583" s="23">
        <f t="shared" si="146"/>
        <v>315.00000000000017</v>
      </c>
      <c r="M2583" s="33">
        <v>0.35</v>
      </c>
      <c r="N2583" s="30">
        <f t="shared" si="147"/>
        <v>0.2</v>
      </c>
      <c r="O2583" s="31">
        <v>900.00000000000102</v>
      </c>
      <c r="P2583" s="31">
        <v>315</v>
      </c>
      <c r="Q2583" s="30">
        <f t="shared" si="148"/>
        <v>180.00000000000011</v>
      </c>
      <c r="R2583" s="27">
        <f t="shared" si="149"/>
        <v>11</v>
      </c>
    </row>
    <row r="2584" spans="1:18">
      <c r="A2584" s="1"/>
      <c r="B2584" s="6" t="s">
        <v>14</v>
      </c>
      <c r="C2584" s="6">
        <v>1185732</v>
      </c>
      <c r="D2584" s="7">
        <v>44517</v>
      </c>
      <c r="E2584" s="6" t="s">
        <v>46</v>
      </c>
      <c r="F2584" s="6" t="s">
        <v>94</v>
      </c>
      <c r="G2584" s="6" t="s">
        <v>95</v>
      </c>
      <c r="H2584" s="6" t="s">
        <v>19</v>
      </c>
      <c r="I2584" s="25">
        <v>0.30000000000000016</v>
      </c>
      <c r="J2584" s="22">
        <v>3950</v>
      </c>
      <c r="K2584" s="23">
        <f t="shared" si="145"/>
        <v>1185.0000000000007</v>
      </c>
      <c r="L2584" s="23">
        <f t="shared" si="146"/>
        <v>474.00000000000028</v>
      </c>
      <c r="M2584" s="33">
        <v>0.4</v>
      </c>
      <c r="N2584" s="30">
        <f t="shared" si="147"/>
        <v>0.3</v>
      </c>
      <c r="O2584" s="31">
        <v>1185</v>
      </c>
      <c r="P2584" s="31">
        <v>474</v>
      </c>
      <c r="Q2584" s="30">
        <f t="shared" si="148"/>
        <v>355.50000000000017</v>
      </c>
      <c r="R2584" s="27">
        <f t="shared" si="149"/>
        <v>11</v>
      </c>
    </row>
    <row r="2585" spans="1:18">
      <c r="A2585" s="1"/>
      <c r="B2585" s="6" t="s">
        <v>14</v>
      </c>
      <c r="C2585" s="6">
        <v>1185732</v>
      </c>
      <c r="D2585" s="7">
        <v>44517</v>
      </c>
      <c r="E2585" s="6" t="s">
        <v>46</v>
      </c>
      <c r="F2585" s="6" t="s">
        <v>94</v>
      </c>
      <c r="G2585" s="6" t="s">
        <v>95</v>
      </c>
      <c r="H2585" s="6" t="s">
        <v>20</v>
      </c>
      <c r="I2585" s="25">
        <v>0.6000000000000002</v>
      </c>
      <c r="J2585" s="22">
        <v>4500</v>
      </c>
      <c r="K2585" s="23">
        <f t="shared" si="145"/>
        <v>2700.0000000000009</v>
      </c>
      <c r="L2585" s="23">
        <f t="shared" si="146"/>
        <v>1080.0000000000005</v>
      </c>
      <c r="M2585" s="33">
        <v>0.4</v>
      </c>
      <c r="N2585" s="30">
        <f t="shared" si="147"/>
        <v>0.6</v>
      </c>
      <c r="O2585" s="31">
        <v>2700</v>
      </c>
      <c r="P2585" s="31">
        <v>1080</v>
      </c>
      <c r="Q2585" s="30">
        <f t="shared" si="148"/>
        <v>1620.0000000000005</v>
      </c>
      <c r="R2585" s="27">
        <f t="shared" si="149"/>
        <v>11</v>
      </c>
    </row>
    <row r="2586" spans="1:18">
      <c r="A2586" s="1"/>
      <c r="B2586" s="6" t="s">
        <v>14</v>
      </c>
      <c r="C2586" s="6">
        <v>1185732</v>
      </c>
      <c r="D2586" s="7">
        <v>44517</v>
      </c>
      <c r="E2586" s="6" t="s">
        <v>46</v>
      </c>
      <c r="F2586" s="6" t="s">
        <v>94</v>
      </c>
      <c r="G2586" s="6" t="s">
        <v>95</v>
      </c>
      <c r="H2586" s="6" t="s">
        <v>21</v>
      </c>
      <c r="I2586" s="25">
        <v>0.75000000000000011</v>
      </c>
      <c r="J2586" s="22">
        <v>4250</v>
      </c>
      <c r="K2586" s="23">
        <f t="shared" si="145"/>
        <v>3187.5000000000005</v>
      </c>
      <c r="L2586" s="23">
        <f t="shared" si="146"/>
        <v>1115.625</v>
      </c>
      <c r="M2586" s="33">
        <v>0.35</v>
      </c>
      <c r="N2586" s="30">
        <f t="shared" si="147"/>
        <v>0.75</v>
      </c>
      <c r="O2586" s="31">
        <v>3187.5</v>
      </c>
      <c r="P2586" s="31">
        <v>1115.625</v>
      </c>
      <c r="Q2586" s="30">
        <f t="shared" si="148"/>
        <v>2390.6250000000005</v>
      </c>
      <c r="R2586" s="27">
        <f t="shared" si="149"/>
        <v>11</v>
      </c>
    </row>
    <row r="2587" spans="1:18">
      <c r="A2587" s="1"/>
      <c r="B2587" s="6" t="s">
        <v>14</v>
      </c>
      <c r="C2587" s="6">
        <v>1185732</v>
      </c>
      <c r="D2587" s="7">
        <v>44517</v>
      </c>
      <c r="E2587" s="6" t="s">
        <v>46</v>
      </c>
      <c r="F2587" s="6" t="s">
        <v>94</v>
      </c>
      <c r="G2587" s="6" t="s">
        <v>95</v>
      </c>
      <c r="H2587" s="6" t="s">
        <v>22</v>
      </c>
      <c r="I2587" s="25">
        <v>0.75</v>
      </c>
      <c r="J2587" s="22">
        <v>5250</v>
      </c>
      <c r="K2587" s="23">
        <f t="shared" si="145"/>
        <v>3937.5</v>
      </c>
      <c r="L2587" s="23">
        <f t="shared" si="146"/>
        <v>1968.75</v>
      </c>
      <c r="M2587" s="33">
        <v>0.5</v>
      </c>
      <c r="N2587" s="30">
        <f t="shared" si="147"/>
        <v>0.75</v>
      </c>
      <c r="O2587" s="31">
        <v>3937.5</v>
      </c>
      <c r="P2587" s="31">
        <v>1968.75</v>
      </c>
      <c r="Q2587" s="30">
        <f t="shared" si="148"/>
        <v>2953.125</v>
      </c>
      <c r="R2587" s="27">
        <f t="shared" si="149"/>
        <v>11</v>
      </c>
    </row>
    <row r="2588" spans="1:18">
      <c r="A2588" s="1"/>
      <c r="B2588" s="6" t="s">
        <v>14</v>
      </c>
      <c r="C2588" s="6">
        <v>1185732</v>
      </c>
      <c r="D2588" s="7">
        <v>44546</v>
      </c>
      <c r="E2588" s="6" t="s">
        <v>46</v>
      </c>
      <c r="F2588" s="6" t="s">
        <v>94</v>
      </c>
      <c r="G2588" s="6" t="s">
        <v>95</v>
      </c>
      <c r="H2588" s="6" t="s">
        <v>17</v>
      </c>
      <c r="I2588" s="25">
        <v>0.70000000000000007</v>
      </c>
      <c r="J2588" s="22">
        <v>7750</v>
      </c>
      <c r="K2588" s="23">
        <f t="shared" si="145"/>
        <v>5425.0000000000009</v>
      </c>
      <c r="L2588" s="23">
        <f t="shared" si="146"/>
        <v>2170.0000000000005</v>
      </c>
      <c r="M2588" s="33">
        <v>0.4</v>
      </c>
      <c r="N2588" s="30">
        <f t="shared" si="147"/>
        <v>0.7</v>
      </c>
      <c r="O2588" s="31">
        <v>5425</v>
      </c>
      <c r="P2588" s="31">
        <v>2170</v>
      </c>
      <c r="Q2588" s="30">
        <f t="shared" si="148"/>
        <v>3797.5000000000005</v>
      </c>
      <c r="R2588" s="27">
        <f t="shared" si="149"/>
        <v>12</v>
      </c>
    </row>
    <row r="2589" spans="1:18">
      <c r="A2589" s="1"/>
      <c r="B2589" s="6" t="s">
        <v>14</v>
      </c>
      <c r="C2589" s="6">
        <v>1185732</v>
      </c>
      <c r="D2589" s="7">
        <v>44546</v>
      </c>
      <c r="E2589" s="6" t="s">
        <v>46</v>
      </c>
      <c r="F2589" s="6" t="s">
        <v>94</v>
      </c>
      <c r="G2589" s="6" t="s">
        <v>95</v>
      </c>
      <c r="H2589" s="6" t="s">
        <v>18</v>
      </c>
      <c r="I2589" s="25">
        <v>0.60000000000000009</v>
      </c>
      <c r="J2589" s="22">
        <v>5750</v>
      </c>
      <c r="K2589" s="23">
        <f t="shared" si="145"/>
        <v>3450.0000000000005</v>
      </c>
      <c r="L2589" s="23">
        <f t="shared" si="146"/>
        <v>1207.5</v>
      </c>
      <c r="M2589" s="33">
        <v>0.35</v>
      </c>
      <c r="N2589" s="30">
        <f t="shared" si="147"/>
        <v>0.6</v>
      </c>
      <c r="O2589" s="31">
        <v>3450</v>
      </c>
      <c r="P2589" s="31">
        <v>1207.5</v>
      </c>
      <c r="Q2589" s="30">
        <f t="shared" si="148"/>
        <v>2070</v>
      </c>
      <c r="R2589" s="27">
        <f t="shared" si="149"/>
        <v>12</v>
      </c>
    </row>
    <row r="2590" spans="1:18">
      <c r="A2590" s="1"/>
      <c r="B2590" s="6" t="s">
        <v>14</v>
      </c>
      <c r="C2590" s="6">
        <v>1185732</v>
      </c>
      <c r="D2590" s="7">
        <v>44546</v>
      </c>
      <c r="E2590" s="6" t="s">
        <v>46</v>
      </c>
      <c r="F2590" s="6" t="s">
        <v>94</v>
      </c>
      <c r="G2590" s="6" t="s">
        <v>95</v>
      </c>
      <c r="H2590" s="6" t="s">
        <v>19</v>
      </c>
      <c r="I2590" s="25">
        <v>0.60000000000000009</v>
      </c>
      <c r="J2590" s="22">
        <v>5250</v>
      </c>
      <c r="K2590" s="23">
        <f t="shared" si="145"/>
        <v>3150.0000000000005</v>
      </c>
      <c r="L2590" s="23">
        <f t="shared" si="146"/>
        <v>1260.0000000000002</v>
      </c>
      <c r="M2590" s="33">
        <v>0.4</v>
      </c>
      <c r="N2590" s="30">
        <f t="shared" si="147"/>
        <v>0.6</v>
      </c>
      <c r="O2590" s="31">
        <v>3150</v>
      </c>
      <c r="P2590" s="31">
        <v>1260</v>
      </c>
      <c r="Q2590" s="30">
        <f t="shared" si="148"/>
        <v>1890.0000000000002</v>
      </c>
      <c r="R2590" s="27">
        <f t="shared" si="149"/>
        <v>12</v>
      </c>
    </row>
    <row r="2591" spans="1:18">
      <c r="A2591" s="1"/>
      <c r="B2591" s="6" t="s">
        <v>14</v>
      </c>
      <c r="C2591" s="6">
        <v>1185732</v>
      </c>
      <c r="D2591" s="7">
        <v>44546</v>
      </c>
      <c r="E2591" s="6" t="s">
        <v>46</v>
      </c>
      <c r="F2591" s="6" t="s">
        <v>94</v>
      </c>
      <c r="G2591" s="6" t="s">
        <v>95</v>
      </c>
      <c r="H2591" s="6" t="s">
        <v>20</v>
      </c>
      <c r="I2591" s="25">
        <v>0.60000000000000009</v>
      </c>
      <c r="J2591" s="22">
        <v>4750</v>
      </c>
      <c r="K2591" s="23">
        <f t="shared" si="145"/>
        <v>2850.0000000000005</v>
      </c>
      <c r="L2591" s="23">
        <f t="shared" si="146"/>
        <v>1140.0000000000002</v>
      </c>
      <c r="M2591" s="33">
        <v>0.4</v>
      </c>
      <c r="N2591" s="30">
        <f t="shared" si="147"/>
        <v>0.6</v>
      </c>
      <c r="O2591" s="31">
        <v>2850</v>
      </c>
      <c r="P2591" s="31">
        <v>1140</v>
      </c>
      <c r="Q2591" s="30">
        <f t="shared" si="148"/>
        <v>1710.0000000000002</v>
      </c>
      <c r="R2591" s="27">
        <f t="shared" si="149"/>
        <v>12</v>
      </c>
    </row>
    <row r="2592" spans="1:18">
      <c r="A2592" s="1"/>
      <c r="B2592" s="6" t="s">
        <v>14</v>
      </c>
      <c r="C2592" s="6">
        <v>1185732</v>
      </c>
      <c r="D2592" s="7">
        <v>44546</v>
      </c>
      <c r="E2592" s="6" t="s">
        <v>46</v>
      </c>
      <c r="F2592" s="6" t="s">
        <v>94</v>
      </c>
      <c r="G2592" s="6" t="s">
        <v>95</v>
      </c>
      <c r="H2592" s="6" t="s">
        <v>21</v>
      </c>
      <c r="I2592" s="25">
        <v>0.70000000000000007</v>
      </c>
      <c r="J2592" s="22">
        <v>4750</v>
      </c>
      <c r="K2592" s="23">
        <f t="shared" si="145"/>
        <v>3325.0000000000005</v>
      </c>
      <c r="L2592" s="23">
        <f t="shared" si="146"/>
        <v>1163.75</v>
      </c>
      <c r="M2592" s="33">
        <v>0.35</v>
      </c>
      <c r="N2592" s="30">
        <f t="shared" si="147"/>
        <v>0.7</v>
      </c>
      <c r="O2592" s="31">
        <v>3325</v>
      </c>
      <c r="P2592" s="31">
        <v>1163.75</v>
      </c>
      <c r="Q2592" s="30">
        <f t="shared" si="148"/>
        <v>2327.5</v>
      </c>
      <c r="R2592" s="27">
        <f t="shared" si="149"/>
        <v>12</v>
      </c>
    </row>
    <row r="2593" spans="1:18">
      <c r="A2593" s="1"/>
      <c r="B2593" s="6" t="s">
        <v>14</v>
      </c>
      <c r="C2593" s="6">
        <v>1185732</v>
      </c>
      <c r="D2593" s="7">
        <v>44546</v>
      </c>
      <c r="E2593" s="6" t="s">
        <v>46</v>
      </c>
      <c r="F2593" s="6" t="s">
        <v>94</v>
      </c>
      <c r="G2593" s="6" t="s">
        <v>95</v>
      </c>
      <c r="H2593" s="6" t="s">
        <v>22</v>
      </c>
      <c r="I2593" s="25">
        <v>0.75</v>
      </c>
      <c r="J2593" s="22">
        <v>5750</v>
      </c>
      <c r="K2593" s="23">
        <f t="shared" si="145"/>
        <v>4312.5</v>
      </c>
      <c r="L2593" s="23">
        <f t="shared" si="146"/>
        <v>2156.25</v>
      </c>
      <c r="M2593" s="33">
        <v>0.5</v>
      </c>
      <c r="N2593" s="30">
        <f t="shared" si="147"/>
        <v>0.75</v>
      </c>
      <c r="O2593" s="31">
        <v>4312.5</v>
      </c>
      <c r="P2593" s="31">
        <v>2156.25</v>
      </c>
      <c r="Q2593" s="30">
        <f t="shared" si="148"/>
        <v>3234.375</v>
      </c>
      <c r="R2593" s="27">
        <f t="shared" si="149"/>
        <v>12</v>
      </c>
    </row>
    <row r="2594" spans="1:18">
      <c r="A2594" s="1" t="s">
        <v>39</v>
      </c>
      <c r="B2594" s="6" t="s">
        <v>23</v>
      </c>
      <c r="C2594" s="6">
        <v>1197831</v>
      </c>
      <c r="D2594" s="7">
        <v>44219</v>
      </c>
      <c r="E2594" s="6" t="s">
        <v>24</v>
      </c>
      <c r="F2594" s="6" t="s">
        <v>96</v>
      </c>
      <c r="G2594" s="6" t="s">
        <v>97</v>
      </c>
      <c r="H2594" s="6" t="s">
        <v>17</v>
      </c>
      <c r="I2594" s="25">
        <v>0.25000000000000006</v>
      </c>
      <c r="J2594" s="22">
        <v>6500</v>
      </c>
      <c r="K2594" s="23">
        <f t="shared" si="145"/>
        <v>1625.0000000000005</v>
      </c>
      <c r="L2594" s="23">
        <f t="shared" si="146"/>
        <v>650.00000000000023</v>
      </c>
      <c r="M2594" s="33">
        <v>0.4</v>
      </c>
      <c r="N2594" s="30">
        <f t="shared" si="147"/>
        <v>0.25</v>
      </c>
      <c r="O2594" s="31">
        <v>1625</v>
      </c>
      <c r="P2594" s="31">
        <v>650</v>
      </c>
      <c r="Q2594" s="30">
        <f t="shared" si="148"/>
        <v>406.25000000000011</v>
      </c>
      <c r="R2594" s="27">
        <f t="shared" si="149"/>
        <v>1</v>
      </c>
    </row>
    <row r="2595" spans="1:18">
      <c r="A2595" s="1"/>
      <c r="B2595" s="6" t="s">
        <v>23</v>
      </c>
      <c r="C2595" s="6">
        <v>1197831</v>
      </c>
      <c r="D2595" s="7">
        <v>44219</v>
      </c>
      <c r="E2595" s="6" t="s">
        <v>24</v>
      </c>
      <c r="F2595" s="6" t="s">
        <v>96</v>
      </c>
      <c r="G2595" s="6" t="s">
        <v>97</v>
      </c>
      <c r="H2595" s="6" t="s">
        <v>18</v>
      </c>
      <c r="I2595" s="25">
        <v>0.25000000000000006</v>
      </c>
      <c r="J2595" s="22">
        <v>4500</v>
      </c>
      <c r="K2595" s="23">
        <f t="shared" si="145"/>
        <v>1125.0000000000002</v>
      </c>
      <c r="L2595" s="23">
        <f t="shared" si="146"/>
        <v>393.75000000000006</v>
      </c>
      <c r="M2595" s="33">
        <v>0.35</v>
      </c>
      <c r="N2595" s="30">
        <f t="shared" si="147"/>
        <v>0.25</v>
      </c>
      <c r="O2595" s="31">
        <v>1125</v>
      </c>
      <c r="P2595" s="31">
        <v>393.75</v>
      </c>
      <c r="Q2595" s="30">
        <f t="shared" si="148"/>
        <v>281.25000000000006</v>
      </c>
      <c r="R2595" s="27">
        <f t="shared" si="149"/>
        <v>1</v>
      </c>
    </row>
    <row r="2596" spans="1:18">
      <c r="A2596" s="1"/>
      <c r="B2596" s="6" t="s">
        <v>23</v>
      </c>
      <c r="C2596" s="6">
        <v>1197831</v>
      </c>
      <c r="D2596" s="7">
        <v>44219</v>
      </c>
      <c r="E2596" s="6" t="s">
        <v>24</v>
      </c>
      <c r="F2596" s="6" t="s">
        <v>96</v>
      </c>
      <c r="G2596" s="6" t="s">
        <v>97</v>
      </c>
      <c r="H2596" s="6" t="s">
        <v>19</v>
      </c>
      <c r="I2596" s="25">
        <v>0.15000000000000008</v>
      </c>
      <c r="J2596" s="22">
        <v>4500</v>
      </c>
      <c r="K2596" s="23">
        <f t="shared" si="145"/>
        <v>675.00000000000034</v>
      </c>
      <c r="L2596" s="23">
        <f t="shared" si="146"/>
        <v>270.00000000000017</v>
      </c>
      <c r="M2596" s="33">
        <v>0.4</v>
      </c>
      <c r="N2596" s="30">
        <f t="shared" si="147"/>
        <v>0.15</v>
      </c>
      <c r="O2596" s="31">
        <v>675</v>
      </c>
      <c r="P2596" s="31">
        <v>270</v>
      </c>
      <c r="Q2596" s="30">
        <f t="shared" si="148"/>
        <v>101.25000000000004</v>
      </c>
      <c r="R2596" s="27">
        <f t="shared" si="149"/>
        <v>1</v>
      </c>
    </row>
    <row r="2597" spans="1:18">
      <c r="A2597" s="1"/>
      <c r="B2597" s="6" t="s">
        <v>23</v>
      </c>
      <c r="C2597" s="6">
        <v>1197831</v>
      </c>
      <c r="D2597" s="7">
        <v>44219</v>
      </c>
      <c r="E2597" s="6" t="s">
        <v>24</v>
      </c>
      <c r="F2597" s="6" t="s">
        <v>96</v>
      </c>
      <c r="G2597" s="6" t="s">
        <v>97</v>
      </c>
      <c r="H2597" s="6" t="s">
        <v>20</v>
      </c>
      <c r="I2597" s="25">
        <v>0.2</v>
      </c>
      <c r="J2597" s="22">
        <v>3000</v>
      </c>
      <c r="K2597" s="23">
        <f t="shared" si="145"/>
        <v>600</v>
      </c>
      <c r="L2597" s="23">
        <f t="shared" si="146"/>
        <v>240</v>
      </c>
      <c r="M2597" s="33">
        <v>0.4</v>
      </c>
      <c r="N2597" s="30">
        <f t="shared" si="147"/>
        <v>0.2</v>
      </c>
      <c r="O2597" s="31">
        <v>600</v>
      </c>
      <c r="P2597" s="31">
        <v>240</v>
      </c>
      <c r="Q2597" s="30">
        <f t="shared" si="148"/>
        <v>120</v>
      </c>
      <c r="R2597" s="27">
        <f t="shared" si="149"/>
        <v>1</v>
      </c>
    </row>
    <row r="2598" spans="1:18">
      <c r="A2598" s="1"/>
      <c r="B2598" s="6" t="s">
        <v>23</v>
      </c>
      <c r="C2598" s="6">
        <v>1197831</v>
      </c>
      <c r="D2598" s="7">
        <v>44219</v>
      </c>
      <c r="E2598" s="6" t="s">
        <v>24</v>
      </c>
      <c r="F2598" s="6" t="s">
        <v>96</v>
      </c>
      <c r="G2598" s="6" t="s">
        <v>97</v>
      </c>
      <c r="H2598" s="6" t="s">
        <v>21</v>
      </c>
      <c r="I2598" s="25">
        <v>0.35000000000000003</v>
      </c>
      <c r="J2598" s="22">
        <v>3500</v>
      </c>
      <c r="K2598" s="23">
        <f t="shared" si="145"/>
        <v>1225.0000000000002</v>
      </c>
      <c r="L2598" s="23">
        <f t="shared" si="146"/>
        <v>428.75000000000006</v>
      </c>
      <c r="M2598" s="33">
        <v>0.35</v>
      </c>
      <c r="N2598" s="30">
        <f t="shared" si="147"/>
        <v>0.35</v>
      </c>
      <c r="O2598" s="31">
        <v>1225</v>
      </c>
      <c r="P2598" s="31">
        <v>428.75</v>
      </c>
      <c r="Q2598" s="30">
        <f t="shared" si="148"/>
        <v>428.75000000000006</v>
      </c>
      <c r="R2598" s="27">
        <f t="shared" si="149"/>
        <v>1</v>
      </c>
    </row>
    <row r="2599" spans="1:18">
      <c r="A2599" s="1"/>
      <c r="B2599" s="6" t="s">
        <v>23</v>
      </c>
      <c r="C2599" s="6">
        <v>1197831</v>
      </c>
      <c r="D2599" s="7">
        <v>44219</v>
      </c>
      <c r="E2599" s="6" t="s">
        <v>24</v>
      </c>
      <c r="F2599" s="6" t="s">
        <v>96</v>
      </c>
      <c r="G2599" s="6" t="s">
        <v>97</v>
      </c>
      <c r="H2599" s="6" t="s">
        <v>22</v>
      </c>
      <c r="I2599" s="25">
        <v>0.25000000000000006</v>
      </c>
      <c r="J2599" s="22">
        <v>4500</v>
      </c>
      <c r="K2599" s="23">
        <f t="shared" si="145"/>
        <v>1125.0000000000002</v>
      </c>
      <c r="L2599" s="23">
        <f t="shared" si="146"/>
        <v>450.00000000000011</v>
      </c>
      <c r="M2599" s="33">
        <v>0.4</v>
      </c>
      <c r="N2599" s="30">
        <f t="shared" si="147"/>
        <v>0.25</v>
      </c>
      <c r="O2599" s="31">
        <v>1125</v>
      </c>
      <c r="P2599" s="31">
        <v>450</v>
      </c>
      <c r="Q2599" s="30">
        <f t="shared" si="148"/>
        <v>281.25000000000006</v>
      </c>
      <c r="R2599" s="27">
        <f t="shared" si="149"/>
        <v>1</v>
      </c>
    </row>
    <row r="2600" spans="1:18">
      <c r="A2600" s="1"/>
      <c r="B2600" s="6" t="s">
        <v>23</v>
      </c>
      <c r="C2600" s="6">
        <v>1197831</v>
      </c>
      <c r="D2600" s="7">
        <v>44248</v>
      </c>
      <c r="E2600" s="6" t="s">
        <v>24</v>
      </c>
      <c r="F2600" s="6" t="s">
        <v>96</v>
      </c>
      <c r="G2600" s="6" t="s">
        <v>97</v>
      </c>
      <c r="H2600" s="6" t="s">
        <v>17</v>
      </c>
      <c r="I2600" s="25">
        <v>0.25000000000000006</v>
      </c>
      <c r="J2600" s="22">
        <v>7000</v>
      </c>
      <c r="K2600" s="23">
        <f t="shared" si="145"/>
        <v>1750.0000000000005</v>
      </c>
      <c r="L2600" s="23">
        <f t="shared" si="146"/>
        <v>700.00000000000023</v>
      </c>
      <c r="M2600" s="33">
        <v>0.4</v>
      </c>
      <c r="N2600" s="30">
        <f t="shared" si="147"/>
        <v>0.25</v>
      </c>
      <c r="O2600" s="31">
        <v>1750</v>
      </c>
      <c r="P2600" s="31">
        <v>700</v>
      </c>
      <c r="Q2600" s="30">
        <f t="shared" si="148"/>
        <v>437.50000000000011</v>
      </c>
      <c r="R2600" s="27">
        <f t="shared" si="149"/>
        <v>2</v>
      </c>
    </row>
    <row r="2601" spans="1:18">
      <c r="A2601" s="1"/>
      <c r="B2601" s="6" t="s">
        <v>23</v>
      </c>
      <c r="C2601" s="6">
        <v>1197831</v>
      </c>
      <c r="D2601" s="7">
        <v>44248</v>
      </c>
      <c r="E2601" s="6" t="s">
        <v>24</v>
      </c>
      <c r="F2601" s="6" t="s">
        <v>96</v>
      </c>
      <c r="G2601" s="6" t="s">
        <v>97</v>
      </c>
      <c r="H2601" s="6" t="s">
        <v>18</v>
      </c>
      <c r="I2601" s="25">
        <v>0.25000000000000006</v>
      </c>
      <c r="J2601" s="22">
        <v>3500</v>
      </c>
      <c r="K2601" s="23">
        <f t="shared" si="145"/>
        <v>875.00000000000023</v>
      </c>
      <c r="L2601" s="23">
        <f t="shared" si="146"/>
        <v>306.25000000000006</v>
      </c>
      <c r="M2601" s="33">
        <v>0.35</v>
      </c>
      <c r="N2601" s="30">
        <f t="shared" si="147"/>
        <v>0.25</v>
      </c>
      <c r="O2601" s="31">
        <v>875</v>
      </c>
      <c r="P2601" s="31">
        <v>306.25</v>
      </c>
      <c r="Q2601" s="30">
        <f t="shared" si="148"/>
        <v>218.75000000000006</v>
      </c>
      <c r="R2601" s="27">
        <f t="shared" si="149"/>
        <v>2</v>
      </c>
    </row>
    <row r="2602" spans="1:18">
      <c r="A2602" s="1"/>
      <c r="B2602" s="6" t="s">
        <v>23</v>
      </c>
      <c r="C2602" s="6">
        <v>1197831</v>
      </c>
      <c r="D2602" s="7">
        <v>44248</v>
      </c>
      <c r="E2602" s="6" t="s">
        <v>24</v>
      </c>
      <c r="F2602" s="6" t="s">
        <v>96</v>
      </c>
      <c r="G2602" s="6" t="s">
        <v>97</v>
      </c>
      <c r="H2602" s="6" t="s">
        <v>19</v>
      </c>
      <c r="I2602" s="25">
        <v>0.15000000000000008</v>
      </c>
      <c r="J2602" s="22">
        <v>4000</v>
      </c>
      <c r="K2602" s="23">
        <f t="shared" si="145"/>
        <v>600.00000000000034</v>
      </c>
      <c r="L2602" s="23">
        <f t="shared" si="146"/>
        <v>240.00000000000014</v>
      </c>
      <c r="M2602" s="33">
        <v>0.4</v>
      </c>
      <c r="N2602" s="30">
        <f t="shared" si="147"/>
        <v>0.15</v>
      </c>
      <c r="O2602" s="31">
        <v>600</v>
      </c>
      <c r="P2602" s="31">
        <v>240</v>
      </c>
      <c r="Q2602" s="30">
        <f t="shared" si="148"/>
        <v>90.000000000000043</v>
      </c>
      <c r="R2602" s="27">
        <f t="shared" si="149"/>
        <v>2</v>
      </c>
    </row>
    <row r="2603" spans="1:18">
      <c r="A2603" s="1"/>
      <c r="B2603" s="6" t="s">
        <v>23</v>
      </c>
      <c r="C2603" s="6">
        <v>1197831</v>
      </c>
      <c r="D2603" s="7">
        <v>44248</v>
      </c>
      <c r="E2603" s="6" t="s">
        <v>24</v>
      </c>
      <c r="F2603" s="6" t="s">
        <v>96</v>
      </c>
      <c r="G2603" s="6" t="s">
        <v>97</v>
      </c>
      <c r="H2603" s="6" t="s">
        <v>20</v>
      </c>
      <c r="I2603" s="25">
        <v>0.2</v>
      </c>
      <c r="J2603" s="22">
        <v>2500</v>
      </c>
      <c r="K2603" s="23">
        <f t="shared" si="145"/>
        <v>500</v>
      </c>
      <c r="L2603" s="23">
        <f t="shared" si="146"/>
        <v>200</v>
      </c>
      <c r="M2603" s="33">
        <v>0.4</v>
      </c>
      <c r="N2603" s="30">
        <f t="shared" si="147"/>
        <v>0.2</v>
      </c>
      <c r="O2603" s="31">
        <v>500</v>
      </c>
      <c r="P2603" s="31">
        <v>200</v>
      </c>
      <c r="Q2603" s="30">
        <f t="shared" si="148"/>
        <v>100</v>
      </c>
      <c r="R2603" s="27">
        <f t="shared" si="149"/>
        <v>2</v>
      </c>
    </row>
    <row r="2604" spans="1:18">
      <c r="A2604" s="1"/>
      <c r="B2604" s="6" t="s">
        <v>23</v>
      </c>
      <c r="C2604" s="6">
        <v>1197831</v>
      </c>
      <c r="D2604" s="7">
        <v>44248</v>
      </c>
      <c r="E2604" s="6" t="s">
        <v>24</v>
      </c>
      <c r="F2604" s="6" t="s">
        <v>96</v>
      </c>
      <c r="G2604" s="6" t="s">
        <v>97</v>
      </c>
      <c r="H2604" s="6" t="s">
        <v>21</v>
      </c>
      <c r="I2604" s="25">
        <v>0.35000000000000003</v>
      </c>
      <c r="J2604" s="22">
        <v>3250</v>
      </c>
      <c r="K2604" s="23">
        <f t="shared" si="145"/>
        <v>1137.5</v>
      </c>
      <c r="L2604" s="23">
        <f t="shared" si="146"/>
        <v>398.125</v>
      </c>
      <c r="M2604" s="33">
        <v>0.35</v>
      </c>
      <c r="N2604" s="30">
        <f t="shared" si="147"/>
        <v>0.35</v>
      </c>
      <c r="O2604" s="31">
        <v>1137.5</v>
      </c>
      <c r="P2604" s="31">
        <v>398.125</v>
      </c>
      <c r="Q2604" s="30">
        <f t="shared" si="148"/>
        <v>398.125</v>
      </c>
      <c r="R2604" s="27">
        <f t="shared" si="149"/>
        <v>2</v>
      </c>
    </row>
    <row r="2605" spans="1:18">
      <c r="A2605" s="1"/>
      <c r="B2605" s="6" t="s">
        <v>23</v>
      </c>
      <c r="C2605" s="6">
        <v>1197831</v>
      </c>
      <c r="D2605" s="7">
        <v>44248</v>
      </c>
      <c r="E2605" s="6" t="s">
        <v>24</v>
      </c>
      <c r="F2605" s="6" t="s">
        <v>96</v>
      </c>
      <c r="G2605" s="6" t="s">
        <v>97</v>
      </c>
      <c r="H2605" s="6" t="s">
        <v>22</v>
      </c>
      <c r="I2605" s="25">
        <v>0.2</v>
      </c>
      <c r="J2605" s="22">
        <v>4250</v>
      </c>
      <c r="K2605" s="23">
        <f t="shared" si="145"/>
        <v>850</v>
      </c>
      <c r="L2605" s="23">
        <f t="shared" si="146"/>
        <v>340</v>
      </c>
      <c r="M2605" s="33">
        <v>0.4</v>
      </c>
      <c r="N2605" s="30">
        <f t="shared" si="147"/>
        <v>0.2</v>
      </c>
      <c r="O2605" s="31">
        <v>850</v>
      </c>
      <c r="P2605" s="31">
        <v>340</v>
      </c>
      <c r="Q2605" s="30">
        <f t="shared" si="148"/>
        <v>170</v>
      </c>
      <c r="R2605" s="27">
        <f t="shared" si="149"/>
        <v>2</v>
      </c>
    </row>
    <row r="2606" spans="1:18">
      <c r="A2606" s="1"/>
      <c r="B2606" s="6" t="s">
        <v>23</v>
      </c>
      <c r="C2606" s="6">
        <v>1197831</v>
      </c>
      <c r="D2606" s="7">
        <v>44274</v>
      </c>
      <c r="E2606" s="6" t="s">
        <v>24</v>
      </c>
      <c r="F2606" s="6" t="s">
        <v>96</v>
      </c>
      <c r="G2606" s="6" t="s">
        <v>97</v>
      </c>
      <c r="H2606" s="6" t="s">
        <v>17</v>
      </c>
      <c r="I2606" s="25">
        <v>0.2</v>
      </c>
      <c r="J2606" s="22">
        <v>6450</v>
      </c>
      <c r="K2606" s="23">
        <f t="shared" si="145"/>
        <v>1290</v>
      </c>
      <c r="L2606" s="23">
        <f t="shared" si="146"/>
        <v>516</v>
      </c>
      <c r="M2606" s="33">
        <v>0.4</v>
      </c>
      <c r="N2606" s="30">
        <f t="shared" si="147"/>
        <v>0.2</v>
      </c>
      <c r="O2606" s="31">
        <v>1290</v>
      </c>
      <c r="P2606" s="31">
        <v>516</v>
      </c>
      <c r="Q2606" s="30">
        <f t="shared" si="148"/>
        <v>258</v>
      </c>
      <c r="R2606" s="27">
        <f t="shared" si="149"/>
        <v>3</v>
      </c>
    </row>
    <row r="2607" spans="1:18">
      <c r="A2607" s="1"/>
      <c r="B2607" s="6" t="s">
        <v>23</v>
      </c>
      <c r="C2607" s="6">
        <v>1197831</v>
      </c>
      <c r="D2607" s="7">
        <v>44274</v>
      </c>
      <c r="E2607" s="6" t="s">
        <v>24</v>
      </c>
      <c r="F2607" s="6" t="s">
        <v>96</v>
      </c>
      <c r="G2607" s="6" t="s">
        <v>97</v>
      </c>
      <c r="H2607" s="6" t="s">
        <v>18</v>
      </c>
      <c r="I2607" s="25">
        <v>0.2</v>
      </c>
      <c r="J2607" s="22">
        <v>3250</v>
      </c>
      <c r="K2607" s="23">
        <f t="shared" si="145"/>
        <v>650</v>
      </c>
      <c r="L2607" s="23">
        <f t="shared" si="146"/>
        <v>227.49999999999997</v>
      </c>
      <c r="M2607" s="33">
        <v>0.35</v>
      </c>
      <c r="N2607" s="30">
        <f t="shared" si="147"/>
        <v>0.2</v>
      </c>
      <c r="O2607" s="31">
        <v>650</v>
      </c>
      <c r="P2607" s="31">
        <v>227.5</v>
      </c>
      <c r="Q2607" s="30">
        <f t="shared" si="148"/>
        <v>130</v>
      </c>
      <c r="R2607" s="27">
        <f t="shared" si="149"/>
        <v>3</v>
      </c>
    </row>
    <row r="2608" spans="1:18">
      <c r="A2608" s="1"/>
      <c r="B2608" s="6" t="s">
        <v>23</v>
      </c>
      <c r="C2608" s="6">
        <v>1197831</v>
      </c>
      <c r="D2608" s="7">
        <v>44274</v>
      </c>
      <c r="E2608" s="6" t="s">
        <v>24</v>
      </c>
      <c r="F2608" s="6" t="s">
        <v>96</v>
      </c>
      <c r="G2608" s="6" t="s">
        <v>97</v>
      </c>
      <c r="H2608" s="6" t="s">
        <v>19</v>
      </c>
      <c r="I2608" s="25">
        <v>0.10000000000000002</v>
      </c>
      <c r="J2608" s="22">
        <v>3500</v>
      </c>
      <c r="K2608" s="23">
        <f t="shared" si="145"/>
        <v>350.00000000000006</v>
      </c>
      <c r="L2608" s="23">
        <f t="shared" si="146"/>
        <v>140.00000000000003</v>
      </c>
      <c r="M2608" s="33">
        <v>0.4</v>
      </c>
      <c r="N2608" s="30">
        <f t="shared" si="147"/>
        <v>0.1</v>
      </c>
      <c r="O2608" s="31">
        <v>350</v>
      </c>
      <c r="P2608" s="31">
        <v>140</v>
      </c>
      <c r="Q2608" s="30">
        <f t="shared" si="148"/>
        <v>35.000000000000007</v>
      </c>
      <c r="R2608" s="27">
        <f t="shared" si="149"/>
        <v>3</v>
      </c>
    </row>
    <row r="2609" spans="1:18">
      <c r="A2609" s="1"/>
      <c r="B2609" s="6" t="s">
        <v>23</v>
      </c>
      <c r="C2609" s="6">
        <v>1197831</v>
      </c>
      <c r="D2609" s="7">
        <v>44274</v>
      </c>
      <c r="E2609" s="6" t="s">
        <v>24</v>
      </c>
      <c r="F2609" s="6" t="s">
        <v>96</v>
      </c>
      <c r="G2609" s="6" t="s">
        <v>97</v>
      </c>
      <c r="H2609" s="6" t="s">
        <v>20</v>
      </c>
      <c r="I2609" s="25">
        <v>0.19999999999999996</v>
      </c>
      <c r="J2609" s="22">
        <v>2000</v>
      </c>
      <c r="K2609" s="23">
        <f t="shared" si="145"/>
        <v>399.99999999999989</v>
      </c>
      <c r="L2609" s="23">
        <f t="shared" si="146"/>
        <v>159.99999999999997</v>
      </c>
      <c r="M2609" s="33">
        <v>0.4</v>
      </c>
      <c r="N2609" s="30">
        <f t="shared" si="147"/>
        <v>0.2</v>
      </c>
      <c r="O2609" s="31">
        <v>400</v>
      </c>
      <c r="P2609" s="31">
        <v>160</v>
      </c>
      <c r="Q2609" s="30">
        <f t="shared" si="148"/>
        <v>79.999999999999986</v>
      </c>
      <c r="R2609" s="27">
        <f t="shared" si="149"/>
        <v>3</v>
      </c>
    </row>
    <row r="2610" spans="1:18">
      <c r="A2610" s="1"/>
      <c r="B2610" s="6" t="s">
        <v>23</v>
      </c>
      <c r="C2610" s="6">
        <v>1197831</v>
      </c>
      <c r="D2610" s="7">
        <v>44274</v>
      </c>
      <c r="E2610" s="6" t="s">
        <v>24</v>
      </c>
      <c r="F2610" s="6" t="s">
        <v>96</v>
      </c>
      <c r="G2610" s="6" t="s">
        <v>97</v>
      </c>
      <c r="H2610" s="6" t="s">
        <v>21</v>
      </c>
      <c r="I2610" s="25">
        <v>0.35000000000000009</v>
      </c>
      <c r="J2610" s="22">
        <v>2500</v>
      </c>
      <c r="K2610" s="23">
        <f t="shared" si="145"/>
        <v>875.00000000000023</v>
      </c>
      <c r="L2610" s="23">
        <f t="shared" si="146"/>
        <v>306.25000000000006</v>
      </c>
      <c r="M2610" s="33">
        <v>0.35</v>
      </c>
      <c r="N2610" s="30">
        <f t="shared" si="147"/>
        <v>0.35</v>
      </c>
      <c r="O2610" s="31">
        <v>875</v>
      </c>
      <c r="P2610" s="31">
        <v>306.25</v>
      </c>
      <c r="Q2610" s="30">
        <f t="shared" si="148"/>
        <v>306.25000000000006</v>
      </c>
      <c r="R2610" s="27">
        <f t="shared" si="149"/>
        <v>3</v>
      </c>
    </row>
    <row r="2611" spans="1:18">
      <c r="A2611" s="1"/>
      <c r="B2611" s="6" t="s">
        <v>23</v>
      </c>
      <c r="C2611" s="6">
        <v>1197831</v>
      </c>
      <c r="D2611" s="7">
        <v>44274</v>
      </c>
      <c r="E2611" s="6" t="s">
        <v>24</v>
      </c>
      <c r="F2611" s="6" t="s">
        <v>96</v>
      </c>
      <c r="G2611" s="6" t="s">
        <v>97</v>
      </c>
      <c r="H2611" s="6" t="s">
        <v>22</v>
      </c>
      <c r="I2611" s="25">
        <v>0.25</v>
      </c>
      <c r="J2611" s="22">
        <v>3500</v>
      </c>
      <c r="K2611" s="23">
        <f t="shared" si="145"/>
        <v>875</v>
      </c>
      <c r="L2611" s="23">
        <f t="shared" si="146"/>
        <v>350</v>
      </c>
      <c r="M2611" s="33">
        <v>0.4</v>
      </c>
      <c r="N2611" s="30">
        <f t="shared" si="147"/>
        <v>0.25</v>
      </c>
      <c r="O2611" s="31">
        <v>875</v>
      </c>
      <c r="P2611" s="31">
        <v>350</v>
      </c>
      <c r="Q2611" s="30">
        <f t="shared" si="148"/>
        <v>218.75</v>
      </c>
      <c r="R2611" s="27">
        <f t="shared" si="149"/>
        <v>3</v>
      </c>
    </row>
    <row r="2612" spans="1:18">
      <c r="A2612" s="1"/>
      <c r="B2612" s="6" t="s">
        <v>23</v>
      </c>
      <c r="C2612" s="6">
        <v>1197831</v>
      </c>
      <c r="D2612" s="7">
        <v>44306</v>
      </c>
      <c r="E2612" s="6" t="s">
        <v>24</v>
      </c>
      <c r="F2612" s="6" t="s">
        <v>96</v>
      </c>
      <c r="G2612" s="6" t="s">
        <v>97</v>
      </c>
      <c r="H2612" s="6" t="s">
        <v>17</v>
      </c>
      <c r="I2612" s="25">
        <v>0.25</v>
      </c>
      <c r="J2612" s="22">
        <v>6000</v>
      </c>
      <c r="K2612" s="23">
        <f t="shared" si="145"/>
        <v>1500</v>
      </c>
      <c r="L2612" s="23">
        <f t="shared" si="146"/>
        <v>600</v>
      </c>
      <c r="M2612" s="33">
        <v>0.4</v>
      </c>
      <c r="N2612" s="30">
        <f t="shared" si="147"/>
        <v>0.25</v>
      </c>
      <c r="O2612" s="31">
        <v>1500</v>
      </c>
      <c r="P2612" s="31">
        <v>600</v>
      </c>
      <c r="Q2612" s="30">
        <f t="shared" si="148"/>
        <v>375</v>
      </c>
      <c r="R2612" s="27">
        <f t="shared" si="149"/>
        <v>4</v>
      </c>
    </row>
    <row r="2613" spans="1:18">
      <c r="A2613" s="1"/>
      <c r="B2613" s="6" t="s">
        <v>23</v>
      </c>
      <c r="C2613" s="6">
        <v>1197831</v>
      </c>
      <c r="D2613" s="7">
        <v>44306</v>
      </c>
      <c r="E2613" s="6" t="s">
        <v>24</v>
      </c>
      <c r="F2613" s="6" t="s">
        <v>96</v>
      </c>
      <c r="G2613" s="6" t="s">
        <v>97</v>
      </c>
      <c r="H2613" s="6" t="s">
        <v>18</v>
      </c>
      <c r="I2613" s="25">
        <v>0.25</v>
      </c>
      <c r="J2613" s="22">
        <v>3000</v>
      </c>
      <c r="K2613" s="23">
        <f t="shared" si="145"/>
        <v>750</v>
      </c>
      <c r="L2613" s="23">
        <f t="shared" si="146"/>
        <v>262.5</v>
      </c>
      <c r="M2613" s="33">
        <v>0.35</v>
      </c>
      <c r="N2613" s="30">
        <f t="shared" si="147"/>
        <v>0.25</v>
      </c>
      <c r="O2613" s="31">
        <v>750</v>
      </c>
      <c r="P2613" s="31">
        <v>262.5</v>
      </c>
      <c r="Q2613" s="30">
        <f t="shared" si="148"/>
        <v>187.5</v>
      </c>
      <c r="R2613" s="27">
        <f t="shared" si="149"/>
        <v>4</v>
      </c>
    </row>
    <row r="2614" spans="1:18">
      <c r="A2614" s="1"/>
      <c r="B2614" s="6" t="s">
        <v>23</v>
      </c>
      <c r="C2614" s="6">
        <v>1197831</v>
      </c>
      <c r="D2614" s="7">
        <v>44306</v>
      </c>
      <c r="E2614" s="6" t="s">
        <v>24</v>
      </c>
      <c r="F2614" s="6" t="s">
        <v>96</v>
      </c>
      <c r="G2614" s="6" t="s">
        <v>97</v>
      </c>
      <c r="H2614" s="6" t="s">
        <v>19</v>
      </c>
      <c r="I2614" s="25">
        <v>0.15000000000000002</v>
      </c>
      <c r="J2614" s="22">
        <v>3000</v>
      </c>
      <c r="K2614" s="23">
        <f t="shared" si="145"/>
        <v>450.00000000000006</v>
      </c>
      <c r="L2614" s="23">
        <f t="shared" si="146"/>
        <v>180.00000000000003</v>
      </c>
      <c r="M2614" s="33">
        <v>0.4</v>
      </c>
      <c r="N2614" s="30">
        <f t="shared" si="147"/>
        <v>0.15</v>
      </c>
      <c r="O2614" s="31">
        <v>450</v>
      </c>
      <c r="P2614" s="31">
        <v>180</v>
      </c>
      <c r="Q2614" s="30">
        <f t="shared" si="148"/>
        <v>67.5</v>
      </c>
      <c r="R2614" s="27">
        <f t="shared" si="149"/>
        <v>4</v>
      </c>
    </row>
    <row r="2615" spans="1:18">
      <c r="A2615" s="1"/>
      <c r="B2615" s="6" t="s">
        <v>23</v>
      </c>
      <c r="C2615" s="6">
        <v>1197831</v>
      </c>
      <c r="D2615" s="7">
        <v>44306</v>
      </c>
      <c r="E2615" s="6" t="s">
        <v>24</v>
      </c>
      <c r="F2615" s="6" t="s">
        <v>96</v>
      </c>
      <c r="G2615" s="6" t="s">
        <v>97</v>
      </c>
      <c r="H2615" s="6" t="s">
        <v>20</v>
      </c>
      <c r="I2615" s="25">
        <v>0.19999999999999996</v>
      </c>
      <c r="J2615" s="22">
        <v>2250</v>
      </c>
      <c r="K2615" s="23">
        <f t="shared" si="145"/>
        <v>449.99999999999989</v>
      </c>
      <c r="L2615" s="23">
        <f t="shared" si="146"/>
        <v>179.99999999999997</v>
      </c>
      <c r="M2615" s="33">
        <v>0.4</v>
      </c>
      <c r="N2615" s="30">
        <f t="shared" si="147"/>
        <v>0.2</v>
      </c>
      <c r="O2615" s="31">
        <v>450</v>
      </c>
      <c r="P2615" s="31">
        <v>180</v>
      </c>
      <c r="Q2615" s="30">
        <f t="shared" si="148"/>
        <v>89.999999999999986</v>
      </c>
      <c r="R2615" s="27">
        <f t="shared" si="149"/>
        <v>4</v>
      </c>
    </row>
    <row r="2616" spans="1:18">
      <c r="A2616" s="1"/>
      <c r="B2616" s="6" t="s">
        <v>23</v>
      </c>
      <c r="C2616" s="6">
        <v>1197831</v>
      </c>
      <c r="D2616" s="7">
        <v>44306</v>
      </c>
      <c r="E2616" s="6" t="s">
        <v>24</v>
      </c>
      <c r="F2616" s="6" t="s">
        <v>96</v>
      </c>
      <c r="G2616" s="6" t="s">
        <v>97</v>
      </c>
      <c r="H2616" s="6" t="s">
        <v>21</v>
      </c>
      <c r="I2616" s="25">
        <v>0.4</v>
      </c>
      <c r="J2616" s="22">
        <v>2500</v>
      </c>
      <c r="K2616" s="23">
        <f t="shared" si="145"/>
        <v>1000</v>
      </c>
      <c r="L2616" s="23">
        <f t="shared" si="146"/>
        <v>350</v>
      </c>
      <c r="M2616" s="33">
        <v>0.35</v>
      </c>
      <c r="N2616" s="30">
        <f t="shared" si="147"/>
        <v>0.4</v>
      </c>
      <c r="O2616" s="31">
        <v>1000</v>
      </c>
      <c r="P2616" s="31">
        <v>350</v>
      </c>
      <c r="Q2616" s="30">
        <f t="shared" si="148"/>
        <v>400</v>
      </c>
      <c r="R2616" s="27">
        <f t="shared" si="149"/>
        <v>4</v>
      </c>
    </row>
    <row r="2617" spans="1:18">
      <c r="A2617" s="1"/>
      <c r="B2617" s="6" t="s">
        <v>23</v>
      </c>
      <c r="C2617" s="6">
        <v>1197831</v>
      </c>
      <c r="D2617" s="7">
        <v>44306</v>
      </c>
      <c r="E2617" s="6" t="s">
        <v>24</v>
      </c>
      <c r="F2617" s="6" t="s">
        <v>96</v>
      </c>
      <c r="G2617" s="6" t="s">
        <v>97</v>
      </c>
      <c r="H2617" s="6" t="s">
        <v>22</v>
      </c>
      <c r="I2617" s="25">
        <v>0.30000000000000004</v>
      </c>
      <c r="J2617" s="22">
        <v>4000</v>
      </c>
      <c r="K2617" s="23">
        <f t="shared" si="145"/>
        <v>1200.0000000000002</v>
      </c>
      <c r="L2617" s="23">
        <f t="shared" si="146"/>
        <v>480.00000000000011</v>
      </c>
      <c r="M2617" s="33">
        <v>0.4</v>
      </c>
      <c r="N2617" s="30">
        <f t="shared" si="147"/>
        <v>0.3</v>
      </c>
      <c r="O2617" s="31">
        <v>1200</v>
      </c>
      <c r="P2617" s="31">
        <v>480</v>
      </c>
      <c r="Q2617" s="30">
        <f t="shared" si="148"/>
        <v>360.00000000000006</v>
      </c>
      <c r="R2617" s="27">
        <f t="shared" si="149"/>
        <v>4</v>
      </c>
    </row>
    <row r="2618" spans="1:18">
      <c r="A2618" s="1"/>
      <c r="B2618" s="6" t="s">
        <v>23</v>
      </c>
      <c r="C2618" s="6">
        <v>1197831</v>
      </c>
      <c r="D2618" s="7">
        <v>44335</v>
      </c>
      <c r="E2618" s="6" t="s">
        <v>24</v>
      </c>
      <c r="F2618" s="6" t="s">
        <v>96</v>
      </c>
      <c r="G2618" s="6" t="s">
        <v>97</v>
      </c>
      <c r="H2618" s="6" t="s">
        <v>17</v>
      </c>
      <c r="I2618" s="25">
        <v>0.4</v>
      </c>
      <c r="J2618" s="22">
        <v>6700</v>
      </c>
      <c r="K2618" s="23">
        <f t="shared" si="145"/>
        <v>2680</v>
      </c>
      <c r="L2618" s="23">
        <f t="shared" si="146"/>
        <v>1072</v>
      </c>
      <c r="M2618" s="33">
        <v>0.4</v>
      </c>
      <c r="N2618" s="30">
        <f t="shared" si="147"/>
        <v>0.4</v>
      </c>
      <c r="O2618" s="31">
        <v>2680</v>
      </c>
      <c r="P2618" s="31">
        <v>1072</v>
      </c>
      <c r="Q2618" s="30">
        <f t="shared" si="148"/>
        <v>1072</v>
      </c>
      <c r="R2618" s="27">
        <f t="shared" si="149"/>
        <v>5</v>
      </c>
    </row>
    <row r="2619" spans="1:18">
      <c r="A2619" s="1"/>
      <c r="B2619" s="6" t="s">
        <v>23</v>
      </c>
      <c r="C2619" s="6">
        <v>1197831</v>
      </c>
      <c r="D2619" s="7">
        <v>44335</v>
      </c>
      <c r="E2619" s="6" t="s">
        <v>24</v>
      </c>
      <c r="F2619" s="6" t="s">
        <v>96</v>
      </c>
      <c r="G2619" s="6" t="s">
        <v>97</v>
      </c>
      <c r="H2619" s="6" t="s">
        <v>18</v>
      </c>
      <c r="I2619" s="25">
        <v>0.4</v>
      </c>
      <c r="J2619" s="22">
        <v>3750</v>
      </c>
      <c r="K2619" s="23">
        <f t="shared" si="145"/>
        <v>1500</v>
      </c>
      <c r="L2619" s="23">
        <f t="shared" si="146"/>
        <v>525</v>
      </c>
      <c r="M2619" s="33">
        <v>0.35</v>
      </c>
      <c r="N2619" s="30">
        <f t="shared" si="147"/>
        <v>0.4</v>
      </c>
      <c r="O2619" s="31">
        <v>1500</v>
      </c>
      <c r="P2619" s="31">
        <v>525</v>
      </c>
      <c r="Q2619" s="30">
        <f t="shared" si="148"/>
        <v>600</v>
      </c>
      <c r="R2619" s="27">
        <f t="shared" si="149"/>
        <v>5</v>
      </c>
    </row>
    <row r="2620" spans="1:18">
      <c r="A2620" s="1"/>
      <c r="B2620" s="6" t="s">
        <v>23</v>
      </c>
      <c r="C2620" s="6">
        <v>1197831</v>
      </c>
      <c r="D2620" s="7">
        <v>44335</v>
      </c>
      <c r="E2620" s="6" t="s">
        <v>24</v>
      </c>
      <c r="F2620" s="6" t="s">
        <v>96</v>
      </c>
      <c r="G2620" s="6" t="s">
        <v>97</v>
      </c>
      <c r="H2620" s="6" t="s">
        <v>19</v>
      </c>
      <c r="I2620" s="25">
        <v>0.35000000000000003</v>
      </c>
      <c r="J2620" s="22">
        <v>3500</v>
      </c>
      <c r="K2620" s="23">
        <f t="shared" si="145"/>
        <v>1225.0000000000002</v>
      </c>
      <c r="L2620" s="23">
        <f t="shared" si="146"/>
        <v>490.00000000000011</v>
      </c>
      <c r="M2620" s="33">
        <v>0.4</v>
      </c>
      <c r="N2620" s="30">
        <f t="shared" si="147"/>
        <v>0.35</v>
      </c>
      <c r="O2620" s="31">
        <v>1225</v>
      </c>
      <c r="P2620" s="31">
        <v>490</v>
      </c>
      <c r="Q2620" s="30">
        <f t="shared" si="148"/>
        <v>428.75000000000006</v>
      </c>
      <c r="R2620" s="27">
        <f t="shared" si="149"/>
        <v>5</v>
      </c>
    </row>
    <row r="2621" spans="1:18">
      <c r="A2621" s="1"/>
      <c r="B2621" s="6" t="s">
        <v>23</v>
      </c>
      <c r="C2621" s="6">
        <v>1197831</v>
      </c>
      <c r="D2621" s="7">
        <v>44335</v>
      </c>
      <c r="E2621" s="6" t="s">
        <v>24</v>
      </c>
      <c r="F2621" s="6" t="s">
        <v>96</v>
      </c>
      <c r="G2621" s="6" t="s">
        <v>97</v>
      </c>
      <c r="H2621" s="6" t="s">
        <v>20</v>
      </c>
      <c r="I2621" s="25">
        <v>0.35000000000000003</v>
      </c>
      <c r="J2621" s="22">
        <v>3000</v>
      </c>
      <c r="K2621" s="23">
        <f t="shared" si="145"/>
        <v>1050</v>
      </c>
      <c r="L2621" s="23">
        <f t="shared" si="146"/>
        <v>420</v>
      </c>
      <c r="M2621" s="33">
        <v>0.4</v>
      </c>
      <c r="N2621" s="30">
        <f t="shared" si="147"/>
        <v>0.35</v>
      </c>
      <c r="O2621" s="31">
        <v>1050</v>
      </c>
      <c r="P2621" s="31">
        <v>420</v>
      </c>
      <c r="Q2621" s="30">
        <f t="shared" si="148"/>
        <v>367.5</v>
      </c>
      <c r="R2621" s="27">
        <f t="shared" si="149"/>
        <v>5</v>
      </c>
    </row>
    <row r="2622" spans="1:18">
      <c r="A2622" s="1"/>
      <c r="B2622" s="6" t="s">
        <v>23</v>
      </c>
      <c r="C2622" s="6">
        <v>1197831</v>
      </c>
      <c r="D2622" s="7">
        <v>44335</v>
      </c>
      <c r="E2622" s="6" t="s">
        <v>24</v>
      </c>
      <c r="F2622" s="6" t="s">
        <v>96</v>
      </c>
      <c r="G2622" s="6" t="s">
        <v>97</v>
      </c>
      <c r="H2622" s="6" t="s">
        <v>21</v>
      </c>
      <c r="I2622" s="25">
        <v>0.44999999999999996</v>
      </c>
      <c r="J2622" s="22">
        <v>3250</v>
      </c>
      <c r="K2622" s="23">
        <f t="shared" si="145"/>
        <v>1462.4999999999998</v>
      </c>
      <c r="L2622" s="23">
        <f t="shared" si="146"/>
        <v>511.87499999999989</v>
      </c>
      <c r="M2622" s="33">
        <v>0.35</v>
      </c>
      <c r="N2622" s="30">
        <f t="shared" si="147"/>
        <v>0.45</v>
      </c>
      <c r="O2622" s="31">
        <v>1462.5</v>
      </c>
      <c r="P2622" s="31">
        <v>511.875</v>
      </c>
      <c r="Q2622" s="30">
        <f t="shared" si="148"/>
        <v>658.12499999999989</v>
      </c>
      <c r="R2622" s="27">
        <f t="shared" si="149"/>
        <v>5</v>
      </c>
    </row>
    <row r="2623" spans="1:18">
      <c r="A2623" s="1"/>
      <c r="B2623" s="6" t="s">
        <v>23</v>
      </c>
      <c r="C2623" s="6">
        <v>1197831</v>
      </c>
      <c r="D2623" s="7">
        <v>44335</v>
      </c>
      <c r="E2623" s="6" t="s">
        <v>24</v>
      </c>
      <c r="F2623" s="6" t="s">
        <v>96</v>
      </c>
      <c r="G2623" s="6" t="s">
        <v>97</v>
      </c>
      <c r="H2623" s="6" t="s">
        <v>22</v>
      </c>
      <c r="I2623" s="25">
        <v>0.44999999999999996</v>
      </c>
      <c r="J2623" s="22">
        <v>4250</v>
      </c>
      <c r="K2623" s="23">
        <f t="shared" si="145"/>
        <v>1912.4999999999998</v>
      </c>
      <c r="L2623" s="23">
        <f t="shared" si="146"/>
        <v>765</v>
      </c>
      <c r="M2623" s="33">
        <v>0.4</v>
      </c>
      <c r="N2623" s="30">
        <f t="shared" si="147"/>
        <v>0.45</v>
      </c>
      <c r="O2623" s="31">
        <v>1912.5</v>
      </c>
      <c r="P2623" s="31">
        <v>765</v>
      </c>
      <c r="Q2623" s="30">
        <f t="shared" si="148"/>
        <v>860.62499999999989</v>
      </c>
      <c r="R2623" s="27">
        <f t="shared" si="149"/>
        <v>5</v>
      </c>
    </row>
    <row r="2624" spans="1:18">
      <c r="A2624" s="1"/>
      <c r="B2624" s="6" t="s">
        <v>23</v>
      </c>
      <c r="C2624" s="6">
        <v>1197831</v>
      </c>
      <c r="D2624" s="7">
        <v>44368</v>
      </c>
      <c r="E2624" s="6" t="s">
        <v>24</v>
      </c>
      <c r="F2624" s="6" t="s">
        <v>96</v>
      </c>
      <c r="G2624" s="6" t="s">
        <v>97</v>
      </c>
      <c r="H2624" s="6" t="s">
        <v>17</v>
      </c>
      <c r="I2624" s="25">
        <v>0.39999999999999997</v>
      </c>
      <c r="J2624" s="22">
        <v>6750</v>
      </c>
      <c r="K2624" s="23">
        <f t="shared" si="145"/>
        <v>2700</v>
      </c>
      <c r="L2624" s="23">
        <f t="shared" si="146"/>
        <v>1080</v>
      </c>
      <c r="M2624" s="33">
        <v>0.4</v>
      </c>
      <c r="N2624" s="30">
        <f t="shared" si="147"/>
        <v>0.4</v>
      </c>
      <c r="O2624" s="31">
        <v>2700</v>
      </c>
      <c r="P2624" s="31">
        <v>1080</v>
      </c>
      <c r="Q2624" s="30">
        <f t="shared" si="148"/>
        <v>1080</v>
      </c>
      <c r="R2624" s="27">
        <f t="shared" si="149"/>
        <v>6</v>
      </c>
    </row>
    <row r="2625" spans="1:18">
      <c r="A2625" s="1"/>
      <c r="B2625" s="6" t="s">
        <v>23</v>
      </c>
      <c r="C2625" s="6">
        <v>1197831</v>
      </c>
      <c r="D2625" s="7">
        <v>44368</v>
      </c>
      <c r="E2625" s="6" t="s">
        <v>24</v>
      </c>
      <c r="F2625" s="6" t="s">
        <v>96</v>
      </c>
      <c r="G2625" s="6" t="s">
        <v>97</v>
      </c>
      <c r="H2625" s="6" t="s">
        <v>18</v>
      </c>
      <c r="I2625" s="25">
        <v>0.35000000000000003</v>
      </c>
      <c r="J2625" s="22">
        <v>4250</v>
      </c>
      <c r="K2625" s="23">
        <f t="shared" si="145"/>
        <v>1487.5000000000002</v>
      </c>
      <c r="L2625" s="23">
        <f t="shared" si="146"/>
        <v>520.625</v>
      </c>
      <c r="M2625" s="33">
        <v>0.35</v>
      </c>
      <c r="N2625" s="30">
        <f t="shared" si="147"/>
        <v>0.35</v>
      </c>
      <c r="O2625" s="31">
        <v>1487.5</v>
      </c>
      <c r="P2625" s="31">
        <v>520.625</v>
      </c>
      <c r="Q2625" s="30">
        <f t="shared" si="148"/>
        <v>520.625</v>
      </c>
      <c r="R2625" s="27">
        <f t="shared" si="149"/>
        <v>6</v>
      </c>
    </row>
    <row r="2626" spans="1:18">
      <c r="A2626" s="1"/>
      <c r="B2626" s="6" t="s">
        <v>23</v>
      </c>
      <c r="C2626" s="6">
        <v>1197831</v>
      </c>
      <c r="D2626" s="7">
        <v>44368</v>
      </c>
      <c r="E2626" s="6" t="s">
        <v>24</v>
      </c>
      <c r="F2626" s="6" t="s">
        <v>96</v>
      </c>
      <c r="G2626" s="6" t="s">
        <v>97</v>
      </c>
      <c r="H2626" s="6" t="s">
        <v>19</v>
      </c>
      <c r="I2626" s="25">
        <v>0.4</v>
      </c>
      <c r="J2626" s="22">
        <v>4000</v>
      </c>
      <c r="K2626" s="23">
        <f t="shared" si="145"/>
        <v>1600</v>
      </c>
      <c r="L2626" s="23">
        <f t="shared" si="146"/>
        <v>640</v>
      </c>
      <c r="M2626" s="33">
        <v>0.4</v>
      </c>
      <c r="N2626" s="30">
        <f t="shared" si="147"/>
        <v>0.4</v>
      </c>
      <c r="O2626" s="31">
        <v>1600</v>
      </c>
      <c r="P2626" s="31">
        <v>640</v>
      </c>
      <c r="Q2626" s="30">
        <f t="shared" si="148"/>
        <v>640</v>
      </c>
      <c r="R2626" s="27">
        <f t="shared" si="149"/>
        <v>6</v>
      </c>
    </row>
    <row r="2627" spans="1:18">
      <c r="A2627" s="1"/>
      <c r="B2627" s="6" t="s">
        <v>23</v>
      </c>
      <c r="C2627" s="6">
        <v>1197831</v>
      </c>
      <c r="D2627" s="7">
        <v>44368</v>
      </c>
      <c r="E2627" s="6" t="s">
        <v>24</v>
      </c>
      <c r="F2627" s="6" t="s">
        <v>96</v>
      </c>
      <c r="G2627" s="6" t="s">
        <v>97</v>
      </c>
      <c r="H2627" s="6" t="s">
        <v>20</v>
      </c>
      <c r="I2627" s="25">
        <v>0.4</v>
      </c>
      <c r="J2627" s="22">
        <v>3750</v>
      </c>
      <c r="K2627" s="23">
        <f t="shared" si="145"/>
        <v>1500</v>
      </c>
      <c r="L2627" s="23">
        <f t="shared" si="146"/>
        <v>600</v>
      </c>
      <c r="M2627" s="33">
        <v>0.4</v>
      </c>
      <c r="N2627" s="30">
        <f t="shared" ref="N2627:N2690" si="150">_xlfn.NUMBERVALUE(SUBSTITUTE(I2627,"$",""))</f>
        <v>0.4</v>
      </c>
      <c r="O2627" s="31">
        <v>1500</v>
      </c>
      <c r="P2627" s="31">
        <v>600</v>
      </c>
      <c r="Q2627" s="30">
        <f t="shared" ref="Q2627:Q2690" si="151">N2627*K2627</f>
        <v>600</v>
      </c>
      <c r="R2627" s="27">
        <f t="shared" si="149"/>
        <v>6</v>
      </c>
    </row>
    <row r="2628" spans="1:18">
      <c r="A2628" s="1"/>
      <c r="B2628" s="6" t="s">
        <v>23</v>
      </c>
      <c r="C2628" s="6">
        <v>1197831</v>
      </c>
      <c r="D2628" s="7">
        <v>44368</v>
      </c>
      <c r="E2628" s="6" t="s">
        <v>24</v>
      </c>
      <c r="F2628" s="6" t="s">
        <v>96</v>
      </c>
      <c r="G2628" s="6" t="s">
        <v>97</v>
      </c>
      <c r="H2628" s="6" t="s">
        <v>21</v>
      </c>
      <c r="I2628" s="25">
        <v>0.54999999999999993</v>
      </c>
      <c r="J2628" s="22">
        <v>3750</v>
      </c>
      <c r="K2628" s="23">
        <f t="shared" si="145"/>
        <v>2062.4999999999995</v>
      </c>
      <c r="L2628" s="23">
        <f t="shared" si="146"/>
        <v>721.87499999999977</v>
      </c>
      <c r="M2628" s="33">
        <v>0.35</v>
      </c>
      <c r="N2628" s="30">
        <f t="shared" si="150"/>
        <v>0.55000000000000004</v>
      </c>
      <c r="O2628" s="31">
        <v>2062.5</v>
      </c>
      <c r="P2628" s="31">
        <v>721.875</v>
      </c>
      <c r="Q2628" s="30">
        <f t="shared" si="151"/>
        <v>1134.3749999999998</v>
      </c>
      <c r="R2628" s="27">
        <f t="shared" si="149"/>
        <v>6</v>
      </c>
    </row>
    <row r="2629" spans="1:18">
      <c r="A2629" s="1"/>
      <c r="B2629" s="6" t="s">
        <v>23</v>
      </c>
      <c r="C2629" s="6">
        <v>1197831</v>
      </c>
      <c r="D2629" s="7">
        <v>44368</v>
      </c>
      <c r="E2629" s="6" t="s">
        <v>24</v>
      </c>
      <c r="F2629" s="6" t="s">
        <v>96</v>
      </c>
      <c r="G2629" s="6" t="s">
        <v>97</v>
      </c>
      <c r="H2629" s="6" t="s">
        <v>22</v>
      </c>
      <c r="I2629" s="25">
        <v>0.6</v>
      </c>
      <c r="J2629" s="22">
        <v>5500</v>
      </c>
      <c r="K2629" s="23">
        <f t="shared" si="145"/>
        <v>3300</v>
      </c>
      <c r="L2629" s="23">
        <f t="shared" si="146"/>
        <v>1320</v>
      </c>
      <c r="M2629" s="33">
        <v>0.4</v>
      </c>
      <c r="N2629" s="30">
        <f t="shared" si="150"/>
        <v>0.6</v>
      </c>
      <c r="O2629" s="31">
        <v>3300</v>
      </c>
      <c r="P2629" s="31">
        <v>1320</v>
      </c>
      <c r="Q2629" s="30">
        <f t="shared" si="151"/>
        <v>1980</v>
      </c>
      <c r="R2629" s="27">
        <f t="shared" si="149"/>
        <v>6</v>
      </c>
    </row>
    <row r="2630" spans="1:18">
      <c r="A2630" s="1"/>
      <c r="B2630" s="6" t="s">
        <v>23</v>
      </c>
      <c r="C2630" s="6">
        <v>1197831</v>
      </c>
      <c r="D2630" s="7">
        <v>44396</v>
      </c>
      <c r="E2630" s="6" t="s">
        <v>24</v>
      </c>
      <c r="F2630" s="6" t="s">
        <v>96</v>
      </c>
      <c r="G2630" s="6" t="s">
        <v>97</v>
      </c>
      <c r="H2630" s="6" t="s">
        <v>17</v>
      </c>
      <c r="I2630" s="25">
        <v>0.54999999999999993</v>
      </c>
      <c r="J2630" s="22">
        <v>7750</v>
      </c>
      <c r="K2630" s="23">
        <f t="shared" si="145"/>
        <v>4262.4999999999991</v>
      </c>
      <c r="L2630" s="23">
        <f t="shared" si="146"/>
        <v>1704.9999999999998</v>
      </c>
      <c r="M2630" s="33">
        <v>0.4</v>
      </c>
      <c r="N2630" s="30">
        <f t="shared" si="150"/>
        <v>0.55000000000000004</v>
      </c>
      <c r="O2630" s="31">
        <v>4262.5</v>
      </c>
      <c r="P2630" s="31">
        <v>1705</v>
      </c>
      <c r="Q2630" s="30">
        <f t="shared" si="151"/>
        <v>2344.3749999999995</v>
      </c>
      <c r="R2630" s="27">
        <f t="shared" si="149"/>
        <v>7</v>
      </c>
    </row>
    <row r="2631" spans="1:18">
      <c r="A2631" s="1"/>
      <c r="B2631" s="6" t="s">
        <v>23</v>
      </c>
      <c r="C2631" s="6">
        <v>1197831</v>
      </c>
      <c r="D2631" s="7">
        <v>44396</v>
      </c>
      <c r="E2631" s="6" t="s">
        <v>24</v>
      </c>
      <c r="F2631" s="6" t="s">
        <v>96</v>
      </c>
      <c r="G2631" s="6" t="s">
        <v>97</v>
      </c>
      <c r="H2631" s="6" t="s">
        <v>18</v>
      </c>
      <c r="I2631" s="25">
        <v>0.5</v>
      </c>
      <c r="J2631" s="22">
        <v>5250</v>
      </c>
      <c r="K2631" s="23">
        <f t="shared" si="145"/>
        <v>2625</v>
      </c>
      <c r="L2631" s="23">
        <f t="shared" si="146"/>
        <v>918.74999999999989</v>
      </c>
      <c r="M2631" s="33">
        <v>0.35</v>
      </c>
      <c r="N2631" s="30">
        <f t="shared" si="150"/>
        <v>0.5</v>
      </c>
      <c r="O2631" s="31">
        <v>2625</v>
      </c>
      <c r="P2631" s="31">
        <v>918.75</v>
      </c>
      <c r="Q2631" s="30">
        <f t="shared" si="151"/>
        <v>1312.5</v>
      </c>
      <c r="R2631" s="27">
        <f t="shared" si="149"/>
        <v>7</v>
      </c>
    </row>
    <row r="2632" spans="1:18">
      <c r="A2632" s="1"/>
      <c r="B2632" s="6" t="s">
        <v>23</v>
      </c>
      <c r="C2632" s="6">
        <v>1197831</v>
      </c>
      <c r="D2632" s="7">
        <v>44396</v>
      </c>
      <c r="E2632" s="6" t="s">
        <v>24</v>
      </c>
      <c r="F2632" s="6" t="s">
        <v>96</v>
      </c>
      <c r="G2632" s="6" t="s">
        <v>97</v>
      </c>
      <c r="H2632" s="6" t="s">
        <v>19</v>
      </c>
      <c r="I2632" s="25">
        <v>0.45</v>
      </c>
      <c r="J2632" s="22">
        <v>4500</v>
      </c>
      <c r="K2632" s="23">
        <f t="shared" si="145"/>
        <v>2025</v>
      </c>
      <c r="L2632" s="23">
        <f t="shared" si="146"/>
        <v>810</v>
      </c>
      <c r="M2632" s="33">
        <v>0.4</v>
      </c>
      <c r="N2632" s="30">
        <f t="shared" si="150"/>
        <v>0.45</v>
      </c>
      <c r="O2632" s="31">
        <v>2025</v>
      </c>
      <c r="P2632" s="31">
        <v>810</v>
      </c>
      <c r="Q2632" s="30">
        <f t="shared" si="151"/>
        <v>911.25</v>
      </c>
      <c r="R2632" s="27">
        <f t="shared" si="149"/>
        <v>7</v>
      </c>
    </row>
    <row r="2633" spans="1:18">
      <c r="A2633" s="1"/>
      <c r="B2633" s="6" t="s">
        <v>23</v>
      </c>
      <c r="C2633" s="6">
        <v>1197831</v>
      </c>
      <c r="D2633" s="7">
        <v>44396</v>
      </c>
      <c r="E2633" s="6" t="s">
        <v>24</v>
      </c>
      <c r="F2633" s="6" t="s">
        <v>96</v>
      </c>
      <c r="G2633" s="6" t="s">
        <v>97</v>
      </c>
      <c r="H2633" s="6" t="s">
        <v>20</v>
      </c>
      <c r="I2633" s="25">
        <v>0.45</v>
      </c>
      <c r="J2633" s="22">
        <v>4000</v>
      </c>
      <c r="K2633" s="23">
        <f t="shared" si="145"/>
        <v>1800</v>
      </c>
      <c r="L2633" s="23">
        <f t="shared" si="146"/>
        <v>720</v>
      </c>
      <c r="M2633" s="33">
        <v>0.4</v>
      </c>
      <c r="N2633" s="30">
        <f t="shared" si="150"/>
        <v>0.45</v>
      </c>
      <c r="O2633" s="31">
        <v>1800</v>
      </c>
      <c r="P2633" s="31">
        <v>720</v>
      </c>
      <c r="Q2633" s="30">
        <f t="shared" si="151"/>
        <v>810</v>
      </c>
      <c r="R2633" s="27">
        <f t="shared" si="149"/>
        <v>7</v>
      </c>
    </row>
    <row r="2634" spans="1:18">
      <c r="A2634" s="1"/>
      <c r="B2634" s="6" t="s">
        <v>23</v>
      </c>
      <c r="C2634" s="6">
        <v>1197831</v>
      </c>
      <c r="D2634" s="7">
        <v>44396</v>
      </c>
      <c r="E2634" s="6" t="s">
        <v>24</v>
      </c>
      <c r="F2634" s="6" t="s">
        <v>96</v>
      </c>
      <c r="G2634" s="6" t="s">
        <v>97</v>
      </c>
      <c r="H2634" s="6" t="s">
        <v>21</v>
      </c>
      <c r="I2634" s="25">
        <v>0.6</v>
      </c>
      <c r="J2634" s="22">
        <v>4250</v>
      </c>
      <c r="K2634" s="23">
        <f t="shared" si="145"/>
        <v>2550</v>
      </c>
      <c r="L2634" s="23">
        <f t="shared" si="146"/>
        <v>892.5</v>
      </c>
      <c r="M2634" s="33">
        <v>0.35</v>
      </c>
      <c r="N2634" s="30">
        <f t="shared" si="150"/>
        <v>0.6</v>
      </c>
      <c r="O2634" s="31">
        <v>2550</v>
      </c>
      <c r="P2634" s="31">
        <v>892.5</v>
      </c>
      <c r="Q2634" s="30">
        <f t="shared" si="151"/>
        <v>1530</v>
      </c>
      <c r="R2634" s="27">
        <f t="shared" si="149"/>
        <v>7</v>
      </c>
    </row>
    <row r="2635" spans="1:18">
      <c r="A2635" s="1"/>
      <c r="B2635" s="6" t="s">
        <v>23</v>
      </c>
      <c r="C2635" s="6">
        <v>1197831</v>
      </c>
      <c r="D2635" s="7">
        <v>44396</v>
      </c>
      <c r="E2635" s="6" t="s">
        <v>24</v>
      </c>
      <c r="F2635" s="6" t="s">
        <v>96</v>
      </c>
      <c r="G2635" s="6" t="s">
        <v>97</v>
      </c>
      <c r="H2635" s="6" t="s">
        <v>22</v>
      </c>
      <c r="I2635" s="25">
        <v>0.65</v>
      </c>
      <c r="J2635" s="22">
        <v>6000</v>
      </c>
      <c r="K2635" s="23">
        <f t="shared" si="145"/>
        <v>3900</v>
      </c>
      <c r="L2635" s="23">
        <f t="shared" si="146"/>
        <v>1560</v>
      </c>
      <c r="M2635" s="33">
        <v>0.4</v>
      </c>
      <c r="N2635" s="30">
        <f t="shared" si="150"/>
        <v>0.65</v>
      </c>
      <c r="O2635" s="31">
        <v>3900</v>
      </c>
      <c r="P2635" s="31">
        <v>1560</v>
      </c>
      <c r="Q2635" s="30">
        <f t="shared" si="151"/>
        <v>2535</v>
      </c>
      <c r="R2635" s="27">
        <f t="shared" si="149"/>
        <v>7</v>
      </c>
    </row>
    <row r="2636" spans="1:18">
      <c r="A2636" s="1"/>
      <c r="B2636" s="6" t="s">
        <v>23</v>
      </c>
      <c r="C2636" s="6">
        <v>1197831</v>
      </c>
      <c r="D2636" s="7">
        <v>44428</v>
      </c>
      <c r="E2636" s="6" t="s">
        <v>24</v>
      </c>
      <c r="F2636" s="6" t="s">
        <v>96</v>
      </c>
      <c r="G2636" s="6" t="s">
        <v>97</v>
      </c>
      <c r="H2636" s="6" t="s">
        <v>17</v>
      </c>
      <c r="I2636" s="25">
        <v>0.6</v>
      </c>
      <c r="J2636" s="22">
        <v>7500</v>
      </c>
      <c r="K2636" s="23">
        <f t="shared" si="145"/>
        <v>4500</v>
      </c>
      <c r="L2636" s="23">
        <f t="shared" si="146"/>
        <v>1800</v>
      </c>
      <c r="M2636" s="33">
        <v>0.4</v>
      </c>
      <c r="N2636" s="30">
        <f t="shared" si="150"/>
        <v>0.6</v>
      </c>
      <c r="O2636" s="31">
        <v>4500</v>
      </c>
      <c r="P2636" s="31">
        <v>1800</v>
      </c>
      <c r="Q2636" s="30">
        <f t="shared" si="151"/>
        <v>2700</v>
      </c>
      <c r="R2636" s="27">
        <f t="shared" si="149"/>
        <v>8</v>
      </c>
    </row>
    <row r="2637" spans="1:18">
      <c r="A2637" s="1"/>
      <c r="B2637" s="6" t="s">
        <v>23</v>
      </c>
      <c r="C2637" s="6">
        <v>1197831</v>
      </c>
      <c r="D2637" s="7">
        <v>44428</v>
      </c>
      <c r="E2637" s="6" t="s">
        <v>24</v>
      </c>
      <c r="F2637" s="6" t="s">
        <v>96</v>
      </c>
      <c r="G2637" s="6" t="s">
        <v>97</v>
      </c>
      <c r="H2637" s="6" t="s">
        <v>18</v>
      </c>
      <c r="I2637" s="25">
        <v>0.55000000000000004</v>
      </c>
      <c r="J2637" s="22">
        <v>5250</v>
      </c>
      <c r="K2637" s="23">
        <f t="shared" si="145"/>
        <v>2887.5000000000005</v>
      </c>
      <c r="L2637" s="23">
        <f t="shared" si="146"/>
        <v>1010.6250000000001</v>
      </c>
      <c r="M2637" s="33">
        <v>0.35</v>
      </c>
      <c r="N2637" s="30">
        <f t="shared" si="150"/>
        <v>0.55000000000000004</v>
      </c>
      <c r="O2637" s="31">
        <v>2887.5</v>
      </c>
      <c r="P2637" s="31">
        <v>1010.625</v>
      </c>
      <c r="Q2637" s="30">
        <f t="shared" si="151"/>
        <v>1588.1250000000005</v>
      </c>
      <c r="R2637" s="27">
        <f t="shared" si="149"/>
        <v>8</v>
      </c>
    </row>
    <row r="2638" spans="1:18">
      <c r="A2638" s="1"/>
      <c r="B2638" s="6" t="s">
        <v>23</v>
      </c>
      <c r="C2638" s="6">
        <v>1197831</v>
      </c>
      <c r="D2638" s="7">
        <v>44428</v>
      </c>
      <c r="E2638" s="6" t="s">
        <v>24</v>
      </c>
      <c r="F2638" s="6" t="s">
        <v>96</v>
      </c>
      <c r="G2638" s="6" t="s">
        <v>97</v>
      </c>
      <c r="H2638" s="6" t="s">
        <v>19</v>
      </c>
      <c r="I2638" s="25">
        <v>0.5</v>
      </c>
      <c r="J2638" s="22">
        <v>4500</v>
      </c>
      <c r="K2638" s="23">
        <f t="shared" si="145"/>
        <v>2250</v>
      </c>
      <c r="L2638" s="23">
        <f t="shared" si="146"/>
        <v>900</v>
      </c>
      <c r="M2638" s="33">
        <v>0.4</v>
      </c>
      <c r="N2638" s="30">
        <f t="shared" si="150"/>
        <v>0.5</v>
      </c>
      <c r="O2638" s="31">
        <v>2250</v>
      </c>
      <c r="P2638" s="31">
        <v>900</v>
      </c>
      <c r="Q2638" s="30">
        <f t="shared" si="151"/>
        <v>1125</v>
      </c>
      <c r="R2638" s="27">
        <f t="shared" si="149"/>
        <v>8</v>
      </c>
    </row>
    <row r="2639" spans="1:18">
      <c r="A2639" s="1"/>
      <c r="B2639" s="6" t="s">
        <v>23</v>
      </c>
      <c r="C2639" s="6">
        <v>1197831</v>
      </c>
      <c r="D2639" s="7">
        <v>44428</v>
      </c>
      <c r="E2639" s="6" t="s">
        <v>24</v>
      </c>
      <c r="F2639" s="6" t="s">
        <v>96</v>
      </c>
      <c r="G2639" s="6" t="s">
        <v>97</v>
      </c>
      <c r="H2639" s="6" t="s">
        <v>20</v>
      </c>
      <c r="I2639" s="25">
        <v>0.4</v>
      </c>
      <c r="J2639" s="22">
        <v>4000</v>
      </c>
      <c r="K2639" s="23">
        <f t="shared" si="145"/>
        <v>1600</v>
      </c>
      <c r="L2639" s="23">
        <f t="shared" si="146"/>
        <v>640</v>
      </c>
      <c r="M2639" s="33">
        <v>0.4</v>
      </c>
      <c r="N2639" s="30">
        <f t="shared" si="150"/>
        <v>0.4</v>
      </c>
      <c r="O2639" s="31">
        <v>1600</v>
      </c>
      <c r="P2639" s="31">
        <v>640</v>
      </c>
      <c r="Q2639" s="30">
        <f t="shared" si="151"/>
        <v>640</v>
      </c>
      <c r="R2639" s="27">
        <f t="shared" si="149"/>
        <v>8</v>
      </c>
    </row>
    <row r="2640" spans="1:18">
      <c r="A2640" s="1"/>
      <c r="B2640" s="6" t="s">
        <v>23</v>
      </c>
      <c r="C2640" s="6">
        <v>1197831</v>
      </c>
      <c r="D2640" s="7">
        <v>44428</v>
      </c>
      <c r="E2640" s="6" t="s">
        <v>24</v>
      </c>
      <c r="F2640" s="6" t="s">
        <v>96</v>
      </c>
      <c r="G2640" s="6" t="s">
        <v>97</v>
      </c>
      <c r="H2640" s="6" t="s">
        <v>21</v>
      </c>
      <c r="I2640" s="25">
        <v>0.5</v>
      </c>
      <c r="J2640" s="22">
        <v>3750</v>
      </c>
      <c r="K2640" s="23">
        <f t="shared" si="145"/>
        <v>1875</v>
      </c>
      <c r="L2640" s="23">
        <f t="shared" si="146"/>
        <v>656.25</v>
      </c>
      <c r="M2640" s="33">
        <v>0.35</v>
      </c>
      <c r="N2640" s="30">
        <f t="shared" si="150"/>
        <v>0.5</v>
      </c>
      <c r="O2640" s="31">
        <v>1875</v>
      </c>
      <c r="P2640" s="31">
        <v>656.25</v>
      </c>
      <c r="Q2640" s="30">
        <f t="shared" si="151"/>
        <v>937.5</v>
      </c>
      <c r="R2640" s="27">
        <f t="shared" si="149"/>
        <v>8</v>
      </c>
    </row>
    <row r="2641" spans="1:18">
      <c r="A2641" s="1"/>
      <c r="B2641" s="6" t="s">
        <v>23</v>
      </c>
      <c r="C2641" s="6">
        <v>1197831</v>
      </c>
      <c r="D2641" s="7">
        <v>44428</v>
      </c>
      <c r="E2641" s="6" t="s">
        <v>24</v>
      </c>
      <c r="F2641" s="6" t="s">
        <v>96</v>
      </c>
      <c r="G2641" s="6" t="s">
        <v>97</v>
      </c>
      <c r="H2641" s="6" t="s">
        <v>22</v>
      </c>
      <c r="I2641" s="25">
        <v>0.55000000000000004</v>
      </c>
      <c r="J2641" s="22">
        <v>5500</v>
      </c>
      <c r="K2641" s="23">
        <f t="shared" si="145"/>
        <v>3025.0000000000005</v>
      </c>
      <c r="L2641" s="23">
        <f t="shared" si="146"/>
        <v>1210.0000000000002</v>
      </c>
      <c r="M2641" s="33">
        <v>0.4</v>
      </c>
      <c r="N2641" s="30">
        <f t="shared" si="150"/>
        <v>0.55000000000000004</v>
      </c>
      <c r="O2641" s="31">
        <v>3025</v>
      </c>
      <c r="P2641" s="31">
        <v>1210</v>
      </c>
      <c r="Q2641" s="30">
        <f t="shared" si="151"/>
        <v>1663.7500000000005</v>
      </c>
      <c r="R2641" s="27">
        <f t="shared" si="149"/>
        <v>8</v>
      </c>
    </row>
    <row r="2642" spans="1:18">
      <c r="A2642" s="1"/>
      <c r="B2642" s="6" t="s">
        <v>23</v>
      </c>
      <c r="C2642" s="6">
        <v>1197831</v>
      </c>
      <c r="D2642" s="7">
        <v>44458</v>
      </c>
      <c r="E2642" s="6" t="s">
        <v>24</v>
      </c>
      <c r="F2642" s="6" t="s">
        <v>96</v>
      </c>
      <c r="G2642" s="6" t="s">
        <v>97</v>
      </c>
      <c r="H2642" s="6" t="s">
        <v>17</v>
      </c>
      <c r="I2642" s="25">
        <v>0.5</v>
      </c>
      <c r="J2642" s="22">
        <v>6500</v>
      </c>
      <c r="K2642" s="23">
        <f t="shared" si="145"/>
        <v>3250</v>
      </c>
      <c r="L2642" s="23">
        <f t="shared" si="146"/>
        <v>1300</v>
      </c>
      <c r="M2642" s="33">
        <v>0.4</v>
      </c>
      <c r="N2642" s="30">
        <f t="shared" si="150"/>
        <v>0.5</v>
      </c>
      <c r="O2642" s="31">
        <v>3250</v>
      </c>
      <c r="P2642" s="31">
        <v>1300</v>
      </c>
      <c r="Q2642" s="30">
        <f t="shared" si="151"/>
        <v>1625</v>
      </c>
      <c r="R2642" s="27">
        <f t="shared" ref="R2642:R2705" si="152">MONTH(D2642)</f>
        <v>9</v>
      </c>
    </row>
    <row r="2643" spans="1:18">
      <c r="A2643" s="1"/>
      <c r="B2643" s="6" t="s">
        <v>23</v>
      </c>
      <c r="C2643" s="6">
        <v>1197831</v>
      </c>
      <c r="D2643" s="7">
        <v>44458</v>
      </c>
      <c r="E2643" s="6" t="s">
        <v>24</v>
      </c>
      <c r="F2643" s="6" t="s">
        <v>96</v>
      </c>
      <c r="G2643" s="6" t="s">
        <v>97</v>
      </c>
      <c r="H2643" s="6" t="s">
        <v>18</v>
      </c>
      <c r="I2643" s="25">
        <v>0.40000000000000013</v>
      </c>
      <c r="J2643" s="22">
        <v>4500</v>
      </c>
      <c r="K2643" s="23">
        <f t="shared" si="145"/>
        <v>1800.0000000000007</v>
      </c>
      <c r="L2643" s="23">
        <f t="shared" si="146"/>
        <v>630.00000000000023</v>
      </c>
      <c r="M2643" s="33">
        <v>0.35</v>
      </c>
      <c r="N2643" s="30">
        <f t="shared" si="150"/>
        <v>0.4</v>
      </c>
      <c r="O2643" s="31">
        <v>1800</v>
      </c>
      <c r="P2643" s="31">
        <v>630</v>
      </c>
      <c r="Q2643" s="30">
        <f t="shared" si="151"/>
        <v>720.00000000000034</v>
      </c>
      <c r="R2643" s="27">
        <f t="shared" si="152"/>
        <v>9</v>
      </c>
    </row>
    <row r="2644" spans="1:18">
      <c r="A2644" s="1"/>
      <c r="B2644" s="6" t="s">
        <v>23</v>
      </c>
      <c r="C2644" s="6">
        <v>1197831</v>
      </c>
      <c r="D2644" s="7">
        <v>44458</v>
      </c>
      <c r="E2644" s="6" t="s">
        <v>24</v>
      </c>
      <c r="F2644" s="6" t="s">
        <v>96</v>
      </c>
      <c r="G2644" s="6" t="s">
        <v>97</v>
      </c>
      <c r="H2644" s="6" t="s">
        <v>19</v>
      </c>
      <c r="I2644" s="25">
        <v>0.15000000000000008</v>
      </c>
      <c r="J2644" s="22">
        <v>3500</v>
      </c>
      <c r="K2644" s="23">
        <f t="shared" si="145"/>
        <v>525.00000000000023</v>
      </c>
      <c r="L2644" s="23">
        <f t="shared" si="146"/>
        <v>210.00000000000011</v>
      </c>
      <c r="M2644" s="33">
        <v>0.4</v>
      </c>
      <c r="N2644" s="30">
        <f t="shared" si="150"/>
        <v>0.15</v>
      </c>
      <c r="O2644" s="31">
        <v>525</v>
      </c>
      <c r="P2644" s="31">
        <v>210</v>
      </c>
      <c r="Q2644" s="30">
        <f t="shared" si="151"/>
        <v>78.750000000000028</v>
      </c>
      <c r="R2644" s="27">
        <f t="shared" si="152"/>
        <v>9</v>
      </c>
    </row>
    <row r="2645" spans="1:18">
      <c r="A2645" s="1"/>
      <c r="B2645" s="6" t="s">
        <v>23</v>
      </c>
      <c r="C2645" s="6">
        <v>1197831</v>
      </c>
      <c r="D2645" s="7">
        <v>44458</v>
      </c>
      <c r="E2645" s="6" t="s">
        <v>24</v>
      </c>
      <c r="F2645" s="6" t="s">
        <v>96</v>
      </c>
      <c r="G2645" s="6" t="s">
        <v>97</v>
      </c>
      <c r="H2645" s="6" t="s">
        <v>20</v>
      </c>
      <c r="I2645" s="25">
        <v>0.15000000000000008</v>
      </c>
      <c r="J2645" s="22">
        <v>3250</v>
      </c>
      <c r="K2645" s="23">
        <f t="shared" si="145"/>
        <v>487.50000000000023</v>
      </c>
      <c r="L2645" s="23">
        <f t="shared" si="146"/>
        <v>195.00000000000011</v>
      </c>
      <c r="M2645" s="33">
        <v>0.4</v>
      </c>
      <c r="N2645" s="30">
        <f t="shared" si="150"/>
        <v>0.15</v>
      </c>
      <c r="O2645" s="31">
        <v>487.5</v>
      </c>
      <c r="P2645" s="31">
        <v>195</v>
      </c>
      <c r="Q2645" s="30">
        <f t="shared" si="151"/>
        <v>73.125000000000028</v>
      </c>
      <c r="R2645" s="27">
        <f t="shared" si="152"/>
        <v>9</v>
      </c>
    </row>
    <row r="2646" spans="1:18">
      <c r="A2646" s="1"/>
      <c r="B2646" s="6" t="s">
        <v>23</v>
      </c>
      <c r="C2646" s="6">
        <v>1197831</v>
      </c>
      <c r="D2646" s="7">
        <v>44458</v>
      </c>
      <c r="E2646" s="6" t="s">
        <v>24</v>
      </c>
      <c r="F2646" s="6" t="s">
        <v>96</v>
      </c>
      <c r="G2646" s="6" t="s">
        <v>97</v>
      </c>
      <c r="H2646" s="6" t="s">
        <v>21</v>
      </c>
      <c r="I2646" s="25">
        <v>0.25000000000000006</v>
      </c>
      <c r="J2646" s="22">
        <v>3250</v>
      </c>
      <c r="K2646" s="23">
        <f t="shared" si="145"/>
        <v>812.50000000000023</v>
      </c>
      <c r="L2646" s="23">
        <f t="shared" si="146"/>
        <v>284.37500000000006</v>
      </c>
      <c r="M2646" s="33">
        <v>0.35</v>
      </c>
      <c r="N2646" s="30">
        <f t="shared" si="150"/>
        <v>0.25</v>
      </c>
      <c r="O2646" s="31">
        <v>812.5</v>
      </c>
      <c r="P2646" s="31">
        <v>284.375</v>
      </c>
      <c r="Q2646" s="30">
        <f t="shared" si="151"/>
        <v>203.12500000000006</v>
      </c>
      <c r="R2646" s="27">
        <f t="shared" si="152"/>
        <v>9</v>
      </c>
    </row>
    <row r="2647" spans="1:18">
      <c r="A2647" s="1"/>
      <c r="B2647" s="6" t="s">
        <v>23</v>
      </c>
      <c r="C2647" s="6">
        <v>1197831</v>
      </c>
      <c r="D2647" s="7">
        <v>44458</v>
      </c>
      <c r="E2647" s="6" t="s">
        <v>24</v>
      </c>
      <c r="F2647" s="6" t="s">
        <v>96</v>
      </c>
      <c r="G2647" s="6" t="s">
        <v>97</v>
      </c>
      <c r="H2647" s="6" t="s">
        <v>22</v>
      </c>
      <c r="I2647" s="25">
        <v>0.3000000000000001</v>
      </c>
      <c r="J2647" s="22">
        <v>4250</v>
      </c>
      <c r="K2647" s="23">
        <f t="shared" si="145"/>
        <v>1275.0000000000005</v>
      </c>
      <c r="L2647" s="23">
        <f t="shared" si="146"/>
        <v>510.00000000000023</v>
      </c>
      <c r="M2647" s="33">
        <v>0.4</v>
      </c>
      <c r="N2647" s="30">
        <f t="shared" si="150"/>
        <v>0.3</v>
      </c>
      <c r="O2647" s="31">
        <v>1275</v>
      </c>
      <c r="P2647" s="31">
        <v>510</v>
      </c>
      <c r="Q2647" s="30">
        <f t="shared" si="151"/>
        <v>382.50000000000011</v>
      </c>
      <c r="R2647" s="27">
        <f t="shared" si="152"/>
        <v>9</v>
      </c>
    </row>
    <row r="2648" spans="1:18">
      <c r="A2648" s="1"/>
      <c r="B2648" s="6" t="s">
        <v>23</v>
      </c>
      <c r="C2648" s="6">
        <v>1197831</v>
      </c>
      <c r="D2648" s="7">
        <v>44490</v>
      </c>
      <c r="E2648" s="6" t="s">
        <v>24</v>
      </c>
      <c r="F2648" s="6" t="s">
        <v>96</v>
      </c>
      <c r="G2648" s="6" t="s">
        <v>97</v>
      </c>
      <c r="H2648" s="6" t="s">
        <v>17</v>
      </c>
      <c r="I2648" s="25">
        <v>0.3000000000000001</v>
      </c>
      <c r="J2648" s="22">
        <v>6000</v>
      </c>
      <c r="K2648" s="23">
        <f t="shared" si="145"/>
        <v>1800.0000000000007</v>
      </c>
      <c r="L2648" s="23">
        <f t="shared" si="146"/>
        <v>720.00000000000034</v>
      </c>
      <c r="M2648" s="33">
        <v>0.4</v>
      </c>
      <c r="N2648" s="30">
        <f t="shared" si="150"/>
        <v>0.3</v>
      </c>
      <c r="O2648" s="31">
        <v>1800</v>
      </c>
      <c r="P2648" s="31">
        <v>720</v>
      </c>
      <c r="Q2648" s="30">
        <f t="shared" si="151"/>
        <v>540.00000000000023</v>
      </c>
      <c r="R2648" s="27">
        <f t="shared" si="152"/>
        <v>10</v>
      </c>
    </row>
    <row r="2649" spans="1:18">
      <c r="A2649" s="1"/>
      <c r="B2649" s="6" t="s">
        <v>23</v>
      </c>
      <c r="C2649" s="6">
        <v>1197831</v>
      </c>
      <c r="D2649" s="7">
        <v>44490</v>
      </c>
      <c r="E2649" s="6" t="s">
        <v>24</v>
      </c>
      <c r="F2649" s="6" t="s">
        <v>96</v>
      </c>
      <c r="G2649" s="6" t="s">
        <v>97</v>
      </c>
      <c r="H2649" s="6" t="s">
        <v>18</v>
      </c>
      <c r="I2649" s="25">
        <v>0.20000000000000012</v>
      </c>
      <c r="J2649" s="22">
        <v>4250</v>
      </c>
      <c r="K2649" s="23">
        <f t="shared" si="145"/>
        <v>850.00000000000057</v>
      </c>
      <c r="L2649" s="23">
        <f t="shared" si="146"/>
        <v>297.50000000000017</v>
      </c>
      <c r="M2649" s="33">
        <v>0.35</v>
      </c>
      <c r="N2649" s="30">
        <f t="shared" si="150"/>
        <v>0.2</v>
      </c>
      <c r="O2649" s="31">
        <v>850.00000000000102</v>
      </c>
      <c r="P2649" s="31">
        <v>297.5</v>
      </c>
      <c r="Q2649" s="30">
        <f t="shared" si="151"/>
        <v>170.00000000000011</v>
      </c>
      <c r="R2649" s="27">
        <f t="shared" si="152"/>
        <v>10</v>
      </c>
    </row>
    <row r="2650" spans="1:18">
      <c r="A2650" s="1"/>
      <c r="B2650" s="6" t="s">
        <v>23</v>
      </c>
      <c r="C2650" s="6">
        <v>1197831</v>
      </c>
      <c r="D2650" s="7">
        <v>44490</v>
      </c>
      <c r="E2650" s="6" t="s">
        <v>24</v>
      </c>
      <c r="F2650" s="6" t="s">
        <v>96</v>
      </c>
      <c r="G2650" s="6" t="s">
        <v>97</v>
      </c>
      <c r="H2650" s="6" t="s">
        <v>19</v>
      </c>
      <c r="I2650" s="25">
        <v>0.20000000000000012</v>
      </c>
      <c r="J2650" s="22">
        <v>3000</v>
      </c>
      <c r="K2650" s="23">
        <f t="shared" si="145"/>
        <v>600.00000000000034</v>
      </c>
      <c r="L2650" s="23">
        <f t="shared" si="146"/>
        <v>240.00000000000014</v>
      </c>
      <c r="M2650" s="33">
        <v>0.4</v>
      </c>
      <c r="N2650" s="30">
        <f t="shared" si="150"/>
        <v>0.2</v>
      </c>
      <c r="O2650" s="31">
        <v>600</v>
      </c>
      <c r="P2650" s="31">
        <v>240</v>
      </c>
      <c r="Q2650" s="30">
        <f t="shared" si="151"/>
        <v>120.00000000000007</v>
      </c>
      <c r="R2650" s="27">
        <f t="shared" si="152"/>
        <v>10</v>
      </c>
    </row>
    <row r="2651" spans="1:18">
      <c r="A2651" s="1"/>
      <c r="B2651" s="6" t="s">
        <v>23</v>
      </c>
      <c r="C2651" s="6">
        <v>1197831</v>
      </c>
      <c r="D2651" s="7">
        <v>44490</v>
      </c>
      <c r="E2651" s="6" t="s">
        <v>24</v>
      </c>
      <c r="F2651" s="6" t="s">
        <v>96</v>
      </c>
      <c r="G2651" s="6" t="s">
        <v>97</v>
      </c>
      <c r="H2651" s="6" t="s">
        <v>20</v>
      </c>
      <c r="I2651" s="25">
        <v>0.20000000000000012</v>
      </c>
      <c r="J2651" s="22">
        <v>2750</v>
      </c>
      <c r="K2651" s="23">
        <f t="shared" si="145"/>
        <v>550.00000000000034</v>
      </c>
      <c r="L2651" s="23">
        <f t="shared" si="146"/>
        <v>220.00000000000014</v>
      </c>
      <c r="M2651" s="33">
        <v>0.4</v>
      </c>
      <c r="N2651" s="30">
        <f t="shared" si="150"/>
        <v>0.2</v>
      </c>
      <c r="O2651" s="31">
        <v>550</v>
      </c>
      <c r="P2651" s="31">
        <v>220</v>
      </c>
      <c r="Q2651" s="30">
        <f t="shared" si="151"/>
        <v>110.00000000000007</v>
      </c>
      <c r="R2651" s="27">
        <f t="shared" si="152"/>
        <v>10</v>
      </c>
    </row>
    <row r="2652" spans="1:18">
      <c r="A2652" s="1"/>
      <c r="B2652" s="6" t="s">
        <v>23</v>
      </c>
      <c r="C2652" s="6">
        <v>1197831</v>
      </c>
      <c r="D2652" s="7">
        <v>44490</v>
      </c>
      <c r="E2652" s="6" t="s">
        <v>24</v>
      </c>
      <c r="F2652" s="6" t="s">
        <v>96</v>
      </c>
      <c r="G2652" s="6" t="s">
        <v>97</v>
      </c>
      <c r="H2652" s="6" t="s">
        <v>21</v>
      </c>
      <c r="I2652" s="25">
        <v>0.3000000000000001</v>
      </c>
      <c r="J2652" s="22">
        <v>2750</v>
      </c>
      <c r="K2652" s="23">
        <f t="shared" si="145"/>
        <v>825.00000000000023</v>
      </c>
      <c r="L2652" s="23">
        <f t="shared" si="146"/>
        <v>288.75000000000006</v>
      </c>
      <c r="M2652" s="33">
        <v>0.35</v>
      </c>
      <c r="N2652" s="30">
        <f t="shared" si="150"/>
        <v>0.3</v>
      </c>
      <c r="O2652" s="31">
        <v>825</v>
      </c>
      <c r="P2652" s="31">
        <v>288.75</v>
      </c>
      <c r="Q2652" s="30">
        <f t="shared" si="151"/>
        <v>247.50000000000006</v>
      </c>
      <c r="R2652" s="27">
        <f t="shared" si="152"/>
        <v>10</v>
      </c>
    </row>
    <row r="2653" spans="1:18">
      <c r="A2653" s="1"/>
      <c r="B2653" s="6" t="s">
        <v>23</v>
      </c>
      <c r="C2653" s="6">
        <v>1197831</v>
      </c>
      <c r="D2653" s="7">
        <v>44490</v>
      </c>
      <c r="E2653" s="6" t="s">
        <v>24</v>
      </c>
      <c r="F2653" s="6" t="s">
        <v>96</v>
      </c>
      <c r="G2653" s="6" t="s">
        <v>97</v>
      </c>
      <c r="H2653" s="6" t="s">
        <v>22</v>
      </c>
      <c r="I2653" s="25">
        <v>0.30000000000000004</v>
      </c>
      <c r="J2653" s="22">
        <v>4000</v>
      </c>
      <c r="K2653" s="23">
        <f t="shared" si="145"/>
        <v>1200.0000000000002</v>
      </c>
      <c r="L2653" s="23">
        <f t="shared" si="146"/>
        <v>480.00000000000011</v>
      </c>
      <c r="M2653" s="33">
        <v>0.4</v>
      </c>
      <c r="N2653" s="30">
        <f t="shared" si="150"/>
        <v>0.3</v>
      </c>
      <c r="O2653" s="31">
        <v>1200</v>
      </c>
      <c r="P2653" s="31">
        <v>480</v>
      </c>
      <c r="Q2653" s="30">
        <f t="shared" si="151"/>
        <v>360.00000000000006</v>
      </c>
      <c r="R2653" s="27">
        <f t="shared" si="152"/>
        <v>10</v>
      </c>
    </row>
    <row r="2654" spans="1:18">
      <c r="A2654" s="1"/>
      <c r="B2654" s="6" t="s">
        <v>23</v>
      </c>
      <c r="C2654" s="6">
        <v>1197831</v>
      </c>
      <c r="D2654" s="7">
        <v>44520</v>
      </c>
      <c r="E2654" s="6" t="s">
        <v>24</v>
      </c>
      <c r="F2654" s="6" t="s">
        <v>96</v>
      </c>
      <c r="G2654" s="6" t="s">
        <v>97</v>
      </c>
      <c r="H2654" s="6" t="s">
        <v>17</v>
      </c>
      <c r="I2654" s="25">
        <v>0.25000000000000011</v>
      </c>
      <c r="J2654" s="22">
        <v>5500</v>
      </c>
      <c r="K2654" s="23">
        <f t="shared" si="145"/>
        <v>1375.0000000000007</v>
      </c>
      <c r="L2654" s="23">
        <f t="shared" si="146"/>
        <v>550.00000000000034</v>
      </c>
      <c r="M2654" s="33">
        <v>0.4</v>
      </c>
      <c r="N2654" s="30">
        <f t="shared" si="150"/>
        <v>0.25</v>
      </c>
      <c r="O2654" s="31">
        <v>1375</v>
      </c>
      <c r="P2654" s="31">
        <v>550</v>
      </c>
      <c r="Q2654" s="30">
        <f t="shared" si="151"/>
        <v>343.75000000000017</v>
      </c>
      <c r="R2654" s="27">
        <f t="shared" si="152"/>
        <v>11</v>
      </c>
    </row>
    <row r="2655" spans="1:18">
      <c r="A2655" s="1"/>
      <c r="B2655" s="6" t="s">
        <v>23</v>
      </c>
      <c r="C2655" s="6">
        <v>1197831</v>
      </c>
      <c r="D2655" s="7">
        <v>44520</v>
      </c>
      <c r="E2655" s="6" t="s">
        <v>24</v>
      </c>
      <c r="F2655" s="6" t="s">
        <v>96</v>
      </c>
      <c r="G2655" s="6" t="s">
        <v>97</v>
      </c>
      <c r="H2655" s="6" t="s">
        <v>18</v>
      </c>
      <c r="I2655" s="25">
        <v>0.15000000000000013</v>
      </c>
      <c r="J2655" s="22">
        <v>3750</v>
      </c>
      <c r="K2655" s="23">
        <f t="shared" si="145"/>
        <v>562.50000000000045</v>
      </c>
      <c r="L2655" s="23">
        <f t="shared" si="146"/>
        <v>196.87500000000014</v>
      </c>
      <c r="M2655" s="33">
        <v>0.35</v>
      </c>
      <c r="N2655" s="30">
        <f t="shared" si="150"/>
        <v>0.15</v>
      </c>
      <c r="O2655" s="31">
        <v>562.5</v>
      </c>
      <c r="P2655" s="31">
        <v>196.875</v>
      </c>
      <c r="Q2655" s="30">
        <f t="shared" si="151"/>
        <v>84.375000000000071</v>
      </c>
      <c r="R2655" s="27">
        <f t="shared" si="152"/>
        <v>11</v>
      </c>
    </row>
    <row r="2656" spans="1:18">
      <c r="A2656" s="1"/>
      <c r="B2656" s="6" t="s">
        <v>23</v>
      </c>
      <c r="C2656" s="6">
        <v>1197831</v>
      </c>
      <c r="D2656" s="7">
        <v>44520</v>
      </c>
      <c r="E2656" s="6" t="s">
        <v>24</v>
      </c>
      <c r="F2656" s="6" t="s">
        <v>96</v>
      </c>
      <c r="G2656" s="6" t="s">
        <v>97</v>
      </c>
      <c r="H2656" s="6" t="s">
        <v>19</v>
      </c>
      <c r="I2656" s="25">
        <v>0.25000000000000017</v>
      </c>
      <c r="J2656" s="22">
        <v>3200</v>
      </c>
      <c r="K2656" s="23">
        <f t="shared" si="145"/>
        <v>800.00000000000057</v>
      </c>
      <c r="L2656" s="23">
        <f t="shared" si="146"/>
        <v>320.00000000000023</v>
      </c>
      <c r="M2656" s="33">
        <v>0.4</v>
      </c>
      <c r="N2656" s="30">
        <f t="shared" si="150"/>
        <v>0.25</v>
      </c>
      <c r="O2656" s="31">
        <v>800.00000000000102</v>
      </c>
      <c r="P2656" s="31">
        <v>320</v>
      </c>
      <c r="Q2656" s="30">
        <f t="shared" si="151"/>
        <v>200.00000000000014</v>
      </c>
      <c r="R2656" s="27">
        <f t="shared" si="152"/>
        <v>11</v>
      </c>
    </row>
    <row r="2657" spans="1:18">
      <c r="A2657" s="1"/>
      <c r="B2657" s="6" t="s">
        <v>23</v>
      </c>
      <c r="C2657" s="6">
        <v>1197831</v>
      </c>
      <c r="D2657" s="7">
        <v>44520</v>
      </c>
      <c r="E2657" s="6" t="s">
        <v>24</v>
      </c>
      <c r="F2657" s="6" t="s">
        <v>96</v>
      </c>
      <c r="G2657" s="6" t="s">
        <v>97</v>
      </c>
      <c r="H2657" s="6" t="s">
        <v>20</v>
      </c>
      <c r="I2657" s="25">
        <v>0.55000000000000016</v>
      </c>
      <c r="J2657" s="22">
        <v>3750</v>
      </c>
      <c r="K2657" s="23">
        <f t="shared" si="145"/>
        <v>2062.5000000000005</v>
      </c>
      <c r="L2657" s="23">
        <f t="shared" si="146"/>
        <v>825.00000000000023</v>
      </c>
      <c r="M2657" s="33">
        <v>0.4</v>
      </c>
      <c r="N2657" s="30">
        <f t="shared" si="150"/>
        <v>0.55000000000000004</v>
      </c>
      <c r="O2657" s="31">
        <v>2062.5</v>
      </c>
      <c r="P2657" s="31">
        <v>825</v>
      </c>
      <c r="Q2657" s="30">
        <f t="shared" si="151"/>
        <v>1134.3750000000005</v>
      </c>
      <c r="R2657" s="27">
        <f t="shared" si="152"/>
        <v>11</v>
      </c>
    </row>
    <row r="2658" spans="1:18">
      <c r="A2658" s="1"/>
      <c r="B2658" s="6" t="s">
        <v>23</v>
      </c>
      <c r="C2658" s="6">
        <v>1197831</v>
      </c>
      <c r="D2658" s="7">
        <v>44520</v>
      </c>
      <c r="E2658" s="6" t="s">
        <v>24</v>
      </c>
      <c r="F2658" s="6" t="s">
        <v>96</v>
      </c>
      <c r="G2658" s="6" t="s">
        <v>97</v>
      </c>
      <c r="H2658" s="6" t="s">
        <v>21</v>
      </c>
      <c r="I2658" s="25">
        <v>0.75000000000000011</v>
      </c>
      <c r="J2658" s="22">
        <v>3500</v>
      </c>
      <c r="K2658" s="23">
        <f t="shared" si="145"/>
        <v>2625.0000000000005</v>
      </c>
      <c r="L2658" s="23">
        <f t="shared" si="146"/>
        <v>918.75000000000011</v>
      </c>
      <c r="M2658" s="33">
        <v>0.35</v>
      </c>
      <c r="N2658" s="30">
        <f t="shared" si="150"/>
        <v>0.75</v>
      </c>
      <c r="O2658" s="31">
        <v>2625</v>
      </c>
      <c r="P2658" s="31">
        <v>918.75</v>
      </c>
      <c r="Q2658" s="30">
        <f t="shared" si="151"/>
        <v>1968.7500000000005</v>
      </c>
      <c r="R2658" s="27">
        <f t="shared" si="152"/>
        <v>11</v>
      </c>
    </row>
    <row r="2659" spans="1:18">
      <c r="A2659" s="1"/>
      <c r="B2659" s="6" t="s">
        <v>23</v>
      </c>
      <c r="C2659" s="6">
        <v>1197831</v>
      </c>
      <c r="D2659" s="7">
        <v>44520</v>
      </c>
      <c r="E2659" s="6" t="s">
        <v>24</v>
      </c>
      <c r="F2659" s="6" t="s">
        <v>96</v>
      </c>
      <c r="G2659" s="6" t="s">
        <v>97</v>
      </c>
      <c r="H2659" s="6" t="s">
        <v>22</v>
      </c>
      <c r="I2659" s="25">
        <v>0.75</v>
      </c>
      <c r="J2659" s="22">
        <v>4500</v>
      </c>
      <c r="K2659" s="23">
        <f t="shared" si="145"/>
        <v>3375</v>
      </c>
      <c r="L2659" s="23">
        <f t="shared" si="146"/>
        <v>1350</v>
      </c>
      <c r="M2659" s="33">
        <v>0.4</v>
      </c>
      <c r="N2659" s="30">
        <f t="shared" si="150"/>
        <v>0.75</v>
      </c>
      <c r="O2659" s="31">
        <v>3375</v>
      </c>
      <c r="P2659" s="31">
        <v>1350</v>
      </c>
      <c r="Q2659" s="30">
        <f t="shared" si="151"/>
        <v>2531.25</v>
      </c>
      <c r="R2659" s="27">
        <f t="shared" si="152"/>
        <v>11</v>
      </c>
    </row>
    <row r="2660" spans="1:18">
      <c r="A2660" s="1"/>
      <c r="B2660" s="6" t="s">
        <v>23</v>
      </c>
      <c r="C2660" s="6">
        <v>1197831</v>
      </c>
      <c r="D2660" s="7">
        <v>44549</v>
      </c>
      <c r="E2660" s="6" t="s">
        <v>24</v>
      </c>
      <c r="F2660" s="6" t="s">
        <v>96</v>
      </c>
      <c r="G2660" s="6" t="s">
        <v>97</v>
      </c>
      <c r="H2660" s="6" t="s">
        <v>17</v>
      </c>
      <c r="I2660" s="25">
        <v>0.70000000000000007</v>
      </c>
      <c r="J2660" s="22">
        <v>7000</v>
      </c>
      <c r="K2660" s="23">
        <f t="shared" si="145"/>
        <v>4900.0000000000009</v>
      </c>
      <c r="L2660" s="23">
        <f t="shared" si="146"/>
        <v>1960.0000000000005</v>
      </c>
      <c r="M2660" s="33">
        <v>0.4</v>
      </c>
      <c r="N2660" s="30">
        <f t="shared" si="150"/>
        <v>0.7</v>
      </c>
      <c r="O2660" s="31">
        <v>4900</v>
      </c>
      <c r="P2660" s="31">
        <v>1960</v>
      </c>
      <c r="Q2660" s="30">
        <f t="shared" si="151"/>
        <v>3430.0000000000005</v>
      </c>
      <c r="R2660" s="27">
        <f t="shared" si="152"/>
        <v>12</v>
      </c>
    </row>
    <row r="2661" spans="1:18">
      <c r="A2661" s="1"/>
      <c r="B2661" s="6" t="s">
        <v>23</v>
      </c>
      <c r="C2661" s="6">
        <v>1197831</v>
      </c>
      <c r="D2661" s="7">
        <v>44549</v>
      </c>
      <c r="E2661" s="6" t="s">
        <v>24</v>
      </c>
      <c r="F2661" s="6" t="s">
        <v>96</v>
      </c>
      <c r="G2661" s="6" t="s">
        <v>97</v>
      </c>
      <c r="H2661" s="6" t="s">
        <v>18</v>
      </c>
      <c r="I2661" s="25">
        <v>0.60000000000000009</v>
      </c>
      <c r="J2661" s="22">
        <v>5000</v>
      </c>
      <c r="K2661" s="23">
        <f t="shared" si="145"/>
        <v>3000.0000000000005</v>
      </c>
      <c r="L2661" s="23">
        <f t="shared" si="146"/>
        <v>1050</v>
      </c>
      <c r="M2661" s="33">
        <v>0.35</v>
      </c>
      <c r="N2661" s="30">
        <f t="shared" si="150"/>
        <v>0.6</v>
      </c>
      <c r="O2661" s="31">
        <v>3000</v>
      </c>
      <c r="P2661" s="31">
        <v>1050</v>
      </c>
      <c r="Q2661" s="30">
        <f t="shared" si="151"/>
        <v>1800.0000000000002</v>
      </c>
      <c r="R2661" s="27">
        <f t="shared" si="152"/>
        <v>12</v>
      </c>
    </row>
    <row r="2662" spans="1:18">
      <c r="A2662" s="1"/>
      <c r="B2662" s="6" t="s">
        <v>23</v>
      </c>
      <c r="C2662" s="6">
        <v>1197831</v>
      </c>
      <c r="D2662" s="7">
        <v>44549</v>
      </c>
      <c r="E2662" s="6" t="s">
        <v>24</v>
      </c>
      <c r="F2662" s="6" t="s">
        <v>96</v>
      </c>
      <c r="G2662" s="6" t="s">
        <v>97</v>
      </c>
      <c r="H2662" s="6" t="s">
        <v>19</v>
      </c>
      <c r="I2662" s="25">
        <v>0.60000000000000009</v>
      </c>
      <c r="J2662" s="22">
        <v>4500</v>
      </c>
      <c r="K2662" s="23">
        <f t="shared" si="145"/>
        <v>2700.0000000000005</v>
      </c>
      <c r="L2662" s="23">
        <f t="shared" si="146"/>
        <v>1080.0000000000002</v>
      </c>
      <c r="M2662" s="33">
        <v>0.4</v>
      </c>
      <c r="N2662" s="30">
        <f t="shared" si="150"/>
        <v>0.6</v>
      </c>
      <c r="O2662" s="31">
        <v>2700</v>
      </c>
      <c r="P2662" s="31">
        <v>1080</v>
      </c>
      <c r="Q2662" s="30">
        <f t="shared" si="151"/>
        <v>1620.0000000000002</v>
      </c>
      <c r="R2662" s="27">
        <f t="shared" si="152"/>
        <v>12</v>
      </c>
    </row>
    <row r="2663" spans="1:18">
      <c r="A2663" s="1"/>
      <c r="B2663" s="6" t="s">
        <v>23</v>
      </c>
      <c r="C2663" s="6">
        <v>1197831</v>
      </c>
      <c r="D2663" s="7">
        <v>44549</v>
      </c>
      <c r="E2663" s="6" t="s">
        <v>24</v>
      </c>
      <c r="F2663" s="6" t="s">
        <v>96</v>
      </c>
      <c r="G2663" s="6" t="s">
        <v>97</v>
      </c>
      <c r="H2663" s="6" t="s">
        <v>20</v>
      </c>
      <c r="I2663" s="25">
        <v>0.60000000000000009</v>
      </c>
      <c r="J2663" s="22">
        <v>4000</v>
      </c>
      <c r="K2663" s="23">
        <f t="shared" si="145"/>
        <v>2400.0000000000005</v>
      </c>
      <c r="L2663" s="23">
        <f t="shared" si="146"/>
        <v>960.00000000000023</v>
      </c>
      <c r="M2663" s="33">
        <v>0.4</v>
      </c>
      <c r="N2663" s="30">
        <f t="shared" si="150"/>
        <v>0.6</v>
      </c>
      <c r="O2663" s="31">
        <v>2400</v>
      </c>
      <c r="P2663" s="31">
        <v>960</v>
      </c>
      <c r="Q2663" s="30">
        <f t="shared" si="151"/>
        <v>1440.0000000000002</v>
      </c>
      <c r="R2663" s="27">
        <f t="shared" si="152"/>
        <v>12</v>
      </c>
    </row>
    <row r="2664" spans="1:18">
      <c r="A2664" s="1"/>
      <c r="B2664" s="6" t="s">
        <v>23</v>
      </c>
      <c r="C2664" s="6">
        <v>1197831</v>
      </c>
      <c r="D2664" s="7">
        <v>44549</v>
      </c>
      <c r="E2664" s="6" t="s">
        <v>24</v>
      </c>
      <c r="F2664" s="6" t="s">
        <v>96</v>
      </c>
      <c r="G2664" s="6" t="s">
        <v>97</v>
      </c>
      <c r="H2664" s="6" t="s">
        <v>21</v>
      </c>
      <c r="I2664" s="25">
        <v>0.70000000000000007</v>
      </c>
      <c r="J2664" s="22">
        <v>4000</v>
      </c>
      <c r="K2664" s="23">
        <f t="shared" si="145"/>
        <v>2800.0000000000005</v>
      </c>
      <c r="L2664" s="23">
        <f t="shared" si="146"/>
        <v>980.00000000000011</v>
      </c>
      <c r="M2664" s="33">
        <v>0.35</v>
      </c>
      <c r="N2664" s="30">
        <f t="shared" si="150"/>
        <v>0.7</v>
      </c>
      <c r="O2664" s="31">
        <v>2800</v>
      </c>
      <c r="P2664" s="31">
        <v>980</v>
      </c>
      <c r="Q2664" s="30">
        <f t="shared" si="151"/>
        <v>1960.0000000000002</v>
      </c>
      <c r="R2664" s="27">
        <f t="shared" si="152"/>
        <v>12</v>
      </c>
    </row>
    <row r="2665" spans="1:18">
      <c r="A2665" s="1"/>
      <c r="B2665" s="6" t="s">
        <v>23</v>
      </c>
      <c r="C2665" s="6">
        <v>1197831</v>
      </c>
      <c r="D2665" s="7">
        <v>44549</v>
      </c>
      <c r="E2665" s="6" t="s">
        <v>24</v>
      </c>
      <c r="F2665" s="6" t="s">
        <v>96</v>
      </c>
      <c r="G2665" s="6" t="s">
        <v>97</v>
      </c>
      <c r="H2665" s="6" t="s">
        <v>22</v>
      </c>
      <c r="I2665" s="25">
        <v>0.75</v>
      </c>
      <c r="J2665" s="22">
        <v>5000</v>
      </c>
      <c r="K2665" s="23">
        <f t="shared" si="145"/>
        <v>3750</v>
      </c>
      <c r="L2665" s="23">
        <f t="shared" si="146"/>
        <v>1500</v>
      </c>
      <c r="M2665" s="33">
        <v>0.4</v>
      </c>
      <c r="N2665" s="30">
        <f t="shared" si="150"/>
        <v>0.75</v>
      </c>
      <c r="O2665" s="31">
        <v>3750</v>
      </c>
      <c r="P2665" s="31">
        <v>1500</v>
      </c>
      <c r="Q2665" s="30">
        <f t="shared" si="151"/>
        <v>2812.5</v>
      </c>
      <c r="R2665" s="27">
        <f t="shared" si="152"/>
        <v>12</v>
      </c>
    </row>
    <row r="2666" spans="1:18">
      <c r="A2666" s="1" t="s">
        <v>39</v>
      </c>
      <c r="B2666" s="6" t="s">
        <v>23</v>
      </c>
      <c r="C2666" s="6">
        <v>1197831</v>
      </c>
      <c r="D2666" s="7">
        <v>44219</v>
      </c>
      <c r="E2666" s="6" t="s">
        <v>24</v>
      </c>
      <c r="F2666" s="6" t="s">
        <v>98</v>
      </c>
      <c r="G2666" s="6" t="s">
        <v>99</v>
      </c>
      <c r="H2666" s="6" t="s">
        <v>17</v>
      </c>
      <c r="I2666" s="25">
        <v>0.25000000000000006</v>
      </c>
      <c r="J2666" s="22">
        <v>5750</v>
      </c>
      <c r="K2666" s="23">
        <f t="shared" si="145"/>
        <v>1437.5000000000002</v>
      </c>
      <c r="L2666" s="23">
        <f t="shared" si="146"/>
        <v>575.00000000000011</v>
      </c>
      <c r="M2666" s="33">
        <v>0.4</v>
      </c>
      <c r="N2666" s="30">
        <f t="shared" si="150"/>
        <v>0.25</v>
      </c>
      <c r="O2666" s="31">
        <v>1437.5</v>
      </c>
      <c r="P2666" s="31">
        <v>575</v>
      </c>
      <c r="Q2666" s="30">
        <f t="shared" si="151"/>
        <v>359.37500000000006</v>
      </c>
      <c r="R2666" s="27">
        <f t="shared" si="152"/>
        <v>1</v>
      </c>
    </row>
    <row r="2667" spans="1:18">
      <c r="A2667" s="1"/>
      <c r="B2667" s="6" t="s">
        <v>23</v>
      </c>
      <c r="C2667" s="6">
        <v>1197831</v>
      </c>
      <c r="D2667" s="7">
        <v>44219</v>
      </c>
      <c r="E2667" s="6" t="s">
        <v>24</v>
      </c>
      <c r="F2667" s="6" t="s">
        <v>98</v>
      </c>
      <c r="G2667" s="6" t="s">
        <v>99</v>
      </c>
      <c r="H2667" s="6" t="s">
        <v>18</v>
      </c>
      <c r="I2667" s="25">
        <v>0.25000000000000006</v>
      </c>
      <c r="J2667" s="22">
        <v>3750</v>
      </c>
      <c r="K2667" s="23">
        <f t="shared" si="145"/>
        <v>937.50000000000023</v>
      </c>
      <c r="L2667" s="23">
        <f t="shared" si="146"/>
        <v>328.12500000000006</v>
      </c>
      <c r="M2667" s="33">
        <v>0.35</v>
      </c>
      <c r="N2667" s="30">
        <f t="shared" si="150"/>
        <v>0.25</v>
      </c>
      <c r="O2667" s="31">
        <v>937.5</v>
      </c>
      <c r="P2667" s="31">
        <v>328.125</v>
      </c>
      <c r="Q2667" s="30">
        <f t="shared" si="151"/>
        <v>234.37500000000006</v>
      </c>
      <c r="R2667" s="27">
        <f t="shared" si="152"/>
        <v>1</v>
      </c>
    </row>
    <row r="2668" spans="1:18">
      <c r="A2668" s="1"/>
      <c r="B2668" s="6" t="s">
        <v>23</v>
      </c>
      <c r="C2668" s="6">
        <v>1197831</v>
      </c>
      <c r="D2668" s="7">
        <v>44219</v>
      </c>
      <c r="E2668" s="6" t="s">
        <v>24</v>
      </c>
      <c r="F2668" s="6" t="s">
        <v>98</v>
      </c>
      <c r="G2668" s="6" t="s">
        <v>99</v>
      </c>
      <c r="H2668" s="6" t="s">
        <v>19</v>
      </c>
      <c r="I2668" s="25">
        <v>0.15000000000000008</v>
      </c>
      <c r="J2668" s="22">
        <v>3750</v>
      </c>
      <c r="K2668" s="23">
        <f t="shared" si="145"/>
        <v>562.50000000000034</v>
      </c>
      <c r="L2668" s="23">
        <f t="shared" si="146"/>
        <v>225.00000000000014</v>
      </c>
      <c r="M2668" s="33">
        <v>0.4</v>
      </c>
      <c r="N2668" s="30">
        <f t="shared" si="150"/>
        <v>0.15</v>
      </c>
      <c r="O2668" s="31">
        <v>562.5</v>
      </c>
      <c r="P2668" s="31">
        <v>225</v>
      </c>
      <c r="Q2668" s="30">
        <f t="shared" si="151"/>
        <v>84.375000000000043</v>
      </c>
      <c r="R2668" s="27">
        <f t="shared" si="152"/>
        <v>1</v>
      </c>
    </row>
    <row r="2669" spans="1:18">
      <c r="A2669" s="1"/>
      <c r="B2669" s="6" t="s">
        <v>23</v>
      </c>
      <c r="C2669" s="6">
        <v>1197831</v>
      </c>
      <c r="D2669" s="7">
        <v>44219</v>
      </c>
      <c r="E2669" s="6" t="s">
        <v>24</v>
      </c>
      <c r="F2669" s="6" t="s">
        <v>98</v>
      </c>
      <c r="G2669" s="6" t="s">
        <v>99</v>
      </c>
      <c r="H2669" s="6" t="s">
        <v>20</v>
      </c>
      <c r="I2669" s="25">
        <v>0.2</v>
      </c>
      <c r="J2669" s="22">
        <v>2250</v>
      </c>
      <c r="K2669" s="23">
        <f t="shared" si="145"/>
        <v>450</v>
      </c>
      <c r="L2669" s="23">
        <f t="shared" si="146"/>
        <v>180</v>
      </c>
      <c r="M2669" s="33">
        <v>0.4</v>
      </c>
      <c r="N2669" s="30">
        <f t="shared" si="150"/>
        <v>0.2</v>
      </c>
      <c r="O2669" s="31">
        <v>450</v>
      </c>
      <c r="P2669" s="31">
        <v>180</v>
      </c>
      <c r="Q2669" s="30">
        <f t="shared" si="151"/>
        <v>90</v>
      </c>
      <c r="R2669" s="27">
        <f t="shared" si="152"/>
        <v>1</v>
      </c>
    </row>
    <row r="2670" spans="1:18">
      <c r="A2670" s="1"/>
      <c r="B2670" s="6" t="s">
        <v>23</v>
      </c>
      <c r="C2670" s="6">
        <v>1197831</v>
      </c>
      <c r="D2670" s="7">
        <v>44219</v>
      </c>
      <c r="E2670" s="6" t="s">
        <v>24</v>
      </c>
      <c r="F2670" s="6" t="s">
        <v>98</v>
      </c>
      <c r="G2670" s="6" t="s">
        <v>99</v>
      </c>
      <c r="H2670" s="6" t="s">
        <v>21</v>
      </c>
      <c r="I2670" s="25">
        <v>0.35000000000000003</v>
      </c>
      <c r="J2670" s="22">
        <v>2750</v>
      </c>
      <c r="K2670" s="23">
        <f t="shared" si="145"/>
        <v>962.50000000000011</v>
      </c>
      <c r="L2670" s="23">
        <f t="shared" si="146"/>
        <v>336.875</v>
      </c>
      <c r="M2670" s="33">
        <v>0.35</v>
      </c>
      <c r="N2670" s="30">
        <f t="shared" si="150"/>
        <v>0.35</v>
      </c>
      <c r="O2670" s="31">
        <v>962.5</v>
      </c>
      <c r="P2670" s="31">
        <v>336.875</v>
      </c>
      <c r="Q2670" s="30">
        <f t="shared" si="151"/>
        <v>336.875</v>
      </c>
      <c r="R2670" s="27">
        <f t="shared" si="152"/>
        <v>1</v>
      </c>
    </row>
    <row r="2671" spans="1:18">
      <c r="A2671" s="1"/>
      <c r="B2671" s="6" t="s">
        <v>23</v>
      </c>
      <c r="C2671" s="6">
        <v>1197831</v>
      </c>
      <c r="D2671" s="7">
        <v>44219</v>
      </c>
      <c r="E2671" s="6" t="s">
        <v>24</v>
      </c>
      <c r="F2671" s="6" t="s">
        <v>98</v>
      </c>
      <c r="G2671" s="6" t="s">
        <v>99</v>
      </c>
      <c r="H2671" s="6" t="s">
        <v>22</v>
      </c>
      <c r="I2671" s="25">
        <v>0.25000000000000006</v>
      </c>
      <c r="J2671" s="22">
        <v>3750</v>
      </c>
      <c r="K2671" s="23">
        <f t="shared" si="145"/>
        <v>937.50000000000023</v>
      </c>
      <c r="L2671" s="23">
        <f t="shared" si="146"/>
        <v>375.00000000000011</v>
      </c>
      <c r="M2671" s="33">
        <v>0.4</v>
      </c>
      <c r="N2671" s="30">
        <f t="shared" si="150"/>
        <v>0.25</v>
      </c>
      <c r="O2671" s="31">
        <v>937.5</v>
      </c>
      <c r="P2671" s="31">
        <v>375</v>
      </c>
      <c r="Q2671" s="30">
        <f t="shared" si="151"/>
        <v>234.37500000000006</v>
      </c>
      <c r="R2671" s="27">
        <f t="shared" si="152"/>
        <v>1</v>
      </c>
    </row>
    <row r="2672" spans="1:18">
      <c r="A2672" s="1"/>
      <c r="B2672" s="6" t="s">
        <v>23</v>
      </c>
      <c r="C2672" s="6">
        <v>1197831</v>
      </c>
      <c r="D2672" s="7">
        <v>44248</v>
      </c>
      <c r="E2672" s="6" t="s">
        <v>24</v>
      </c>
      <c r="F2672" s="6" t="s">
        <v>98</v>
      </c>
      <c r="G2672" s="6" t="s">
        <v>99</v>
      </c>
      <c r="H2672" s="6" t="s">
        <v>17</v>
      </c>
      <c r="I2672" s="25">
        <v>0.25000000000000006</v>
      </c>
      <c r="J2672" s="22">
        <v>6250</v>
      </c>
      <c r="K2672" s="23">
        <f t="shared" si="145"/>
        <v>1562.5000000000005</v>
      </c>
      <c r="L2672" s="23">
        <f t="shared" si="146"/>
        <v>625.00000000000023</v>
      </c>
      <c r="M2672" s="33">
        <v>0.4</v>
      </c>
      <c r="N2672" s="30">
        <f t="shared" si="150"/>
        <v>0.25</v>
      </c>
      <c r="O2672" s="31">
        <v>1562.5</v>
      </c>
      <c r="P2672" s="31">
        <v>625</v>
      </c>
      <c r="Q2672" s="30">
        <f t="shared" si="151"/>
        <v>390.62500000000011</v>
      </c>
      <c r="R2672" s="27">
        <f t="shared" si="152"/>
        <v>2</v>
      </c>
    </row>
    <row r="2673" spans="1:18">
      <c r="A2673" s="1"/>
      <c r="B2673" s="6" t="s">
        <v>23</v>
      </c>
      <c r="C2673" s="6">
        <v>1197831</v>
      </c>
      <c r="D2673" s="7">
        <v>44248</v>
      </c>
      <c r="E2673" s="6" t="s">
        <v>24</v>
      </c>
      <c r="F2673" s="6" t="s">
        <v>98</v>
      </c>
      <c r="G2673" s="6" t="s">
        <v>99</v>
      </c>
      <c r="H2673" s="6" t="s">
        <v>18</v>
      </c>
      <c r="I2673" s="25">
        <v>0.25000000000000006</v>
      </c>
      <c r="J2673" s="22">
        <v>2750</v>
      </c>
      <c r="K2673" s="23">
        <f t="shared" si="145"/>
        <v>687.50000000000011</v>
      </c>
      <c r="L2673" s="23">
        <f t="shared" si="146"/>
        <v>240.62500000000003</v>
      </c>
      <c r="M2673" s="33">
        <v>0.35</v>
      </c>
      <c r="N2673" s="30">
        <f t="shared" si="150"/>
        <v>0.25</v>
      </c>
      <c r="O2673" s="31">
        <v>687.5</v>
      </c>
      <c r="P2673" s="31">
        <v>240.625</v>
      </c>
      <c r="Q2673" s="30">
        <f t="shared" si="151"/>
        <v>171.87500000000003</v>
      </c>
      <c r="R2673" s="27">
        <f t="shared" si="152"/>
        <v>2</v>
      </c>
    </row>
    <row r="2674" spans="1:18">
      <c r="A2674" s="1"/>
      <c r="B2674" s="6" t="s">
        <v>23</v>
      </c>
      <c r="C2674" s="6">
        <v>1197831</v>
      </c>
      <c r="D2674" s="7">
        <v>44248</v>
      </c>
      <c r="E2674" s="6" t="s">
        <v>24</v>
      </c>
      <c r="F2674" s="6" t="s">
        <v>98</v>
      </c>
      <c r="G2674" s="6" t="s">
        <v>99</v>
      </c>
      <c r="H2674" s="6" t="s">
        <v>19</v>
      </c>
      <c r="I2674" s="25">
        <v>0.15000000000000008</v>
      </c>
      <c r="J2674" s="22">
        <v>3250</v>
      </c>
      <c r="K2674" s="23">
        <f t="shared" si="145"/>
        <v>487.50000000000023</v>
      </c>
      <c r="L2674" s="23">
        <f t="shared" si="146"/>
        <v>195.00000000000011</v>
      </c>
      <c r="M2674" s="33">
        <v>0.4</v>
      </c>
      <c r="N2674" s="30">
        <f t="shared" si="150"/>
        <v>0.15</v>
      </c>
      <c r="O2674" s="31">
        <v>487.5</v>
      </c>
      <c r="P2674" s="31">
        <v>195</v>
      </c>
      <c r="Q2674" s="30">
        <f t="shared" si="151"/>
        <v>73.125000000000028</v>
      </c>
      <c r="R2674" s="27">
        <f t="shared" si="152"/>
        <v>2</v>
      </c>
    </row>
    <row r="2675" spans="1:18">
      <c r="A2675" s="1"/>
      <c r="B2675" s="6" t="s">
        <v>23</v>
      </c>
      <c r="C2675" s="6">
        <v>1197831</v>
      </c>
      <c r="D2675" s="7">
        <v>44248</v>
      </c>
      <c r="E2675" s="6" t="s">
        <v>24</v>
      </c>
      <c r="F2675" s="6" t="s">
        <v>98</v>
      </c>
      <c r="G2675" s="6" t="s">
        <v>99</v>
      </c>
      <c r="H2675" s="6" t="s">
        <v>20</v>
      </c>
      <c r="I2675" s="25">
        <v>0.2</v>
      </c>
      <c r="J2675" s="22">
        <v>1750</v>
      </c>
      <c r="K2675" s="23">
        <f t="shared" si="145"/>
        <v>350</v>
      </c>
      <c r="L2675" s="23">
        <f t="shared" si="146"/>
        <v>140</v>
      </c>
      <c r="M2675" s="33">
        <v>0.4</v>
      </c>
      <c r="N2675" s="30">
        <f t="shared" si="150"/>
        <v>0.2</v>
      </c>
      <c r="O2675" s="31">
        <v>350</v>
      </c>
      <c r="P2675" s="31">
        <v>140</v>
      </c>
      <c r="Q2675" s="30">
        <f t="shared" si="151"/>
        <v>70</v>
      </c>
      <c r="R2675" s="27">
        <f t="shared" si="152"/>
        <v>2</v>
      </c>
    </row>
    <row r="2676" spans="1:18">
      <c r="A2676" s="1"/>
      <c r="B2676" s="6" t="s">
        <v>23</v>
      </c>
      <c r="C2676" s="6">
        <v>1197831</v>
      </c>
      <c r="D2676" s="7">
        <v>44248</v>
      </c>
      <c r="E2676" s="6" t="s">
        <v>24</v>
      </c>
      <c r="F2676" s="6" t="s">
        <v>98</v>
      </c>
      <c r="G2676" s="6" t="s">
        <v>99</v>
      </c>
      <c r="H2676" s="6" t="s">
        <v>21</v>
      </c>
      <c r="I2676" s="25">
        <v>0.35000000000000003</v>
      </c>
      <c r="J2676" s="22">
        <v>2500</v>
      </c>
      <c r="K2676" s="23">
        <f t="shared" si="145"/>
        <v>875.00000000000011</v>
      </c>
      <c r="L2676" s="23">
        <f t="shared" si="146"/>
        <v>306.25</v>
      </c>
      <c r="M2676" s="33">
        <v>0.35</v>
      </c>
      <c r="N2676" s="30">
        <f t="shared" si="150"/>
        <v>0.35</v>
      </c>
      <c r="O2676" s="31">
        <v>875</v>
      </c>
      <c r="P2676" s="31">
        <v>306.25</v>
      </c>
      <c r="Q2676" s="30">
        <f t="shared" si="151"/>
        <v>306.25</v>
      </c>
      <c r="R2676" s="27">
        <f t="shared" si="152"/>
        <v>2</v>
      </c>
    </row>
    <row r="2677" spans="1:18">
      <c r="A2677" s="1"/>
      <c r="B2677" s="6" t="s">
        <v>23</v>
      </c>
      <c r="C2677" s="6">
        <v>1197831</v>
      </c>
      <c r="D2677" s="7">
        <v>44248</v>
      </c>
      <c r="E2677" s="6" t="s">
        <v>24</v>
      </c>
      <c r="F2677" s="6" t="s">
        <v>98</v>
      </c>
      <c r="G2677" s="6" t="s">
        <v>99</v>
      </c>
      <c r="H2677" s="6" t="s">
        <v>22</v>
      </c>
      <c r="I2677" s="25">
        <v>0.2</v>
      </c>
      <c r="J2677" s="22">
        <v>3500</v>
      </c>
      <c r="K2677" s="23">
        <f t="shared" si="145"/>
        <v>700</v>
      </c>
      <c r="L2677" s="23">
        <f t="shared" si="146"/>
        <v>280</v>
      </c>
      <c r="M2677" s="33">
        <v>0.4</v>
      </c>
      <c r="N2677" s="30">
        <f t="shared" si="150"/>
        <v>0.2</v>
      </c>
      <c r="O2677" s="31">
        <v>700</v>
      </c>
      <c r="P2677" s="31">
        <v>280</v>
      </c>
      <c r="Q2677" s="30">
        <f t="shared" si="151"/>
        <v>140</v>
      </c>
      <c r="R2677" s="27">
        <f t="shared" si="152"/>
        <v>2</v>
      </c>
    </row>
    <row r="2678" spans="1:18">
      <c r="A2678" s="1"/>
      <c r="B2678" s="6" t="s">
        <v>23</v>
      </c>
      <c r="C2678" s="6">
        <v>1197831</v>
      </c>
      <c r="D2678" s="7">
        <v>44274</v>
      </c>
      <c r="E2678" s="6" t="s">
        <v>24</v>
      </c>
      <c r="F2678" s="6" t="s">
        <v>98</v>
      </c>
      <c r="G2678" s="6" t="s">
        <v>99</v>
      </c>
      <c r="H2678" s="6" t="s">
        <v>17</v>
      </c>
      <c r="I2678" s="25">
        <v>0.2</v>
      </c>
      <c r="J2678" s="22">
        <v>5700</v>
      </c>
      <c r="K2678" s="23">
        <f t="shared" si="145"/>
        <v>1140</v>
      </c>
      <c r="L2678" s="23">
        <f t="shared" si="146"/>
        <v>456</v>
      </c>
      <c r="M2678" s="33">
        <v>0.4</v>
      </c>
      <c r="N2678" s="30">
        <f t="shared" si="150"/>
        <v>0.2</v>
      </c>
      <c r="O2678" s="31">
        <v>1140</v>
      </c>
      <c r="P2678" s="31">
        <v>456</v>
      </c>
      <c r="Q2678" s="30">
        <f t="shared" si="151"/>
        <v>228</v>
      </c>
      <c r="R2678" s="27">
        <f t="shared" si="152"/>
        <v>3</v>
      </c>
    </row>
    <row r="2679" spans="1:18">
      <c r="A2679" s="1"/>
      <c r="B2679" s="6" t="s">
        <v>23</v>
      </c>
      <c r="C2679" s="6">
        <v>1197831</v>
      </c>
      <c r="D2679" s="7">
        <v>44274</v>
      </c>
      <c r="E2679" s="6" t="s">
        <v>24</v>
      </c>
      <c r="F2679" s="6" t="s">
        <v>98</v>
      </c>
      <c r="G2679" s="6" t="s">
        <v>99</v>
      </c>
      <c r="H2679" s="6" t="s">
        <v>18</v>
      </c>
      <c r="I2679" s="25">
        <v>0.2</v>
      </c>
      <c r="J2679" s="22">
        <v>2500</v>
      </c>
      <c r="K2679" s="23">
        <f t="shared" si="145"/>
        <v>500</v>
      </c>
      <c r="L2679" s="23">
        <f t="shared" si="146"/>
        <v>175</v>
      </c>
      <c r="M2679" s="33">
        <v>0.35</v>
      </c>
      <c r="N2679" s="30">
        <f t="shared" si="150"/>
        <v>0.2</v>
      </c>
      <c r="O2679" s="31">
        <v>500</v>
      </c>
      <c r="P2679" s="31">
        <v>175</v>
      </c>
      <c r="Q2679" s="30">
        <f t="shared" si="151"/>
        <v>100</v>
      </c>
      <c r="R2679" s="27">
        <f t="shared" si="152"/>
        <v>3</v>
      </c>
    </row>
    <row r="2680" spans="1:18">
      <c r="A2680" s="1"/>
      <c r="B2680" s="6" t="s">
        <v>23</v>
      </c>
      <c r="C2680" s="6">
        <v>1197831</v>
      </c>
      <c r="D2680" s="7">
        <v>44274</v>
      </c>
      <c r="E2680" s="6" t="s">
        <v>24</v>
      </c>
      <c r="F2680" s="6" t="s">
        <v>98</v>
      </c>
      <c r="G2680" s="6" t="s">
        <v>99</v>
      </c>
      <c r="H2680" s="6" t="s">
        <v>19</v>
      </c>
      <c r="I2680" s="25">
        <v>0.10000000000000002</v>
      </c>
      <c r="J2680" s="22">
        <v>2750</v>
      </c>
      <c r="K2680" s="23">
        <f t="shared" si="145"/>
        <v>275.00000000000006</v>
      </c>
      <c r="L2680" s="23">
        <f t="shared" si="146"/>
        <v>110.00000000000003</v>
      </c>
      <c r="M2680" s="33">
        <v>0.4</v>
      </c>
      <c r="N2680" s="30">
        <f t="shared" si="150"/>
        <v>0.1</v>
      </c>
      <c r="O2680" s="31">
        <v>275</v>
      </c>
      <c r="P2680" s="31">
        <v>110</v>
      </c>
      <c r="Q2680" s="30">
        <f t="shared" si="151"/>
        <v>27.500000000000007</v>
      </c>
      <c r="R2680" s="27">
        <f t="shared" si="152"/>
        <v>3</v>
      </c>
    </row>
    <row r="2681" spans="1:18">
      <c r="A2681" s="1"/>
      <c r="B2681" s="6" t="s">
        <v>23</v>
      </c>
      <c r="C2681" s="6">
        <v>1197831</v>
      </c>
      <c r="D2681" s="7">
        <v>44274</v>
      </c>
      <c r="E2681" s="6" t="s">
        <v>24</v>
      </c>
      <c r="F2681" s="6" t="s">
        <v>98</v>
      </c>
      <c r="G2681" s="6" t="s">
        <v>99</v>
      </c>
      <c r="H2681" s="6" t="s">
        <v>20</v>
      </c>
      <c r="I2681" s="25">
        <v>0.19999999999999996</v>
      </c>
      <c r="J2681" s="22">
        <v>1250</v>
      </c>
      <c r="K2681" s="23">
        <f t="shared" si="145"/>
        <v>249.99999999999994</v>
      </c>
      <c r="L2681" s="23">
        <f t="shared" si="146"/>
        <v>99.999999999999986</v>
      </c>
      <c r="M2681" s="33">
        <v>0.4</v>
      </c>
      <c r="N2681" s="30">
        <f t="shared" si="150"/>
        <v>0.2</v>
      </c>
      <c r="O2681" s="31">
        <v>250</v>
      </c>
      <c r="P2681" s="31">
        <v>100</v>
      </c>
      <c r="Q2681" s="30">
        <f t="shared" si="151"/>
        <v>49.999999999999993</v>
      </c>
      <c r="R2681" s="27">
        <f t="shared" si="152"/>
        <v>3</v>
      </c>
    </row>
    <row r="2682" spans="1:18">
      <c r="A2682" s="1"/>
      <c r="B2682" s="6" t="s">
        <v>23</v>
      </c>
      <c r="C2682" s="6">
        <v>1197831</v>
      </c>
      <c r="D2682" s="7">
        <v>44274</v>
      </c>
      <c r="E2682" s="6" t="s">
        <v>24</v>
      </c>
      <c r="F2682" s="6" t="s">
        <v>98</v>
      </c>
      <c r="G2682" s="6" t="s">
        <v>99</v>
      </c>
      <c r="H2682" s="6" t="s">
        <v>21</v>
      </c>
      <c r="I2682" s="25">
        <v>0.35000000000000009</v>
      </c>
      <c r="J2682" s="22">
        <v>1750</v>
      </c>
      <c r="K2682" s="23">
        <f t="shared" si="145"/>
        <v>612.50000000000011</v>
      </c>
      <c r="L2682" s="23">
        <f t="shared" si="146"/>
        <v>214.37500000000003</v>
      </c>
      <c r="M2682" s="33">
        <v>0.35</v>
      </c>
      <c r="N2682" s="30">
        <f t="shared" si="150"/>
        <v>0.35</v>
      </c>
      <c r="O2682" s="31">
        <v>612.5</v>
      </c>
      <c r="P2682" s="31">
        <v>214.375</v>
      </c>
      <c r="Q2682" s="30">
        <f t="shared" si="151"/>
        <v>214.37500000000003</v>
      </c>
      <c r="R2682" s="27">
        <f t="shared" si="152"/>
        <v>3</v>
      </c>
    </row>
    <row r="2683" spans="1:18">
      <c r="A2683" s="1"/>
      <c r="B2683" s="6" t="s">
        <v>23</v>
      </c>
      <c r="C2683" s="6">
        <v>1197831</v>
      </c>
      <c r="D2683" s="7">
        <v>44274</v>
      </c>
      <c r="E2683" s="6" t="s">
        <v>24</v>
      </c>
      <c r="F2683" s="6" t="s">
        <v>98</v>
      </c>
      <c r="G2683" s="6" t="s">
        <v>99</v>
      </c>
      <c r="H2683" s="6" t="s">
        <v>22</v>
      </c>
      <c r="I2683" s="25">
        <v>0.25</v>
      </c>
      <c r="J2683" s="22">
        <v>2750</v>
      </c>
      <c r="K2683" s="23">
        <f t="shared" si="145"/>
        <v>687.5</v>
      </c>
      <c r="L2683" s="23">
        <f t="shared" si="146"/>
        <v>275</v>
      </c>
      <c r="M2683" s="33">
        <v>0.4</v>
      </c>
      <c r="N2683" s="30">
        <f t="shared" si="150"/>
        <v>0.25</v>
      </c>
      <c r="O2683" s="31">
        <v>687.5</v>
      </c>
      <c r="P2683" s="31">
        <v>275</v>
      </c>
      <c r="Q2683" s="30">
        <f t="shared" si="151"/>
        <v>171.875</v>
      </c>
      <c r="R2683" s="27">
        <f t="shared" si="152"/>
        <v>3</v>
      </c>
    </row>
    <row r="2684" spans="1:18">
      <c r="A2684" s="1"/>
      <c r="B2684" s="6" t="s">
        <v>23</v>
      </c>
      <c r="C2684" s="6">
        <v>1197831</v>
      </c>
      <c r="D2684" s="7">
        <v>44306</v>
      </c>
      <c r="E2684" s="6" t="s">
        <v>24</v>
      </c>
      <c r="F2684" s="6" t="s">
        <v>98</v>
      </c>
      <c r="G2684" s="6" t="s">
        <v>99</v>
      </c>
      <c r="H2684" s="6" t="s">
        <v>17</v>
      </c>
      <c r="I2684" s="25">
        <v>0.25</v>
      </c>
      <c r="J2684" s="22">
        <v>5250</v>
      </c>
      <c r="K2684" s="23">
        <f t="shared" si="145"/>
        <v>1312.5</v>
      </c>
      <c r="L2684" s="23">
        <f t="shared" si="146"/>
        <v>525</v>
      </c>
      <c r="M2684" s="33">
        <v>0.4</v>
      </c>
      <c r="N2684" s="30">
        <f t="shared" si="150"/>
        <v>0.25</v>
      </c>
      <c r="O2684" s="31">
        <v>1312.5</v>
      </c>
      <c r="P2684" s="31">
        <v>525</v>
      </c>
      <c r="Q2684" s="30">
        <f t="shared" si="151"/>
        <v>328.125</v>
      </c>
      <c r="R2684" s="27">
        <f t="shared" si="152"/>
        <v>4</v>
      </c>
    </row>
    <row r="2685" spans="1:18">
      <c r="A2685" s="1"/>
      <c r="B2685" s="6" t="s">
        <v>23</v>
      </c>
      <c r="C2685" s="6">
        <v>1197831</v>
      </c>
      <c r="D2685" s="7">
        <v>44306</v>
      </c>
      <c r="E2685" s="6" t="s">
        <v>24</v>
      </c>
      <c r="F2685" s="6" t="s">
        <v>98</v>
      </c>
      <c r="G2685" s="6" t="s">
        <v>99</v>
      </c>
      <c r="H2685" s="6" t="s">
        <v>18</v>
      </c>
      <c r="I2685" s="25">
        <v>0.25</v>
      </c>
      <c r="J2685" s="22">
        <v>2250</v>
      </c>
      <c r="K2685" s="23">
        <f t="shared" si="145"/>
        <v>562.5</v>
      </c>
      <c r="L2685" s="23">
        <f t="shared" si="146"/>
        <v>196.875</v>
      </c>
      <c r="M2685" s="33">
        <v>0.35</v>
      </c>
      <c r="N2685" s="30">
        <f t="shared" si="150"/>
        <v>0.25</v>
      </c>
      <c r="O2685" s="31">
        <v>562.5</v>
      </c>
      <c r="P2685" s="31">
        <v>196.875</v>
      </c>
      <c r="Q2685" s="30">
        <f t="shared" si="151"/>
        <v>140.625</v>
      </c>
      <c r="R2685" s="27">
        <f t="shared" si="152"/>
        <v>4</v>
      </c>
    </row>
    <row r="2686" spans="1:18">
      <c r="A2686" s="1"/>
      <c r="B2686" s="6" t="s">
        <v>23</v>
      </c>
      <c r="C2686" s="6">
        <v>1197831</v>
      </c>
      <c r="D2686" s="7">
        <v>44306</v>
      </c>
      <c r="E2686" s="6" t="s">
        <v>24</v>
      </c>
      <c r="F2686" s="6" t="s">
        <v>98</v>
      </c>
      <c r="G2686" s="6" t="s">
        <v>99</v>
      </c>
      <c r="H2686" s="6" t="s">
        <v>19</v>
      </c>
      <c r="I2686" s="25">
        <v>0.15000000000000002</v>
      </c>
      <c r="J2686" s="22">
        <v>2250</v>
      </c>
      <c r="K2686" s="23">
        <f t="shared" si="145"/>
        <v>337.50000000000006</v>
      </c>
      <c r="L2686" s="23">
        <f t="shared" si="146"/>
        <v>135.00000000000003</v>
      </c>
      <c r="M2686" s="33">
        <v>0.4</v>
      </c>
      <c r="N2686" s="30">
        <f t="shared" si="150"/>
        <v>0.15</v>
      </c>
      <c r="O2686" s="31">
        <v>337.5</v>
      </c>
      <c r="P2686" s="31">
        <v>135</v>
      </c>
      <c r="Q2686" s="30">
        <f t="shared" si="151"/>
        <v>50.625000000000007</v>
      </c>
      <c r="R2686" s="27">
        <f t="shared" si="152"/>
        <v>4</v>
      </c>
    </row>
    <row r="2687" spans="1:18">
      <c r="A2687" s="1"/>
      <c r="B2687" s="6" t="s">
        <v>23</v>
      </c>
      <c r="C2687" s="6">
        <v>1197831</v>
      </c>
      <c r="D2687" s="7">
        <v>44306</v>
      </c>
      <c r="E2687" s="6" t="s">
        <v>24</v>
      </c>
      <c r="F2687" s="6" t="s">
        <v>98</v>
      </c>
      <c r="G2687" s="6" t="s">
        <v>99</v>
      </c>
      <c r="H2687" s="6" t="s">
        <v>20</v>
      </c>
      <c r="I2687" s="25">
        <v>0.19999999999999996</v>
      </c>
      <c r="J2687" s="22">
        <v>1500</v>
      </c>
      <c r="K2687" s="23">
        <f t="shared" si="145"/>
        <v>299.99999999999994</v>
      </c>
      <c r="L2687" s="23">
        <f t="shared" si="146"/>
        <v>119.99999999999999</v>
      </c>
      <c r="M2687" s="33">
        <v>0.4</v>
      </c>
      <c r="N2687" s="30">
        <f t="shared" si="150"/>
        <v>0.2</v>
      </c>
      <c r="O2687" s="31">
        <v>300</v>
      </c>
      <c r="P2687" s="31">
        <v>120</v>
      </c>
      <c r="Q2687" s="30">
        <f t="shared" si="151"/>
        <v>59.999999999999993</v>
      </c>
      <c r="R2687" s="27">
        <f t="shared" si="152"/>
        <v>4</v>
      </c>
    </row>
    <row r="2688" spans="1:18">
      <c r="A2688" s="1"/>
      <c r="B2688" s="6" t="s">
        <v>23</v>
      </c>
      <c r="C2688" s="6">
        <v>1197831</v>
      </c>
      <c r="D2688" s="7">
        <v>44306</v>
      </c>
      <c r="E2688" s="6" t="s">
        <v>24</v>
      </c>
      <c r="F2688" s="6" t="s">
        <v>98</v>
      </c>
      <c r="G2688" s="6" t="s">
        <v>99</v>
      </c>
      <c r="H2688" s="6" t="s">
        <v>21</v>
      </c>
      <c r="I2688" s="25">
        <v>0.4</v>
      </c>
      <c r="J2688" s="22">
        <v>1750</v>
      </c>
      <c r="K2688" s="23">
        <f t="shared" si="145"/>
        <v>700</v>
      </c>
      <c r="L2688" s="23">
        <f t="shared" si="146"/>
        <v>244.99999999999997</v>
      </c>
      <c r="M2688" s="33">
        <v>0.35</v>
      </c>
      <c r="N2688" s="30">
        <f t="shared" si="150"/>
        <v>0.4</v>
      </c>
      <c r="O2688" s="31">
        <v>700</v>
      </c>
      <c r="P2688" s="31">
        <v>245</v>
      </c>
      <c r="Q2688" s="30">
        <f t="shared" si="151"/>
        <v>280</v>
      </c>
      <c r="R2688" s="27">
        <f t="shared" si="152"/>
        <v>4</v>
      </c>
    </row>
    <row r="2689" spans="1:18">
      <c r="A2689" s="1"/>
      <c r="B2689" s="6" t="s">
        <v>23</v>
      </c>
      <c r="C2689" s="6">
        <v>1197831</v>
      </c>
      <c r="D2689" s="7">
        <v>44306</v>
      </c>
      <c r="E2689" s="6" t="s">
        <v>24</v>
      </c>
      <c r="F2689" s="6" t="s">
        <v>98</v>
      </c>
      <c r="G2689" s="6" t="s">
        <v>99</v>
      </c>
      <c r="H2689" s="6" t="s">
        <v>22</v>
      </c>
      <c r="I2689" s="25">
        <v>0.30000000000000004</v>
      </c>
      <c r="J2689" s="22">
        <v>3250</v>
      </c>
      <c r="K2689" s="23">
        <f t="shared" si="145"/>
        <v>975.00000000000011</v>
      </c>
      <c r="L2689" s="23">
        <f t="shared" si="146"/>
        <v>390.00000000000006</v>
      </c>
      <c r="M2689" s="33">
        <v>0.4</v>
      </c>
      <c r="N2689" s="30">
        <f t="shared" si="150"/>
        <v>0.3</v>
      </c>
      <c r="O2689" s="31">
        <v>975</v>
      </c>
      <c r="P2689" s="31">
        <v>390</v>
      </c>
      <c r="Q2689" s="30">
        <f t="shared" si="151"/>
        <v>292.5</v>
      </c>
      <c r="R2689" s="27">
        <f t="shared" si="152"/>
        <v>4</v>
      </c>
    </row>
    <row r="2690" spans="1:18">
      <c r="A2690" s="1"/>
      <c r="B2690" s="6" t="s">
        <v>23</v>
      </c>
      <c r="C2690" s="6">
        <v>1197831</v>
      </c>
      <c r="D2690" s="7">
        <v>44335</v>
      </c>
      <c r="E2690" s="6" t="s">
        <v>24</v>
      </c>
      <c r="F2690" s="6" t="s">
        <v>98</v>
      </c>
      <c r="G2690" s="6" t="s">
        <v>99</v>
      </c>
      <c r="H2690" s="6" t="s">
        <v>17</v>
      </c>
      <c r="I2690" s="25">
        <v>0.4</v>
      </c>
      <c r="J2690" s="22">
        <v>5950</v>
      </c>
      <c r="K2690" s="23">
        <f t="shared" si="145"/>
        <v>2380</v>
      </c>
      <c r="L2690" s="23">
        <f t="shared" si="146"/>
        <v>952</v>
      </c>
      <c r="M2690" s="33">
        <v>0.4</v>
      </c>
      <c r="N2690" s="30">
        <f t="shared" si="150"/>
        <v>0.4</v>
      </c>
      <c r="O2690" s="31">
        <v>2380</v>
      </c>
      <c r="P2690" s="31">
        <v>952</v>
      </c>
      <c r="Q2690" s="30">
        <f t="shared" si="151"/>
        <v>952</v>
      </c>
      <c r="R2690" s="27">
        <f t="shared" si="152"/>
        <v>5</v>
      </c>
    </row>
    <row r="2691" spans="1:18">
      <c r="A2691" s="1"/>
      <c r="B2691" s="6" t="s">
        <v>23</v>
      </c>
      <c r="C2691" s="6">
        <v>1197831</v>
      </c>
      <c r="D2691" s="7">
        <v>44335</v>
      </c>
      <c r="E2691" s="6" t="s">
        <v>24</v>
      </c>
      <c r="F2691" s="6" t="s">
        <v>98</v>
      </c>
      <c r="G2691" s="6" t="s">
        <v>99</v>
      </c>
      <c r="H2691" s="6" t="s">
        <v>18</v>
      </c>
      <c r="I2691" s="25">
        <v>0.4</v>
      </c>
      <c r="J2691" s="22">
        <v>3000</v>
      </c>
      <c r="K2691" s="23">
        <f t="shared" si="145"/>
        <v>1200</v>
      </c>
      <c r="L2691" s="23">
        <f t="shared" si="146"/>
        <v>420</v>
      </c>
      <c r="M2691" s="33">
        <v>0.35</v>
      </c>
      <c r="N2691" s="30">
        <f t="shared" ref="N2691:N2754" si="153">_xlfn.NUMBERVALUE(SUBSTITUTE(I2691,"$",""))</f>
        <v>0.4</v>
      </c>
      <c r="O2691" s="31">
        <v>1200</v>
      </c>
      <c r="P2691" s="31">
        <v>420</v>
      </c>
      <c r="Q2691" s="30">
        <f t="shared" ref="Q2691:Q2754" si="154">N2691*K2691</f>
        <v>480</v>
      </c>
      <c r="R2691" s="27">
        <f t="shared" si="152"/>
        <v>5</v>
      </c>
    </row>
    <row r="2692" spans="1:18">
      <c r="A2692" s="1"/>
      <c r="B2692" s="6" t="s">
        <v>23</v>
      </c>
      <c r="C2692" s="6">
        <v>1197831</v>
      </c>
      <c r="D2692" s="7">
        <v>44335</v>
      </c>
      <c r="E2692" s="6" t="s">
        <v>24</v>
      </c>
      <c r="F2692" s="6" t="s">
        <v>98</v>
      </c>
      <c r="G2692" s="6" t="s">
        <v>99</v>
      </c>
      <c r="H2692" s="6" t="s">
        <v>19</v>
      </c>
      <c r="I2692" s="25">
        <v>0.35000000000000003</v>
      </c>
      <c r="J2692" s="22">
        <v>2750</v>
      </c>
      <c r="K2692" s="23">
        <f t="shared" si="145"/>
        <v>962.50000000000011</v>
      </c>
      <c r="L2692" s="23">
        <f t="shared" si="146"/>
        <v>385.00000000000006</v>
      </c>
      <c r="M2692" s="33">
        <v>0.4</v>
      </c>
      <c r="N2692" s="30">
        <f t="shared" si="153"/>
        <v>0.35</v>
      </c>
      <c r="O2692" s="31">
        <v>962.5</v>
      </c>
      <c r="P2692" s="31">
        <v>385</v>
      </c>
      <c r="Q2692" s="30">
        <f t="shared" si="154"/>
        <v>336.875</v>
      </c>
      <c r="R2692" s="27">
        <f t="shared" si="152"/>
        <v>5</v>
      </c>
    </row>
    <row r="2693" spans="1:18">
      <c r="A2693" s="1"/>
      <c r="B2693" s="6" t="s">
        <v>23</v>
      </c>
      <c r="C2693" s="6">
        <v>1197831</v>
      </c>
      <c r="D2693" s="7">
        <v>44335</v>
      </c>
      <c r="E2693" s="6" t="s">
        <v>24</v>
      </c>
      <c r="F2693" s="6" t="s">
        <v>98</v>
      </c>
      <c r="G2693" s="6" t="s">
        <v>99</v>
      </c>
      <c r="H2693" s="6" t="s">
        <v>20</v>
      </c>
      <c r="I2693" s="25">
        <v>0.35000000000000003</v>
      </c>
      <c r="J2693" s="22">
        <v>2250</v>
      </c>
      <c r="K2693" s="23">
        <f t="shared" si="145"/>
        <v>787.50000000000011</v>
      </c>
      <c r="L2693" s="23">
        <f t="shared" si="146"/>
        <v>315.00000000000006</v>
      </c>
      <c r="M2693" s="33">
        <v>0.4</v>
      </c>
      <c r="N2693" s="30">
        <f t="shared" si="153"/>
        <v>0.35</v>
      </c>
      <c r="O2693" s="31">
        <v>787.5</v>
      </c>
      <c r="P2693" s="31">
        <v>315</v>
      </c>
      <c r="Q2693" s="30">
        <f t="shared" si="154"/>
        <v>275.625</v>
      </c>
      <c r="R2693" s="27">
        <f t="shared" si="152"/>
        <v>5</v>
      </c>
    </row>
    <row r="2694" spans="1:18">
      <c r="A2694" s="1"/>
      <c r="B2694" s="6" t="s">
        <v>23</v>
      </c>
      <c r="C2694" s="6">
        <v>1197831</v>
      </c>
      <c r="D2694" s="7">
        <v>44335</v>
      </c>
      <c r="E2694" s="6" t="s">
        <v>24</v>
      </c>
      <c r="F2694" s="6" t="s">
        <v>98</v>
      </c>
      <c r="G2694" s="6" t="s">
        <v>99</v>
      </c>
      <c r="H2694" s="6" t="s">
        <v>21</v>
      </c>
      <c r="I2694" s="25">
        <v>0.44999999999999996</v>
      </c>
      <c r="J2694" s="22">
        <v>2500</v>
      </c>
      <c r="K2694" s="23">
        <f t="shared" si="145"/>
        <v>1125</v>
      </c>
      <c r="L2694" s="23">
        <f t="shared" si="146"/>
        <v>393.75</v>
      </c>
      <c r="M2694" s="33">
        <v>0.35</v>
      </c>
      <c r="N2694" s="30">
        <f t="shared" si="153"/>
        <v>0.45</v>
      </c>
      <c r="O2694" s="31">
        <v>1125</v>
      </c>
      <c r="P2694" s="31">
        <v>393.75</v>
      </c>
      <c r="Q2694" s="30">
        <f t="shared" si="154"/>
        <v>506.25</v>
      </c>
      <c r="R2694" s="27">
        <f t="shared" si="152"/>
        <v>5</v>
      </c>
    </row>
    <row r="2695" spans="1:18">
      <c r="A2695" s="1"/>
      <c r="B2695" s="6" t="s">
        <v>23</v>
      </c>
      <c r="C2695" s="6">
        <v>1197831</v>
      </c>
      <c r="D2695" s="7">
        <v>44335</v>
      </c>
      <c r="E2695" s="6" t="s">
        <v>24</v>
      </c>
      <c r="F2695" s="6" t="s">
        <v>98</v>
      </c>
      <c r="G2695" s="6" t="s">
        <v>99</v>
      </c>
      <c r="H2695" s="6" t="s">
        <v>22</v>
      </c>
      <c r="I2695" s="25">
        <v>0.44999999999999996</v>
      </c>
      <c r="J2695" s="22">
        <v>3500</v>
      </c>
      <c r="K2695" s="23">
        <f t="shared" si="145"/>
        <v>1574.9999999999998</v>
      </c>
      <c r="L2695" s="23">
        <f t="shared" si="146"/>
        <v>630</v>
      </c>
      <c r="M2695" s="33">
        <v>0.4</v>
      </c>
      <c r="N2695" s="30">
        <f t="shared" si="153"/>
        <v>0.45</v>
      </c>
      <c r="O2695" s="31">
        <v>1575</v>
      </c>
      <c r="P2695" s="31">
        <v>630</v>
      </c>
      <c r="Q2695" s="30">
        <f t="shared" si="154"/>
        <v>708.74999999999989</v>
      </c>
      <c r="R2695" s="27">
        <f t="shared" si="152"/>
        <v>5</v>
      </c>
    </row>
    <row r="2696" spans="1:18">
      <c r="A2696" s="1"/>
      <c r="B2696" s="6" t="s">
        <v>23</v>
      </c>
      <c r="C2696" s="6">
        <v>1197831</v>
      </c>
      <c r="D2696" s="7">
        <v>44368</v>
      </c>
      <c r="E2696" s="6" t="s">
        <v>24</v>
      </c>
      <c r="F2696" s="6" t="s">
        <v>98</v>
      </c>
      <c r="G2696" s="6" t="s">
        <v>99</v>
      </c>
      <c r="H2696" s="6" t="s">
        <v>17</v>
      </c>
      <c r="I2696" s="25">
        <v>0.39999999999999997</v>
      </c>
      <c r="J2696" s="22">
        <v>6000</v>
      </c>
      <c r="K2696" s="23">
        <f t="shared" si="145"/>
        <v>2400</v>
      </c>
      <c r="L2696" s="23">
        <f t="shared" si="146"/>
        <v>960</v>
      </c>
      <c r="M2696" s="33">
        <v>0.4</v>
      </c>
      <c r="N2696" s="30">
        <f t="shared" si="153"/>
        <v>0.4</v>
      </c>
      <c r="O2696" s="31">
        <v>2400</v>
      </c>
      <c r="P2696" s="31">
        <v>960</v>
      </c>
      <c r="Q2696" s="30">
        <f t="shared" si="154"/>
        <v>960</v>
      </c>
      <c r="R2696" s="27">
        <f t="shared" si="152"/>
        <v>6</v>
      </c>
    </row>
    <row r="2697" spans="1:18">
      <c r="A2697" s="1"/>
      <c r="B2697" s="6" t="s">
        <v>23</v>
      </c>
      <c r="C2697" s="6">
        <v>1197831</v>
      </c>
      <c r="D2697" s="7">
        <v>44368</v>
      </c>
      <c r="E2697" s="6" t="s">
        <v>24</v>
      </c>
      <c r="F2697" s="6" t="s">
        <v>98</v>
      </c>
      <c r="G2697" s="6" t="s">
        <v>99</v>
      </c>
      <c r="H2697" s="6" t="s">
        <v>18</v>
      </c>
      <c r="I2697" s="25">
        <v>0.35000000000000003</v>
      </c>
      <c r="J2697" s="22">
        <v>3500</v>
      </c>
      <c r="K2697" s="23">
        <f t="shared" si="145"/>
        <v>1225.0000000000002</v>
      </c>
      <c r="L2697" s="23">
        <f t="shared" si="146"/>
        <v>428.75000000000006</v>
      </c>
      <c r="M2697" s="33">
        <v>0.35</v>
      </c>
      <c r="N2697" s="30">
        <f t="shared" si="153"/>
        <v>0.35</v>
      </c>
      <c r="O2697" s="31">
        <v>1225</v>
      </c>
      <c r="P2697" s="31">
        <v>428.75</v>
      </c>
      <c r="Q2697" s="30">
        <f t="shared" si="154"/>
        <v>428.75000000000006</v>
      </c>
      <c r="R2697" s="27">
        <f t="shared" si="152"/>
        <v>6</v>
      </c>
    </row>
    <row r="2698" spans="1:18">
      <c r="A2698" s="1"/>
      <c r="B2698" s="6" t="s">
        <v>23</v>
      </c>
      <c r="C2698" s="6">
        <v>1197831</v>
      </c>
      <c r="D2698" s="7">
        <v>44368</v>
      </c>
      <c r="E2698" s="6" t="s">
        <v>24</v>
      </c>
      <c r="F2698" s="6" t="s">
        <v>98</v>
      </c>
      <c r="G2698" s="6" t="s">
        <v>99</v>
      </c>
      <c r="H2698" s="6" t="s">
        <v>19</v>
      </c>
      <c r="I2698" s="25">
        <v>0.4</v>
      </c>
      <c r="J2698" s="22">
        <v>3250</v>
      </c>
      <c r="K2698" s="23">
        <f t="shared" si="145"/>
        <v>1300</v>
      </c>
      <c r="L2698" s="23">
        <f t="shared" si="146"/>
        <v>520</v>
      </c>
      <c r="M2698" s="33">
        <v>0.4</v>
      </c>
      <c r="N2698" s="30">
        <f t="shared" si="153"/>
        <v>0.4</v>
      </c>
      <c r="O2698" s="31">
        <v>1300</v>
      </c>
      <c r="P2698" s="31">
        <v>520</v>
      </c>
      <c r="Q2698" s="30">
        <f t="shared" si="154"/>
        <v>520</v>
      </c>
      <c r="R2698" s="27">
        <f t="shared" si="152"/>
        <v>6</v>
      </c>
    </row>
    <row r="2699" spans="1:18">
      <c r="A2699" s="1"/>
      <c r="B2699" s="6" t="s">
        <v>23</v>
      </c>
      <c r="C2699" s="6">
        <v>1197831</v>
      </c>
      <c r="D2699" s="7">
        <v>44368</v>
      </c>
      <c r="E2699" s="6" t="s">
        <v>24</v>
      </c>
      <c r="F2699" s="6" t="s">
        <v>98</v>
      </c>
      <c r="G2699" s="6" t="s">
        <v>99</v>
      </c>
      <c r="H2699" s="6" t="s">
        <v>20</v>
      </c>
      <c r="I2699" s="25">
        <v>0.4</v>
      </c>
      <c r="J2699" s="22">
        <v>3000</v>
      </c>
      <c r="K2699" s="23">
        <f t="shared" si="145"/>
        <v>1200</v>
      </c>
      <c r="L2699" s="23">
        <f t="shared" si="146"/>
        <v>480</v>
      </c>
      <c r="M2699" s="33">
        <v>0.4</v>
      </c>
      <c r="N2699" s="30">
        <f t="shared" si="153"/>
        <v>0.4</v>
      </c>
      <c r="O2699" s="31">
        <v>1200</v>
      </c>
      <c r="P2699" s="31">
        <v>480</v>
      </c>
      <c r="Q2699" s="30">
        <f t="shared" si="154"/>
        <v>480</v>
      </c>
      <c r="R2699" s="27">
        <f t="shared" si="152"/>
        <v>6</v>
      </c>
    </row>
    <row r="2700" spans="1:18">
      <c r="A2700" s="1"/>
      <c r="B2700" s="6" t="s">
        <v>23</v>
      </c>
      <c r="C2700" s="6">
        <v>1197831</v>
      </c>
      <c r="D2700" s="7">
        <v>44368</v>
      </c>
      <c r="E2700" s="6" t="s">
        <v>24</v>
      </c>
      <c r="F2700" s="6" t="s">
        <v>98</v>
      </c>
      <c r="G2700" s="6" t="s">
        <v>99</v>
      </c>
      <c r="H2700" s="6" t="s">
        <v>21</v>
      </c>
      <c r="I2700" s="25">
        <v>0.54999999999999993</v>
      </c>
      <c r="J2700" s="22">
        <v>3000</v>
      </c>
      <c r="K2700" s="23">
        <f t="shared" si="145"/>
        <v>1649.9999999999998</v>
      </c>
      <c r="L2700" s="23">
        <f t="shared" si="146"/>
        <v>577.49999999999989</v>
      </c>
      <c r="M2700" s="33">
        <v>0.35</v>
      </c>
      <c r="N2700" s="30">
        <f t="shared" si="153"/>
        <v>0.55000000000000004</v>
      </c>
      <c r="O2700" s="31">
        <v>1650</v>
      </c>
      <c r="P2700" s="31">
        <v>577.5</v>
      </c>
      <c r="Q2700" s="30">
        <f t="shared" si="154"/>
        <v>907.5</v>
      </c>
      <c r="R2700" s="27">
        <f t="shared" si="152"/>
        <v>6</v>
      </c>
    </row>
    <row r="2701" spans="1:18">
      <c r="A2701" s="1"/>
      <c r="B2701" s="6" t="s">
        <v>23</v>
      </c>
      <c r="C2701" s="6">
        <v>1197831</v>
      </c>
      <c r="D2701" s="7">
        <v>44368</v>
      </c>
      <c r="E2701" s="6" t="s">
        <v>24</v>
      </c>
      <c r="F2701" s="6" t="s">
        <v>98</v>
      </c>
      <c r="G2701" s="6" t="s">
        <v>99</v>
      </c>
      <c r="H2701" s="6" t="s">
        <v>22</v>
      </c>
      <c r="I2701" s="25">
        <v>0.6</v>
      </c>
      <c r="J2701" s="22">
        <v>4750</v>
      </c>
      <c r="K2701" s="23">
        <f t="shared" si="145"/>
        <v>2850</v>
      </c>
      <c r="L2701" s="23">
        <f t="shared" si="146"/>
        <v>1140</v>
      </c>
      <c r="M2701" s="33">
        <v>0.4</v>
      </c>
      <c r="N2701" s="30">
        <f t="shared" si="153"/>
        <v>0.6</v>
      </c>
      <c r="O2701" s="31">
        <v>2850</v>
      </c>
      <c r="P2701" s="31">
        <v>1140</v>
      </c>
      <c r="Q2701" s="30">
        <f t="shared" si="154"/>
        <v>1710</v>
      </c>
      <c r="R2701" s="27">
        <f t="shared" si="152"/>
        <v>6</v>
      </c>
    </row>
    <row r="2702" spans="1:18">
      <c r="A2702" s="1"/>
      <c r="B2702" s="6" t="s">
        <v>23</v>
      </c>
      <c r="C2702" s="6">
        <v>1197831</v>
      </c>
      <c r="D2702" s="7">
        <v>44396</v>
      </c>
      <c r="E2702" s="6" t="s">
        <v>24</v>
      </c>
      <c r="F2702" s="6" t="s">
        <v>98</v>
      </c>
      <c r="G2702" s="6" t="s">
        <v>99</v>
      </c>
      <c r="H2702" s="6" t="s">
        <v>17</v>
      </c>
      <c r="I2702" s="25">
        <v>0.54999999999999993</v>
      </c>
      <c r="J2702" s="22">
        <v>7000</v>
      </c>
      <c r="K2702" s="23">
        <f t="shared" si="145"/>
        <v>3849.9999999999995</v>
      </c>
      <c r="L2702" s="23">
        <f t="shared" si="146"/>
        <v>1540</v>
      </c>
      <c r="M2702" s="33">
        <v>0.4</v>
      </c>
      <c r="N2702" s="30">
        <f t="shared" si="153"/>
        <v>0.55000000000000004</v>
      </c>
      <c r="O2702" s="31">
        <v>3850</v>
      </c>
      <c r="P2702" s="31">
        <v>1540</v>
      </c>
      <c r="Q2702" s="30">
        <f t="shared" si="154"/>
        <v>2117.5</v>
      </c>
      <c r="R2702" s="27">
        <f t="shared" si="152"/>
        <v>7</v>
      </c>
    </row>
    <row r="2703" spans="1:18">
      <c r="A2703" s="1"/>
      <c r="B2703" s="6" t="s">
        <v>23</v>
      </c>
      <c r="C2703" s="6">
        <v>1197831</v>
      </c>
      <c r="D2703" s="7">
        <v>44396</v>
      </c>
      <c r="E2703" s="6" t="s">
        <v>24</v>
      </c>
      <c r="F2703" s="6" t="s">
        <v>98</v>
      </c>
      <c r="G2703" s="6" t="s">
        <v>99</v>
      </c>
      <c r="H2703" s="6" t="s">
        <v>18</v>
      </c>
      <c r="I2703" s="25">
        <v>0.5</v>
      </c>
      <c r="J2703" s="22">
        <v>4500</v>
      </c>
      <c r="K2703" s="23">
        <f t="shared" si="145"/>
        <v>2250</v>
      </c>
      <c r="L2703" s="23">
        <f t="shared" si="146"/>
        <v>787.5</v>
      </c>
      <c r="M2703" s="33">
        <v>0.35</v>
      </c>
      <c r="N2703" s="30">
        <f t="shared" si="153"/>
        <v>0.5</v>
      </c>
      <c r="O2703" s="31">
        <v>2250</v>
      </c>
      <c r="P2703" s="31">
        <v>787.5</v>
      </c>
      <c r="Q2703" s="30">
        <f t="shared" si="154"/>
        <v>1125</v>
      </c>
      <c r="R2703" s="27">
        <f t="shared" si="152"/>
        <v>7</v>
      </c>
    </row>
    <row r="2704" spans="1:18">
      <c r="A2704" s="1"/>
      <c r="B2704" s="6" t="s">
        <v>23</v>
      </c>
      <c r="C2704" s="6">
        <v>1197831</v>
      </c>
      <c r="D2704" s="7">
        <v>44396</v>
      </c>
      <c r="E2704" s="6" t="s">
        <v>24</v>
      </c>
      <c r="F2704" s="6" t="s">
        <v>98</v>
      </c>
      <c r="G2704" s="6" t="s">
        <v>99</v>
      </c>
      <c r="H2704" s="6" t="s">
        <v>19</v>
      </c>
      <c r="I2704" s="25">
        <v>0.45</v>
      </c>
      <c r="J2704" s="22">
        <v>3750</v>
      </c>
      <c r="K2704" s="23">
        <f t="shared" si="145"/>
        <v>1687.5</v>
      </c>
      <c r="L2704" s="23">
        <f t="shared" si="146"/>
        <v>675</v>
      </c>
      <c r="M2704" s="33">
        <v>0.4</v>
      </c>
      <c r="N2704" s="30">
        <f t="shared" si="153"/>
        <v>0.45</v>
      </c>
      <c r="O2704" s="31">
        <v>1687.5</v>
      </c>
      <c r="P2704" s="31">
        <v>675</v>
      </c>
      <c r="Q2704" s="30">
        <f t="shared" si="154"/>
        <v>759.375</v>
      </c>
      <c r="R2704" s="27">
        <f t="shared" si="152"/>
        <v>7</v>
      </c>
    </row>
    <row r="2705" spans="1:18">
      <c r="A2705" s="1"/>
      <c r="B2705" s="6" t="s">
        <v>23</v>
      </c>
      <c r="C2705" s="6">
        <v>1197831</v>
      </c>
      <c r="D2705" s="7">
        <v>44396</v>
      </c>
      <c r="E2705" s="6" t="s">
        <v>24</v>
      </c>
      <c r="F2705" s="6" t="s">
        <v>98</v>
      </c>
      <c r="G2705" s="6" t="s">
        <v>99</v>
      </c>
      <c r="H2705" s="6" t="s">
        <v>20</v>
      </c>
      <c r="I2705" s="25">
        <v>0.45</v>
      </c>
      <c r="J2705" s="22">
        <v>3250</v>
      </c>
      <c r="K2705" s="23">
        <f t="shared" si="145"/>
        <v>1462.5</v>
      </c>
      <c r="L2705" s="23">
        <f t="shared" si="146"/>
        <v>585</v>
      </c>
      <c r="M2705" s="33">
        <v>0.4</v>
      </c>
      <c r="N2705" s="30">
        <f t="shared" si="153"/>
        <v>0.45</v>
      </c>
      <c r="O2705" s="31">
        <v>1462.5</v>
      </c>
      <c r="P2705" s="31">
        <v>585</v>
      </c>
      <c r="Q2705" s="30">
        <f t="shared" si="154"/>
        <v>658.125</v>
      </c>
      <c r="R2705" s="27">
        <f t="shared" si="152"/>
        <v>7</v>
      </c>
    </row>
    <row r="2706" spans="1:18">
      <c r="A2706" s="1"/>
      <c r="B2706" s="6" t="s">
        <v>23</v>
      </c>
      <c r="C2706" s="6">
        <v>1197831</v>
      </c>
      <c r="D2706" s="7">
        <v>44396</v>
      </c>
      <c r="E2706" s="6" t="s">
        <v>24</v>
      </c>
      <c r="F2706" s="6" t="s">
        <v>98</v>
      </c>
      <c r="G2706" s="6" t="s">
        <v>99</v>
      </c>
      <c r="H2706" s="6" t="s">
        <v>21</v>
      </c>
      <c r="I2706" s="25">
        <v>0.6</v>
      </c>
      <c r="J2706" s="22">
        <v>3500</v>
      </c>
      <c r="K2706" s="23">
        <f t="shared" si="145"/>
        <v>2100</v>
      </c>
      <c r="L2706" s="23">
        <f t="shared" si="146"/>
        <v>735</v>
      </c>
      <c r="M2706" s="33">
        <v>0.35</v>
      </c>
      <c r="N2706" s="30">
        <f t="shared" si="153"/>
        <v>0.6</v>
      </c>
      <c r="O2706" s="31">
        <v>2100</v>
      </c>
      <c r="P2706" s="31">
        <v>735</v>
      </c>
      <c r="Q2706" s="30">
        <f t="shared" si="154"/>
        <v>1260</v>
      </c>
      <c r="R2706" s="27">
        <f t="shared" ref="R2706:R2713" si="155">MONTH(D2706)</f>
        <v>7</v>
      </c>
    </row>
    <row r="2707" spans="1:18">
      <c r="A2707" s="1"/>
      <c r="B2707" s="6" t="s">
        <v>23</v>
      </c>
      <c r="C2707" s="6">
        <v>1197831</v>
      </c>
      <c r="D2707" s="7">
        <v>44396</v>
      </c>
      <c r="E2707" s="6" t="s">
        <v>24</v>
      </c>
      <c r="F2707" s="6" t="s">
        <v>98</v>
      </c>
      <c r="G2707" s="6" t="s">
        <v>99</v>
      </c>
      <c r="H2707" s="6" t="s">
        <v>22</v>
      </c>
      <c r="I2707" s="25">
        <v>0.65</v>
      </c>
      <c r="J2707" s="22">
        <v>5250</v>
      </c>
      <c r="K2707" s="23">
        <f t="shared" si="145"/>
        <v>3412.5</v>
      </c>
      <c r="L2707" s="23">
        <f t="shared" si="146"/>
        <v>1365</v>
      </c>
      <c r="M2707" s="33">
        <v>0.4</v>
      </c>
      <c r="N2707" s="30">
        <f t="shared" si="153"/>
        <v>0.65</v>
      </c>
      <c r="O2707" s="31">
        <v>3412.5</v>
      </c>
      <c r="P2707" s="31">
        <v>1365</v>
      </c>
      <c r="Q2707" s="30">
        <f t="shared" si="154"/>
        <v>2218.125</v>
      </c>
      <c r="R2707" s="27">
        <f t="shared" si="155"/>
        <v>7</v>
      </c>
    </row>
    <row r="2708" spans="1:18">
      <c r="A2708" s="1"/>
      <c r="B2708" s="6" t="s">
        <v>23</v>
      </c>
      <c r="C2708" s="6">
        <v>1197831</v>
      </c>
      <c r="D2708" s="7">
        <v>44428</v>
      </c>
      <c r="E2708" s="6" t="s">
        <v>24</v>
      </c>
      <c r="F2708" s="6" t="s">
        <v>98</v>
      </c>
      <c r="G2708" s="6" t="s">
        <v>99</v>
      </c>
      <c r="H2708" s="6" t="s">
        <v>17</v>
      </c>
      <c r="I2708" s="25">
        <v>0.6</v>
      </c>
      <c r="J2708" s="22">
        <v>6750</v>
      </c>
      <c r="K2708" s="23">
        <f t="shared" si="145"/>
        <v>4050</v>
      </c>
      <c r="L2708" s="23">
        <f t="shared" si="146"/>
        <v>1620</v>
      </c>
      <c r="M2708" s="33">
        <v>0.4</v>
      </c>
      <c r="N2708" s="30">
        <f t="shared" si="153"/>
        <v>0.6</v>
      </c>
      <c r="O2708" s="31">
        <v>4050</v>
      </c>
      <c r="P2708" s="31">
        <v>1620</v>
      </c>
      <c r="Q2708" s="30">
        <f t="shared" si="154"/>
        <v>2430</v>
      </c>
      <c r="R2708" s="27">
        <f t="shared" si="155"/>
        <v>8</v>
      </c>
    </row>
    <row r="2709" spans="1:18">
      <c r="A2709" s="1"/>
      <c r="B2709" s="6" t="s">
        <v>23</v>
      </c>
      <c r="C2709" s="6">
        <v>1197831</v>
      </c>
      <c r="D2709" s="7">
        <v>44428</v>
      </c>
      <c r="E2709" s="6" t="s">
        <v>24</v>
      </c>
      <c r="F2709" s="6" t="s">
        <v>98</v>
      </c>
      <c r="G2709" s="6" t="s">
        <v>99</v>
      </c>
      <c r="H2709" s="6" t="s">
        <v>18</v>
      </c>
      <c r="I2709" s="25">
        <v>0.55000000000000004</v>
      </c>
      <c r="J2709" s="22">
        <v>4500</v>
      </c>
      <c r="K2709" s="23">
        <f t="shared" si="145"/>
        <v>2475</v>
      </c>
      <c r="L2709" s="23">
        <f t="shared" si="146"/>
        <v>866.25</v>
      </c>
      <c r="M2709" s="33">
        <v>0.35</v>
      </c>
      <c r="N2709" s="30">
        <f t="shared" si="153"/>
        <v>0.55000000000000004</v>
      </c>
      <c r="O2709" s="31">
        <v>2475</v>
      </c>
      <c r="P2709" s="31">
        <v>866.25</v>
      </c>
      <c r="Q2709" s="30">
        <f t="shared" si="154"/>
        <v>1361.25</v>
      </c>
      <c r="R2709" s="27">
        <f t="shared" si="155"/>
        <v>8</v>
      </c>
    </row>
    <row r="2710" spans="1:18">
      <c r="A2710" s="1"/>
      <c r="B2710" s="6" t="s">
        <v>23</v>
      </c>
      <c r="C2710" s="6">
        <v>1197831</v>
      </c>
      <c r="D2710" s="7">
        <v>44428</v>
      </c>
      <c r="E2710" s="6" t="s">
        <v>24</v>
      </c>
      <c r="F2710" s="6" t="s">
        <v>98</v>
      </c>
      <c r="G2710" s="6" t="s">
        <v>99</v>
      </c>
      <c r="H2710" s="6" t="s">
        <v>19</v>
      </c>
      <c r="I2710" s="25">
        <v>0.5</v>
      </c>
      <c r="J2710" s="22">
        <v>3750</v>
      </c>
      <c r="K2710" s="23">
        <f t="shared" si="145"/>
        <v>1875</v>
      </c>
      <c r="L2710" s="23">
        <f t="shared" si="146"/>
        <v>750</v>
      </c>
      <c r="M2710" s="33">
        <v>0.4</v>
      </c>
      <c r="N2710" s="30">
        <f t="shared" si="153"/>
        <v>0.5</v>
      </c>
      <c r="O2710" s="31">
        <v>1875</v>
      </c>
      <c r="P2710" s="31">
        <v>750</v>
      </c>
      <c r="Q2710" s="30">
        <f t="shared" si="154"/>
        <v>937.5</v>
      </c>
      <c r="R2710" s="27">
        <f t="shared" si="155"/>
        <v>8</v>
      </c>
    </row>
    <row r="2711" spans="1:18">
      <c r="A2711" s="1"/>
      <c r="B2711" s="6" t="s">
        <v>23</v>
      </c>
      <c r="C2711" s="6">
        <v>1197831</v>
      </c>
      <c r="D2711" s="7">
        <v>44428</v>
      </c>
      <c r="E2711" s="6" t="s">
        <v>24</v>
      </c>
      <c r="F2711" s="6" t="s">
        <v>98</v>
      </c>
      <c r="G2711" s="6" t="s">
        <v>99</v>
      </c>
      <c r="H2711" s="6" t="s">
        <v>20</v>
      </c>
      <c r="I2711" s="25">
        <v>0.4</v>
      </c>
      <c r="J2711" s="22">
        <v>3250</v>
      </c>
      <c r="K2711" s="23">
        <f t="shared" si="145"/>
        <v>1300</v>
      </c>
      <c r="L2711" s="23">
        <f t="shared" si="146"/>
        <v>520</v>
      </c>
      <c r="M2711" s="33">
        <v>0.4</v>
      </c>
      <c r="N2711" s="30">
        <f t="shared" si="153"/>
        <v>0.4</v>
      </c>
      <c r="O2711" s="31">
        <v>1300</v>
      </c>
      <c r="P2711" s="31">
        <v>520</v>
      </c>
      <c r="Q2711" s="30">
        <f t="shared" si="154"/>
        <v>520</v>
      </c>
      <c r="R2711" s="27">
        <f t="shared" si="155"/>
        <v>8</v>
      </c>
    </row>
    <row r="2712" spans="1:18">
      <c r="A2712" s="1"/>
      <c r="B2712" s="6" t="s">
        <v>23</v>
      </c>
      <c r="C2712" s="6">
        <v>1197831</v>
      </c>
      <c r="D2712" s="7">
        <v>44428</v>
      </c>
      <c r="E2712" s="6" t="s">
        <v>24</v>
      </c>
      <c r="F2712" s="6" t="s">
        <v>98</v>
      </c>
      <c r="G2712" s="6" t="s">
        <v>99</v>
      </c>
      <c r="H2712" s="6" t="s">
        <v>21</v>
      </c>
      <c r="I2712" s="25">
        <v>0.5</v>
      </c>
      <c r="J2712" s="22">
        <v>3000</v>
      </c>
      <c r="K2712" s="23">
        <f t="shared" si="145"/>
        <v>1500</v>
      </c>
      <c r="L2712" s="23">
        <f t="shared" si="146"/>
        <v>525</v>
      </c>
      <c r="M2712" s="33">
        <v>0.35</v>
      </c>
      <c r="N2712" s="30">
        <f t="shared" si="153"/>
        <v>0.5</v>
      </c>
      <c r="O2712" s="31">
        <v>1500</v>
      </c>
      <c r="P2712" s="31">
        <v>525</v>
      </c>
      <c r="Q2712" s="30">
        <f t="shared" si="154"/>
        <v>750</v>
      </c>
      <c r="R2712" s="27">
        <f t="shared" si="155"/>
        <v>8</v>
      </c>
    </row>
    <row r="2713" spans="1:18">
      <c r="A2713" s="1"/>
      <c r="B2713" s="6" t="s">
        <v>23</v>
      </c>
      <c r="C2713" s="6">
        <v>1197831</v>
      </c>
      <c r="D2713" s="7">
        <v>44428</v>
      </c>
      <c r="E2713" s="6" t="s">
        <v>24</v>
      </c>
      <c r="F2713" s="6" t="s">
        <v>98</v>
      </c>
      <c r="G2713" s="6" t="s">
        <v>99</v>
      </c>
      <c r="H2713" s="6" t="s">
        <v>22</v>
      </c>
      <c r="I2713" s="25">
        <v>0.55000000000000004</v>
      </c>
      <c r="J2713" s="22">
        <v>4750</v>
      </c>
      <c r="K2713" s="23">
        <f t="shared" si="145"/>
        <v>2612.5</v>
      </c>
      <c r="L2713" s="23">
        <f t="shared" si="146"/>
        <v>1045</v>
      </c>
      <c r="M2713" s="33">
        <v>0.4</v>
      </c>
      <c r="N2713" s="30">
        <f t="shared" si="153"/>
        <v>0.55000000000000004</v>
      </c>
      <c r="O2713" s="31">
        <v>2612.5</v>
      </c>
      <c r="P2713" s="31">
        <v>1045</v>
      </c>
      <c r="Q2713" s="30">
        <f t="shared" si="154"/>
        <v>1436.8750000000002</v>
      </c>
      <c r="R2713" s="27">
        <f t="shared" si="155"/>
        <v>8</v>
      </c>
    </row>
    <row r="2714" spans="1:18">
      <c r="A2714" s="1"/>
      <c r="B2714" s="6" t="s">
        <v>23</v>
      </c>
      <c r="C2714" s="6">
        <v>1197831</v>
      </c>
      <c r="D2714" s="7">
        <v>44458</v>
      </c>
      <c r="E2714" s="6" t="s">
        <v>24</v>
      </c>
      <c r="F2714" s="6" t="s">
        <v>98</v>
      </c>
      <c r="G2714" s="6" t="s">
        <v>99</v>
      </c>
      <c r="H2714" s="6" t="s">
        <v>17</v>
      </c>
      <c r="I2714" s="25">
        <v>0.5</v>
      </c>
      <c r="J2714" s="22">
        <v>5750</v>
      </c>
      <c r="K2714" s="23">
        <f t="shared" si="145"/>
        <v>2875</v>
      </c>
      <c r="L2714" s="23">
        <f t="shared" si="146"/>
        <v>1150</v>
      </c>
      <c r="M2714" s="33">
        <v>0.4</v>
      </c>
      <c r="N2714" s="30">
        <f t="shared" si="153"/>
        <v>0.5</v>
      </c>
      <c r="O2714" s="31">
        <v>2875</v>
      </c>
      <c r="P2714" s="31">
        <v>1150</v>
      </c>
      <c r="Q2714" s="30">
        <f t="shared" si="154"/>
        <v>1437.5</v>
      </c>
      <c r="R2714" s="27">
        <f>MONTH(D2714)</f>
        <v>9</v>
      </c>
    </row>
    <row r="2715" spans="1:18">
      <c r="A2715" s="1"/>
      <c r="B2715" s="6" t="s">
        <v>23</v>
      </c>
      <c r="C2715" s="6">
        <v>1197831</v>
      </c>
      <c r="D2715" s="7">
        <v>44458</v>
      </c>
      <c r="E2715" s="6" t="s">
        <v>24</v>
      </c>
      <c r="F2715" s="6" t="s">
        <v>98</v>
      </c>
      <c r="G2715" s="6" t="s">
        <v>99</v>
      </c>
      <c r="H2715" s="6" t="s">
        <v>18</v>
      </c>
      <c r="I2715" s="25">
        <v>0.40000000000000013</v>
      </c>
      <c r="J2715" s="22">
        <v>3750</v>
      </c>
      <c r="K2715" s="23">
        <f t="shared" si="145"/>
        <v>1500.0000000000005</v>
      </c>
      <c r="L2715" s="23">
        <f t="shared" si="146"/>
        <v>525.00000000000011</v>
      </c>
      <c r="M2715" s="33">
        <v>0.35</v>
      </c>
      <c r="N2715" s="30">
        <f t="shared" si="153"/>
        <v>0.4</v>
      </c>
      <c r="O2715" s="31">
        <v>1500</v>
      </c>
      <c r="P2715" s="31">
        <v>525</v>
      </c>
      <c r="Q2715" s="30">
        <f t="shared" si="154"/>
        <v>600.00000000000023</v>
      </c>
      <c r="R2715" s="27">
        <f t="shared" ref="R2715:R2778" si="156">MONTH(D2715)</f>
        <v>9</v>
      </c>
    </row>
    <row r="2716" spans="1:18">
      <c r="A2716" s="1"/>
      <c r="B2716" s="6" t="s">
        <v>23</v>
      </c>
      <c r="C2716" s="6">
        <v>1197831</v>
      </c>
      <c r="D2716" s="7">
        <v>44458</v>
      </c>
      <c r="E2716" s="6" t="s">
        <v>24</v>
      </c>
      <c r="F2716" s="6" t="s">
        <v>98</v>
      </c>
      <c r="G2716" s="6" t="s">
        <v>99</v>
      </c>
      <c r="H2716" s="6" t="s">
        <v>19</v>
      </c>
      <c r="I2716" s="25">
        <v>0.15000000000000008</v>
      </c>
      <c r="J2716" s="22">
        <v>2750</v>
      </c>
      <c r="K2716" s="23">
        <f t="shared" si="145"/>
        <v>412.50000000000023</v>
      </c>
      <c r="L2716" s="23">
        <f t="shared" si="146"/>
        <v>165.00000000000011</v>
      </c>
      <c r="M2716" s="33">
        <v>0.4</v>
      </c>
      <c r="N2716" s="30">
        <f t="shared" si="153"/>
        <v>0.15</v>
      </c>
      <c r="O2716" s="31">
        <v>412.5</v>
      </c>
      <c r="P2716" s="31">
        <v>165</v>
      </c>
      <c r="Q2716" s="30">
        <f t="shared" si="154"/>
        <v>61.875000000000028</v>
      </c>
      <c r="R2716" s="27">
        <f t="shared" si="156"/>
        <v>9</v>
      </c>
    </row>
    <row r="2717" spans="1:18">
      <c r="A2717" s="1"/>
      <c r="B2717" s="6" t="s">
        <v>23</v>
      </c>
      <c r="C2717" s="6">
        <v>1197831</v>
      </c>
      <c r="D2717" s="7">
        <v>44458</v>
      </c>
      <c r="E2717" s="6" t="s">
        <v>24</v>
      </c>
      <c r="F2717" s="6" t="s">
        <v>98</v>
      </c>
      <c r="G2717" s="6" t="s">
        <v>99</v>
      </c>
      <c r="H2717" s="6" t="s">
        <v>20</v>
      </c>
      <c r="I2717" s="25">
        <v>0.15000000000000008</v>
      </c>
      <c r="J2717" s="22">
        <v>2500</v>
      </c>
      <c r="K2717" s="23">
        <f t="shared" si="145"/>
        <v>375.00000000000017</v>
      </c>
      <c r="L2717" s="23">
        <f t="shared" si="146"/>
        <v>150.00000000000009</v>
      </c>
      <c r="M2717" s="33">
        <v>0.4</v>
      </c>
      <c r="N2717" s="30">
        <f t="shared" si="153"/>
        <v>0.15</v>
      </c>
      <c r="O2717" s="31">
        <v>375</v>
      </c>
      <c r="P2717" s="31">
        <v>150</v>
      </c>
      <c r="Q2717" s="30">
        <f t="shared" si="154"/>
        <v>56.250000000000021</v>
      </c>
      <c r="R2717" s="27">
        <f t="shared" si="156"/>
        <v>9</v>
      </c>
    </row>
    <row r="2718" spans="1:18">
      <c r="A2718" s="1"/>
      <c r="B2718" s="6" t="s">
        <v>23</v>
      </c>
      <c r="C2718" s="6">
        <v>1197831</v>
      </c>
      <c r="D2718" s="7">
        <v>44458</v>
      </c>
      <c r="E2718" s="6" t="s">
        <v>24</v>
      </c>
      <c r="F2718" s="6" t="s">
        <v>98</v>
      </c>
      <c r="G2718" s="6" t="s">
        <v>99</v>
      </c>
      <c r="H2718" s="6" t="s">
        <v>21</v>
      </c>
      <c r="I2718" s="25">
        <v>0.25000000000000006</v>
      </c>
      <c r="J2718" s="22">
        <v>2500</v>
      </c>
      <c r="K2718" s="23">
        <f t="shared" si="145"/>
        <v>625.00000000000011</v>
      </c>
      <c r="L2718" s="23">
        <f t="shared" si="146"/>
        <v>218.75000000000003</v>
      </c>
      <c r="M2718" s="33">
        <v>0.35</v>
      </c>
      <c r="N2718" s="30">
        <f t="shared" si="153"/>
        <v>0.25</v>
      </c>
      <c r="O2718" s="31">
        <v>625</v>
      </c>
      <c r="P2718" s="31">
        <v>218.75</v>
      </c>
      <c r="Q2718" s="30">
        <f t="shared" si="154"/>
        <v>156.25000000000003</v>
      </c>
      <c r="R2718" s="27">
        <f t="shared" si="156"/>
        <v>9</v>
      </c>
    </row>
    <row r="2719" spans="1:18">
      <c r="A2719" s="1"/>
      <c r="B2719" s="6" t="s">
        <v>23</v>
      </c>
      <c r="C2719" s="6">
        <v>1197831</v>
      </c>
      <c r="D2719" s="7">
        <v>44458</v>
      </c>
      <c r="E2719" s="6" t="s">
        <v>24</v>
      </c>
      <c r="F2719" s="6" t="s">
        <v>98</v>
      </c>
      <c r="G2719" s="6" t="s">
        <v>99</v>
      </c>
      <c r="H2719" s="6" t="s">
        <v>22</v>
      </c>
      <c r="I2719" s="25">
        <v>0.3000000000000001</v>
      </c>
      <c r="J2719" s="22">
        <v>3500</v>
      </c>
      <c r="K2719" s="23">
        <f t="shared" si="145"/>
        <v>1050.0000000000005</v>
      </c>
      <c r="L2719" s="23">
        <f t="shared" si="146"/>
        <v>420.00000000000023</v>
      </c>
      <c r="M2719" s="33">
        <v>0.4</v>
      </c>
      <c r="N2719" s="30">
        <f t="shared" si="153"/>
        <v>0.3</v>
      </c>
      <c r="O2719" s="31">
        <v>1050</v>
      </c>
      <c r="P2719" s="31">
        <v>420</v>
      </c>
      <c r="Q2719" s="30">
        <f t="shared" si="154"/>
        <v>315.00000000000011</v>
      </c>
      <c r="R2719" s="27">
        <f t="shared" si="156"/>
        <v>9</v>
      </c>
    </row>
    <row r="2720" spans="1:18">
      <c r="A2720" s="1"/>
      <c r="B2720" s="6" t="s">
        <v>23</v>
      </c>
      <c r="C2720" s="6">
        <v>1197831</v>
      </c>
      <c r="D2720" s="7">
        <v>44490</v>
      </c>
      <c r="E2720" s="6" t="s">
        <v>24</v>
      </c>
      <c r="F2720" s="6" t="s">
        <v>98</v>
      </c>
      <c r="G2720" s="6" t="s">
        <v>99</v>
      </c>
      <c r="H2720" s="6" t="s">
        <v>17</v>
      </c>
      <c r="I2720" s="25">
        <v>0.3000000000000001</v>
      </c>
      <c r="J2720" s="22">
        <v>5250</v>
      </c>
      <c r="K2720" s="23">
        <f t="shared" si="145"/>
        <v>1575.0000000000005</v>
      </c>
      <c r="L2720" s="23">
        <f t="shared" si="146"/>
        <v>630.00000000000023</v>
      </c>
      <c r="M2720" s="33">
        <v>0.4</v>
      </c>
      <c r="N2720" s="30">
        <f t="shared" si="153"/>
        <v>0.3</v>
      </c>
      <c r="O2720" s="31">
        <v>1575</v>
      </c>
      <c r="P2720" s="31">
        <v>630</v>
      </c>
      <c r="Q2720" s="30">
        <f t="shared" si="154"/>
        <v>472.50000000000011</v>
      </c>
      <c r="R2720" s="27">
        <f t="shared" si="156"/>
        <v>10</v>
      </c>
    </row>
    <row r="2721" spans="1:18">
      <c r="A2721" s="1"/>
      <c r="B2721" s="6" t="s">
        <v>23</v>
      </c>
      <c r="C2721" s="6">
        <v>1197831</v>
      </c>
      <c r="D2721" s="7">
        <v>44490</v>
      </c>
      <c r="E2721" s="6" t="s">
        <v>24</v>
      </c>
      <c r="F2721" s="6" t="s">
        <v>98</v>
      </c>
      <c r="G2721" s="6" t="s">
        <v>99</v>
      </c>
      <c r="H2721" s="6" t="s">
        <v>18</v>
      </c>
      <c r="I2721" s="25">
        <v>0.20000000000000012</v>
      </c>
      <c r="J2721" s="22">
        <v>3500</v>
      </c>
      <c r="K2721" s="23">
        <f t="shared" si="145"/>
        <v>700.00000000000045</v>
      </c>
      <c r="L2721" s="23">
        <f t="shared" si="146"/>
        <v>245.00000000000014</v>
      </c>
      <c r="M2721" s="33">
        <v>0.35</v>
      </c>
      <c r="N2721" s="30">
        <f t="shared" si="153"/>
        <v>0.2</v>
      </c>
      <c r="O2721" s="31">
        <v>700</v>
      </c>
      <c r="P2721" s="31">
        <v>245</v>
      </c>
      <c r="Q2721" s="30">
        <f t="shared" si="154"/>
        <v>140.00000000000009</v>
      </c>
      <c r="R2721" s="27">
        <f t="shared" si="156"/>
        <v>10</v>
      </c>
    </row>
    <row r="2722" spans="1:18">
      <c r="A2722" s="1"/>
      <c r="B2722" s="6" t="s">
        <v>23</v>
      </c>
      <c r="C2722" s="6">
        <v>1197831</v>
      </c>
      <c r="D2722" s="7">
        <v>44490</v>
      </c>
      <c r="E2722" s="6" t="s">
        <v>24</v>
      </c>
      <c r="F2722" s="6" t="s">
        <v>98</v>
      </c>
      <c r="G2722" s="6" t="s">
        <v>99</v>
      </c>
      <c r="H2722" s="6" t="s">
        <v>19</v>
      </c>
      <c r="I2722" s="25">
        <v>0.20000000000000012</v>
      </c>
      <c r="J2722" s="22">
        <v>2250</v>
      </c>
      <c r="K2722" s="23">
        <f t="shared" si="145"/>
        <v>450.00000000000028</v>
      </c>
      <c r="L2722" s="23">
        <f t="shared" si="146"/>
        <v>180.00000000000011</v>
      </c>
      <c r="M2722" s="33">
        <v>0.4</v>
      </c>
      <c r="N2722" s="30">
        <f t="shared" si="153"/>
        <v>0.2</v>
      </c>
      <c r="O2722" s="31">
        <v>450</v>
      </c>
      <c r="P2722" s="31">
        <v>180</v>
      </c>
      <c r="Q2722" s="30">
        <f t="shared" si="154"/>
        <v>90.000000000000057</v>
      </c>
      <c r="R2722" s="27">
        <f t="shared" si="156"/>
        <v>10</v>
      </c>
    </row>
    <row r="2723" spans="1:18">
      <c r="A2723" s="1"/>
      <c r="B2723" s="6" t="s">
        <v>23</v>
      </c>
      <c r="C2723" s="6">
        <v>1197831</v>
      </c>
      <c r="D2723" s="7">
        <v>44490</v>
      </c>
      <c r="E2723" s="6" t="s">
        <v>24</v>
      </c>
      <c r="F2723" s="6" t="s">
        <v>98</v>
      </c>
      <c r="G2723" s="6" t="s">
        <v>99</v>
      </c>
      <c r="H2723" s="6" t="s">
        <v>20</v>
      </c>
      <c r="I2723" s="25">
        <v>0.20000000000000012</v>
      </c>
      <c r="J2723" s="22">
        <v>2000</v>
      </c>
      <c r="K2723" s="23">
        <f t="shared" si="145"/>
        <v>400.00000000000023</v>
      </c>
      <c r="L2723" s="23">
        <f t="shared" si="146"/>
        <v>160.00000000000011</v>
      </c>
      <c r="M2723" s="33">
        <v>0.4</v>
      </c>
      <c r="N2723" s="30">
        <f t="shared" si="153"/>
        <v>0.2</v>
      </c>
      <c r="O2723" s="31">
        <v>400</v>
      </c>
      <c r="P2723" s="31">
        <v>160</v>
      </c>
      <c r="Q2723" s="30">
        <f t="shared" si="154"/>
        <v>80.000000000000057</v>
      </c>
      <c r="R2723" s="27">
        <f t="shared" si="156"/>
        <v>10</v>
      </c>
    </row>
    <row r="2724" spans="1:18">
      <c r="A2724" s="1"/>
      <c r="B2724" s="6" t="s">
        <v>23</v>
      </c>
      <c r="C2724" s="6">
        <v>1197831</v>
      </c>
      <c r="D2724" s="7">
        <v>44490</v>
      </c>
      <c r="E2724" s="6" t="s">
        <v>24</v>
      </c>
      <c r="F2724" s="6" t="s">
        <v>98</v>
      </c>
      <c r="G2724" s="6" t="s">
        <v>99</v>
      </c>
      <c r="H2724" s="6" t="s">
        <v>21</v>
      </c>
      <c r="I2724" s="25">
        <v>0.3000000000000001</v>
      </c>
      <c r="J2724" s="22">
        <v>2000</v>
      </c>
      <c r="K2724" s="23">
        <f t="shared" si="145"/>
        <v>600.00000000000023</v>
      </c>
      <c r="L2724" s="23">
        <f t="shared" si="146"/>
        <v>210.00000000000006</v>
      </c>
      <c r="M2724" s="33">
        <v>0.35</v>
      </c>
      <c r="N2724" s="30">
        <f t="shared" si="153"/>
        <v>0.3</v>
      </c>
      <c r="O2724" s="31">
        <v>600</v>
      </c>
      <c r="P2724" s="31">
        <v>210</v>
      </c>
      <c r="Q2724" s="30">
        <f t="shared" si="154"/>
        <v>180.00000000000006</v>
      </c>
      <c r="R2724" s="27">
        <f t="shared" si="156"/>
        <v>10</v>
      </c>
    </row>
    <row r="2725" spans="1:18">
      <c r="A2725" s="1"/>
      <c r="B2725" s="6" t="s">
        <v>23</v>
      </c>
      <c r="C2725" s="6">
        <v>1197831</v>
      </c>
      <c r="D2725" s="7">
        <v>44490</v>
      </c>
      <c r="E2725" s="6" t="s">
        <v>24</v>
      </c>
      <c r="F2725" s="6" t="s">
        <v>98</v>
      </c>
      <c r="G2725" s="6" t="s">
        <v>99</v>
      </c>
      <c r="H2725" s="6" t="s">
        <v>22</v>
      </c>
      <c r="I2725" s="25">
        <v>0.30000000000000004</v>
      </c>
      <c r="J2725" s="22">
        <v>3250</v>
      </c>
      <c r="K2725" s="23">
        <f t="shared" si="145"/>
        <v>975.00000000000011</v>
      </c>
      <c r="L2725" s="23">
        <f t="shared" si="146"/>
        <v>390.00000000000006</v>
      </c>
      <c r="M2725" s="33">
        <v>0.4</v>
      </c>
      <c r="N2725" s="30">
        <f t="shared" si="153"/>
        <v>0.3</v>
      </c>
      <c r="O2725" s="31">
        <v>975</v>
      </c>
      <c r="P2725" s="31">
        <v>390</v>
      </c>
      <c r="Q2725" s="30">
        <f t="shared" si="154"/>
        <v>292.5</v>
      </c>
      <c r="R2725" s="27">
        <f t="shared" si="156"/>
        <v>10</v>
      </c>
    </row>
    <row r="2726" spans="1:18">
      <c r="A2726" s="1"/>
      <c r="B2726" s="6" t="s">
        <v>23</v>
      </c>
      <c r="C2726" s="6">
        <v>1197831</v>
      </c>
      <c r="D2726" s="7">
        <v>44520</v>
      </c>
      <c r="E2726" s="6" t="s">
        <v>24</v>
      </c>
      <c r="F2726" s="6" t="s">
        <v>98</v>
      </c>
      <c r="G2726" s="6" t="s">
        <v>99</v>
      </c>
      <c r="H2726" s="6" t="s">
        <v>17</v>
      </c>
      <c r="I2726" s="25">
        <v>0.25000000000000011</v>
      </c>
      <c r="J2726" s="22">
        <v>4750</v>
      </c>
      <c r="K2726" s="23">
        <f t="shared" si="145"/>
        <v>1187.5000000000005</v>
      </c>
      <c r="L2726" s="23">
        <f t="shared" si="146"/>
        <v>475.00000000000023</v>
      </c>
      <c r="M2726" s="33">
        <v>0.4</v>
      </c>
      <c r="N2726" s="30">
        <f t="shared" si="153"/>
        <v>0.25</v>
      </c>
      <c r="O2726" s="31">
        <v>1187.5</v>
      </c>
      <c r="P2726" s="31">
        <v>475</v>
      </c>
      <c r="Q2726" s="30">
        <f t="shared" si="154"/>
        <v>296.87500000000011</v>
      </c>
      <c r="R2726" s="27">
        <f t="shared" si="156"/>
        <v>11</v>
      </c>
    </row>
    <row r="2727" spans="1:18">
      <c r="A2727" s="1"/>
      <c r="B2727" s="6" t="s">
        <v>23</v>
      </c>
      <c r="C2727" s="6">
        <v>1197831</v>
      </c>
      <c r="D2727" s="7">
        <v>44520</v>
      </c>
      <c r="E2727" s="6" t="s">
        <v>24</v>
      </c>
      <c r="F2727" s="6" t="s">
        <v>98</v>
      </c>
      <c r="G2727" s="6" t="s">
        <v>99</v>
      </c>
      <c r="H2727" s="6" t="s">
        <v>18</v>
      </c>
      <c r="I2727" s="25">
        <v>0.15000000000000013</v>
      </c>
      <c r="J2727" s="22">
        <v>3000</v>
      </c>
      <c r="K2727" s="23">
        <f t="shared" si="145"/>
        <v>450.0000000000004</v>
      </c>
      <c r="L2727" s="23">
        <f t="shared" si="146"/>
        <v>157.50000000000014</v>
      </c>
      <c r="M2727" s="33">
        <v>0.35</v>
      </c>
      <c r="N2727" s="30">
        <f t="shared" si="153"/>
        <v>0.15</v>
      </c>
      <c r="O2727" s="31">
        <v>450</v>
      </c>
      <c r="P2727" s="31">
        <v>157.5</v>
      </c>
      <c r="Q2727" s="30">
        <f t="shared" si="154"/>
        <v>67.500000000000057</v>
      </c>
      <c r="R2727" s="27">
        <f t="shared" si="156"/>
        <v>11</v>
      </c>
    </row>
    <row r="2728" spans="1:18">
      <c r="A2728" s="1"/>
      <c r="B2728" s="6" t="s">
        <v>23</v>
      </c>
      <c r="C2728" s="6">
        <v>1197831</v>
      </c>
      <c r="D2728" s="7">
        <v>44520</v>
      </c>
      <c r="E2728" s="6" t="s">
        <v>24</v>
      </c>
      <c r="F2728" s="6" t="s">
        <v>98</v>
      </c>
      <c r="G2728" s="6" t="s">
        <v>99</v>
      </c>
      <c r="H2728" s="6" t="s">
        <v>19</v>
      </c>
      <c r="I2728" s="25">
        <v>0.25000000000000017</v>
      </c>
      <c r="J2728" s="22">
        <v>2450</v>
      </c>
      <c r="K2728" s="23">
        <f t="shared" si="145"/>
        <v>612.50000000000045</v>
      </c>
      <c r="L2728" s="23">
        <f t="shared" si="146"/>
        <v>245.0000000000002</v>
      </c>
      <c r="M2728" s="33">
        <v>0.4</v>
      </c>
      <c r="N2728" s="30">
        <f t="shared" si="153"/>
        <v>0.25</v>
      </c>
      <c r="O2728" s="31">
        <v>612.5</v>
      </c>
      <c r="P2728" s="31">
        <v>245</v>
      </c>
      <c r="Q2728" s="30">
        <f t="shared" si="154"/>
        <v>153.12500000000011</v>
      </c>
      <c r="R2728" s="27">
        <f t="shared" si="156"/>
        <v>11</v>
      </c>
    </row>
    <row r="2729" spans="1:18">
      <c r="A2729" s="1"/>
      <c r="B2729" s="6" t="s">
        <v>23</v>
      </c>
      <c r="C2729" s="6">
        <v>1197831</v>
      </c>
      <c r="D2729" s="7">
        <v>44520</v>
      </c>
      <c r="E2729" s="6" t="s">
        <v>24</v>
      </c>
      <c r="F2729" s="6" t="s">
        <v>98</v>
      </c>
      <c r="G2729" s="6" t="s">
        <v>99</v>
      </c>
      <c r="H2729" s="6" t="s">
        <v>20</v>
      </c>
      <c r="I2729" s="25">
        <v>0.55000000000000016</v>
      </c>
      <c r="J2729" s="22">
        <v>3000</v>
      </c>
      <c r="K2729" s="23">
        <f t="shared" si="145"/>
        <v>1650.0000000000005</v>
      </c>
      <c r="L2729" s="23">
        <f t="shared" si="146"/>
        <v>660.00000000000023</v>
      </c>
      <c r="M2729" s="33">
        <v>0.4</v>
      </c>
      <c r="N2729" s="30">
        <f t="shared" si="153"/>
        <v>0.55000000000000004</v>
      </c>
      <c r="O2729" s="31">
        <v>1650</v>
      </c>
      <c r="P2729" s="31">
        <v>660</v>
      </c>
      <c r="Q2729" s="30">
        <f t="shared" si="154"/>
        <v>907.50000000000034</v>
      </c>
      <c r="R2729" s="27">
        <f t="shared" si="156"/>
        <v>11</v>
      </c>
    </row>
    <row r="2730" spans="1:18">
      <c r="A2730" s="1"/>
      <c r="B2730" s="6" t="s">
        <v>23</v>
      </c>
      <c r="C2730" s="6">
        <v>1197831</v>
      </c>
      <c r="D2730" s="7">
        <v>44520</v>
      </c>
      <c r="E2730" s="6" t="s">
        <v>24</v>
      </c>
      <c r="F2730" s="6" t="s">
        <v>98</v>
      </c>
      <c r="G2730" s="6" t="s">
        <v>99</v>
      </c>
      <c r="H2730" s="6" t="s">
        <v>21</v>
      </c>
      <c r="I2730" s="25">
        <v>0.75000000000000011</v>
      </c>
      <c r="J2730" s="22">
        <v>2750</v>
      </c>
      <c r="K2730" s="23">
        <f t="shared" si="145"/>
        <v>2062.5000000000005</v>
      </c>
      <c r="L2730" s="23">
        <f t="shared" si="146"/>
        <v>721.87500000000011</v>
      </c>
      <c r="M2730" s="33">
        <v>0.35</v>
      </c>
      <c r="N2730" s="30">
        <f t="shared" si="153"/>
        <v>0.75</v>
      </c>
      <c r="O2730" s="31">
        <v>2062.5</v>
      </c>
      <c r="P2730" s="31">
        <v>721.875</v>
      </c>
      <c r="Q2730" s="30">
        <f t="shared" si="154"/>
        <v>1546.8750000000005</v>
      </c>
      <c r="R2730" s="27">
        <f t="shared" si="156"/>
        <v>11</v>
      </c>
    </row>
    <row r="2731" spans="1:18">
      <c r="A2731" s="1"/>
      <c r="B2731" s="6" t="s">
        <v>23</v>
      </c>
      <c r="C2731" s="6">
        <v>1197831</v>
      </c>
      <c r="D2731" s="7">
        <v>44520</v>
      </c>
      <c r="E2731" s="6" t="s">
        <v>24</v>
      </c>
      <c r="F2731" s="6" t="s">
        <v>98</v>
      </c>
      <c r="G2731" s="6" t="s">
        <v>99</v>
      </c>
      <c r="H2731" s="6" t="s">
        <v>22</v>
      </c>
      <c r="I2731" s="25">
        <v>0.75</v>
      </c>
      <c r="J2731" s="22">
        <v>3750</v>
      </c>
      <c r="K2731" s="23">
        <f t="shared" si="145"/>
        <v>2812.5</v>
      </c>
      <c r="L2731" s="23">
        <f t="shared" si="146"/>
        <v>1125</v>
      </c>
      <c r="M2731" s="33">
        <v>0.4</v>
      </c>
      <c r="N2731" s="30">
        <f t="shared" si="153"/>
        <v>0.75</v>
      </c>
      <c r="O2731" s="31">
        <v>2812.5</v>
      </c>
      <c r="P2731" s="31">
        <v>1125</v>
      </c>
      <c r="Q2731" s="30">
        <f t="shared" si="154"/>
        <v>2109.375</v>
      </c>
      <c r="R2731" s="27">
        <f t="shared" si="156"/>
        <v>11</v>
      </c>
    </row>
    <row r="2732" spans="1:18">
      <c r="A2732" s="1"/>
      <c r="B2732" s="6" t="s">
        <v>23</v>
      </c>
      <c r="C2732" s="6">
        <v>1197831</v>
      </c>
      <c r="D2732" s="7">
        <v>44549</v>
      </c>
      <c r="E2732" s="6" t="s">
        <v>24</v>
      </c>
      <c r="F2732" s="6" t="s">
        <v>98</v>
      </c>
      <c r="G2732" s="6" t="s">
        <v>99</v>
      </c>
      <c r="H2732" s="6" t="s">
        <v>17</v>
      </c>
      <c r="I2732" s="25">
        <v>0.70000000000000007</v>
      </c>
      <c r="J2732" s="22">
        <v>6250</v>
      </c>
      <c r="K2732" s="23">
        <f t="shared" si="145"/>
        <v>4375</v>
      </c>
      <c r="L2732" s="23">
        <f t="shared" si="146"/>
        <v>1750</v>
      </c>
      <c r="M2732" s="33">
        <v>0.4</v>
      </c>
      <c r="N2732" s="30">
        <f t="shared" si="153"/>
        <v>0.7</v>
      </c>
      <c r="O2732" s="31">
        <v>4375</v>
      </c>
      <c r="P2732" s="31">
        <v>1750</v>
      </c>
      <c r="Q2732" s="30">
        <f t="shared" si="154"/>
        <v>3062.5</v>
      </c>
      <c r="R2732" s="27">
        <f t="shared" si="156"/>
        <v>12</v>
      </c>
    </row>
    <row r="2733" spans="1:18">
      <c r="A2733" s="1"/>
      <c r="B2733" s="6" t="s">
        <v>23</v>
      </c>
      <c r="C2733" s="6">
        <v>1197831</v>
      </c>
      <c r="D2733" s="7">
        <v>44549</v>
      </c>
      <c r="E2733" s="6" t="s">
        <v>24</v>
      </c>
      <c r="F2733" s="6" t="s">
        <v>98</v>
      </c>
      <c r="G2733" s="6" t="s">
        <v>99</v>
      </c>
      <c r="H2733" s="6" t="s">
        <v>18</v>
      </c>
      <c r="I2733" s="25">
        <v>0.60000000000000009</v>
      </c>
      <c r="J2733" s="22">
        <v>4250</v>
      </c>
      <c r="K2733" s="23">
        <f t="shared" si="145"/>
        <v>2550.0000000000005</v>
      </c>
      <c r="L2733" s="23">
        <f t="shared" si="146"/>
        <v>892.50000000000011</v>
      </c>
      <c r="M2733" s="33">
        <v>0.35</v>
      </c>
      <c r="N2733" s="30">
        <f t="shared" si="153"/>
        <v>0.6</v>
      </c>
      <c r="O2733" s="31">
        <v>2550</v>
      </c>
      <c r="P2733" s="31">
        <v>892.5</v>
      </c>
      <c r="Q2733" s="30">
        <f t="shared" si="154"/>
        <v>1530.0000000000002</v>
      </c>
      <c r="R2733" s="27">
        <f t="shared" si="156"/>
        <v>12</v>
      </c>
    </row>
    <row r="2734" spans="1:18">
      <c r="A2734" s="1"/>
      <c r="B2734" s="6" t="s">
        <v>23</v>
      </c>
      <c r="C2734" s="6">
        <v>1197831</v>
      </c>
      <c r="D2734" s="7">
        <v>44549</v>
      </c>
      <c r="E2734" s="6" t="s">
        <v>24</v>
      </c>
      <c r="F2734" s="6" t="s">
        <v>98</v>
      </c>
      <c r="G2734" s="6" t="s">
        <v>99</v>
      </c>
      <c r="H2734" s="6" t="s">
        <v>19</v>
      </c>
      <c r="I2734" s="25">
        <v>0.60000000000000009</v>
      </c>
      <c r="J2734" s="22">
        <v>3750</v>
      </c>
      <c r="K2734" s="23">
        <f t="shared" si="145"/>
        <v>2250.0000000000005</v>
      </c>
      <c r="L2734" s="23">
        <f t="shared" si="146"/>
        <v>900.00000000000023</v>
      </c>
      <c r="M2734" s="33">
        <v>0.4</v>
      </c>
      <c r="N2734" s="30">
        <f t="shared" si="153"/>
        <v>0.6</v>
      </c>
      <c r="O2734" s="31">
        <v>2250</v>
      </c>
      <c r="P2734" s="31">
        <v>900</v>
      </c>
      <c r="Q2734" s="30">
        <f t="shared" si="154"/>
        <v>1350.0000000000002</v>
      </c>
      <c r="R2734" s="27">
        <f t="shared" si="156"/>
        <v>12</v>
      </c>
    </row>
    <row r="2735" spans="1:18">
      <c r="A2735" s="1"/>
      <c r="B2735" s="6" t="s">
        <v>23</v>
      </c>
      <c r="C2735" s="6">
        <v>1197831</v>
      </c>
      <c r="D2735" s="7">
        <v>44549</v>
      </c>
      <c r="E2735" s="6" t="s">
        <v>24</v>
      </c>
      <c r="F2735" s="6" t="s">
        <v>98</v>
      </c>
      <c r="G2735" s="6" t="s">
        <v>99</v>
      </c>
      <c r="H2735" s="6" t="s">
        <v>20</v>
      </c>
      <c r="I2735" s="25">
        <v>0.60000000000000009</v>
      </c>
      <c r="J2735" s="22">
        <v>3250</v>
      </c>
      <c r="K2735" s="23">
        <f t="shared" si="145"/>
        <v>1950.0000000000002</v>
      </c>
      <c r="L2735" s="23">
        <f t="shared" si="146"/>
        <v>780.00000000000011</v>
      </c>
      <c r="M2735" s="33">
        <v>0.4</v>
      </c>
      <c r="N2735" s="30">
        <f t="shared" si="153"/>
        <v>0.6</v>
      </c>
      <c r="O2735" s="31">
        <v>1950</v>
      </c>
      <c r="P2735" s="31">
        <v>780</v>
      </c>
      <c r="Q2735" s="30">
        <f t="shared" si="154"/>
        <v>1170</v>
      </c>
      <c r="R2735" s="27">
        <f t="shared" si="156"/>
        <v>12</v>
      </c>
    </row>
    <row r="2736" spans="1:18">
      <c r="A2736" s="1"/>
      <c r="B2736" s="6" t="s">
        <v>23</v>
      </c>
      <c r="C2736" s="6">
        <v>1197831</v>
      </c>
      <c r="D2736" s="7">
        <v>44549</v>
      </c>
      <c r="E2736" s="6" t="s">
        <v>24</v>
      </c>
      <c r="F2736" s="6" t="s">
        <v>98</v>
      </c>
      <c r="G2736" s="6" t="s">
        <v>99</v>
      </c>
      <c r="H2736" s="6" t="s">
        <v>21</v>
      </c>
      <c r="I2736" s="25">
        <v>0.70000000000000007</v>
      </c>
      <c r="J2736" s="22">
        <v>3250</v>
      </c>
      <c r="K2736" s="23">
        <f t="shared" si="145"/>
        <v>2275</v>
      </c>
      <c r="L2736" s="23">
        <f t="shared" si="146"/>
        <v>796.25</v>
      </c>
      <c r="M2736" s="33">
        <v>0.35</v>
      </c>
      <c r="N2736" s="30">
        <f t="shared" si="153"/>
        <v>0.7</v>
      </c>
      <c r="O2736" s="31">
        <v>2275</v>
      </c>
      <c r="P2736" s="31">
        <v>796.25</v>
      </c>
      <c r="Q2736" s="30">
        <f t="shared" si="154"/>
        <v>1592.5</v>
      </c>
      <c r="R2736" s="27">
        <f t="shared" si="156"/>
        <v>12</v>
      </c>
    </row>
    <row r="2737" spans="1:18">
      <c r="A2737" s="1"/>
      <c r="B2737" s="6" t="s">
        <v>23</v>
      </c>
      <c r="C2737" s="6">
        <v>1197831</v>
      </c>
      <c r="D2737" s="7">
        <v>44549</v>
      </c>
      <c r="E2737" s="6" t="s">
        <v>24</v>
      </c>
      <c r="F2737" s="6" t="s">
        <v>98</v>
      </c>
      <c r="G2737" s="6" t="s">
        <v>99</v>
      </c>
      <c r="H2737" s="6" t="s">
        <v>22</v>
      </c>
      <c r="I2737" s="25">
        <v>0.75</v>
      </c>
      <c r="J2737" s="22">
        <v>4250</v>
      </c>
      <c r="K2737" s="23">
        <f t="shared" si="145"/>
        <v>3187.5</v>
      </c>
      <c r="L2737" s="23">
        <f t="shared" si="146"/>
        <v>1275</v>
      </c>
      <c r="M2737" s="33">
        <v>0.4</v>
      </c>
      <c r="N2737" s="30">
        <f t="shared" si="153"/>
        <v>0.75</v>
      </c>
      <c r="O2737" s="31">
        <v>3187.5</v>
      </c>
      <c r="P2737" s="31">
        <v>1275</v>
      </c>
      <c r="Q2737" s="30">
        <f t="shared" si="154"/>
        <v>2390.625</v>
      </c>
      <c r="R2737" s="27">
        <f t="shared" si="156"/>
        <v>12</v>
      </c>
    </row>
    <row r="2738" spans="1:18">
      <c r="A2738" s="1" t="s">
        <v>39</v>
      </c>
      <c r="B2738" s="6" t="s">
        <v>23</v>
      </c>
      <c r="C2738" s="6">
        <v>1197831</v>
      </c>
      <c r="D2738" s="7">
        <v>44212</v>
      </c>
      <c r="E2738" s="6" t="s">
        <v>24</v>
      </c>
      <c r="F2738" s="6" t="s">
        <v>100</v>
      </c>
      <c r="G2738" s="6" t="s">
        <v>101</v>
      </c>
      <c r="H2738" s="6" t="s">
        <v>17</v>
      </c>
      <c r="I2738" s="25">
        <v>0.25000000000000006</v>
      </c>
      <c r="J2738" s="22">
        <v>5500</v>
      </c>
      <c r="K2738" s="23">
        <f t="shared" si="145"/>
        <v>1375.0000000000002</v>
      </c>
      <c r="L2738" s="23">
        <f t="shared" si="146"/>
        <v>481.25000000000006</v>
      </c>
      <c r="M2738" s="33">
        <v>0.35</v>
      </c>
      <c r="N2738" s="30">
        <f t="shared" si="153"/>
        <v>0.25</v>
      </c>
      <c r="O2738" s="31">
        <v>1375</v>
      </c>
      <c r="P2738" s="31">
        <v>481.25</v>
      </c>
      <c r="Q2738" s="30">
        <f t="shared" si="154"/>
        <v>343.75000000000006</v>
      </c>
      <c r="R2738" s="27">
        <f t="shared" si="156"/>
        <v>1</v>
      </c>
    </row>
    <row r="2739" spans="1:18">
      <c r="A2739" s="1"/>
      <c r="B2739" s="6" t="s">
        <v>23</v>
      </c>
      <c r="C2739" s="6">
        <v>1197831</v>
      </c>
      <c r="D2739" s="7">
        <v>44212</v>
      </c>
      <c r="E2739" s="6" t="s">
        <v>24</v>
      </c>
      <c r="F2739" s="6" t="s">
        <v>100</v>
      </c>
      <c r="G2739" s="6" t="s">
        <v>101</v>
      </c>
      <c r="H2739" s="6" t="s">
        <v>18</v>
      </c>
      <c r="I2739" s="25">
        <v>0.25000000000000006</v>
      </c>
      <c r="J2739" s="22">
        <v>3500</v>
      </c>
      <c r="K2739" s="23">
        <f t="shared" si="145"/>
        <v>875.00000000000023</v>
      </c>
      <c r="L2739" s="23">
        <f t="shared" si="146"/>
        <v>306.25000000000006</v>
      </c>
      <c r="M2739" s="33">
        <v>0.35</v>
      </c>
      <c r="N2739" s="30">
        <f t="shared" si="153"/>
        <v>0.25</v>
      </c>
      <c r="O2739" s="31">
        <v>875</v>
      </c>
      <c r="P2739" s="31">
        <v>306.25</v>
      </c>
      <c r="Q2739" s="30">
        <f t="shared" si="154"/>
        <v>218.75000000000006</v>
      </c>
      <c r="R2739" s="27">
        <f t="shared" si="156"/>
        <v>1</v>
      </c>
    </row>
    <row r="2740" spans="1:18">
      <c r="A2740" s="1"/>
      <c r="B2740" s="6" t="s">
        <v>23</v>
      </c>
      <c r="C2740" s="6">
        <v>1197831</v>
      </c>
      <c r="D2740" s="7">
        <v>44212</v>
      </c>
      <c r="E2740" s="6" t="s">
        <v>24</v>
      </c>
      <c r="F2740" s="6" t="s">
        <v>100</v>
      </c>
      <c r="G2740" s="6" t="s">
        <v>101</v>
      </c>
      <c r="H2740" s="6" t="s">
        <v>19</v>
      </c>
      <c r="I2740" s="25">
        <v>0.15000000000000008</v>
      </c>
      <c r="J2740" s="22">
        <v>3500</v>
      </c>
      <c r="K2740" s="23">
        <f t="shared" si="145"/>
        <v>525.00000000000023</v>
      </c>
      <c r="L2740" s="23">
        <f t="shared" si="146"/>
        <v>183.75000000000006</v>
      </c>
      <c r="M2740" s="33">
        <v>0.35</v>
      </c>
      <c r="N2740" s="30">
        <f t="shared" si="153"/>
        <v>0.15</v>
      </c>
      <c r="O2740" s="31">
        <v>525</v>
      </c>
      <c r="P2740" s="31">
        <v>183.75</v>
      </c>
      <c r="Q2740" s="30">
        <f t="shared" si="154"/>
        <v>78.750000000000028</v>
      </c>
      <c r="R2740" s="27">
        <f t="shared" si="156"/>
        <v>1</v>
      </c>
    </row>
    <row r="2741" spans="1:18">
      <c r="A2741" s="1"/>
      <c r="B2741" s="6" t="s">
        <v>23</v>
      </c>
      <c r="C2741" s="6">
        <v>1197831</v>
      </c>
      <c r="D2741" s="7">
        <v>44212</v>
      </c>
      <c r="E2741" s="6" t="s">
        <v>24</v>
      </c>
      <c r="F2741" s="6" t="s">
        <v>100</v>
      </c>
      <c r="G2741" s="6" t="s">
        <v>101</v>
      </c>
      <c r="H2741" s="6" t="s">
        <v>20</v>
      </c>
      <c r="I2741" s="25">
        <v>0.2</v>
      </c>
      <c r="J2741" s="22">
        <v>2000</v>
      </c>
      <c r="K2741" s="23">
        <f t="shared" si="145"/>
        <v>400</v>
      </c>
      <c r="L2741" s="23">
        <f t="shared" si="146"/>
        <v>140</v>
      </c>
      <c r="M2741" s="33">
        <v>0.35</v>
      </c>
      <c r="N2741" s="30">
        <f t="shared" si="153"/>
        <v>0.2</v>
      </c>
      <c r="O2741" s="31">
        <v>400</v>
      </c>
      <c r="P2741" s="31">
        <v>140</v>
      </c>
      <c r="Q2741" s="30">
        <f t="shared" si="154"/>
        <v>80</v>
      </c>
      <c r="R2741" s="27">
        <f t="shared" si="156"/>
        <v>1</v>
      </c>
    </row>
    <row r="2742" spans="1:18">
      <c r="A2742" s="1"/>
      <c r="B2742" s="6" t="s">
        <v>23</v>
      </c>
      <c r="C2742" s="6">
        <v>1197831</v>
      </c>
      <c r="D2742" s="7">
        <v>44212</v>
      </c>
      <c r="E2742" s="6" t="s">
        <v>24</v>
      </c>
      <c r="F2742" s="6" t="s">
        <v>100</v>
      </c>
      <c r="G2742" s="6" t="s">
        <v>101</v>
      </c>
      <c r="H2742" s="6" t="s">
        <v>21</v>
      </c>
      <c r="I2742" s="25">
        <v>0.35000000000000003</v>
      </c>
      <c r="J2742" s="22">
        <v>2500</v>
      </c>
      <c r="K2742" s="23">
        <f t="shared" si="145"/>
        <v>875.00000000000011</v>
      </c>
      <c r="L2742" s="23">
        <f t="shared" si="146"/>
        <v>306.25</v>
      </c>
      <c r="M2742" s="33">
        <v>0.35</v>
      </c>
      <c r="N2742" s="30">
        <f t="shared" si="153"/>
        <v>0.35</v>
      </c>
      <c r="O2742" s="31">
        <v>875</v>
      </c>
      <c r="P2742" s="31">
        <v>306.25</v>
      </c>
      <c r="Q2742" s="30">
        <f t="shared" si="154"/>
        <v>306.25</v>
      </c>
      <c r="R2742" s="27">
        <f t="shared" si="156"/>
        <v>1</v>
      </c>
    </row>
    <row r="2743" spans="1:18">
      <c r="A2743" s="1"/>
      <c r="B2743" s="6" t="s">
        <v>23</v>
      </c>
      <c r="C2743" s="6">
        <v>1197831</v>
      </c>
      <c r="D2743" s="7">
        <v>44212</v>
      </c>
      <c r="E2743" s="6" t="s">
        <v>24</v>
      </c>
      <c r="F2743" s="6" t="s">
        <v>100</v>
      </c>
      <c r="G2743" s="6" t="s">
        <v>101</v>
      </c>
      <c r="H2743" s="6" t="s">
        <v>22</v>
      </c>
      <c r="I2743" s="25">
        <v>0.25000000000000006</v>
      </c>
      <c r="J2743" s="22">
        <v>3500</v>
      </c>
      <c r="K2743" s="23">
        <f t="shared" si="145"/>
        <v>875.00000000000023</v>
      </c>
      <c r="L2743" s="23">
        <f t="shared" si="146"/>
        <v>306.25000000000006</v>
      </c>
      <c r="M2743" s="33">
        <v>0.35</v>
      </c>
      <c r="N2743" s="30">
        <f t="shared" si="153"/>
        <v>0.25</v>
      </c>
      <c r="O2743" s="31">
        <v>875</v>
      </c>
      <c r="P2743" s="31">
        <v>306.25</v>
      </c>
      <c r="Q2743" s="30">
        <f t="shared" si="154"/>
        <v>218.75000000000006</v>
      </c>
      <c r="R2743" s="27">
        <f t="shared" si="156"/>
        <v>1</v>
      </c>
    </row>
    <row r="2744" spans="1:18">
      <c r="A2744" s="1"/>
      <c r="B2744" s="6" t="s">
        <v>23</v>
      </c>
      <c r="C2744" s="6">
        <v>1197831</v>
      </c>
      <c r="D2744" s="7">
        <v>44241</v>
      </c>
      <c r="E2744" s="6" t="s">
        <v>24</v>
      </c>
      <c r="F2744" s="6" t="s">
        <v>100</v>
      </c>
      <c r="G2744" s="6" t="s">
        <v>101</v>
      </c>
      <c r="H2744" s="6" t="s">
        <v>17</v>
      </c>
      <c r="I2744" s="25">
        <v>0.25000000000000006</v>
      </c>
      <c r="J2744" s="22">
        <v>6000</v>
      </c>
      <c r="K2744" s="23">
        <f t="shared" si="145"/>
        <v>1500.0000000000002</v>
      </c>
      <c r="L2744" s="23">
        <f t="shared" si="146"/>
        <v>525</v>
      </c>
      <c r="M2744" s="33">
        <v>0.35</v>
      </c>
      <c r="N2744" s="30">
        <f t="shared" si="153"/>
        <v>0.25</v>
      </c>
      <c r="O2744" s="31">
        <v>1500</v>
      </c>
      <c r="P2744" s="31">
        <v>525</v>
      </c>
      <c r="Q2744" s="30">
        <f t="shared" si="154"/>
        <v>375.00000000000006</v>
      </c>
      <c r="R2744" s="27">
        <f t="shared" si="156"/>
        <v>2</v>
      </c>
    </row>
    <row r="2745" spans="1:18">
      <c r="A2745" s="1"/>
      <c r="B2745" s="6" t="s">
        <v>23</v>
      </c>
      <c r="C2745" s="6">
        <v>1197831</v>
      </c>
      <c r="D2745" s="7">
        <v>44241</v>
      </c>
      <c r="E2745" s="6" t="s">
        <v>24</v>
      </c>
      <c r="F2745" s="6" t="s">
        <v>100</v>
      </c>
      <c r="G2745" s="6" t="s">
        <v>101</v>
      </c>
      <c r="H2745" s="6" t="s">
        <v>18</v>
      </c>
      <c r="I2745" s="25">
        <v>0.25000000000000006</v>
      </c>
      <c r="J2745" s="22">
        <v>2500</v>
      </c>
      <c r="K2745" s="23">
        <f t="shared" si="145"/>
        <v>625.00000000000011</v>
      </c>
      <c r="L2745" s="23">
        <f t="shared" si="146"/>
        <v>218.75000000000003</v>
      </c>
      <c r="M2745" s="33">
        <v>0.35</v>
      </c>
      <c r="N2745" s="30">
        <f t="shared" si="153"/>
        <v>0.25</v>
      </c>
      <c r="O2745" s="31">
        <v>625</v>
      </c>
      <c r="P2745" s="31">
        <v>218.75</v>
      </c>
      <c r="Q2745" s="30">
        <f t="shared" si="154"/>
        <v>156.25000000000003</v>
      </c>
      <c r="R2745" s="27">
        <f t="shared" si="156"/>
        <v>2</v>
      </c>
    </row>
    <row r="2746" spans="1:18">
      <c r="A2746" s="1"/>
      <c r="B2746" s="6" t="s">
        <v>23</v>
      </c>
      <c r="C2746" s="6">
        <v>1197831</v>
      </c>
      <c r="D2746" s="7">
        <v>44241</v>
      </c>
      <c r="E2746" s="6" t="s">
        <v>24</v>
      </c>
      <c r="F2746" s="6" t="s">
        <v>100</v>
      </c>
      <c r="G2746" s="6" t="s">
        <v>101</v>
      </c>
      <c r="H2746" s="6" t="s">
        <v>19</v>
      </c>
      <c r="I2746" s="25">
        <v>0.15000000000000008</v>
      </c>
      <c r="J2746" s="22">
        <v>3000</v>
      </c>
      <c r="K2746" s="23">
        <f t="shared" si="145"/>
        <v>450.00000000000023</v>
      </c>
      <c r="L2746" s="23">
        <f t="shared" si="146"/>
        <v>157.50000000000006</v>
      </c>
      <c r="M2746" s="33">
        <v>0.35</v>
      </c>
      <c r="N2746" s="30">
        <f t="shared" si="153"/>
        <v>0.15</v>
      </c>
      <c r="O2746" s="31">
        <v>450</v>
      </c>
      <c r="P2746" s="31">
        <v>157.5</v>
      </c>
      <c r="Q2746" s="30">
        <f t="shared" si="154"/>
        <v>67.500000000000028</v>
      </c>
      <c r="R2746" s="27">
        <f t="shared" si="156"/>
        <v>2</v>
      </c>
    </row>
    <row r="2747" spans="1:18">
      <c r="A2747" s="1"/>
      <c r="B2747" s="6" t="s">
        <v>23</v>
      </c>
      <c r="C2747" s="6">
        <v>1197831</v>
      </c>
      <c r="D2747" s="7">
        <v>44241</v>
      </c>
      <c r="E2747" s="6" t="s">
        <v>24</v>
      </c>
      <c r="F2747" s="6" t="s">
        <v>100</v>
      </c>
      <c r="G2747" s="6" t="s">
        <v>101</v>
      </c>
      <c r="H2747" s="6" t="s">
        <v>20</v>
      </c>
      <c r="I2747" s="25">
        <v>0.2</v>
      </c>
      <c r="J2747" s="22">
        <v>1500</v>
      </c>
      <c r="K2747" s="23">
        <f t="shared" si="145"/>
        <v>300</v>
      </c>
      <c r="L2747" s="23">
        <f t="shared" si="146"/>
        <v>105</v>
      </c>
      <c r="M2747" s="33">
        <v>0.35</v>
      </c>
      <c r="N2747" s="30">
        <f t="shared" si="153"/>
        <v>0.2</v>
      </c>
      <c r="O2747" s="31">
        <v>300</v>
      </c>
      <c r="P2747" s="31">
        <v>105</v>
      </c>
      <c r="Q2747" s="30">
        <f t="shared" si="154"/>
        <v>60</v>
      </c>
      <c r="R2747" s="27">
        <f t="shared" si="156"/>
        <v>2</v>
      </c>
    </row>
    <row r="2748" spans="1:18">
      <c r="A2748" s="1"/>
      <c r="B2748" s="6" t="s">
        <v>23</v>
      </c>
      <c r="C2748" s="6">
        <v>1197831</v>
      </c>
      <c r="D2748" s="7">
        <v>44241</v>
      </c>
      <c r="E2748" s="6" t="s">
        <v>24</v>
      </c>
      <c r="F2748" s="6" t="s">
        <v>100</v>
      </c>
      <c r="G2748" s="6" t="s">
        <v>101</v>
      </c>
      <c r="H2748" s="6" t="s">
        <v>21</v>
      </c>
      <c r="I2748" s="25">
        <v>0.35000000000000003</v>
      </c>
      <c r="J2748" s="22">
        <v>2250</v>
      </c>
      <c r="K2748" s="23">
        <f t="shared" si="145"/>
        <v>787.50000000000011</v>
      </c>
      <c r="L2748" s="23">
        <f t="shared" si="146"/>
        <v>275.625</v>
      </c>
      <c r="M2748" s="33">
        <v>0.35</v>
      </c>
      <c r="N2748" s="30">
        <f t="shared" si="153"/>
        <v>0.35</v>
      </c>
      <c r="O2748" s="31">
        <v>787.5</v>
      </c>
      <c r="P2748" s="31">
        <v>275.625</v>
      </c>
      <c r="Q2748" s="30">
        <f t="shared" si="154"/>
        <v>275.625</v>
      </c>
      <c r="R2748" s="27">
        <f t="shared" si="156"/>
        <v>2</v>
      </c>
    </row>
    <row r="2749" spans="1:18">
      <c r="A2749" s="1"/>
      <c r="B2749" s="6" t="s">
        <v>23</v>
      </c>
      <c r="C2749" s="6">
        <v>1197831</v>
      </c>
      <c r="D2749" s="7">
        <v>44241</v>
      </c>
      <c r="E2749" s="6" t="s">
        <v>24</v>
      </c>
      <c r="F2749" s="6" t="s">
        <v>100</v>
      </c>
      <c r="G2749" s="6" t="s">
        <v>101</v>
      </c>
      <c r="H2749" s="6" t="s">
        <v>22</v>
      </c>
      <c r="I2749" s="25">
        <v>0.2</v>
      </c>
      <c r="J2749" s="22">
        <v>3250</v>
      </c>
      <c r="K2749" s="23">
        <f t="shared" si="145"/>
        <v>650</v>
      </c>
      <c r="L2749" s="23">
        <f t="shared" si="146"/>
        <v>227.49999999999997</v>
      </c>
      <c r="M2749" s="33">
        <v>0.35</v>
      </c>
      <c r="N2749" s="30">
        <f t="shared" si="153"/>
        <v>0.2</v>
      </c>
      <c r="O2749" s="31">
        <v>650</v>
      </c>
      <c r="P2749" s="31">
        <v>227.5</v>
      </c>
      <c r="Q2749" s="30">
        <f t="shared" si="154"/>
        <v>130</v>
      </c>
      <c r="R2749" s="27">
        <f t="shared" si="156"/>
        <v>2</v>
      </c>
    </row>
    <row r="2750" spans="1:18">
      <c r="A2750" s="1"/>
      <c r="B2750" s="6" t="s">
        <v>23</v>
      </c>
      <c r="C2750" s="6">
        <v>1197831</v>
      </c>
      <c r="D2750" s="7">
        <v>44267</v>
      </c>
      <c r="E2750" s="6" t="s">
        <v>24</v>
      </c>
      <c r="F2750" s="6" t="s">
        <v>100</v>
      </c>
      <c r="G2750" s="6" t="s">
        <v>101</v>
      </c>
      <c r="H2750" s="6" t="s">
        <v>17</v>
      </c>
      <c r="I2750" s="25">
        <v>0.2</v>
      </c>
      <c r="J2750" s="22">
        <v>5450</v>
      </c>
      <c r="K2750" s="23">
        <f t="shared" si="145"/>
        <v>1090</v>
      </c>
      <c r="L2750" s="23">
        <f t="shared" si="146"/>
        <v>381.5</v>
      </c>
      <c r="M2750" s="33">
        <v>0.35</v>
      </c>
      <c r="N2750" s="30">
        <f t="shared" si="153"/>
        <v>0.2</v>
      </c>
      <c r="O2750" s="31">
        <v>1090</v>
      </c>
      <c r="P2750" s="31">
        <v>381.5</v>
      </c>
      <c r="Q2750" s="30">
        <f t="shared" si="154"/>
        <v>218</v>
      </c>
      <c r="R2750" s="27">
        <f t="shared" si="156"/>
        <v>3</v>
      </c>
    </row>
    <row r="2751" spans="1:18">
      <c r="A2751" s="1"/>
      <c r="B2751" s="6" t="s">
        <v>23</v>
      </c>
      <c r="C2751" s="6">
        <v>1197831</v>
      </c>
      <c r="D2751" s="7">
        <v>44267</v>
      </c>
      <c r="E2751" s="6" t="s">
        <v>24</v>
      </c>
      <c r="F2751" s="6" t="s">
        <v>100</v>
      </c>
      <c r="G2751" s="6" t="s">
        <v>101</v>
      </c>
      <c r="H2751" s="6" t="s">
        <v>18</v>
      </c>
      <c r="I2751" s="25">
        <v>0.2</v>
      </c>
      <c r="J2751" s="22">
        <v>2250</v>
      </c>
      <c r="K2751" s="23">
        <f t="shared" si="145"/>
        <v>450</v>
      </c>
      <c r="L2751" s="23">
        <f t="shared" si="146"/>
        <v>157.5</v>
      </c>
      <c r="M2751" s="33">
        <v>0.35</v>
      </c>
      <c r="N2751" s="30">
        <f t="shared" si="153"/>
        <v>0.2</v>
      </c>
      <c r="O2751" s="31">
        <v>450</v>
      </c>
      <c r="P2751" s="31">
        <v>157.5</v>
      </c>
      <c r="Q2751" s="30">
        <f t="shared" si="154"/>
        <v>90</v>
      </c>
      <c r="R2751" s="27">
        <f t="shared" si="156"/>
        <v>3</v>
      </c>
    </row>
    <row r="2752" spans="1:18">
      <c r="A2752" s="1"/>
      <c r="B2752" s="6" t="s">
        <v>23</v>
      </c>
      <c r="C2752" s="6">
        <v>1197831</v>
      </c>
      <c r="D2752" s="7">
        <v>44267</v>
      </c>
      <c r="E2752" s="6" t="s">
        <v>24</v>
      </c>
      <c r="F2752" s="6" t="s">
        <v>100</v>
      </c>
      <c r="G2752" s="6" t="s">
        <v>101</v>
      </c>
      <c r="H2752" s="6" t="s">
        <v>19</v>
      </c>
      <c r="I2752" s="25">
        <v>0.10000000000000002</v>
      </c>
      <c r="J2752" s="22">
        <v>2500</v>
      </c>
      <c r="K2752" s="23">
        <f t="shared" si="145"/>
        <v>250.00000000000006</v>
      </c>
      <c r="L2752" s="23">
        <f t="shared" si="146"/>
        <v>87.500000000000014</v>
      </c>
      <c r="M2752" s="33">
        <v>0.35</v>
      </c>
      <c r="N2752" s="30">
        <f t="shared" si="153"/>
        <v>0.1</v>
      </c>
      <c r="O2752" s="31">
        <v>250</v>
      </c>
      <c r="P2752" s="31">
        <v>87.5</v>
      </c>
      <c r="Q2752" s="30">
        <f t="shared" si="154"/>
        <v>25.000000000000007</v>
      </c>
      <c r="R2752" s="27">
        <f t="shared" si="156"/>
        <v>3</v>
      </c>
    </row>
    <row r="2753" spans="1:18">
      <c r="A2753" s="1"/>
      <c r="B2753" s="6" t="s">
        <v>23</v>
      </c>
      <c r="C2753" s="6">
        <v>1197831</v>
      </c>
      <c r="D2753" s="7">
        <v>44267</v>
      </c>
      <c r="E2753" s="6" t="s">
        <v>24</v>
      </c>
      <c r="F2753" s="6" t="s">
        <v>100</v>
      </c>
      <c r="G2753" s="6" t="s">
        <v>101</v>
      </c>
      <c r="H2753" s="6" t="s">
        <v>20</v>
      </c>
      <c r="I2753" s="25">
        <v>0.19999999999999996</v>
      </c>
      <c r="J2753" s="22">
        <v>1000</v>
      </c>
      <c r="K2753" s="23">
        <f t="shared" si="145"/>
        <v>199.99999999999994</v>
      </c>
      <c r="L2753" s="23">
        <f t="shared" si="146"/>
        <v>69.999999999999972</v>
      </c>
      <c r="M2753" s="33">
        <v>0.35</v>
      </c>
      <c r="N2753" s="30">
        <f t="shared" si="153"/>
        <v>0.2</v>
      </c>
      <c r="O2753" s="31">
        <v>200</v>
      </c>
      <c r="P2753" s="31">
        <v>70</v>
      </c>
      <c r="Q2753" s="30">
        <f t="shared" si="154"/>
        <v>39.999999999999993</v>
      </c>
      <c r="R2753" s="27">
        <f t="shared" si="156"/>
        <v>3</v>
      </c>
    </row>
    <row r="2754" spans="1:18">
      <c r="A2754" s="1"/>
      <c r="B2754" s="6" t="s">
        <v>23</v>
      </c>
      <c r="C2754" s="6">
        <v>1197831</v>
      </c>
      <c r="D2754" s="7">
        <v>44267</v>
      </c>
      <c r="E2754" s="6" t="s">
        <v>24</v>
      </c>
      <c r="F2754" s="6" t="s">
        <v>100</v>
      </c>
      <c r="G2754" s="6" t="s">
        <v>101</v>
      </c>
      <c r="H2754" s="6" t="s">
        <v>21</v>
      </c>
      <c r="I2754" s="25">
        <v>0.35000000000000009</v>
      </c>
      <c r="J2754" s="22">
        <v>1500</v>
      </c>
      <c r="K2754" s="23">
        <f t="shared" si="145"/>
        <v>525.00000000000011</v>
      </c>
      <c r="L2754" s="23">
        <f t="shared" si="146"/>
        <v>183.75000000000003</v>
      </c>
      <c r="M2754" s="33">
        <v>0.35</v>
      </c>
      <c r="N2754" s="30">
        <f t="shared" si="153"/>
        <v>0.35</v>
      </c>
      <c r="O2754" s="31">
        <v>525</v>
      </c>
      <c r="P2754" s="31">
        <v>183.75</v>
      </c>
      <c r="Q2754" s="30">
        <f t="shared" si="154"/>
        <v>183.75000000000003</v>
      </c>
      <c r="R2754" s="27">
        <f t="shared" si="156"/>
        <v>3</v>
      </c>
    </row>
    <row r="2755" spans="1:18">
      <c r="A2755" s="1"/>
      <c r="B2755" s="6" t="s">
        <v>23</v>
      </c>
      <c r="C2755" s="6">
        <v>1197831</v>
      </c>
      <c r="D2755" s="7">
        <v>44267</v>
      </c>
      <c r="E2755" s="6" t="s">
        <v>24</v>
      </c>
      <c r="F2755" s="6" t="s">
        <v>100</v>
      </c>
      <c r="G2755" s="6" t="s">
        <v>101</v>
      </c>
      <c r="H2755" s="6" t="s">
        <v>22</v>
      </c>
      <c r="I2755" s="25">
        <v>0.25</v>
      </c>
      <c r="J2755" s="22">
        <v>2500</v>
      </c>
      <c r="K2755" s="23">
        <f t="shared" si="145"/>
        <v>625</v>
      </c>
      <c r="L2755" s="23">
        <f t="shared" si="146"/>
        <v>218.75</v>
      </c>
      <c r="M2755" s="33">
        <v>0.35</v>
      </c>
      <c r="N2755" s="30">
        <f t="shared" ref="N2755:N2818" si="157">_xlfn.NUMBERVALUE(SUBSTITUTE(I2755,"$",""))</f>
        <v>0.25</v>
      </c>
      <c r="O2755" s="31">
        <v>625</v>
      </c>
      <c r="P2755" s="31">
        <v>218.75</v>
      </c>
      <c r="Q2755" s="30">
        <f t="shared" ref="Q2755:Q2818" si="158">N2755*K2755</f>
        <v>156.25</v>
      </c>
      <c r="R2755" s="27">
        <f t="shared" si="156"/>
        <v>3</v>
      </c>
    </row>
    <row r="2756" spans="1:18">
      <c r="A2756" s="1"/>
      <c r="B2756" s="6" t="s">
        <v>23</v>
      </c>
      <c r="C2756" s="6">
        <v>1197831</v>
      </c>
      <c r="D2756" s="7">
        <v>44299</v>
      </c>
      <c r="E2756" s="6" t="s">
        <v>24</v>
      </c>
      <c r="F2756" s="6" t="s">
        <v>100</v>
      </c>
      <c r="G2756" s="6" t="s">
        <v>101</v>
      </c>
      <c r="H2756" s="6" t="s">
        <v>17</v>
      </c>
      <c r="I2756" s="25">
        <v>0.25</v>
      </c>
      <c r="J2756" s="22">
        <v>5000</v>
      </c>
      <c r="K2756" s="23">
        <f t="shared" si="145"/>
        <v>1250</v>
      </c>
      <c r="L2756" s="23">
        <f t="shared" si="146"/>
        <v>437.5</v>
      </c>
      <c r="M2756" s="33">
        <v>0.35</v>
      </c>
      <c r="N2756" s="30">
        <f t="shared" si="157"/>
        <v>0.25</v>
      </c>
      <c r="O2756" s="31">
        <v>1250</v>
      </c>
      <c r="P2756" s="31">
        <v>437.5</v>
      </c>
      <c r="Q2756" s="30">
        <f t="shared" si="158"/>
        <v>312.5</v>
      </c>
      <c r="R2756" s="27">
        <f t="shared" si="156"/>
        <v>4</v>
      </c>
    </row>
    <row r="2757" spans="1:18">
      <c r="A2757" s="1"/>
      <c r="B2757" s="6" t="s">
        <v>23</v>
      </c>
      <c r="C2757" s="6">
        <v>1197831</v>
      </c>
      <c r="D2757" s="7">
        <v>44299</v>
      </c>
      <c r="E2757" s="6" t="s">
        <v>24</v>
      </c>
      <c r="F2757" s="6" t="s">
        <v>100</v>
      </c>
      <c r="G2757" s="6" t="s">
        <v>101</v>
      </c>
      <c r="H2757" s="6" t="s">
        <v>18</v>
      </c>
      <c r="I2757" s="25">
        <v>0.25</v>
      </c>
      <c r="J2757" s="22">
        <v>2000</v>
      </c>
      <c r="K2757" s="23">
        <f t="shared" si="145"/>
        <v>500</v>
      </c>
      <c r="L2757" s="23">
        <f t="shared" si="146"/>
        <v>175</v>
      </c>
      <c r="M2757" s="33">
        <v>0.35</v>
      </c>
      <c r="N2757" s="30">
        <f t="shared" si="157"/>
        <v>0.25</v>
      </c>
      <c r="O2757" s="31">
        <v>500</v>
      </c>
      <c r="P2757" s="31">
        <v>175</v>
      </c>
      <c r="Q2757" s="30">
        <f t="shared" si="158"/>
        <v>125</v>
      </c>
      <c r="R2757" s="27">
        <f t="shared" si="156"/>
        <v>4</v>
      </c>
    </row>
    <row r="2758" spans="1:18">
      <c r="A2758" s="1"/>
      <c r="B2758" s="6" t="s">
        <v>23</v>
      </c>
      <c r="C2758" s="6">
        <v>1197831</v>
      </c>
      <c r="D2758" s="7">
        <v>44299</v>
      </c>
      <c r="E2758" s="6" t="s">
        <v>24</v>
      </c>
      <c r="F2758" s="6" t="s">
        <v>100</v>
      </c>
      <c r="G2758" s="6" t="s">
        <v>101</v>
      </c>
      <c r="H2758" s="6" t="s">
        <v>19</v>
      </c>
      <c r="I2758" s="25">
        <v>0.15000000000000002</v>
      </c>
      <c r="J2758" s="22">
        <v>2000</v>
      </c>
      <c r="K2758" s="23">
        <f t="shared" si="145"/>
        <v>300.00000000000006</v>
      </c>
      <c r="L2758" s="23">
        <f t="shared" si="146"/>
        <v>105.00000000000001</v>
      </c>
      <c r="M2758" s="33">
        <v>0.35</v>
      </c>
      <c r="N2758" s="30">
        <f t="shared" si="157"/>
        <v>0.15</v>
      </c>
      <c r="O2758" s="31">
        <v>300</v>
      </c>
      <c r="P2758" s="31">
        <v>105</v>
      </c>
      <c r="Q2758" s="30">
        <f t="shared" si="158"/>
        <v>45.000000000000007</v>
      </c>
      <c r="R2758" s="27">
        <f t="shared" si="156"/>
        <v>4</v>
      </c>
    </row>
    <row r="2759" spans="1:18">
      <c r="A2759" s="1"/>
      <c r="B2759" s="6" t="s">
        <v>23</v>
      </c>
      <c r="C2759" s="6">
        <v>1197831</v>
      </c>
      <c r="D2759" s="7">
        <v>44299</v>
      </c>
      <c r="E2759" s="6" t="s">
        <v>24</v>
      </c>
      <c r="F2759" s="6" t="s">
        <v>100</v>
      </c>
      <c r="G2759" s="6" t="s">
        <v>101</v>
      </c>
      <c r="H2759" s="6" t="s">
        <v>20</v>
      </c>
      <c r="I2759" s="25">
        <v>0.19999999999999996</v>
      </c>
      <c r="J2759" s="22">
        <v>1250</v>
      </c>
      <c r="K2759" s="23">
        <f t="shared" si="145"/>
        <v>249.99999999999994</v>
      </c>
      <c r="L2759" s="23">
        <f t="shared" si="146"/>
        <v>87.499999999999972</v>
      </c>
      <c r="M2759" s="33">
        <v>0.35</v>
      </c>
      <c r="N2759" s="30">
        <f t="shared" si="157"/>
        <v>0.2</v>
      </c>
      <c r="O2759" s="31">
        <v>250</v>
      </c>
      <c r="P2759" s="31">
        <v>87.5</v>
      </c>
      <c r="Q2759" s="30">
        <f t="shared" si="158"/>
        <v>49.999999999999993</v>
      </c>
      <c r="R2759" s="27">
        <f t="shared" si="156"/>
        <v>4</v>
      </c>
    </row>
    <row r="2760" spans="1:18">
      <c r="A2760" s="1"/>
      <c r="B2760" s="6" t="s">
        <v>23</v>
      </c>
      <c r="C2760" s="6">
        <v>1197831</v>
      </c>
      <c r="D2760" s="7">
        <v>44299</v>
      </c>
      <c r="E2760" s="6" t="s">
        <v>24</v>
      </c>
      <c r="F2760" s="6" t="s">
        <v>100</v>
      </c>
      <c r="G2760" s="6" t="s">
        <v>101</v>
      </c>
      <c r="H2760" s="6" t="s">
        <v>21</v>
      </c>
      <c r="I2760" s="25">
        <v>0.4</v>
      </c>
      <c r="J2760" s="22">
        <v>1500</v>
      </c>
      <c r="K2760" s="23">
        <f t="shared" si="145"/>
        <v>600</v>
      </c>
      <c r="L2760" s="23">
        <f t="shared" si="146"/>
        <v>210</v>
      </c>
      <c r="M2760" s="33">
        <v>0.35</v>
      </c>
      <c r="N2760" s="30">
        <f t="shared" si="157"/>
        <v>0.4</v>
      </c>
      <c r="O2760" s="31">
        <v>600</v>
      </c>
      <c r="P2760" s="31">
        <v>210</v>
      </c>
      <c r="Q2760" s="30">
        <f t="shared" si="158"/>
        <v>240</v>
      </c>
      <c r="R2760" s="27">
        <f t="shared" si="156"/>
        <v>4</v>
      </c>
    </row>
    <row r="2761" spans="1:18">
      <c r="A2761" s="1"/>
      <c r="B2761" s="6" t="s">
        <v>23</v>
      </c>
      <c r="C2761" s="6">
        <v>1197831</v>
      </c>
      <c r="D2761" s="7">
        <v>44299</v>
      </c>
      <c r="E2761" s="6" t="s">
        <v>24</v>
      </c>
      <c r="F2761" s="6" t="s">
        <v>100</v>
      </c>
      <c r="G2761" s="6" t="s">
        <v>101</v>
      </c>
      <c r="H2761" s="6" t="s">
        <v>22</v>
      </c>
      <c r="I2761" s="25">
        <v>0.30000000000000004</v>
      </c>
      <c r="J2761" s="22">
        <v>3000</v>
      </c>
      <c r="K2761" s="23">
        <f t="shared" si="145"/>
        <v>900.00000000000011</v>
      </c>
      <c r="L2761" s="23">
        <f t="shared" si="146"/>
        <v>315</v>
      </c>
      <c r="M2761" s="33">
        <v>0.35</v>
      </c>
      <c r="N2761" s="30">
        <f t="shared" si="157"/>
        <v>0.3</v>
      </c>
      <c r="O2761" s="31">
        <v>900</v>
      </c>
      <c r="P2761" s="31">
        <v>315</v>
      </c>
      <c r="Q2761" s="30">
        <f t="shared" si="158"/>
        <v>270</v>
      </c>
      <c r="R2761" s="27">
        <f t="shared" si="156"/>
        <v>4</v>
      </c>
    </row>
    <row r="2762" spans="1:18">
      <c r="A2762" s="1"/>
      <c r="B2762" s="6" t="s">
        <v>23</v>
      </c>
      <c r="C2762" s="6">
        <v>1197831</v>
      </c>
      <c r="D2762" s="7">
        <v>44328</v>
      </c>
      <c r="E2762" s="6" t="s">
        <v>24</v>
      </c>
      <c r="F2762" s="6" t="s">
        <v>100</v>
      </c>
      <c r="G2762" s="6" t="s">
        <v>101</v>
      </c>
      <c r="H2762" s="6" t="s">
        <v>17</v>
      </c>
      <c r="I2762" s="25">
        <v>0.4</v>
      </c>
      <c r="J2762" s="22">
        <v>5700</v>
      </c>
      <c r="K2762" s="23">
        <f t="shared" si="145"/>
        <v>2280</v>
      </c>
      <c r="L2762" s="23">
        <f t="shared" si="146"/>
        <v>798</v>
      </c>
      <c r="M2762" s="33">
        <v>0.35</v>
      </c>
      <c r="N2762" s="30">
        <f t="shared" si="157"/>
        <v>0.4</v>
      </c>
      <c r="O2762" s="31">
        <v>2280</v>
      </c>
      <c r="P2762" s="31">
        <v>798</v>
      </c>
      <c r="Q2762" s="30">
        <f t="shared" si="158"/>
        <v>912</v>
      </c>
      <c r="R2762" s="27">
        <f t="shared" si="156"/>
        <v>5</v>
      </c>
    </row>
    <row r="2763" spans="1:18">
      <c r="A2763" s="1"/>
      <c r="B2763" s="6" t="s">
        <v>23</v>
      </c>
      <c r="C2763" s="6">
        <v>1197831</v>
      </c>
      <c r="D2763" s="7">
        <v>44328</v>
      </c>
      <c r="E2763" s="6" t="s">
        <v>24</v>
      </c>
      <c r="F2763" s="6" t="s">
        <v>100</v>
      </c>
      <c r="G2763" s="6" t="s">
        <v>101</v>
      </c>
      <c r="H2763" s="6" t="s">
        <v>18</v>
      </c>
      <c r="I2763" s="25">
        <v>0.4</v>
      </c>
      <c r="J2763" s="22">
        <v>2750</v>
      </c>
      <c r="K2763" s="23">
        <f t="shared" si="145"/>
        <v>1100</v>
      </c>
      <c r="L2763" s="23">
        <f t="shared" si="146"/>
        <v>385</v>
      </c>
      <c r="M2763" s="33">
        <v>0.35</v>
      </c>
      <c r="N2763" s="30">
        <f t="shared" si="157"/>
        <v>0.4</v>
      </c>
      <c r="O2763" s="31">
        <v>1100</v>
      </c>
      <c r="P2763" s="31">
        <v>385</v>
      </c>
      <c r="Q2763" s="30">
        <f t="shared" si="158"/>
        <v>440</v>
      </c>
      <c r="R2763" s="27">
        <f t="shared" si="156"/>
        <v>5</v>
      </c>
    </row>
    <row r="2764" spans="1:18">
      <c r="A2764" s="1"/>
      <c r="B2764" s="6" t="s">
        <v>23</v>
      </c>
      <c r="C2764" s="6">
        <v>1197831</v>
      </c>
      <c r="D2764" s="7">
        <v>44328</v>
      </c>
      <c r="E2764" s="6" t="s">
        <v>24</v>
      </c>
      <c r="F2764" s="6" t="s">
        <v>100</v>
      </c>
      <c r="G2764" s="6" t="s">
        <v>101</v>
      </c>
      <c r="H2764" s="6" t="s">
        <v>19</v>
      </c>
      <c r="I2764" s="25">
        <v>0.35000000000000003</v>
      </c>
      <c r="J2764" s="22">
        <v>2500</v>
      </c>
      <c r="K2764" s="23">
        <f t="shared" si="145"/>
        <v>875.00000000000011</v>
      </c>
      <c r="L2764" s="23">
        <f t="shared" si="146"/>
        <v>306.25</v>
      </c>
      <c r="M2764" s="33">
        <v>0.35</v>
      </c>
      <c r="N2764" s="30">
        <f t="shared" si="157"/>
        <v>0.35</v>
      </c>
      <c r="O2764" s="31">
        <v>875</v>
      </c>
      <c r="P2764" s="31">
        <v>306.25</v>
      </c>
      <c r="Q2764" s="30">
        <f t="shared" si="158"/>
        <v>306.25</v>
      </c>
      <c r="R2764" s="27">
        <f t="shared" si="156"/>
        <v>5</v>
      </c>
    </row>
    <row r="2765" spans="1:18">
      <c r="A2765" s="1"/>
      <c r="B2765" s="6" t="s">
        <v>23</v>
      </c>
      <c r="C2765" s="6">
        <v>1197831</v>
      </c>
      <c r="D2765" s="7">
        <v>44328</v>
      </c>
      <c r="E2765" s="6" t="s">
        <v>24</v>
      </c>
      <c r="F2765" s="6" t="s">
        <v>100</v>
      </c>
      <c r="G2765" s="6" t="s">
        <v>101</v>
      </c>
      <c r="H2765" s="6" t="s">
        <v>20</v>
      </c>
      <c r="I2765" s="25">
        <v>0.35000000000000003</v>
      </c>
      <c r="J2765" s="22">
        <v>2000</v>
      </c>
      <c r="K2765" s="23">
        <f t="shared" si="145"/>
        <v>700.00000000000011</v>
      </c>
      <c r="L2765" s="23">
        <f t="shared" si="146"/>
        <v>245.00000000000003</v>
      </c>
      <c r="M2765" s="33">
        <v>0.35</v>
      </c>
      <c r="N2765" s="30">
        <f t="shared" si="157"/>
        <v>0.35</v>
      </c>
      <c r="O2765" s="31">
        <v>700</v>
      </c>
      <c r="P2765" s="31">
        <v>245</v>
      </c>
      <c r="Q2765" s="30">
        <f t="shared" si="158"/>
        <v>245.00000000000003</v>
      </c>
      <c r="R2765" s="27">
        <f t="shared" si="156"/>
        <v>5</v>
      </c>
    </row>
    <row r="2766" spans="1:18">
      <c r="A2766" s="1"/>
      <c r="B2766" s="6" t="s">
        <v>23</v>
      </c>
      <c r="C2766" s="6">
        <v>1197831</v>
      </c>
      <c r="D2766" s="7">
        <v>44328</v>
      </c>
      <c r="E2766" s="6" t="s">
        <v>24</v>
      </c>
      <c r="F2766" s="6" t="s">
        <v>100</v>
      </c>
      <c r="G2766" s="6" t="s">
        <v>101</v>
      </c>
      <c r="H2766" s="6" t="s">
        <v>21</v>
      </c>
      <c r="I2766" s="25">
        <v>0.44999999999999996</v>
      </c>
      <c r="J2766" s="22">
        <v>2250</v>
      </c>
      <c r="K2766" s="23">
        <f t="shared" si="145"/>
        <v>1012.4999999999999</v>
      </c>
      <c r="L2766" s="23">
        <f t="shared" si="146"/>
        <v>354.37499999999994</v>
      </c>
      <c r="M2766" s="33">
        <v>0.35</v>
      </c>
      <c r="N2766" s="30">
        <f t="shared" si="157"/>
        <v>0.45</v>
      </c>
      <c r="O2766" s="31">
        <v>1012.5</v>
      </c>
      <c r="P2766" s="31">
        <v>354.375</v>
      </c>
      <c r="Q2766" s="30">
        <f t="shared" si="158"/>
        <v>455.62499999999994</v>
      </c>
      <c r="R2766" s="27">
        <f t="shared" si="156"/>
        <v>5</v>
      </c>
    </row>
    <row r="2767" spans="1:18">
      <c r="A2767" s="1"/>
      <c r="B2767" s="6" t="s">
        <v>23</v>
      </c>
      <c r="C2767" s="6">
        <v>1197831</v>
      </c>
      <c r="D2767" s="7">
        <v>44328</v>
      </c>
      <c r="E2767" s="6" t="s">
        <v>24</v>
      </c>
      <c r="F2767" s="6" t="s">
        <v>100</v>
      </c>
      <c r="G2767" s="6" t="s">
        <v>101</v>
      </c>
      <c r="H2767" s="6" t="s">
        <v>22</v>
      </c>
      <c r="I2767" s="25">
        <v>0.44999999999999996</v>
      </c>
      <c r="J2767" s="22">
        <v>3250</v>
      </c>
      <c r="K2767" s="23">
        <f t="shared" si="145"/>
        <v>1462.4999999999998</v>
      </c>
      <c r="L2767" s="23">
        <f t="shared" si="146"/>
        <v>511.87499999999989</v>
      </c>
      <c r="M2767" s="33">
        <v>0.35</v>
      </c>
      <c r="N2767" s="30">
        <f t="shared" si="157"/>
        <v>0.45</v>
      </c>
      <c r="O2767" s="31">
        <v>1462.5</v>
      </c>
      <c r="P2767" s="31">
        <v>511.875</v>
      </c>
      <c r="Q2767" s="30">
        <f t="shared" si="158"/>
        <v>658.12499999999989</v>
      </c>
      <c r="R2767" s="27">
        <f t="shared" si="156"/>
        <v>5</v>
      </c>
    </row>
    <row r="2768" spans="1:18">
      <c r="A2768" s="1"/>
      <c r="B2768" s="6" t="s">
        <v>23</v>
      </c>
      <c r="C2768" s="6">
        <v>1197831</v>
      </c>
      <c r="D2768" s="7">
        <v>44361</v>
      </c>
      <c r="E2768" s="6" t="s">
        <v>24</v>
      </c>
      <c r="F2768" s="6" t="s">
        <v>100</v>
      </c>
      <c r="G2768" s="6" t="s">
        <v>101</v>
      </c>
      <c r="H2768" s="6" t="s">
        <v>17</v>
      </c>
      <c r="I2768" s="25">
        <v>0.39999999999999997</v>
      </c>
      <c r="J2768" s="22">
        <v>5750</v>
      </c>
      <c r="K2768" s="23">
        <f t="shared" si="145"/>
        <v>2300</v>
      </c>
      <c r="L2768" s="23">
        <f t="shared" si="146"/>
        <v>805</v>
      </c>
      <c r="M2768" s="33">
        <v>0.35</v>
      </c>
      <c r="N2768" s="30">
        <f t="shared" si="157"/>
        <v>0.4</v>
      </c>
      <c r="O2768" s="31">
        <v>2300</v>
      </c>
      <c r="P2768" s="31">
        <v>805</v>
      </c>
      <c r="Q2768" s="30">
        <f t="shared" si="158"/>
        <v>920</v>
      </c>
      <c r="R2768" s="27">
        <f t="shared" si="156"/>
        <v>6</v>
      </c>
    </row>
    <row r="2769" spans="1:18">
      <c r="A2769" s="1"/>
      <c r="B2769" s="6" t="s">
        <v>23</v>
      </c>
      <c r="C2769" s="6">
        <v>1197831</v>
      </c>
      <c r="D2769" s="7">
        <v>44361</v>
      </c>
      <c r="E2769" s="6" t="s">
        <v>24</v>
      </c>
      <c r="F2769" s="6" t="s">
        <v>100</v>
      </c>
      <c r="G2769" s="6" t="s">
        <v>101</v>
      </c>
      <c r="H2769" s="6" t="s">
        <v>18</v>
      </c>
      <c r="I2769" s="25">
        <v>0.35000000000000003</v>
      </c>
      <c r="J2769" s="22">
        <v>3250</v>
      </c>
      <c r="K2769" s="23">
        <f t="shared" si="145"/>
        <v>1137.5</v>
      </c>
      <c r="L2769" s="23">
        <f t="shared" si="146"/>
        <v>398.125</v>
      </c>
      <c r="M2769" s="33">
        <v>0.35</v>
      </c>
      <c r="N2769" s="30">
        <f t="shared" si="157"/>
        <v>0.35</v>
      </c>
      <c r="O2769" s="31">
        <v>1137.5</v>
      </c>
      <c r="P2769" s="31">
        <v>398.125</v>
      </c>
      <c r="Q2769" s="30">
        <f t="shared" si="158"/>
        <v>398.125</v>
      </c>
      <c r="R2769" s="27">
        <f t="shared" si="156"/>
        <v>6</v>
      </c>
    </row>
    <row r="2770" spans="1:18">
      <c r="A2770" s="1"/>
      <c r="B2770" s="6" t="s">
        <v>23</v>
      </c>
      <c r="C2770" s="6">
        <v>1197831</v>
      </c>
      <c r="D2770" s="7">
        <v>44361</v>
      </c>
      <c r="E2770" s="6" t="s">
        <v>24</v>
      </c>
      <c r="F2770" s="6" t="s">
        <v>100</v>
      </c>
      <c r="G2770" s="6" t="s">
        <v>101</v>
      </c>
      <c r="H2770" s="6" t="s">
        <v>19</v>
      </c>
      <c r="I2770" s="25">
        <v>0.4</v>
      </c>
      <c r="J2770" s="22">
        <v>3000</v>
      </c>
      <c r="K2770" s="23">
        <f t="shared" si="145"/>
        <v>1200</v>
      </c>
      <c r="L2770" s="23">
        <f t="shared" si="146"/>
        <v>420</v>
      </c>
      <c r="M2770" s="33">
        <v>0.35</v>
      </c>
      <c r="N2770" s="30">
        <f t="shared" si="157"/>
        <v>0.4</v>
      </c>
      <c r="O2770" s="31">
        <v>1200</v>
      </c>
      <c r="P2770" s="31">
        <v>420</v>
      </c>
      <c r="Q2770" s="30">
        <f t="shared" si="158"/>
        <v>480</v>
      </c>
      <c r="R2770" s="27">
        <f t="shared" si="156"/>
        <v>6</v>
      </c>
    </row>
    <row r="2771" spans="1:18">
      <c r="A2771" s="1"/>
      <c r="B2771" s="6" t="s">
        <v>23</v>
      </c>
      <c r="C2771" s="6">
        <v>1197831</v>
      </c>
      <c r="D2771" s="7">
        <v>44361</v>
      </c>
      <c r="E2771" s="6" t="s">
        <v>24</v>
      </c>
      <c r="F2771" s="6" t="s">
        <v>100</v>
      </c>
      <c r="G2771" s="6" t="s">
        <v>101</v>
      </c>
      <c r="H2771" s="6" t="s">
        <v>20</v>
      </c>
      <c r="I2771" s="25">
        <v>0.4</v>
      </c>
      <c r="J2771" s="22">
        <v>2750</v>
      </c>
      <c r="K2771" s="23">
        <f t="shared" si="145"/>
        <v>1100</v>
      </c>
      <c r="L2771" s="23">
        <f t="shared" si="146"/>
        <v>385</v>
      </c>
      <c r="M2771" s="33">
        <v>0.35</v>
      </c>
      <c r="N2771" s="30">
        <f t="shared" si="157"/>
        <v>0.4</v>
      </c>
      <c r="O2771" s="31">
        <v>1100</v>
      </c>
      <c r="P2771" s="31">
        <v>385</v>
      </c>
      <c r="Q2771" s="30">
        <f t="shared" si="158"/>
        <v>440</v>
      </c>
      <c r="R2771" s="27">
        <f t="shared" si="156"/>
        <v>6</v>
      </c>
    </row>
    <row r="2772" spans="1:18">
      <c r="A2772" s="1"/>
      <c r="B2772" s="6" t="s">
        <v>23</v>
      </c>
      <c r="C2772" s="6">
        <v>1197831</v>
      </c>
      <c r="D2772" s="7">
        <v>44361</v>
      </c>
      <c r="E2772" s="6" t="s">
        <v>24</v>
      </c>
      <c r="F2772" s="6" t="s">
        <v>100</v>
      </c>
      <c r="G2772" s="6" t="s">
        <v>101</v>
      </c>
      <c r="H2772" s="6" t="s">
        <v>21</v>
      </c>
      <c r="I2772" s="25">
        <v>0.54999999999999993</v>
      </c>
      <c r="J2772" s="22">
        <v>2750</v>
      </c>
      <c r="K2772" s="23">
        <f t="shared" si="145"/>
        <v>1512.4999999999998</v>
      </c>
      <c r="L2772" s="23">
        <f t="shared" si="146"/>
        <v>529.37499999999989</v>
      </c>
      <c r="M2772" s="33">
        <v>0.35</v>
      </c>
      <c r="N2772" s="30">
        <f t="shared" si="157"/>
        <v>0.55000000000000004</v>
      </c>
      <c r="O2772" s="31">
        <v>1512.5</v>
      </c>
      <c r="P2772" s="31">
        <v>529.375</v>
      </c>
      <c r="Q2772" s="30">
        <f t="shared" si="158"/>
        <v>831.87499999999989</v>
      </c>
      <c r="R2772" s="27">
        <f t="shared" si="156"/>
        <v>6</v>
      </c>
    </row>
    <row r="2773" spans="1:18">
      <c r="A2773" s="1"/>
      <c r="B2773" s="6" t="s">
        <v>23</v>
      </c>
      <c r="C2773" s="6">
        <v>1197831</v>
      </c>
      <c r="D2773" s="7">
        <v>44361</v>
      </c>
      <c r="E2773" s="6" t="s">
        <v>24</v>
      </c>
      <c r="F2773" s="6" t="s">
        <v>100</v>
      </c>
      <c r="G2773" s="6" t="s">
        <v>101</v>
      </c>
      <c r="H2773" s="6" t="s">
        <v>22</v>
      </c>
      <c r="I2773" s="25">
        <v>0.6</v>
      </c>
      <c r="J2773" s="22">
        <v>4500</v>
      </c>
      <c r="K2773" s="23">
        <f t="shared" si="145"/>
        <v>2700</v>
      </c>
      <c r="L2773" s="23">
        <f t="shared" si="146"/>
        <v>944.99999999999989</v>
      </c>
      <c r="M2773" s="33">
        <v>0.35</v>
      </c>
      <c r="N2773" s="30">
        <f t="shared" si="157"/>
        <v>0.6</v>
      </c>
      <c r="O2773" s="31">
        <v>2700</v>
      </c>
      <c r="P2773" s="31">
        <v>945</v>
      </c>
      <c r="Q2773" s="30">
        <f t="shared" si="158"/>
        <v>1620</v>
      </c>
      <c r="R2773" s="27">
        <f t="shared" si="156"/>
        <v>6</v>
      </c>
    </row>
    <row r="2774" spans="1:18">
      <c r="A2774" s="1"/>
      <c r="B2774" s="6" t="s">
        <v>23</v>
      </c>
      <c r="C2774" s="6">
        <v>1197831</v>
      </c>
      <c r="D2774" s="7">
        <v>44389</v>
      </c>
      <c r="E2774" s="6" t="s">
        <v>24</v>
      </c>
      <c r="F2774" s="6" t="s">
        <v>100</v>
      </c>
      <c r="G2774" s="6" t="s">
        <v>101</v>
      </c>
      <c r="H2774" s="6" t="s">
        <v>17</v>
      </c>
      <c r="I2774" s="25">
        <v>0.54999999999999993</v>
      </c>
      <c r="J2774" s="22">
        <v>6750</v>
      </c>
      <c r="K2774" s="23">
        <f t="shared" si="145"/>
        <v>3712.4999999999995</v>
      </c>
      <c r="L2774" s="23">
        <f t="shared" si="146"/>
        <v>1299.3749999999998</v>
      </c>
      <c r="M2774" s="33">
        <v>0.35</v>
      </c>
      <c r="N2774" s="30">
        <f t="shared" si="157"/>
        <v>0.55000000000000004</v>
      </c>
      <c r="O2774" s="31">
        <v>3712.5</v>
      </c>
      <c r="P2774" s="31">
        <v>1299.375</v>
      </c>
      <c r="Q2774" s="30">
        <f t="shared" si="158"/>
        <v>2041.875</v>
      </c>
      <c r="R2774" s="27">
        <f t="shared" si="156"/>
        <v>7</v>
      </c>
    </row>
    <row r="2775" spans="1:18">
      <c r="A2775" s="1"/>
      <c r="B2775" s="6" t="s">
        <v>23</v>
      </c>
      <c r="C2775" s="6">
        <v>1197831</v>
      </c>
      <c r="D2775" s="7">
        <v>44389</v>
      </c>
      <c r="E2775" s="6" t="s">
        <v>24</v>
      </c>
      <c r="F2775" s="6" t="s">
        <v>100</v>
      </c>
      <c r="G2775" s="6" t="s">
        <v>101</v>
      </c>
      <c r="H2775" s="6" t="s">
        <v>18</v>
      </c>
      <c r="I2775" s="25">
        <v>0.5</v>
      </c>
      <c r="J2775" s="22">
        <v>4250</v>
      </c>
      <c r="K2775" s="23">
        <f t="shared" si="145"/>
        <v>2125</v>
      </c>
      <c r="L2775" s="23">
        <f t="shared" si="146"/>
        <v>743.75</v>
      </c>
      <c r="M2775" s="33">
        <v>0.35</v>
      </c>
      <c r="N2775" s="30">
        <f t="shared" si="157"/>
        <v>0.5</v>
      </c>
      <c r="O2775" s="31">
        <v>2125</v>
      </c>
      <c r="P2775" s="31">
        <v>743.75</v>
      </c>
      <c r="Q2775" s="30">
        <f t="shared" si="158"/>
        <v>1062.5</v>
      </c>
      <c r="R2775" s="27">
        <f t="shared" si="156"/>
        <v>7</v>
      </c>
    </row>
    <row r="2776" spans="1:18">
      <c r="A2776" s="1"/>
      <c r="B2776" s="6" t="s">
        <v>23</v>
      </c>
      <c r="C2776" s="6">
        <v>1197831</v>
      </c>
      <c r="D2776" s="7">
        <v>44389</v>
      </c>
      <c r="E2776" s="6" t="s">
        <v>24</v>
      </c>
      <c r="F2776" s="6" t="s">
        <v>100</v>
      </c>
      <c r="G2776" s="6" t="s">
        <v>101</v>
      </c>
      <c r="H2776" s="6" t="s">
        <v>19</v>
      </c>
      <c r="I2776" s="25">
        <v>0.45</v>
      </c>
      <c r="J2776" s="22">
        <v>3500</v>
      </c>
      <c r="K2776" s="23">
        <f t="shared" si="145"/>
        <v>1575</v>
      </c>
      <c r="L2776" s="23">
        <f t="shared" si="146"/>
        <v>551.25</v>
      </c>
      <c r="M2776" s="33">
        <v>0.35</v>
      </c>
      <c r="N2776" s="30">
        <f t="shared" si="157"/>
        <v>0.45</v>
      </c>
      <c r="O2776" s="31">
        <v>1575</v>
      </c>
      <c r="P2776" s="31">
        <v>551.25</v>
      </c>
      <c r="Q2776" s="30">
        <f t="shared" si="158"/>
        <v>708.75</v>
      </c>
      <c r="R2776" s="27">
        <f t="shared" si="156"/>
        <v>7</v>
      </c>
    </row>
    <row r="2777" spans="1:18">
      <c r="A2777" s="1"/>
      <c r="B2777" s="6" t="s">
        <v>23</v>
      </c>
      <c r="C2777" s="6">
        <v>1197831</v>
      </c>
      <c r="D2777" s="7">
        <v>44389</v>
      </c>
      <c r="E2777" s="6" t="s">
        <v>24</v>
      </c>
      <c r="F2777" s="6" t="s">
        <v>100</v>
      </c>
      <c r="G2777" s="6" t="s">
        <v>101</v>
      </c>
      <c r="H2777" s="6" t="s">
        <v>20</v>
      </c>
      <c r="I2777" s="25">
        <v>0.45</v>
      </c>
      <c r="J2777" s="22">
        <v>3000</v>
      </c>
      <c r="K2777" s="23">
        <f t="shared" si="145"/>
        <v>1350</v>
      </c>
      <c r="L2777" s="23">
        <f t="shared" si="146"/>
        <v>472.49999999999994</v>
      </c>
      <c r="M2777" s="33">
        <v>0.35</v>
      </c>
      <c r="N2777" s="30">
        <f t="shared" si="157"/>
        <v>0.45</v>
      </c>
      <c r="O2777" s="31">
        <v>1350</v>
      </c>
      <c r="P2777" s="31">
        <v>472.5</v>
      </c>
      <c r="Q2777" s="30">
        <f t="shared" si="158"/>
        <v>607.5</v>
      </c>
      <c r="R2777" s="27">
        <f t="shared" si="156"/>
        <v>7</v>
      </c>
    </row>
    <row r="2778" spans="1:18">
      <c r="A2778" s="1"/>
      <c r="B2778" s="6" t="s">
        <v>23</v>
      </c>
      <c r="C2778" s="6">
        <v>1197831</v>
      </c>
      <c r="D2778" s="7">
        <v>44389</v>
      </c>
      <c r="E2778" s="6" t="s">
        <v>24</v>
      </c>
      <c r="F2778" s="6" t="s">
        <v>100</v>
      </c>
      <c r="G2778" s="6" t="s">
        <v>101</v>
      </c>
      <c r="H2778" s="6" t="s">
        <v>21</v>
      </c>
      <c r="I2778" s="25">
        <v>0.6</v>
      </c>
      <c r="J2778" s="22">
        <v>3250</v>
      </c>
      <c r="K2778" s="23">
        <f t="shared" si="145"/>
        <v>1950</v>
      </c>
      <c r="L2778" s="23">
        <f t="shared" si="146"/>
        <v>682.5</v>
      </c>
      <c r="M2778" s="33">
        <v>0.35</v>
      </c>
      <c r="N2778" s="30">
        <f t="shared" si="157"/>
        <v>0.6</v>
      </c>
      <c r="O2778" s="31">
        <v>1950</v>
      </c>
      <c r="P2778" s="31">
        <v>682.5</v>
      </c>
      <c r="Q2778" s="30">
        <f t="shared" si="158"/>
        <v>1170</v>
      </c>
      <c r="R2778" s="27">
        <f t="shared" si="156"/>
        <v>7</v>
      </c>
    </row>
    <row r="2779" spans="1:18">
      <c r="A2779" s="1"/>
      <c r="B2779" s="6" t="s">
        <v>23</v>
      </c>
      <c r="C2779" s="6">
        <v>1197831</v>
      </c>
      <c r="D2779" s="7">
        <v>44389</v>
      </c>
      <c r="E2779" s="6" t="s">
        <v>24</v>
      </c>
      <c r="F2779" s="6" t="s">
        <v>100</v>
      </c>
      <c r="G2779" s="6" t="s">
        <v>101</v>
      </c>
      <c r="H2779" s="6" t="s">
        <v>22</v>
      </c>
      <c r="I2779" s="25">
        <v>0.65</v>
      </c>
      <c r="J2779" s="22">
        <v>5000</v>
      </c>
      <c r="K2779" s="23">
        <f t="shared" si="145"/>
        <v>3250</v>
      </c>
      <c r="L2779" s="23">
        <f t="shared" si="146"/>
        <v>1137.5</v>
      </c>
      <c r="M2779" s="33">
        <v>0.35</v>
      </c>
      <c r="N2779" s="30">
        <f t="shared" si="157"/>
        <v>0.65</v>
      </c>
      <c r="O2779" s="31">
        <v>3250</v>
      </c>
      <c r="P2779" s="31">
        <v>1137.5</v>
      </c>
      <c r="Q2779" s="30">
        <f t="shared" si="158"/>
        <v>2112.5</v>
      </c>
      <c r="R2779" s="27">
        <f t="shared" ref="R2779:R2842" si="159">MONTH(D2779)</f>
        <v>7</v>
      </c>
    </row>
    <row r="2780" spans="1:18">
      <c r="A2780" s="1"/>
      <c r="B2780" s="6" t="s">
        <v>23</v>
      </c>
      <c r="C2780" s="6">
        <v>1197831</v>
      </c>
      <c r="D2780" s="7">
        <v>44421</v>
      </c>
      <c r="E2780" s="6" t="s">
        <v>24</v>
      </c>
      <c r="F2780" s="6" t="s">
        <v>100</v>
      </c>
      <c r="G2780" s="6" t="s">
        <v>101</v>
      </c>
      <c r="H2780" s="6" t="s">
        <v>17</v>
      </c>
      <c r="I2780" s="25">
        <v>0.6</v>
      </c>
      <c r="J2780" s="22">
        <v>6500</v>
      </c>
      <c r="K2780" s="23">
        <f t="shared" si="145"/>
        <v>3900</v>
      </c>
      <c r="L2780" s="23">
        <f t="shared" si="146"/>
        <v>1365</v>
      </c>
      <c r="M2780" s="33">
        <v>0.35</v>
      </c>
      <c r="N2780" s="30">
        <f t="shared" si="157"/>
        <v>0.6</v>
      </c>
      <c r="O2780" s="31">
        <v>3900</v>
      </c>
      <c r="P2780" s="31">
        <v>1365</v>
      </c>
      <c r="Q2780" s="30">
        <f t="shared" si="158"/>
        <v>2340</v>
      </c>
      <c r="R2780" s="27">
        <f t="shared" si="159"/>
        <v>8</v>
      </c>
    </row>
    <row r="2781" spans="1:18">
      <c r="A2781" s="1"/>
      <c r="B2781" s="6" t="s">
        <v>23</v>
      </c>
      <c r="C2781" s="6">
        <v>1197831</v>
      </c>
      <c r="D2781" s="7">
        <v>44421</v>
      </c>
      <c r="E2781" s="6" t="s">
        <v>24</v>
      </c>
      <c r="F2781" s="6" t="s">
        <v>100</v>
      </c>
      <c r="G2781" s="6" t="s">
        <v>101</v>
      </c>
      <c r="H2781" s="6" t="s">
        <v>18</v>
      </c>
      <c r="I2781" s="25">
        <v>0.55000000000000004</v>
      </c>
      <c r="J2781" s="22">
        <v>4250</v>
      </c>
      <c r="K2781" s="23">
        <f t="shared" si="145"/>
        <v>2337.5</v>
      </c>
      <c r="L2781" s="23">
        <f t="shared" si="146"/>
        <v>818.125</v>
      </c>
      <c r="M2781" s="33">
        <v>0.35</v>
      </c>
      <c r="N2781" s="30">
        <f t="shared" si="157"/>
        <v>0.55000000000000004</v>
      </c>
      <c r="O2781" s="31">
        <v>2337.5</v>
      </c>
      <c r="P2781" s="31">
        <v>818.125</v>
      </c>
      <c r="Q2781" s="30">
        <f t="shared" si="158"/>
        <v>1285.625</v>
      </c>
      <c r="R2781" s="27">
        <f t="shared" si="159"/>
        <v>8</v>
      </c>
    </row>
    <row r="2782" spans="1:18">
      <c r="A2782" s="1"/>
      <c r="B2782" s="6" t="s">
        <v>23</v>
      </c>
      <c r="C2782" s="6">
        <v>1197831</v>
      </c>
      <c r="D2782" s="7">
        <v>44421</v>
      </c>
      <c r="E2782" s="6" t="s">
        <v>24</v>
      </c>
      <c r="F2782" s="6" t="s">
        <v>100</v>
      </c>
      <c r="G2782" s="6" t="s">
        <v>101</v>
      </c>
      <c r="H2782" s="6" t="s">
        <v>19</v>
      </c>
      <c r="I2782" s="25">
        <v>0.5</v>
      </c>
      <c r="J2782" s="22">
        <v>3500</v>
      </c>
      <c r="K2782" s="23">
        <f t="shared" si="145"/>
        <v>1750</v>
      </c>
      <c r="L2782" s="23">
        <f t="shared" si="146"/>
        <v>612.5</v>
      </c>
      <c r="M2782" s="33">
        <v>0.35</v>
      </c>
      <c r="N2782" s="30">
        <f t="shared" si="157"/>
        <v>0.5</v>
      </c>
      <c r="O2782" s="31">
        <v>1750</v>
      </c>
      <c r="P2782" s="31">
        <v>612.5</v>
      </c>
      <c r="Q2782" s="30">
        <f t="shared" si="158"/>
        <v>875</v>
      </c>
      <c r="R2782" s="27">
        <f t="shared" si="159"/>
        <v>8</v>
      </c>
    </row>
    <row r="2783" spans="1:18">
      <c r="A2783" s="1"/>
      <c r="B2783" s="6" t="s">
        <v>23</v>
      </c>
      <c r="C2783" s="6">
        <v>1197831</v>
      </c>
      <c r="D2783" s="7">
        <v>44421</v>
      </c>
      <c r="E2783" s="6" t="s">
        <v>24</v>
      </c>
      <c r="F2783" s="6" t="s">
        <v>100</v>
      </c>
      <c r="G2783" s="6" t="s">
        <v>101</v>
      </c>
      <c r="H2783" s="6" t="s">
        <v>20</v>
      </c>
      <c r="I2783" s="25">
        <v>0.4</v>
      </c>
      <c r="J2783" s="22">
        <v>3000</v>
      </c>
      <c r="K2783" s="23">
        <f t="shared" si="145"/>
        <v>1200</v>
      </c>
      <c r="L2783" s="23">
        <f t="shared" si="146"/>
        <v>420</v>
      </c>
      <c r="M2783" s="33">
        <v>0.35</v>
      </c>
      <c r="N2783" s="30">
        <f t="shared" si="157"/>
        <v>0.4</v>
      </c>
      <c r="O2783" s="31">
        <v>1200</v>
      </c>
      <c r="P2783" s="31">
        <v>420</v>
      </c>
      <c r="Q2783" s="30">
        <f t="shared" si="158"/>
        <v>480</v>
      </c>
      <c r="R2783" s="27">
        <f t="shared" si="159"/>
        <v>8</v>
      </c>
    </row>
    <row r="2784" spans="1:18">
      <c r="A2784" s="1"/>
      <c r="B2784" s="6" t="s">
        <v>23</v>
      </c>
      <c r="C2784" s="6">
        <v>1197831</v>
      </c>
      <c r="D2784" s="7">
        <v>44421</v>
      </c>
      <c r="E2784" s="6" t="s">
        <v>24</v>
      </c>
      <c r="F2784" s="6" t="s">
        <v>100</v>
      </c>
      <c r="G2784" s="6" t="s">
        <v>101</v>
      </c>
      <c r="H2784" s="6" t="s">
        <v>21</v>
      </c>
      <c r="I2784" s="25">
        <v>0.5</v>
      </c>
      <c r="J2784" s="22">
        <v>2750</v>
      </c>
      <c r="K2784" s="23">
        <f t="shared" si="145"/>
        <v>1375</v>
      </c>
      <c r="L2784" s="23">
        <f t="shared" si="146"/>
        <v>481.24999999999994</v>
      </c>
      <c r="M2784" s="33">
        <v>0.35</v>
      </c>
      <c r="N2784" s="30">
        <f t="shared" si="157"/>
        <v>0.5</v>
      </c>
      <c r="O2784" s="31">
        <v>1375</v>
      </c>
      <c r="P2784" s="31">
        <v>481.25</v>
      </c>
      <c r="Q2784" s="30">
        <f t="shared" si="158"/>
        <v>687.5</v>
      </c>
      <c r="R2784" s="27">
        <f t="shared" si="159"/>
        <v>8</v>
      </c>
    </row>
    <row r="2785" spans="1:18">
      <c r="A2785" s="1"/>
      <c r="B2785" s="6" t="s">
        <v>23</v>
      </c>
      <c r="C2785" s="6">
        <v>1197831</v>
      </c>
      <c r="D2785" s="7">
        <v>44421</v>
      </c>
      <c r="E2785" s="6" t="s">
        <v>24</v>
      </c>
      <c r="F2785" s="6" t="s">
        <v>100</v>
      </c>
      <c r="G2785" s="6" t="s">
        <v>101</v>
      </c>
      <c r="H2785" s="6" t="s">
        <v>22</v>
      </c>
      <c r="I2785" s="25">
        <v>0.55000000000000004</v>
      </c>
      <c r="J2785" s="22">
        <v>4500</v>
      </c>
      <c r="K2785" s="23">
        <f t="shared" si="145"/>
        <v>2475</v>
      </c>
      <c r="L2785" s="23">
        <f t="shared" si="146"/>
        <v>866.25</v>
      </c>
      <c r="M2785" s="33">
        <v>0.35</v>
      </c>
      <c r="N2785" s="30">
        <f t="shared" si="157"/>
        <v>0.55000000000000004</v>
      </c>
      <c r="O2785" s="31">
        <v>2475</v>
      </c>
      <c r="P2785" s="31">
        <v>866.25</v>
      </c>
      <c r="Q2785" s="30">
        <f t="shared" si="158"/>
        <v>1361.25</v>
      </c>
      <c r="R2785" s="27">
        <f t="shared" si="159"/>
        <v>8</v>
      </c>
    </row>
    <row r="2786" spans="1:18">
      <c r="A2786" s="1"/>
      <c r="B2786" s="6" t="s">
        <v>23</v>
      </c>
      <c r="C2786" s="6">
        <v>1197831</v>
      </c>
      <c r="D2786" s="7">
        <v>44451</v>
      </c>
      <c r="E2786" s="6" t="s">
        <v>24</v>
      </c>
      <c r="F2786" s="6" t="s">
        <v>100</v>
      </c>
      <c r="G2786" s="6" t="s">
        <v>101</v>
      </c>
      <c r="H2786" s="6" t="s">
        <v>17</v>
      </c>
      <c r="I2786" s="25">
        <v>0.5</v>
      </c>
      <c r="J2786" s="22">
        <v>5500</v>
      </c>
      <c r="K2786" s="23">
        <f t="shared" si="145"/>
        <v>2750</v>
      </c>
      <c r="L2786" s="23">
        <f t="shared" si="146"/>
        <v>962.49999999999989</v>
      </c>
      <c r="M2786" s="33">
        <v>0.35</v>
      </c>
      <c r="N2786" s="30">
        <f t="shared" si="157"/>
        <v>0.5</v>
      </c>
      <c r="O2786" s="31">
        <v>2750</v>
      </c>
      <c r="P2786" s="31">
        <v>962.5</v>
      </c>
      <c r="Q2786" s="30">
        <f t="shared" si="158"/>
        <v>1375</v>
      </c>
      <c r="R2786" s="27">
        <f t="shared" si="159"/>
        <v>9</v>
      </c>
    </row>
    <row r="2787" spans="1:18">
      <c r="A2787" s="1"/>
      <c r="B2787" s="6" t="s">
        <v>23</v>
      </c>
      <c r="C2787" s="6">
        <v>1197831</v>
      </c>
      <c r="D2787" s="7">
        <v>44451</v>
      </c>
      <c r="E2787" s="6" t="s">
        <v>24</v>
      </c>
      <c r="F2787" s="6" t="s">
        <v>100</v>
      </c>
      <c r="G2787" s="6" t="s">
        <v>101</v>
      </c>
      <c r="H2787" s="6" t="s">
        <v>18</v>
      </c>
      <c r="I2787" s="25">
        <v>0.40000000000000013</v>
      </c>
      <c r="J2787" s="22">
        <v>3500</v>
      </c>
      <c r="K2787" s="23">
        <f t="shared" si="145"/>
        <v>1400.0000000000005</v>
      </c>
      <c r="L2787" s="23">
        <f t="shared" si="146"/>
        <v>490.00000000000011</v>
      </c>
      <c r="M2787" s="33">
        <v>0.35</v>
      </c>
      <c r="N2787" s="30">
        <f t="shared" si="157"/>
        <v>0.4</v>
      </c>
      <c r="O2787" s="31">
        <v>1400</v>
      </c>
      <c r="P2787" s="31">
        <v>490</v>
      </c>
      <c r="Q2787" s="30">
        <f t="shared" si="158"/>
        <v>560.00000000000023</v>
      </c>
      <c r="R2787" s="27">
        <f t="shared" si="159"/>
        <v>9</v>
      </c>
    </row>
    <row r="2788" spans="1:18">
      <c r="A2788" s="1"/>
      <c r="B2788" s="6" t="s">
        <v>23</v>
      </c>
      <c r="C2788" s="6">
        <v>1197831</v>
      </c>
      <c r="D2788" s="7">
        <v>44451</v>
      </c>
      <c r="E2788" s="6" t="s">
        <v>24</v>
      </c>
      <c r="F2788" s="6" t="s">
        <v>100</v>
      </c>
      <c r="G2788" s="6" t="s">
        <v>101</v>
      </c>
      <c r="H2788" s="6" t="s">
        <v>19</v>
      </c>
      <c r="I2788" s="25">
        <v>0.15000000000000008</v>
      </c>
      <c r="J2788" s="22">
        <v>2500</v>
      </c>
      <c r="K2788" s="23">
        <f t="shared" si="145"/>
        <v>375.00000000000017</v>
      </c>
      <c r="L2788" s="23">
        <f t="shared" si="146"/>
        <v>131.25000000000006</v>
      </c>
      <c r="M2788" s="33">
        <v>0.35</v>
      </c>
      <c r="N2788" s="30">
        <f t="shared" si="157"/>
        <v>0.15</v>
      </c>
      <c r="O2788" s="31">
        <v>375</v>
      </c>
      <c r="P2788" s="31">
        <v>131.25</v>
      </c>
      <c r="Q2788" s="30">
        <f t="shared" si="158"/>
        <v>56.250000000000021</v>
      </c>
      <c r="R2788" s="27">
        <f t="shared" si="159"/>
        <v>9</v>
      </c>
    </row>
    <row r="2789" spans="1:18">
      <c r="A2789" s="1"/>
      <c r="B2789" s="6" t="s">
        <v>23</v>
      </c>
      <c r="C2789" s="6">
        <v>1197831</v>
      </c>
      <c r="D2789" s="7">
        <v>44451</v>
      </c>
      <c r="E2789" s="6" t="s">
        <v>24</v>
      </c>
      <c r="F2789" s="6" t="s">
        <v>100</v>
      </c>
      <c r="G2789" s="6" t="s">
        <v>101</v>
      </c>
      <c r="H2789" s="6" t="s">
        <v>20</v>
      </c>
      <c r="I2789" s="25">
        <v>0.15000000000000008</v>
      </c>
      <c r="J2789" s="22">
        <v>2250</v>
      </c>
      <c r="K2789" s="23">
        <f t="shared" si="145"/>
        <v>337.50000000000017</v>
      </c>
      <c r="L2789" s="23">
        <f t="shared" si="146"/>
        <v>118.12500000000006</v>
      </c>
      <c r="M2789" s="33">
        <v>0.35</v>
      </c>
      <c r="N2789" s="30">
        <f t="shared" si="157"/>
        <v>0.15</v>
      </c>
      <c r="O2789" s="31">
        <v>337.5</v>
      </c>
      <c r="P2789" s="31">
        <v>118.125</v>
      </c>
      <c r="Q2789" s="30">
        <f t="shared" si="158"/>
        <v>50.625000000000021</v>
      </c>
      <c r="R2789" s="27">
        <f t="shared" si="159"/>
        <v>9</v>
      </c>
    </row>
    <row r="2790" spans="1:18">
      <c r="A2790" s="1"/>
      <c r="B2790" s="6" t="s">
        <v>23</v>
      </c>
      <c r="C2790" s="6">
        <v>1197831</v>
      </c>
      <c r="D2790" s="7">
        <v>44451</v>
      </c>
      <c r="E2790" s="6" t="s">
        <v>24</v>
      </c>
      <c r="F2790" s="6" t="s">
        <v>100</v>
      </c>
      <c r="G2790" s="6" t="s">
        <v>101</v>
      </c>
      <c r="H2790" s="6" t="s">
        <v>21</v>
      </c>
      <c r="I2790" s="25">
        <v>0.25000000000000006</v>
      </c>
      <c r="J2790" s="22">
        <v>2250</v>
      </c>
      <c r="K2790" s="23">
        <f t="shared" si="145"/>
        <v>562.50000000000011</v>
      </c>
      <c r="L2790" s="23">
        <f t="shared" si="146"/>
        <v>196.87500000000003</v>
      </c>
      <c r="M2790" s="33">
        <v>0.35</v>
      </c>
      <c r="N2790" s="30">
        <f t="shared" si="157"/>
        <v>0.25</v>
      </c>
      <c r="O2790" s="31">
        <v>562.5</v>
      </c>
      <c r="P2790" s="31">
        <v>196.875</v>
      </c>
      <c r="Q2790" s="30">
        <f t="shared" si="158"/>
        <v>140.62500000000003</v>
      </c>
      <c r="R2790" s="27">
        <f t="shared" si="159"/>
        <v>9</v>
      </c>
    </row>
    <row r="2791" spans="1:18">
      <c r="A2791" s="1"/>
      <c r="B2791" s="6" t="s">
        <v>23</v>
      </c>
      <c r="C2791" s="6">
        <v>1197831</v>
      </c>
      <c r="D2791" s="7">
        <v>44451</v>
      </c>
      <c r="E2791" s="6" t="s">
        <v>24</v>
      </c>
      <c r="F2791" s="6" t="s">
        <v>100</v>
      </c>
      <c r="G2791" s="6" t="s">
        <v>101</v>
      </c>
      <c r="H2791" s="6" t="s">
        <v>22</v>
      </c>
      <c r="I2791" s="25">
        <v>0.3000000000000001</v>
      </c>
      <c r="J2791" s="22">
        <v>3250</v>
      </c>
      <c r="K2791" s="23">
        <f t="shared" si="145"/>
        <v>975.00000000000034</v>
      </c>
      <c r="L2791" s="23">
        <f t="shared" si="146"/>
        <v>341.25000000000011</v>
      </c>
      <c r="M2791" s="33">
        <v>0.35</v>
      </c>
      <c r="N2791" s="30">
        <f t="shared" si="157"/>
        <v>0.3</v>
      </c>
      <c r="O2791" s="31">
        <v>975</v>
      </c>
      <c r="P2791" s="31">
        <v>341.25</v>
      </c>
      <c r="Q2791" s="30">
        <f t="shared" si="158"/>
        <v>292.50000000000011</v>
      </c>
      <c r="R2791" s="27">
        <f t="shared" si="159"/>
        <v>9</v>
      </c>
    </row>
    <row r="2792" spans="1:18">
      <c r="A2792" s="1"/>
      <c r="B2792" s="6" t="s">
        <v>23</v>
      </c>
      <c r="C2792" s="6">
        <v>1197831</v>
      </c>
      <c r="D2792" s="7">
        <v>44483</v>
      </c>
      <c r="E2792" s="6" t="s">
        <v>24</v>
      </c>
      <c r="F2792" s="6" t="s">
        <v>100</v>
      </c>
      <c r="G2792" s="6" t="s">
        <v>101</v>
      </c>
      <c r="H2792" s="6" t="s">
        <v>17</v>
      </c>
      <c r="I2792" s="25">
        <v>0.3000000000000001</v>
      </c>
      <c r="J2792" s="22">
        <v>5000</v>
      </c>
      <c r="K2792" s="23">
        <f t="shared" si="145"/>
        <v>1500.0000000000005</v>
      </c>
      <c r="L2792" s="23">
        <f t="shared" si="146"/>
        <v>525.00000000000011</v>
      </c>
      <c r="M2792" s="33">
        <v>0.35</v>
      </c>
      <c r="N2792" s="30">
        <f t="shared" si="157"/>
        <v>0.3</v>
      </c>
      <c r="O2792" s="31">
        <v>1500</v>
      </c>
      <c r="P2792" s="31">
        <v>525</v>
      </c>
      <c r="Q2792" s="30">
        <f t="shared" si="158"/>
        <v>450.00000000000011</v>
      </c>
      <c r="R2792" s="27">
        <f t="shared" si="159"/>
        <v>10</v>
      </c>
    </row>
    <row r="2793" spans="1:18">
      <c r="A2793" s="1"/>
      <c r="B2793" s="6" t="s">
        <v>23</v>
      </c>
      <c r="C2793" s="6">
        <v>1197831</v>
      </c>
      <c r="D2793" s="7">
        <v>44483</v>
      </c>
      <c r="E2793" s="6" t="s">
        <v>24</v>
      </c>
      <c r="F2793" s="6" t="s">
        <v>100</v>
      </c>
      <c r="G2793" s="6" t="s">
        <v>101</v>
      </c>
      <c r="H2793" s="6" t="s">
        <v>18</v>
      </c>
      <c r="I2793" s="25">
        <v>0.20000000000000012</v>
      </c>
      <c r="J2793" s="22">
        <v>3250</v>
      </c>
      <c r="K2793" s="23">
        <f t="shared" si="145"/>
        <v>650.00000000000034</v>
      </c>
      <c r="L2793" s="23">
        <f t="shared" si="146"/>
        <v>227.50000000000011</v>
      </c>
      <c r="M2793" s="33">
        <v>0.35</v>
      </c>
      <c r="N2793" s="30">
        <f t="shared" si="157"/>
        <v>0.2</v>
      </c>
      <c r="O2793" s="31">
        <v>650</v>
      </c>
      <c r="P2793" s="31">
        <v>227.5</v>
      </c>
      <c r="Q2793" s="30">
        <f t="shared" si="158"/>
        <v>130.00000000000009</v>
      </c>
      <c r="R2793" s="27">
        <f t="shared" si="159"/>
        <v>10</v>
      </c>
    </row>
    <row r="2794" spans="1:18">
      <c r="A2794" s="1"/>
      <c r="B2794" s="6" t="s">
        <v>23</v>
      </c>
      <c r="C2794" s="6">
        <v>1197831</v>
      </c>
      <c r="D2794" s="7">
        <v>44483</v>
      </c>
      <c r="E2794" s="6" t="s">
        <v>24</v>
      </c>
      <c r="F2794" s="6" t="s">
        <v>100</v>
      </c>
      <c r="G2794" s="6" t="s">
        <v>101</v>
      </c>
      <c r="H2794" s="6" t="s">
        <v>19</v>
      </c>
      <c r="I2794" s="25">
        <v>0.20000000000000012</v>
      </c>
      <c r="J2794" s="22">
        <v>2000</v>
      </c>
      <c r="K2794" s="23">
        <f t="shared" si="145"/>
        <v>400.00000000000023</v>
      </c>
      <c r="L2794" s="23">
        <f t="shared" si="146"/>
        <v>140.00000000000006</v>
      </c>
      <c r="M2794" s="33">
        <v>0.35</v>
      </c>
      <c r="N2794" s="30">
        <f t="shared" si="157"/>
        <v>0.2</v>
      </c>
      <c r="O2794" s="31">
        <v>400</v>
      </c>
      <c r="P2794" s="31">
        <v>140</v>
      </c>
      <c r="Q2794" s="30">
        <f t="shared" si="158"/>
        <v>80.000000000000057</v>
      </c>
      <c r="R2794" s="27">
        <f t="shared" si="159"/>
        <v>10</v>
      </c>
    </row>
    <row r="2795" spans="1:18">
      <c r="A2795" s="1"/>
      <c r="B2795" s="6" t="s">
        <v>23</v>
      </c>
      <c r="C2795" s="6">
        <v>1197831</v>
      </c>
      <c r="D2795" s="7">
        <v>44483</v>
      </c>
      <c r="E2795" s="6" t="s">
        <v>24</v>
      </c>
      <c r="F2795" s="6" t="s">
        <v>100</v>
      </c>
      <c r="G2795" s="6" t="s">
        <v>101</v>
      </c>
      <c r="H2795" s="6" t="s">
        <v>20</v>
      </c>
      <c r="I2795" s="25">
        <v>0.20000000000000012</v>
      </c>
      <c r="J2795" s="22">
        <v>1750</v>
      </c>
      <c r="K2795" s="23">
        <f t="shared" si="145"/>
        <v>350.00000000000023</v>
      </c>
      <c r="L2795" s="23">
        <f t="shared" si="146"/>
        <v>122.50000000000007</v>
      </c>
      <c r="M2795" s="33">
        <v>0.35</v>
      </c>
      <c r="N2795" s="30">
        <f t="shared" si="157"/>
        <v>0.2</v>
      </c>
      <c r="O2795" s="31">
        <v>350</v>
      </c>
      <c r="P2795" s="31">
        <v>122.5</v>
      </c>
      <c r="Q2795" s="30">
        <f t="shared" si="158"/>
        <v>70.000000000000043</v>
      </c>
      <c r="R2795" s="27">
        <f t="shared" si="159"/>
        <v>10</v>
      </c>
    </row>
    <row r="2796" spans="1:18">
      <c r="A2796" s="1"/>
      <c r="B2796" s="6" t="s">
        <v>23</v>
      </c>
      <c r="C2796" s="6">
        <v>1197831</v>
      </c>
      <c r="D2796" s="7">
        <v>44483</v>
      </c>
      <c r="E2796" s="6" t="s">
        <v>24</v>
      </c>
      <c r="F2796" s="6" t="s">
        <v>100</v>
      </c>
      <c r="G2796" s="6" t="s">
        <v>101</v>
      </c>
      <c r="H2796" s="6" t="s">
        <v>21</v>
      </c>
      <c r="I2796" s="25">
        <v>0.3000000000000001</v>
      </c>
      <c r="J2796" s="22">
        <v>1750</v>
      </c>
      <c r="K2796" s="23">
        <f t="shared" si="145"/>
        <v>525.00000000000023</v>
      </c>
      <c r="L2796" s="23">
        <f t="shared" si="146"/>
        <v>183.75000000000006</v>
      </c>
      <c r="M2796" s="33">
        <v>0.35</v>
      </c>
      <c r="N2796" s="30">
        <f t="shared" si="157"/>
        <v>0.3</v>
      </c>
      <c r="O2796" s="31">
        <v>525</v>
      </c>
      <c r="P2796" s="31">
        <v>183.75</v>
      </c>
      <c r="Q2796" s="30">
        <f t="shared" si="158"/>
        <v>157.50000000000006</v>
      </c>
      <c r="R2796" s="27">
        <f t="shared" si="159"/>
        <v>10</v>
      </c>
    </row>
    <row r="2797" spans="1:18">
      <c r="A2797" s="1"/>
      <c r="B2797" s="6" t="s">
        <v>23</v>
      </c>
      <c r="C2797" s="6">
        <v>1197831</v>
      </c>
      <c r="D2797" s="7">
        <v>44483</v>
      </c>
      <c r="E2797" s="6" t="s">
        <v>24</v>
      </c>
      <c r="F2797" s="6" t="s">
        <v>100</v>
      </c>
      <c r="G2797" s="6" t="s">
        <v>101</v>
      </c>
      <c r="H2797" s="6" t="s">
        <v>22</v>
      </c>
      <c r="I2797" s="25">
        <v>0.30000000000000004</v>
      </c>
      <c r="J2797" s="22">
        <v>3000</v>
      </c>
      <c r="K2797" s="23">
        <f t="shared" si="145"/>
        <v>900.00000000000011</v>
      </c>
      <c r="L2797" s="23">
        <f t="shared" si="146"/>
        <v>315</v>
      </c>
      <c r="M2797" s="33">
        <v>0.35</v>
      </c>
      <c r="N2797" s="30">
        <f t="shared" si="157"/>
        <v>0.3</v>
      </c>
      <c r="O2797" s="31">
        <v>900</v>
      </c>
      <c r="P2797" s="31">
        <v>315</v>
      </c>
      <c r="Q2797" s="30">
        <f t="shared" si="158"/>
        <v>270</v>
      </c>
      <c r="R2797" s="27">
        <f t="shared" si="159"/>
        <v>10</v>
      </c>
    </row>
    <row r="2798" spans="1:18">
      <c r="A2798" s="1"/>
      <c r="B2798" s="6" t="s">
        <v>23</v>
      </c>
      <c r="C2798" s="6">
        <v>1197831</v>
      </c>
      <c r="D2798" s="7">
        <v>44513</v>
      </c>
      <c r="E2798" s="6" t="s">
        <v>24</v>
      </c>
      <c r="F2798" s="6" t="s">
        <v>100</v>
      </c>
      <c r="G2798" s="6" t="s">
        <v>101</v>
      </c>
      <c r="H2798" s="6" t="s">
        <v>17</v>
      </c>
      <c r="I2798" s="25">
        <v>0.25000000000000011</v>
      </c>
      <c r="J2798" s="22">
        <v>4500</v>
      </c>
      <c r="K2798" s="23">
        <f t="shared" si="145"/>
        <v>1125.0000000000005</v>
      </c>
      <c r="L2798" s="23">
        <f t="shared" si="146"/>
        <v>393.75000000000011</v>
      </c>
      <c r="M2798" s="33">
        <v>0.35</v>
      </c>
      <c r="N2798" s="30">
        <f t="shared" si="157"/>
        <v>0.25</v>
      </c>
      <c r="O2798" s="31">
        <v>1125</v>
      </c>
      <c r="P2798" s="31">
        <v>393.75</v>
      </c>
      <c r="Q2798" s="30">
        <f t="shared" si="158"/>
        <v>281.25000000000011</v>
      </c>
      <c r="R2798" s="27">
        <f t="shared" si="159"/>
        <v>11</v>
      </c>
    </row>
    <row r="2799" spans="1:18">
      <c r="A2799" s="1"/>
      <c r="B2799" s="6" t="s">
        <v>23</v>
      </c>
      <c r="C2799" s="6">
        <v>1197831</v>
      </c>
      <c r="D2799" s="7">
        <v>44513</v>
      </c>
      <c r="E2799" s="6" t="s">
        <v>24</v>
      </c>
      <c r="F2799" s="6" t="s">
        <v>100</v>
      </c>
      <c r="G2799" s="6" t="s">
        <v>101</v>
      </c>
      <c r="H2799" s="6" t="s">
        <v>18</v>
      </c>
      <c r="I2799" s="25">
        <v>0.15000000000000013</v>
      </c>
      <c r="J2799" s="22">
        <v>2750</v>
      </c>
      <c r="K2799" s="23">
        <f t="shared" si="145"/>
        <v>412.50000000000034</v>
      </c>
      <c r="L2799" s="23">
        <f t="shared" si="146"/>
        <v>144.37500000000011</v>
      </c>
      <c r="M2799" s="33">
        <v>0.35</v>
      </c>
      <c r="N2799" s="30">
        <f t="shared" si="157"/>
        <v>0.15</v>
      </c>
      <c r="O2799" s="31">
        <v>412.5</v>
      </c>
      <c r="P2799" s="31">
        <v>144.375</v>
      </c>
      <c r="Q2799" s="30">
        <f t="shared" si="158"/>
        <v>61.87500000000005</v>
      </c>
      <c r="R2799" s="27">
        <f t="shared" si="159"/>
        <v>11</v>
      </c>
    </row>
    <row r="2800" spans="1:18">
      <c r="A2800" s="1"/>
      <c r="B2800" s="6" t="s">
        <v>23</v>
      </c>
      <c r="C2800" s="6">
        <v>1197831</v>
      </c>
      <c r="D2800" s="7">
        <v>44513</v>
      </c>
      <c r="E2800" s="6" t="s">
        <v>24</v>
      </c>
      <c r="F2800" s="6" t="s">
        <v>100</v>
      </c>
      <c r="G2800" s="6" t="s">
        <v>101</v>
      </c>
      <c r="H2800" s="6" t="s">
        <v>19</v>
      </c>
      <c r="I2800" s="25">
        <v>0.25000000000000017</v>
      </c>
      <c r="J2800" s="22">
        <v>2200</v>
      </c>
      <c r="K2800" s="23">
        <f t="shared" si="145"/>
        <v>550.00000000000034</v>
      </c>
      <c r="L2800" s="23">
        <f t="shared" si="146"/>
        <v>192.50000000000011</v>
      </c>
      <c r="M2800" s="33">
        <v>0.35</v>
      </c>
      <c r="N2800" s="30">
        <f t="shared" si="157"/>
        <v>0.25</v>
      </c>
      <c r="O2800" s="31">
        <v>550</v>
      </c>
      <c r="P2800" s="31">
        <v>192.5</v>
      </c>
      <c r="Q2800" s="30">
        <f t="shared" si="158"/>
        <v>137.50000000000009</v>
      </c>
      <c r="R2800" s="27">
        <f t="shared" si="159"/>
        <v>11</v>
      </c>
    </row>
    <row r="2801" spans="1:18">
      <c r="A2801" s="1"/>
      <c r="B2801" s="6" t="s">
        <v>23</v>
      </c>
      <c r="C2801" s="6">
        <v>1197831</v>
      </c>
      <c r="D2801" s="7">
        <v>44513</v>
      </c>
      <c r="E2801" s="6" t="s">
        <v>24</v>
      </c>
      <c r="F2801" s="6" t="s">
        <v>100</v>
      </c>
      <c r="G2801" s="6" t="s">
        <v>101</v>
      </c>
      <c r="H2801" s="6" t="s">
        <v>20</v>
      </c>
      <c r="I2801" s="25">
        <v>0.55000000000000016</v>
      </c>
      <c r="J2801" s="22">
        <v>2750</v>
      </c>
      <c r="K2801" s="23">
        <f t="shared" si="145"/>
        <v>1512.5000000000005</v>
      </c>
      <c r="L2801" s="23">
        <f t="shared" si="146"/>
        <v>529.37500000000011</v>
      </c>
      <c r="M2801" s="33">
        <v>0.35</v>
      </c>
      <c r="N2801" s="30">
        <f t="shared" si="157"/>
        <v>0.55000000000000004</v>
      </c>
      <c r="O2801" s="31">
        <v>1512.5</v>
      </c>
      <c r="P2801" s="31">
        <v>529.375</v>
      </c>
      <c r="Q2801" s="30">
        <f t="shared" si="158"/>
        <v>831.87500000000034</v>
      </c>
      <c r="R2801" s="27">
        <f t="shared" si="159"/>
        <v>11</v>
      </c>
    </row>
    <row r="2802" spans="1:18">
      <c r="A2802" s="1"/>
      <c r="B2802" s="6" t="s">
        <v>23</v>
      </c>
      <c r="C2802" s="6">
        <v>1197831</v>
      </c>
      <c r="D2802" s="7">
        <v>44513</v>
      </c>
      <c r="E2802" s="6" t="s">
        <v>24</v>
      </c>
      <c r="F2802" s="6" t="s">
        <v>100</v>
      </c>
      <c r="G2802" s="6" t="s">
        <v>101</v>
      </c>
      <c r="H2802" s="6" t="s">
        <v>21</v>
      </c>
      <c r="I2802" s="25">
        <v>0.75000000000000011</v>
      </c>
      <c r="J2802" s="22">
        <v>2500</v>
      </c>
      <c r="K2802" s="23">
        <f t="shared" si="145"/>
        <v>1875.0000000000002</v>
      </c>
      <c r="L2802" s="23">
        <f t="shared" si="146"/>
        <v>656.25</v>
      </c>
      <c r="M2802" s="33">
        <v>0.35</v>
      </c>
      <c r="N2802" s="30">
        <f t="shared" si="157"/>
        <v>0.75</v>
      </c>
      <c r="O2802" s="31">
        <v>1875</v>
      </c>
      <c r="P2802" s="31">
        <v>656.25</v>
      </c>
      <c r="Q2802" s="30">
        <f t="shared" si="158"/>
        <v>1406.2500000000002</v>
      </c>
      <c r="R2802" s="27">
        <f t="shared" si="159"/>
        <v>11</v>
      </c>
    </row>
    <row r="2803" spans="1:18">
      <c r="A2803" s="1"/>
      <c r="B2803" s="6" t="s">
        <v>23</v>
      </c>
      <c r="C2803" s="6">
        <v>1197831</v>
      </c>
      <c r="D2803" s="7">
        <v>44513</v>
      </c>
      <c r="E2803" s="6" t="s">
        <v>24</v>
      </c>
      <c r="F2803" s="6" t="s">
        <v>100</v>
      </c>
      <c r="G2803" s="6" t="s">
        <v>101</v>
      </c>
      <c r="H2803" s="6" t="s">
        <v>22</v>
      </c>
      <c r="I2803" s="25">
        <v>0.75</v>
      </c>
      <c r="J2803" s="22">
        <v>3500</v>
      </c>
      <c r="K2803" s="23">
        <f t="shared" si="145"/>
        <v>2625</v>
      </c>
      <c r="L2803" s="23">
        <f t="shared" si="146"/>
        <v>918.74999999999989</v>
      </c>
      <c r="M2803" s="33">
        <v>0.35</v>
      </c>
      <c r="N2803" s="30">
        <f t="shared" si="157"/>
        <v>0.75</v>
      </c>
      <c r="O2803" s="31">
        <v>2625</v>
      </c>
      <c r="P2803" s="31">
        <v>918.75</v>
      </c>
      <c r="Q2803" s="30">
        <f t="shared" si="158"/>
        <v>1968.75</v>
      </c>
      <c r="R2803" s="27">
        <f t="shared" si="159"/>
        <v>11</v>
      </c>
    </row>
    <row r="2804" spans="1:18">
      <c r="A2804" s="1"/>
      <c r="B2804" s="6" t="s">
        <v>23</v>
      </c>
      <c r="C2804" s="6">
        <v>1197831</v>
      </c>
      <c r="D2804" s="7">
        <v>44542</v>
      </c>
      <c r="E2804" s="6" t="s">
        <v>24</v>
      </c>
      <c r="F2804" s="6" t="s">
        <v>100</v>
      </c>
      <c r="G2804" s="6" t="s">
        <v>101</v>
      </c>
      <c r="H2804" s="6" t="s">
        <v>17</v>
      </c>
      <c r="I2804" s="25">
        <v>0.70000000000000007</v>
      </c>
      <c r="J2804" s="22">
        <v>6000</v>
      </c>
      <c r="K2804" s="23">
        <f t="shared" si="145"/>
        <v>4200</v>
      </c>
      <c r="L2804" s="23">
        <f t="shared" si="146"/>
        <v>1470</v>
      </c>
      <c r="M2804" s="33">
        <v>0.35</v>
      </c>
      <c r="N2804" s="30">
        <f t="shared" si="157"/>
        <v>0.7</v>
      </c>
      <c r="O2804" s="31">
        <v>4200</v>
      </c>
      <c r="P2804" s="31">
        <v>1470</v>
      </c>
      <c r="Q2804" s="30">
        <f t="shared" si="158"/>
        <v>2940</v>
      </c>
      <c r="R2804" s="27">
        <f t="shared" si="159"/>
        <v>12</v>
      </c>
    </row>
    <row r="2805" spans="1:18">
      <c r="A2805" s="1"/>
      <c r="B2805" s="6" t="s">
        <v>23</v>
      </c>
      <c r="C2805" s="6">
        <v>1197831</v>
      </c>
      <c r="D2805" s="7">
        <v>44542</v>
      </c>
      <c r="E2805" s="6" t="s">
        <v>24</v>
      </c>
      <c r="F2805" s="6" t="s">
        <v>100</v>
      </c>
      <c r="G2805" s="6" t="s">
        <v>101</v>
      </c>
      <c r="H2805" s="6" t="s">
        <v>18</v>
      </c>
      <c r="I2805" s="25">
        <v>0.60000000000000009</v>
      </c>
      <c r="J2805" s="22">
        <v>4000</v>
      </c>
      <c r="K2805" s="23">
        <f t="shared" si="145"/>
        <v>2400.0000000000005</v>
      </c>
      <c r="L2805" s="23">
        <f t="shared" si="146"/>
        <v>840.00000000000011</v>
      </c>
      <c r="M2805" s="33">
        <v>0.35</v>
      </c>
      <c r="N2805" s="30">
        <f t="shared" si="157"/>
        <v>0.6</v>
      </c>
      <c r="O2805" s="31">
        <v>2400</v>
      </c>
      <c r="P2805" s="31">
        <v>840</v>
      </c>
      <c r="Q2805" s="30">
        <f t="shared" si="158"/>
        <v>1440.0000000000002</v>
      </c>
      <c r="R2805" s="27">
        <f t="shared" si="159"/>
        <v>12</v>
      </c>
    </row>
    <row r="2806" spans="1:18">
      <c r="A2806" s="1"/>
      <c r="B2806" s="6" t="s">
        <v>23</v>
      </c>
      <c r="C2806" s="6">
        <v>1197831</v>
      </c>
      <c r="D2806" s="7">
        <v>44542</v>
      </c>
      <c r="E2806" s="6" t="s">
        <v>24</v>
      </c>
      <c r="F2806" s="6" t="s">
        <v>100</v>
      </c>
      <c r="G2806" s="6" t="s">
        <v>101</v>
      </c>
      <c r="H2806" s="6" t="s">
        <v>19</v>
      </c>
      <c r="I2806" s="25">
        <v>0.60000000000000009</v>
      </c>
      <c r="J2806" s="22">
        <v>3500</v>
      </c>
      <c r="K2806" s="23">
        <f t="shared" si="145"/>
        <v>2100.0000000000005</v>
      </c>
      <c r="L2806" s="23">
        <f t="shared" si="146"/>
        <v>735.00000000000011</v>
      </c>
      <c r="M2806" s="33">
        <v>0.35</v>
      </c>
      <c r="N2806" s="30">
        <f t="shared" si="157"/>
        <v>0.6</v>
      </c>
      <c r="O2806" s="31">
        <v>2100</v>
      </c>
      <c r="P2806" s="31">
        <v>735</v>
      </c>
      <c r="Q2806" s="30">
        <f t="shared" si="158"/>
        <v>1260.0000000000002</v>
      </c>
      <c r="R2806" s="27">
        <f t="shared" si="159"/>
        <v>12</v>
      </c>
    </row>
    <row r="2807" spans="1:18">
      <c r="A2807" s="1"/>
      <c r="B2807" s="6" t="s">
        <v>23</v>
      </c>
      <c r="C2807" s="6">
        <v>1197831</v>
      </c>
      <c r="D2807" s="7">
        <v>44542</v>
      </c>
      <c r="E2807" s="6" t="s">
        <v>24</v>
      </c>
      <c r="F2807" s="6" t="s">
        <v>100</v>
      </c>
      <c r="G2807" s="6" t="s">
        <v>101</v>
      </c>
      <c r="H2807" s="6" t="s">
        <v>20</v>
      </c>
      <c r="I2807" s="25">
        <v>0.60000000000000009</v>
      </c>
      <c r="J2807" s="22">
        <v>3000</v>
      </c>
      <c r="K2807" s="23">
        <f t="shared" ref="K2807:K3061" si="160">I2807*J2807</f>
        <v>1800.0000000000002</v>
      </c>
      <c r="L2807" s="23">
        <f t="shared" ref="L2807:L3061" si="161">K2807*M2807</f>
        <v>630</v>
      </c>
      <c r="M2807" s="33">
        <v>0.35</v>
      </c>
      <c r="N2807" s="30">
        <f t="shared" si="157"/>
        <v>0.6</v>
      </c>
      <c r="O2807" s="31">
        <v>1800</v>
      </c>
      <c r="P2807" s="31">
        <v>630</v>
      </c>
      <c r="Q2807" s="30">
        <f t="shared" si="158"/>
        <v>1080</v>
      </c>
      <c r="R2807" s="27">
        <f t="shared" si="159"/>
        <v>12</v>
      </c>
    </row>
    <row r="2808" spans="1:18">
      <c r="A2808" s="1"/>
      <c r="B2808" s="6" t="s">
        <v>23</v>
      </c>
      <c r="C2808" s="6">
        <v>1197831</v>
      </c>
      <c r="D2808" s="7">
        <v>44542</v>
      </c>
      <c r="E2808" s="6" t="s">
        <v>24</v>
      </c>
      <c r="F2808" s="6" t="s">
        <v>100</v>
      </c>
      <c r="G2808" s="6" t="s">
        <v>101</v>
      </c>
      <c r="H2808" s="6" t="s">
        <v>21</v>
      </c>
      <c r="I2808" s="25">
        <v>0.70000000000000007</v>
      </c>
      <c r="J2808" s="22">
        <v>3000</v>
      </c>
      <c r="K2808" s="23">
        <f t="shared" si="160"/>
        <v>2100</v>
      </c>
      <c r="L2808" s="23">
        <f t="shared" si="161"/>
        <v>735</v>
      </c>
      <c r="M2808" s="33">
        <v>0.35</v>
      </c>
      <c r="N2808" s="30">
        <f t="shared" si="157"/>
        <v>0.7</v>
      </c>
      <c r="O2808" s="31">
        <v>2100</v>
      </c>
      <c r="P2808" s="31">
        <v>735</v>
      </c>
      <c r="Q2808" s="30">
        <f t="shared" si="158"/>
        <v>1470</v>
      </c>
      <c r="R2808" s="27">
        <f t="shared" si="159"/>
        <v>12</v>
      </c>
    </row>
    <row r="2809" spans="1:18">
      <c r="A2809" s="1"/>
      <c r="B2809" s="6" t="s">
        <v>23</v>
      </c>
      <c r="C2809" s="6">
        <v>1197831</v>
      </c>
      <c r="D2809" s="7">
        <v>44542</v>
      </c>
      <c r="E2809" s="6" t="s">
        <v>24</v>
      </c>
      <c r="F2809" s="6" t="s">
        <v>100</v>
      </c>
      <c r="G2809" s="6" t="s">
        <v>101</v>
      </c>
      <c r="H2809" s="6" t="s">
        <v>22</v>
      </c>
      <c r="I2809" s="25">
        <v>0.75</v>
      </c>
      <c r="J2809" s="22">
        <v>4000</v>
      </c>
      <c r="K2809" s="23">
        <f t="shared" si="160"/>
        <v>3000</v>
      </c>
      <c r="L2809" s="23">
        <f t="shared" si="161"/>
        <v>1050</v>
      </c>
      <c r="M2809" s="33">
        <v>0.35</v>
      </c>
      <c r="N2809" s="30">
        <f t="shared" si="157"/>
        <v>0.75</v>
      </c>
      <c r="O2809" s="31">
        <v>3000</v>
      </c>
      <c r="P2809" s="31">
        <v>1050</v>
      </c>
      <c r="Q2809" s="30">
        <f t="shared" si="158"/>
        <v>2250</v>
      </c>
      <c r="R2809" s="27">
        <f t="shared" si="159"/>
        <v>12</v>
      </c>
    </row>
    <row r="2810" spans="1:18">
      <c r="A2810" s="1" t="s">
        <v>39</v>
      </c>
      <c r="B2810" s="6" t="s">
        <v>14</v>
      </c>
      <c r="C2810" s="6">
        <v>1185732</v>
      </c>
      <c r="D2810" s="7">
        <v>44208</v>
      </c>
      <c r="E2810" s="6" t="s">
        <v>33</v>
      </c>
      <c r="F2810" s="6" t="s">
        <v>102</v>
      </c>
      <c r="G2810" s="6" t="s">
        <v>103</v>
      </c>
      <c r="H2810" s="6" t="s">
        <v>17</v>
      </c>
      <c r="I2810" s="25">
        <v>0.4</v>
      </c>
      <c r="J2810" s="22">
        <v>4750</v>
      </c>
      <c r="K2810" s="23">
        <f t="shared" si="160"/>
        <v>1900</v>
      </c>
      <c r="L2810" s="23">
        <f t="shared" si="161"/>
        <v>665</v>
      </c>
      <c r="M2810" s="33">
        <v>0.35</v>
      </c>
      <c r="N2810" s="30">
        <f t="shared" si="157"/>
        <v>0.4</v>
      </c>
      <c r="O2810" s="31">
        <v>1900</v>
      </c>
      <c r="P2810" s="31">
        <v>665</v>
      </c>
      <c r="Q2810" s="30">
        <f t="shared" si="158"/>
        <v>760</v>
      </c>
      <c r="R2810" s="27">
        <f t="shared" si="159"/>
        <v>1</v>
      </c>
    </row>
    <row r="2811" spans="1:18">
      <c r="A2811" s="1"/>
      <c r="B2811" s="6" t="s">
        <v>14</v>
      </c>
      <c r="C2811" s="6">
        <v>1185732</v>
      </c>
      <c r="D2811" s="7">
        <v>44208</v>
      </c>
      <c r="E2811" s="6" t="s">
        <v>33</v>
      </c>
      <c r="F2811" s="6" t="s">
        <v>102</v>
      </c>
      <c r="G2811" s="6" t="s">
        <v>103</v>
      </c>
      <c r="H2811" s="6" t="s">
        <v>18</v>
      </c>
      <c r="I2811" s="25">
        <v>0.4</v>
      </c>
      <c r="J2811" s="22">
        <v>2750</v>
      </c>
      <c r="K2811" s="23">
        <f t="shared" si="160"/>
        <v>1100</v>
      </c>
      <c r="L2811" s="23">
        <f t="shared" si="161"/>
        <v>330</v>
      </c>
      <c r="M2811" s="33">
        <v>0.3</v>
      </c>
      <c r="N2811" s="30">
        <f t="shared" si="157"/>
        <v>0.4</v>
      </c>
      <c r="O2811" s="31">
        <v>1100</v>
      </c>
      <c r="P2811" s="31">
        <v>330</v>
      </c>
      <c r="Q2811" s="30">
        <f t="shared" si="158"/>
        <v>440</v>
      </c>
      <c r="R2811" s="27">
        <f t="shared" si="159"/>
        <v>1</v>
      </c>
    </row>
    <row r="2812" spans="1:18">
      <c r="A2812" s="1"/>
      <c r="B2812" s="6" t="s">
        <v>14</v>
      </c>
      <c r="C2812" s="6">
        <v>1185732</v>
      </c>
      <c r="D2812" s="7">
        <v>44208</v>
      </c>
      <c r="E2812" s="6" t="s">
        <v>33</v>
      </c>
      <c r="F2812" s="6" t="s">
        <v>102</v>
      </c>
      <c r="G2812" s="6" t="s">
        <v>103</v>
      </c>
      <c r="H2812" s="6" t="s">
        <v>19</v>
      </c>
      <c r="I2812" s="25">
        <v>0.30000000000000004</v>
      </c>
      <c r="J2812" s="22">
        <v>2750</v>
      </c>
      <c r="K2812" s="23">
        <f t="shared" si="160"/>
        <v>825.00000000000011</v>
      </c>
      <c r="L2812" s="23">
        <f t="shared" si="161"/>
        <v>247.50000000000003</v>
      </c>
      <c r="M2812" s="33">
        <v>0.3</v>
      </c>
      <c r="N2812" s="30">
        <f t="shared" si="157"/>
        <v>0.3</v>
      </c>
      <c r="O2812" s="31">
        <v>825</v>
      </c>
      <c r="P2812" s="31">
        <v>247.5</v>
      </c>
      <c r="Q2812" s="30">
        <f t="shared" si="158"/>
        <v>247.50000000000003</v>
      </c>
      <c r="R2812" s="27">
        <f t="shared" si="159"/>
        <v>1</v>
      </c>
    </row>
    <row r="2813" spans="1:18">
      <c r="A2813" s="1"/>
      <c r="B2813" s="6" t="s">
        <v>14</v>
      </c>
      <c r="C2813" s="6">
        <v>1185732</v>
      </c>
      <c r="D2813" s="7">
        <v>44208</v>
      </c>
      <c r="E2813" s="6" t="s">
        <v>33</v>
      </c>
      <c r="F2813" s="6" t="s">
        <v>102</v>
      </c>
      <c r="G2813" s="6" t="s">
        <v>103</v>
      </c>
      <c r="H2813" s="6" t="s">
        <v>20</v>
      </c>
      <c r="I2813" s="25">
        <v>0.35000000000000003</v>
      </c>
      <c r="J2813" s="22">
        <v>1250</v>
      </c>
      <c r="K2813" s="23">
        <f t="shared" si="160"/>
        <v>437.50000000000006</v>
      </c>
      <c r="L2813" s="23">
        <f t="shared" si="161"/>
        <v>131.25</v>
      </c>
      <c r="M2813" s="33">
        <v>0.3</v>
      </c>
      <c r="N2813" s="30">
        <f t="shared" si="157"/>
        <v>0.35</v>
      </c>
      <c r="O2813" s="31">
        <v>437.5</v>
      </c>
      <c r="P2813" s="31">
        <v>131.25</v>
      </c>
      <c r="Q2813" s="30">
        <f t="shared" si="158"/>
        <v>153.125</v>
      </c>
      <c r="R2813" s="27">
        <f t="shared" si="159"/>
        <v>1</v>
      </c>
    </row>
    <row r="2814" spans="1:18">
      <c r="A2814" s="1"/>
      <c r="B2814" s="6" t="s">
        <v>14</v>
      </c>
      <c r="C2814" s="6">
        <v>1185732</v>
      </c>
      <c r="D2814" s="7">
        <v>44208</v>
      </c>
      <c r="E2814" s="6" t="s">
        <v>33</v>
      </c>
      <c r="F2814" s="6" t="s">
        <v>102</v>
      </c>
      <c r="G2814" s="6" t="s">
        <v>103</v>
      </c>
      <c r="H2814" s="6" t="s">
        <v>21</v>
      </c>
      <c r="I2814" s="25">
        <v>0.49999999999999994</v>
      </c>
      <c r="J2814" s="22">
        <v>1750</v>
      </c>
      <c r="K2814" s="23">
        <f t="shared" si="160"/>
        <v>874.99999999999989</v>
      </c>
      <c r="L2814" s="23">
        <f t="shared" si="161"/>
        <v>306.24999999999994</v>
      </c>
      <c r="M2814" s="33">
        <v>0.35</v>
      </c>
      <c r="N2814" s="30">
        <f t="shared" si="157"/>
        <v>0.5</v>
      </c>
      <c r="O2814" s="31">
        <v>875</v>
      </c>
      <c r="P2814" s="31">
        <v>306.25</v>
      </c>
      <c r="Q2814" s="30">
        <f t="shared" si="158"/>
        <v>437.49999999999994</v>
      </c>
      <c r="R2814" s="27">
        <f t="shared" si="159"/>
        <v>1</v>
      </c>
    </row>
    <row r="2815" spans="1:18">
      <c r="A2815" s="1"/>
      <c r="B2815" s="6" t="s">
        <v>14</v>
      </c>
      <c r="C2815" s="6">
        <v>1185732</v>
      </c>
      <c r="D2815" s="7">
        <v>44208</v>
      </c>
      <c r="E2815" s="6" t="s">
        <v>33</v>
      </c>
      <c r="F2815" s="6" t="s">
        <v>102</v>
      </c>
      <c r="G2815" s="6" t="s">
        <v>103</v>
      </c>
      <c r="H2815" s="6" t="s">
        <v>22</v>
      </c>
      <c r="I2815" s="25">
        <v>0.4</v>
      </c>
      <c r="J2815" s="22">
        <v>2750</v>
      </c>
      <c r="K2815" s="23">
        <f t="shared" si="160"/>
        <v>1100</v>
      </c>
      <c r="L2815" s="23">
        <f t="shared" si="161"/>
        <v>440</v>
      </c>
      <c r="M2815" s="33">
        <v>0.4</v>
      </c>
      <c r="N2815" s="30">
        <f t="shared" si="157"/>
        <v>0.4</v>
      </c>
      <c r="O2815" s="31">
        <v>1100</v>
      </c>
      <c r="P2815" s="31">
        <v>440</v>
      </c>
      <c r="Q2815" s="30">
        <f t="shared" si="158"/>
        <v>440</v>
      </c>
      <c r="R2815" s="27">
        <f t="shared" si="159"/>
        <v>1</v>
      </c>
    </row>
    <row r="2816" spans="1:18">
      <c r="A2816" s="1"/>
      <c r="B2816" s="6" t="s">
        <v>14</v>
      </c>
      <c r="C2816" s="6">
        <v>1185732</v>
      </c>
      <c r="D2816" s="7">
        <v>44239</v>
      </c>
      <c r="E2816" s="6" t="s">
        <v>33</v>
      </c>
      <c r="F2816" s="6" t="s">
        <v>102</v>
      </c>
      <c r="G2816" s="6" t="s">
        <v>103</v>
      </c>
      <c r="H2816" s="6" t="s">
        <v>17</v>
      </c>
      <c r="I2816" s="25">
        <v>0.4</v>
      </c>
      <c r="J2816" s="22">
        <v>5250</v>
      </c>
      <c r="K2816" s="23">
        <f t="shared" si="160"/>
        <v>2100</v>
      </c>
      <c r="L2816" s="23">
        <f t="shared" si="161"/>
        <v>735</v>
      </c>
      <c r="M2816" s="33">
        <v>0.35</v>
      </c>
      <c r="N2816" s="30">
        <f t="shared" si="157"/>
        <v>0.4</v>
      </c>
      <c r="O2816" s="31">
        <v>2100</v>
      </c>
      <c r="P2816" s="31">
        <v>735</v>
      </c>
      <c r="Q2816" s="30">
        <f t="shared" si="158"/>
        <v>840</v>
      </c>
      <c r="R2816" s="27">
        <f t="shared" si="159"/>
        <v>2</v>
      </c>
    </row>
    <row r="2817" spans="1:18">
      <c r="A2817" s="1"/>
      <c r="B2817" s="6" t="s">
        <v>14</v>
      </c>
      <c r="C2817" s="6">
        <v>1185732</v>
      </c>
      <c r="D2817" s="7">
        <v>44239</v>
      </c>
      <c r="E2817" s="6" t="s">
        <v>33</v>
      </c>
      <c r="F2817" s="6" t="s">
        <v>102</v>
      </c>
      <c r="G2817" s="6" t="s">
        <v>103</v>
      </c>
      <c r="H2817" s="6" t="s">
        <v>18</v>
      </c>
      <c r="I2817" s="25">
        <v>0.4</v>
      </c>
      <c r="J2817" s="22">
        <v>1750</v>
      </c>
      <c r="K2817" s="23">
        <f t="shared" si="160"/>
        <v>700</v>
      </c>
      <c r="L2817" s="23">
        <f t="shared" si="161"/>
        <v>210</v>
      </c>
      <c r="M2817" s="33">
        <v>0.3</v>
      </c>
      <c r="N2817" s="30">
        <f t="shared" si="157"/>
        <v>0.4</v>
      </c>
      <c r="O2817" s="31">
        <v>700</v>
      </c>
      <c r="P2817" s="31">
        <v>210</v>
      </c>
      <c r="Q2817" s="30">
        <f t="shared" si="158"/>
        <v>280</v>
      </c>
      <c r="R2817" s="27">
        <f t="shared" si="159"/>
        <v>2</v>
      </c>
    </row>
    <row r="2818" spans="1:18">
      <c r="A2818" s="1"/>
      <c r="B2818" s="6" t="s">
        <v>14</v>
      </c>
      <c r="C2818" s="6">
        <v>1185732</v>
      </c>
      <c r="D2818" s="7">
        <v>44239</v>
      </c>
      <c r="E2818" s="6" t="s">
        <v>33</v>
      </c>
      <c r="F2818" s="6" t="s">
        <v>102</v>
      </c>
      <c r="G2818" s="6" t="s">
        <v>103</v>
      </c>
      <c r="H2818" s="6" t="s">
        <v>19</v>
      </c>
      <c r="I2818" s="25">
        <v>0.30000000000000004</v>
      </c>
      <c r="J2818" s="22">
        <v>2250</v>
      </c>
      <c r="K2818" s="23">
        <f t="shared" si="160"/>
        <v>675.00000000000011</v>
      </c>
      <c r="L2818" s="23">
        <f t="shared" si="161"/>
        <v>202.50000000000003</v>
      </c>
      <c r="M2818" s="33">
        <v>0.3</v>
      </c>
      <c r="N2818" s="30">
        <f t="shared" si="157"/>
        <v>0.3</v>
      </c>
      <c r="O2818" s="31">
        <v>675</v>
      </c>
      <c r="P2818" s="31">
        <v>202.5</v>
      </c>
      <c r="Q2818" s="30">
        <f t="shared" si="158"/>
        <v>202.50000000000003</v>
      </c>
      <c r="R2818" s="27">
        <f t="shared" si="159"/>
        <v>2</v>
      </c>
    </row>
    <row r="2819" spans="1:18">
      <c r="A2819" s="1"/>
      <c r="B2819" s="6" t="s">
        <v>14</v>
      </c>
      <c r="C2819" s="6">
        <v>1185732</v>
      </c>
      <c r="D2819" s="7">
        <v>44239</v>
      </c>
      <c r="E2819" s="6" t="s">
        <v>33</v>
      </c>
      <c r="F2819" s="6" t="s">
        <v>102</v>
      </c>
      <c r="G2819" s="6" t="s">
        <v>103</v>
      </c>
      <c r="H2819" s="6" t="s">
        <v>20</v>
      </c>
      <c r="I2819" s="25">
        <v>0.35000000000000003</v>
      </c>
      <c r="J2819" s="22">
        <v>1000</v>
      </c>
      <c r="K2819" s="23">
        <f t="shared" si="160"/>
        <v>350.00000000000006</v>
      </c>
      <c r="L2819" s="23">
        <f t="shared" si="161"/>
        <v>105.00000000000001</v>
      </c>
      <c r="M2819" s="33">
        <v>0.3</v>
      </c>
      <c r="N2819" s="30">
        <f t="shared" ref="N2819:N2882" si="162">_xlfn.NUMBERVALUE(SUBSTITUTE(I2819,"$",""))</f>
        <v>0.35</v>
      </c>
      <c r="O2819" s="31">
        <v>350</v>
      </c>
      <c r="P2819" s="31">
        <v>105</v>
      </c>
      <c r="Q2819" s="30">
        <f t="shared" ref="Q2819:Q2882" si="163">N2819*K2819</f>
        <v>122.50000000000001</v>
      </c>
      <c r="R2819" s="27">
        <f t="shared" si="159"/>
        <v>2</v>
      </c>
    </row>
    <row r="2820" spans="1:18">
      <c r="A2820" s="1"/>
      <c r="B2820" s="6" t="s">
        <v>14</v>
      </c>
      <c r="C2820" s="6">
        <v>1185732</v>
      </c>
      <c r="D2820" s="7">
        <v>44239</v>
      </c>
      <c r="E2820" s="6" t="s">
        <v>33</v>
      </c>
      <c r="F2820" s="6" t="s">
        <v>102</v>
      </c>
      <c r="G2820" s="6" t="s">
        <v>103</v>
      </c>
      <c r="H2820" s="6" t="s">
        <v>21</v>
      </c>
      <c r="I2820" s="25">
        <v>0.49999999999999994</v>
      </c>
      <c r="J2820" s="22">
        <v>1750</v>
      </c>
      <c r="K2820" s="23">
        <f t="shared" si="160"/>
        <v>874.99999999999989</v>
      </c>
      <c r="L2820" s="23">
        <f t="shared" si="161"/>
        <v>306.24999999999994</v>
      </c>
      <c r="M2820" s="33">
        <v>0.35</v>
      </c>
      <c r="N2820" s="30">
        <f t="shared" si="162"/>
        <v>0.5</v>
      </c>
      <c r="O2820" s="31">
        <v>875</v>
      </c>
      <c r="P2820" s="31">
        <v>306.25</v>
      </c>
      <c r="Q2820" s="30">
        <f t="shared" si="163"/>
        <v>437.49999999999994</v>
      </c>
      <c r="R2820" s="27">
        <f t="shared" si="159"/>
        <v>2</v>
      </c>
    </row>
    <row r="2821" spans="1:18">
      <c r="A2821" s="1"/>
      <c r="B2821" s="6" t="s">
        <v>14</v>
      </c>
      <c r="C2821" s="6">
        <v>1185732</v>
      </c>
      <c r="D2821" s="7">
        <v>44239</v>
      </c>
      <c r="E2821" s="6" t="s">
        <v>33</v>
      </c>
      <c r="F2821" s="6" t="s">
        <v>102</v>
      </c>
      <c r="G2821" s="6" t="s">
        <v>103</v>
      </c>
      <c r="H2821" s="6" t="s">
        <v>22</v>
      </c>
      <c r="I2821" s="25">
        <v>0.35</v>
      </c>
      <c r="J2821" s="22">
        <v>2750</v>
      </c>
      <c r="K2821" s="23">
        <f t="shared" si="160"/>
        <v>962.49999999999989</v>
      </c>
      <c r="L2821" s="23">
        <f t="shared" si="161"/>
        <v>385</v>
      </c>
      <c r="M2821" s="33">
        <v>0.4</v>
      </c>
      <c r="N2821" s="30">
        <f t="shared" si="162"/>
        <v>0.35</v>
      </c>
      <c r="O2821" s="31">
        <v>962.5</v>
      </c>
      <c r="P2821" s="31">
        <v>385</v>
      </c>
      <c r="Q2821" s="30">
        <f t="shared" si="163"/>
        <v>336.87499999999994</v>
      </c>
      <c r="R2821" s="27">
        <f t="shared" si="159"/>
        <v>2</v>
      </c>
    </row>
    <row r="2822" spans="1:18">
      <c r="A2822" s="1"/>
      <c r="B2822" s="6" t="s">
        <v>14</v>
      </c>
      <c r="C2822" s="6">
        <v>1185732</v>
      </c>
      <c r="D2822" s="7">
        <v>44266</v>
      </c>
      <c r="E2822" s="6" t="s">
        <v>33</v>
      </c>
      <c r="F2822" s="6" t="s">
        <v>102</v>
      </c>
      <c r="G2822" s="6" t="s">
        <v>103</v>
      </c>
      <c r="H2822" s="6" t="s">
        <v>17</v>
      </c>
      <c r="I2822" s="25">
        <v>0.4</v>
      </c>
      <c r="J2822" s="22">
        <v>4950</v>
      </c>
      <c r="K2822" s="23">
        <f t="shared" si="160"/>
        <v>1980</v>
      </c>
      <c r="L2822" s="23">
        <f t="shared" si="161"/>
        <v>693</v>
      </c>
      <c r="M2822" s="33">
        <v>0.35</v>
      </c>
      <c r="N2822" s="30">
        <f t="shared" si="162"/>
        <v>0.4</v>
      </c>
      <c r="O2822" s="31">
        <v>1980</v>
      </c>
      <c r="P2822" s="31">
        <v>693</v>
      </c>
      <c r="Q2822" s="30">
        <f t="shared" si="163"/>
        <v>792</v>
      </c>
      <c r="R2822" s="27">
        <f t="shared" si="159"/>
        <v>3</v>
      </c>
    </row>
    <row r="2823" spans="1:18">
      <c r="A2823" s="1"/>
      <c r="B2823" s="6" t="s">
        <v>14</v>
      </c>
      <c r="C2823" s="6">
        <v>1185732</v>
      </c>
      <c r="D2823" s="7">
        <v>44266</v>
      </c>
      <c r="E2823" s="6" t="s">
        <v>33</v>
      </c>
      <c r="F2823" s="6" t="s">
        <v>102</v>
      </c>
      <c r="G2823" s="6" t="s">
        <v>103</v>
      </c>
      <c r="H2823" s="6" t="s">
        <v>18</v>
      </c>
      <c r="I2823" s="25">
        <v>0.4</v>
      </c>
      <c r="J2823" s="22">
        <v>2000</v>
      </c>
      <c r="K2823" s="23">
        <f t="shared" si="160"/>
        <v>800</v>
      </c>
      <c r="L2823" s="23">
        <f t="shared" si="161"/>
        <v>240</v>
      </c>
      <c r="M2823" s="33">
        <v>0.3</v>
      </c>
      <c r="N2823" s="30">
        <f t="shared" si="162"/>
        <v>0.4</v>
      </c>
      <c r="O2823" s="31">
        <v>800</v>
      </c>
      <c r="P2823" s="31">
        <v>240</v>
      </c>
      <c r="Q2823" s="30">
        <f t="shared" si="163"/>
        <v>320</v>
      </c>
      <c r="R2823" s="27">
        <f t="shared" si="159"/>
        <v>3</v>
      </c>
    </row>
    <row r="2824" spans="1:18">
      <c r="A2824" s="1"/>
      <c r="B2824" s="6" t="s">
        <v>14</v>
      </c>
      <c r="C2824" s="6">
        <v>1185732</v>
      </c>
      <c r="D2824" s="7">
        <v>44266</v>
      </c>
      <c r="E2824" s="6" t="s">
        <v>33</v>
      </c>
      <c r="F2824" s="6" t="s">
        <v>102</v>
      </c>
      <c r="G2824" s="6" t="s">
        <v>103</v>
      </c>
      <c r="H2824" s="6" t="s">
        <v>19</v>
      </c>
      <c r="I2824" s="25">
        <v>0.30000000000000004</v>
      </c>
      <c r="J2824" s="22">
        <v>2250</v>
      </c>
      <c r="K2824" s="23">
        <f t="shared" si="160"/>
        <v>675.00000000000011</v>
      </c>
      <c r="L2824" s="23">
        <f t="shared" si="161"/>
        <v>202.50000000000003</v>
      </c>
      <c r="M2824" s="33">
        <v>0.3</v>
      </c>
      <c r="N2824" s="30">
        <f t="shared" si="162"/>
        <v>0.3</v>
      </c>
      <c r="O2824" s="31">
        <v>675</v>
      </c>
      <c r="P2824" s="31">
        <v>202.5</v>
      </c>
      <c r="Q2824" s="30">
        <f t="shared" si="163"/>
        <v>202.50000000000003</v>
      </c>
      <c r="R2824" s="27">
        <f t="shared" si="159"/>
        <v>3</v>
      </c>
    </row>
    <row r="2825" spans="1:18">
      <c r="A2825" s="1"/>
      <c r="B2825" s="6" t="s">
        <v>14</v>
      </c>
      <c r="C2825" s="6">
        <v>1185732</v>
      </c>
      <c r="D2825" s="7">
        <v>44266</v>
      </c>
      <c r="E2825" s="6" t="s">
        <v>33</v>
      </c>
      <c r="F2825" s="6" t="s">
        <v>102</v>
      </c>
      <c r="G2825" s="6" t="s">
        <v>103</v>
      </c>
      <c r="H2825" s="6" t="s">
        <v>20</v>
      </c>
      <c r="I2825" s="25">
        <v>0.35</v>
      </c>
      <c r="J2825" s="22">
        <v>750</v>
      </c>
      <c r="K2825" s="23">
        <f t="shared" si="160"/>
        <v>262.5</v>
      </c>
      <c r="L2825" s="23">
        <f t="shared" si="161"/>
        <v>78.75</v>
      </c>
      <c r="M2825" s="33">
        <v>0.3</v>
      </c>
      <c r="N2825" s="30">
        <f t="shared" si="162"/>
        <v>0.35</v>
      </c>
      <c r="O2825" s="31">
        <v>262.5</v>
      </c>
      <c r="P2825" s="31">
        <v>78.75</v>
      </c>
      <c r="Q2825" s="30">
        <f t="shared" si="163"/>
        <v>91.875</v>
      </c>
      <c r="R2825" s="27">
        <f t="shared" si="159"/>
        <v>3</v>
      </c>
    </row>
    <row r="2826" spans="1:18">
      <c r="A2826" s="1"/>
      <c r="B2826" s="6" t="s">
        <v>14</v>
      </c>
      <c r="C2826" s="6">
        <v>1185732</v>
      </c>
      <c r="D2826" s="7">
        <v>44266</v>
      </c>
      <c r="E2826" s="6" t="s">
        <v>33</v>
      </c>
      <c r="F2826" s="6" t="s">
        <v>102</v>
      </c>
      <c r="G2826" s="6" t="s">
        <v>103</v>
      </c>
      <c r="H2826" s="6" t="s">
        <v>21</v>
      </c>
      <c r="I2826" s="25">
        <v>0.5</v>
      </c>
      <c r="J2826" s="22">
        <v>1250</v>
      </c>
      <c r="K2826" s="23">
        <f t="shared" si="160"/>
        <v>625</v>
      </c>
      <c r="L2826" s="23">
        <f t="shared" si="161"/>
        <v>218.75</v>
      </c>
      <c r="M2826" s="33">
        <v>0.35</v>
      </c>
      <c r="N2826" s="30">
        <f t="shared" si="162"/>
        <v>0.5</v>
      </c>
      <c r="O2826" s="31">
        <v>625</v>
      </c>
      <c r="P2826" s="31">
        <v>218.75</v>
      </c>
      <c r="Q2826" s="30">
        <f t="shared" si="163"/>
        <v>312.5</v>
      </c>
      <c r="R2826" s="27">
        <f t="shared" si="159"/>
        <v>3</v>
      </c>
    </row>
    <row r="2827" spans="1:18">
      <c r="A2827" s="1"/>
      <c r="B2827" s="6" t="s">
        <v>14</v>
      </c>
      <c r="C2827" s="6">
        <v>1185732</v>
      </c>
      <c r="D2827" s="7">
        <v>44266</v>
      </c>
      <c r="E2827" s="6" t="s">
        <v>33</v>
      </c>
      <c r="F2827" s="6" t="s">
        <v>102</v>
      </c>
      <c r="G2827" s="6" t="s">
        <v>103</v>
      </c>
      <c r="H2827" s="6" t="s">
        <v>22</v>
      </c>
      <c r="I2827" s="25">
        <v>0.4</v>
      </c>
      <c r="J2827" s="22">
        <v>2250</v>
      </c>
      <c r="K2827" s="23">
        <f t="shared" si="160"/>
        <v>900</v>
      </c>
      <c r="L2827" s="23">
        <f t="shared" si="161"/>
        <v>360</v>
      </c>
      <c r="M2827" s="33">
        <v>0.4</v>
      </c>
      <c r="N2827" s="30">
        <f t="shared" si="162"/>
        <v>0.4</v>
      </c>
      <c r="O2827" s="31">
        <v>900</v>
      </c>
      <c r="P2827" s="31">
        <v>360</v>
      </c>
      <c r="Q2827" s="30">
        <f t="shared" si="163"/>
        <v>360</v>
      </c>
      <c r="R2827" s="27">
        <f t="shared" si="159"/>
        <v>3</v>
      </c>
    </row>
    <row r="2828" spans="1:18">
      <c r="A2828" s="1"/>
      <c r="B2828" s="6" t="s">
        <v>14</v>
      </c>
      <c r="C2828" s="6">
        <v>1185732</v>
      </c>
      <c r="D2828" s="7">
        <v>44298</v>
      </c>
      <c r="E2828" s="6" t="s">
        <v>33</v>
      </c>
      <c r="F2828" s="6" t="s">
        <v>102</v>
      </c>
      <c r="G2828" s="6" t="s">
        <v>103</v>
      </c>
      <c r="H2828" s="6" t="s">
        <v>17</v>
      </c>
      <c r="I2828" s="25">
        <v>0.4</v>
      </c>
      <c r="J2828" s="22">
        <v>4500</v>
      </c>
      <c r="K2828" s="23">
        <f t="shared" si="160"/>
        <v>1800</v>
      </c>
      <c r="L2828" s="23">
        <f t="shared" si="161"/>
        <v>630</v>
      </c>
      <c r="M2828" s="33">
        <v>0.35</v>
      </c>
      <c r="N2828" s="30">
        <f t="shared" si="162"/>
        <v>0.4</v>
      </c>
      <c r="O2828" s="31">
        <v>1800</v>
      </c>
      <c r="P2828" s="31">
        <v>630</v>
      </c>
      <c r="Q2828" s="30">
        <f t="shared" si="163"/>
        <v>720</v>
      </c>
      <c r="R2828" s="27">
        <f t="shared" si="159"/>
        <v>4</v>
      </c>
    </row>
    <row r="2829" spans="1:18">
      <c r="A2829" s="1"/>
      <c r="B2829" s="6" t="s">
        <v>14</v>
      </c>
      <c r="C2829" s="6">
        <v>1185732</v>
      </c>
      <c r="D2829" s="7">
        <v>44298</v>
      </c>
      <c r="E2829" s="6" t="s">
        <v>33</v>
      </c>
      <c r="F2829" s="6" t="s">
        <v>102</v>
      </c>
      <c r="G2829" s="6" t="s">
        <v>103</v>
      </c>
      <c r="H2829" s="6" t="s">
        <v>18</v>
      </c>
      <c r="I2829" s="25">
        <v>0.4</v>
      </c>
      <c r="J2829" s="22">
        <v>1500</v>
      </c>
      <c r="K2829" s="23">
        <f t="shared" si="160"/>
        <v>600</v>
      </c>
      <c r="L2829" s="23">
        <f t="shared" si="161"/>
        <v>180</v>
      </c>
      <c r="M2829" s="33">
        <v>0.3</v>
      </c>
      <c r="N2829" s="30">
        <f t="shared" si="162"/>
        <v>0.4</v>
      </c>
      <c r="O2829" s="31">
        <v>600</v>
      </c>
      <c r="P2829" s="31">
        <v>180</v>
      </c>
      <c r="Q2829" s="30">
        <f t="shared" si="163"/>
        <v>240</v>
      </c>
      <c r="R2829" s="27">
        <f t="shared" si="159"/>
        <v>4</v>
      </c>
    </row>
    <row r="2830" spans="1:18">
      <c r="A2830" s="1"/>
      <c r="B2830" s="6" t="s">
        <v>14</v>
      </c>
      <c r="C2830" s="6">
        <v>1185732</v>
      </c>
      <c r="D2830" s="7">
        <v>44298</v>
      </c>
      <c r="E2830" s="6" t="s">
        <v>33</v>
      </c>
      <c r="F2830" s="6" t="s">
        <v>102</v>
      </c>
      <c r="G2830" s="6" t="s">
        <v>103</v>
      </c>
      <c r="H2830" s="6" t="s">
        <v>19</v>
      </c>
      <c r="I2830" s="25">
        <v>0.30000000000000004</v>
      </c>
      <c r="J2830" s="22">
        <v>1500</v>
      </c>
      <c r="K2830" s="23">
        <f t="shared" si="160"/>
        <v>450.00000000000006</v>
      </c>
      <c r="L2830" s="23">
        <f t="shared" si="161"/>
        <v>135</v>
      </c>
      <c r="M2830" s="33">
        <v>0.3</v>
      </c>
      <c r="N2830" s="30">
        <f t="shared" si="162"/>
        <v>0.3</v>
      </c>
      <c r="O2830" s="31">
        <v>450</v>
      </c>
      <c r="P2830" s="31">
        <v>135</v>
      </c>
      <c r="Q2830" s="30">
        <f t="shared" si="163"/>
        <v>135</v>
      </c>
      <c r="R2830" s="27">
        <f t="shared" si="159"/>
        <v>4</v>
      </c>
    </row>
    <row r="2831" spans="1:18">
      <c r="A2831" s="1"/>
      <c r="B2831" s="6" t="s">
        <v>14</v>
      </c>
      <c r="C2831" s="6">
        <v>1185732</v>
      </c>
      <c r="D2831" s="7">
        <v>44298</v>
      </c>
      <c r="E2831" s="6" t="s">
        <v>33</v>
      </c>
      <c r="F2831" s="6" t="s">
        <v>102</v>
      </c>
      <c r="G2831" s="6" t="s">
        <v>103</v>
      </c>
      <c r="H2831" s="6" t="s">
        <v>20</v>
      </c>
      <c r="I2831" s="25">
        <v>0.35</v>
      </c>
      <c r="J2831" s="22">
        <v>750</v>
      </c>
      <c r="K2831" s="23">
        <f t="shared" si="160"/>
        <v>262.5</v>
      </c>
      <c r="L2831" s="23">
        <f t="shared" si="161"/>
        <v>78.75</v>
      </c>
      <c r="M2831" s="33">
        <v>0.3</v>
      </c>
      <c r="N2831" s="30">
        <f t="shared" si="162"/>
        <v>0.35</v>
      </c>
      <c r="O2831" s="31">
        <v>262.5</v>
      </c>
      <c r="P2831" s="31">
        <v>78.75</v>
      </c>
      <c r="Q2831" s="30">
        <f t="shared" si="163"/>
        <v>91.875</v>
      </c>
      <c r="R2831" s="27">
        <f t="shared" si="159"/>
        <v>4</v>
      </c>
    </row>
    <row r="2832" spans="1:18">
      <c r="A2832" s="1"/>
      <c r="B2832" s="6" t="s">
        <v>14</v>
      </c>
      <c r="C2832" s="6">
        <v>1185732</v>
      </c>
      <c r="D2832" s="7">
        <v>44298</v>
      </c>
      <c r="E2832" s="6" t="s">
        <v>33</v>
      </c>
      <c r="F2832" s="6" t="s">
        <v>102</v>
      </c>
      <c r="G2832" s="6" t="s">
        <v>103</v>
      </c>
      <c r="H2832" s="6" t="s">
        <v>21</v>
      </c>
      <c r="I2832" s="25">
        <v>0.6</v>
      </c>
      <c r="J2832" s="22">
        <v>1000</v>
      </c>
      <c r="K2832" s="23">
        <f t="shared" si="160"/>
        <v>600</v>
      </c>
      <c r="L2832" s="23">
        <f t="shared" si="161"/>
        <v>210</v>
      </c>
      <c r="M2832" s="33">
        <v>0.35</v>
      </c>
      <c r="N2832" s="30">
        <f t="shared" si="162"/>
        <v>0.6</v>
      </c>
      <c r="O2832" s="31">
        <v>600</v>
      </c>
      <c r="P2832" s="31">
        <v>210</v>
      </c>
      <c r="Q2832" s="30">
        <f t="shared" si="163"/>
        <v>360</v>
      </c>
      <c r="R2832" s="27">
        <f t="shared" si="159"/>
        <v>4</v>
      </c>
    </row>
    <row r="2833" spans="1:18">
      <c r="A2833" s="1"/>
      <c r="B2833" s="6" t="s">
        <v>14</v>
      </c>
      <c r="C2833" s="6">
        <v>1185732</v>
      </c>
      <c r="D2833" s="7">
        <v>44298</v>
      </c>
      <c r="E2833" s="6" t="s">
        <v>33</v>
      </c>
      <c r="F2833" s="6" t="s">
        <v>102</v>
      </c>
      <c r="G2833" s="6" t="s">
        <v>103</v>
      </c>
      <c r="H2833" s="6" t="s">
        <v>22</v>
      </c>
      <c r="I2833" s="25">
        <v>0.5</v>
      </c>
      <c r="J2833" s="22">
        <v>2250</v>
      </c>
      <c r="K2833" s="23">
        <f t="shared" si="160"/>
        <v>1125</v>
      </c>
      <c r="L2833" s="23">
        <f t="shared" si="161"/>
        <v>450</v>
      </c>
      <c r="M2833" s="33">
        <v>0.4</v>
      </c>
      <c r="N2833" s="30">
        <f t="shared" si="162"/>
        <v>0.5</v>
      </c>
      <c r="O2833" s="31">
        <v>1125</v>
      </c>
      <c r="P2833" s="31">
        <v>450</v>
      </c>
      <c r="Q2833" s="30">
        <f t="shared" si="163"/>
        <v>562.5</v>
      </c>
      <c r="R2833" s="27">
        <f t="shared" si="159"/>
        <v>4</v>
      </c>
    </row>
    <row r="2834" spans="1:18">
      <c r="A2834" s="1"/>
      <c r="B2834" s="6" t="s">
        <v>14</v>
      </c>
      <c r="C2834" s="6">
        <v>1185732</v>
      </c>
      <c r="D2834" s="7">
        <v>44329</v>
      </c>
      <c r="E2834" s="6" t="s">
        <v>33</v>
      </c>
      <c r="F2834" s="6" t="s">
        <v>102</v>
      </c>
      <c r="G2834" s="6" t="s">
        <v>103</v>
      </c>
      <c r="H2834" s="6" t="s">
        <v>17</v>
      </c>
      <c r="I2834" s="25">
        <v>0.6</v>
      </c>
      <c r="J2834" s="22">
        <v>4950</v>
      </c>
      <c r="K2834" s="23">
        <f t="shared" si="160"/>
        <v>2970</v>
      </c>
      <c r="L2834" s="23">
        <f t="shared" si="161"/>
        <v>1039.5</v>
      </c>
      <c r="M2834" s="33">
        <v>0.35</v>
      </c>
      <c r="N2834" s="30">
        <f t="shared" si="162"/>
        <v>0.6</v>
      </c>
      <c r="O2834" s="31">
        <v>2970</v>
      </c>
      <c r="P2834" s="31">
        <v>1039.5</v>
      </c>
      <c r="Q2834" s="30">
        <f t="shared" si="163"/>
        <v>1782</v>
      </c>
      <c r="R2834" s="27">
        <f t="shared" si="159"/>
        <v>5</v>
      </c>
    </row>
    <row r="2835" spans="1:18">
      <c r="A2835" s="1"/>
      <c r="B2835" s="6" t="s">
        <v>14</v>
      </c>
      <c r="C2835" s="6">
        <v>1185732</v>
      </c>
      <c r="D2835" s="7">
        <v>44329</v>
      </c>
      <c r="E2835" s="6" t="s">
        <v>33</v>
      </c>
      <c r="F2835" s="6" t="s">
        <v>102</v>
      </c>
      <c r="G2835" s="6" t="s">
        <v>103</v>
      </c>
      <c r="H2835" s="6" t="s">
        <v>18</v>
      </c>
      <c r="I2835" s="25">
        <v>0.5</v>
      </c>
      <c r="J2835" s="22">
        <v>2000</v>
      </c>
      <c r="K2835" s="23">
        <f t="shared" si="160"/>
        <v>1000</v>
      </c>
      <c r="L2835" s="23">
        <f t="shared" si="161"/>
        <v>300</v>
      </c>
      <c r="M2835" s="33">
        <v>0.3</v>
      </c>
      <c r="N2835" s="30">
        <f t="shared" si="162"/>
        <v>0.5</v>
      </c>
      <c r="O2835" s="31">
        <v>1000</v>
      </c>
      <c r="P2835" s="31">
        <v>300</v>
      </c>
      <c r="Q2835" s="30">
        <f t="shared" si="163"/>
        <v>500</v>
      </c>
      <c r="R2835" s="27">
        <f t="shared" si="159"/>
        <v>5</v>
      </c>
    </row>
    <row r="2836" spans="1:18">
      <c r="A2836" s="1"/>
      <c r="B2836" s="6" t="s">
        <v>14</v>
      </c>
      <c r="C2836" s="6">
        <v>1185732</v>
      </c>
      <c r="D2836" s="7">
        <v>44329</v>
      </c>
      <c r="E2836" s="6" t="s">
        <v>33</v>
      </c>
      <c r="F2836" s="6" t="s">
        <v>102</v>
      </c>
      <c r="G2836" s="6" t="s">
        <v>103</v>
      </c>
      <c r="H2836" s="6" t="s">
        <v>19</v>
      </c>
      <c r="I2836" s="25">
        <v>0.45</v>
      </c>
      <c r="J2836" s="22">
        <v>1750</v>
      </c>
      <c r="K2836" s="23">
        <f t="shared" si="160"/>
        <v>787.5</v>
      </c>
      <c r="L2836" s="23">
        <f t="shared" si="161"/>
        <v>236.25</v>
      </c>
      <c r="M2836" s="33">
        <v>0.3</v>
      </c>
      <c r="N2836" s="30">
        <f t="shared" si="162"/>
        <v>0.45</v>
      </c>
      <c r="O2836" s="31">
        <v>787.5</v>
      </c>
      <c r="P2836" s="31">
        <v>236.25</v>
      </c>
      <c r="Q2836" s="30">
        <f t="shared" si="163"/>
        <v>354.375</v>
      </c>
      <c r="R2836" s="27">
        <f t="shared" si="159"/>
        <v>5</v>
      </c>
    </row>
    <row r="2837" spans="1:18">
      <c r="A2837" s="1"/>
      <c r="B2837" s="6" t="s">
        <v>14</v>
      </c>
      <c r="C2837" s="6">
        <v>1185732</v>
      </c>
      <c r="D2837" s="7">
        <v>44329</v>
      </c>
      <c r="E2837" s="6" t="s">
        <v>33</v>
      </c>
      <c r="F2837" s="6" t="s">
        <v>102</v>
      </c>
      <c r="G2837" s="6" t="s">
        <v>103</v>
      </c>
      <c r="H2837" s="6" t="s">
        <v>20</v>
      </c>
      <c r="I2837" s="25">
        <v>0.45</v>
      </c>
      <c r="J2837" s="22">
        <v>1000</v>
      </c>
      <c r="K2837" s="23">
        <f t="shared" si="160"/>
        <v>450</v>
      </c>
      <c r="L2837" s="23">
        <f t="shared" si="161"/>
        <v>135</v>
      </c>
      <c r="M2837" s="33">
        <v>0.3</v>
      </c>
      <c r="N2837" s="30">
        <f t="shared" si="162"/>
        <v>0.45</v>
      </c>
      <c r="O2837" s="31">
        <v>450</v>
      </c>
      <c r="P2837" s="31">
        <v>135</v>
      </c>
      <c r="Q2837" s="30">
        <f t="shared" si="163"/>
        <v>202.5</v>
      </c>
      <c r="R2837" s="27">
        <f t="shared" si="159"/>
        <v>5</v>
      </c>
    </row>
    <row r="2838" spans="1:18">
      <c r="A2838" s="1"/>
      <c r="B2838" s="6" t="s">
        <v>14</v>
      </c>
      <c r="C2838" s="6">
        <v>1185732</v>
      </c>
      <c r="D2838" s="7">
        <v>44329</v>
      </c>
      <c r="E2838" s="6" t="s">
        <v>33</v>
      </c>
      <c r="F2838" s="6" t="s">
        <v>102</v>
      </c>
      <c r="G2838" s="6" t="s">
        <v>103</v>
      </c>
      <c r="H2838" s="6" t="s">
        <v>21</v>
      </c>
      <c r="I2838" s="25">
        <v>0.54999999999999993</v>
      </c>
      <c r="J2838" s="22">
        <v>1250</v>
      </c>
      <c r="K2838" s="23">
        <f t="shared" si="160"/>
        <v>687.49999999999989</v>
      </c>
      <c r="L2838" s="23">
        <f t="shared" si="161"/>
        <v>240.62499999999994</v>
      </c>
      <c r="M2838" s="33">
        <v>0.35</v>
      </c>
      <c r="N2838" s="30">
        <f t="shared" si="162"/>
        <v>0.55000000000000004</v>
      </c>
      <c r="O2838" s="31">
        <v>687.5</v>
      </c>
      <c r="P2838" s="31">
        <v>240.625</v>
      </c>
      <c r="Q2838" s="30">
        <f t="shared" si="163"/>
        <v>378.12499999999994</v>
      </c>
      <c r="R2838" s="27">
        <f t="shared" si="159"/>
        <v>5</v>
      </c>
    </row>
    <row r="2839" spans="1:18">
      <c r="A2839" s="1"/>
      <c r="B2839" s="6" t="s">
        <v>14</v>
      </c>
      <c r="C2839" s="6">
        <v>1185732</v>
      </c>
      <c r="D2839" s="7">
        <v>44329</v>
      </c>
      <c r="E2839" s="6" t="s">
        <v>33</v>
      </c>
      <c r="F2839" s="6" t="s">
        <v>102</v>
      </c>
      <c r="G2839" s="6" t="s">
        <v>103</v>
      </c>
      <c r="H2839" s="6" t="s">
        <v>22</v>
      </c>
      <c r="I2839" s="25">
        <v>0.6</v>
      </c>
      <c r="J2839" s="22">
        <v>2500</v>
      </c>
      <c r="K2839" s="23">
        <f t="shared" si="160"/>
        <v>1500</v>
      </c>
      <c r="L2839" s="23">
        <f t="shared" si="161"/>
        <v>600</v>
      </c>
      <c r="M2839" s="33">
        <v>0.4</v>
      </c>
      <c r="N2839" s="30">
        <f t="shared" si="162"/>
        <v>0.6</v>
      </c>
      <c r="O2839" s="31">
        <v>1500</v>
      </c>
      <c r="P2839" s="31">
        <v>600</v>
      </c>
      <c r="Q2839" s="30">
        <f t="shared" si="163"/>
        <v>900</v>
      </c>
      <c r="R2839" s="27">
        <f t="shared" si="159"/>
        <v>5</v>
      </c>
    </row>
    <row r="2840" spans="1:18">
      <c r="A2840" s="1"/>
      <c r="B2840" s="6" t="s">
        <v>14</v>
      </c>
      <c r="C2840" s="6">
        <v>1185732</v>
      </c>
      <c r="D2840" s="7">
        <v>44359</v>
      </c>
      <c r="E2840" s="6" t="s">
        <v>33</v>
      </c>
      <c r="F2840" s="6" t="s">
        <v>102</v>
      </c>
      <c r="G2840" s="6" t="s">
        <v>103</v>
      </c>
      <c r="H2840" s="6" t="s">
        <v>17</v>
      </c>
      <c r="I2840" s="25">
        <v>0.45</v>
      </c>
      <c r="J2840" s="22">
        <v>5000</v>
      </c>
      <c r="K2840" s="23">
        <f t="shared" si="160"/>
        <v>2250</v>
      </c>
      <c r="L2840" s="23">
        <f t="shared" si="161"/>
        <v>787.5</v>
      </c>
      <c r="M2840" s="33">
        <v>0.35</v>
      </c>
      <c r="N2840" s="30">
        <f t="shared" si="162"/>
        <v>0.45</v>
      </c>
      <c r="O2840" s="31">
        <v>2250</v>
      </c>
      <c r="P2840" s="31">
        <v>787.5</v>
      </c>
      <c r="Q2840" s="30">
        <f t="shared" si="163"/>
        <v>1012.5</v>
      </c>
      <c r="R2840" s="27">
        <f t="shared" si="159"/>
        <v>6</v>
      </c>
    </row>
    <row r="2841" spans="1:18">
      <c r="A2841" s="1"/>
      <c r="B2841" s="6" t="s">
        <v>14</v>
      </c>
      <c r="C2841" s="6">
        <v>1185732</v>
      </c>
      <c r="D2841" s="7">
        <v>44359</v>
      </c>
      <c r="E2841" s="6" t="s">
        <v>33</v>
      </c>
      <c r="F2841" s="6" t="s">
        <v>102</v>
      </c>
      <c r="G2841" s="6" t="s">
        <v>103</v>
      </c>
      <c r="H2841" s="6" t="s">
        <v>18</v>
      </c>
      <c r="I2841" s="25">
        <v>0.40000000000000008</v>
      </c>
      <c r="J2841" s="22">
        <v>2500</v>
      </c>
      <c r="K2841" s="23">
        <f t="shared" si="160"/>
        <v>1000.0000000000002</v>
      </c>
      <c r="L2841" s="23">
        <f t="shared" si="161"/>
        <v>300.00000000000006</v>
      </c>
      <c r="M2841" s="33">
        <v>0.3</v>
      </c>
      <c r="N2841" s="30">
        <f t="shared" si="162"/>
        <v>0.4</v>
      </c>
      <c r="O2841" s="31">
        <v>1000</v>
      </c>
      <c r="P2841" s="31">
        <v>300</v>
      </c>
      <c r="Q2841" s="30">
        <f t="shared" si="163"/>
        <v>400.00000000000011</v>
      </c>
      <c r="R2841" s="27">
        <f t="shared" si="159"/>
        <v>6</v>
      </c>
    </row>
    <row r="2842" spans="1:18">
      <c r="A2842" s="1"/>
      <c r="B2842" s="6" t="s">
        <v>14</v>
      </c>
      <c r="C2842" s="6">
        <v>1185732</v>
      </c>
      <c r="D2842" s="7">
        <v>44359</v>
      </c>
      <c r="E2842" s="6" t="s">
        <v>33</v>
      </c>
      <c r="F2842" s="6" t="s">
        <v>102</v>
      </c>
      <c r="G2842" s="6" t="s">
        <v>103</v>
      </c>
      <c r="H2842" s="6" t="s">
        <v>19</v>
      </c>
      <c r="I2842" s="25">
        <v>0.35000000000000003</v>
      </c>
      <c r="J2842" s="22">
        <v>2000</v>
      </c>
      <c r="K2842" s="23">
        <f t="shared" si="160"/>
        <v>700.00000000000011</v>
      </c>
      <c r="L2842" s="23">
        <f t="shared" si="161"/>
        <v>210.00000000000003</v>
      </c>
      <c r="M2842" s="33">
        <v>0.3</v>
      </c>
      <c r="N2842" s="30">
        <f t="shared" si="162"/>
        <v>0.35</v>
      </c>
      <c r="O2842" s="31">
        <v>700</v>
      </c>
      <c r="P2842" s="31">
        <v>210</v>
      </c>
      <c r="Q2842" s="30">
        <f t="shared" si="163"/>
        <v>245.00000000000003</v>
      </c>
      <c r="R2842" s="27">
        <f t="shared" si="159"/>
        <v>6</v>
      </c>
    </row>
    <row r="2843" spans="1:18">
      <c r="A2843" s="1"/>
      <c r="B2843" s="6" t="s">
        <v>14</v>
      </c>
      <c r="C2843" s="6">
        <v>1185732</v>
      </c>
      <c r="D2843" s="7">
        <v>44359</v>
      </c>
      <c r="E2843" s="6" t="s">
        <v>33</v>
      </c>
      <c r="F2843" s="6" t="s">
        <v>102</v>
      </c>
      <c r="G2843" s="6" t="s">
        <v>103</v>
      </c>
      <c r="H2843" s="6" t="s">
        <v>20</v>
      </c>
      <c r="I2843" s="25">
        <v>0.35000000000000003</v>
      </c>
      <c r="J2843" s="22">
        <v>1750</v>
      </c>
      <c r="K2843" s="23">
        <f t="shared" si="160"/>
        <v>612.50000000000011</v>
      </c>
      <c r="L2843" s="23">
        <f t="shared" si="161"/>
        <v>183.75000000000003</v>
      </c>
      <c r="M2843" s="33">
        <v>0.3</v>
      </c>
      <c r="N2843" s="30">
        <f t="shared" si="162"/>
        <v>0.35</v>
      </c>
      <c r="O2843" s="31">
        <v>612.5</v>
      </c>
      <c r="P2843" s="31">
        <v>183.75</v>
      </c>
      <c r="Q2843" s="30">
        <f t="shared" si="163"/>
        <v>214.37500000000003</v>
      </c>
      <c r="R2843" s="27">
        <f t="shared" ref="R2843:R2906" si="164">MONTH(D2843)</f>
        <v>6</v>
      </c>
    </row>
    <row r="2844" spans="1:18">
      <c r="A2844" s="1"/>
      <c r="B2844" s="6" t="s">
        <v>14</v>
      </c>
      <c r="C2844" s="6">
        <v>1185732</v>
      </c>
      <c r="D2844" s="7">
        <v>44359</v>
      </c>
      <c r="E2844" s="6" t="s">
        <v>33</v>
      </c>
      <c r="F2844" s="6" t="s">
        <v>102</v>
      </c>
      <c r="G2844" s="6" t="s">
        <v>103</v>
      </c>
      <c r="H2844" s="6" t="s">
        <v>21</v>
      </c>
      <c r="I2844" s="25">
        <v>0.45</v>
      </c>
      <c r="J2844" s="22">
        <v>1750</v>
      </c>
      <c r="K2844" s="23">
        <f t="shared" si="160"/>
        <v>787.5</v>
      </c>
      <c r="L2844" s="23">
        <f t="shared" si="161"/>
        <v>275.625</v>
      </c>
      <c r="M2844" s="33">
        <v>0.35</v>
      </c>
      <c r="N2844" s="30">
        <f t="shared" si="162"/>
        <v>0.45</v>
      </c>
      <c r="O2844" s="31">
        <v>787.5</v>
      </c>
      <c r="P2844" s="31">
        <v>275.625</v>
      </c>
      <c r="Q2844" s="30">
        <f t="shared" si="163"/>
        <v>354.375</v>
      </c>
      <c r="R2844" s="27">
        <f t="shared" si="164"/>
        <v>6</v>
      </c>
    </row>
    <row r="2845" spans="1:18">
      <c r="A2845" s="1"/>
      <c r="B2845" s="6" t="s">
        <v>14</v>
      </c>
      <c r="C2845" s="6">
        <v>1185732</v>
      </c>
      <c r="D2845" s="7">
        <v>44359</v>
      </c>
      <c r="E2845" s="6" t="s">
        <v>33</v>
      </c>
      <c r="F2845" s="6" t="s">
        <v>102</v>
      </c>
      <c r="G2845" s="6" t="s">
        <v>103</v>
      </c>
      <c r="H2845" s="6" t="s">
        <v>22</v>
      </c>
      <c r="I2845" s="25">
        <v>0.55000000000000004</v>
      </c>
      <c r="J2845" s="22">
        <v>3250</v>
      </c>
      <c r="K2845" s="23">
        <f t="shared" si="160"/>
        <v>1787.5000000000002</v>
      </c>
      <c r="L2845" s="23">
        <f t="shared" si="161"/>
        <v>715.00000000000011</v>
      </c>
      <c r="M2845" s="33">
        <v>0.4</v>
      </c>
      <c r="N2845" s="30">
        <f t="shared" si="162"/>
        <v>0.55000000000000004</v>
      </c>
      <c r="O2845" s="31">
        <v>1787.5</v>
      </c>
      <c r="P2845" s="31">
        <v>715</v>
      </c>
      <c r="Q2845" s="30">
        <f t="shared" si="163"/>
        <v>983.12500000000023</v>
      </c>
      <c r="R2845" s="27">
        <f t="shared" si="164"/>
        <v>6</v>
      </c>
    </row>
    <row r="2846" spans="1:18">
      <c r="A2846" s="1"/>
      <c r="B2846" s="6" t="s">
        <v>14</v>
      </c>
      <c r="C2846" s="6">
        <v>1185732</v>
      </c>
      <c r="D2846" s="7">
        <v>44388</v>
      </c>
      <c r="E2846" s="6" t="s">
        <v>33</v>
      </c>
      <c r="F2846" s="6" t="s">
        <v>102</v>
      </c>
      <c r="G2846" s="6" t="s">
        <v>103</v>
      </c>
      <c r="H2846" s="6" t="s">
        <v>17</v>
      </c>
      <c r="I2846" s="25">
        <v>0.5</v>
      </c>
      <c r="J2846" s="22">
        <v>5500</v>
      </c>
      <c r="K2846" s="23">
        <f t="shared" si="160"/>
        <v>2750</v>
      </c>
      <c r="L2846" s="23">
        <f t="shared" si="161"/>
        <v>962.49999999999989</v>
      </c>
      <c r="M2846" s="33">
        <v>0.35</v>
      </c>
      <c r="N2846" s="30">
        <f t="shared" si="162"/>
        <v>0.5</v>
      </c>
      <c r="O2846" s="31">
        <v>2750</v>
      </c>
      <c r="P2846" s="31">
        <v>962.5</v>
      </c>
      <c r="Q2846" s="30">
        <f t="shared" si="163"/>
        <v>1375</v>
      </c>
      <c r="R2846" s="27">
        <f t="shared" si="164"/>
        <v>7</v>
      </c>
    </row>
    <row r="2847" spans="1:18">
      <c r="A2847" s="1"/>
      <c r="B2847" s="6" t="s">
        <v>14</v>
      </c>
      <c r="C2847" s="6">
        <v>1185732</v>
      </c>
      <c r="D2847" s="7">
        <v>44388</v>
      </c>
      <c r="E2847" s="6" t="s">
        <v>33</v>
      </c>
      <c r="F2847" s="6" t="s">
        <v>102</v>
      </c>
      <c r="G2847" s="6" t="s">
        <v>103</v>
      </c>
      <c r="H2847" s="6" t="s">
        <v>18</v>
      </c>
      <c r="I2847" s="25">
        <v>0.45000000000000007</v>
      </c>
      <c r="J2847" s="22">
        <v>3000</v>
      </c>
      <c r="K2847" s="23">
        <f t="shared" si="160"/>
        <v>1350.0000000000002</v>
      </c>
      <c r="L2847" s="23">
        <f t="shared" si="161"/>
        <v>405.00000000000006</v>
      </c>
      <c r="M2847" s="33">
        <v>0.3</v>
      </c>
      <c r="N2847" s="30">
        <f t="shared" si="162"/>
        <v>0.45</v>
      </c>
      <c r="O2847" s="31">
        <v>1350</v>
      </c>
      <c r="P2847" s="31">
        <v>405</v>
      </c>
      <c r="Q2847" s="30">
        <f t="shared" si="163"/>
        <v>607.50000000000011</v>
      </c>
      <c r="R2847" s="27">
        <f t="shared" si="164"/>
        <v>7</v>
      </c>
    </row>
    <row r="2848" spans="1:18">
      <c r="A2848" s="1"/>
      <c r="B2848" s="6" t="s">
        <v>14</v>
      </c>
      <c r="C2848" s="6">
        <v>1185732</v>
      </c>
      <c r="D2848" s="7">
        <v>44388</v>
      </c>
      <c r="E2848" s="6" t="s">
        <v>33</v>
      </c>
      <c r="F2848" s="6" t="s">
        <v>102</v>
      </c>
      <c r="G2848" s="6" t="s">
        <v>103</v>
      </c>
      <c r="H2848" s="6" t="s">
        <v>19</v>
      </c>
      <c r="I2848" s="25">
        <v>0.4</v>
      </c>
      <c r="J2848" s="22">
        <v>2250</v>
      </c>
      <c r="K2848" s="23">
        <f t="shared" si="160"/>
        <v>900</v>
      </c>
      <c r="L2848" s="23">
        <f t="shared" si="161"/>
        <v>270</v>
      </c>
      <c r="M2848" s="33">
        <v>0.3</v>
      </c>
      <c r="N2848" s="30">
        <f t="shared" si="162"/>
        <v>0.4</v>
      </c>
      <c r="O2848" s="31">
        <v>900</v>
      </c>
      <c r="P2848" s="31">
        <v>270</v>
      </c>
      <c r="Q2848" s="30">
        <f t="shared" si="163"/>
        <v>360</v>
      </c>
      <c r="R2848" s="27">
        <f t="shared" si="164"/>
        <v>7</v>
      </c>
    </row>
    <row r="2849" spans="1:18">
      <c r="A2849" s="1"/>
      <c r="B2849" s="6" t="s">
        <v>14</v>
      </c>
      <c r="C2849" s="6">
        <v>1185732</v>
      </c>
      <c r="D2849" s="7">
        <v>44388</v>
      </c>
      <c r="E2849" s="6" t="s">
        <v>33</v>
      </c>
      <c r="F2849" s="6" t="s">
        <v>102</v>
      </c>
      <c r="G2849" s="6" t="s">
        <v>103</v>
      </c>
      <c r="H2849" s="6" t="s">
        <v>20</v>
      </c>
      <c r="I2849" s="25">
        <v>0.4</v>
      </c>
      <c r="J2849" s="22">
        <v>1750</v>
      </c>
      <c r="K2849" s="23">
        <f t="shared" si="160"/>
        <v>700</v>
      </c>
      <c r="L2849" s="23">
        <f t="shared" si="161"/>
        <v>210</v>
      </c>
      <c r="M2849" s="33">
        <v>0.3</v>
      </c>
      <c r="N2849" s="30">
        <f t="shared" si="162"/>
        <v>0.4</v>
      </c>
      <c r="O2849" s="31">
        <v>700</v>
      </c>
      <c r="P2849" s="31">
        <v>210</v>
      </c>
      <c r="Q2849" s="30">
        <f t="shared" si="163"/>
        <v>280</v>
      </c>
      <c r="R2849" s="27">
        <f t="shared" si="164"/>
        <v>7</v>
      </c>
    </row>
    <row r="2850" spans="1:18">
      <c r="A2850" s="1"/>
      <c r="B2850" s="6" t="s">
        <v>14</v>
      </c>
      <c r="C2850" s="6">
        <v>1185732</v>
      </c>
      <c r="D2850" s="7">
        <v>44388</v>
      </c>
      <c r="E2850" s="6" t="s">
        <v>33</v>
      </c>
      <c r="F2850" s="6" t="s">
        <v>102</v>
      </c>
      <c r="G2850" s="6" t="s">
        <v>103</v>
      </c>
      <c r="H2850" s="6" t="s">
        <v>21</v>
      </c>
      <c r="I2850" s="25">
        <v>0.5</v>
      </c>
      <c r="J2850" s="22">
        <v>2000</v>
      </c>
      <c r="K2850" s="23">
        <f t="shared" si="160"/>
        <v>1000</v>
      </c>
      <c r="L2850" s="23">
        <f t="shared" si="161"/>
        <v>350</v>
      </c>
      <c r="M2850" s="33">
        <v>0.35</v>
      </c>
      <c r="N2850" s="30">
        <f t="shared" si="162"/>
        <v>0.5</v>
      </c>
      <c r="O2850" s="31">
        <v>1000</v>
      </c>
      <c r="P2850" s="31">
        <v>350</v>
      </c>
      <c r="Q2850" s="30">
        <f t="shared" si="163"/>
        <v>500</v>
      </c>
      <c r="R2850" s="27">
        <f t="shared" si="164"/>
        <v>7</v>
      </c>
    </row>
    <row r="2851" spans="1:18">
      <c r="A2851" s="1"/>
      <c r="B2851" s="6" t="s">
        <v>14</v>
      </c>
      <c r="C2851" s="6">
        <v>1185732</v>
      </c>
      <c r="D2851" s="7">
        <v>44388</v>
      </c>
      <c r="E2851" s="6" t="s">
        <v>33</v>
      </c>
      <c r="F2851" s="6" t="s">
        <v>102</v>
      </c>
      <c r="G2851" s="6" t="s">
        <v>103</v>
      </c>
      <c r="H2851" s="6" t="s">
        <v>22</v>
      </c>
      <c r="I2851" s="25">
        <v>0.55000000000000004</v>
      </c>
      <c r="J2851" s="22">
        <v>3750</v>
      </c>
      <c r="K2851" s="23">
        <f t="shared" si="160"/>
        <v>2062.5</v>
      </c>
      <c r="L2851" s="23">
        <f t="shared" si="161"/>
        <v>825</v>
      </c>
      <c r="M2851" s="33">
        <v>0.4</v>
      </c>
      <c r="N2851" s="30">
        <f t="shared" si="162"/>
        <v>0.55000000000000004</v>
      </c>
      <c r="O2851" s="31">
        <v>2062.5</v>
      </c>
      <c r="P2851" s="31">
        <v>825</v>
      </c>
      <c r="Q2851" s="30">
        <f t="shared" si="163"/>
        <v>1134.375</v>
      </c>
      <c r="R2851" s="27">
        <f t="shared" si="164"/>
        <v>7</v>
      </c>
    </row>
    <row r="2852" spans="1:18">
      <c r="A2852" s="1"/>
      <c r="B2852" s="6" t="s">
        <v>14</v>
      </c>
      <c r="C2852" s="6">
        <v>1185732</v>
      </c>
      <c r="D2852" s="7">
        <v>44420</v>
      </c>
      <c r="E2852" s="6" t="s">
        <v>33</v>
      </c>
      <c r="F2852" s="6" t="s">
        <v>102</v>
      </c>
      <c r="G2852" s="6" t="s">
        <v>103</v>
      </c>
      <c r="H2852" s="6" t="s">
        <v>17</v>
      </c>
      <c r="I2852" s="25">
        <v>0.5</v>
      </c>
      <c r="J2852" s="22">
        <v>5250</v>
      </c>
      <c r="K2852" s="23">
        <f t="shared" si="160"/>
        <v>2625</v>
      </c>
      <c r="L2852" s="23">
        <f t="shared" si="161"/>
        <v>918.74999999999989</v>
      </c>
      <c r="M2852" s="33">
        <v>0.35</v>
      </c>
      <c r="N2852" s="30">
        <f t="shared" si="162"/>
        <v>0.5</v>
      </c>
      <c r="O2852" s="31">
        <v>2625</v>
      </c>
      <c r="P2852" s="31">
        <v>918.75</v>
      </c>
      <c r="Q2852" s="30">
        <f t="shared" si="163"/>
        <v>1312.5</v>
      </c>
      <c r="R2852" s="27">
        <f t="shared" si="164"/>
        <v>8</v>
      </c>
    </row>
    <row r="2853" spans="1:18">
      <c r="A2853" s="1"/>
      <c r="B2853" s="6" t="s">
        <v>14</v>
      </c>
      <c r="C2853" s="6">
        <v>1185732</v>
      </c>
      <c r="D2853" s="7">
        <v>44420</v>
      </c>
      <c r="E2853" s="6" t="s">
        <v>33</v>
      </c>
      <c r="F2853" s="6" t="s">
        <v>102</v>
      </c>
      <c r="G2853" s="6" t="s">
        <v>103</v>
      </c>
      <c r="H2853" s="6" t="s">
        <v>18</v>
      </c>
      <c r="I2853" s="25">
        <v>0.45000000000000007</v>
      </c>
      <c r="J2853" s="22">
        <v>3000</v>
      </c>
      <c r="K2853" s="23">
        <f t="shared" si="160"/>
        <v>1350.0000000000002</v>
      </c>
      <c r="L2853" s="23">
        <f t="shared" si="161"/>
        <v>405.00000000000006</v>
      </c>
      <c r="M2853" s="33">
        <v>0.3</v>
      </c>
      <c r="N2853" s="30">
        <f t="shared" si="162"/>
        <v>0.45</v>
      </c>
      <c r="O2853" s="31">
        <v>1350</v>
      </c>
      <c r="P2853" s="31">
        <v>405</v>
      </c>
      <c r="Q2853" s="30">
        <f t="shared" si="163"/>
        <v>607.50000000000011</v>
      </c>
      <c r="R2853" s="27">
        <f t="shared" si="164"/>
        <v>8</v>
      </c>
    </row>
    <row r="2854" spans="1:18">
      <c r="A2854" s="1"/>
      <c r="B2854" s="6" t="s">
        <v>14</v>
      </c>
      <c r="C2854" s="6">
        <v>1185732</v>
      </c>
      <c r="D2854" s="7">
        <v>44420</v>
      </c>
      <c r="E2854" s="6" t="s">
        <v>33</v>
      </c>
      <c r="F2854" s="6" t="s">
        <v>102</v>
      </c>
      <c r="G2854" s="6" t="s">
        <v>103</v>
      </c>
      <c r="H2854" s="6" t="s">
        <v>19</v>
      </c>
      <c r="I2854" s="25">
        <v>0.4</v>
      </c>
      <c r="J2854" s="22">
        <v>2250</v>
      </c>
      <c r="K2854" s="23">
        <f t="shared" si="160"/>
        <v>900</v>
      </c>
      <c r="L2854" s="23">
        <f t="shared" si="161"/>
        <v>270</v>
      </c>
      <c r="M2854" s="33">
        <v>0.3</v>
      </c>
      <c r="N2854" s="30">
        <f t="shared" si="162"/>
        <v>0.4</v>
      </c>
      <c r="O2854" s="31">
        <v>900</v>
      </c>
      <c r="P2854" s="31">
        <v>270</v>
      </c>
      <c r="Q2854" s="30">
        <f t="shared" si="163"/>
        <v>360</v>
      </c>
      <c r="R2854" s="27">
        <f t="shared" si="164"/>
        <v>8</v>
      </c>
    </row>
    <row r="2855" spans="1:18">
      <c r="A2855" s="1"/>
      <c r="B2855" s="6" t="s">
        <v>14</v>
      </c>
      <c r="C2855" s="6">
        <v>1185732</v>
      </c>
      <c r="D2855" s="7">
        <v>44420</v>
      </c>
      <c r="E2855" s="6" t="s">
        <v>33</v>
      </c>
      <c r="F2855" s="6" t="s">
        <v>102</v>
      </c>
      <c r="G2855" s="6" t="s">
        <v>103</v>
      </c>
      <c r="H2855" s="6" t="s">
        <v>20</v>
      </c>
      <c r="I2855" s="25">
        <v>0.4</v>
      </c>
      <c r="J2855" s="22">
        <v>2000</v>
      </c>
      <c r="K2855" s="23">
        <f t="shared" si="160"/>
        <v>800</v>
      </c>
      <c r="L2855" s="23">
        <f t="shared" si="161"/>
        <v>240</v>
      </c>
      <c r="M2855" s="33">
        <v>0.3</v>
      </c>
      <c r="N2855" s="30">
        <f t="shared" si="162"/>
        <v>0.4</v>
      </c>
      <c r="O2855" s="31">
        <v>800</v>
      </c>
      <c r="P2855" s="31">
        <v>240</v>
      </c>
      <c r="Q2855" s="30">
        <f t="shared" si="163"/>
        <v>320</v>
      </c>
      <c r="R2855" s="27">
        <f t="shared" si="164"/>
        <v>8</v>
      </c>
    </row>
    <row r="2856" spans="1:18">
      <c r="A2856" s="1"/>
      <c r="B2856" s="6" t="s">
        <v>14</v>
      </c>
      <c r="C2856" s="6">
        <v>1185732</v>
      </c>
      <c r="D2856" s="7">
        <v>44420</v>
      </c>
      <c r="E2856" s="6" t="s">
        <v>33</v>
      </c>
      <c r="F2856" s="6" t="s">
        <v>102</v>
      </c>
      <c r="G2856" s="6" t="s">
        <v>103</v>
      </c>
      <c r="H2856" s="6" t="s">
        <v>21</v>
      </c>
      <c r="I2856" s="25">
        <v>0.5</v>
      </c>
      <c r="J2856" s="22">
        <v>1750</v>
      </c>
      <c r="K2856" s="23">
        <f t="shared" si="160"/>
        <v>875</v>
      </c>
      <c r="L2856" s="23">
        <f t="shared" si="161"/>
        <v>306.25</v>
      </c>
      <c r="M2856" s="33">
        <v>0.35</v>
      </c>
      <c r="N2856" s="30">
        <f t="shared" si="162"/>
        <v>0.5</v>
      </c>
      <c r="O2856" s="31">
        <v>875</v>
      </c>
      <c r="P2856" s="31">
        <v>306.25</v>
      </c>
      <c r="Q2856" s="30">
        <f t="shared" si="163"/>
        <v>437.5</v>
      </c>
      <c r="R2856" s="27">
        <f t="shared" si="164"/>
        <v>8</v>
      </c>
    </row>
    <row r="2857" spans="1:18">
      <c r="A2857" s="1"/>
      <c r="B2857" s="6" t="s">
        <v>14</v>
      </c>
      <c r="C2857" s="6">
        <v>1185732</v>
      </c>
      <c r="D2857" s="7">
        <v>44420</v>
      </c>
      <c r="E2857" s="6" t="s">
        <v>33</v>
      </c>
      <c r="F2857" s="6" t="s">
        <v>102</v>
      </c>
      <c r="G2857" s="6" t="s">
        <v>103</v>
      </c>
      <c r="H2857" s="6" t="s">
        <v>22</v>
      </c>
      <c r="I2857" s="25">
        <v>0.55000000000000004</v>
      </c>
      <c r="J2857" s="22">
        <v>3500</v>
      </c>
      <c r="K2857" s="23">
        <f t="shared" si="160"/>
        <v>1925.0000000000002</v>
      </c>
      <c r="L2857" s="23">
        <f t="shared" si="161"/>
        <v>770.00000000000011</v>
      </c>
      <c r="M2857" s="33">
        <v>0.4</v>
      </c>
      <c r="N2857" s="30">
        <f t="shared" si="162"/>
        <v>0.55000000000000004</v>
      </c>
      <c r="O2857" s="31">
        <v>1925</v>
      </c>
      <c r="P2857" s="31">
        <v>770</v>
      </c>
      <c r="Q2857" s="30">
        <f t="shared" si="163"/>
        <v>1058.7500000000002</v>
      </c>
      <c r="R2857" s="27">
        <f t="shared" si="164"/>
        <v>8</v>
      </c>
    </row>
    <row r="2858" spans="1:18">
      <c r="A2858" s="1"/>
      <c r="B2858" s="6" t="s">
        <v>14</v>
      </c>
      <c r="C2858" s="6">
        <v>1185732</v>
      </c>
      <c r="D2858" s="7">
        <v>44452</v>
      </c>
      <c r="E2858" s="6" t="s">
        <v>33</v>
      </c>
      <c r="F2858" s="6" t="s">
        <v>102</v>
      </c>
      <c r="G2858" s="6" t="s">
        <v>103</v>
      </c>
      <c r="H2858" s="6" t="s">
        <v>17</v>
      </c>
      <c r="I2858" s="25">
        <v>0.45</v>
      </c>
      <c r="J2858" s="22">
        <v>4750</v>
      </c>
      <c r="K2858" s="23">
        <f t="shared" si="160"/>
        <v>2137.5</v>
      </c>
      <c r="L2858" s="23">
        <f t="shared" si="161"/>
        <v>748.125</v>
      </c>
      <c r="M2858" s="33">
        <v>0.35</v>
      </c>
      <c r="N2858" s="30">
        <f t="shared" si="162"/>
        <v>0.45</v>
      </c>
      <c r="O2858" s="31">
        <v>2137.5</v>
      </c>
      <c r="P2858" s="31">
        <v>748.125</v>
      </c>
      <c r="Q2858" s="30">
        <f t="shared" si="163"/>
        <v>961.875</v>
      </c>
      <c r="R2858" s="27">
        <f t="shared" si="164"/>
        <v>9</v>
      </c>
    </row>
    <row r="2859" spans="1:18">
      <c r="A2859" s="1"/>
      <c r="B2859" s="6" t="s">
        <v>14</v>
      </c>
      <c r="C2859" s="6">
        <v>1185732</v>
      </c>
      <c r="D2859" s="7">
        <v>44452</v>
      </c>
      <c r="E2859" s="6" t="s">
        <v>33</v>
      </c>
      <c r="F2859" s="6" t="s">
        <v>102</v>
      </c>
      <c r="G2859" s="6" t="s">
        <v>103</v>
      </c>
      <c r="H2859" s="6" t="s">
        <v>18</v>
      </c>
      <c r="I2859" s="25">
        <v>0.40000000000000008</v>
      </c>
      <c r="J2859" s="22">
        <v>2750</v>
      </c>
      <c r="K2859" s="23">
        <f t="shared" si="160"/>
        <v>1100.0000000000002</v>
      </c>
      <c r="L2859" s="23">
        <f t="shared" si="161"/>
        <v>330.00000000000006</v>
      </c>
      <c r="M2859" s="33">
        <v>0.3</v>
      </c>
      <c r="N2859" s="30">
        <f t="shared" si="162"/>
        <v>0.4</v>
      </c>
      <c r="O2859" s="31">
        <v>1100</v>
      </c>
      <c r="P2859" s="31">
        <v>330</v>
      </c>
      <c r="Q2859" s="30">
        <f t="shared" si="163"/>
        <v>440.00000000000011</v>
      </c>
      <c r="R2859" s="27">
        <f t="shared" si="164"/>
        <v>9</v>
      </c>
    </row>
    <row r="2860" spans="1:18">
      <c r="A2860" s="1"/>
      <c r="B2860" s="6" t="s">
        <v>14</v>
      </c>
      <c r="C2860" s="6">
        <v>1185732</v>
      </c>
      <c r="D2860" s="7">
        <v>44452</v>
      </c>
      <c r="E2860" s="6" t="s">
        <v>33</v>
      </c>
      <c r="F2860" s="6" t="s">
        <v>102</v>
      </c>
      <c r="G2860" s="6" t="s">
        <v>103</v>
      </c>
      <c r="H2860" s="6" t="s">
        <v>19</v>
      </c>
      <c r="I2860" s="25">
        <v>0.35000000000000003</v>
      </c>
      <c r="J2860" s="22">
        <v>1750</v>
      </c>
      <c r="K2860" s="23">
        <f t="shared" si="160"/>
        <v>612.50000000000011</v>
      </c>
      <c r="L2860" s="23">
        <f t="shared" si="161"/>
        <v>183.75000000000003</v>
      </c>
      <c r="M2860" s="33">
        <v>0.3</v>
      </c>
      <c r="N2860" s="30">
        <f t="shared" si="162"/>
        <v>0.35</v>
      </c>
      <c r="O2860" s="31">
        <v>612.5</v>
      </c>
      <c r="P2860" s="31">
        <v>183.75</v>
      </c>
      <c r="Q2860" s="30">
        <f t="shared" si="163"/>
        <v>214.37500000000003</v>
      </c>
      <c r="R2860" s="27">
        <f t="shared" si="164"/>
        <v>9</v>
      </c>
    </row>
    <row r="2861" spans="1:18">
      <c r="A2861" s="1"/>
      <c r="B2861" s="6" t="s">
        <v>14</v>
      </c>
      <c r="C2861" s="6">
        <v>1185732</v>
      </c>
      <c r="D2861" s="7">
        <v>44452</v>
      </c>
      <c r="E2861" s="6" t="s">
        <v>33</v>
      </c>
      <c r="F2861" s="6" t="s">
        <v>102</v>
      </c>
      <c r="G2861" s="6" t="s">
        <v>103</v>
      </c>
      <c r="H2861" s="6" t="s">
        <v>20</v>
      </c>
      <c r="I2861" s="25">
        <v>0.35000000000000003</v>
      </c>
      <c r="J2861" s="22">
        <v>1500</v>
      </c>
      <c r="K2861" s="23">
        <f t="shared" si="160"/>
        <v>525</v>
      </c>
      <c r="L2861" s="23">
        <f t="shared" si="161"/>
        <v>157.5</v>
      </c>
      <c r="M2861" s="33">
        <v>0.3</v>
      </c>
      <c r="N2861" s="30">
        <f t="shared" si="162"/>
        <v>0.35</v>
      </c>
      <c r="O2861" s="31">
        <v>525</v>
      </c>
      <c r="P2861" s="31">
        <v>157.5</v>
      </c>
      <c r="Q2861" s="30">
        <f t="shared" si="163"/>
        <v>183.75</v>
      </c>
      <c r="R2861" s="27">
        <f t="shared" si="164"/>
        <v>9</v>
      </c>
    </row>
    <row r="2862" spans="1:18">
      <c r="A2862" s="1"/>
      <c r="B2862" s="6" t="s">
        <v>14</v>
      </c>
      <c r="C2862" s="6">
        <v>1185732</v>
      </c>
      <c r="D2862" s="7">
        <v>44452</v>
      </c>
      <c r="E2862" s="6" t="s">
        <v>33</v>
      </c>
      <c r="F2862" s="6" t="s">
        <v>102</v>
      </c>
      <c r="G2862" s="6" t="s">
        <v>103</v>
      </c>
      <c r="H2862" s="6" t="s">
        <v>21</v>
      </c>
      <c r="I2862" s="25">
        <v>0.45</v>
      </c>
      <c r="J2862" s="22">
        <v>1500</v>
      </c>
      <c r="K2862" s="23">
        <f t="shared" si="160"/>
        <v>675</v>
      </c>
      <c r="L2862" s="23">
        <f t="shared" si="161"/>
        <v>236.24999999999997</v>
      </c>
      <c r="M2862" s="33">
        <v>0.35</v>
      </c>
      <c r="N2862" s="30">
        <f t="shared" si="162"/>
        <v>0.45</v>
      </c>
      <c r="O2862" s="31">
        <v>675</v>
      </c>
      <c r="P2862" s="31">
        <v>236.25</v>
      </c>
      <c r="Q2862" s="30">
        <f t="shared" si="163"/>
        <v>303.75</v>
      </c>
      <c r="R2862" s="27">
        <f t="shared" si="164"/>
        <v>9</v>
      </c>
    </row>
    <row r="2863" spans="1:18">
      <c r="A2863" s="1"/>
      <c r="B2863" s="6" t="s">
        <v>14</v>
      </c>
      <c r="C2863" s="6">
        <v>1185732</v>
      </c>
      <c r="D2863" s="7">
        <v>44452</v>
      </c>
      <c r="E2863" s="6" t="s">
        <v>33</v>
      </c>
      <c r="F2863" s="6" t="s">
        <v>102</v>
      </c>
      <c r="G2863" s="6" t="s">
        <v>103</v>
      </c>
      <c r="H2863" s="6" t="s">
        <v>22</v>
      </c>
      <c r="I2863" s="25">
        <v>0.5</v>
      </c>
      <c r="J2863" s="22">
        <v>2250</v>
      </c>
      <c r="K2863" s="23">
        <f t="shared" si="160"/>
        <v>1125</v>
      </c>
      <c r="L2863" s="23">
        <f t="shared" si="161"/>
        <v>450</v>
      </c>
      <c r="M2863" s="33">
        <v>0.4</v>
      </c>
      <c r="N2863" s="30">
        <f t="shared" si="162"/>
        <v>0.5</v>
      </c>
      <c r="O2863" s="31">
        <v>1125</v>
      </c>
      <c r="P2863" s="31">
        <v>450</v>
      </c>
      <c r="Q2863" s="30">
        <f t="shared" si="163"/>
        <v>562.5</v>
      </c>
      <c r="R2863" s="27">
        <f t="shared" si="164"/>
        <v>9</v>
      </c>
    </row>
    <row r="2864" spans="1:18">
      <c r="A2864" s="1"/>
      <c r="B2864" s="6" t="s">
        <v>14</v>
      </c>
      <c r="C2864" s="6">
        <v>1185732</v>
      </c>
      <c r="D2864" s="7">
        <v>44481</v>
      </c>
      <c r="E2864" s="6" t="s">
        <v>33</v>
      </c>
      <c r="F2864" s="6" t="s">
        <v>102</v>
      </c>
      <c r="G2864" s="6" t="s">
        <v>103</v>
      </c>
      <c r="H2864" s="6" t="s">
        <v>17</v>
      </c>
      <c r="I2864" s="25">
        <v>0.54999999999999993</v>
      </c>
      <c r="J2864" s="22">
        <v>4000</v>
      </c>
      <c r="K2864" s="23">
        <f t="shared" si="160"/>
        <v>2199.9999999999995</v>
      </c>
      <c r="L2864" s="23">
        <f t="shared" si="161"/>
        <v>769.99999999999977</v>
      </c>
      <c r="M2864" s="33">
        <v>0.35</v>
      </c>
      <c r="N2864" s="30">
        <f t="shared" si="162"/>
        <v>0.55000000000000004</v>
      </c>
      <c r="O2864" s="31">
        <v>2200</v>
      </c>
      <c r="P2864" s="31">
        <v>770</v>
      </c>
      <c r="Q2864" s="30">
        <f t="shared" si="163"/>
        <v>1209.9999999999998</v>
      </c>
      <c r="R2864" s="27">
        <f t="shared" si="164"/>
        <v>10</v>
      </c>
    </row>
    <row r="2865" spans="1:18">
      <c r="A2865" s="1"/>
      <c r="B2865" s="6" t="s">
        <v>14</v>
      </c>
      <c r="C2865" s="6">
        <v>1185732</v>
      </c>
      <c r="D2865" s="7">
        <v>44481</v>
      </c>
      <c r="E2865" s="6" t="s">
        <v>33</v>
      </c>
      <c r="F2865" s="6" t="s">
        <v>102</v>
      </c>
      <c r="G2865" s="6" t="s">
        <v>103</v>
      </c>
      <c r="H2865" s="6" t="s">
        <v>18</v>
      </c>
      <c r="I2865" s="25">
        <v>0.45</v>
      </c>
      <c r="J2865" s="22">
        <v>2500</v>
      </c>
      <c r="K2865" s="23">
        <f t="shared" si="160"/>
        <v>1125</v>
      </c>
      <c r="L2865" s="23">
        <f t="shared" si="161"/>
        <v>337.5</v>
      </c>
      <c r="M2865" s="33">
        <v>0.3</v>
      </c>
      <c r="N2865" s="30">
        <f t="shared" si="162"/>
        <v>0.45</v>
      </c>
      <c r="O2865" s="31">
        <v>1125</v>
      </c>
      <c r="P2865" s="31">
        <v>337.5</v>
      </c>
      <c r="Q2865" s="30">
        <f t="shared" si="163"/>
        <v>506.25</v>
      </c>
      <c r="R2865" s="27">
        <f t="shared" si="164"/>
        <v>10</v>
      </c>
    </row>
    <row r="2866" spans="1:18">
      <c r="A2866" s="1"/>
      <c r="B2866" s="6" t="s">
        <v>14</v>
      </c>
      <c r="C2866" s="6">
        <v>1185732</v>
      </c>
      <c r="D2866" s="7">
        <v>44481</v>
      </c>
      <c r="E2866" s="6" t="s">
        <v>33</v>
      </c>
      <c r="F2866" s="6" t="s">
        <v>102</v>
      </c>
      <c r="G2866" s="6" t="s">
        <v>103</v>
      </c>
      <c r="H2866" s="6" t="s">
        <v>19</v>
      </c>
      <c r="I2866" s="25">
        <v>0.45</v>
      </c>
      <c r="J2866" s="22">
        <v>1500</v>
      </c>
      <c r="K2866" s="23">
        <f t="shared" si="160"/>
        <v>675</v>
      </c>
      <c r="L2866" s="23">
        <f t="shared" si="161"/>
        <v>202.5</v>
      </c>
      <c r="M2866" s="33">
        <v>0.3</v>
      </c>
      <c r="N2866" s="30">
        <f t="shared" si="162"/>
        <v>0.45</v>
      </c>
      <c r="O2866" s="31">
        <v>675</v>
      </c>
      <c r="P2866" s="31">
        <v>202.5</v>
      </c>
      <c r="Q2866" s="30">
        <f t="shared" si="163"/>
        <v>303.75</v>
      </c>
      <c r="R2866" s="27">
        <f t="shared" si="164"/>
        <v>10</v>
      </c>
    </row>
    <row r="2867" spans="1:18">
      <c r="A2867" s="1"/>
      <c r="B2867" s="6" t="s">
        <v>14</v>
      </c>
      <c r="C2867" s="6">
        <v>1185732</v>
      </c>
      <c r="D2867" s="7">
        <v>44481</v>
      </c>
      <c r="E2867" s="6" t="s">
        <v>33</v>
      </c>
      <c r="F2867" s="6" t="s">
        <v>102</v>
      </c>
      <c r="G2867" s="6" t="s">
        <v>103</v>
      </c>
      <c r="H2867" s="6" t="s">
        <v>20</v>
      </c>
      <c r="I2867" s="25">
        <v>0.45</v>
      </c>
      <c r="J2867" s="22">
        <v>1250</v>
      </c>
      <c r="K2867" s="23">
        <f t="shared" si="160"/>
        <v>562.5</v>
      </c>
      <c r="L2867" s="23">
        <f t="shared" si="161"/>
        <v>168.75</v>
      </c>
      <c r="M2867" s="33">
        <v>0.3</v>
      </c>
      <c r="N2867" s="30">
        <f t="shared" si="162"/>
        <v>0.45</v>
      </c>
      <c r="O2867" s="31">
        <v>562.5</v>
      </c>
      <c r="P2867" s="31">
        <v>168.75</v>
      </c>
      <c r="Q2867" s="30">
        <f t="shared" si="163"/>
        <v>253.125</v>
      </c>
      <c r="R2867" s="27">
        <f t="shared" si="164"/>
        <v>10</v>
      </c>
    </row>
    <row r="2868" spans="1:18">
      <c r="A2868" s="1"/>
      <c r="B2868" s="6" t="s">
        <v>14</v>
      </c>
      <c r="C2868" s="6">
        <v>1185732</v>
      </c>
      <c r="D2868" s="7">
        <v>44481</v>
      </c>
      <c r="E2868" s="6" t="s">
        <v>33</v>
      </c>
      <c r="F2868" s="6" t="s">
        <v>102</v>
      </c>
      <c r="G2868" s="6" t="s">
        <v>103</v>
      </c>
      <c r="H2868" s="6" t="s">
        <v>21</v>
      </c>
      <c r="I2868" s="25">
        <v>0.54999999999999993</v>
      </c>
      <c r="J2868" s="22">
        <v>1250</v>
      </c>
      <c r="K2868" s="23">
        <f t="shared" si="160"/>
        <v>687.49999999999989</v>
      </c>
      <c r="L2868" s="23">
        <f t="shared" si="161"/>
        <v>240.62499999999994</v>
      </c>
      <c r="M2868" s="33">
        <v>0.35</v>
      </c>
      <c r="N2868" s="30">
        <f t="shared" si="162"/>
        <v>0.55000000000000004</v>
      </c>
      <c r="O2868" s="31">
        <v>687.5</v>
      </c>
      <c r="P2868" s="31">
        <v>240.625</v>
      </c>
      <c r="Q2868" s="30">
        <f t="shared" si="163"/>
        <v>378.12499999999994</v>
      </c>
      <c r="R2868" s="27">
        <f t="shared" si="164"/>
        <v>10</v>
      </c>
    </row>
    <row r="2869" spans="1:18">
      <c r="A2869" s="1"/>
      <c r="B2869" s="6" t="s">
        <v>14</v>
      </c>
      <c r="C2869" s="6">
        <v>1185732</v>
      </c>
      <c r="D2869" s="7">
        <v>44481</v>
      </c>
      <c r="E2869" s="6" t="s">
        <v>33</v>
      </c>
      <c r="F2869" s="6" t="s">
        <v>102</v>
      </c>
      <c r="G2869" s="6" t="s">
        <v>103</v>
      </c>
      <c r="H2869" s="6" t="s">
        <v>22</v>
      </c>
      <c r="I2869" s="25">
        <v>0.59999999999999987</v>
      </c>
      <c r="J2869" s="22">
        <v>2500</v>
      </c>
      <c r="K2869" s="23">
        <f t="shared" si="160"/>
        <v>1499.9999999999998</v>
      </c>
      <c r="L2869" s="23">
        <f t="shared" si="161"/>
        <v>599.99999999999989</v>
      </c>
      <c r="M2869" s="33">
        <v>0.4</v>
      </c>
      <c r="N2869" s="30">
        <f t="shared" si="162"/>
        <v>0.6</v>
      </c>
      <c r="O2869" s="31">
        <v>1500</v>
      </c>
      <c r="P2869" s="31">
        <v>600</v>
      </c>
      <c r="Q2869" s="30">
        <f t="shared" si="163"/>
        <v>899.99999999999989</v>
      </c>
      <c r="R2869" s="27">
        <f t="shared" si="164"/>
        <v>10</v>
      </c>
    </row>
    <row r="2870" spans="1:18">
      <c r="A2870" s="1"/>
      <c r="B2870" s="6" t="s">
        <v>14</v>
      </c>
      <c r="C2870" s="6">
        <v>1185732</v>
      </c>
      <c r="D2870" s="7">
        <v>44512</v>
      </c>
      <c r="E2870" s="6" t="s">
        <v>33</v>
      </c>
      <c r="F2870" s="6" t="s">
        <v>102</v>
      </c>
      <c r="G2870" s="6" t="s">
        <v>103</v>
      </c>
      <c r="H2870" s="6" t="s">
        <v>17</v>
      </c>
      <c r="I2870" s="25">
        <v>0.54999999999999993</v>
      </c>
      <c r="J2870" s="22">
        <v>4000</v>
      </c>
      <c r="K2870" s="23">
        <f t="shared" si="160"/>
        <v>2199.9999999999995</v>
      </c>
      <c r="L2870" s="23">
        <f t="shared" si="161"/>
        <v>769.99999999999977</v>
      </c>
      <c r="M2870" s="33">
        <v>0.35</v>
      </c>
      <c r="N2870" s="30">
        <f t="shared" si="162"/>
        <v>0.55000000000000004</v>
      </c>
      <c r="O2870" s="31">
        <v>2200</v>
      </c>
      <c r="P2870" s="31">
        <v>770</v>
      </c>
      <c r="Q2870" s="30">
        <f t="shared" si="163"/>
        <v>1209.9999999999998</v>
      </c>
      <c r="R2870" s="27">
        <f t="shared" si="164"/>
        <v>11</v>
      </c>
    </row>
    <row r="2871" spans="1:18">
      <c r="A2871" s="1"/>
      <c r="B2871" s="6" t="s">
        <v>14</v>
      </c>
      <c r="C2871" s="6">
        <v>1185732</v>
      </c>
      <c r="D2871" s="7">
        <v>44512</v>
      </c>
      <c r="E2871" s="6" t="s">
        <v>33</v>
      </c>
      <c r="F2871" s="6" t="s">
        <v>102</v>
      </c>
      <c r="G2871" s="6" t="s">
        <v>103</v>
      </c>
      <c r="H2871" s="6" t="s">
        <v>18</v>
      </c>
      <c r="I2871" s="25">
        <v>0.45</v>
      </c>
      <c r="J2871" s="22">
        <v>2500</v>
      </c>
      <c r="K2871" s="23">
        <f t="shared" si="160"/>
        <v>1125</v>
      </c>
      <c r="L2871" s="23">
        <f t="shared" si="161"/>
        <v>337.5</v>
      </c>
      <c r="M2871" s="33">
        <v>0.3</v>
      </c>
      <c r="N2871" s="30">
        <f t="shared" si="162"/>
        <v>0.45</v>
      </c>
      <c r="O2871" s="31">
        <v>1125</v>
      </c>
      <c r="P2871" s="31">
        <v>337.5</v>
      </c>
      <c r="Q2871" s="30">
        <f t="shared" si="163"/>
        <v>506.25</v>
      </c>
      <c r="R2871" s="27">
        <f t="shared" si="164"/>
        <v>11</v>
      </c>
    </row>
    <row r="2872" spans="1:18">
      <c r="A2872" s="1"/>
      <c r="B2872" s="6" t="s">
        <v>14</v>
      </c>
      <c r="C2872" s="6">
        <v>1185732</v>
      </c>
      <c r="D2872" s="7">
        <v>44512</v>
      </c>
      <c r="E2872" s="6" t="s">
        <v>33</v>
      </c>
      <c r="F2872" s="6" t="s">
        <v>102</v>
      </c>
      <c r="G2872" s="6" t="s">
        <v>103</v>
      </c>
      <c r="H2872" s="6" t="s">
        <v>19</v>
      </c>
      <c r="I2872" s="25">
        <v>0.45</v>
      </c>
      <c r="J2872" s="22">
        <v>1950</v>
      </c>
      <c r="K2872" s="23">
        <f t="shared" si="160"/>
        <v>877.5</v>
      </c>
      <c r="L2872" s="23">
        <f t="shared" si="161"/>
        <v>263.25</v>
      </c>
      <c r="M2872" s="33">
        <v>0.3</v>
      </c>
      <c r="N2872" s="30">
        <f t="shared" si="162"/>
        <v>0.45</v>
      </c>
      <c r="O2872" s="31">
        <v>877.5</v>
      </c>
      <c r="P2872" s="31">
        <v>263.25</v>
      </c>
      <c r="Q2872" s="30">
        <f t="shared" si="163"/>
        <v>394.875</v>
      </c>
      <c r="R2872" s="27">
        <f t="shared" si="164"/>
        <v>11</v>
      </c>
    </row>
    <row r="2873" spans="1:18">
      <c r="A2873" s="1"/>
      <c r="B2873" s="6" t="s">
        <v>14</v>
      </c>
      <c r="C2873" s="6">
        <v>1185732</v>
      </c>
      <c r="D2873" s="7">
        <v>44512</v>
      </c>
      <c r="E2873" s="6" t="s">
        <v>33</v>
      </c>
      <c r="F2873" s="6" t="s">
        <v>102</v>
      </c>
      <c r="G2873" s="6" t="s">
        <v>103</v>
      </c>
      <c r="H2873" s="6" t="s">
        <v>20</v>
      </c>
      <c r="I2873" s="25">
        <v>0.45</v>
      </c>
      <c r="J2873" s="22">
        <v>1750</v>
      </c>
      <c r="K2873" s="23">
        <f t="shared" si="160"/>
        <v>787.5</v>
      </c>
      <c r="L2873" s="23">
        <f t="shared" si="161"/>
        <v>236.25</v>
      </c>
      <c r="M2873" s="33">
        <v>0.3</v>
      </c>
      <c r="N2873" s="30">
        <f t="shared" si="162"/>
        <v>0.45</v>
      </c>
      <c r="O2873" s="31">
        <v>787.5</v>
      </c>
      <c r="P2873" s="31">
        <v>236.25</v>
      </c>
      <c r="Q2873" s="30">
        <f t="shared" si="163"/>
        <v>354.375</v>
      </c>
      <c r="R2873" s="27">
        <f t="shared" si="164"/>
        <v>11</v>
      </c>
    </row>
    <row r="2874" spans="1:18">
      <c r="A2874" s="1"/>
      <c r="B2874" s="6" t="s">
        <v>14</v>
      </c>
      <c r="C2874" s="6">
        <v>1185732</v>
      </c>
      <c r="D2874" s="7">
        <v>44512</v>
      </c>
      <c r="E2874" s="6" t="s">
        <v>33</v>
      </c>
      <c r="F2874" s="6" t="s">
        <v>102</v>
      </c>
      <c r="G2874" s="6" t="s">
        <v>103</v>
      </c>
      <c r="H2874" s="6" t="s">
        <v>21</v>
      </c>
      <c r="I2874" s="25">
        <v>0.6</v>
      </c>
      <c r="J2874" s="22">
        <v>1500</v>
      </c>
      <c r="K2874" s="23">
        <f t="shared" si="160"/>
        <v>900</v>
      </c>
      <c r="L2874" s="23">
        <f t="shared" si="161"/>
        <v>315</v>
      </c>
      <c r="M2874" s="33">
        <v>0.35</v>
      </c>
      <c r="N2874" s="30">
        <f t="shared" si="162"/>
        <v>0.6</v>
      </c>
      <c r="O2874" s="31">
        <v>900</v>
      </c>
      <c r="P2874" s="31">
        <v>315</v>
      </c>
      <c r="Q2874" s="30">
        <f t="shared" si="163"/>
        <v>540</v>
      </c>
      <c r="R2874" s="27">
        <f t="shared" si="164"/>
        <v>11</v>
      </c>
    </row>
    <row r="2875" spans="1:18">
      <c r="A2875" s="1"/>
      <c r="B2875" s="6" t="s">
        <v>14</v>
      </c>
      <c r="C2875" s="6">
        <v>1185732</v>
      </c>
      <c r="D2875" s="7">
        <v>44512</v>
      </c>
      <c r="E2875" s="6" t="s">
        <v>33</v>
      </c>
      <c r="F2875" s="6" t="s">
        <v>102</v>
      </c>
      <c r="G2875" s="6" t="s">
        <v>103</v>
      </c>
      <c r="H2875" s="6" t="s">
        <v>22</v>
      </c>
      <c r="I2875" s="25">
        <v>0.64999999999999991</v>
      </c>
      <c r="J2875" s="22">
        <v>2500</v>
      </c>
      <c r="K2875" s="23">
        <f t="shared" si="160"/>
        <v>1624.9999999999998</v>
      </c>
      <c r="L2875" s="23">
        <f t="shared" si="161"/>
        <v>650</v>
      </c>
      <c r="M2875" s="33">
        <v>0.4</v>
      </c>
      <c r="N2875" s="30">
        <f t="shared" si="162"/>
        <v>0.65</v>
      </c>
      <c r="O2875" s="31">
        <v>1625</v>
      </c>
      <c r="P2875" s="31">
        <v>650</v>
      </c>
      <c r="Q2875" s="30">
        <f t="shared" si="163"/>
        <v>1056.25</v>
      </c>
      <c r="R2875" s="27">
        <f t="shared" si="164"/>
        <v>11</v>
      </c>
    </row>
    <row r="2876" spans="1:18">
      <c r="A2876" s="1"/>
      <c r="B2876" s="6" t="s">
        <v>14</v>
      </c>
      <c r="C2876" s="6">
        <v>1185732</v>
      </c>
      <c r="D2876" s="7">
        <v>44541</v>
      </c>
      <c r="E2876" s="6" t="s">
        <v>33</v>
      </c>
      <c r="F2876" s="6" t="s">
        <v>102</v>
      </c>
      <c r="G2876" s="6" t="s">
        <v>103</v>
      </c>
      <c r="H2876" s="6" t="s">
        <v>17</v>
      </c>
      <c r="I2876" s="25">
        <v>0.6</v>
      </c>
      <c r="J2876" s="22">
        <v>5000</v>
      </c>
      <c r="K2876" s="23">
        <f t="shared" si="160"/>
        <v>3000</v>
      </c>
      <c r="L2876" s="23">
        <f t="shared" si="161"/>
        <v>1050</v>
      </c>
      <c r="M2876" s="33">
        <v>0.35</v>
      </c>
      <c r="N2876" s="30">
        <f t="shared" si="162"/>
        <v>0.6</v>
      </c>
      <c r="O2876" s="31">
        <v>3000</v>
      </c>
      <c r="P2876" s="31">
        <v>1050</v>
      </c>
      <c r="Q2876" s="30">
        <f t="shared" si="163"/>
        <v>1800</v>
      </c>
      <c r="R2876" s="27">
        <f t="shared" si="164"/>
        <v>12</v>
      </c>
    </row>
    <row r="2877" spans="1:18">
      <c r="A2877" s="1"/>
      <c r="B2877" s="6" t="s">
        <v>14</v>
      </c>
      <c r="C2877" s="6">
        <v>1185732</v>
      </c>
      <c r="D2877" s="7">
        <v>44541</v>
      </c>
      <c r="E2877" s="6" t="s">
        <v>33</v>
      </c>
      <c r="F2877" s="6" t="s">
        <v>102</v>
      </c>
      <c r="G2877" s="6" t="s">
        <v>103</v>
      </c>
      <c r="H2877" s="6" t="s">
        <v>18</v>
      </c>
      <c r="I2877" s="25">
        <v>0.5</v>
      </c>
      <c r="J2877" s="22">
        <v>3000</v>
      </c>
      <c r="K2877" s="23">
        <f t="shared" si="160"/>
        <v>1500</v>
      </c>
      <c r="L2877" s="23">
        <f t="shared" si="161"/>
        <v>450</v>
      </c>
      <c r="M2877" s="33">
        <v>0.3</v>
      </c>
      <c r="N2877" s="30">
        <f t="shared" si="162"/>
        <v>0.5</v>
      </c>
      <c r="O2877" s="31">
        <v>1500</v>
      </c>
      <c r="P2877" s="31">
        <v>450</v>
      </c>
      <c r="Q2877" s="30">
        <f t="shared" si="163"/>
        <v>750</v>
      </c>
      <c r="R2877" s="27">
        <f t="shared" si="164"/>
        <v>12</v>
      </c>
    </row>
    <row r="2878" spans="1:18">
      <c r="A2878" s="1"/>
      <c r="B2878" s="6" t="s">
        <v>14</v>
      </c>
      <c r="C2878" s="6">
        <v>1185732</v>
      </c>
      <c r="D2878" s="7">
        <v>44541</v>
      </c>
      <c r="E2878" s="6" t="s">
        <v>33</v>
      </c>
      <c r="F2878" s="6" t="s">
        <v>102</v>
      </c>
      <c r="G2878" s="6" t="s">
        <v>103</v>
      </c>
      <c r="H2878" s="6" t="s">
        <v>19</v>
      </c>
      <c r="I2878" s="25">
        <v>0.5</v>
      </c>
      <c r="J2878" s="22">
        <v>2500</v>
      </c>
      <c r="K2878" s="23">
        <f t="shared" si="160"/>
        <v>1250</v>
      </c>
      <c r="L2878" s="23">
        <f t="shared" si="161"/>
        <v>375</v>
      </c>
      <c r="M2878" s="33">
        <v>0.3</v>
      </c>
      <c r="N2878" s="30">
        <f t="shared" si="162"/>
        <v>0.5</v>
      </c>
      <c r="O2878" s="31">
        <v>1250</v>
      </c>
      <c r="P2878" s="31">
        <v>375</v>
      </c>
      <c r="Q2878" s="30">
        <f t="shared" si="163"/>
        <v>625</v>
      </c>
      <c r="R2878" s="27">
        <f t="shared" si="164"/>
        <v>12</v>
      </c>
    </row>
    <row r="2879" spans="1:18">
      <c r="A2879" s="1"/>
      <c r="B2879" s="6" t="s">
        <v>14</v>
      </c>
      <c r="C2879" s="6">
        <v>1185732</v>
      </c>
      <c r="D2879" s="7">
        <v>44541</v>
      </c>
      <c r="E2879" s="6" t="s">
        <v>33</v>
      </c>
      <c r="F2879" s="6" t="s">
        <v>102</v>
      </c>
      <c r="G2879" s="6" t="s">
        <v>103</v>
      </c>
      <c r="H2879" s="6" t="s">
        <v>20</v>
      </c>
      <c r="I2879" s="25">
        <v>0.5</v>
      </c>
      <c r="J2879" s="22">
        <v>2000</v>
      </c>
      <c r="K2879" s="23">
        <f t="shared" si="160"/>
        <v>1000</v>
      </c>
      <c r="L2879" s="23">
        <f t="shared" si="161"/>
        <v>300</v>
      </c>
      <c r="M2879" s="33">
        <v>0.3</v>
      </c>
      <c r="N2879" s="30">
        <f t="shared" si="162"/>
        <v>0.5</v>
      </c>
      <c r="O2879" s="31">
        <v>1000</v>
      </c>
      <c r="P2879" s="31">
        <v>300</v>
      </c>
      <c r="Q2879" s="30">
        <f t="shared" si="163"/>
        <v>500</v>
      </c>
      <c r="R2879" s="27">
        <f t="shared" si="164"/>
        <v>12</v>
      </c>
    </row>
    <row r="2880" spans="1:18">
      <c r="A2880" s="1"/>
      <c r="B2880" s="6" t="s">
        <v>14</v>
      </c>
      <c r="C2880" s="6">
        <v>1185732</v>
      </c>
      <c r="D2880" s="7">
        <v>44541</v>
      </c>
      <c r="E2880" s="6" t="s">
        <v>33</v>
      </c>
      <c r="F2880" s="6" t="s">
        <v>102</v>
      </c>
      <c r="G2880" s="6" t="s">
        <v>103</v>
      </c>
      <c r="H2880" s="6" t="s">
        <v>21</v>
      </c>
      <c r="I2880" s="25">
        <v>0.6</v>
      </c>
      <c r="J2880" s="22">
        <v>2000</v>
      </c>
      <c r="K2880" s="23">
        <f t="shared" si="160"/>
        <v>1200</v>
      </c>
      <c r="L2880" s="23">
        <f t="shared" si="161"/>
        <v>420</v>
      </c>
      <c r="M2880" s="33">
        <v>0.35</v>
      </c>
      <c r="N2880" s="30">
        <f t="shared" si="162"/>
        <v>0.6</v>
      </c>
      <c r="O2880" s="31">
        <v>1200</v>
      </c>
      <c r="P2880" s="31">
        <v>420</v>
      </c>
      <c r="Q2880" s="30">
        <f t="shared" si="163"/>
        <v>720</v>
      </c>
      <c r="R2880" s="27">
        <f t="shared" si="164"/>
        <v>12</v>
      </c>
    </row>
    <row r="2881" spans="1:18">
      <c r="A2881" s="1"/>
      <c r="B2881" s="6" t="s">
        <v>14</v>
      </c>
      <c r="C2881" s="6">
        <v>1185732</v>
      </c>
      <c r="D2881" s="7">
        <v>44541</v>
      </c>
      <c r="E2881" s="6" t="s">
        <v>33</v>
      </c>
      <c r="F2881" s="6" t="s">
        <v>102</v>
      </c>
      <c r="G2881" s="6" t="s">
        <v>103</v>
      </c>
      <c r="H2881" s="6" t="s">
        <v>22</v>
      </c>
      <c r="I2881" s="25">
        <v>0.64999999999999991</v>
      </c>
      <c r="J2881" s="22">
        <v>3000</v>
      </c>
      <c r="K2881" s="23">
        <f t="shared" si="160"/>
        <v>1949.9999999999998</v>
      </c>
      <c r="L2881" s="23">
        <f t="shared" si="161"/>
        <v>780</v>
      </c>
      <c r="M2881" s="33">
        <v>0.4</v>
      </c>
      <c r="N2881" s="30">
        <f t="shared" si="162"/>
        <v>0.65</v>
      </c>
      <c r="O2881" s="31">
        <v>1950</v>
      </c>
      <c r="P2881" s="31">
        <v>780</v>
      </c>
      <c r="Q2881" s="30">
        <f t="shared" si="163"/>
        <v>1267.5</v>
      </c>
      <c r="R2881" s="27">
        <f t="shared" si="164"/>
        <v>12</v>
      </c>
    </row>
    <row r="2882" spans="1:18">
      <c r="A2882" s="1" t="s">
        <v>39</v>
      </c>
      <c r="B2882" s="6" t="s">
        <v>14</v>
      </c>
      <c r="C2882" s="6">
        <v>1185732</v>
      </c>
      <c r="D2882" s="7">
        <v>44205</v>
      </c>
      <c r="E2882" s="6" t="s">
        <v>33</v>
      </c>
      <c r="F2882" s="6" t="s">
        <v>104</v>
      </c>
      <c r="G2882" s="6" t="s">
        <v>105</v>
      </c>
      <c r="H2882" s="6" t="s">
        <v>17</v>
      </c>
      <c r="I2882" s="25">
        <v>0.35000000000000003</v>
      </c>
      <c r="J2882" s="22">
        <v>4750</v>
      </c>
      <c r="K2882" s="23">
        <f t="shared" si="160"/>
        <v>1662.5000000000002</v>
      </c>
      <c r="L2882" s="23">
        <f t="shared" si="161"/>
        <v>581.875</v>
      </c>
      <c r="M2882" s="33">
        <v>0.35</v>
      </c>
      <c r="N2882" s="30">
        <f t="shared" si="162"/>
        <v>0.35</v>
      </c>
      <c r="O2882" s="31">
        <v>1662.5</v>
      </c>
      <c r="P2882" s="31">
        <v>581.875</v>
      </c>
      <c r="Q2882" s="30">
        <f t="shared" si="163"/>
        <v>581.875</v>
      </c>
      <c r="R2882" s="27">
        <f t="shared" si="164"/>
        <v>1</v>
      </c>
    </row>
    <row r="2883" spans="1:18">
      <c r="A2883" s="1"/>
      <c r="B2883" s="6" t="s">
        <v>14</v>
      </c>
      <c r="C2883" s="6">
        <v>1185732</v>
      </c>
      <c r="D2883" s="7">
        <v>44205</v>
      </c>
      <c r="E2883" s="6" t="s">
        <v>33</v>
      </c>
      <c r="F2883" s="6" t="s">
        <v>104</v>
      </c>
      <c r="G2883" s="6" t="s">
        <v>105</v>
      </c>
      <c r="H2883" s="6" t="s">
        <v>18</v>
      </c>
      <c r="I2883" s="25">
        <v>0.35000000000000003</v>
      </c>
      <c r="J2883" s="22">
        <v>2750</v>
      </c>
      <c r="K2883" s="23">
        <f t="shared" si="160"/>
        <v>962.50000000000011</v>
      </c>
      <c r="L2883" s="23">
        <f t="shared" si="161"/>
        <v>288.75</v>
      </c>
      <c r="M2883" s="33">
        <v>0.3</v>
      </c>
      <c r="N2883" s="30">
        <f t="shared" ref="N2883:N2946" si="165">_xlfn.NUMBERVALUE(SUBSTITUTE(I2883,"$",""))</f>
        <v>0.35</v>
      </c>
      <c r="O2883" s="31">
        <v>962.5</v>
      </c>
      <c r="P2883" s="31">
        <v>288.75</v>
      </c>
      <c r="Q2883" s="30">
        <f t="shared" ref="Q2883:Q2946" si="166">N2883*K2883</f>
        <v>336.875</v>
      </c>
      <c r="R2883" s="27">
        <f t="shared" si="164"/>
        <v>1</v>
      </c>
    </row>
    <row r="2884" spans="1:18">
      <c r="A2884" s="1"/>
      <c r="B2884" s="6" t="s">
        <v>14</v>
      </c>
      <c r="C2884" s="6">
        <v>1185732</v>
      </c>
      <c r="D2884" s="7">
        <v>44205</v>
      </c>
      <c r="E2884" s="6" t="s">
        <v>33</v>
      </c>
      <c r="F2884" s="6" t="s">
        <v>104</v>
      </c>
      <c r="G2884" s="6" t="s">
        <v>105</v>
      </c>
      <c r="H2884" s="6" t="s">
        <v>19</v>
      </c>
      <c r="I2884" s="25">
        <v>0.25000000000000006</v>
      </c>
      <c r="J2884" s="22">
        <v>2750</v>
      </c>
      <c r="K2884" s="23">
        <f t="shared" si="160"/>
        <v>687.50000000000011</v>
      </c>
      <c r="L2884" s="23">
        <f t="shared" si="161"/>
        <v>206.25000000000003</v>
      </c>
      <c r="M2884" s="33">
        <v>0.3</v>
      </c>
      <c r="N2884" s="30">
        <f t="shared" si="165"/>
        <v>0.25</v>
      </c>
      <c r="O2884" s="31">
        <v>687.5</v>
      </c>
      <c r="P2884" s="31">
        <v>206.25</v>
      </c>
      <c r="Q2884" s="30">
        <f t="shared" si="166"/>
        <v>171.87500000000003</v>
      </c>
      <c r="R2884" s="27">
        <f t="shared" si="164"/>
        <v>1</v>
      </c>
    </row>
    <row r="2885" spans="1:18">
      <c r="A2885" s="1"/>
      <c r="B2885" s="6" t="s">
        <v>14</v>
      </c>
      <c r="C2885" s="6">
        <v>1185732</v>
      </c>
      <c r="D2885" s="7">
        <v>44205</v>
      </c>
      <c r="E2885" s="6" t="s">
        <v>33</v>
      </c>
      <c r="F2885" s="6" t="s">
        <v>104</v>
      </c>
      <c r="G2885" s="6" t="s">
        <v>105</v>
      </c>
      <c r="H2885" s="6" t="s">
        <v>20</v>
      </c>
      <c r="I2885" s="25">
        <v>0.30000000000000004</v>
      </c>
      <c r="J2885" s="22">
        <v>1250</v>
      </c>
      <c r="K2885" s="23">
        <f t="shared" si="160"/>
        <v>375.00000000000006</v>
      </c>
      <c r="L2885" s="23">
        <f t="shared" si="161"/>
        <v>112.50000000000001</v>
      </c>
      <c r="M2885" s="33">
        <v>0.3</v>
      </c>
      <c r="N2885" s="30">
        <f t="shared" si="165"/>
        <v>0.3</v>
      </c>
      <c r="O2885" s="31">
        <v>375</v>
      </c>
      <c r="P2885" s="31">
        <v>112.5</v>
      </c>
      <c r="Q2885" s="30">
        <f t="shared" si="166"/>
        <v>112.50000000000001</v>
      </c>
      <c r="R2885" s="27">
        <f t="shared" si="164"/>
        <v>1</v>
      </c>
    </row>
    <row r="2886" spans="1:18">
      <c r="A2886" s="1"/>
      <c r="B2886" s="6" t="s">
        <v>14</v>
      </c>
      <c r="C2886" s="6">
        <v>1185732</v>
      </c>
      <c r="D2886" s="7">
        <v>44205</v>
      </c>
      <c r="E2886" s="6" t="s">
        <v>33</v>
      </c>
      <c r="F2886" s="6" t="s">
        <v>104</v>
      </c>
      <c r="G2886" s="6" t="s">
        <v>105</v>
      </c>
      <c r="H2886" s="6" t="s">
        <v>21</v>
      </c>
      <c r="I2886" s="25">
        <v>0.44999999999999996</v>
      </c>
      <c r="J2886" s="22">
        <v>1750</v>
      </c>
      <c r="K2886" s="23">
        <f t="shared" si="160"/>
        <v>787.49999999999989</v>
      </c>
      <c r="L2886" s="23">
        <f t="shared" si="161"/>
        <v>275.62499999999994</v>
      </c>
      <c r="M2886" s="33">
        <v>0.35</v>
      </c>
      <c r="N2886" s="30">
        <f t="shared" si="165"/>
        <v>0.45</v>
      </c>
      <c r="O2886" s="31">
        <v>787.5</v>
      </c>
      <c r="P2886" s="31">
        <v>275.625</v>
      </c>
      <c r="Q2886" s="30">
        <f t="shared" si="166"/>
        <v>354.37499999999994</v>
      </c>
      <c r="R2886" s="27">
        <f t="shared" si="164"/>
        <v>1</v>
      </c>
    </row>
    <row r="2887" spans="1:18">
      <c r="A2887" s="1"/>
      <c r="B2887" s="6" t="s">
        <v>14</v>
      </c>
      <c r="C2887" s="6">
        <v>1185732</v>
      </c>
      <c r="D2887" s="7">
        <v>44205</v>
      </c>
      <c r="E2887" s="6" t="s">
        <v>33</v>
      </c>
      <c r="F2887" s="6" t="s">
        <v>104</v>
      </c>
      <c r="G2887" s="6" t="s">
        <v>105</v>
      </c>
      <c r="H2887" s="6" t="s">
        <v>22</v>
      </c>
      <c r="I2887" s="25">
        <v>0.35000000000000003</v>
      </c>
      <c r="J2887" s="22">
        <v>2750</v>
      </c>
      <c r="K2887" s="23">
        <f t="shared" si="160"/>
        <v>962.50000000000011</v>
      </c>
      <c r="L2887" s="23">
        <f t="shared" si="161"/>
        <v>385.00000000000006</v>
      </c>
      <c r="M2887" s="33">
        <v>0.4</v>
      </c>
      <c r="N2887" s="30">
        <f t="shared" si="165"/>
        <v>0.35</v>
      </c>
      <c r="O2887" s="31">
        <v>962.5</v>
      </c>
      <c r="P2887" s="31">
        <v>385</v>
      </c>
      <c r="Q2887" s="30">
        <f t="shared" si="166"/>
        <v>336.875</v>
      </c>
      <c r="R2887" s="27">
        <f t="shared" si="164"/>
        <v>1</v>
      </c>
    </row>
    <row r="2888" spans="1:18">
      <c r="A2888" s="1"/>
      <c r="B2888" s="6" t="s">
        <v>14</v>
      </c>
      <c r="C2888" s="6">
        <v>1185732</v>
      </c>
      <c r="D2888" s="7">
        <v>44236</v>
      </c>
      <c r="E2888" s="6" t="s">
        <v>33</v>
      </c>
      <c r="F2888" s="6" t="s">
        <v>104</v>
      </c>
      <c r="G2888" s="6" t="s">
        <v>105</v>
      </c>
      <c r="H2888" s="6" t="s">
        <v>17</v>
      </c>
      <c r="I2888" s="25">
        <v>0.35000000000000003</v>
      </c>
      <c r="J2888" s="22">
        <v>5250</v>
      </c>
      <c r="K2888" s="23">
        <f t="shared" si="160"/>
        <v>1837.5000000000002</v>
      </c>
      <c r="L2888" s="23">
        <f t="shared" si="161"/>
        <v>643.125</v>
      </c>
      <c r="M2888" s="33">
        <v>0.35</v>
      </c>
      <c r="N2888" s="30">
        <f t="shared" si="165"/>
        <v>0.35</v>
      </c>
      <c r="O2888" s="31">
        <v>1837.5</v>
      </c>
      <c r="P2888" s="31">
        <v>643.125</v>
      </c>
      <c r="Q2888" s="30">
        <f t="shared" si="166"/>
        <v>643.125</v>
      </c>
      <c r="R2888" s="27">
        <f t="shared" si="164"/>
        <v>2</v>
      </c>
    </row>
    <row r="2889" spans="1:18">
      <c r="A2889" s="1"/>
      <c r="B2889" s="6" t="s">
        <v>14</v>
      </c>
      <c r="C2889" s="6">
        <v>1185732</v>
      </c>
      <c r="D2889" s="7">
        <v>44236</v>
      </c>
      <c r="E2889" s="6" t="s">
        <v>33</v>
      </c>
      <c r="F2889" s="6" t="s">
        <v>104</v>
      </c>
      <c r="G2889" s="6" t="s">
        <v>105</v>
      </c>
      <c r="H2889" s="6" t="s">
        <v>18</v>
      </c>
      <c r="I2889" s="25">
        <v>0.35000000000000003</v>
      </c>
      <c r="J2889" s="22">
        <v>1750</v>
      </c>
      <c r="K2889" s="23">
        <f t="shared" si="160"/>
        <v>612.50000000000011</v>
      </c>
      <c r="L2889" s="23">
        <f t="shared" si="161"/>
        <v>183.75000000000003</v>
      </c>
      <c r="M2889" s="33">
        <v>0.3</v>
      </c>
      <c r="N2889" s="30">
        <f t="shared" si="165"/>
        <v>0.35</v>
      </c>
      <c r="O2889" s="31">
        <v>612.5</v>
      </c>
      <c r="P2889" s="31">
        <v>183.75</v>
      </c>
      <c r="Q2889" s="30">
        <f t="shared" si="166"/>
        <v>214.37500000000003</v>
      </c>
      <c r="R2889" s="27">
        <f t="shared" si="164"/>
        <v>2</v>
      </c>
    </row>
    <row r="2890" spans="1:18">
      <c r="A2890" s="1"/>
      <c r="B2890" s="6" t="s">
        <v>14</v>
      </c>
      <c r="C2890" s="6">
        <v>1185732</v>
      </c>
      <c r="D2890" s="7">
        <v>44236</v>
      </c>
      <c r="E2890" s="6" t="s">
        <v>33</v>
      </c>
      <c r="F2890" s="6" t="s">
        <v>104</v>
      </c>
      <c r="G2890" s="6" t="s">
        <v>105</v>
      </c>
      <c r="H2890" s="6" t="s">
        <v>19</v>
      </c>
      <c r="I2890" s="25">
        <v>0.25000000000000006</v>
      </c>
      <c r="J2890" s="22">
        <v>2250</v>
      </c>
      <c r="K2890" s="23">
        <f t="shared" si="160"/>
        <v>562.50000000000011</v>
      </c>
      <c r="L2890" s="23">
        <f t="shared" si="161"/>
        <v>168.75000000000003</v>
      </c>
      <c r="M2890" s="33">
        <v>0.3</v>
      </c>
      <c r="N2890" s="30">
        <f t="shared" si="165"/>
        <v>0.25</v>
      </c>
      <c r="O2890" s="31">
        <v>562.5</v>
      </c>
      <c r="P2890" s="31">
        <v>168.75</v>
      </c>
      <c r="Q2890" s="30">
        <f t="shared" si="166"/>
        <v>140.62500000000003</v>
      </c>
      <c r="R2890" s="27">
        <f t="shared" si="164"/>
        <v>2</v>
      </c>
    </row>
    <row r="2891" spans="1:18">
      <c r="A2891" s="1"/>
      <c r="B2891" s="6" t="s">
        <v>14</v>
      </c>
      <c r="C2891" s="6">
        <v>1185732</v>
      </c>
      <c r="D2891" s="7">
        <v>44236</v>
      </c>
      <c r="E2891" s="6" t="s">
        <v>33</v>
      </c>
      <c r="F2891" s="6" t="s">
        <v>104</v>
      </c>
      <c r="G2891" s="6" t="s">
        <v>105</v>
      </c>
      <c r="H2891" s="6" t="s">
        <v>20</v>
      </c>
      <c r="I2891" s="25">
        <v>0.30000000000000004</v>
      </c>
      <c r="J2891" s="22">
        <v>1000</v>
      </c>
      <c r="K2891" s="23">
        <f t="shared" si="160"/>
        <v>300.00000000000006</v>
      </c>
      <c r="L2891" s="23">
        <f t="shared" si="161"/>
        <v>90.000000000000014</v>
      </c>
      <c r="M2891" s="33">
        <v>0.3</v>
      </c>
      <c r="N2891" s="30">
        <f t="shared" si="165"/>
        <v>0.3</v>
      </c>
      <c r="O2891" s="31">
        <v>300</v>
      </c>
      <c r="P2891" s="31">
        <v>90</v>
      </c>
      <c r="Q2891" s="30">
        <f t="shared" si="166"/>
        <v>90.000000000000014</v>
      </c>
      <c r="R2891" s="27">
        <f t="shared" si="164"/>
        <v>2</v>
      </c>
    </row>
    <row r="2892" spans="1:18">
      <c r="A2892" s="1"/>
      <c r="B2892" s="6" t="s">
        <v>14</v>
      </c>
      <c r="C2892" s="6">
        <v>1185732</v>
      </c>
      <c r="D2892" s="7">
        <v>44236</v>
      </c>
      <c r="E2892" s="6" t="s">
        <v>33</v>
      </c>
      <c r="F2892" s="6" t="s">
        <v>104</v>
      </c>
      <c r="G2892" s="6" t="s">
        <v>105</v>
      </c>
      <c r="H2892" s="6" t="s">
        <v>21</v>
      </c>
      <c r="I2892" s="25">
        <v>0.44999999999999996</v>
      </c>
      <c r="J2892" s="22">
        <v>1750</v>
      </c>
      <c r="K2892" s="23">
        <f t="shared" si="160"/>
        <v>787.49999999999989</v>
      </c>
      <c r="L2892" s="23">
        <f t="shared" si="161"/>
        <v>275.62499999999994</v>
      </c>
      <c r="M2892" s="33">
        <v>0.35</v>
      </c>
      <c r="N2892" s="30">
        <f t="shared" si="165"/>
        <v>0.45</v>
      </c>
      <c r="O2892" s="31">
        <v>787.5</v>
      </c>
      <c r="P2892" s="31">
        <v>275.625</v>
      </c>
      <c r="Q2892" s="30">
        <f t="shared" si="166"/>
        <v>354.37499999999994</v>
      </c>
      <c r="R2892" s="27">
        <f t="shared" si="164"/>
        <v>2</v>
      </c>
    </row>
    <row r="2893" spans="1:18">
      <c r="A2893" s="1"/>
      <c r="B2893" s="6" t="s">
        <v>14</v>
      </c>
      <c r="C2893" s="6">
        <v>1185732</v>
      </c>
      <c r="D2893" s="7">
        <v>44236</v>
      </c>
      <c r="E2893" s="6" t="s">
        <v>33</v>
      </c>
      <c r="F2893" s="6" t="s">
        <v>104</v>
      </c>
      <c r="G2893" s="6" t="s">
        <v>105</v>
      </c>
      <c r="H2893" s="6" t="s">
        <v>22</v>
      </c>
      <c r="I2893" s="25">
        <v>0.24999999999999997</v>
      </c>
      <c r="J2893" s="22">
        <v>2750</v>
      </c>
      <c r="K2893" s="23">
        <f t="shared" si="160"/>
        <v>687.49999999999989</v>
      </c>
      <c r="L2893" s="23">
        <f t="shared" si="161"/>
        <v>274.99999999999994</v>
      </c>
      <c r="M2893" s="33">
        <v>0.4</v>
      </c>
      <c r="N2893" s="30">
        <f t="shared" si="165"/>
        <v>0.25</v>
      </c>
      <c r="O2893" s="31">
        <v>687.5</v>
      </c>
      <c r="P2893" s="31">
        <v>275</v>
      </c>
      <c r="Q2893" s="30">
        <f t="shared" si="166"/>
        <v>171.87499999999997</v>
      </c>
      <c r="R2893" s="27">
        <f t="shared" si="164"/>
        <v>2</v>
      </c>
    </row>
    <row r="2894" spans="1:18">
      <c r="A2894" s="1"/>
      <c r="B2894" s="6" t="s">
        <v>14</v>
      </c>
      <c r="C2894" s="6">
        <v>1185732</v>
      </c>
      <c r="D2894" s="7">
        <v>44263</v>
      </c>
      <c r="E2894" s="6" t="s">
        <v>33</v>
      </c>
      <c r="F2894" s="6" t="s">
        <v>104</v>
      </c>
      <c r="G2894" s="6" t="s">
        <v>105</v>
      </c>
      <c r="H2894" s="6" t="s">
        <v>17</v>
      </c>
      <c r="I2894" s="25">
        <v>0.30000000000000004</v>
      </c>
      <c r="J2894" s="22">
        <v>4950</v>
      </c>
      <c r="K2894" s="23">
        <f t="shared" si="160"/>
        <v>1485.0000000000002</v>
      </c>
      <c r="L2894" s="23">
        <f t="shared" si="161"/>
        <v>519.75</v>
      </c>
      <c r="M2894" s="33">
        <v>0.35</v>
      </c>
      <c r="N2894" s="30">
        <f t="shared" si="165"/>
        <v>0.3</v>
      </c>
      <c r="O2894" s="31">
        <v>1485</v>
      </c>
      <c r="P2894" s="31">
        <v>519.75</v>
      </c>
      <c r="Q2894" s="30">
        <f t="shared" si="166"/>
        <v>445.50000000000006</v>
      </c>
      <c r="R2894" s="27">
        <f t="shared" si="164"/>
        <v>3</v>
      </c>
    </row>
    <row r="2895" spans="1:18">
      <c r="A2895" s="1"/>
      <c r="B2895" s="6" t="s">
        <v>14</v>
      </c>
      <c r="C2895" s="6">
        <v>1185732</v>
      </c>
      <c r="D2895" s="7">
        <v>44263</v>
      </c>
      <c r="E2895" s="6" t="s">
        <v>33</v>
      </c>
      <c r="F2895" s="6" t="s">
        <v>104</v>
      </c>
      <c r="G2895" s="6" t="s">
        <v>105</v>
      </c>
      <c r="H2895" s="6" t="s">
        <v>18</v>
      </c>
      <c r="I2895" s="25">
        <v>0.30000000000000004</v>
      </c>
      <c r="J2895" s="22">
        <v>2000</v>
      </c>
      <c r="K2895" s="23">
        <f t="shared" si="160"/>
        <v>600.00000000000011</v>
      </c>
      <c r="L2895" s="23">
        <f t="shared" si="161"/>
        <v>180.00000000000003</v>
      </c>
      <c r="M2895" s="33">
        <v>0.3</v>
      </c>
      <c r="N2895" s="30">
        <f t="shared" si="165"/>
        <v>0.3</v>
      </c>
      <c r="O2895" s="31">
        <v>600</v>
      </c>
      <c r="P2895" s="31">
        <v>180</v>
      </c>
      <c r="Q2895" s="30">
        <f t="shared" si="166"/>
        <v>180.00000000000003</v>
      </c>
      <c r="R2895" s="27">
        <f t="shared" si="164"/>
        <v>3</v>
      </c>
    </row>
    <row r="2896" spans="1:18">
      <c r="A2896" s="1"/>
      <c r="B2896" s="6" t="s">
        <v>14</v>
      </c>
      <c r="C2896" s="6">
        <v>1185732</v>
      </c>
      <c r="D2896" s="7">
        <v>44263</v>
      </c>
      <c r="E2896" s="6" t="s">
        <v>33</v>
      </c>
      <c r="F2896" s="6" t="s">
        <v>104</v>
      </c>
      <c r="G2896" s="6" t="s">
        <v>105</v>
      </c>
      <c r="H2896" s="6" t="s">
        <v>19</v>
      </c>
      <c r="I2896" s="25">
        <v>0.20000000000000004</v>
      </c>
      <c r="J2896" s="22">
        <v>2250</v>
      </c>
      <c r="K2896" s="23">
        <f t="shared" si="160"/>
        <v>450.00000000000011</v>
      </c>
      <c r="L2896" s="23">
        <f t="shared" si="161"/>
        <v>135.00000000000003</v>
      </c>
      <c r="M2896" s="33">
        <v>0.3</v>
      </c>
      <c r="N2896" s="30">
        <f t="shared" si="165"/>
        <v>0.2</v>
      </c>
      <c r="O2896" s="31">
        <v>450</v>
      </c>
      <c r="P2896" s="31">
        <v>135</v>
      </c>
      <c r="Q2896" s="30">
        <f t="shared" si="166"/>
        <v>90.000000000000028</v>
      </c>
      <c r="R2896" s="27">
        <f t="shared" si="164"/>
        <v>3</v>
      </c>
    </row>
    <row r="2897" spans="1:18">
      <c r="A2897" s="1"/>
      <c r="B2897" s="6" t="s">
        <v>14</v>
      </c>
      <c r="C2897" s="6">
        <v>1185732</v>
      </c>
      <c r="D2897" s="7">
        <v>44263</v>
      </c>
      <c r="E2897" s="6" t="s">
        <v>33</v>
      </c>
      <c r="F2897" s="6" t="s">
        <v>104</v>
      </c>
      <c r="G2897" s="6" t="s">
        <v>105</v>
      </c>
      <c r="H2897" s="6" t="s">
        <v>20</v>
      </c>
      <c r="I2897" s="25">
        <v>0.24999999999999997</v>
      </c>
      <c r="J2897" s="22">
        <v>750</v>
      </c>
      <c r="K2897" s="23">
        <f t="shared" si="160"/>
        <v>187.49999999999997</v>
      </c>
      <c r="L2897" s="23">
        <f t="shared" si="161"/>
        <v>56.249999999999993</v>
      </c>
      <c r="M2897" s="33">
        <v>0.3</v>
      </c>
      <c r="N2897" s="30">
        <f t="shared" si="165"/>
        <v>0.25</v>
      </c>
      <c r="O2897" s="31">
        <v>187.5</v>
      </c>
      <c r="P2897" s="31">
        <v>56.25</v>
      </c>
      <c r="Q2897" s="30">
        <f t="shared" si="166"/>
        <v>46.874999999999993</v>
      </c>
      <c r="R2897" s="27">
        <f t="shared" si="164"/>
        <v>3</v>
      </c>
    </row>
    <row r="2898" spans="1:18">
      <c r="A2898" s="1"/>
      <c r="B2898" s="6" t="s">
        <v>14</v>
      </c>
      <c r="C2898" s="6">
        <v>1185732</v>
      </c>
      <c r="D2898" s="7">
        <v>44263</v>
      </c>
      <c r="E2898" s="6" t="s">
        <v>33</v>
      </c>
      <c r="F2898" s="6" t="s">
        <v>104</v>
      </c>
      <c r="G2898" s="6" t="s">
        <v>105</v>
      </c>
      <c r="H2898" s="6" t="s">
        <v>21</v>
      </c>
      <c r="I2898" s="25">
        <v>0.4</v>
      </c>
      <c r="J2898" s="22">
        <v>1250</v>
      </c>
      <c r="K2898" s="23">
        <f t="shared" si="160"/>
        <v>500</v>
      </c>
      <c r="L2898" s="23">
        <f t="shared" si="161"/>
        <v>175</v>
      </c>
      <c r="M2898" s="33">
        <v>0.35</v>
      </c>
      <c r="N2898" s="30">
        <f t="shared" si="165"/>
        <v>0.4</v>
      </c>
      <c r="O2898" s="31">
        <v>500</v>
      </c>
      <c r="P2898" s="31">
        <v>175</v>
      </c>
      <c r="Q2898" s="30">
        <f t="shared" si="166"/>
        <v>200</v>
      </c>
      <c r="R2898" s="27">
        <f t="shared" si="164"/>
        <v>3</v>
      </c>
    </row>
    <row r="2899" spans="1:18">
      <c r="A2899" s="1"/>
      <c r="B2899" s="6" t="s">
        <v>14</v>
      </c>
      <c r="C2899" s="6">
        <v>1185732</v>
      </c>
      <c r="D2899" s="7">
        <v>44263</v>
      </c>
      <c r="E2899" s="6" t="s">
        <v>33</v>
      </c>
      <c r="F2899" s="6" t="s">
        <v>104</v>
      </c>
      <c r="G2899" s="6" t="s">
        <v>105</v>
      </c>
      <c r="H2899" s="6" t="s">
        <v>22</v>
      </c>
      <c r="I2899" s="25">
        <v>0.30000000000000004</v>
      </c>
      <c r="J2899" s="22">
        <v>2250</v>
      </c>
      <c r="K2899" s="23">
        <f t="shared" si="160"/>
        <v>675.00000000000011</v>
      </c>
      <c r="L2899" s="23">
        <f t="shared" si="161"/>
        <v>270.00000000000006</v>
      </c>
      <c r="M2899" s="33">
        <v>0.4</v>
      </c>
      <c r="N2899" s="30">
        <f t="shared" si="165"/>
        <v>0.3</v>
      </c>
      <c r="O2899" s="31">
        <v>675</v>
      </c>
      <c r="P2899" s="31">
        <v>270</v>
      </c>
      <c r="Q2899" s="30">
        <f t="shared" si="166"/>
        <v>202.50000000000003</v>
      </c>
      <c r="R2899" s="27">
        <f t="shared" si="164"/>
        <v>3</v>
      </c>
    </row>
    <row r="2900" spans="1:18">
      <c r="A2900" s="1"/>
      <c r="B2900" s="6" t="s">
        <v>14</v>
      </c>
      <c r="C2900" s="6">
        <v>1185732</v>
      </c>
      <c r="D2900" s="7">
        <v>44295</v>
      </c>
      <c r="E2900" s="6" t="s">
        <v>33</v>
      </c>
      <c r="F2900" s="6" t="s">
        <v>104</v>
      </c>
      <c r="G2900" s="6" t="s">
        <v>105</v>
      </c>
      <c r="H2900" s="6" t="s">
        <v>17</v>
      </c>
      <c r="I2900" s="25">
        <v>0.30000000000000004</v>
      </c>
      <c r="J2900" s="22">
        <v>4500</v>
      </c>
      <c r="K2900" s="23">
        <f t="shared" si="160"/>
        <v>1350.0000000000002</v>
      </c>
      <c r="L2900" s="23">
        <f t="shared" si="161"/>
        <v>472.50000000000006</v>
      </c>
      <c r="M2900" s="33">
        <v>0.35</v>
      </c>
      <c r="N2900" s="30">
        <f t="shared" si="165"/>
        <v>0.3</v>
      </c>
      <c r="O2900" s="31">
        <v>1350</v>
      </c>
      <c r="P2900" s="31">
        <v>472.5</v>
      </c>
      <c r="Q2900" s="30">
        <f t="shared" si="166"/>
        <v>405.00000000000006</v>
      </c>
      <c r="R2900" s="27">
        <f t="shared" si="164"/>
        <v>4</v>
      </c>
    </row>
    <row r="2901" spans="1:18">
      <c r="A2901" s="1"/>
      <c r="B2901" s="6" t="s">
        <v>14</v>
      </c>
      <c r="C2901" s="6">
        <v>1185732</v>
      </c>
      <c r="D2901" s="7">
        <v>44295</v>
      </c>
      <c r="E2901" s="6" t="s">
        <v>33</v>
      </c>
      <c r="F2901" s="6" t="s">
        <v>104</v>
      </c>
      <c r="G2901" s="6" t="s">
        <v>105</v>
      </c>
      <c r="H2901" s="6" t="s">
        <v>18</v>
      </c>
      <c r="I2901" s="25">
        <v>0.30000000000000004</v>
      </c>
      <c r="J2901" s="22">
        <v>1500</v>
      </c>
      <c r="K2901" s="23">
        <f t="shared" si="160"/>
        <v>450.00000000000006</v>
      </c>
      <c r="L2901" s="23">
        <f t="shared" si="161"/>
        <v>135</v>
      </c>
      <c r="M2901" s="33">
        <v>0.3</v>
      </c>
      <c r="N2901" s="30">
        <f t="shared" si="165"/>
        <v>0.3</v>
      </c>
      <c r="O2901" s="31">
        <v>450</v>
      </c>
      <c r="P2901" s="31">
        <v>135</v>
      </c>
      <c r="Q2901" s="30">
        <f t="shared" si="166"/>
        <v>135</v>
      </c>
      <c r="R2901" s="27">
        <f t="shared" si="164"/>
        <v>4</v>
      </c>
    </row>
    <row r="2902" spans="1:18">
      <c r="A2902" s="1"/>
      <c r="B2902" s="6" t="s">
        <v>14</v>
      </c>
      <c r="C2902" s="6">
        <v>1185732</v>
      </c>
      <c r="D2902" s="7">
        <v>44295</v>
      </c>
      <c r="E2902" s="6" t="s">
        <v>33</v>
      </c>
      <c r="F2902" s="6" t="s">
        <v>104</v>
      </c>
      <c r="G2902" s="6" t="s">
        <v>105</v>
      </c>
      <c r="H2902" s="6" t="s">
        <v>19</v>
      </c>
      <c r="I2902" s="25">
        <v>0.20000000000000004</v>
      </c>
      <c r="J2902" s="22">
        <v>1500</v>
      </c>
      <c r="K2902" s="23">
        <f t="shared" si="160"/>
        <v>300.00000000000006</v>
      </c>
      <c r="L2902" s="23">
        <f t="shared" si="161"/>
        <v>90.000000000000014</v>
      </c>
      <c r="M2902" s="33">
        <v>0.3</v>
      </c>
      <c r="N2902" s="30">
        <f t="shared" si="165"/>
        <v>0.2</v>
      </c>
      <c r="O2902" s="31">
        <v>300</v>
      </c>
      <c r="P2902" s="31">
        <v>90</v>
      </c>
      <c r="Q2902" s="30">
        <f t="shared" si="166"/>
        <v>60.000000000000014</v>
      </c>
      <c r="R2902" s="27">
        <f t="shared" si="164"/>
        <v>4</v>
      </c>
    </row>
    <row r="2903" spans="1:18">
      <c r="A2903" s="1"/>
      <c r="B2903" s="6" t="s">
        <v>14</v>
      </c>
      <c r="C2903" s="6">
        <v>1185732</v>
      </c>
      <c r="D2903" s="7">
        <v>44295</v>
      </c>
      <c r="E2903" s="6" t="s">
        <v>33</v>
      </c>
      <c r="F2903" s="6" t="s">
        <v>104</v>
      </c>
      <c r="G2903" s="6" t="s">
        <v>105</v>
      </c>
      <c r="H2903" s="6" t="s">
        <v>20</v>
      </c>
      <c r="I2903" s="25">
        <v>0.24999999999999997</v>
      </c>
      <c r="J2903" s="22">
        <v>750</v>
      </c>
      <c r="K2903" s="23">
        <f t="shared" si="160"/>
        <v>187.49999999999997</v>
      </c>
      <c r="L2903" s="23">
        <f t="shared" si="161"/>
        <v>56.249999999999993</v>
      </c>
      <c r="M2903" s="33">
        <v>0.3</v>
      </c>
      <c r="N2903" s="30">
        <f t="shared" si="165"/>
        <v>0.25</v>
      </c>
      <c r="O2903" s="31">
        <v>187.5</v>
      </c>
      <c r="P2903" s="31">
        <v>56.25</v>
      </c>
      <c r="Q2903" s="30">
        <f t="shared" si="166"/>
        <v>46.874999999999993</v>
      </c>
      <c r="R2903" s="27">
        <f t="shared" si="164"/>
        <v>4</v>
      </c>
    </row>
    <row r="2904" spans="1:18">
      <c r="A2904" s="1"/>
      <c r="B2904" s="6" t="s">
        <v>14</v>
      </c>
      <c r="C2904" s="6">
        <v>1185732</v>
      </c>
      <c r="D2904" s="7">
        <v>44295</v>
      </c>
      <c r="E2904" s="6" t="s">
        <v>33</v>
      </c>
      <c r="F2904" s="6" t="s">
        <v>104</v>
      </c>
      <c r="G2904" s="6" t="s">
        <v>105</v>
      </c>
      <c r="H2904" s="6" t="s">
        <v>21</v>
      </c>
      <c r="I2904" s="25">
        <v>0.6</v>
      </c>
      <c r="J2904" s="22">
        <v>1000</v>
      </c>
      <c r="K2904" s="23">
        <f t="shared" si="160"/>
        <v>600</v>
      </c>
      <c r="L2904" s="23">
        <f t="shared" si="161"/>
        <v>210</v>
      </c>
      <c r="M2904" s="33">
        <v>0.35</v>
      </c>
      <c r="N2904" s="30">
        <f t="shared" si="165"/>
        <v>0.6</v>
      </c>
      <c r="O2904" s="31">
        <v>600</v>
      </c>
      <c r="P2904" s="31">
        <v>210</v>
      </c>
      <c r="Q2904" s="30">
        <f t="shared" si="166"/>
        <v>360</v>
      </c>
      <c r="R2904" s="27">
        <f t="shared" si="164"/>
        <v>4</v>
      </c>
    </row>
    <row r="2905" spans="1:18">
      <c r="A2905" s="1"/>
      <c r="B2905" s="6" t="s">
        <v>14</v>
      </c>
      <c r="C2905" s="6">
        <v>1185732</v>
      </c>
      <c r="D2905" s="7">
        <v>44295</v>
      </c>
      <c r="E2905" s="6" t="s">
        <v>33</v>
      </c>
      <c r="F2905" s="6" t="s">
        <v>104</v>
      </c>
      <c r="G2905" s="6" t="s">
        <v>105</v>
      </c>
      <c r="H2905" s="6" t="s">
        <v>22</v>
      </c>
      <c r="I2905" s="25">
        <v>0.5</v>
      </c>
      <c r="J2905" s="22">
        <v>2250</v>
      </c>
      <c r="K2905" s="23">
        <f t="shared" si="160"/>
        <v>1125</v>
      </c>
      <c r="L2905" s="23">
        <f t="shared" si="161"/>
        <v>450</v>
      </c>
      <c r="M2905" s="33">
        <v>0.4</v>
      </c>
      <c r="N2905" s="30">
        <f t="shared" si="165"/>
        <v>0.5</v>
      </c>
      <c r="O2905" s="31">
        <v>1125</v>
      </c>
      <c r="P2905" s="31">
        <v>450</v>
      </c>
      <c r="Q2905" s="30">
        <f t="shared" si="166"/>
        <v>562.5</v>
      </c>
      <c r="R2905" s="27">
        <f t="shared" si="164"/>
        <v>4</v>
      </c>
    </row>
    <row r="2906" spans="1:18">
      <c r="A2906" s="1"/>
      <c r="B2906" s="6" t="s">
        <v>14</v>
      </c>
      <c r="C2906" s="6">
        <v>1185732</v>
      </c>
      <c r="D2906" s="7">
        <v>44326</v>
      </c>
      <c r="E2906" s="6" t="s">
        <v>33</v>
      </c>
      <c r="F2906" s="6" t="s">
        <v>104</v>
      </c>
      <c r="G2906" s="6" t="s">
        <v>105</v>
      </c>
      <c r="H2906" s="6" t="s">
        <v>17</v>
      </c>
      <c r="I2906" s="25">
        <v>0.6</v>
      </c>
      <c r="J2906" s="22">
        <v>4950</v>
      </c>
      <c r="K2906" s="23">
        <f t="shared" si="160"/>
        <v>2970</v>
      </c>
      <c r="L2906" s="23">
        <f t="shared" si="161"/>
        <v>1039.5</v>
      </c>
      <c r="M2906" s="33">
        <v>0.35</v>
      </c>
      <c r="N2906" s="30">
        <f t="shared" si="165"/>
        <v>0.6</v>
      </c>
      <c r="O2906" s="31">
        <v>2970</v>
      </c>
      <c r="P2906" s="31">
        <v>1039.5</v>
      </c>
      <c r="Q2906" s="30">
        <f t="shared" si="166"/>
        <v>1782</v>
      </c>
      <c r="R2906" s="27">
        <f t="shared" si="164"/>
        <v>5</v>
      </c>
    </row>
    <row r="2907" spans="1:18">
      <c r="A2907" s="1"/>
      <c r="B2907" s="6" t="s">
        <v>14</v>
      </c>
      <c r="C2907" s="6">
        <v>1185732</v>
      </c>
      <c r="D2907" s="7">
        <v>44326</v>
      </c>
      <c r="E2907" s="6" t="s">
        <v>33</v>
      </c>
      <c r="F2907" s="6" t="s">
        <v>104</v>
      </c>
      <c r="G2907" s="6" t="s">
        <v>105</v>
      </c>
      <c r="H2907" s="6" t="s">
        <v>18</v>
      </c>
      <c r="I2907" s="25">
        <v>0.45</v>
      </c>
      <c r="J2907" s="22">
        <v>2000</v>
      </c>
      <c r="K2907" s="23">
        <f t="shared" si="160"/>
        <v>900</v>
      </c>
      <c r="L2907" s="23">
        <f t="shared" si="161"/>
        <v>270</v>
      </c>
      <c r="M2907" s="33">
        <v>0.3</v>
      </c>
      <c r="N2907" s="30">
        <f t="shared" si="165"/>
        <v>0.45</v>
      </c>
      <c r="O2907" s="31">
        <v>900</v>
      </c>
      <c r="P2907" s="31">
        <v>270</v>
      </c>
      <c r="Q2907" s="30">
        <f t="shared" si="166"/>
        <v>405</v>
      </c>
      <c r="R2907" s="27">
        <f t="shared" ref="R2907:R2970" si="167">MONTH(D2907)</f>
        <v>5</v>
      </c>
    </row>
    <row r="2908" spans="1:18">
      <c r="A2908" s="1"/>
      <c r="B2908" s="6" t="s">
        <v>14</v>
      </c>
      <c r="C2908" s="6">
        <v>1185732</v>
      </c>
      <c r="D2908" s="7">
        <v>44326</v>
      </c>
      <c r="E2908" s="6" t="s">
        <v>33</v>
      </c>
      <c r="F2908" s="6" t="s">
        <v>104</v>
      </c>
      <c r="G2908" s="6" t="s">
        <v>105</v>
      </c>
      <c r="H2908" s="6" t="s">
        <v>19</v>
      </c>
      <c r="I2908" s="25">
        <v>0.4</v>
      </c>
      <c r="J2908" s="22">
        <v>1750</v>
      </c>
      <c r="K2908" s="23">
        <f t="shared" si="160"/>
        <v>700</v>
      </c>
      <c r="L2908" s="23">
        <f t="shared" si="161"/>
        <v>210</v>
      </c>
      <c r="M2908" s="33">
        <v>0.3</v>
      </c>
      <c r="N2908" s="30">
        <f t="shared" si="165"/>
        <v>0.4</v>
      </c>
      <c r="O2908" s="31">
        <v>700</v>
      </c>
      <c r="P2908" s="31">
        <v>210</v>
      </c>
      <c r="Q2908" s="30">
        <f t="shared" si="166"/>
        <v>280</v>
      </c>
      <c r="R2908" s="27">
        <f t="shared" si="167"/>
        <v>5</v>
      </c>
    </row>
    <row r="2909" spans="1:18">
      <c r="A2909" s="1"/>
      <c r="B2909" s="6" t="s">
        <v>14</v>
      </c>
      <c r="C2909" s="6">
        <v>1185732</v>
      </c>
      <c r="D2909" s="7">
        <v>44326</v>
      </c>
      <c r="E2909" s="6" t="s">
        <v>33</v>
      </c>
      <c r="F2909" s="6" t="s">
        <v>104</v>
      </c>
      <c r="G2909" s="6" t="s">
        <v>105</v>
      </c>
      <c r="H2909" s="6" t="s">
        <v>20</v>
      </c>
      <c r="I2909" s="25">
        <v>0.4</v>
      </c>
      <c r="J2909" s="22">
        <v>1000</v>
      </c>
      <c r="K2909" s="23">
        <f t="shared" si="160"/>
        <v>400</v>
      </c>
      <c r="L2909" s="23">
        <f t="shared" si="161"/>
        <v>120</v>
      </c>
      <c r="M2909" s="33">
        <v>0.3</v>
      </c>
      <c r="N2909" s="30">
        <f t="shared" si="165"/>
        <v>0.4</v>
      </c>
      <c r="O2909" s="31">
        <v>400</v>
      </c>
      <c r="P2909" s="31">
        <v>120</v>
      </c>
      <c r="Q2909" s="30">
        <f t="shared" si="166"/>
        <v>160</v>
      </c>
      <c r="R2909" s="27">
        <f t="shared" si="167"/>
        <v>5</v>
      </c>
    </row>
    <row r="2910" spans="1:18">
      <c r="A2910" s="1"/>
      <c r="B2910" s="6" t="s">
        <v>14</v>
      </c>
      <c r="C2910" s="6">
        <v>1185732</v>
      </c>
      <c r="D2910" s="7">
        <v>44326</v>
      </c>
      <c r="E2910" s="6" t="s">
        <v>33</v>
      </c>
      <c r="F2910" s="6" t="s">
        <v>104</v>
      </c>
      <c r="G2910" s="6" t="s">
        <v>105</v>
      </c>
      <c r="H2910" s="6" t="s">
        <v>21</v>
      </c>
      <c r="I2910" s="25">
        <v>0.49999999999999994</v>
      </c>
      <c r="J2910" s="22">
        <v>1250</v>
      </c>
      <c r="K2910" s="23">
        <f t="shared" si="160"/>
        <v>624.99999999999989</v>
      </c>
      <c r="L2910" s="23">
        <f t="shared" si="161"/>
        <v>218.74999999999994</v>
      </c>
      <c r="M2910" s="33">
        <v>0.35</v>
      </c>
      <c r="N2910" s="30">
        <f t="shared" si="165"/>
        <v>0.5</v>
      </c>
      <c r="O2910" s="31">
        <v>625</v>
      </c>
      <c r="P2910" s="31">
        <v>218.75</v>
      </c>
      <c r="Q2910" s="30">
        <f t="shared" si="166"/>
        <v>312.49999999999994</v>
      </c>
      <c r="R2910" s="27">
        <f t="shared" si="167"/>
        <v>5</v>
      </c>
    </row>
    <row r="2911" spans="1:18">
      <c r="A2911" s="1"/>
      <c r="B2911" s="6" t="s">
        <v>14</v>
      </c>
      <c r="C2911" s="6">
        <v>1185732</v>
      </c>
      <c r="D2911" s="7">
        <v>44326</v>
      </c>
      <c r="E2911" s="6" t="s">
        <v>33</v>
      </c>
      <c r="F2911" s="6" t="s">
        <v>104</v>
      </c>
      <c r="G2911" s="6" t="s">
        <v>105</v>
      </c>
      <c r="H2911" s="6" t="s">
        <v>22</v>
      </c>
      <c r="I2911" s="25">
        <v>0.54999999999999993</v>
      </c>
      <c r="J2911" s="22">
        <v>2500</v>
      </c>
      <c r="K2911" s="23">
        <f t="shared" si="160"/>
        <v>1374.9999999999998</v>
      </c>
      <c r="L2911" s="23">
        <f t="shared" si="161"/>
        <v>549.99999999999989</v>
      </c>
      <c r="M2911" s="33">
        <v>0.4</v>
      </c>
      <c r="N2911" s="30">
        <f t="shared" si="165"/>
        <v>0.55000000000000004</v>
      </c>
      <c r="O2911" s="31">
        <v>1375</v>
      </c>
      <c r="P2911" s="31">
        <v>550</v>
      </c>
      <c r="Q2911" s="30">
        <f t="shared" si="166"/>
        <v>756.24999999999989</v>
      </c>
      <c r="R2911" s="27">
        <f t="shared" si="167"/>
        <v>5</v>
      </c>
    </row>
    <row r="2912" spans="1:18">
      <c r="A2912" s="1"/>
      <c r="B2912" s="6" t="s">
        <v>14</v>
      </c>
      <c r="C2912" s="6">
        <v>1185732</v>
      </c>
      <c r="D2912" s="7">
        <v>44356</v>
      </c>
      <c r="E2912" s="6" t="s">
        <v>33</v>
      </c>
      <c r="F2912" s="6" t="s">
        <v>104</v>
      </c>
      <c r="G2912" s="6" t="s">
        <v>105</v>
      </c>
      <c r="H2912" s="6" t="s">
        <v>17</v>
      </c>
      <c r="I2912" s="25">
        <v>0.4</v>
      </c>
      <c r="J2912" s="22">
        <v>5000</v>
      </c>
      <c r="K2912" s="23">
        <f t="shared" si="160"/>
        <v>2000</v>
      </c>
      <c r="L2912" s="23">
        <f t="shared" si="161"/>
        <v>700</v>
      </c>
      <c r="M2912" s="33">
        <v>0.35</v>
      </c>
      <c r="N2912" s="30">
        <f t="shared" si="165"/>
        <v>0.4</v>
      </c>
      <c r="O2912" s="31">
        <v>2000</v>
      </c>
      <c r="P2912" s="31">
        <v>700</v>
      </c>
      <c r="Q2912" s="30">
        <f t="shared" si="166"/>
        <v>800</v>
      </c>
      <c r="R2912" s="27">
        <f t="shared" si="167"/>
        <v>6</v>
      </c>
    </row>
    <row r="2913" spans="1:18">
      <c r="A2913" s="1"/>
      <c r="B2913" s="6" t="s">
        <v>14</v>
      </c>
      <c r="C2913" s="6">
        <v>1185732</v>
      </c>
      <c r="D2913" s="7">
        <v>44356</v>
      </c>
      <c r="E2913" s="6" t="s">
        <v>33</v>
      </c>
      <c r="F2913" s="6" t="s">
        <v>104</v>
      </c>
      <c r="G2913" s="6" t="s">
        <v>105</v>
      </c>
      <c r="H2913" s="6" t="s">
        <v>18</v>
      </c>
      <c r="I2913" s="25">
        <v>0.35000000000000009</v>
      </c>
      <c r="J2913" s="22">
        <v>2500</v>
      </c>
      <c r="K2913" s="23">
        <f t="shared" si="160"/>
        <v>875.00000000000023</v>
      </c>
      <c r="L2913" s="23">
        <f t="shared" si="161"/>
        <v>262.50000000000006</v>
      </c>
      <c r="M2913" s="33">
        <v>0.3</v>
      </c>
      <c r="N2913" s="30">
        <f t="shared" si="165"/>
        <v>0.35</v>
      </c>
      <c r="O2913" s="31">
        <v>875</v>
      </c>
      <c r="P2913" s="31">
        <v>262.5</v>
      </c>
      <c r="Q2913" s="30">
        <f t="shared" si="166"/>
        <v>306.25000000000006</v>
      </c>
      <c r="R2913" s="27">
        <f t="shared" si="167"/>
        <v>6</v>
      </c>
    </row>
    <row r="2914" spans="1:18">
      <c r="A2914" s="1"/>
      <c r="B2914" s="6" t="s">
        <v>14</v>
      </c>
      <c r="C2914" s="6">
        <v>1185732</v>
      </c>
      <c r="D2914" s="7">
        <v>44356</v>
      </c>
      <c r="E2914" s="6" t="s">
        <v>33</v>
      </c>
      <c r="F2914" s="6" t="s">
        <v>104</v>
      </c>
      <c r="G2914" s="6" t="s">
        <v>105</v>
      </c>
      <c r="H2914" s="6" t="s">
        <v>19</v>
      </c>
      <c r="I2914" s="25">
        <v>0.30000000000000004</v>
      </c>
      <c r="J2914" s="22">
        <v>2000</v>
      </c>
      <c r="K2914" s="23">
        <f t="shared" si="160"/>
        <v>600.00000000000011</v>
      </c>
      <c r="L2914" s="23">
        <f t="shared" si="161"/>
        <v>180.00000000000003</v>
      </c>
      <c r="M2914" s="33">
        <v>0.3</v>
      </c>
      <c r="N2914" s="30">
        <f t="shared" si="165"/>
        <v>0.3</v>
      </c>
      <c r="O2914" s="31">
        <v>600</v>
      </c>
      <c r="P2914" s="31">
        <v>180</v>
      </c>
      <c r="Q2914" s="30">
        <f t="shared" si="166"/>
        <v>180.00000000000003</v>
      </c>
      <c r="R2914" s="27">
        <f t="shared" si="167"/>
        <v>6</v>
      </c>
    </row>
    <row r="2915" spans="1:18">
      <c r="A2915" s="1"/>
      <c r="B2915" s="6" t="s">
        <v>14</v>
      </c>
      <c r="C2915" s="6">
        <v>1185732</v>
      </c>
      <c r="D2915" s="7">
        <v>44356</v>
      </c>
      <c r="E2915" s="6" t="s">
        <v>33</v>
      </c>
      <c r="F2915" s="6" t="s">
        <v>104</v>
      </c>
      <c r="G2915" s="6" t="s">
        <v>105</v>
      </c>
      <c r="H2915" s="6" t="s">
        <v>20</v>
      </c>
      <c r="I2915" s="25">
        <v>0.30000000000000004</v>
      </c>
      <c r="J2915" s="22">
        <v>1750</v>
      </c>
      <c r="K2915" s="23">
        <f t="shared" si="160"/>
        <v>525.00000000000011</v>
      </c>
      <c r="L2915" s="23">
        <f t="shared" si="161"/>
        <v>157.50000000000003</v>
      </c>
      <c r="M2915" s="33">
        <v>0.3</v>
      </c>
      <c r="N2915" s="30">
        <f t="shared" si="165"/>
        <v>0.3</v>
      </c>
      <c r="O2915" s="31">
        <v>525</v>
      </c>
      <c r="P2915" s="31">
        <v>157.5</v>
      </c>
      <c r="Q2915" s="30">
        <f t="shared" si="166"/>
        <v>157.50000000000003</v>
      </c>
      <c r="R2915" s="27">
        <f t="shared" si="167"/>
        <v>6</v>
      </c>
    </row>
    <row r="2916" spans="1:18">
      <c r="A2916" s="1"/>
      <c r="B2916" s="6" t="s">
        <v>14</v>
      </c>
      <c r="C2916" s="6">
        <v>1185732</v>
      </c>
      <c r="D2916" s="7">
        <v>44356</v>
      </c>
      <c r="E2916" s="6" t="s">
        <v>33</v>
      </c>
      <c r="F2916" s="6" t="s">
        <v>104</v>
      </c>
      <c r="G2916" s="6" t="s">
        <v>105</v>
      </c>
      <c r="H2916" s="6" t="s">
        <v>21</v>
      </c>
      <c r="I2916" s="25">
        <v>0.4</v>
      </c>
      <c r="J2916" s="22">
        <v>1750</v>
      </c>
      <c r="K2916" s="23">
        <f t="shared" si="160"/>
        <v>700</v>
      </c>
      <c r="L2916" s="23">
        <f t="shared" si="161"/>
        <v>244.99999999999997</v>
      </c>
      <c r="M2916" s="33">
        <v>0.35</v>
      </c>
      <c r="N2916" s="30">
        <f t="shared" si="165"/>
        <v>0.4</v>
      </c>
      <c r="O2916" s="31">
        <v>700</v>
      </c>
      <c r="P2916" s="31">
        <v>245</v>
      </c>
      <c r="Q2916" s="30">
        <f t="shared" si="166"/>
        <v>280</v>
      </c>
      <c r="R2916" s="27">
        <f t="shared" si="167"/>
        <v>6</v>
      </c>
    </row>
    <row r="2917" spans="1:18">
      <c r="A2917" s="1"/>
      <c r="B2917" s="6" t="s">
        <v>14</v>
      </c>
      <c r="C2917" s="6">
        <v>1185732</v>
      </c>
      <c r="D2917" s="7">
        <v>44356</v>
      </c>
      <c r="E2917" s="6" t="s">
        <v>33</v>
      </c>
      <c r="F2917" s="6" t="s">
        <v>104</v>
      </c>
      <c r="G2917" s="6" t="s">
        <v>105</v>
      </c>
      <c r="H2917" s="6" t="s">
        <v>22</v>
      </c>
      <c r="I2917" s="25">
        <v>0.55000000000000004</v>
      </c>
      <c r="J2917" s="22">
        <v>3250</v>
      </c>
      <c r="K2917" s="23">
        <f t="shared" si="160"/>
        <v>1787.5000000000002</v>
      </c>
      <c r="L2917" s="23">
        <f t="shared" si="161"/>
        <v>715.00000000000011</v>
      </c>
      <c r="M2917" s="33">
        <v>0.4</v>
      </c>
      <c r="N2917" s="30">
        <f t="shared" si="165"/>
        <v>0.55000000000000004</v>
      </c>
      <c r="O2917" s="31">
        <v>1787.5</v>
      </c>
      <c r="P2917" s="31">
        <v>715</v>
      </c>
      <c r="Q2917" s="30">
        <f t="shared" si="166"/>
        <v>983.12500000000023</v>
      </c>
      <c r="R2917" s="27">
        <f t="shared" si="167"/>
        <v>6</v>
      </c>
    </row>
    <row r="2918" spans="1:18">
      <c r="A2918" s="1"/>
      <c r="B2918" s="6" t="s">
        <v>14</v>
      </c>
      <c r="C2918" s="6">
        <v>1185732</v>
      </c>
      <c r="D2918" s="7">
        <v>44385</v>
      </c>
      <c r="E2918" s="6" t="s">
        <v>33</v>
      </c>
      <c r="F2918" s="6" t="s">
        <v>104</v>
      </c>
      <c r="G2918" s="6" t="s">
        <v>105</v>
      </c>
      <c r="H2918" s="6" t="s">
        <v>17</v>
      </c>
      <c r="I2918" s="25">
        <v>0.5</v>
      </c>
      <c r="J2918" s="22">
        <v>5500</v>
      </c>
      <c r="K2918" s="23">
        <f t="shared" si="160"/>
        <v>2750</v>
      </c>
      <c r="L2918" s="23">
        <f t="shared" si="161"/>
        <v>962.49999999999989</v>
      </c>
      <c r="M2918" s="33">
        <v>0.35</v>
      </c>
      <c r="N2918" s="30">
        <f t="shared" si="165"/>
        <v>0.5</v>
      </c>
      <c r="O2918" s="31">
        <v>2750</v>
      </c>
      <c r="P2918" s="31">
        <v>962.5</v>
      </c>
      <c r="Q2918" s="30">
        <f t="shared" si="166"/>
        <v>1375</v>
      </c>
      <c r="R2918" s="27">
        <f t="shared" si="167"/>
        <v>7</v>
      </c>
    </row>
    <row r="2919" spans="1:18">
      <c r="A2919" s="1"/>
      <c r="B2919" s="6" t="s">
        <v>14</v>
      </c>
      <c r="C2919" s="6">
        <v>1185732</v>
      </c>
      <c r="D2919" s="7">
        <v>44385</v>
      </c>
      <c r="E2919" s="6" t="s">
        <v>33</v>
      </c>
      <c r="F2919" s="6" t="s">
        <v>104</v>
      </c>
      <c r="G2919" s="6" t="s">
        <v>105</v>
      </c>
      <c r="H2919" s="6" t="s">
        <v>18</v>
      </c>
      <c r="I2919" s="25">
        <v>0.45000000000000007</v>
      </c>
      <c r="J2919" s="22">
        <v>3000</v>
      </c>
      <c r="K2919" s="23">
        <f t="shared" si="160"/>
        <v>1350.0000000000002</v>
      </c>
      <c r="L2919" s="23">
        <f t="shared" si="161"/>
        <v>405.00000000000006</v>
      </c>
      <c r="M2919" s="33">
        <v>0.3</v>
      </c>
      <c r="N2919" s="30">
        <f t="shared" si="165"/>
        <v>0.45</v>
      </c>
      <c r="O2919" s="31">
        <v>1350</v>
      </c>
      <c r="P2919" s="31">
        <v>405</v>
      </c>
      <c r="Q2919" s="30">
        <f t="shared" si="166"/>
        <v>607.50000000000011</v>
      </c>
      <c r="R2919" s="27">
        <f t="shared" si="167"/>
        <v>7</v>
      </c>
    </row>
    <row r="2920" spans="1:18">
      <c r="A2920" s="1"/>
      <c r="B2920" s="6" t="s">
        <v>14</v>
      </c>
      <c r="C2920" s="6">
        <v>1185732</v>
      </c>
      <c r="D2920" s="7">
        <v>44385</v>
      </c>
      <c r="E2920" s="6" t="s">
        <v>33</v>
      </c>
      <c r="F2920" s="6" t="s">
        <v>104</v>
      </c>
      <c r="G2920" s="6" t="s">
        <v>105</v>
      </c>
      <c r="H2920" s="6" t="s">
        <v>19</v>
      </c>
      <c r="I2920" s="25">
        <v>0.4</v>
      </c>
      <c r="J2920" s="22">
        <v>2250</v>
      </c>
      <c r="K2920" s="23">
        <f t="shared" si="160"/>
        <v>900</v>
      </c>
      <c r="L2920" s="23">
        <f t="shared" si="161"/>
        <v>270</v>
      </c>
      <c r="M2920" s="33">
        <v>0.3</v>
      </c>
      <c r="N2920" s="30">
        <f t="shared" si="165"/>
        <v>0.4</v>
      </c>
      <c r="O2920" s="31">
        <v>900</v>
      </c>
      <c r="P2920" s="31">
        <v>270</v>
      </c>
      <c r="Q2920" s="30">
        <f t="shared" si="166"/>
        <v>360</v>
      </c>
      <c r="R2920" s="27">
        <f t="shared" si="167"/>
        <v>7</v>
      </c>
    </row>
    <row r="2921" spans="1:18">
      <c r="A2921" s="1"/>
      <c r="B2921" s="6" t="s">
        <v>14</v>
      </c>
      <c r="C2921" s="6">
        <v>1185732</v>
      </c>
      <c r="D2921" s="7">
        <v>44385</v>
      </c>
      <c r="E2921" s="6" t="s">
        <v>33</v>
      </c>
      <c r="F2921" s="6" t="s">
        <v>104</v>
      </c>
      <c r="G2921" s="6" t="s">
        <v>105</v>
      </c>
      <c r="H2921" s="6" t="s">
        <v>20</v>
      </c>
      <c r="I2921" s="25">
        <v>0.4</v>
      </c>
      <c r="J2921" s="22">
        <v>1750</v>
      </c>
      <c r="K2921" s="23">
        <f t="shared" si="160"/>
        <v>700</v>
      </c>
      <c r="L2921" s="23">
        <f t="shared" si="161"/>
        <v>210</v>
      </c>
      <c r="M2921" s="33">
        <v>0.3</v>
      </c>
      <c r="N2921" s="30">
        <f t="shared" si="165"/>
        <v>0.4</v>
      </c>
      <c r="O2921" s="31">
        <v>700</v>
      </c>
      <c r="P2921" s="31">
        <v>210</v>
      </c>
      <c r="Q2921" s="30">
        <f t="shared" si="166"/>
        <v>280</v>
      </c>
      <c r="R2921" s="27">
        <f t="shared" si="167"/>
        <v>7</v>
      </c>
    </row>
    <row r="2922" spans="1:18">
      <c r="A2922" s="1"/>
      <c r="B2922" s="6" t="s">
        <v>14</v>
      </c>
      <c r="C2922" s="6">
        <v>1185732</v>
      </c>
      <c r="D2922" s="7">
        <v>44385</v>
      </c>
      <c r="E2922" s="6" t="s">
        <v>33</v>
      </c>
      <c r="F2922" s="6" t="s">
        <v>104</v>
      </c>
      <c r="G2922" s="6" t="s">
        <v>105</v>
      </c>
      <c r="H2922" s="6" t="s">
        <v>21</v>
      </c>
      <c r="I2922" s="25">
        <v>0.5</v>
      </c>
      <c r="J2922" s="22">
        <v>2000</v>
      </c>
      <c r="K2922" s="23">
        <f t="shared" si="160"/>
        <v>1000</v>
      </c>
      <c r="L2922" s="23">
        <f t="shared" si="161"/>
        <v>350</v>
      </c>
      <c r="M2922" s="33">
        <v>0.35</v>
      </c>
      <c r="N2922" s="30">
        <f t="shared" si="165"/>
        <v>0.5</v>
      </c>
      <c r="O2922" s="31">
        <v>1000</v>
      </c>
      <c r="P2922" s="31">
        <v>350</v>
      </c>
      <c r="Q2922" s="30">
        <f t="shared" si="166"/>
        <v>500</v>
      </c>
      <c r="R2922" s="27">
        <f t="shared" si="167"/>
        <v>7</v>
      </c>
    </row>
    <row r="2923" spans="1:18">
      <c r="A2923" s="1"/>
      <c r="B2923" s="6" t="s">
        <v>14</v>
      </c>
      <c r="C2923" s="6">
        <v>1185732</v>
      </c>
      <c r="D2923" s="7">
        <v>44385</v>
      </c>
      <c r="E2923" s="6" t="s">
        <v>33</v>
      </c>
      <c r="F2923" s="6" t="s">
        <v>104</v>
      </c>
      <c r="G2923" s="6" t="s">
        <v>105</v>
      </c>
      <c r="H2923" s="6" t="s">
        <v>22</v>
      </c>
      <c r="I2923" s="25">
        <v>0.55000000000000004</v>
      </c>
      <c r="J2923" s="22">
        <v>3750</v>
      </c>
      <c r="K2923" s="23">
        <f t="shared" si="160"/>
        <v>2062.5</v>
      </c>
      <c r="L2923" s="23">
        <f t="shared" si="161"/>
        <v>825</v>
      </c>
      <c r="M2923" s="33">
        <v>0.4</v>
      </c>
      <c r="N2923" s="30">
        <f t="shared" si="165"/>
        <v>0.55000000000000004</v>
      </c>
      <c r="O2923" s="31">
        <v>2062.5</v>
      </c>
      <c r="P2923" s="31">
        <v>825</v>
      </c>
      <c r="Q2923" s="30">
        <f t="shared" si="166"/>
        <v>1134.375</v>
      </c>
      <c r="R2923" s="27">
        <f t="shared" si="167"/>
        <v>7</v>
      </c>
    </row>
    <row r="2924" spans="1:18">
      <c r="A2924" s="1"/>
      <c r="B2924" s="6" t="s">
        <v>14</v>
      </c>
      <c r="C2924" s="6">
        <v>1185732</v>
      </c>
      <c r="D2924" s="7">
        <v>44417</v>
      </c>
      <c r="E2924" s="6" t="s">
        <v>33</v>
      </c>
      <c r="F2924" s="6" t="s">
        <v>104</v>
      </c>
      <c r="G2924" s="6" t="s">
        <v>105</v>
      </c>
      <c r="H2924" s="6" t="s">
        <v>17</v>
      </c>
      <c r="I2924" s="25">
        <v>0.5</v>
      </c>
      <c r="J2924" s="22">
        <v>5250</v>
      </c>
      <c r="K2924" s="23">
        <f t="shared" si="160"/>
        <v>2625</v>
      </c>
      <c r="L2924" s="23">
        <f t="shared" si="161"/>
        <v>918.74999999999989</v>
      </c>
      <c r="M2924" s="33">
        <v>0.35</v>
      </c>
      <c r="N2924" s="30">
        <f t="shared" si="165"/>
        <v>0.5</v>
      </c>
      <c r="O2924" s="31">
        <v>2625</v>
      </c>
      <c r="P2924" s="31">
        <v>918.75</v>
      </c>
      <c r="Q2924" s="30">
        <f t="shared" si="166"/>
        <v>1312.5</v>
      </c>
      <c r="R2924" s="27">
        <f t="shared" si="167"/>
        <v>8</v>
      </c>
    </row>
    <row r="2925" spans="1:18">
      <c r="A2925" s="1"/>
      <c r="B2925" s="6" t="s">
        <v>14</v>
      </c>
      <c r="C2925" s="6">
        <v>1185732</v>
      </c>
      <c r="D2925" s="7">
        <v>44417</v>
      </c>
      <c r="E2925" s="6" t="s">
        <v>33</v>
      </c>
      <c r="F2925" s="6" t="s">
        <v>104</v>
      </c>
      <c r="G2925" s="6" t="s">
        <v>105</v>
      </c>
      <c r="H2925" s="6" t="s">
        <v>18</v>
      </c>
      <c r="I2925" s="25">
        <v>0.45000000000000007</v>
      </c>
      <c r="J2925" s="22">
        <v>3000</v>
      </c>
      <c r="K2925" s="23">
        <f t="shared" si="160"/>
        <v>1350.0000000000002</v>
      </c>
      <c r="L2925" s="23">
        <f t="shared" si="161"/>
        <v>405.00000000000006</v>
      </c>
      <c r="M2925" s="33">
        <v>0.3</v>
      </c>
      <c r="N2925" s="30">
        <f t="shared" si="165"/>
        <v>0.45</v>
      </c>
      <c r="O2925" s="31">
        <v>1350</v>
      </c>
      <c r="P2925" s="31">
        <v>405</v>
      </c>
      <c r="Q2925" s="30">
        <f t="shared" si="166"/>
        <v>607.50000000000011</v>
      </c>
      <c r="R2925" s="27">
        <f t="shared" si="167"/>
        <v>8</v>
      </c>
    </row>
    <row r="2926" spans="1:18">
      <c r="A2926" s="1"/>
      <c r="B2926" s="6" t="s">
        <v>14</v>
      </c>
      <c r="C2926" s="6">
        <v>1185732</v>
      </c>
      <c r="D2926" s="7">
        <v>44417</v>
      </c>
      <c r="E2926" s="6" t="s">
        <v>33</v>
      </c>
      <c r="F2926" s="6" t="s">
        <v>104</v>
      </c>
      <c r="G2926" s="6" t="s">
        <v>105</v>
      </c>
      <c r="H2926" s="6" t="s">
        <v>19</v>
      </c>
      <c r="I2926" s="25">
        <v>0.4</v>
      </c>
      <c r="J2926" s="22">
        <v>2250</v>
      </c>
      <c r="K2926" s="23">
        <f t="shared" si="160"/>
        <v>900</v>
      </c>
      <c r="L2926" s="23">
        <f t="shared" si="161"/>
        <v>270</v>
      </c>
      <c r="M2926" s="33">
        <v>0.3</v>
      </c>
      <c r="N2926" s="30">
        <f t="shared" si="165"/>
        <v>0.4</v>
      </c>
      <c r="O2926" s="31">
        <v>900</v>
      </c>
      <c r="P2926" s="31">
        <v>270</v>
      </c>
      <c r="Q2926" s="30">
        <f t="shared" si="166"/>
        <v>360</v>
      </c>
      <c r="R2926" s="27">
        <f t="shared" si="167"/>
        <v>8</v>
      </c>
    </row>
    <row r="2927" spans="1:18">
      <c r="A2927" s="1"/>
      <c r="B2927" s="6" t="s">
        <v>14</v>
      </c>
      <c r="C2927" s="6">
        <v>1185732</v>
      </c>
      <c r="D2927" s="7">
        <v>44417</v>
      </c>
      <c r="E2927" s="6" t="s">
        <v>33</v>
      </c>
      <c r="F2927" s="6" t="s">
        <v>104</v>
      </c>
      <c r="G2927" s="6" t="s">
        <v>105</v>
      </c>
      <c r="H2927" s="6" t="s">
        <v>20</v>
      </c>
      <c r="I2927" s="25">
        <v>0.4</v>
      </c>
      <c r="J2927" s="22">
        <v>2000</v>
      </c>
      <c r="K2927" s="23">
        <f t="shared" si="160"/>
        <v>800</v>
      </c>
      <c r="L2927" s="23">
        <f t="shared" si="161"/>
        <v>240</v>
      </c>
      <c r="M2927" s="33">
        <v>0.3</v>
      </c>
      <c r="N2927" s="30">
        <f t="shared" si="165"/>
        <v>0.4</v>
      </c>
      <c r="O2927" s="31">
        <v>800</v>
      </c>
      <c r="P2927" s="31">
        <v>240</v>
      </c>
      <c r="Q2927" s="30">
        <f t="shared" si="166"/>
        <v>320</v>
      </c>
      <c r="R2927" s="27">
        <f t="shared" si="167"/>
        <v>8</v>
      </c>
    </row>
    <row r="2928" spans="1:18">
      <c r="A2928" s="1"/>
      <c r="B2928" s="6" t="s">
        <v>14</v>
      </c>
      <c r="C2928" s="6">
        <v>1185732</v>
      </c>
      <c r="D2928" s="7">
        <v>44417</v>
      </c>
      <c r="E2928" s="6" t="s">
        <v>33</v>
      </c>
      <c r="F2928" s="6" t="s">
        <v>104</v>
      </c>
      <c r="G2928" s="6" t="s">
        <v>105</v>
      </c>
      <c r="H2928" s="6" t="s">
        <v>21</v>
      </c>
      <c r="I2928" s="25">
        <v>0.5</v>
      </c>
      <c r="J2928" s="22">
        <v>1750</v>
      </c>
      <c r="K2928" s="23">
        <f t="shared" si="160"/>
        <v>875</v>
      </c>
      <c r="L2928" s="23">
        <f t="shared" si="161"/>
        <v>306.25</v>
      </c>
      <c r="M2928" s="33">
        <v>0.35</v>
      </c>
      <c r="N2928" s="30">
        <f t="shared" si="165"/>
        <v>0.5</v>
      </c>
      <c r="O2928" s="31">
        <v>875</v>
      </c>
      <c r="P2928" s="31">
        <v>306.25</v>
      </c>
      <c r="Q2928" s="30">
        <f t="shared" si="166"/>
        <v>437.5</v>
      </c>
      <c r="R2928" s="27">
        <f t="shared" si="167"/>
        <v>8</v>
      </c>
    </row>
    <row r="2929" spans="1:18">
      <c r="A2929" s="1"/>
      <c r="B2929" s="6" t="s">
        <v>14</v>
      </c>
      <c r="C2929" s="6">
        <v>1185732</v>
      </c>
      <c r="D2929" s="7">
        <v>44417</v>
      </c>
      <c r="E2929" s="6" t="s">
        <v>33</v>
      </c>
      <c r="F2929" s="6" t="s">
        <v>104</v>
      </c>
      <c r="G2929" s="6" t="s">
        <v>105</v>
      </c>
      <c r="H2929" s="6" t="s">
        <v>22</v>
      </c>
      <c r="I2929" s="25">
        <v>0.55000000000000004</v>
      </c>
      <c r="J2929" s="22">
        <v>3500</v>
      </c>
      <c r="K2929" s="23">
        <f t="shared" si="160"/>
        <v>1925.0000000000002</v>
      </c>
      <c r="L2929" s="23">
        <f t="shared" si="161"/>
        <v>770.00000000000011</v>
      </c>
      <c r="M2929" s="33">
        <v>0.4</v>
      </c>
      <c r="N2929" s="30">
        <f t="shared" si="165"/>
        <v>0.55000000000000004</v>
      </c>
      <c r="O2929" s="31">
        <v>1925</v>
      </c>
      <c r="P2929" s="31">
        <v>770</v>
      </c>
      <c r="Q2929" s="30">
        <f t="shared" si="166"/>
        <v>1058.7500000000002</v>
      </c>
      <c r="R2929" s="27">
        <f t="shared" si="167"/>
        <v>8</v>
      </c>
    </row>
    <row r="2930" spans="1:18">
      <c r="A2930" s="1"/>
      <c r="B2930" s="6" t="s">
        <v>14</v>
      </c>
      <c r="C2930" s="6">
        <v>1185732</v>
      </c>
      <c r="D2930" s="7">
        <v>44449</v>
      </c>
      <c r="E2930" s="6" t="s">
        <v>33</v>
      </c>
      <c r="F2930" s="6" t="s">
        <v>104</v>
      </c>
      <c r="G2930" s="6" t="s">
        <v>105</v>
      </c>
      <c r="H2930" s="6" t="s">
        <v>17</v>
      </c>
      <c r="I2930" s="25">
        <v>0.4</v>
      </c>
      <c r="J2930" s="22">
        <v>4750</v>
      </c>
      <c r="K2930" s="23">
        <f t="shared" si="160"/>
        <v>1900</v>
      </c>
      <c r="L2930" s="23">
        <f t="shared" si="161"/>
        <v>665</v>
      </c>
      <c r="M2930" s="33">
        <v>0.35</v>
      </c>
      <c r="N2930" s="30">
        <f t="shared" si="165"/>
        <v>0.4</v>
      </c>
      <c r="O2930" s="31">
        <v>1900</v>
      </c>
      <c r="P2930" s="31">
        <v>665</v>
      </c>
      <c r="Q2930" s="30">
        <f t="shared" si="166"/>
        <v>760</v>
      </c>
      <c r="R2930" s="27">
        <f t="shared" si="167"/>
        <v>9</v>
      </c>
    </row>
    <row r="2931" spans="1:18">
      <c r="A2931" s="1"/>
      <c r="B2931" s="6" t="s">
        <v>14</v>
      </c>
      <c r="C2931" s="6">
        <v>1185732</v>
      </c>
      <c r="D2931" s="7">
        <v>44449</v>
      </c>
      <c r="E2931" s="6" t="s">
        <v>33</v>
      </c>
      <c r="F2931" s="6" t="s">
        <v>104</v>
      </c>
      <c r="G2931" s="6" t="s">
        <v>105</v>
      </c>
      <c r="H2931" s="6" t="s">
        <v>18</v>
      </c>
      <c r="I2931" s="25">
        <v>0.35000000000000009</v>
      </c>
      <c r="J2931" s="22">
        <v>2750</v>
      </c>
      <c r="K2931" s="23">
        <f t="shared" si="160"/>
        <v>962.50000000000023</v>
      </c>
      <c r="L2931" s="23">
        <f t="shared" si="161"/>
        <v>288.75000000000006</v>
      </c>
      <c r="M2931" s="33">
        <v>0.3</v>
      </c>
      <c r="N2931" s="30">
        <f t="shared" si="165"/>
        <v>0.35</v>
      </c>
      <c r="O2931" s="31">
        <v>962.5</v>
      </c>
      <c r="P2931" s="31">
        <v>288.75</v>
      </c>
      <c r="Q2931" s="30">
        <f t="shared" si="166"/>
        <v>336.87500000000006</v>
      </c>
      <c r="R2931" s="27">
        <f t="shared" si="167"/>
        <v>9</v>
      </c>
    </row>
    <row r="2932" spans="1:18">
      <c r="A2932" s="1"/>
      <c r="B2932" s="6" t="s">
        <v>14</v>
      </c>
      <c r="C2932" s="6">
        <v>1185732</v>
      </c>
      <c r="D2932" s="7">
        <v>44449</v>
      </c>
      <c r="E2932" s="6" t="s">
        <v>33</v>
      </c>
      <c r="F2932" s="6" t="s">
        <v>104</v>
      </c>
      <c r="G2932" s="6" t="s">
        <v>105</v>
      </c>
      <c r="H2932" s="6" t="s">
        <v>19</v>
      </c>
      <c r="I2932" s="25">
        <v>0.30000000000000004</v>
      </c>
      <c r="J2932" s="22">
        <v>1750</v>
      </c>
      <c r="K2932" s="23">
        <f t="shared" si="160"/>
        <v>525.00000000000011</v>
      </c>
      <c r="L2932" s="23">
        <f t="shared" si="161"/>
        <v>157.50000000000003</v>
      </c>
      <c r="M2932" s="33">
        <v>0.3</v>
      </c>
      <c r="N2932" s="30">
        <f t="shared" si="165"/>
        <v>0.3</v>
      </c>
      <c r="O2932" s="31">
        <v>525</v>
      </c>
      <c r="P2932" s="31">
        <v>157.5</v>
      </c>
      <c r="Q2932" s="30">
        <f t="shared" si="166"/>
        <v>157.50000000000003</v>
      </c>
      <c r="R2932" s="27">
        <f t="shared" si="167"/>
        <v>9</v>
      </c>
    </row>
    <row r="2933" spans="1:18">
      <c r="A2933" s="1"/>
      <c r="B2933" s="6" t="s">
        <v>14</v>
      </c>
      <c r="C2933" s="6">
        <v>1185732</v>
      </c>
      <c r="D2933" s="7">
        <v>44449</v>
      </c>
      <c r="E2933" s="6" t="s">
        <v>33</v>
      </c>
      <c r="F2933" s="6" t="s">
        <v>104</v>
      </c>
      <c r="G2933" s="6" t="s">
        <v>105</v>
      </c>
      <c r="H2933" s="6" t="s">
        <v>20</v>
      </c>
      <c r="I2933" s="25">
        <v>0.30000000000000004</v>
      </c>
      <c r="J2933" s="22">
        <v>1500</v>
      </c>
      <c r="K2933" s="23">
        <f t="shared" si="160"/>
        <v>450.00000000000006</v>
      </c>
      <c r="L2933" s="23">
        <f t="shared" si="161"/>
        <v>135</v>
      </c>
      <c r="M2933" s="33">
        <v>0.3</v>
      </c>
      <c r="N2933" s="30">
        <f t="shared" si="165"/>
        <v>0.3</v>
      </c>
      <c r="O2933" s="31">
        <v>450</v>
      </c>
      <c r="P2933" s="31">
        <v>135</v>
      </c>
      <c r="Q2933" s="30">
        <f t="shared" si="166"/>
        <v>135</v>
      </c>
      <c r="R2933" s="27">
        <f t="shared" si="167"/>
        <v>9</v>
      </c>
    </row>
    <row r="2934" spans="1:18">
      <c r="A2934" s="1"/>
      <c r="B2934" s="6" t="s">
        <v>14</v>
      </c>
      <c r="C2934" s="6">
        <v>1185732</v>
      </c>
      <c r="D2934" s="7">
        <v>44449</v>
      </c>
      <c r="E2934" s="6" t="s">
        <v>33</v>
      </c>
      <c r="F2934" s="6" t="s">
        <v>104</v>
      </c>
      <c r="G2934" s="6" t="s">
        <v>105</v>
      </c>
      <c r="H2934" s="6" t="s">
        <v>21</v>
      </c>
      <c r="I2934" s="25">
        <v>0.4</v>
      </c>
      <c r="J2934" s="22">
        <v>1500</v>
      </c>
      <c r="K2934" s="23">
        <f t="shared" si="160"/>
        <v>600</v>
      </c>
      <c r="L2934" s="23">
        <f t="shared" si="161"/>
        <v>210</v>
      </c>
      <c r="M2934" s="33">
        <v>0.35</v>
      </c>
      <c r="N2934" s="30">
        <f t="shared" si="165"/>
        <v>0.4</v>
      </c>
      <c r="O2934" s="31">
        <v>600</v>
      </c>
      <c r="P2934" s="31">
        <v>210</v>
      </c>
      <c r="Q2934" s="30">
        <f t="shared" si="166"/>
        <v>240</v>
      </c>
      <c r="R2934" s="27">
        <f t="shared" si="167"/>
        <v>9</v>
      </c>
    </row>
    <row r="2935" spans="1:18">
      <c r="A2935" s="1"/>
      <c r="B2935" s="6" t="s">
        <v>14</v>
      </c>
      <c r="C2935" s="6">
        <v>1185732</v>
      </c>
      <c r="D2935" s="7">
        <v>44449</v>
      </c>
      <c r="E2935" s="6" t="s">
        <v>33</v>
      </c>
      <c r="F2935" s="6" t="s">
        <v>104</v>
      </c>
      <c r="G2935" s="6" t="s">
        <v>105</v>
      </c>
      <c r="H2935" s="6" t="s">
        <v>22</v>
      </c>
      <c r="I2935" s="25">
        <v>0.45</v>
      </c>
      <c r="J2935" s="22">
        <v>2250</v>
      </c>
      <c r="K2935" s="23">
        <f t="shared" si="160"/>
        <v>1012.5</v>
      </c>
      <c r="L2935" s="23">
        <f t="shared" si="161"/>
        <v>405</v>
      </c>
      <c r="M2935" s="33">
        <v>0.4</v>
      </c>
      <c r="N2935" s="30">
        <f t="shared" si="165"/>
        <v>0.45</v>
      </c>
      <c r="O2935" s="31">
        <v>1012.5</v>
      </c>
      <c r="P2935" s="31">
        <v>405</v>
      </c>
      <c r="Q2935" s="30">
        <f t="shared" si="166"/>
        <v>455.625</v>
      </c>
      <c r="R2935" s="27">
        <f t="shared" si="167"/>
        <v>9</v>
      </c>
    </row>
    <row r="2936" spans="1:18">
      <c r="A2936" s="1"/>
      <c r="B2936" s="6" t="s">
        <v>14</v>
      </c>
      <c r="C2936" s="6">
        <v>1185732</v>
      </c>
      <c r="D2936" s="7">
        <v>44478</v>
      </c>
      <c r="E2936" s="6" t="s">
        <v>33</v>
      </c>
      <c r="F2936" s="6" t="s">
        <v>104</v>
      </c>
      <c r="G2936" s="6" t="s">
        <v>105</v>
      </c>
      <c r="H2936" s="6" t="s">
        <v>17</v>
      </c>
      <c r="I2936" s="25">
        <v>0.49999999999999994</v>
      </c>
      <c r="J2936" s="22">
        <v>4000</v>
      </c>
      <c r="K2936" s="23">
        <f t="shared" si="160"/>
        <v>1999.9999999999998</v>
      </c>
      <c r="L2936" s="23">
        <f t="shared" si="161"/>
        <v>699.99999999999989</v>
      </c>
      <c r="M2936" s="33">
        <v>0.35</v>
      </c>
      <c r="N2936" s="30">
        <f t="shared" si="165"/>
        <v>0.5</v>
      </c>
      <c r="O2936" s="31">
        <v>2000</v>
      </c>
      <c r="P2936" s="31">
        <v>700</v>
      </c>
      <c r="Q2936" s="30">
        <f t="shared" si="166"/>
        <v>999.99999999999989</v>
      </c>
      <c r="R2936" s="27">
        <f t="shared" si="167"/>
        <v>10</v>
      </c>
    </row>
    <row r="2937" spans="1:18">
      <c r="A2937" s="1"/>
      <c r="B2937" s="6" t="s">
        <v>14</v>
      </c>
      <c r="C2937" s="6">
        <v>1185732</v>
      </c>
      <c r="D2937" s="7">
        <v>44478</v>
      </c>
      <c r="E2937" s="6" t="s">
        <v>33</v>
      </c>
      <c r="F2937" s="6" t="s">
        <v>104</v>
      </c>
      <c r="G2937" s="6" t="s">
        <v>105</v>
      </c>
      <c r="H2937" s="6" t="s">
        <v>18</v>
      </c>
      <c r="I2937" s="25">
        <v>0.4</v>
      </c>
      <c r="J2937" s="22">
        <v>2500</v>
      </c>
      <c r="K2937" s="23">
        <f t="shared" si="160"/>
        <v>1000</v>
      </c>
      <c r="L2937" s="23">
        <f t="shared" si="161"/>
        <v>300</v>
      </c>
      <c r="M2937" s="33">
        <v>0.3</v>
      </c>
      <c r="N2937" s="30">
        <f t="shared" si="165"/>
        <v>0.4</v>
      </c>
      <c r="O2937" s="31">
        <v>1000</v>
      </c>
      <c r="P2937" s="31">
        <v>300</v>
      </c>
      <c r="Q2937" s="30">
        <f t="shared" si="166"/>
        <v>400</v>
      </c>
      <c r="R2937" s="27">
        <f t="shared" si="167"/>
        <v>10</v>
      </c>
    </row>
    <row r="2938" spans="1:18">
      <c r="A2938" s="1"/>
      <c r="B2938" s="6" t="s">
        <v>14</v>
      </c>
      <c r="C2938" s="6">
        <v>1185732</v>
      </c>
      <c r="D2938" s="7">
        <v>44478</v>
      </c>
      <c r="E2938" s="6" t="s">
        <v>33</v>
      </c>
      <c r="F2938" s="6" t="s">
        <v>104</v>
      </c>
      <c r="G2938" s="6" t="s">
        <v>105</v>
      </c>
      <c r="H2938" s="6" t="s">
        <v>19</v>
      </c>
      <c r="I2938" s="25">
        <v>0.4</v>
      </c>
      <c r="J2938" s="22">
        <v>1500</v>
      </c>
      <c r="K2938" s="23">
        <f t="shared" si="160"/>
        <v>600</v>
      </c>
      <c r="L2938" s="23">
        <f t="shared" si="161"/>
        <v>180</v>
      </c>
      <c r="M2938" s="33">
        <v>0.3</v>
      </c>
      <c r="N2938" s="30">
        <f t="shared" si="165"/>
        <v>0.4</v>
      </c>
      <c r="O2938" s="31">
        <v>600</v>
      </c>
      <c r="P2938" s="31">
        <v>180</v>
      </c>
      <c r="Q2938" s="30">
        <f t="shared" si="166"/>
        <v>240</v>
      </c>
      <c r="R2938" s="27">
        <f t="shared" si="167"/>
        <v>10</v>
      </c>
    </row>
    <row r="2939" spans="1:18">
      <c r="A2939" s="1"/>
      <c r="B2939" s="6" t="s">
        <v>14</v>
      </c>
      <c r="C2939" s="6">
        <v>1185732</v>
      </c>
      <c r="D2939" s="7">
        <v>44478</v>
      </c>
      <c r="E2939" s="6" t="s">
        <v>33</v>
      </c>
      <c r="F2939" s="6" t="s">
        <v>104</v>
      </c>
      <c r="G2939" s="6" t="s">
        <v>105</v>
      </c>
      <c r="H2939" s="6" t="s">
        <v>20</v>
      </c>
      <c r="I2939" s="25">
        <v>0.4</v>
      </c>
      <c r="J2939" s="22">
        <v>1250</v>
      </c>
      <c r="K2939" s="23">
        <f t="shared" si="160"/>
        <v>500</v>
      </c>
      <c r="L2939" s="23">
        <f t="shared" si="161"/>
        <v>150</v>
      </c>
      <c r="M2939" s="33">
        <v>0.3</v>
      </c>
      <c r="N2939" s="30">
        <f t="shared" si="165"/>
        <v>0.4</v>
      </c>
      <c r="O2939" s="31">
        <v>500</v>
      </c>
      <c r="P2939" s="31">
        <v>150</v>
      </c>
      <c r="Q2939" s="30">
        <f t="shared" si="166"/>
        <v>200</v>
      </c>
      <c r="R2939" s="27">
        <f t="shared" si="167"/>
        <v>10</v>
      </c>
    </row>
    <row r="2940" spans="1:18">
      <c r="A2940" s="1"/>
      <c r="B2940" s="6" t="s">
        <v>14</v>
      </c>
      <c r="C2940" s="6">
        <v>1185732</v>
      </c>
      <c r="D2940" s="7">
        <v>44478</v>
      </c>
      <c r="E2940" s="6" t="s">
        <v>33</v>
      </c>
      <c r="F2940" s="6" t="s">
        <v>104</v>
      </c>
      <c r="G2940" s="6" t="s">
        <v>105</v>
      </c>
      <c r="H2940" s="6" t="s">
        <v>21</v>
      </c>
      <c r="I2940" s="25">
        <v>0.49999999999999994</v>
      </c>
      <c r="J2940" s="22">
        <v>1250</v>
      </c>
      <c r="K2940" s="23">
        <f t="shared" si="160"/>
        <v>624.99999999999989</v>
      </c>
      <c r="L2940" s="23">
        <f t="shared" si="161"/>
        <v>218.74999999999994</v>
      </c>
      <c r="M2940" s="33">
        <v>0.35</v>
      </c>
      <c r="N2940" s="30">
        <f t="shared" si="165"/>
        <v>0.5</v>
      </c>
      <c r="O2940" s="31">
        <v>625</v>
      </c>
      <c r="P2940" s="31">
        <v>218.75</v>
      </c>
      <c r="Q2940" s="30">
        <f t="shared" si="166"/>
        <v>312.49999999999994</v>
      </c>
      <c r="R2940" s="27">
        <f t="shared" si="167"/>
        <v>10</v>
      </c>
    </row>
    <row r="2941" spans="1:18">
      <c r="A2941" s="1"/>
      <c r="B2941" s="6" t="s">
        <v>14</v>
      </c>
      <c r="C2941" s="6">
        <v>1185732</v>
      </c>
      <c r="D2941" s="7">
        <v>44478</v>
      </c>
      <c r="E2941" s="6" t="s">
        <v>33</v>
      </c>
      <c r="F2941" s="6" t="s">
        <v>104</v>
      </c>
      <c r="G2941" s="6" t="s">
        <v>105</v>
      </c>
      <c r="H2941" s="6" t="s">
        <v>22</v>
      </c>
      <c r="I2941" s="25">
        <v>0.54999999999999982</v>
      </c>
      <c r="J2941" s="22">
        <v>2500</v>
      </c>
      <c r="K2941" s="23">
        <f t="shared" si="160"/>
        <v>1374.9999999999995</v>
      </c>
      <c r="L2941" s="23">
        <f t="shared" si="161"/>
        <v>549.99999999999989</v>
      </c>
      <c r="M2941" s="33">
        <v>0.4</v>
      </c>
      <c r="N2941" s="30">
        <f t="shared" si="165"/>
        <v>0.55000000000000004</v>
      </c>
      <c r="O2941" s="31">
        <v>1375</v>
      </c>
      <c r="P2941" s="31">
        <v>550</v>
      </c>
      <c r="Q2941" s="30">
        <f t="shared" si="166"/>
        <v>756.24999999999977</v>
      </c>
      <c r="R2941" s="27">
        <f t="shared" si="167"/>
        <v>10</v>
      </c>
    </row>
    <row r="2942" spans="1:18">
      <c r="A2942" s="1"/>
      <c r="B2942" s="6" t="s">
        <v>14</v>
      </c>
      <c r="C2942" s="6">
        <v>1185732</v>
      </c>
      <c r="D2942" s="7">
        <v>44509</v>
      </c>
      <c r="E2942" s="6" t="s">
        <v>33</v>
      </c>
      <c r="F2942" s="6" t="s">
        <v>104</v>
      </c>
      <c r="G2942" s="6" t="s">
        <v>105</v>
      </c>
      <c r="H2942" s="6" t="s">
        <v>17</v>
      </c>
      <c r="I2942" s="25">
        <v>0.49999999999999994</v>
      </c>
      <c r="J2942" s="22">
        <v>4000</v>
      </c>
      <c r="K2942" s="23">
        <f t="shared" si="160"/>
        <v>1999.9999999999998</v>
      </c>
      <c r="L2942" s="23">
        <f t="shared" si="161"/>
        <v>699.99999999999989</v>
      </c>
      <c r="M2942" s="33">
        <v>0.35</v>
      </c>
      <c r="N2942" s="30">
        <f t="shared" si="165"/>
        <v>0.5</v>
      </c>
      <c r="O2942" s="31">
        <v>2000</v>
      </c>
      <c r="P2942" s="31">
        <v>700</v>
      </c>
      <c r="Q2942" s="30">
        <f t="shared" si="166"/>
        <v>999.99999999999989</v>
      </c>
      <c r="R2942" s="27">
        <f t="shared" si="167"/>
        <v>11</v>
      </c>
    </row>
    <row r="2943" spans="1:18">
      <c r="A2943" s="1"/>
      <c r="B2943" s="6" t="s">
        <v>14</v>
      </c>
      <c r="C2943" s="6">
        <v>1185732</v>
      </c>
      <c r="D2943" s="7">
        <v>44509</v>
      </c>
      <c r="E2943" s="6" t="s">
        <v>33</v>
      </c>
      <c r="F2943" s="6" t="s">
        <v>104</v>
      </c>
      <c r="G2943" s="6" t="s">
        <v>105</v>
      </c>
      <c r="H2943" s="6" t="s">
        <v>18</v>
      </c>
      <c r="I2943" s="25">
        <v>0.4</v>
      </c>
      <c r="J2943" s="22">
        <v>2500</v>
      </c>
      <c r="K2943" s="23">
        <f t="shared" si="160"/>
        <v>1000</v>
      </c>
      <c r="L2943" s="23">
        <f t="shared" si="161"/>
        <v>300</v>
      </c>
      <c r="M2943" s="33">
        <v>0.3</v>
      </c>
      <c r="N2943" s="30">
        <f t="shared" si="165"/>
        <v>0.4</v>
      </c>
      <c r="O2943" s="31">
        <v>1000</v>
      </c>
      <c r="P2943" s="31">
        <v>300</v>
      </c>
      <c r="Q2943" s="30">
        <f t="shared" si="166"/>
        <v>400</v>
      </c>
      <c r="R2943" s="27">
        <f t="shared" si="167"/>
        <v>11</v>
      </c>
    </row>
    <row r="2944" spans="1:18">
      <c r="A2944" s="1"/>
      <c r="B2944" s="6" t="s">
        <v>14</v>
      </c>
      <c r="C2944" s="6">
        <v>1185732</v>
      </c>
      <c r="D2944" s="7">
        <v>44509</v>
      </c>
      <c r="E2944" s="6" t="s">
        <v>33</v>
      </c>
      <c r="F2944" s="6" t="s">
        <v>104</v>
      </c>
      <c r="G2944" s="6" t="s">
        <v>105</v>
      </c>
      <c r="H2944" s="6" t="s">
        <v>19</v>
      </c>
      <c r="I2944" s="25">
        <v>0.4</v>
      </c>
      <c r="J2944" s="22">
        <v>1950</v>
      </c>
      <c r="K2944" s="23">
        <f t="shared" si="160"/>
        <v>780</v>
      </c>
      <c r="L2944" s="23">
        <f t="shared" si="161"/>
        <v>234</v>
      </c>
      <c r="M2944" s="33">
        <v>0.3</v>
      </c>
      <c r="N2944" s="30">
        <f t="shared" si="165"/>
        <v>0.4</v>
      </c>
      <c r="O2944" s="31">
        <v>780</v>
      </c>
      <c r="P2944" s="31">
        <v>234</v>
      </c>
      <c r="Q2944" s="30">
        <f t="shared" si="166"/>
        <v>312</v>
      </c>
      <c r="R2944" s="27">
        <f t="shared" si="167"/>
        <v>11</v>
      </c>
    </row>
    <row r="2945" spans="1:18">
      <c r="A2945" s="1"/>
      <c r="B2945" s="6" t="s">
        <v>14</v>
      </c>
      <c r="C2945" s="6">
        <v>1185732</v>
      </c>
      <c r="D2945" s="7">
        <v>44509</v>
      </c>
      <c r="E2945" s="6" t="s">
        <v>33</v>
      </c>
      <c r="F2945" s="6" t="s">
        <v>104</v>
      </c>
      <c r="G2945" s="6" t="s">
        <v>105</v>
      </c>
      <c r="H2945" s="6" t="s">
        <v>20</v>
      </c>
      <c r="I2945" s="25">
        <v>0.4</v>
      </c>
      <c r="J2945" s="22">
        <v>1750</v>
      </c>
      <c r="K2945" s="23">
        <f t="shared" si="160"/>
        <v>700</v>
      </c>
      <c r="L2945" s="23">
        <f t="shared" si="161"/>
        <v>210</v>
      </c>
      <c r="M2945" s="33">
        <v>0.3</v>
      </c>
      <c r="N2945" s="30">
        <f t="shared" si="165"/>
        <v>0.4</v>
      </c>
      <c r="O2945" s="31">
        <v>700</v>
      </c>
      <c r="P2945" s="31">
        <v>210</v>
      </c>
      <c r="Q2945" s="30">
        <f t="shared" si="166"/>
        <v>280</v>
      </c>
      <c r="R2945" s="27">
        <f t="shared" si="167"/>
        <v>11</v>
      </c>
    </row>
    <row r="2946" spans="1:18">
      <c r="A2946" s="1"/>
      <c r="B2946" s="6" t="s">
        <v>14</v>
      </c>
      <c r="C2946" s="6">
        <v>1185732</v>
      </c>
      <c r="D2946" s="7">
        <v>44509</v>
      </c>
      <c r="E2946" s="6" t="s">
        <v>33</v>
      </c>
      <c r="F2946" s="6" t="s">
        <v>104</v>
      </c>
      <c r="G2946" s="6" t="s">
        <v>105</v>
      </c>
      <c r="H2946" s="6" t="s">
        <v>21</v>
      </c>
      <c r="I2946" s="25">
        <v>0.6</v>
      </c>
      <c r="J2946" s="22">
        <v>1500</v>
      </c>
      <c r="K2946" s="23">
        <f t="shared" si="160"/>
        <v>900</v>
      </c>
      <c r="L2946" s="23">
        <f t="shared" si="161"/>
        <v>315</v>
      </c>
      <c r="M2946" s="33">
        <v>0.35</v>
      </c>
      <c r="N2946" s="30">
        <f t="shared" si="165"/>
        <v>0.6</v>
      </c>
      <c r="O2946" s="31">
        <v>900</v>
      </c>
      <c r="P2946" s="31">
        <v>315</v>
      </c>
      <c r="Q2946" s="30">
        <f t="shared" si="166"/>
        <v>540</v>
      </c>
      <c r="R2946" s="27">
        <f t="shared" si="167"/>
        <v>11</v>
      </c>
    </row>
    <row r="2947" spans="1:18">
      <c r="A2947" s="1"/>
      <c r="B2947" s="6" t="s">
        <v>14</v>
      </c>
      <c r="C2947" s="6">
        <v>1185732</v>
      </c>
      <c r="D2947" s="7">
        <v>44509</v>
      </c>
      <c r="E2947" s="6" t="s">
        <v>33</v>
      </c>
      <c r="F2947" s="6" t="s">
        <v>104</v>
      </c>
      <c r="G2947" s="6" t="s">
        <v>105</v>
      </c>
      <c r="H2947" s="6" t="s">
        <v>22</v>
      </c>
      <c r="I2947" s="25">
        <v>0.64999999999999991</v>
      </c>
      <c r="J2947" s="22">
        <v>2500</v>
      </c>
      <c r="K2947" s="23">
        <f t="shared" si="160"/>
        <v>1624.9999999999998</v>
      </c>
      <c r="L2947" s="23">
        <f t="shared" si="161"/>
        <v>650</v>
      </c>
      <c r="M2947" s="33">
        <v>0.4</v>
      </c>
      <c r="N2947" s="30">
        <f t="shared" ref="N2947:N3010" si="168">_xlfn.NUMBERVALUE(SUBSTITUTE(I2947,"$",""))</f>
        <v>0.65</v>
      </c>
      <c r="O2947" s="31">
        <v>1625</v>
      </c>
      <c r="P2947" s="31">
        <v>650</v>
      </c>
      <c r="Q2947" s="30">
        <f t="shared" ref="Q2947:Q3010" si="169">N2947*K2947</f>
        <v>1056.25</v>
      </c>
      <c r="R2947" s="27">
        <f t="shared" si="167"/>
        <v>11</v>
      </c>
    </row>
    <row r="2948" spans="1:18">
      <c r="A2948" s="1"/>
      <c r="B2948" s="6" t="s">
        <v>14</v>
      </c>
      <c r="C2948" s="6">
        <v>1185732</v>
      </c>
      <c r="D2948" s="7">
        <v>44538</v>
      </c>
      <c r="E2948" s="6" t="s">
        <v>33</v>
      </c>
      <c r="F2948" s="6" t="s">
        <v>104</v>
      </c>
      <c r="G2948" s="6" t="s">
        <v>105</v>
      </c>
      <c r="H2948" s="6" t="s">
        <v>17</v>
      </c>
      <c r="I2948" s="25">
        <v>0.6</v>
      </c>
      <c r="J2948" s="22">
        <v>5000</v>
      </c>
      <c r="K2948" s="23">
        <f t="shared" si="160"/>
        <v>3000</v>
      </c>
      <c r="L2948" s="23">
        <f t="shared" si="161"/>
        <v>1050</v>
      </c>
      <c r="M2948" s="33">
        <v>0.35</v>
      </c>
      <c r="N2948" s="30">
        <f t="shared" si="168"/>
        <v>0.6</v>
      </c>
      <c r="O2948" s="31">
        <v>3000</v>
      </c>
      <c r="P2948" s="31">
        <v>1050</v>
      </c>
      <c r="Q2948" s="30">
        <f t="shared" si="169"/>
        <v>1800</v>
      </c>
      <c r="R2948" s="27">
        <f t="shared" si="167"/>
        <v>12</v>
      </c>
    </row>
    <row r="2949" spans="1:18">
      <c r="A2949" s="1"/>
      <c r="B2949" s="6" t="s">
        <v>14</v>
      </c>
      <c r="C2949" s="6">
        <v>1185732</v>
      </c>
      <c r="D2949" s="7">
        <v>44538</v>
      </c>
      <c r="E2949" s="6" t="s">
        <v>33</v>
      </c>
      <c r="F2949" s="6" t="s">
        <v>104</v>
      </c>
      <c r="G2949" s="6" t="s">
        <v>105</v>
      </c>
      <c r="H2949" s="6" t="s">
        <v>18</v>
      </c>
      <c r="I2949" s="25">
        <v>0.5</v>
      </c>
      <c r="J2949" s="22">
        <v>3000</v>
      </c>
      <c r="K2949" s="23">
        <f t="shared" si="160"/>
        <v>1500</v>
      </c>
      <c r="L2949" s="23">
        <f t="shared" si="161"/>
        <v>450</v>
      </c>
      <c r="M2949" s="33">
        <v>0.3</v>
      </c>
      <c r="N2949" s="30">
        <f t="shared" si="168"/>
        <v>0.5</v>
      </c>
      <c r="O2949" s="31">
        <v>1500</v>
      </c>
      <c r="P2949" s="31">
        <v>450</v>
      </c>
      <c r="Q2949" s="30">
        <f t="shared" si="169"/>
        <v>750</v>
      </c>
      <c r="R2949" s="27">
        <f t="shared" si="167"/>
        <v>12</v>
      </c>
    </row>
    <row r="2950" spans="1:18">
      <c r="A2950" s="1"/>
      <c r="B2950" s="6" t="s">
        <v>14</v>
      </c>
      <c r="C2950" s="6">
        <v>1185732</v>
      </c>
      <c r="D2950" s="7">
        <v>44538</v>
      </c>
      <c r="E2950" s="6" t="s">
        <v>33</v>
      </c>
      <c r="F2950" s="6" t="s">
        <v>104</v>
      </c>
      <c r="G2950" s="6" t="s">
        <v>105</v>
      </c>
      <c r="H2950" s="6" t="s">
        <v>19</v>
      </c>
      <c r="I2950" s="25">
        <v>0.5</v>
      </c>
      <c r="J2950" s="22">
        <v>2500</v>
      </c>
      <c r="K2950" s="23">
        <f t="shared" si="160"/>
        <v>1250</v>
      </c>
      <c r="L2950" s="23">
        <f t="shared" si="161"/>
        <v>375</v>
      </c>
      <c r="M2950" s="33">
        <v>0.3</v>
      </c>
      <c r="N2950" s="30">
        <f t="shared" si="168"/>
        <v>0.5</v>
      </c>
      <c r="O2950" s="31">
        <v>1250</v>
      </c>
      <c r="P2950" s="31">
        <v>375</v>
      </c>
      <c r="Q2950" s="30">
        <f t="shared" si="169"/>
        <v>625</v>
      </c>
      <c r="R2950" s="27">
        <f t="shared" si="167"/>
        <v>12</v>
      </c>
    </row>
    <row r="2951" spans="1:18">
      <c r="A2951" s="1"/>
      <c r="B2951" s="6" t="s">
        <v>14</v>
      </c>
      <c r="C2951" s="6">
        <v>1185732</v>
      </c>
      <c r="D2951" s="7">
        <v>44538</v>
      </c>
      <c r="E2951" s="6" t="s">
        <v>33</v>
      </c>
      <c r="F2951" s="6" t="s">
        <v>104</v>
      </c>
      <c r="G2951" s="6" t="s">
        <v>105</v>
      </c>
      <c r="H2951" s="6" t="s">
        <v>20</v>
      </c>
      <c r="I2951" s="25">
        <v>0.5</v>
      </c>
      <c r="J2951" s="22">
        <v>2000</v>
      </c>
      <c r="K2951" s="23">
        <f t="shared" si="160"/>
        <v>1000</v>
      </c>
      <c r="L2951" s="23">
        <f t="shared" si="161"/>
        <v>300</v>
      </c>
      <c r="M2951" s="33">
        <v>0.3</v>
      </c>
      <c r="N2951" s="30">
        <f t="shared" si="168"/>
        <v>0.5</v>
      </c>
      <c r="O2951" s="31">
        <v>1000</v>
      </c>
      <c r="P2951" s="31">
        <v>300</v>
      </c>
      <c r="Q2951" s="30">
        <f t="shared" si="169"/>
        <v>500</v>
      </c>
      <c r="R2951" s="27">
        <f t="shared" si="167"/>
        <v>12</v>
      </c>
    </row>
    <row r="2952" spans="1:18">
      <c r="A2952" s="1"/>
      <c r="B2952" s="6" t="s">
        <v>14</v>
      </c>
      <c r="C2952" s="6">
        <v>1185732</v>
      </c>
      <c r="D2952" s="7">
        <v>44538</v>
      </c>
      <c r="E2952" s="6" t="s">
        <v>33</v>
      </c>
      <c r="F2952" s="6" t="s">
        <v>104</v>
      </c>
      <c r="G2952" s="6" t="s">
        <v>105</v>
      </c>
      <c r="H2952" s="6" t="s">
        <v>21</v>
      </c>
      <c r="I2952" s="25">
        <v>0.6</v>
      </c>
      <c r="J2952" s="22">
        <v>2000</v>
      </c>
      <c r="K2952" s="23">
        <f t="shared" si="160"/>
        <v>1200</v>
      </c>
      <c r="L2952" s="23">
        <f t="shared" si="161"/>
        <v>420</v>
      </c>
      <c r="M2952" s="33">
        <v>0.35</v>
      </c>
      <c r="N2952" s="30">
        <f t="shared" si="168"/>
        <v>0.6</v>
      </c>
      <c r="O2952" s="31">
        <v>1200</v>
      </c>
      <c r="P2952" s="31">
        <v>420</v>
      </c>
      <c r="Q2952" s="30">
        <f t="shared" si="169"/>
        <v>720</v>
      </c>
      <c r="R2952" s="27">
        <f t="shared" si="167"/>
        <v>12</v>
      </c>
    </row>
    <row r="2953" spans="1:18">
      <c r="A2953" s="1"/>
      <c r="B2953" s="6" t="s">
        <v>14</v>
      </c>
      <c r="C2953" s="6">
        <v>1185732</v>
      </c>
      <c r="D2953" s="7">
        <v>44538</v>
      </c>
      <c r="E2953" s="6" t="s">
        <v>33</v>
      </c>
      <c r="F2953" s="6" t="s">
        <v>104</v>
      </c>
      <c r="G2953" s="6" t="s">
        <v>105</v>
      </c>
      <c r="H2953" s="6" t="s">
        <v>22</v>
      </c>
      <c r="I2953" s="25">
        <v>0.64999999999999991</v>
      </c>
      <c r="J2953" s="22">
        <v>3000</v>
      </c>
      <c r="K2953" s="23">
        <f t="shared" si="160"/>
        <v>1949.9999999999998</v>
      </c>
      <c r="L2953" s="23">
        <f t="shared" si="161"/>
        <v>780</v>
      </c>
      <c r="M2953" s="33">
        <v>0.4</v>
      </c>
      <c r="N2953" s="30">
        <f t="shared" si="168"/>
        <v>0.65</v>
      </c>
      <c r="O2953" s="31">
        <v>1950</v>
      </c>
      <c r="P2953" s="31">
        <v>780</v>
      </c>
      <c r="Q2953" s="30">
        <f t="shared" si="169"/>
        <v>1267.5</v>
      </c>
      <c r="R2953" s="27">
        <f t="shared" si="167"/>
        <v>12</v>
      </c>
    </row>
    <row r="2954" spans="1:18">
      <c r="A2954" s="1" t="s">
        <v>39</v>
      </c>
      <c r="B2954" s="6" t="s">
        <v>14</v>
      </c>
      <c r="C2954" s="6">
        <v>1185732</v>
      </c>
      <c r="D2954" s="7">
        <v>44202</v>
      </c>
      <c r="E2954" s="6" t="s">
        <v>33</v>
      </c>
      <c r="F2954" s="6" t="s">
        <v>106</v>
      </c>
      <c r="G2954" s="6" t="s">
        <v>107</v>
      </c>
      <c r="H2954" s="6" t="s">
        <v>17</v>
      </c>
      <c r="I2954" s="25">
        <v>0.30000000000000004</v>
      </c>
      <c r="J2954" s="22">
        <v>4500</v>
      </c>
      <c r="K2954" s="23">
        <f t="shared" si="160"/>
        <v>1350.0000000000002</v>
      </c>
      <c r="L2954" s="23">
        <f t="shared" si="161"/>
        <v>405.00000000000006</v>
      </c>
      <c r="M2954" s="33">
        <v>0.3</v>
      </c>
      <c r="N2954" s="30">
        <f t="shared" si="168"/>
        <v>0.3</v>
      </c>
      <c r="O2954" s="31">
        <v>1350</v>
      </c>
      <c r="P2954" s="31">
        <v>405</v>
      </c>
      <c r="Q2954" s="30">
        <f t="shared" si="169"/>
        <v>405.00000000000006</v>
      </c>
      <c r="R2954" s="27">
        <f t="shared" si="167"/>
        <v>1</v>
      </c>
    </row>
    <row r="2955" spans="1:18">
      <c r="A2955" s="1"/>
      <c r="B2955" s="6" t="s">
        <v>14</v>
      </c>
      <c r="C2955" s="6">
        <v>1185732</v>
      </c>
      <c r="D2955" s="7">
        <v>44202</v>
      </c>
      <c r="E2955" s="6" t="s">
        <v>33</v>
      </c>
      <c r="F2955" s="6" t="s">
        <v>106</v>
      </c>
      <c r="G2955" s="6" t="s">
        <v>107</v>
      </c>
      <c r="H2955" s="6" t="s">
        <v>18</v>
      </c>
      <c r="I2955" s="25">
        <v>0.30000000000000004</v>
      </c>
      <c r="J2955" s="22">
        <v>2500</v>
      </c>
      <c r="K2955" s="23">
        <f t="shared" si="160"/>
        <v>750.00000000000011</v>
      </c>
      <c r="L2955" s="23">
        <f t="shared" si="161"/>
        <v>262.5</v>
      </c>
      <c r="M2955" s="33">
        <v>0.35</v>
      </c>
      <c r="N2955" s="30">
        <f t="shared" si="168"/>
        <v>0.3</v>
      </c>
      <c r="O2955" s="31">
        <v>750</v>
      </c>
      <c r="P2955" s="31">
        <v>262.5</v>
      </c>
      <c r="Q2955" s="30">
        <f t="shared" si="169"/>
        <v>225.00000000000003</v>
      </c>
      <c r="R2955" s="27">
        <f t="shared" si="167"/>
        <v>1</v>
      </c>
    </row>
    <row r="2956" spans="1:18">
      <c r="A2956" s="1"/>
      <c r="B2956" s="6" t="s">
        <v>14</v>
      </c>
      <c r="C2956" s="6">
        <v>1185732</v>
      </c>
      <c r="D2956" s="7">
        <v>44202</v>
      </c>
      <c r="E2956" s="6" t="s">
        <v>33</v>
      </c>
      <c r="F2956" s="6" t="s">
        <v>106</v>
      </c>
      <c r="G2956" s="6" t="s">
        <v>107</v>
      </c>
      <c r="H2956" s="6" t="s">
        <v>19</v>
      </c>
      <c r="I2956" s="25">
        <v>0.20000000000000007</v>
      </c>
      <c r="J2956" s="22">
        <v>2500</v>
      </c>
      <c r="K2956" s="23">
        <f t="shared" si="160"/>
        <v>500.00000000000017</v>
      </c>
      <c r="L2956" s="23">
        <f t="shared" si="161"/>
        <v>150.00000000000006</v>
      </c>
      <c r="M2956" s="33">
        <v>0.3</v>
      </c>
      <c r="N2956" s="30">
        <f t="shared" si="168"/>
        <v>0.2</v>
      </c>
      <c r="O2956" s="31">
        <v>500</v>
      </c>
      <c r="P2956" s="31">
        <v>150</v>
      </c>
      <c r="Q2956" s="30">
        <f t="shared" si="169"/>
        <v>100.00000000000004</v>
      </c>
      <c r="R2956" s="27">
        <f t="shared" si="167"/>
        <v>1</v>
      </c>
    </row>
    <row r="2957" spans="1:18">
      <c r="A2957" s="1"/>
      <c r="B2957" s="6" t="s">
        <v>14</v>
      </c>
      <c r="C2957" s="6">
        <v>1185732</v>
      </c>
      <c r="D2957" s="7">
        <v>44202</v>
      </c>
      <c r="E2957" s="6" t="s">
        <v>33</v>
      </c>
      <c r="F2957" s="6" t="s">
        <v>106</v>
      </c>
      <c r="G2957" s="6" t="s">
        <v>107</v>
      </c>
      <c r="H2957" s="6" t="s">
        <v>20</v>
      </c>
      <c r="I2957" s="25">
        <v>0.25000000000000006</v>
      </c>
      <c r="J2957" s="22">
        <v>1000</v>
      </c>
      <c r="K2957" s="23">
        <f t="shared" si="160"/>
        <v>250.00000000000006</v>
      </c>
      <c r="L2957" s="23">
        <f t="shared" si="161"/>
        <v>75.000000000000014</v>
      </c>
      <c r="M2957" s="33">
        <v>0.3</v>
      </c>
      <c r="N2957" s="30">
        <f t="shared" si="168"/>
        <v>0.25</v>
      </c>
      <c r="O2957" s="31">
        <v>250</v>
      </c>
      <c r="P2957" s="31">
        <v>75</v>
      </c>
      <c r="Q2957" s="30">
        <f t="shared" si="169"/>
        <v>62.500000000000014</v>
      </c>
      <c r="R2957" s="27">
        <f t="shared" si="167"/>
        <v>1</v>
      </c>
    </row>
    <row r="2958" spans="1:18">
      <c r="A2958" s="1"/>
      <c r="B2958" s="6" t="s">
        <v>14</v>
      </c>
      <c r="C2958" s="6">
        <v>1185732</v>
      </c>
      <c r="D2958" s="7">
        <v>44202</v>
      </c>
      <c r="E2958" s="6" t="s">
        <v>33</v>
      </c>
      <c r="F2958" s="6" t="s">
        <v>106</v>
      </c>
      <c r="G2958" s="6" t="s">
        <v>107</v>
      </c>
      <c r="H2958" s="6" t="s">
        <v>21</v>
      </c>
      <c r="I2958" s="25">
        <v>0.39999999999999997</v>
      </c>
      <c r="J2958" s="22">
        <v>1500</v>
      </c>
      <c r="K2958" s="23">
        <f t="shared" si="160"/>
        <v>600</v>
      </c>
      <c r="L2958" s="23">
        <f t="shared" si="161"/>
        <v>300</v>
      </c>
      <c r="M2958" s="33">
        <v>0.5</v>
      </c>
      <c r="N2958" s="30">
        <f t="shared" si="168"/>
        <v>0.4</v>
      </c>
      <c r="O2958" s="31">
        <v>600</v>
      </c>
      <c r="P2958" s="31">
        <v>300</v>
      </c>
      <c r="Q2958" s="30">
        <f t="shared" si="169"/>
        <v>240</v>
      </c>
      <c r="R2958" s="27">
        <f t="shared" si="167"/>
        <v>1</v>
      </c>
    </row>
    <row r="2959" spans="1:18">
      <c r="A2959" s="1"/>
      <c r="B2959" s="6" t="s">
        <v>14</v>
      </c>
      <c r="C2959" s="6">
        <v>1185732</v>
      </c>
      <c r="D2959" s="7">
        <v>44202</v>
      </c>
      <c r="E2959" s="6" t="s">
        <v>33</v>
      </c>
      <c r="F2959" s="6" t="s">
        <v>106</v>
      </c>
      <c r="G2959" s="6" t="s">
        <v>107</v>
      </c>
      <c r="H2959" s="6" t="s">
        <v>22</v>
      </c>
      <c r="I2959" s="25">
        <v>0.30000000000000004</v>
      </c>
      <c r="J2959" s="22">
        <v>2500</v>
      </c>
      <c r="K2959" s="23">
        <f t="shared" si="160"/>
        <v>750.00000000000011</v>
      </c>
      <c r="L2959" s="23">
        <f t="shared" si="161"/>
        <v>300.00000000000006</v>
      </c>
      <c r="M2959" s="33">
        <v>0.4</v>
      </c>
      <c r="N2959" s="30">
        <f t="shared" si="168"/>
        <v>0.3</v>
      </c>
      <c r="O2959" s="31">
        <v>750</v>
      </c>
      <c r="P2959" s="31">
        <v>300</v>
      </c>
      <c r="Q2959" s="30">
        <f t="shared" si="169"/>
        <v>225.00000000000003</v>
      </c>
      <c r="R2959" s="27">
        <f t="shared" si="167"/>
        <v>1</v>
      </c>
    </row>
    <row r="2960" spans="1:18">
      <c r="A2960" s="1"/>
      <c r="B2960" s="6" t="s">
        <v>14</v>
      </c>
      <c r="C2960" s="6">
        <v>1185732</v>
      </c>
      <c r="D2960" s="7">
        <v>44233</v>
      </c>
      <c r="E2960" s="6" t="s">
        <v>33</v>
      </c>
      <c r="F2960" s="6" t="s">
        <v>106</v>
      </c>
      <c r="G2960" s="6" t="s">
        <v>107</v>
      </c>
      <c r="H2960" s="6" t="s">
        <v>17</v>
      </c>
      <c r="I2960" s="25">
        <v>0.30000000000000004</v>
      </c>
      <c r="J2960" s="22">
        <v>5000</v>
      </c>
      <c r="K2960" s="23">
        <f t="shared" si="160"/>
        <v>1500.0000000000002</v>
      </c>
      <c r="L2960" s="23">
        <f t="shared" si="161"/>
        <v>450.00000000000006</v>
      </c>
      <c r="M2960" s="33">
        <v>0.3</v>
      </c>
      <c r="N2960" s="30">
        <f t="shared" si="168"/>
        <v>0.3</v>
      </c>
      <c r="O2960" s="31">
        <v>1500</v>
      </c>
      <c r="P2960" s="31">
        <v>450</v>
      </c>
      <c r="Q2960" s="30">
        <f t="shared" si="169"/>
        <v>450.00000000000006</v>
      </c>
      <c r="R2960" s="27">
        <f t="shared" si="167"/>
        <v>2</v>
      </c>
    </row>
    <row r="2961" spans="1:18">
      <c r="A2961" s="1"/>
      <c r="B2961" s="6" t="s">
        <v>14</v>
      </c>
      <c r="C2961" s="6">
        <v>1185732</v>
      </c>
      <c r="D2961" s="7">
        <v>44233</v>
      </c>
      <c r="E2961" s="6" t="s">
        <v>33</v>
      </c>
      <c r="F2961" s="6" t="s">
        <v>106</v>
      </c>
      <c r="G2961" s="6" t="s">
        <v>107</v>
      </c>
      <c r="H2961" s="6" t="s">
        <v>18</v>
      </c>
      <c r="I2961" s="25">
        <v>0.30000000000000004</v>
      </c>
      <c r="J2961" s="22">
        <v>1500</v>
      </c>
      <c r="K2961" s="23">
        <f t="shared" si="160"/>
        <v>450.00000000000006</v>
      </c>
      <c r="L2961" s="23">
        <f t="shared" si="161"/>
        <v>157.5</v>
      </c>
      <c r="M2961" s="33">
        <v>0.35</v>
      </c>
      <c r="N2961" s="30">
        <f t="shared" si="168"/>
        <v>0.3</v>
      </c>
      <c r="O2961" s="31">
        <v>450</v>
      </c>
      <c r="P2961" s="31">
        <v>157.5</v>
      </c>
      <c r="Q2961" s="30">
        <f t="shared" si="169"/>
        <v>135</v>
      </c>
      <c r="R2961" s="27">
        <f t="shared" si="167"/>
        <v>2</v>
      </c>
    </row>
    <row r="2962" spans="1:18">
      <c r="A2962" s="1"/>
      <c r="B2962" s="6" t="s">
        <v>14</v>
      </c>
      <c r="C2962" s="6">
        <v>1185732</v>
      </c>
      <c r="D2962" s="7">
        <v>44233</v>
      </c>
      <c r="E2962" s="6" t="s">
        <v>33</v>
      </c>
      <c r="F2962" s="6" t="s">
        <v>106</v>
      </c>
      <c r="G2962" s="6" t="s">
        <v>107</v>
      </c>
      <c r="H2962" s="6" t="s">
        <v>19</v>
      </c>
      <c r="I2962" s="25">
        <v>0.20000000000000007</v>
      </c>
      <c r="J2962" s="22">
        <v>2000</v>
      </c>
      <c r="K2962" s="23">
        <f t="shared" si="160"/>
        <v>400.00000000000011</v>
      </c>
      <c r="L2962" s="23">
        <f t="shared" si="161"/>
        <v>120.00000000000003</v>
      </c>
      <c r="M2962" s="33">
        <v>0.3</v>
      </c>
      <c r="N2962" s="30">
        <f t="shared" si="168"/>
        <v>0.2</v>
      </c>
      <c r="O2962" s="31">
        <v>400</v>
      </c>
      <c r="P2962" s="31">
        <v>120</v>
      </c>
      <c r="Q2962" s="30">
        <f t="shared" si="169"/>
        <v>80.000000000000028</v>
      </c>
      <c r="R2962" s="27">
        <f t="shared" si="167"/>
        <v>2</v>
      </c>
    </row>
    <row r="2963" spans="1:18">
      <c r="A2963" s="1"/>
      <c r="B2963" s="6" t="s">
        <v>14</v>
      </c>
      <c r="C2963" s="6">
        <v>1185732</v>
      </c>
      <c r="D2963" s="7">
        <v>44233</v>
      </c>
      <c r="E2963" s="6" t="s">
        <v>33</v>
      </c>
      <c r="F2963" s="6" t="s">
        <v>106</v>
      </c>
      <c r="G2963" s="6" t="s">
        <v>107</v>
      </c>
      <c r="H2963" s="6" t="s">
        <v>20</v>
      </c>
      <c r="I2963" s="25">
        <v>0.25000000000000006</v>
      </c>
      <c r="J2963" s="22">
        <v>750</v>
      </c>
      <c r="K2963" s="23">
        <f t="shared" si="160"/>
        <v>187.50000000000003</v>
      </c>
      <c r="L2963" s="23">
        <f t="shared" si="161"/>
        <v>56.250000000000007</v>
      </c>
      <c r="M2963" s="33">
        <v>0.3</v>
      </c>
      <c r="N2963" s="30">
        <f t="shared" si="168"/>
        <v>0.25</v>
      </c>
      <c r="O2963" s="31">
        <v>187.5</v>
      </c>
      <c r="P2963" s="31">
        <v>56.25</v>
      </c>
      <c r="Q2963" s="30">
        <f t="shared" si="169"/>
        <v>46.875000000000007</v>
      </c>
      <c r="R2963" s="27">
        <f t="shared" si="167"/>
        <v>2</v>
      </c>
    </row>
    <row r="2964" spans="1:18">
      <c r="A2964" s="1"/>
      <c r="B2964" s="6" t="s">
        <v>14</v>
      </c>
      <c r="C2964" s="6">
        <v>1185732</v>
      </c>
      <c r="D2964" s="7">
        <v>44233</v>
      </c>
      <c r="E2964" s="6" t="s">
        <v>33</v>
      </c>
      <c r="F2964" s="6" t="s">
        <v>106</v>
      </c>
      <c r="G2964" s="6" t="s">
        <v>107</v>
      </c>
      <c r="H2964" s="6" t="s">
        <v>21</v>
      </c>
      <c r="I2964" s="25">
        <v>0.39999999999999997</v>
      </c>
      <c r="J2964" s="22">
        <v>1500</v>
      </c>
      <c r="K2964" s="23">
        <f t="shared" si="160"/>
        <v>600</v>
      </c>
      <c r="L2964" s="23">
        <f t="shared" si="161"/>
        <v>300</v>
      </c>
      <c r="M2964" s="33">
        <v>0.5</v>
      </c>
      <c r="N2964" s="30">
        <f t="shared" si="168"/>
        <v>0.4</v>
      </c>
      <c r="O2964" s="31">
        <v>600</v>
      </c>
      <c r="P2964" s="31">
        <v>300</v>
      </c>
      <c r="Q2964" s="30">
        <f t="shared" si="169"/>
        <v>240</v>
      </c>
      <c r="R2964" s="27">
        <f t="shared" si="167"/>
        <v>2</v>
      </c>
    </row>
    <row r="2965" spans="1:18">
      <c r="A2965" s="1"/>
      <c r="B2965" s="6" t="s">
        <v>14</v>
      </c>
      <c r="C2965" s="6">
        <v>1185732</v>
      </c>
      <c r="D2965" s="7">
        <v>44233</v>
      </c>
      <c r="E2965" s="6" t="s">
        <v>33</v>
      </c>
      <c r="F2965" s="6" t="s">
        <v>106</v>
      </c>
      <c r="G2965" s="6" t="s">
        <v>107</v>
      </c>
      <c r="H2965" s="6" t="s">
        <v>22</v>
      </c>
      <c r="I2965" s="25">
        <v>0.14999999999999997</v>
      </c>
      <c r="J2965" s="22">
        <v>2500</v>
      </c>
      <c r="K2965" s="23">
        <f t="shared" si="160"/>
        <v>374.99999999999994</v>
      </c>
      <c r="L2965" s="23">
        <f t="shared" si="161"/>
        <v>149.99999999999997</v>
      </c>
      <c r="M2965" s="33">
        <v>0.4</v>
      </c>
      <c r="N2965" s="30">
        <f t="shared" si="168"/>
        <v>0.15</v>
      </c>
      <c r="O2965" s="31">
        <v>375</v>
      </c>
      <c r="P2965" s="31">
        <v>150</v>
      </c>
      <c r="Q2965" s="30">
        <f t="shared" si="169"/>
        <v>56.249999999999993</v>
      </c>
      <c r="R2965" s="27">
        <f t="shared" si="167"/>
        <v>2</v>
      </c>
    </row>
    <row r="2966" spans="1:18">
      <c r="A2966" s="1"/>
      <c r="B2966" s="6" t="s">
        <v>14</v>
      </c>
      <c r="C2966" s="6">
        <v>1185732</v>
      </c>
      <c r="D2966" s="7">
        <v>44260</v>
      </c>
      <c r="E2966" s="6" t="s">
        <v>33</v>
      </c>
      <c r="F2966" s="6" t="s">
        <v>106</v>
      </c>
      <c r="G2966" s="6" t="s">
        <v>107</v>
      </c>
      <c r="H2966" s="6" t="s">
        <v>17</v>
      </c>
      <c r="I2966" s="25">
        <v>0.20000000000000004</v>
      </c>
      <c r="J2966" s="22">
        <v>4700</v>
      </c>
      <c r="K2966" s="23">
        <f t="shared" si="160"/>
        <v>940.00000000000023</v>
      </c>
      <c r="L2966" s="23">
        <f t="shared" si="161"/>
        <v>282.00000000000006</v>
      </c>
      <c r="M2966" s="33">
        <v>0.3</v>
      </c>
      <c r="N2966" s="30">
        <f t="shared" si="168"/>
        <v>0.2</v>
      </c>
      <c r="O2966" s="31">
        <v>940</v>
      </c>
      <c r="P2966" s="31">
        <v>282</v>
      </c>
      <c r="Q2966" s="30">
        <f t="shared" si="169"/>
        <v>188.00000000000006</v>
      </c>
      <c r="R2966" s="27">
        <f t="shared" si="167"/>
        <v>3</v>
      </c>
    </row>
    <row r="2967" spans="1:18">
      <c r="A2967" s="1"/>
      <c r="B2967" s="6" t="s">
        <v>14</v>
      </c>
      <c r="C2967" s="6">
        <v>1185732</v>
      </c>
      <c r="D2967" s="7">
        <v>44260</v>
      </c>
      <c r="E2967" s="6" t="s">
        <v>33</v>
      </c>
      <c r="F2967" s="6" t="s">
        <v>106</v>
      </c>
      <c r="G2967" s="6" t="s">
        <v>107</v>
      </c>
      <c r="H2967" s="6" t="s">
        <v>18</v>
      </c>
      <c r="I2967" s="25">
        <v>0.20000000000000004</v>
      </c>
      <c r="J2967" s="22">
        <v>1750</v>
      </c>
      <c r="K2967" s="23">
        <f t="shared" si="160"/>
        <v>350.00000000000006</v>
      </c>
      <c r="L2967" s="23">
        <f t="shared" si="161"/>
        <v>122.50000000000001</v>
      </c>
      <c r="M2967" s="33">
        <v>0.35</v>
      </c>
      <c r="N2967" s="30">
        <f t="shared" si="168"/>
        <v>0.2</v>
      </c>
      <c r="O2967" s="31">
        <v>350</v>
      </c>
      <c r="P2967" s="31">
        <v>122.5</v>
      </c>
      <c r="Q2967" s="30">
        <f t="shared" si="169"/>
        <v>70.000000000000014</v>
      </c>
      <c r="R2967" s="27">
        <f t="shared" si="167"/>
        <v>3</v>
      </c>
    </row>
    <row r="2968" spans="1:18">
      <c r="A2968" s="1"/>
      <c r="B2968" s="6" t="s">
        <v>14</v>
      </c>
      <c r="C2968" s="6">
        <v>1185732</v>
      </c>
      <c r="D2968" s="7">
        <v>44260</v>
      </c>
      <c r="E2968" s="6" t="s">
        <v>33</v>
      </c>
      <c r="F2968" s="6" t="s">
        <v>106</v>
      </c>
      <c r="G2968" s="6" t="s">
        <v>107</v>
      </c>
      <c r="H2968" s="6" t="s">
        <v>19</v>
      </c>
      <c r="I2968" s="25">
        <v>0.10000000000000003</v>
      </c>
      <c r="J2968" s="22">
        <v>2250</v>
      </c>
      <c r="K2968" s="23">
        <f t="shared" si="160"/>
        <v>225.00000000000009</v>
      </c>
      <c r="L2968" s="23">
        <f t="shared" si="161"/>
        <v>67.500000000000028</v>
      </c>
      <c r="M2968" s="33">
        <v>0.3</v>
      </c>
      <c r="N2968" s="30">
        <f t="shared" si="168"/>
        <v>0.1</v>
      </c>
      <c r="O2968" s="31">
        <v>225</v>
      </c>
      <c r="P2968" s="31">
        <v>67.5</v>
      </c>
      <c r="Q2968" s="30">
        <f t="shared" si="169"/>
        <v>22.500000000000011</v>
      </c>
      <c r="R2968" s="27">
        <f t="shared" si="167"/>
        <v>3</v>
      </c>
    </row>
    <row r="2969" spans="1:18">
      <c r="A2969" s="1"/>
      <c r="B2969" s="6" t="s">
        <v>14</v>
      </c>
      <c r="C2969" s="6">
        <v>1185732</v>
      </c>
      <c r="D2969" s="7">
        <v>44260</v>
      </c>
      <c r="E2969" s="6" t="s">
        <v>33</v>
      </c>
      <c r="F2969" s="6" t="s">
        <v>106</v>
      </c>
      <c r="G2969" s="6" t="s">
        <v>107</v>
      </c>
      <c r="H2969" s="6" t="s">
        <v>20</v>
      </c>
      <c r="I2969" s="25">
        <v>0.14999999999999997</v>
      </c>
      <c r="J2969" s="22">
        <v>1000</v>
      </c>
      <c r="K2969" s="23">
        <f t="shared" si="160"/>
        <v>149.99999999999997</v>
      </c>
      <c r="L2969" s="23">
        <f t="shared" si="161"/>
        <v>44.999999999999993</v>
      </c>
      <c r="M2969" s="33">
        <v>0.3</v>
      </c>
      <c r="N2969" s="30">
        <f t="shared" si="168"/>
        <v>0.15</v>
      </c>
      <c r="O2969" s="31">
        <v>150</v>
      </c>
      <c r="P2969" s="31">
        <v>45</v>
      </c>
      <c r="Q2969" s="30">
        <f t="shared" si="169"/>
        <v>22.499999999999996</v>
      </c>
      <c r="R2969" s="27">
        <f t="shared" si="167"/>
        <v>3</v>
      </c>
    </row>
    <row r="2970" spans="1:18">
      <c r="A2970" s="1"/>
      <c r="B2970" s="6" t="s">
        <v>14</v>
      </c>
      <c r="C2970" s="6">
        <v>1185732</v>
      </c>
      <c r="D2970" s="7">
        <v>44260</v>
      </c>
      <c r="E2970" s="6" t="s">
        <v>33</v>
      </c>
      <c r="F2970" s="6" t="s">
        <v>106</v>
      </c>
      <c r="G2970" s="6" t="s">
        <v>107</v>
      </c>
      <c r="H2970" s="6" t="s">
        <v>21</v>
      </c>
      <c r="I2970" s="25">
        <v>0.30000000000000004</v>
      </c>
      <c r="J2970" s="22">
        <v>1500</v>
      </c>
      <c r="K2970" s="23">
        <f t="shared" si="160"/>
        <v>450.00000000000006</v>
      </c>
      <c r="L2970" s="23">
        <f t="shared" si="161"/>
        <v>225.00000000000003</v>
      </c>
      <c r="M2970" s="33">
        <v>0.5</v>
      </c>
      <c r="N2970" s="30">
        <f t="shared" si="168"/>
        <v>0.3</v>
      </c>
      <c r="O2970" s="31">
        <v>450</v>
      </c>
      <c r="P2970" s="31">
        <v>225</v>
      </c>
      <c r="Q2970" s="30">
        <f t="shared" si="169"/>
        <v>135</v>
      </c>
      <c r="R2970" s="27">
        <f t="shared" si="167"/>
        <v>3</v>
      </c>
    </row>
    <row r="2971" spans="1:18">
      <c r="A2971" s="1"/>
      <c r="B2971" s="6" t="s">
        <v>14</v>
      </c>
      <c r="C2971" s="6">
        <v>1185732</v>
      </c>
      <c r="D2971" s="7">
        <v>44260</v>
      </c>
      <c r="E2971" s="6" t="s">
        <v>33</v>
      </c>
      <c r="F2971" s="6" t="s">
        <v>106</v>
      </c>
      <c r="G2971" s="6" t="s">
        <v>107</v>
      </c>
      <c r="H2971" s="6" t="s">
        <v>22</v>
      </c>
      <c r="I2971" s="25">
        <v>0.20000000000000004</v>
      </c>
      <c r="J2971" s="22">
        <v>2500</v>
      </c>
      <c r="K2971" s="23">
        <f t="shared" si="160"/>
        <v>500.00000000000011</v>
      </c>
      <c r="L2971" s="23">
        <f t="shared" si="161"/>
        <v>200.00000000000006</v>
      </c>
      <c r="M2971" s="33">
        <v>0.4</v>
      </c>
      <c r="N2971" s="30">
        <f t="shared" si="168"/>
        <v>0.2</v>
      </c>
      <c r="O2971" s="31">
        <v>500</v>
      </c>
      <c r="P2971" s="31">
        <v>200</v>
      </c>
      <c r="Q2971" s="30">
        <f t="shared" si="169"/>
        <v>100.00000000000003</v>
      </c>
      <c r="R2971" s="27">
        <f t="shared" ref="R2971:R3016" si="170">MONTH(D2971)</f>
        <v>3</v>
      </c>
    </row>
    <row r="2972" spans="1:18">
      <c r="A2972" s="1"/>
      <c r="B2972" s="6" t="s">
        <v>14</v>
      </c>
      <c r="C2972" s="6">
        <v>1185732</v>
      </c>
      <c r="D2972" s="7">
        <v>44292</v>
      </c>
      <c r="E2972" s="6" t="s">
        <v>33</v>
      </c>
      <c r="F2972" s="6" t="s">
        <v>106</v>
      </c>
      <c r="G2972" s="6" t="s">
        <v>107</v>
      </c>
      <c r="H2972" s="6" t="s">
        <v>17</v>
      </c>
      <c r="I2972" s="25">
        <v>0.20000000000000004</v>
      </c>
      <c r="J2972" s="22">
        <v>4750</v>
      </c>
      <c r="K2972" s="23">
        <f t="shared" si="160"/>
        <v>950.00000000000023</v>
      </c>
      <c r="L2972" s="23">
        <f t="shared" si="161"/>
        <v>285.00000000000006</v>
      </c>
      <c r="M2972" s="33">
        <v>0.3</v>
      </c>
      <c r="N2972" s="30">
        <f t="shared" si="168"/>
        <v>0.2</v>
      </c>
      <c r="O2972" s="31">
        <v>950</v>
      </c>
      <c r="P2972" s="31">
        <v>285</v>
      </c>
      <c r="Q2972" s="30">
        <f t="shared" si="169"/>
        <v>190.00000000000006</v>
      </c>
      <c r="R2972" s="27">
        <f t="shared" si="170"/>
        <v>4</v>
      </c>
    </row>
    <row r="2973" spans="1:18">
      <c r="A2973" s="1"/>
      <c r="B2973" s="6" t="s">
        <v>14</v>
      </c>
      <c r="C2973" s="6">
        <v>1185732</v>
      </c>
      <c r="D2973" s="7">
        <v>44292</v>
      </c>
      <c r="E2973" s="6" t="s">
        <v>33</v>
      </c>
      <c r="F2973" s="6" t="s">
        <v>106</v>
      </c>
      <c r="G2973" s="6" t="s">
        <v>107</v>
      </c>
      <c r="H2973" s="6" t="s">
        <v>18</v>
      </c>
      <c r="I2973" s="25">
        <v>0.20000000000000004</v>
      </c>
      <c r="J2973" s="22">
        <v>1750</v>
      </c>
      <c r="K2973" s="23">
        <f t="shared" si="160"/>
        <v>350.00000000000006</v>
      </c>
      <c r="L2973" s="23">
        <f t="shared" si="161"/>
        <v>122.50000000000001</v>
      </c>
      <c r="M2973" s="33">
        <v>0.35</v>
      </c>
      <c r="N2973" s="30">
        <f t="shared" si="168"/>
        <v>0.2</v>
      </c>
      <c r="O2973" s="31">
        <v>350</v>
      </c>
      <c r="P2973" s="31">
        <v>122.5</v>
      </c>
      <c r="Q2973" s="30">
        <f t="shared" si="169"/>
        <v>70.000000000000014</v>
      </c>
      <c r="R2973" s="27">
        <f t="shared" si="170"/>
        <v>4</v>
      </c>
    </row>
    <row r="2974" spans="1:18">
      <c r="A2974" s="1"/>
      <c r="B2974" s="6" t="s">
        <v>14</v>
      </c>
      <c r="C2974" s="6">
        <v>1185732</v>
      </c>
      <c r="D2974" s="7">
        <v>44292</v>
      </c>
      <c r="E2974" s="6" t="s">
        <v>33</v>
      </c>
      <c r="F2974" s="6" t="s">
        <v>106</v>
      </c>
      <c r="G2974" s="6" t="s">
        <v>107</v>
      </c>
      <c r="H2974" s="6" t="s">
        <v>19</v>
      </c>
      <c r="I2974" s="25">
        <v>0.10000000000000003</v>
      </c>
      <c r="J2974" s="22">
        <v>1750</v>
      </c>
      <c r="K2974" s="23">
        <f t="shared" si="160"/>
        <v>175.00000000000006</v>
      </c>
      <c r="L2974" s="23">
        <f t="shared" si="161"/>
        <v>52.500000000000014</v>
      </c>
      <c r="M2974" s="33">
        <v>0.3</v>
      </c>
      <c r="N2974" s="30">
        <f t="shared" si="168"/>
        <v>0.1</v>
      </c>
      <c r="O2974" s="31">
        <v>175</v>
      </c>
      <c r="P2974" s="31">
        <v>52.5</v>
      </c>
      <c r="Q2974" s="30">
        <f t="shared" si="169"/>
        <v>17.500000000000007</v>
      </c>
      <c r="R2974" s="27">
        <f t="shared" si="170"/>
        <v>4</v>
      </c>
    </row>
    <row r="2975" spans="1:18">
      <c r="A2975" s="1"/>
      <c r="B2975" s="6" t="s">
        <v>14</v>
      </c>
      <c r="C2975" s="6">
        <v>1185732</v>
      </c>
      <c r="D2975" s="7">
        <v>44292</v>
      </c>
      <c r="E2975" s="6" t="s">
        <v>33</v>
      </c>
      <c r="F2975" s="6" t="s">
        <v>106</v>
      </c>
      <c r="G2975" s="6" t="s">
        <v>107</v>
      </c>
      <c r="H2975" s="6" t="s">
        <v>20</v>
      </c>
      <c r="I2975" s="25">
        <v>0.14999999999999997</v>
      </c>
      <c r="J2975" s="22">
        <v>1000</v>
      </c>
      <c r="K2975" s="23">
        <f t="shared" si="160"/>
        <v>149.99999999999997</v>
      </c>
      <c r="L2975" s="23">
        <f t="shared" si="161"/>
        <v>44.999999999999993</v>
      </c>
      <c r="M2975" s="33">
        <v>0.3</v>
      </c>
      <c r="N2975" s="30">
        <f t="shared" si="168"/>
        <v>0.15</v>
      </c>
      <c r="O2975" s="31">
        <v>150</v>
      </c>
      <c r="P2975" s="31">
        <v>45</v>
      </c>
      <c r="Q2975" s="30">
        <f t="shared" si="169"/>
        <v>22.499999999999996</v>
      </c>
      <c r="R2975" s="27">
        <f t="shared" si="170"/>
        <v>4</v>
      </c>
    </row>
    <row r="2976" spans="1:18">
      <c r="A2976" s="1"/>
      <c r="B2976" s="6" t="s">
        <v>14</v>
      </c>
      <c r="C2976" s="6">
        <v>1185732</v>
      </c>
      <c r="D2976" s="7">
        <v>44292</v>
      </c>
      <c r="E2976" s="6" t="s">
        <v>33</v>
      </c>
      <c r="F2976" s="6" t="s">
        <v>106</v>
      </c>
      <c r="G2976" s="6" t="s">
        <v>107</v>
      </c>
      <c r="H2976" s="6" t="s">
        <v>21</v>
      </c>
      <c r="I2976" s="25">
        <v>0.6</v>
      </c>
      <c r="J2976" s="22">
        <v>1250</v>
      </c>
      <c r="K2976" s="23">
        <f t="shared" si="160"/>
        <v>750</v>
      </c>
      <c r="L2976" s="23">
        <f t="shared" si="161"/>
        <v>375</v>
      </c>
      <c r="M2976" s="33">
        <v>0.5</v>
      </c>
      <c r="N2976" s="30">
        <f t="shared" si="168"/>
        <v>0.6</v>
      </c>
      <c r="O2976" s="31">
        <v>750</v>
      </c>
      <c r="P2976" s="31">
        <v>375</v>
      </c>
      <c r="Q2976" s="30">
        <f t="shared" si="169"/>
        <v>450</v>
      </c>
      <c r="R2976" s="27">
        <f t="shared" si="170"/>
        <v>4</v>
      </c>
    </row>
    <row r="2977" spans="1:18">
      <c r="A2977" s="1"/>
      <c r="B2977" s="6" t="s">
        <v>14</v>
      </c>
      <c r="C2977" s="6">
        <v>1185732</v>
      </c>
      <c r="D2977" s="7">
        <v>44292</v>
      </c>
      <c r="E2977" s="6" t="s">
        <v>33</v>
      </c>
      <c r="F2977" s="6" t="s">
        <v>106</v>
      </c>
      <c r="G2977" s="6" t="s">
        <v>107</v>
      </c>
      <c r="H2977" s="6" t="s">
        <v>22</v>
      </c>
      <c r="I2977" s="25">
        <v>0.5</v>
      </c>
      <c r="J2977" s="22">
        <v>2500</v>
      </c>
      <c r="K2977" s="23">
        <f t="shared" si="160"/>
        <v>1250</v>
      </c>
      <c r="L2977" s="23">
        <f t="shared" si="161"/>
        <v>500</v>
      </c>
      <c r="M2977" s="33">
        <v>0.4</v>
      </c>
      <c r="N2977" s="30">
        <f t="shared" si="168"/>
        <v>0.5</v>
      </c>
      <c r="O2977" s="31">
        <v>1250</v>
      </c>
      <c r="P2977" s="31">
        <v>500</v>
      </c>
      <c r="Q2977" s="30">
        <f t="shared" si="169"/>
        <v>625</v>
      </c>
      <c r="R2977" s="27">
        <f t="shared" si="170"/>
        <v>4</v>
      </c>
    </row>
    <row r="2978" spans="1:18">
      <c r="A2978" s="1"/>
      <c r="B2978" s="6" t="s">
        <v>14</v>
      </c>
      <c r="C2978" s="6">
        <v>1185732</v>
      </c>
      <c r="D2978" s="7">
        <v>44323</v>
      </c>
      <c r="E2978" s="6" t="s">
        <v>33</v>
      </c>
      <c r="F2978" s="6" t="s">
        <v>106</v>
      </c>
      <c r="G2978" s="6" t="s">
        <v>107</v>
      </c>
      <c r="H2978" s="6" t="s">
        <v>17</v>
      </c>
      <c r="I2978" s="25">
        <v>0.6</v>
      </c>
      <c r="J2978" s="22">
        <v>5200</v>
      </c>
      <c r="K2978" s="23">
        <f t="shared" si="160"/>
        <v>3120</v>
      </c>
      <c r="L2978" s="23">
        <f t="shared" si="161"/>
        <v>936</v>
      </c>
      <c r="M2978" s="33">
        <v>0.3</v>
      </c>
      <c r="N2978" s="30">
        <f t="shared" si="168"/>
        <v>0.6</v>
      </c>
      <c r="O2978" s="31">
        <v>3120</v>
      </c>
      <c r="P2978" s="31">
        <v>936</v>
      </c>
      <c r="Q2978" s="30">
        <f t="shared" si="169"/>
        <v>1872</v>
      </c>
      <c r="R2978" s="27">
        <f t="shared" si="170"/>
        <v>5</v>
      </c>
    </row>
    <row r="2979" spans="1:18">
      <c r="A2979" s="1"/>
      <c r="B2979" s="6" t="s">
        <v>14</v>
      </c>
      <c r="C2979" s="6">
        <v>1185732</v>
      </c>
      <c r="D2979" s="7">
        <v>44323</v>
      </c>
      <c r="E2979" s="6" t="s">
        <v>33</v>
      </c>
      <c r="F2979" s="6" t="s">
        <v>106</v>
      </c>
      <c r="G2979" s="6" t="s">
        <v>107</v>
      </c>
      <c r="H2979" s="6" t="s">
        <v>18</v>
      </c>
      <c r="I2979" s="25">
        <v>0.4</v>
      </c>
      <c r="J2979" s="22">
        <v>2250</v>
      </c>
      <c r="K2979" s="23">
        <f t="shared" si="160"/>
        <v>900</v>
      </c>
      <c r="L2979" s="23">
        <f t="shared" si="161"/>
        <v>315</v>
      </c>
      <c r="M2979" s="33">
        <v>0.35</v>
      </c>
      <c r="N2979" s="30">
        <f t="shared" si="168"/>
        <v>0.4</v>
      </c>
      <c r="O2979" s="31">
        <v>900</v>
      </c>
      <c r="P2979" s="31">
        <v>315</v>
      </c>
      <c r="Q2979" s="30">
        <f t="shared" si="169"/>
        <v>360</v>
      </c>
      <c r="R2979" s="27">
        <f t="shared" si="170"/>
        <v>5</v>
      </c>
    </row>
    <row r="2980" spans="1:18">
      <c r="A2980" s="1"/>
      <c r="B2980" s="6" t="s">
        <v>14</v>
      </c>
      <c r="C2980" s="6">
        <v>1185732</v>
      </c>
      <c r="D2980" s="7">
        <v>44323</v>
      </c>
      <c r="E2980" s="6" t="s">
        <v>33</v>
      </c>
      <c r="F2980" s="6" t="s">
        <v>106</v>
      </c>
      <c r="G2980" s="6" t="s">
        <v>107</v>
      </c>
      <c r="H2980" s="6" t="s">
        <v>19</v>
      </c>
      <c r="I2980" s="25">
        <v>0.35000000000000003</v>
      </c>
      <c r="J2980" s="22">
        <v>2000</v>
      </c>
      <c r="K2980" s="23">
        <f t="shared" si="160"/>
        <v>700.00000000000011</v>
      </c>
      <c r="L2980" s="23">
        <f t="shared" si="161"/>
        <v>210.00000000000003</v>
      </c>
      <c r="M2980" s="33">
        <v>0.3</v>
      </c>
      <c r="N2980" s="30">
        <f t="shared" si="168"/>
        <v>0.35</v>
      </c>
      <c r="O2980" s="31">
        <v>700</v>
      </c>
      <c r="P2980" s="31">
        <v>210</v>
      </c>
      <c r="Q2980" s="30">
        <f t="shared" si="169"/>
        <v>245.00000000000003</v>
      </c>
      <c r="R2980" s="27">
        <f t="shared" si="170"/>
        <v>5</v>
      </c>
    </row>
    <row r="2981" spans="1:18">
      <c r="A2981" s="1"/>
      <c r="B2981" s="6" t="s">
        <v>14</v>
      </c>
      <c r="C2981" s="6">
        <v>1185732</v>
      </c>
      <c r="D2981" s="7">
        <v>44323</v>
      </c>
      <c r="E2981" s="6" t="s">
        <v>33</v>
      </c>
      <c r="F2981" s="6" t="s">
        <v>106</v>
      </c>
      <c r="G2981" s="6" t="s">
        <v>107</v>
      </c>
      <c r="H2981" s="6" t="s">
        <v>20</v>
      </c>
      <c r="I2981" s="25">
        <v>0.35000000000000003</v>
      </c>
      <c r="J2981" s="22">
        <v>1250</v>
      </c>
      <c r="K2981" s="23">
        <f t="shared" si="160"/>
        <v>437.50000000000006</v>
      </c>
      <c r="L2981" s="23">
        <f t="shared" si="161"/>
        <v>131.25</v>
      </c>
      <c r="M2981" s="33">
        <v>0.3</v>
      </c>
      <c r="N2981" s="30">
        <f t="shared" si="168"/>
        <v>0.35</v>
      </c>
      <c r="O2981" s="31">
        <v>437.5</v>
      </c>
      <c r="P2981" s="31">
        <v>131.25</v>
      </c>
      <c r="Q2981" s="30">
        <f t="shared" si="169"/>
        <v>153.125</v>
      </c>
      <c r="R2981" s="27">
        <f t="shared" si="170"/>
        <v>5</v>
      </c>
    </row>
    <row r="2982" spans="1:18">
      <c r="A2982" s="1"/>
      <c r="B2982" s="6" t="s">
        <v>14</v>
      </c>
      <c r="C2982" s="6">
        <v>1185732</v>
      </c>
      <c r="D2982" s="7">
        <v>44323</v>
      </c>
      <c r="E2982" s="6" t="s">
        <v>33</v>
      </c>
      <c r="F2982" s="6" t="s">
        <v>106</v>
      </c>
      <c r="G2982" s="6" t="s">
        <v>107</v>
      </c>
      <c r="H2982" s="6" t="s">
        <v>21</v>
      </c>
      <c r="I2982" s="25">
        <v>0.44999999999999996</v>
      </c>
      <c r="J2982" s="22">
        <v>1500</v>
      </c>
      <c r="K2982" s="23">
        <f t="shared" si="160"/>
        <v>674.99999999999989</v>
      </c>
      <c r="L2982" s="23">
        <f t="shared" si="161"/>
        <v>337.49999999999994</v>
      </c>
      <c r="M2982" s="33">
        <v>0.5</v>
      </c>
      <c r="N2982" s="30">
        <f t="shared" si="168"/>
        <v>0.45</v>
      </c>
      <c r="O2982" s="31">
        <v>675</v>
      </c>
      <c r="P2982" s="31">
        <v>337.5</v>
      </c>
      <c r="Q2982" s="30">
        <f t="shared" si="169"/>
        <v>303.74999999999994</v>
      </c>
      <c r="R2982" s="27">
        <f t="shared" si="170"/>
        <v>5</v>
      </c>
    </row>
    <row r="2983" spans="1:18">
      <c r="A2983" s="1"/>
      <c r="B2983" s="6" t="s">
        <v>14</v>
      </c>
      <c r="C2983" s="6">
        <v>1185732</v>
      </c>
      <c r="D2983" s="7">
        <v>44323</v>
      </c>
      <c r="E2983" s="6" t="s">
        <v>33</v>
      </c>
      <c r="F2983" s="6" t="s">
        <v>106</v>
      </c>
      <c r="G2983" s="6" t="s">
        <v>107</v>
      </c>
      <c r="H2983" s="6" t="s">
        <v>22</v>
      </c>
      <c r="I2983" s="25">
        <v>0.49999999999999994</v>
      </c>
      <c r="J2983" s="22">
        <v>2750</v>
      </c>
      <c r="K2983" s="23">
        <f t="shared" si="160"/>
        <v>1374.9999999999998</v>
      </c>
      <c r="L2983" s="23">
        <f t="shared" si="161"/>
        <v>549.99999999999989</v>
      </c>
      <c r="M2983" s="33">
        <v>0.4</v>
      </c>
      <c r="N2983" s="30">
        <f t="shared" si="168"/>
        <v>0.5</v>
      </c>
      <c r="O2983" s="31">
        <v>1375</v>
      </c>
      <c r="P2983" s="31">
        <v>550</v>
      </c>
      <c r="Q2983" s="30">
        <f t="shared" si="169"/>
        <v>687.49999999999989</v>
      </c>
      <c r="R2983" s="27">
        <f t="shared" si="170"/>
        <v>5</v>
      </c>
    </row>
    <row r="2984" spans="1:18">
      <c r="A2984" s="1"/>
      <c r="B2984" s="6" t="s">
        <v>14</v>
      </c>
      <c r="C2984" s="6">
        <v>1185732</v>
      </c>
      <c r="D2984" s="7">
        <v>44353</v>
      </c>
      <c r="E2984" s="6" t="s">
        <v>33</v>
      </c>
      <c r="F2984" s="6" t="s">
        <v>106</v>
      </c>
      <c r="G2984" s="6" t="s">
        <v>107</v>
      </c>
      <c r="H2984" s="6" t="s">
        <v>17</v>
      </c>
      <c r="I2984" s="25">
        <v>0.35000000000000003</v>
      </c>
      <c r="J2984" s="22">
        <v>5250</v>
      </c>
      <c r="K2984" s="23">
        <f t="shared" si="160"/>
        <v>1837.5000000000002</v>
      </c>
      <c r="L2984" s="23">
        <f t="shared" si="161"/>
        <v>551.25</v>
      </c>
      <c r="M2984" s="33">
        <v>0.3</v>
      </c>
      <c r="N2984" s="30">
        <f t="shared" si="168"/>
        <v>0.35</v>
      </c>
      <c r="O2984" s="31">
        <v>1837.5</v>
      </c>
      <c r="P2984" s="31">
        <v>551.25</v>
      </c>
      <c r="Q2984" s="30">
        <f t="shared" si="169"/>
        <v>643.125</v>
      </c>
      <c r="R2984" s="27">
        <f t="shared" si="170"/>
        <v>6</v>
      </c>
    </row>
    <row r="2985" spans="1:18">
      <c r="A2985" s="1"/>
      <c r="B2985" s="6" t="s">
        <v>14</v>
      </c>
      <c r="C2985" s="6">
        <v>1185732</v>
      </c>
      <c r="D2985" s="7">
        <v>44353</v>
      </c>
      <c r="E2985" s="6" t="s">
        <v>33</v>
      </c>
      <c r="F2985" s="6" t="s">
        <v>106</v>
      </c>
      <c r="G2985" s="6" t="s">
        <v>107</v>
      </c>
      <c r="H2985" s="6" t="s">
        <v>18</v>
      </c>
      <c r="I2985" s="25">
        <v>0.3000000000000001</v>
      </c>
      <c r="J2985" s="22">
        <v>2750</v>
      </c>
      <c r="K2985" s="23">
        <f t="shared" si="160"/>
        <v>825.00000000000023</v>
      </c>
      <c r="L2985" s="23">
        <f t="shared" si="161"/>
        <v>288.75000000000006</v>
      </c>
      <c r="M2985" s="33">
        <v>0.35</v>
      </c>
      <c r="N2985" s="30">
        <f t="shared" si="168"/>
        <v>0.3</v>
      </c>
      <c r="O2985" s="31">
        <v>825</v>
      </c>
      <c r="P2985" s="31">
        <v>288.75</v>
      </c>
      <c r="Q2985" s="30">
        <f t="shared" si="169"/>
        <v>247.50000000000006</v>
      </c>
      <c r="R2985" s="27">
        <f t="shared" si="170"/>
        <v>6</v>
      </c>
    </row>
    <row r="2986" spans="1:18">
      <c r="A2986" s="1"/>
      <c r="B2986" s="6" t="s">
        <v>14</v>
      </c>
      <c r="C2986" s="6">
        <v>1185732</v>
      </c>
      <c r="D2986" s="7">
        <v>44353</v>
      </c>
      <c r="E2986" s="6" t="s">
        <v>33</v>
      </c>
      <c r="F2986" s="6" t="s">
        <v>106</v>
      </c>
      <c r="G2986" s="6" t="s">
        <v>107</v>
      </c>
      <c r="H2986" s="6" t="s">
        <v>19</v>
      </c>
      <c r="I2986" s="25">
        <v>0.25000000000000006</v>
      </c>
      <c r="J2986" s="22">
        <v>2000</v>
      </c>
      <c r="K2986" s="23">
        <f t="shared" si="160"/>
        <v>500.00000000000011</v>
      </c>
      <c r="L2986" s="23">
        <f t="shared" si="161"/>
        <v>150.00000000000003</v>
      </c>
      <c r="M2986" s="33">
        <v>0.3</v>
      </c>
      <c r="N2986" s="30">
        <f t="shared" si="168"/>
        <v>0.25</v>
      </c>
      <c r="O2986" s="31">
        <v>500</v>
      </c>
      <c r="P2986" s="31">
        <v>150</v>
      </c>
      <c r="Q2986" s="30">
        <f t="shared" si="169"/>
        <v>125.00000000000003</v>
      </c>
      <c r="R2986" s="27">
        <f t="shared" si="170"/>
        <v>6</v>
      </c>
    </row>
    <row r="2987" spans="1:18">
      <c r="A2987" s="1"/>
      <c r="B2987" s="6" t="s">
        <v>14</v>
      </c>
      <c r="C2987" s="6">
        <v>1185732</v>
      </c>
      <c r="D2987" s="7">
        <v>44353</v>
      </c>
      <c r="E2987" s="6" t="s">
        <v>33</v>
      </c>
      <c r="F2987" s="6" t="s">
        <v>106</v>
      </c>
      <c r="G2987" s="6" t="s">
        <v>107</v>
      </c>
      <c r="H2987" s="6" t="s">
        <v>20</v>
      </c>
      <c r="I2987" s="25">
        <v>0.25000000000000006</v>
      </c>
      <c r="J2987" s="22">
        <v>1750</v>
      </c>
      <c r="K2987" s="23">
        <f t="shared" si="160"/>
        <v>437.50000000000011</v>
      </c>
      <c r="L2987" s="23">
        <f t="shared" si="161"/>
        <v>131.25000000000003</v>
      </c>
      <c r="M2987" s="33">
        <v>0.3</v>
      </c>
      <c r="N2987" s="30">
        <f t="shared" si="168"/>
        <v>0.25</v>
      </c>
      <c r="O2987" s="31">
        <v>437.5</v>
      </c>
      <c r="P2987" s="31">
        <v>131.25</v>
      </c>
      <c r="Q2987" s="30">
        <f t="shared" si="169"/>
        <v>109.37500000000003</v>
      </c>
      <c r="R2987" s="27">
        <f t="shared" si="170"/>
        <v>6</v>
      </c>
    </row>
    <row r="2988" spans="1:18">
      <c r="A2988" s="1"/>
      <c r="B2988" s="6" t="s">
        <v>14</v>
      </c>
      <c r="C2988" s="6">
        <v>1185732</v>
      </c>
      <c r="D2988" s="7">
        <v>44353</v>
      </c>
      <c r="E2988" s="6" t="s">
        <v>33</v>
      </c>
      <c r="F2988" s="6" t="s">
        <v>106</v>
      </c>
      <c r="G2988" s="6" t="s">
        <v>107</v>
      </c>
      <c r="H2988" s="6" t="s">
        <v>21</v>
      </c>
      <c r="I2988" s="25">
        <v>0.35000000000000003</v>
      </c>
      <c r="J2988" s="22">
        <v>1750</v>
      </c>
      <c r="K2988" s="23">
        <f t="shared" si="160"/>
        <v>612.50000000000011</v>
      </c>
      <c r="L2988" s="23">
        <f t="shared" si="161"/>
        <v>306.25000000000006</v>
      </c>
      <c r="M2988" s="33">
        <v>0.5</v>
      </c>
      <c r="N2988" s="30">
        <f t="shared" si="168"/>
        <v>0.35</v>
      </c>
      <c r="O2988" s="31">
        <v>612.5</v>
      </c>
      <c r="P2988" s="31">
        <v>306.25</v>
      </c>
      <c r="Q2988" s="30">
        <f t="shared" si="169"/>
        <v>214.37500000000003</v>
      </c>
      <c r="R2988" s="27">
        <f t="shared" si="170"/>
        <v>6</v>
      </c>
    </row>
    <row r="2989" spans="1:18">
      <c r="A2989" s="1"/>
      <c r="B2989" s="6" t="s">
        <v>14</v>
      </c>
      <c r="C2989" s="6">
        <v>1185732</v>
      </c>
      <c r="D2989" s="7">
        <v>44353</v>
      </c>
      <c r="E2989" s="6" t="s">
        <v>33</v>
      </c>
      <c r="F2989" s="6" t="s">
        <v>106</v>
      </c>
      <c r="G2989" s="6" t="s">
        <v>107</v>
      </c>
      <c r="H2989" s="6" t="s">
        <v>22</v>
      </c>
      <c r="I2989" s="25">
        <v>0.55000000000000004</v>
      </c>
      <c r="J2989" s="22">
        <v>3250</v>
      </c>
      <c r="K2989" s="23">
        <f t="shared" si="160"/>
        <v>1787.5000000000002</v>
      </c>
      <c r="L2989" s="23">
        <f t="shared" si="161"/>
        <v>715.00000000000011</v>
      </c>
      <c r="M2989" s="33">
        <v>0.4</v>
      </c>
      <c r="N2989" s="30">
        <f t="shared" si="168"/>
        <v>0.55000000000000004</v>
      </c>
      <c r="O2989" s="31">
        <v>1787.5</v>
      </c>
      <c r="P2989" s="31">
        <v>715</v>
      </c>
      <c r="Q2989" s="30">
        <f t="shared" si="169"/>
        <v>983.12500000000023</v>
      </c>
      <c r="R2989" s="27">
        <f t="shared" si="170"/>
        <v>6</v>
      </c>
    </row>
    <row r="2990" spans="1:18">
      <c r="A2990" s="1"/>
      <c r="B2990" s="6" t="s">
        <v>14</v>
      </c>
      <c r="C2990" s="6">
        <v>1185732</v>
      </c>
      <c r="D2990" s="7">
        <v>44382</v>
      </c>
      <c r="E2990" s="6" t="s">
        <v>33</v>
      </c>
      <c r="F2990" s="6" t="s">
        <v>106</v>
      </c>
      <c r="G2990" s="6" t="s">
        <v>107</v>
      </c>
      <c r="H2990" s="6" t="s">
        <v>17</v>
      </c>
      <c r="I2990" s="25">
        <v>0.5</v>
      </c>
      <c r="J2990" s="22">
        <v>5500</v>
      </c>
      <c r="K2990" s="23">
        <f t="shared" si="160"/>
        <v>2750</v>
      </c>
      <c r="L2990" s="23">
        <f t="shared" si="161"/>
        <v>825</v>
      </c>
      <c r="M2990" s="33">
        <v>0.3</v>
      </c>
      <c r="N2990" s="30">
        <f t="shared" si="168"/>
        <v>0.5</v>
      </c>
      <c r="O2990" s="31">
        <v>2750</v>
      </c>
      <c r="P2990" s="31">
        <v>825</v>
      </c>
      <c r="Q2990" s="30">
        <f t="shared" si="169"/>
        <v>1375</v>
      </c>
      <c r="R2990" s="27">
        <f t="shared" si="170"/>
        <v>7</v>
      </c>
    </row>
    <row r="2991" spans="1:18">
      <c r="A2991" s="1"/>
      <c r="B2991" s="6" t="s">
        <v>14</v>
      </c>
      <c r="C2991" s="6">
        <v>1185732</v>
      </c>
      <c r="D2991" s="7">
        <v>44382</v>
      </c>
      <c r="E2991" s="6" t="s">
        <v>33</v>
      </c>
      <c r="F2991" s="6" t="s">
        <v>106</v>
      </c>
      <c r="G2991" s="6" t="s">
        <v>107</v>
      </c>
      <c r="H2991" s="6" t="s">
        <v>18</v>
      </c>
      <c r="I2991" s="25">
        <v>0.45000000000000007</v>
      </c>
      <c r="J2991" s="22">
        <v>3000</v>
      </c>
      <c r="K2991" s="23">
        <f t="shared" si="160"/>
        <v>1350.0000000000002</v>
      </c>
      <c r="L2991" s="23">
        <f t="shared" si="161"/>
        <v>472.50000000000006</v>
      </c>
      <c r="M2991" s="33">
        <v>0.35</v>
      </c>
      <c r="N2991" s="30">
        <f t="shared" si="168"/>
        <v>0.45</v>
      </c>
      <c r="O2991" s="31">
        <v>1350</v>
      </c>
      <c r="P2991" s="31">
        <v>472.5</v>
      </c>
      <c r="Q2991" s="30">
        <f t="shared" si="169"/>
        <v>607.50000000000011</v>
      </c>
      <c r="R2991" s="27">
        <f t="shared" si="170"/>
        <v>7</v>
      </c>
    </row>
    <row r="2992" spans="1:18">
      <c r="A2992" s="1"/>
      <c r="B2992" s="6" t="s">
        <v>14</v>
      </c>
      <c r="C2992" s="6">
        <v>1185732</v>
      </c>
      <c r="D2992" s="7">
        <v>44382</v>
      </c>
      <c r="E2992" s="6" t="s">
        <v>33</v>
      </c>
      <c r="F2992" s="6" t="s">
        <v>106</v>
      </c>
      <c r="G2992" s="6" t="s">
        <v>107</v>
      </c>
      <c r="H2992" s="6" t="s">
        <v>19</v>
      </c>
      <c r="I2992" s="25">
        <v>0.4</v>
      </c>
      <c r="J2992" s="22">
        <v>2250</v>
      </c>
      <c r="K2992" s="23">
        <f t="shared" si="160"/>
        <v>900</v>
      </c>
      <c r="L2992" s="23">
        <f t="shared" si="161"/>
        <v>270</v>
      </c>
      <c r="M2992" s="33">
        <v>0.3</v>
      </c>
      <c r="N2992" s="30">
        <f t="shared" si="168"/>
        <v>0.4</v>
      </c>
      <c r="O2992" s="31">
        <v>900</v>
      </c>
      <c r="P2992" s="31">
        <v>270</v>
      </c>
      <c r="Q2992" s="30">
        <f t="shared" si="169"/>
        <v>360</v>
      </c>
      <c r="R2992" s="27">
        <f t="shared" si="170"/>
        <v>7</v>
      </c>
    </row>
    <row r="2993" spans="1:18">
      <c r="A2993" s="1"/>
      <c r="B2993" s="6" t="s">
        <v>14</v>
      </c>
      <c r="C2993" s="6">
        <v>1185732</v>
      </c>
      <c r="D2993" s="7">
        <v>44382</v>
      </c>
      <c r="E2993" s="6" t="s">
        <v>33</v>
      </c>
      <c r="F2993" s="6" t="s">
        <v>106</v>
      </c>
      <c r="G2993" s="6" t="s">
        <v>107</v>
      </c>
      <c r="H2993" s="6" t="s">
        <v>20</v>
      </c>
      <c r="I2993" s="25">
        <v>0.4</v>
      </c>
      <c r="J2993" s="22">
        <v>1750</v>
      </c>
      <c r="K2993" s="23">
        <f t="shared" si="160"/>
        <v>700</v>
      </c>
      <c r="L2993" s="23">
        <f t="shared" si="161"/>
        <v>210</v>
      </c>
      <c r="M2993" s="33">
        <v>0.3</v>
      </c>
      <c r="N2993" s="30">
        <f t="shared" si="168"/>
        <v>0.4</v>
      </c>
      <c r="O2993" s="31">
        <v>700</v>
      </c>
      <c r="P2993" s="31">
        <v>210</v>
      </c>
      <c r="Q2993" s="30">
        <f t="shared" si="169"/>
        <v>280</v>
      </c>
      <c r="R2993" s="27">
        <f t="shared" si="170"/>
        <v>7</v>
      </c>
    </row>
    <row r="2994" spans="1:18">
      <c r="A2994" s="1"/>
      <c r="B2994" s="6" t="s">
        <v>14</v>
      </c>
      <c r="C2994" s="6">
        <v>1185732</v>
      </c>
      <c r="D2994" s="7">
        <v>44382</v>
      </c>
      <c r="E2994" s="6" t="s">
        <v>33</v>
      </c>
      <c r="F2994" s="6" t="s">
        <v>106</v>
      </c>
      <c r="G2994" s="6" t="s">
        <v>107</v>
      </c>
      <c r="H2994" s="6" t="s">
        <v>21</v>
      </c>
      <c r="I2994" s="25">
        <v>0.5</v>
      </c>
      <c r="J2994" s="22">
        <v>2000</v>
      </c>
      <c r="K2994" s="23">
        <f t="shared" si="160"/>
        <v>1000</v>
      </c>
      <c r="L2994" s="23">
        <f t="shared" si="161"/>
        <v>500</v>
      </c>
      <c r="M2994" s="33">
        <v>0.5</v>
      </c>
      <c r="N2994" s="30">
        <f t="shared" si="168"/>
        <v>0.5</v>
      </c>
      <c r="O2994" s="31">
        <v>1000</v>
      </c>
      <c r="P2994" s="31">
        <v>500</v>
      </c>
      <c r="Q2994" s="30">
        <f t="shared" si="169"/>
        <v>500</v>
      </c>
      <c r="R2994" s="27">
        <f t="shared" si="170"/>
        <v>7</v>
      </c>
    </row>
    <row r="2995" spans="1:18">
      <c r="A2995" s="1"/>
      <c r="B2995" s="6" t="s">
        <v>14</v>
      </c>
      <c r="C2995" s="6">
        <v>1185732</v>
      </c>
      <c r="D2995" s="7">
        <v>44382</v>
      </c>
      <c r="E2995" s="6" t="s">
        <v>33</v>
      </c>
      <c r="F2995" s="6" t="s">
        <v>106</v>
      </c>
      <c r="G2995" s="6" t="s">
        <v>107</v>
      </c>
      <c r="H2995" s="6" t="s">
        <v>22</v>
      </c>
      <c r="I2995" s="25">
        <v>0.55000000000000004</v>
      </c>
      <c r="J2995" s="22">
        <v>3750</v>
      </c>
      <c r="K2995" s="23">
        <f t="shared" si="160"/>
        <v>2062.5</v>
      </c>
      <c r="L2995" s="23">
        <f t="shared" si="161"/>
        <v>825</v>
      </c>
      <c r="M2995" s="33">
        <v>0.4</v>
      </c>
      <c r="N2995" s="30">
        <f t="shared" si="168"/>
        <v>0.55000000000000004</v>
      </c>
      <c r="O2995" s="31">
        <v>2062.5</v>
      </c>
      <c r="P2995" s="31">
        <v>825</v>
      </c>
      <c r="Q2995" s="30">
        <f t="shared" si="169"/>
        <v>1134.375</v>
      </c>
      <c r="R2995" s="27">
        <f t="shared" si="170"/>
        <v>7</v>
      </c>
    </row>
    <row r="2996" spans="1:18">
      <c r="A2996" s="1"/>
      <c r="B2996" s="6" t="s">
        <v>14</v>
      </c>
      <c r="C2996" s="6">
        <v>1185732</v>
      </c>
      <c r="D2996" s="7">
        <v>44414</v>
      </c>
      <c r="E2996" s="6" t="s">
        <v>33</v>
      </c>
      <c r="F2996" s="6" t="s">
        <v>106</v>
      </c>
      <c r="G2996" s="6" t="s">
        <v>107</v>
      </c>
      <c r="H2996" s="6" t="s">
        <v>17</v>
      </c>
      <c r="I2996" s="25">
        <v>0.5</v>
      </c>
      <c r="J2996" s="22">
        <v>5250</v>
      </c>
      <c r="K2996" s="23">
        <f t="shared" si="160"/>
        <v>2625</v>
      </c>
      <c r="L2996" s="23">
        <f t="shared" si="161"/>
        <v>787.5</v>
      </c>
      <c r="M2996" s="33">
        <v>0.3</v>
      </c>
      <c r="N2996" s="30">
        <f t="shared" si="168"/>
        <v>0.5</v>
      </c>
      <c r="O2996" s="31">
        <v>2625</v>
      </c>
      <c r="P2996" s="31">
        <v>787.5</v>
      </c>
      <c r="Q2996" s="30">
        <f t="shared" si="169"/>
        <v>1312.5</v>
      </c>
      <c r="R2996" s="27">
        <f t="shared" si="170"/>
        <v>8</v>
      </c>
    </row>
    <row r="2997" spans="1:18">
      <c r="A2997" s="1"/>
      <c r="B2997" s="6" t="s">
        <v>14</v>
      </c>
      <c r="C2997" s="6">
        <v>1185732</v>
      </c>
      <c r="D2997" s="7">
        <v>44414</v>
      </c>
      <c r="E2997" s="6" t="s">
        <v>33</v>
      </c>
      <c r="F2997" s="6" t="s">
        <v>106</v>
      </c>
      <c r="G2997" s="6" t="s">
        <v>107</v>
      </c>
      <c r="H2997" s="6" t="s">
        <v>18</v>
      </c>
      <c r="I2997" s="25">
        <v>0.45000000000000007</v>
      </c>
      <c r="J2997" s="22">
        <v>3000</v>
      </c>
      <c r="K2997" s="23">
        <f t="shared" si="160"/>
        <v>1350.0000000000002</v>
      </c>
      <c r="L2997" s="23">
        <f t="shared" si="161"/>
        <v>472.50000000000006</v>
      </c>
      <c r="M2997" s="33">
        <v>0.35</v>
      </c>
      <c r="N2997" s="30">
        <f t="shared" si="168"/>
        <v>0.45</v>
      </c>
      <c r="O2997" s="31">
        <v>1350</v>
      </c>
      <c r="P2997" s="31">
        <v>472.5</v>
      </c>
      <c r="Q2997" s="30">
        <f t="shared" si="169"/>
        <v>607.50000000000011</v>
      </c>
      <c r="R2997" s="27">
        <f t="shared" si="170"/>
        <v>8</v>
      </c>
    </row>
    <row r="2998" spans="1:18">
      <c r="A2998" s="1"/>
      <c r="B2998" s="6" t="s">
        <v>14</v>
      </c>
      <c r="C2998" s="6">
        <v>1185732</v>
      </c>
      <c r="D2998" s="7">
        <v>44414</v>
      </c>
      <c r="E2998" s="6" t="s">
        <v>33</v>
      </c>
      <c r="F2998" s="6" t="s">
        <v>106</v>
      </c>
      <c r="G2998" s="6" t="s">
        <v>107</v>
      </c>
      <c r="H2998" s="6" t="s">
        <v>19</v>
      </c>
      <c r="I2998" s="25">
        <v>0.4</v>
      </c>
      <c r="J2998" s="22">
        <v>2250</v>
      </c>
      <c r="K2998" s="23">
        <f t="shared" si="160"/>
        <v>900</v>
      </c>
      <c r="L2998" s="23">
        <f t="shared" si="161"/>
        <v>270</v>
      </c>
      <c r="M2998" s="33">
        <v>0.3</v>
      </c>
      <c r="N2998" s="30">
        <f t="shared" si="168"/>
        <v>0.4</v>
      </c>
      <c r="O2998" s="31">
        <v>900</v>
      </c>
      <c r="P2998" s="31">
        <v>270</v>
      </c>
      <c r="Q2998" s="30">
        <f t="shared" si="169"/>
        <v>360</v>
      </c>
      <c r="R2998" s="27">
        <f t="shared" si="170"/>
        <v>8</v>
      </c>
    </row>
    <row r="2999" spans="1:18">
      <c r="A2999" s="1"/>
      <c r="B2999" s="6" t="s">
        <v>14</v>
      </c>
      <c r="C2999" s="6">
        <v>1185732</v>
      </c>
      <c r="D2999" s="7">
        <v>44414</v>
      </c>
      <c r="E2999" s="6" t="s">
        <v>33</v>
      </c>
      <c r="F2999" s="6" t="s">
        <v>106</v>
      </c>
      <c r="G2999" s="6" t="s">
        <v>107</v>
      </c>
      <c r="H2999" s="6" t="s">
        <v>20</v>
      </c>
      <c r="I2999" s="25">
        <v>0.4</v>
      </c>
      <c r="J2999" s="22">
        <v>2000</v>
      </c>
      <c r="K2999" s="23">
        <f t="shared" si="160"/>
        <v>800</v>
      </c>
      <c r="L2999" s="23">
        <f t="shared" si="161"/>
        <v>240</v>
      </c>
      <c r="M2999" s="33">
        <v>0.3</v>
      </c>
      <c r="N2999" s="30">
        <f t="shared" si="168"/>
        <v>0.4</v>
      </c>
      <c r="O2999" s="31">
        <v>800</v>
      </c>
      <c r="P2999" s="31">
        <v>240</v>
      </c>
      <c r="Q2999" s="30">
        <f t="shared" si="169"/>
        <v>320</v>
      </c>
      <c r="R2999" s="27">
        <f t="shared" si="170"/>
        <v>8</v>
      </c>
    </row>
    <row r="3000" spans="1:18">
      <c r="A3000" s="1"/>
      <c r="B3000" s="6" t="s">
        <v>14</v>
      </c>
      <c r="C3000" s="6">
        <v>1185732</v>
      </c>
      <c r="D3000" s="7">
        <v>44414</v>
      </c>
      <c r="E3000" s="6" t="s">
        <v>33</v>
      </c>
      <c r="F3000" s="6" t="s">
        <v>106</v>
      </c>
      <c r="G3000" s="6" t="s">
        <v>107</v>
      </c>
      <c r="H3000" s="6" t="s">
        <v>21</v>
      </c>
      <c r="I3000" s="25">
        <v>0.5</v>
      </c>
      <c r="J3000" s="22">
        <v>1750</v>
      </c>
      <c r="K3000" s="23">
        <f t="shared" si="160"/>
        <v>875</v>
      </c>
      <c r="L3000" s="23">
        <f t="shared" si="161"/>
        <v>437.5</v>
      </c>
      <c r="M3000" s="33">
        <v>0.5</v>
      </c>
      <c r="N3000" s="30">
        <f t="shared" si="168"/>
        <v>0.5</v>
      </c>
      <c r="O3000" s="31">
        <v>875</v>
      </c>
      <c r="P3000" s="31">
        <v>437.5</v>
      </c>
      <c r="Q3000" s="30">
        <f t="shared" si="169"/>
        <v>437.5</v>
      </c>
      <c r="R3000" s="27">
        <f t="shared" si="170"/>
        <v>8</v>
      </c>
    </row>
    <row r="3001" spans="1:18">
      <c r="A3001" s="1"/>
      <c r="B3001" s="6" t="s">
        <v>14</v>
      </c>
      <c r="C3001" s="6">
        <v>1185732</v>
      </c>
      <c r="D3001" s="7">
        <v>44414</v>
      </c>
      <c r="E3001" s="6" t="s">
        <v>33</v>
      </c>
      <c r="F3001" s="6" t="s">
        <v>106</v>
      </c>
      <c r="G3001" s="6" t="s">
        <v>107</v>
      </c>
      <c r="H3001" s="6" t="s">
        <v>22</v>
      </c>
      <c r="I3001" s="25">
        <v>0.55000000000000004</v>
      </c>
      <c r="J3001" s="22">
        <v>3500</v>
      </c>
      <c r="K3001" s="23">
        <f t="shared" si="160"/>
        <v>1925.0000000000002</v>
      </c>
      <c r="L3001" s="23">
        <f t="shared" si="161"/>
        <v>770.00000000000011</v>
      </c>
      <c r="M3001" s="33">
        <v>0.4</v>
      </c>
      <c r="N3001" s="30">
        <f t="shared" si="168"/>
        <v>0.55000000000000004</v>
      </c>
      <c r="O3001" s="31">
        <v>1925</v>
      </c>
      <c r="P3001" s="31">
        <v>770</v>
      </c>
      <c r="Q3001" s="30">
        <f t="shared" si="169"/>
        <v>1058.7500000000002</v>
      </c>
      <c r="R3001" s="27">
        <f t="shared" si="170"/>
        <v>8</v>
      </c>
    </row>
    <row r="3002" spans="1:18">
      <c r="A3002" s="1"/>
      <c r="B3002" s="6" t="s">
        <v>14</v>
      </c>
      <c r="C3002" s="6">
        <v>1185732</v>
      </c>
      <c r="D3002" s="7">
        <v>44446</v>
      </c>
      <c r="E3002" s="6" t="s">
        <v>33</v>
      </c>
      <c r="F3002" s="6" t="s">
        <v>106</v>
      </c>
      <c r="G3002" s="6" t="s">
        <v>107</v>
      </c>
      <c r="H3002" s="6" t="s">
        <v>17</v>
      </c>
      <c r="I3002" s="25">
        <v>0.35000000000000003</v>
      </c>
      <c r="J3002" s="22">
        <v>4750</v>
      </c>
      <c r="K3002" s="23">
        <f t="shared" si="160"/>
        <v>1662.5000000000002</v>
      </c>
      <c r="L3002" s="23">
        <f t="shared" si="161"/>
        <v>498.75000000000006</v>
      </c>
      <c r="M3002" s="33">
        <v>0.3</v>
      </c>
      <c r="N3002" s="30">
        <f t="shared" si="168"/>
        <v>0.35</v>
      </c>
      <c r="O3002" s="31">
        <v>1662.5</v>
      </c>
      <c r="P3002" s="31">
        <v>498.75</v>
      </c>
      <c r="Q3002" s="30">
        <f t="shared" si="169"/>
        <v>581.875</v>
      </c>
      <c r="R3002" s="27">
        <f t="shared" si="170"/>
        <v>9</v>
      </c>
    </row>
    <row r="3003" spans="1:18">
      <c r="A3003" s="1"/>
      <c r="B3003" s="6" t="s">
        <v>14</v>
      </c>
      <c r="C3003" s="6">
        <v>1185732</v>
      </c>
      <c r="D3003" s="7">
        <v>44446</v>
      </c>
      <c r="E3003" s="6" t="s">
        <v>33</v>
      </c>
      <c r="F3003" s="6" t="s">
        <v>106</v>
      </c>
      <c r="G3003" s="6" t="s">
        <v>107</v>
      </c>
      <c r="H3003" s="6" t="s">
        <v>18</v>
      </c>
      <c r="I3003" s="25">
        <v>0.3000000000000001</v>
      </c>
      <c r="J3003" s="22">
        <v>2750</v>
      </c>
      <c r="K3003" s="23">
        <f t="shared" si="160"/>
        <v>825.00000000000023</v>
      </c>
      <c r="L3003" s="23">
        <f t="shared" si="161"/>
        <v>288.75000000000006</v>
      </c>
      <c r="M3003" s="33">
        <v>0.35</v>
      </c>
      <c r="N3003" s="30">
        <f t="shared" si="168"/>
        <v>0.3</v>
      </c>
      <c r="O3003" s="31">
        <v>825</v>
      </c>
      <c r="P3003" s="31">
        <v>288.75</v>
      </c>
      <c r="Q3003" s="30">
        <f t="shared" si="169"/>
        <v>247.50000000000006</v>
      </c>
      <c r="R3003" s="27">
        <f t="shared" si="170"/>
        <v>9</v>
      </c>
    </row>
    <row r="3004" spans="1:18">
      <c r="A3004" s="1"/>
      <c r="B3004" s="6" t="s">
        <v>14</v>
      </c>
      <c r="C3004" s="6">
        <v>1185732</v>
      </c>
      <c r="D3004" s="7">
        <v>44446</v>
      </c>
      <c r="E3004" s="6" t="s">
        <v>33</v>
      </c>
      <c r="F3004" s="6" t="s">
        <v>106</v>
      </c>
      <c r="G3004" s="6" t="s">
        <v>107</v>
      </c>
      <c r="H3004" s="6" t="s">
        <v>19</v>
      </c>
      <c r="I3004" s="25">
        <v>0.25000000000000006</v>
      </c>
      <c r="J3004" s="22">
        <v>1750</v>
      </c>
      <c r="K3004" s="23">
        <f t="shared" si="160"/>
        <v>437.50000000000011</v>
      </c>
      <c r="L3004" s="23">
        <f t="shared" si="161"/>
        <v>131.25000000000003</v>
      </c>
      <c r="M3004" s="33">
        <v>0.3</v>
      </c>
      <c r="N3004" s="30">
        <f t="shared" si="168"/>
        <v>0.25</v>
      </c>
      <c r="O3004" s="31">
        <v>437.5</v>
      </c>
      <c r="P3004" s="31">
        <v>131.25</v>
      </c>
      <c r="Q3004" s="30">
        <f t="shared" si="169"/>
        <v>109.37500000000003</v>
      </c>
      <c r="R3004" s="27">
        <f t="shared" si="170"/>
        <v>9</v>
      </c>
    </row>
    <row r="3005" spans="1:18">
      <c r="A3005" s="1"/>
      <c r="B3005" s="6" t="s">
        <v>14</v>
      </c>
      <c r="C3005" s="6">
        <v>1185732</v>
      </c>
      <c r="D3005" s="7">
        <v>44446</v>
      </c>
      <c r="E3005" s="6" t="s">
        <v>33</v>
      </c>
      <c r="F3005" s="6" t="s">
        <v>106</v>
      </c>
      <c r="G3005" s="6" t="s">
        <v>107</v>
      </c>
      <c r="H3005" s="6" t="s">
        <v>20</v>
      </c>
      <c r="I3005" s="25">
        <v>0.25000000000000006</v>
      </c>
      <c r="J3005" s="22">
        <v>1500</v>
      </c>
      <c r="K3005" s="23">
        <f t="shared" si="160"/>
        <v>375.00000000000006</v>
      </c>
      <c r="L3005" s="23">
        <f t="shared" si="161"/>
        <v>112.50000000000001</v>
      </c>
      <c r="M3005" s="33">
        <v>0.3</v>
      </c>
      <c r="N3005" s="30">
        <f t="shared" si="168"/>
        <v>0.25</v>
      </c>
      <c r="O3005" s="31">
        <v>375</v>
      </c>
      <c r="P3005" s="31">
        <v>112.5</v>
      </c>
      <c r="Q3005" s="30">
        <f t="shared" si="169"/>
        <v>93.750000000000014</v>
      </c>
      <c r="R3005" s="27">
        <f t="shared" si="170"/>
        <v>9</v>
      </c>
    </row>
    <row r="3006" spans="1:18">
      <c r="A3006" s="1"/>
      <c r="B3006" s="6" t="s">
        <v>14</v>
      </c>
      <c r="C3006" s="6">
        <v>1185732</v>
      </c>
      <c r="D3006" s="7">
        <v>44446</v>
      </c>
      <c r="E3006" s="6" t="s">
        <v>33</v>
      </c>
      <c r="F3006" s="6" t="s">
        <v>106</v>
      </c>
      <c r="G3006" s="6" t="s">
        <v>107</v>
      </c>
      <c r="H3006" s="6" t="s">
        <v>21</v>
      </c>
      <c r="I3006" s="25">
        <v>0.35000000000000003</v>
      </c>
      <c r="J3006" s="22">
        <v>1500</v>
      </c>
      <c r="K3006" s="23">
        <f t="shared" si="160"/>
        <v>525</v>
      </c>
      <c r="L3006" s="23">
        <f t="shared" si="161"/>
        <v>262.5</v>
      </c>
      <c r="M3006" s="33">
        <v>0.5</v>
      </c>
      <c r="N3006" s="30">
        <f t="shared" si="168"/>
        <v>0.35</v>
      </c>
      <c r="O3006" s="31">
        <v>525</v>
      </c>
      <c r="P3006" s="31">
        <v>262.5</v>
      </c>
      <c r="Q3006" s="30">
        <f t="shared" si="169"/>
        <v>183.75</v>
      </c>
      <c r="R3006" s="27">
        <f t="shared" si="170"/>
        <v>9</v>
      </c>
    </row>
    <row r="3007" spans="1:18">
      <c r="A3007" s="1"/>
      <c r="B3007" s="6" t="s">
        <v>14</v>
      </c>
      <c r="C3007" s="6">
        <v>1185732</v>
      </c>
      <c r="D3007" s="7">
        <v>44446</v>
      </c>
      <c r="E3007" s="6" t="s">
        <v>33</v>
      </c>
      <c r="F3007" s="6" t="s">
        <v>106</v>
      </c>
      <c r="G3007" s="6" t="s">
        <v>107</v>
      </c>
      <c r="H3007" s="6" t="s">
        <v>22</v>
      </c>
      <c r="I3007" s="25">
        <v>0.4</v>
      </c>
      <c r="J3007" s="22">
        <v>2250</v>
      </c>
      <c r="K3007" s="23">
        <f t="shared" si="160"/>
        <v>900</v>
      </c>
      <c r="L3007" s="23">
        <f t="shared" si="161"/>
        <v>360</v>
      </c>
      <c r="M3007" s="33">
        <v>0.4</v>
      </c>
      <c r="N3007" s="30">
        <f t="shared" si="168"/>
        <v>0.4</v>
      </c>
      <c r="O3007" s="31">
        <v>900</v>
      </c>
      <c r="P3007" s="31">
        <v>360</v>
      </c>
      <c r="Q3007" s="30">
        <f t="shared" si="169"/>
        <v>360</v>
      </c>
      <c r="R3007" s="27">
        <f t="shared" si="170"/>
        <v>9</v>
      </c>
    </row>
    <row r="3008" spans="1:18">
      <c r="A3008" s="1"/>
      <c r="B3008" s="6" t="s">
        <v>14</v>
      </c>
      <c r="C3008" s="6">
        <v>1185732</v>
      </c>
      <c r="D3008" s="7">
        <v>44475</v>
      </c>
      <c r="E3008" s="6" t="s">
        <v>33</v>
      </c>
      <c r="F3008" s="6" t="s">
        <v>106</v>
      </c>
      <c r="G3008" s="6" t="s">
        <v>107</v>
      </c>
      <c r="H3008" s="6" t="s">
        <v>17</v>
      </c>
      <c r="I3008" s="25">
        <v>0.44999999999999996</v>
      </c>
      <c r="J3008" s="22">
        <v>4000</v>
      </c>
      <c r="K3008" s="23">
        <f t="shared" si="160"/>
        <v>1799.9999999999998</v>
      </c>
      <c r="L3008" s="23">
        <f t="shared" si="161"/>
        <v>539.99999999999989</v>
      </c>
      <c r="M3008" s="33">
        <v>0.3</v>
      </c>
      <c r="N3008" s="30">
        <f t="shared" si="168"/>
        <v>0.45</v>
      </c>
      <c r="O3008" s="31">
        <v>1800</v>
      </c>
      <c r="P3008" s="31">
        <v>540</v>
      </c>
      <c r="Q3008" s="30">
        <f t="shared" si="169"/>
        <v>809.99999999999989</v>
      </c>
      <c r="R3008" s="27">
        <f t="shared" si="170"/>
        <v>10</v>
      </c>
    </row>
    <row r="3009" spans="1:18">
      <c r="A3009" s="1"/>
      <c r="B3009" s="6" t="s">
        <v>14</v>
      </c>
      <c r="C3009" s="6">
        <v>1185732</v>
      </c>
      <c r="D3009" s="7">
        <v>44475</v>
      </c>
      <c r="E3009" s="6" t="s">
        <v>33</v>
      </c>
      <c r="F3009" s="6" t="s">
        <v>106</v>
      </c>
      <c r="G3009" s="6" t="s">
        <v>107</v>
      </c>
      <c r="H3009" s="6" t="s">
        <v>18</v>
      </c>
      <c r="I3009" s="25">
        <v>0.35000000000000003</v>
      </c>
      <c r="J3009" s="22">
        <v>2500</v>
      </c>
      <c r="K3009" s="23">
        <f t="shared" si="160"/>
        <v>875.00000000000011</v>
      </c>
      <c r="L3009" s="23">
        <f t="shared" si="161"/>
        <v>306.25</v>
      </c>
      <c r="M3009" s="33">
        <v>0.35</v>
      </c>
      <c r="N3009" s="30">
        <f t="shared" si="168"/>
        <v>0.35</v>
      </c>
      <c r="O3009" s="31">
        <v>875</v>
      </c>
      <c r="P3009" s="31">
        <v>306.25</v>
      </c>
      <c r="Q3009" s="30">
        <f t="shared" si="169"/>
        <v>306.25</v>
      </c>
      <c r="R3009" s="27">
        <f t="shared" si="170"/>
        <v>10</v>
      </c>
    </row>
    <row r="3010" spans="1:18">
      <c r="A3010" s="1"/>
      <c r="B3010" s="6" t="s">
        <v>14</v>
      </c>
      <c r="C3010" s="6">
        <v>1185732</v>
      </c>
      <c r="D3010" s="7">
        <v>44475</v>
      </c>
      <c r="E3010" s="6" t="s">
        <v>33</v>
      </c>
      <c r="F3010" s="6" t="s">
        <v>106</v>
      </c>
      <c r="G3010" s="6" t="s">
        <v>107</v>
      </c>
      <c r="H3010" s="6" t="s">
        <v>19</v>
      </c>
      <c r="I3010" s="25">
        <v>0.35000000000000003</v>
      </c>
      <c r="J3010" s="22">
        <v>1500</v>
      </c>
      <c r="K3010" s="23">
        <f t="shared" si="160"/>
        <v>525</v>
      </c>
      <c r="L3010" s="23">
        <f t="shared" si="161"/>
        <v>157.5</v>
      </c>
      <c r="M3010" s="33">
        <v>0.3</v>
      </c>
      <c r="N3010" s="30">
        <f t="shared" si="168"/>
        <v>0.35</v>
      </c>
      <c r="O3010" s="31">
        <v>525</v>
      </c>
      <c r="P3010" s="31">
        <v>157.5</v>
      </c>
      <c r="Q3010" s="30">
        <f t="shared" si="169"/>
        <v>183.75</v>
      </c>
      <c r="R3010" s="27">
        <f t="shared" si="170"/>
        <v>10</v>
      </c>
    </row>
    <row r="3011" spans="1:18">
      <c r="A3011" s="1"/>
      <c r="B3011" s="6" t="s">
        <v>14</v>
      </c>
      <c r="C3011" s="6">
        <v>1185732</v>
      </c>
      <c r="D3011" s="7">
        <v>44475</v>
      </c>
      <c r="E3011" s="6" t="s">
        <v>33</v>
      </c>
      <c r="F3011" s="6" t="s">
        <v>106</v>
      </c>
      <c r="G3011" s="6" t="s">
        <v>107</v>
      </c>
      <c r="H3011" s="6" t="s">
        <v>20</v>
      </c>
      <c r="I3011" s="25">
        <v>0.35000000000000003</v>
      </c>
      <c r="J3011" s="22">
        <v>1250</v>
      </c>
      <c r="K3011" s="23">
        <f t="shared" si="160"/>
        <v>437.50000000000006</v>
      </c>
      <c r="L3011" s="23">
        <f t="shared" si="161"/>
        <v>131.25</v>
      </c>
      <c r="M3011" s="33">
        <v>0.3</v>
      </c>
      <c r="N3011" s="30">
        <f t="shared" ref="N3011:N3074" si="171">_xlfn.NUMBERVALUE(SUBSTITUTE(I3011,"$",""))</f>
        <v>0.35</v>
      </c>
      <c r="O3011" s="31">
        <v>437.5</v>
      </c>
      <c r="P3011" s="31">
        <v>131.25</v>
      </c>
      <c r="Q3011" s="30">
        <f t="shared" ref="Q3011:Q3074" si="172">N3011*K3011</f>
        <v>153.125</v>
      </c>
      <c r="R3011" s="27">
        <f t="shared" si="170"/>
        <v>10</v>
      </c>
    </row>
    <row r="3012" spans="1:18">
      <c r="A3012" s="1"/>
      <c r="B3012" s="6" t="s">
        <v>14</v>
      </c>
      <c r="C3012" s="6">
        <v>1185732</v>
      </c>
      <c r="D3012" s="7">
        <v>44475</v>
      </c>
      <c r="E3012" s="6" t="s">
        <v>33</v>
      </c>
      <c r="F3012" s="6" t="s">
        <v>106</v>
      </c>
      <c r="G3012" s="6" t="s">
        <v>107</v>
      </c>
      <c r="H3012" s="6" t="s">
        <v>21</v>
      </c>
      <c r="I3012" s="25">
        <v>0.44999999999999996</v>
      </c>
      <c r="J3012" s="22">
        <v>1250</v>
      </c>
      <c r="K3012" s="23">
        <f t="shared" si="160"/>
        <v>562.5</v>
      </c>
      <c r="L3012" s="23">
        <f t="shared" si="161"/>
        <v>281.25</v>
      </c>
      <c r="M3012" s="33">
        <v>0.5</v>
      </c>
      <c r="N3012" s="30">
        <f t="shared" si="171"/>
        <v>0.45</v>
      </c>
      <c r="O3012" s="31">
        <v>562.5</v>
      </c>
      <c r="P3012" s="31">
        <v>281.25</v>
      </c>
      <c r="Q3012" s="30">
        <f t="shared" si="172"/>
        <v>253.125</v>
      </c>
      <c r="R3012" s="27">
        <f t="shared" si="170"/>
        <v>10</v>
      </c>
    </row>
    <row r="3013" spans="1:18">
      <c r="A3013" s="1"/>
      <c r="B3013" s="6" t="s">
        <v>14</v>
      </c>
      <c r="C3013" s="6">
        <v>1185732</v>
      </c>
      <c r="D3013" s="7">
        <v>44475</v>
      </c>
      <c r="E3013" s="6" t="s">
        <v>33</v>
      </c>
      <c r="F3013" s="6" t="s">
        <v>106</v>
      </c>
      <c r="G3013" s="6" t="s">
        <v>107</v>
      </c>
      <c r="H3013" s="6" t="s">
        <v>22</v>
      </c>
      <c r="I3013" s="25">
        <v>0.49999999999999983</v>
      </c>
      <c r="J3013" s="22">
        <v>2500</v>
      </c>
      <c r="K3013" s="23">
        <f t="shared" si="160"/>
        <v>1249.9999999999995</v>
      </c>
      <c r="L3013" s="23">
        <f t="shared" si="161"/>
        <v>499.99999999999983</v>
      </c>
      <c r="M3013" s="33">
        <v>0.4</v>
      </c>
      <c r="N3013" s="30">
        <f t="shared" si="171"/>
        <v>0.5</v>
      </c>
      <c r="O3013" s="31">
        <v>1250</v>
      </c>
      <c r="P3013" s="31">
        <v>500</v>
      </c>
      <c r="Q3013" s="30">
        <f t="shared" si="172"/>
        <v>624.99999999999977</v>
      </c>
      <c r="R3013" s="27">
        <f t="shared" si="170"/>
        <v>10</v>
      </c>
    </row>
    <row r="3014" spans="1:18">
      <c r="A3014" s="1"/>
      <c r="B3014" s="6" t="s">
        <v>14</v>
      </c>
      <c r="C3014" s="6">
        <v>1185732</v>
      </c>
      <c r="D3014" s="7">
        <v>44506</v>
      </c>
      <c r="E3014" s="6" t="s">
        <v>33</v>
      </c>
      <c r="F3014" s="6" t="s">
        <v>106</v>
      </c>
      <c r="G3014" s="6" t="s">
        <v>107</v>
      </c>
      <c r="H3014" s="6" t="s">
        <v>17</v>
      </c>
      <c r="I3014" s="25">
        <v>0.44999999999999996</v>
      </c>
      <c r="J3014" s="22">
        <v>4000</v>
      </c>
      <c r="K3014" s="23">
        <f t="shared" si="160"/>
        <v>1799.9999999999998</v>
      </c>
      <c r="L3014" s="23">
        <f t="shared" si="161"/>
        <v>539.99999999999989</v>
      </c>
      <c r="M3014" s="33">
        <v>0.3</v>
      </c>
      <c r="N3014" s="30">
        <f t="shared" si="171"/>
        <v>0.45</v>
      </c>
      <c r="O3014" s="31">
        <v>1800</v>
      </c>
      <c r="P3014" s="31">
        <v>540</v>
      </c>
      <c r="Q3014" s="30">
        <f t="shared" si="172"/>
        <v>809.99999999999989</v>
      </c>
      <c r="R3014" s="27">
        <f t="shared" si="170"/>
        <v>11</v>
      </c>
    </row>
    <row r="3015" spans="1:18">
      <c r="A3015" s="1"/>
      <c r="B3015" s="6" t="s">
        <v>14</v>
      </c>
      <c r="C3015" s="6">
        <v>1185732</v>
      </c>
      <c r="D3015" s="7">
        <v>44506</v>
      </c>
      <c r="E3015" s="6" t="s">
        <v>33</v>
      </c>
      <c r="F3015" s="6" t="s">
        <v>106</v>
      </c>
      <c r="G3015" s="6" t="s">
        <v>107</v>
      </c>
      <c r="H3015" s="6" t="s">
        <v>18</v>
      </c>
      <c r="I3015" s="25">
        <v>0.35000000000000003</v>
      </c>
      <c r="J3015" s="22">
        <v>2750</v>
      </c>
      <c r="K3015" s="23">
        <f t="shared" si="160"/>
        <v>962.50000000000011</v>
      </c>
      <c r="L3015" s="23">
        <f t="shared" si="161"/>
        <v>336.875</v>
      </c>
      <c r="M3015" s="33">
        <v>0.35</v>
      </c>
      <c r="N3015" s="30">
        <f t="shared" si="171"/>
        <v>0.35</v>
      </c>
      <c r="O3015" s="31">
        <v>962.5</v>
      </c>
      <c r="P3015" s="31">
        <v>336.875</v>
      </c>
      <c r="Q3015" s="30">
        <f t="shared" si="172"/>
        <v>336.875</v>
      </c>
      <c r="R3015" s="27">
        <f t="shared" si="170"/>
        <v>11</v>
      </c>
    </row>
    <row r="3016" spans="1:18">
      <c r="A3016" s="1"/>
      <c r="B3016" s="6" t="s">
        <v>14</v>
      </c>
      <c r="C3016" s="6">
        <v>1185732</v>
      </c>
      <c r="D3016" s="7">
        <v>44506</v>
      </c>
      <c r="E3016" s="6" t="s">
        <v>33</v>
      </c>
      <c r="F3016" s="6" t="s">
        <v>106</v>
      </c>
      <c r="G3016" s="6" t="s">
        <v>107</v>
      </c>
      <c r="H3016" s="6" t="s">
        <v>19</v>
      </c>
      <c r="I3016" s="25">
        <v>0.35000000000000003</v>
      </c>
      <c r="J3016" s="22">
        <v>2200</v>
      </c>
      <c r="K3016" s="23">
        <f t="shared" si="160"/>
        <v>770.00000000000011</v>
      </c>
      <c r="L3016" s="23">
        <f t="shared" si="161"/>
        <v>231.00000000000003</v>
      </c>
      <c r="M3016" s="33">
        <v>0.3</v>
      </c>
      <c r="N3016" s="30">
        <f t="shared" si="171"/>
        <v>0.35</v>
      </c>
      <c r="O3016" s="31">
        <v>770</v>
      </c>
      <c r="P3016" s="31">
        <v>231</v>
      </c>
      <c r="Q3016" s="30">
        <f t="shared" si="172"/>
        <v>269.5</v>
      </c>
      <c r="R3016" s="27">
        <f t="shared" si="170"/>
        <v>11</v>
      </c>
    </row>
    <row r="3017" spans="1:18">
      <c r="A3017" s="1"/>
      <c r="B3017" s="6" t="s">
        <v>14</v>
      </c>
      <c r="C3017" s="6">
        <v>1185732</v>
      </c>
      <c r="D3017" s="7">
        <v>44506</v>
      </c>
      <c r="E3017" s="6" t="s">
        <v>33</v>
      </c>
      <c r="F3017" s="6" t="s">
        <v>106</v>
      </c>
      <c r="G3017" s="6" t="s">
        <v>107</v>
      </c>
      <c r="H3017" s="6" t="s">
        <v>20</v>
      </c>
      <c r="I3017" s="25">
        <v>0.35000000000000003</v>
      </c>
      <c r="J3017" s="22">
        <v>2000</v>
      </c>
      <c r="K3017" s="23">
        <f t="shared" si="160"/>
        <v>700.00000000000011</v>
      </c>
      <c r="L3017" s="23">
        <f t="shared" si="161"/>
        <v>210.00000000000003</v>
      </c>
      <c r="M3017" s="33">
        <v>0.3</v>
      </c>
      <c r="N3017" s="30">
        <f t="shared" si="171"/>
        <v>0.35</v>
      </c>
      <c r="O3017" s="31">
        <v>700</v>
      </c>
      <c r="P3017" s="31">
        <v>210</v>
      </c>
      <c r="Q3017" s="30">
        <f t="shared" si="172"/>
        <v>245.00000000000003</v>
      </c>
      <c r="R3017" s="27">
        <f>MONTH(D3017)</f>
        <v>11</v>
      </c>
    </row>
    <row r="3018" spans="1:18">
      <c r="A3018" s="1"/>
      <c r="B3018" s="6" t="s">
        <v>14</v>
      </c>
      <c r="C3018" s="6">
        <v>1185732</v>
      </c>
      <c r="D3018" s="7">
        <v>44506</v>
      </c>
      <c r="E3018" s="6" t="s">
        <v>33</v>
      </c>
      <c r="F3018" s="6" t="s">
        <v>106</v>
      </c>
      <c r="G3018" s="6" t="s">
        <v>107</v>
      </c>
      <c r="H3018" s="6" t="s">
        <v>21</v>
      </c>
      <c r="I3018" s="25">
        <v>0.6</v>
      </c>
      <c r="J3018" s="22">
        <v>1750</v>
      </c>
      <c r="K3018" s="23">
        <f t="shared" si="160"/>
        <v>1050</v>
      </c>
      <c r="L3018" s="23">
        <f t="shared" si="161"/>
        <v>525</v>
      </c>
      <c r="M3018" s="33">
        <v>0.5</v>
      </c>
      <c r="N3018" s="30">
        <f t="shared" si="171"/>
        <v>0.6</v>
      </c>
      <c r="O3018" s="31">
        <v>1050</v>
      </c>
      <c r="P3018" s="31">
        <v>525</v>
      </c>
      <c r="Q3018" s="30">
        <f t="shared" si="172"/>
        <v>630</v>
      </c>
      <c r="R3018" s="27">
        <f t="shared" ref="R3018:R3081" si="173">MONTH(D3018)</f>
        <v>11</v>
      </c>
    </row>
    <row r="3019" spans="1:18">
      <c r="A3019" s="1"/>
      <c r="B3019" s="6" t="s">
        <v>14</v>
      </c>
      <c r="C3019" s="6">
        <v>1185732</v>
      </c>
      <c r="D3019" s="7">
        <v>44506</v>
      </c>
      <c r="E3019" s="6" t="s">
        <v>33</v>
      </c>
      <c r="F3019" s="6" t="s">
        <v>106</v>
      </c>
      <c r="G3019" s="6" t="s">
        <v>107</v>
      </c>
      <c r="H3019" s="6" t="s">
        <v>22</v>
      </c>
      <c r="I3019" s="25">
        <v>0.64999999999999991</v>
      </c>
      <c r="J3019" s="22">
        <v>2750</v>
      </c>
      <c r="K3019" s="23">
        <f t="shared" si="160"/>
        <v>1787.4999999999998</v>
      </c>
      <c r="L3019" s="23">
        <f t="shared" si="161"/>
        <v>715</v>
      </c>
      <c r="M3019" s="33">
        <v>0.4</v>
      </c>
      <c r="N3019" s="30">
        <f t="shared" si="171"/>
        <v>0.65</v>
      </c>
      <c r="O3019" s="31">
        <v>1787.5</v>
      </c>
      <c r="P3019" s="31">
        <v>715</v>
      </c>
      <c r="Q3019" s="30">
        <f t="shared" si="172"/>
        <v>1161.875</v>
      </c>
      <c r="R3019" s="27">
        <f t="shared" si="173"/>
        <v>11</v>
      </c>
    </row>
    <row r="3020" spans="1:18">
      <c r="A3020" s="1"/>
      <c r="B3020" s="6" t="s">
        <v>14</v>
      </c>
      <c r="C3020" s="6">
        <v>1185732</v>
      </c>
      <c r="D3020" s="7">
        <v>44535</v>
      </c>
      <c r="E3020" s="6" t="s">
        <v>33</v>
      </c>
      <c r="F3020" s="6" t="s">
        <v>106</v>
      </c>
      <c r="G3020" s="6" t="s">
        <v>107</v>
      </c>
      <c r="H3020" s="6" t="s">
        <v>17</v>
      </c>
      <c r="I3020" s="25">
        <v>0.6</v>
      </c>
      <c r="J3020" s="22">
        <v>5250</v>
      </c>
      <c r="K3020" s="23">
        <f t="shared" si="160"/>
        <v>3150</v>
      </c>
      <c r="L3020" s="23">
        <f t="shared" si="161"/>
        <v>945</v>
      </c>
      <c r="M3020" s="33">
        <v>0.3</v>
      </c>
      <c r="N3020" s="30">
        <f t="shared" si="171"/>
        <v>0.6</v>
      </c>
      <c r="O3020" s="31">
        <v>3150</v>
      </c>
      <c r="P3020" s="31">
        <v>945</v>
      </c>
      <c r="Q3020" s="30">
        <f t="shared" si="172"/>
        <v>1890</v>
      </c>
      <c r="R3020" s="27">
        <f t="shared" si="173"/>
        <v>12</v>
      </c>
    </row>
    <row r="3021" spans="1:18">
      <c r="A3021" s="1"/>
      <c r="B3021" s="6" t="s">
        <v>14</v>
      </c>
      <c r="C3021" s="6">
        <v>1185732</v>
      </c>
      <c r="D3021" s="7">
        <v>44535</v>
      </c>
      <c r="E3021" s="6" t="s">
        <v>33</v>
      </c>
      <c r="F3021" s="6" t="s">
        <v>106</v>
      </c>
      <c r="G3021" s="6" t="s">
        <v>107</v>
      </c>
      <c r="H3021" s="6" t="s">
        <v>18</v>
      </c>
      <c r="I3021" s="25">
        <v>0.5</v>
      </c>
      <c r="J3021" s="22">
        <v>3250</v>
      </c>
      <c r="K3021" s="23">
        <f t="shared" si="160"/>
        <v>1625</v>
      </c>
      <c r="L3021" s="23">
        <f t="shared" si="161"/>
        <v>568.75</v>
      </c>
      <c r="M3021" s="33">
        <v>0.35</v>
      </c>
      <c r="N3021" s="30">
        <f t="shared" si="171"/>
        <v>0.5</v>
      </c>
      <c r="O3021" s="31">
        <v>1625</v>
      </c>
      <c r="P3021" s="31">
        <v>568.75</v>
      </c>
      <c r="Q3021" s="30">
        <f t="shared" si="172"/>
        <v>812.5</v>
      </c>
      <c r="R3021" s="27">
        <f t="shared" si="173"/>
        <v>12</v>
      </c>
    </row>
    <row r="3022" spans="1:18">
      <c r="A3022" s="1"/>
      <c r="B3022" s="6" t="s">
        <v>14</v>
      </c>
      <c r="C3022" s="6">
        <v>1185732</v>
      </c>
      <c r="D3022" s="7">
        <v>44535</v>
      </c>
      <c r="E3022" s="6" t="s">
        <v>33</v>
      </c>
      <c r="F3022" s="6" t="s">
        <v>106</v>
      </c>
      <c r="G3022" s="6" t="s">
        <v>107</v>
      </c>
      <c r="H3022" s="6" t="s">
        <v>19</v>
      </c>
      <c r="I3022" s="25">
        <v>0.5</v>
      </c>
      <c r="J3022" s="22">
        <v>2750</v>
      </c>
      <c r="K3022" s="23">
        <f t="shared" si="160"/>
        <v>1375</v>
      </c>
      <c r="L3022" s="23">
        <f t="shared" si="161"/>
        <v>412.5</v>
      </c>
      <c r="M3022" s="33">
        <v>0.3</v>
      </c>
      <c r="N3022" s="30">
        <f t="shared" si="171"/>
        <v>0.5</v>
      </c>
      <c r="O3022" s="31">
        <v>1375</v>
      </c>
      <c r="P3022" s="31">
        <v>412.5</v>
      </c>
      <c r="Q3022" s="30">
        <f t="shared" si="172"/>
        <v>687.5</v>
      </c>
      <c r="R3022" s="27">
        <f t="shared" si="173"/>
        <v>12</v>
      </c>
    </row>
    <row r="3023" spans="1:18">
      <c r="A3023" s="1"/>
      <c r="B3023" s="6" t="s">
        <v>14</v>
      </c>
      <c r="C3023" s="6">
        <v>1185732</v>
      </c>
      <c r="D3023" s="7">
        <v>44535</v>
      </c>
      <c r="E3023" s="6" t="s">
        <v>33</v>
      </c>
      <c r="F3023" s="6" t="s">
        <v>106</v>
      </c>
      <c r="G3023" s="6" t="s">
        <v>107</v>
      </c>
      <c r="H3023" s="6" t="s">
        <v>20</v>
      </c>
      <c r="I3023" s="25">
        <v>0.5</v>
      </c>
      <c r="J3023" s="22">
        <v>2250</v>
      </c>
      <c r="K3023" s="23">
        <f t="shared" si="160"/>
        <v>1125</v>
      </c>
      <c r="L3023" s="23">
        <f t="shared" si="161"/>
        <v>337.5</v>
      </c>
      <c r="M3023" s="33">
        <v>0.3</v>
      </c>
      <c r="N3023" s="30">
        <f t="shared" si="171"/>
        <v>0.5</v>
      </c>
      <c r="O3023" s="31">
        <v>1125</v>
      </c>
      <c r="P3023" s="31">
        <v>337.5</v>
      </c>
      <c r="Q3023" s="30">
        <f t="shared" si="172"/>
        <v>562.5</v>
      </c>
      <c r="R3023" s="27">
        <f t="shared" si="173"/>
        <v>12</v>
      </c>
    </row>
    <row r="3024" spans="1:18">
      <c r="A3024" s="1"/>
      <c r="B3024" s="6" t="s">
        <v>14</v>
      </c>
      <c r="C3024" s="6">
        <v>1185732</v>
      </c>
      <c r="D3024" s="7">
        <v>44535</v>
      </c>
      <c r="E3024" s="6" t="s">
        <v>33</v>
      </c>
      <c r="F3024" s="6" t="s">
        <v>106</v>
      </c>
      <c r="G3024" s="6" t="s">
        <v>107</v>
      </c>
      <c r="H3024" s="6" t="s">
        <v>21</v>
      </c>
      <c r="I3024" s="25">
        <v>0.6</v>
      </c>
      <c r="J3024" s="22">
        <v>2250</v>
      </c>
      <c r="K3024" s="23">
        <f t="shared" si="160"/>
        <v>1350</v>
      </c>
      <c r="L3024" s="23">
        <f t="shared" si="161"/>
        <v>675</v>
      </c>
      <c r="M3024" s="33">
        <v>0.5</v>
      </c>
      <c r="N3024" s="30">
        <f t="shared" si="171"/>
        <v>0.6</v>
      </c>
      <c r="O3024" s="31">
        <v>1350</v>
      </c>
      <c r="P3024" s="31">
        <v>675</v>
      </c>
      <c r="Q3024" s="30">
        <f t="shared" si="172"/>
        <v>810</v>
      </c>
      <c r="R3024" s="27">
        <f t="shared" si="173"/>
        <v>12</v>
      </c>
    </row>
    <row r="3025" spans="1:18">
      <c r="A3025" s="1"/>
      <c r="B3025" s="6" t="s">
        <v>14</v>
      </c>
      <c r="C3025" s="6">
        <v>1185732</v>
      </c>
      <c r="D3025" s="7">
        <v>44535</v>
      </c>
      <c r="E3025" s="6" t="s">
        <v>33</v>
      </c>
      <c r="F3025" s="6" t="s">
        <v>106</v>
      </c>
      <c r="G3025" s="6" t="s">
        <v>107</v>
      </c>
      <c r="H3025" s="6" t="s">
        <v>22</v>
      </c>
      <c r="I3025" s="25">
        <v>0.64999999999999991</v>
      </c>
      <c r="J3025" s="22">
        <v>3250</v>
      </c>
      <c r="K3025" s="23">
        <f t="shared" si="160"/>
        <v>2112.4999999999995</v>
      </c>
      <c r="L3025" s="23">
        <f t="shared" si="161"/>
        <v>844.99999999999989</v>
      </c>
      <c r="M3025" s="33">
        <v>0.4</v>
      </c>
      <c r="N3025" s="30">
        <f t="shared" si="171"/>
        <v>0.65</v>
      </c>
      <c r="O3025" s="31">
        <v>2112.5</v>
      </c>
      <c r="P3025" s="31">
        <v>845</v>
      </c>
      <c r="Q3025" s="30">
        <f t="shared" si="172"/>
        <v>1373.1249999999998</v>
      </c>
      <c r="R3025" s="27">
        <f t="shared" si="173"/>
        <v>12</v>
      </c>
    </row>
    <row r="3026" spans="1:18">
      <c r="A3026" s="1" t="s">
        <v>39</v>
      </c>
      <c r="B3026" s="6" t="s">
        <v>14</v>
      </c>
      <c r="C3026" s="6">
        <v>1185732</v>
      </c>
      <c r="D3026" s="7">
        <v>44199</v>
      </c>
      <c r="E3026" s="6" t="s">
        <v>33</v>
      </c>
      <c r="F3026" s="6" t="s">
        <v>108</v>
      </c>
      <c r="G3026" s="6" t="s">
        <v>109</v>
      </c>
      <c r="H3026" s="6" t="s">
        <v>17</v>
      </c>
      <c r="I3026" s="25">
        <v>0.30000000000000004</v>
      </c>
      <c r="J3026" s="22">
        <v>4500</v>
      </c>
      <c r="K3026" s="23">
        <f t="shared" si="160"/>
        <v>1350.0000000000002</v>
      </c>
      <c r="L3026" s="23">
        <f t="shared" si="161"/>
        <v>405.00000000000006</v>
      </c>
      <c r="M3026" s="33">
        <v>0.3</v>
      </c>
      <c r="N3026" s="30">
        <f t="shared" si="171"/>
        <v>0.3</v>
      </c>
      <c r="O3026" s="31">
        <v>1350</v>
      </c>
      <c r="P3026" s="31">
        <v>405</v>
      </c>
      <c r="Q3026" s="30">
        <f t="shared" si="172"/>
        <v>405.00000000000006</v>
      </c>
      <c r="R3026" s="27">
        <f t="shared" si="173"/>
        <v>1</v>
      </c>
    </row>
    <row r="3027" spans="1:18">
      <c r="A3027" s="1"/>
      <c r="B3027" s="6" t="s">
        <v>14</v>
      </c>
      <c r="C3027" s="6">
        <v>1185732</v>
      </c>
      <c r="D3027" s="7">
        <v>44199</v>
      </c>
      <c r="E3027" s="6" t="s">
        <v>33</v>
      </c>
      <c r="F3027" s="6" t="s">
        <v>108</v>
      </c>
      <c r="G3027" s="6" t="s">
        <v>109</v>
      </c>
      <c r="H3027" s="6" t="s">
        <v>18</v>
      </c>
      <c r="I3027" s="25">
        <v>0.30000000000000004</v>
      </c>
      <c r="J3027" s="22">
        <v>2500</v>
      </c>
      <c r="K3027" s="23">
        <f t="shared" si="160"/>
        <v>750.00000000000011</v>
      </c>
      <c r="L3027" s="23">
        <f t="shared" si="161"/>
        <v>262.5</v>
      </c>
      <c r="M3027" s="33">
        <v>0.35</v>
      </c>
      <c r="N3027" s="30">
        <f t="shared" si="171"/>
        <v>0.3</v>
      </c>
      <c r="O3027" s="31">
        <v>750</v>
      </c>
      <c r="P3027" s="31">
        <v>262.5</v>
      </c>
      <c r="Q3027" s="30">
        <f t="shared" si="172"/>
        <v>225.00000000000003</v>
      </c>
      <c r="R3027" s="27">
        <f t="shared" si="173"/>
        <v>1</v>
      </c>
    </row>
    <row r="3028" spans="1:18">
      <c r="A3028" s="1"/>
      <c r="B3028" s="6" t="s">
        <v>14</v>
      </c>
      <c r="C3028" s="6">
        <v>1185732</v>
      </c>
      <c r="D3028" s="7">
        <v>44199</v>
      </c>
      <c r="E3028" s="6" t="s">
        <v>33</v>
      </c>
      <c r="F3028" s="6" t="s">
        <v>108</v>
      </c>
      <c r="G3028" s="6" t="s">
        <v>109</v>
      </c>
      <c r="H3028" s="6" t="s">
        <v>19</v>
      </c>
      <c r="I3028" s="25">
        <v>0.20000000000000007</v>
      </c>
      <c r="J3028" s="22">
        <v>2500</v>
      </c>
      <c r="K3028" s="23">
        <f t="shared" si="160"/>
        <v>500.00000000000017</v>
      </c>
      <c r="L3028" s="23">
        <f t="shared" si="161"/>
        <v>150.00000000000006</v>
      </c>
      <c r="M3028" s="33">
        <v>0.3</v>
      </c>
      <c r="N3028" s="30">
        <f t="shared" si="171"/>
        <v>0.2</v>
      </c>
      <c r="O3028" s="31">
        <v>500</v>
      </c>
      <c r="P3028" s="31">
        <v>150</v>
      </c>
      <c r="Q3028" s="30">
        <f t="shared" si="172"/>
        <v>100.00000000000004</v>
      </c>
      <c r="R3028" s="27">
        <f t="shared" si="173"/>
        <v>1</v>
      </c>
    </row>
    <row r="3029" spans="1:18">
      <c r="A3029" s="1"/>
      <c r="B3029" s="6" t="s">
        <v>14</v>
      </c>
      <c r="C3029" s="6">
        <v>1185732</v>
      </c>
      <c r="D3029" s="7">
        <v>44199</v>
      </c>
      <c r="E3029" s="6" t="s">
        <v>33</v>
      </c>
      <c r="F3029" s="6" t="s">
        <v>108</v>
      </c>
      <c r="G3029" s="6" t="s">
        <v>109</v>
      </c>
      <c r="H3029" s="6" t="s">
        <v>20</v>
      </c>
      <c r="I3029" s="25">
        <v>0.25000000000000006</v>
      </c>
      <c r="J3029" s="22">
        <v>1000</v>
      </c>
      <c r="K3029" s="23">
        <f t="shared" si="160"/>
        <v>250.00000000000006</v>
      </c>
      <c r="L3029" s="23">
        <f t="shared" si="161"/>
        <v>75.000000000000014</v>
      </c>
      <c r="M3029" s="33">
        <v>0.3</v>
      </c>
      <c r="N3029" s="30">
        <f t="shared" si="171"/>
        <v>0.25</v>
      </c>
      <c r="O3029" s="31">
        <v>250</v>
      </c>
      <c r="P3029" s="31">
        <v>75</v>
      </c>
      <c r="Q3029" s="30">
        <f t="shared" si="172"/>
        <v>62.500000000000014</v>
      </c>
      <c r="R3029" s="27">
        <f t="shared" si="173"/>
        <v>1</v>
      </c>
    </row>
    <row r="3030" spans="1:18">
      <c r="A3030" s="1"/>
      <c r="B3030" s="6" t="s">
        <v>14</v>
      </c>
      <c r="C3030" s="6">
        <v>1185732</v>
      </c>
      <c r="D3030" s="7">
        <v>44199</v>
      </c>
      <c r="E3030" s="6" t="s">
        <v>33</v>
      </c>
      <c r="F3030" s="6" t="s">
        <v>108</v>
      </c>
      <c r="G3030" s="6" t="s">
        <v>109</v>
      </c>
      <c r="H3030" s="6" t="s">
        <v>21</v>
      </c>
      <c r="I3030" s="25">
        <v>0.39999999999999997</v>
      </c>
      <c r="J3030" s="22">
        <v>1500</v>
      </c>
      <c r="K3030" s="23">
        <f t="shared" si="160"/>
        <v>600</v>
      </c>
      <c r="L3030" s="23">
        <f t="shared" si="161"/>
        <v>300</v>
      </c>
      <c r="M3030" s="33">
        <v>0.5</v>
      </c>
      <c r="N3030" s="30">
        <f t="shared" si="171"/>
        <v>0.4</v>
      </c>
      <c r="O3030" s="31">
        <v>600</v>
      </c>
      <c r="P3030" s="31">
        <v>300</v>
      </c>
      <c r="Q3030" s="30">
        <f t="shared" si="172"/>
        <v>240</v>
      </c>
      <c r="R3030" s="27">
        <f t="shared" si="173"/>
        <v>1</v>
      </c>
    </row>
    <row r="3031" spans="1:18">
      <c r="A3031" s="1"/>
      <c r="B3031" s="6" t="s">
        <v>14</v>
      </c>
      <c r="C3031" s="6">
        <v>1185732</v>
      </c>
      <c r="D3031" s="7">
        <v>44199</v>
      </c>
      <c r="E3031" s="6" t="s">
        <v>33</v>
      </c>
      <c r="F3031" s="6" t="s">
        <v>108</v>
      </c>
      <c r="G3031" s="6" t="s">
        <v>109</v>
      </c>
      <c r="H3031" s="6" t="s">
        <v>22</v>
      </c>
      <c r="I3031" s="25">
        <v>0.30000000000000004</v>
      </c>
      <c r="J3031" s="22">
        <v>2500</v>
      </c>
      <c r="K3031" s="23">
        <f t="shared" si="160"/>
        <v>750.00000000000011</v>
      </c>
      <c r="L3031" s="23">
        <f t="shared" si="161"/>
        <v>300.00000000000006</v>
      </c>
      <c r="M3031" s="33">
        <v>0.4</v>
      </c>
      <c r="N3031" s="30">
        <f t="shared" si="171"/>
        <v>0.3</v>
      </c>
      <c r="O3031" s="31">
        <v>750</v>
      </c>
      <c r="P3031" s="31">
        <v>300</v>
      </c>
      <c r="Q3031" s="30">
        <f t="shared" si="172"/>
        <v>225.00000000000003</v>
      </c>
      <c r="R3031" s="27">
        <f t="shared" si="173"/>
        <v>1</v>
      </c>
    </row>
    <row r="3032" spans="1:18">
      <c r="A3032" s="1"/>
      <c r="B3032" s="6" t="s">
        <v>14</v>
      </c>
      <c r="C3032" s="6">
        <v>1185732</v>
      </c>
      <c r="D3032" s="7">
        <v>44230</v>
      </c>
      <c r="E3032" s="6" t="s">
        <v>33</v>
      </c>
      <c r="F3032" s="6" t="s">
        <v>108</v>
      </c>
      <c r="G3032" s="6" t="s">
        <v>109</v>
      </c>
      <c r="H3032" s="6" t="s">
        <v>17</v>
      </c>
      <c r="I3032" s="25">
        <v>0.30000000000000004</v>
      </c>
      <c r="J3032" s="22">
        <v>5000</v>
      </c>
      <c r="K3032" s="23">
        <f t="shared" si="160"/>
        <v>1500.0000000000002</v>
      </c>
      <c r="L3032" s="23">
        <f t="shared" si="161"/>
        <v>450.00000000000006</v>
      </c>
      <c r="M3032" s="33">
        <v>0.3</v>
      </c>
      <c r="N3032" s="30">
        <f t="shared" si="171"/>
        <v>0.3</v>
      </c>
      <c r="O3032" s="31">
        <v>1500</v>
      </c>
      <c r="P3032" s="31">
        <v>450</v>
      </c>
      <c r="Q3032" s="30">
        <f t="shared" si="172"/>
        <v>450.00000000000006</v>
      </c>
      <c r="R3032" s="27">
        <f t="shared" si="173"/>
        <v>2</v>
      </c>
    </row>
    <row r="3033" spans="1:18">
      <c r="A3033" s="1"/>
      <c r="B3033" s="6" t="s">
        <v>14</v>
      </c>
      <c r="C3033" s="6">
        <v>1185732</v>
      </c>
      <c r="D3033" s="7">
        <v>44230</v>
      </c>
      <c r="E3033" s="6" t="s">
        <v>33</v>
      </c>
      <c r="F3033" s="6" t="s">
        <v>108</v>
      </c>
      <c r="G3033" s="6" t="s">
        <v>109</v>
      </c>
      <c r="H3033" s="6" t="s">
        <v>18</v>
      </c>
      <c r="I3033" s="25">
        <v>0.30000000000000004</v>
      </c>
      <c r="J3033" s="22">
        <v>1500</v>
      </c>
      <c r="K3033" s="23">
        <f t="shared" si="160"/>
        <v>450.00000000000006</v>
      </c>
      <c r="L3033" s="23">
        <f t="shared" si="161"/>
        <v>157.5</v>
      </c>
      <c r="M3033" s="33">
        <v>0.35</v>
      </c>
      <c r="N3033" s="30">
        <f t="shared" si="171"/>
        <v>0.3</v>
      </c>
      <c r="O3033" s="31">
        <v>450</v>
      </c>
      <c r="P3033" s="31">
        <v>157.5</v>
      </c>
      <c r="Q3033" s="30">
        <f t="shared" si="172"/>
        <v>135</v>
      </c>
      <c r="R3033" s="27">
        <f t="shared" si="173"/>
        <v>2</v>
      </c>
    </row>
    <row r="3034" spans="1:18">
      <c r="A3034" s="1"/>
      <c r="B3034" s="6" t="s">
        <v>14</v>
      </c>
      <c r="C3034" s="6">
        <v>1185732</v>
      </c>
      <c r="D3034" s="7">
        <v>44230</v>
      </c>
      <c r="E3034" s="6" t="s">
        <v>33</v>
      </c>
      <c r="F3034" s="6" t="s">
        <v>108</v>
      </c>
      <c r="G3034" s="6" t="s">
        <v>109</v>
      </c>
      <c r="H3034" s="6" t="s">
        <v>19</v>
      </c>
      <c r="I3034" s="25">
        <v>0.20000000000000007</v>
      </c>
      <c r="J3034" s="22">
        <v>2000</v>
      </c>
      <c r="K3034" s="23">
        <f t="shared" si="160"/>
        <v>400.00000000000011</v>
      </c>
      <c r="L3034" s="23">
        <f t="shared" si="161"/>
        <v>120.00000000000003</v>
      </c>
      <c r="M3034" s="33">
        <v>0.3</v>
      </c>
      <c r="N3034" s="30">
        <f t="shared" si="171"/>
        <v>0.2</v>
      </c>
      <c r="O3034" s="31">
        <v>400</v>
      </c>
      <c r="P3034" s="31">
        <v>120</v>
      </c>
      <c r="Q3034" s="30">
        <f t="shared" si="172"/>
        <v>80.000000000000028</v>
      </c>
      <c r="R3034" s="27">
        <f t="shared" si="173"/>
        <v>2</v>
      </c>
    </row>
    <row r="3035" spans="1:18">
      <c r="A3035" s="1"/>
      <c r="B3035" s="6" t="s">
        <v>14</v>
      </c>
      <c r="C3035" s="6">
        <v>1185732</v>
      </c>
      <c r="D3035" s="7">
        <v>44230</v>
      </c>
      <c r="E3035" s="6" t="s">
        <v>33</v>
      </c>
      <c r="F3035" s="6" t="s">
        <v>108</v>
      </c>
      <c r="G3035" s="6" t="s">
        <v>109</v>
      </c>
      <c r="H3035" s="6" t="s">
        <v>20</v>
      </c>
      <c r="I3035" s="25">
        <v>0.25000000000000006</v>
      </c>
      <c r="J3035" s="22">
        <v>750</v>
      </c>
      <c r="K3035" s="23">
        <f t="shared" si="160"/>
        <v>187.50000000000003</v>
      </c>
      <c r="L3035" s="23">
        <f t="shared" si="161"/>
        <v>56.250000000000007</v>
      </c>
      <c r="M3035" s="33">
        <v>0.3</v>
      </c>
      <c r="N3035" s="30">
        <f t="shared" si="171"/>
        <v>0.25</v>
      </c>
      <c r="O3035" s="31">
        <v>187.5</v>
      </c>
      <c r="P3035" s="31">
        <v>56.25</v>
      </c>
      <c r="Q3035" s="30">
        <f t="shared" si="172"/>
        <v>46.875000000000007</v>
      </c>
      <c r="R3035" s="27">
        <f t="shared" si="173"/>
        <v>2</v>
      </c>
    </row>
    <row r="3036" spans="1:18">
      <c r="A3036" s="1"/>
      <c r="B3036" s="6" t="s">
        <v>14</v>
      </c>
      <c r="C3036" s="6">
        <v>1185732</v>
      </c>
      <c r="D3036" s="7">
        <v>44230</v>
      </c>
      <c r="E3036" s="6" t="s">
        <v>33</v>
      </c>
      <c r="F3036" s="6" t="s">
        <v>108</v>
      </c>
      <c r="G3036" s="6" t="s">
        <v>109</v>
      </c>
      <c r="H3036" s="6" t="s">
        <v>21</v>
      </c>
      <c r="I3036" s="25">
        <v>0.39999999999999997</v>
      </c>
      <c r="J3036" s="22">
        <v>1500</v>
      </c>
      <c r="K3036" s="23">
        <f t="shared" si="160"/>
        <v>600</v>
      </c>
      <c r="L3036" s="23">
        <f t="shared" si="161"/>
        <v>300</v>
      </c>
      <c r="M3036" s="33">
        <v>0.5</v>
      </c>
      <c r="N3036" s="30">
        <f t="shared" si="171"/>
        <v>0.4</v>
      </c>
      <c r="O3036" s="31">
        <v>600</v>
      </c>
      <c r="P3036" s="31">
        <v>300</v>
      </c>
      <c r="Q3036" s="30">
        <f t="shared" si="172"/>
        <v>240</v>
      </c>
      <c r="R3036" s="27">
        <f t="shared" si="173"/>
        <v>2</v>
      </c>
    </row>
    <row r="3037" spans="1:18">
      <c r="A3037" s="1"/>
      <c r="B3037" s="6" t="s">
        <v>14</v>
      </c>
      <c r="C3037" s="6">
        <v>1185732</v>
      </c>
      <c r="D3037" s="7">
        <v>44230</v>
      </c>
      <c r="E3037" s="6" t="s">
        <v>33</v>
      </c>
      <c r="F3037" s="6" t="s">
        <v>108</v>
      </c>
      <c r="G3037" s="6" t="s">
        <v>109</v>
      </c>
      <c r="H3037" s="6" t="s">
        <v>22</v>
      </c>
      <c r="I3037" s="25">
        <v>0.14999999999999997</v>
      </c>
      <c r="J3037" s="22">
        <v>2500</v>
      </c>
      <c r="K3037" s="23">
        <f t="shared" si="160"/>
        <v>374.99999999999994</v>
      </c>
      <c r="L3037" s="23">
        <f t="shared" si="161"/>
        <v>149.99999999999997</v>
      </c>
      <c r="M3037" s="33">
        <v>0.4</v>
      </c>
      <c r="N3037" s="30">
        <f t="shared" si="171"/>
        <v>0.15</v>
      </c>
      <c r="O3037" s="31">
        <v>375</v>
      </c>
      <c r="P3037" s="31">
        <v>150</v>
      </c>
      <c r="Q3037" s="30">
        <f t="shared" si="172"/>
        <v>56.249999999999993</v>
      </c>
      <c r="R3037" s="27">
        <f t="shared" si="173"/>
        <v>2</v>
      </c>
    </row>
    <row r="3038" spans="1:18">
      <c r="A3038" s="1"/>
      <c r="B3038" s="6" t="s">
        <v>14</v>
      </c>
      <c r="C3038" s="6">
        <v>1185732</v>
      </c>
      <c r="D3038" s="7">
        <v>44257</v>
      </c>
      <c r="E3038" s="6" t="s">
        <v>33</v>
      </c>
      <c r="F3038" s="6" t="s">
        <v>108</v>
      </c>
      <c r="G3038" s="6" t="s">
        <v>109</v>
      </c>
      <c r="H3038" s="6" t="s">
        <v>17</v>
      </c>
      <c r="I3038" s="25">
        <v>0.20000000000000004</v>
      </c>
      <c r="J3038" s="22">
        <v>4700</v>
      </c>
      <c r="K3038" s="23">
        <f t="shared" si="160"/>
        <v>940.00000000000023</v>
      </c>
      <c r="L3038" s="23">
        <f t="shared" si="161"/>
        <v>282.00000000000006</v>
      </c>
      <c r="M3038" s="33">
        <v>0.3</v>
      </c>
      <c r="N3038" s="30">
        <f t="shared" si="171"/>
        <v>0.2</v>
      </c>
      <c r="O3038" s="31">
        <v>940</v>
      </c>
      <c r="P3038" s="31">
        <v>282</v>
      </c>
      <c r="Q3038" s="30">
        <f t="shared" si="172"/>
        <v>188.00000000000006</v>
      </c>
      <c r="R3038" s="27">
        <f t="shared" si="173"/>
        <v>3</v>
      </c>
    </row>
    <row r="3039" spans="1:18">
      <c r="A3039" s="1"/>
      <c r="B3039" s="6" t="s">
        <v>14</v>
      </c>
      <c r="C3039" s="6">
        <v>1185732</v>
      </c>
      <c r="D3039" s="7">
        <v>44257</v>
      </c>
      <c r="E3039" s="6" t="s">
        <v>33</v>
      </c>
      <c r="F3039" s="6" t="s">
        <v>108</v>
      </c>
      <c r="G3039" s="6" t="s">
        <v>109</v>
      </c>
      <c r="H3039" s="6" t="s">
        <v>18</v>
      </c>
      <c r="I3039" s="25">
        <v>0.20000000000000004</v>
      </c>
      <c r="J3039" s="22">
        <v>1750</v>
      </c>
      <c r="K3039" s="23">
        <f t="shared" si="160"/>
        <v>350.00000000000006</v>
      </c>
      <c r="L3039" s="23">
        <f t="shared" si="161"/>
        <v>122.50000000000001</v>
      </c>
      <c r="M3039" s="33">
        <v>0.35</v>
      </c>
      <c r="N3039" s="30">
        <f t="shared" si="171"/>
        <v>0.2</v>
      </c>
      <c r="O3039" s="31">
        <v>350</v>
      </c>
      <c r="P3039" s="31">
        <v>122.5</v>
      </c>
      <c r="Q3039" s="30">
        <f t="shared" si="172"/>
        <v>70.000000000000014</v>
      </c>
      <c r="R3039" s="27">
        <f t="shared" si="173"/>
        <v>3</v>
      </c>
    </row>
    <row r="3040" spans="1:18">
      <c r="A3040" s="1"/>
      <c r="B3040" s="6" t="s">
        <v>14</v>
      </c>
      <c r="C3040" s="6">
        <v>1185732</v>
      </c>
      <c r="D3040" s="7">
        <v>44257</v>
      </c>
      <c r="E3040" s="6" t="s">
        <v>33</v>
      </c>
      <c r="F3040" s="6" t="s">
        <v>108</v>
      </c>
      <c r="G3040" s="6" t="s">
        <v>109</v>
      </c>
      <c r="H3040" s="6" t="s">
        <v>19</v>
      </c>
      <c r="I3040" s="25">
        <v>0.10000000000000003</v>
      </c>
      <c r="J3040" s="22">
        <v>2250</v>
      </c>
      <c r="K3040" s="23">
        <f t="shared" si="160"/>
        <v>225.00000000000009</v>
      </c>
      <c r="L3040" s="23">
        <f t="shared" si="161"/>
        <v>67.500000000000028</v>
      </c>
      <c r="M3040" s="33">
        <v>0.3</v>
      </c>
      <c r="N3040" s="30">
        <f t="shared" si="171"/>
        <v>0.1</v>
      </c>
      <c r="O3040" s="31">
        <v>225</v>
      </c>
      <c r="P3040" s="31">
        <v>67.5</v>
      </c>
      <c r="Q3040" s="30">
        <f t="shared" si="172"/>
        <v>22.500000000000011</v>
      </c>
      <c r="R3040" s="27">
        <f t="shared" si="173"/>
        <v>3</v>
      </c>
    </row>
    <row r="3041" spans="1:18">
      <c r="A3041" s="1"/>
      <c r="B3041" s="6" t="s">
        <v>14</v>
      </c>
      <c r="C3041" s="6">
        <v>1185732</v>
      </c>
      <c r="D3041" s="7">
        <v>44257</v>
      </c>
      <c r="E3041" s="6" t="s">
        <v>33</v>
      </c>
      <c r="F3041" s="6" t="s">
        <v>108</v>
      </c>
      <c r="G3041" s="6" t="s">
        <v>109</v>
      </c>
      <c r="H3041" s="6" t="s">
        <v>20</v>
      </c>
      <c r="I3041" s="25">
        <v>0.14999999999999997</v>
      </c>
      <c r="J3041" s="22">
        <v>750</v>
      </c>
      <c r="K3041" s="23">
        <f t="shared" si="160"/>
        <v>112.49999999999997</v>
      </c>
      <c r="L3041" s="23">
        <f t="shared" si="161"/>
        <v>33.749999999999993</v>
      </c>
      <c r="M3041" s="33">
        <v>0.3</v>
      </c>
      <c r="N3041" s="30">
        <f t="shared" si="171"/>
        <v>0.15</v>
      </c>
      <c r="O3041" s="31">
        <v>112.5</v>
      </c>
      <c r="P3041" s="31">
        <v>33.75</v>
      </c>
      <c r="Q3041" s="30">
        <f t="shared" si="172"/>
        <v>16.874999999999996</v>
      </c>
      <c r="R3041" s="27">
        <f t="shared" si="173"/>
        <v>3</v>
      </c>
    </row>
    <row r="3042" spans="1:18">
      <c r="A3042" s="1"/>
      <c r="B3042" s="6" t="s">
        <v>14</v>
      </c>
      <c r="C3042" s="6">
        <v>1185732</v>
      </c>
      <c r="D3042" s="7">
        <v>44257</v>
      </c>
      <c r="E3042" s="6" t="s">
        <v>33</v>
      </c>
      <c r="F3042" s="6" t="s">
        <v>108</v>
      </c>
      <c r="G3042" s="6" t="s">
        <v>109</v>
      </c>
      <c r="H3042" s="6" t="s">
        <v>21</v>
      </c>
      <c r="I3042" s="25">
        <v>0.30000000000000004</v>
      </c>
      <c r="J3042" s="22">
        <v>1250</v>
      </c>
      <c r="K3042" s="23">
        <f t="shared" si="160"/>
        <v>375.00000000000006</v>
      </c>
      <c r="L3042" s="23">
        <f t="shared" si="161"/>
        <v>187.50000000000003</v>
      </c>
      <c r="M3042" s="33">
        <v>0.5</v>
      </c>
      <c r="N3042" s="30">
        <f t="shared" si="171"/>
        <v>0.3</v>
      </c>
      <c r="O3042" s="31">
        <v>375</v>
      </c>
      <c r="P3042" s="31">
        <v>187.5</v>
      </c>
      <c r="Q3042" s="30">
        <f t="shared" si="172"/>
        <v>112.50000000000001</v>
      </c>
      <c r="R3042" s="27">
        <f t="shared" si="173"/>
        <v>3</v>
      </c>
    </row>
    <row r="3043" spans="1:18">
      <c r="A3043" s="1"/>
      <c r="B3043" s="6" t="s">
        <v>14</v>
      </c>
      <c r="C3043" s="6">
        <v>1185732</v>
      </c>
      <c r="D3043" s="7">
        <v>44257</v>
      </c>
      <c r="E3043" s="6" t="s">
        <v>33</v>
      </c>
      <c r="F3043" s="6" t="s">
        <v>108</v>
      </c>
      <c r="G3043" s="6" t="s">
        <v>109</v>
      </c>
      <c r="H3043" s="6" t="s">
        <v>22</v>
      </c>
      <c r="I3043" s="25">
        <v>0.20000000000000004</v>
      </c>
      <c r="J3043" s="22">
        <v>2250</v>
      </c>
      <c r="K3043" s="23">
        <f t="shared" si="160"/>
        <v>450.00000000000011</v>
      </c>
      <c r="L3043" s="23">
        <f t="shared" si="161"/>
        <v>180.00000000000006</v>
      </c>
      <c r="M3043" s="33">
        <v>0.4</v>
      </c>
      <c r="N3043" s="30">
        <f t="shared" si="171"/>
        <v>0.2</v>
      </c>
      <c r="O3043" s="31">
        <v>450</v>
      </c>
      <c r="P3043" s="31">
        <v>180</v>
      </c>
      <c r="Q3043" s="30">
        <f t="shared" si="172"/>
        <v>90.000000000000028</v>
      </c>
      <c r="R3043" s="27">
        <f t="shared" si="173"/>
        <v>3</v>
      </c>
    </row>
    <row r="3044" spans="1:18">
      <c r="A3044" s="1"/>
      <c r="B3044" s="6" t="s">
        <v>14</v>
      </c>
      <c r="C3044" s="6">
        <v>1185732</v>
      </c>
      <c r="D3044" s="7">
        <v>44289</v>
      </c>
      <c r="E3044" s="6" t="s">
        <v>33</v>
      </c>
      <c r="F3044" s="6" t="s">
        <v>108</v>
      </c>
      <c r="G3044" s="6" t="s">
        <v>109</v>
      </c>
      <c r="H3044" s="6" t="s">
        <v>17</v>
      </c>
      <c r="I3044" s="25">
        <v>0.20000000000000004</v>
      </c>
      <c r="J3044" s="22">
        <v>4500</v>
      </c>
      <c r="K3044" s="23">
        <f t="shared" si="160"/>
        <v>900.00000000000023</v>
      </c>
      <c r="L3044" s="23">
        <f t="shared" si="161"/>
        <v>270.00000000000006</v>
      </c>
      <c r="M3044" s="33">
        <v>0.3</v>
      </c>
      <c r="N3044" s="30">
        <f t="shared" si="171"/>
        <v>0.2</v>
      </c>
      <c r="O3044" s="31">
        <v>900</v>
      </c>
      <c r="P3044" s="31">
        <v>270</v>
      </c>
      <c r="Q3044" s="30">
        <f t="shared" si="172"/>
        <v>180.00000000000006</v>
      </c>
      <c r="R3044" s="27">
        <f t="shared" si="173"/>
        <v>4</v>
      </c>
    </row>
    <row r="3045" spans="1:18">
      <c r="A3045" s="1"/>
      <c r="B3045" s="6" t="s">
        <v>14</v>
      </c>
      <c r="C3045" s="6">
        <v>1185732</v>
      </c>
      <c r="D3045" s="7">
        <v>44289</v>
      </c>
      <c r="E3045" s="6" t="s">
        <v>33</v>
      </c>
      <c r="F3045" s="6" t="s">
        <v>108</v>
      </c>
      <c r="G3045" s="6" t="s">
        <v>109</v>
      </c>
      <c r="H3045" s="6" t="s">
        <v>18</v>
      </c>
      <c r="I3045" s="25">
        <v>0.20000000000000004</v>
      </c>
      <c r="J3045" s="22">
        <v>1500</v>
      </c>
      <c r="K3045" s="23">
        <f t="shared" si="160"/>
        <v>300.00000000000006</v>
      </c>
      <c r="L3045" s="23">
        <f t="shared" si="161"/>
        <v>105.00000000000001</v>
      </c>
      <c r="M3045" s="33">
        <v>0.35</v>
      </c>
      <c r="N3045" s="30">
        <f t="shared" si="171"/>
        <v>0.2</v>
      </c>
      <c r="O3045" s="31">
        <v>300</v>
      </c>
      <c r="P3045" s="31">
        <v>105</v>
      </c>
      <c r="Q3045" s="30">
        <f t="shared" si="172"/>
        <v>60.000000000000014</v>
      </c>
      <c r="R3045" s="27">
        <f t="shared" si="173"/>
        <v>4</v>
      </c>
    </row>
    <row r="3046" spans="1:18">
      <c r="A3046" s="1"/>
      <c r="B3046" s="6" t="s">
        <v>14</v>
      </c>
      <c r="C3046" s="6">
        <v>1185732</v>
      </c>
      <c r="D3046" s="7">
        <v>44289</v>
      </c>
      <c r="E3046" s="6" t="s">
        <v>33</v>
      </c>
      <c r="F3046" s="6" t="s">
        <v>108</v>
      </c>
      <c r="G3046" s="6" t="s">
        <v>109</v>
      </c>
      <c r="H3046" s="6" t="s">
        <v>19</v>
      </c>
      <c r="I3046" s="25">
        <v>0.10000000000000003</v>
      </c>
      <c r="J3046" s="22">
        <v>1500</v>
      </c>
      <c r="K3046" s="23">
        <f t="shared" si="160"/>
        <v>150.00000000000006</v>
      </c>
      <c r="L3046" s="23">
        <f t="shared" si="161"/>
        <v>45.000000000000014</v>
      </c>
      <c r="M3046" s="33">
        <v>0.3</v>
      </c>
      <c r="N3046" s="30">
        <f t="shared" si="171"/>
        <v>0.1</v>
      </c>
      <c r="O3046" s="31">
        <v>150</v>
      </c>
      <c r="P3046" s="31">
        <v>45</v>
      </c>
      <c r="Q3046" s="30">
        <f t="shared" si="172"/>
        <v>15.000000000000007</v>
      </c>
      <c r="R3046" s="27">
        <f t="shared" si="173"/>
        <v>4</v>
      </c>
    </row>
    <row r="3047" spans="1:18">
      <c r="A3047" s="1"/>
      <c r="B3047" s="6" t="s">
        <v>14</v>
      </c>
      <c r="C3047" s="6">
        <v>1185732</v>
      </c>
      <c r="D3047" s="7">
        <v>44289</v>
      </c>
      <c r="E3047" s="6" t="s">
        <v>33</v>
      </c>
      <c r="F3047" s="6" t="s">
        <v>108</v>
      </c>
      <c r="G3047" s="6" t="s">
        <v>109</v>
      </c>
      <c r="H3047" s="6" t="s">
        <v>20</v>
      </c>
      <c r="I3047" s="25">
        <v>0.14999999999999997</v>
      </c>
      <c r="J3047" s="22">
        <v>750</v>
      </c>
      <c r="K3047" s="23">
        <f t="shared" si="160"/>
        <v>112.49999999999997</v>
      </c>
      <c r="L3047" s="23">
        <f t="shared" si="161"/>
        <v>33.749999999999993</v>
      </c>
      <c r="M3047" s="33">
        <v>0.3</v>
      </c>
      <c r="N3047" s="30">
        <f t="shared" si="171"/>
        <v>0.15</v>
      </c>
      <c r="O3047" s="31">
        <v>112.5</v>
      </c>
      <c r="P3047" s="31">
        <v>33.75</v>
      </c>
      <c r="Q3047" s="30">
        <f t="shared" si="172"/>
        <v>16.874999999999996</v>
      </c>
      <c r="R3047" s="27">
        <f t="shared" si="173"/>
        <v>4</v>
      </c>
    </row>
    <row r="3048" spans="1:18">
      <c r="A3048" s="1"/>
      <c r="B3048" s="6" t="s">
        <v>14</v>
      </c>
      <c r="C3048" s="6">
        <v>1185732</v>
      </c>
      <c r="D3048" s="7">
        <v>44289</v>
      </c>
      <c r="E3048" s="6" t="s">
        <v>33</v>
      </c>
      <c r="F3048" s="6" t="s">
        <v>108</v>
      </c>
      <c r="G3048" s="6" t="s">
        <v>109</v>
      </c>
      <c r="H3048" s="6" t="s">
        <v>21</v>
      </c>
      <c r="I3048" s="25">
        <v>0.6</v>
      </c>
      <c r="J3048" s="22">
        <v>1000</v>
      </c>
      <c r="K3048" s="23">
        <f t="shared" si="160"/>
        <v>600</v>
      </c>
      <c r="L3048" s="23">
        <f t="shared" si="161"/>
        <v>300</v>
      </c>
      <c r="M3048" s="33">
        <v>0.5</v>
      </c>
      <c r="N3048" s="30">
        <f t="shared" si="171"/>
        <v>0.6</v>
      </c>
      <c r="O3048" s="31">
        <v>600</v>
      </c>
      <c r="P3048" s="31">
        <v>300</v>
      </c>
      <c r="Q3048" s="30">
        <f t="shared" si="172"/>
        <v>360</v>
      </c>
      <c r="R3048" s="27">
        <f t="shared" si="173"/>
        <v>4</v>
      </c>
    </row>
    <row r="3049" spans="1:18">
      <c r="A3049" s="1"/>
      <c r="B3049" s="6" t="s">
        <v>14</v>
      </c>
      <c r="C3049" s="6">
        <v>1185732</v>
      </c>
      <c r="D3049" s="7">
        <v>44289</v>
      </c>
      <c r="E3049" s="6" t="s">
        <v>33</v>
      </c>
      <c r="F3049" s="6" t="s">
        <v>108</v>
      </c>
      <c r="G3049" s="6" t="s">
        <v>109</v>
      </c>
      <c r="H3049" s="6" t="s">
        <v>22</v>
      </c>
      <c r="I3049" s="25">
        <v>0.5</v>
      </c>
      <c r="J3049" s="22">
        <v>2250</v>
      </c>
      <c r="K3049" s="23">
        <f t="shared" si="160"/>
        <v>1125</v>
      </c>
      <c r="L3049" s="23">
        <f t="shared" si="161"/>
        <v>450</v>
      </c>
      <c r="M3049" s="33">
        <v>0.4</v>
      </c>
      <c r="N3049" s="30">
        <f t="shared" si="171"/>
        <v>0.5</v>
      </c>
      <c r="O3049" s="31">
        <v>1125</v>
      </c>
      <c r="P3049" s="31">
        <v>450</v>
      </c>
      <c r="Q3049" s="30">
        <f t="shared" si="172"/>
        <v>562.5</v>
      </c>
      <c r="R3049" s="27">
        <f t="shared" si="173"/>
        <v>4</v>
      </c>
    </row>
    <row r="3050" spans="1:18">
      <c r="A3050" s="1"/>
      <c r="B3050" s="6" t="s">
        <v>14</v>
      </c>
      <c r="C3050" s="6">
        <v>1185732</v>
      </c>
      <c r="D3050" s="7">
        <v>44320</v>
      </c>
      <c r="E3050" s="6" t="s">
        <v>33</v>
      </c>
      <c r="F3050" s="6" t="s">
        <v>108</v>
      </c>
      <c r="G3050" s="6" t="s">
        <v>109</v>
      </c>
      <c r="H3050" s="6" t="s">
        <v>17</v>
      </c>
      <c r="I3050" s="25">
        <v>0.6</v>
      </c>
      <c r="J3050" s="22">
        <v>4950</v>
      </c>
      <c r="K3050" s="23">
        <f t="shared" si="160"/>
        <v>2970</v>
      </c>
      <c r="L3050" s="23">
        <f t="shared" si="161"/>
        <v>891</v>
      </c>
      <c r="M3050" s="33">
        <v>0.3</v>
      </c>
      <c r="N3050" s="30">
        <f t="shared" si="171"/>
        <v>0.6</v>
      </c>
      <c r="O3050" s="31">
        <v>2970</v>
      </c>
      <c r="P3050" s="31">
        <v>891</v>
      </c>
      <c r="Q3050" s="30">
        <f t="shared" si="172"/>
        <v>1782</v>
      </c>
      <c r="R3050" s="27">
        <f t="shared" si="173"/>
        <v>5</v>
      </c>
    </row>
    <row r="3051" spans="1:18">
      <c r="A3051" s="1"/>
      <c r="B3051" s="6" t="s">
        <v>14</v>
      </c>
      <c r="C3051" s="6">
        <v>1185732</v>
      </c>
      <c r="D3051" s="7">
        <v>44320</v>
      </c>
      <c r="E3051" s="6" t="s">
        <v>33</v>
      </c>
      <c r="F3051" s="6" t="s">
        <v>108</v>
      </c>
      <c r="G3051" s="6" t="s">
        <v>109</v>
      </c>
      <c r="H3051" s="6" t="s">
        <v>18</v>
      </c>
      <c r="I3051" s="25">
        <v>0.4</v>
      </c>
      <c r="J3051" s="22">
        <v>2000</v>
      </c>
      <c r="K3051" s="23">
        <f t="shared" si="160"/>
        <v>800</v>
      </c>
      <c r="L3051" s="23">
        <f t="shared" si="161"/>
        <v>280</v>
      </c>
      <c r="M3051" s="33">
        <v>0.35</v>
      </c>
      <c r="N3051" s="30">
        <f t="shared" si="171"/>
        <v>0.4</v>
      </c>
      <c r="O3051" s="31">
        <v>800</v>
      </c>
      <c r="P3051" s="31">
        <v>280</v>
      </c>
      <c r="Q3051" s="30">
        <f t="shared" si="172"/>
        <v>320</v>
      </c>
      <c r="R3051" s="27">
        <f t="shared" si="173"/>
        <v>5</v>
      </c>
    </row>
    <row r="3052" spans="1:18">
      <c r="A3052" s="1"/>
      <c r="B3052" s="6" t="s">
        <v>14</v>
      </c>
      <c r="C3052" s="6">
        <v>1185732</v>
      </c>
      <c r="D3052" s="7">
        <v>44320</v>
      </c>
      <c r="E3052" s="6" t="s">
        <v>33</v>
      </c>
      <c r="F3052" s="6" t="s">
        <v>108</v>
      </c>
      <c r="G3052" s="6" t="s">
        <v>109</v>
      </c>
      <c r="H3052" s="6" t="s">
        <v>19</v>
      </c>
      <c r="I3052" s="25">
        <v>0.35000000000000003</v>
      </c>
      <c r="J3052" s="22">
        <v>1750</v>
      </c>
      <c r="K3052" s="23">
        <f t="shared" si="160"/>
        <v>612.50000000000011</v>
      </c>
      <c r="L3052" s="23">
        <f t="shared" si="161"/>
        <v>183.75000000000003</v>
      </c>
      <c r="M3052" s="33">
        <v>0.3</v>
      </c>
      <c r="N3052" s="30">
        <f t="shared" si="171"/>
        <v>0.35</v>
      </c>
      <c r="O3052" s="31">
        <v>612.5</v>
      </c>
      <c r="P3052" s="31">
        <v>183.75</v>
      </c>
      <c r="Q3052" s="30">
        <f t="shared" si="172"/>
        <v>214.37500000000003</v>
      </c>
      <c r="R3052" s="27">
        <f t="shared" si="173"/>
        <v>5</v>
      </c>
    </row>
    <row r="3053" spans="1:18">
      <c r="A3053" s="1"/>
      <c r="B3053" s="6" t="s">
        <v>14</v>
      </c>
      <c r="C3053" s="6">
        <v>1185732</v>
      </c>
      <c r="D3053" s="7">
        <v>44320</v>
      </c>
      <c r="E3053" s="6" t="s">
        <v>33</v>
      </c>
      <c r="F3053" s="6" t="s">
        <v>108</v>
      </c>
      <c r="G3053" s="6" t="s">
        <v>109</v>
      </c>
      <c r="H3053" s="6" t="s">
        <v>20</v>
      </c>
      <c r="I3053" s="25">
        <v>0.35000000000000003</v>
      </c>
      <c r="J3053" s="22">
        <v>1500</v>
      </c>
      <c r="K3053" s="23">
        <f t="shared" si="160"/>
        <v>525</v>
      </c>
      <c r="L3053" s="23">
        <f t="shared" si="161"/>
        <v>157.5</v>
      </c>
      <c r="M3053" s="33">
        <v>0.3</v>
      </c>
      <c r="N3053" s="30">
        <f t="shared" si="171"/>
        <v>0.35</v>
      </c>
      <c r="O3053" s="31">
        <v>525</v>
      </c>
      <c r="P3053" s="31">
        <v>157.5</v>
      </c>
      <c r="Q3053" s="30">
        <f t="shared" si="172"/>
        <v>183.75</v>
      </c>
      <c r="R3053" s="27">
        <f t="shared" si="173"/>
        <v>5</v>
      </c>
    </row>
    <row r="3054" spans="1:18">
      <c r="A3054" s="1"/>
      <c r="B3054" s="6" t="s">
        <v>14</v>
      </c>
      <c r="C3054" s="6">
        <v>1185732</v>
      </c>
      <c r="D3054" s="7">
        <v>44320</v>
      </c>
      <c r="E3054" s="6" t="s">
        <v>33</v>
      </c>
      <c r="F3054" s="6" t="s">
        <v>108</v>
      </c>
      <c r="G3054" s="6" t="s">
        <v>109</v>
      </c>
      <c r="H3054" s="6" t="s">
        <v>21</v>
      </c>
      <c r="I3054" s="25">
        <v>0.44999999999999996</v>
      </c>
      <c r="J3054" s="22">
        <v>1750</v>
      </c>
      <c r="K3054" s="23">
        <f t="shared" si="160"/>
        <v>787.49999999999989</v>
      </c>
      <c r="L3054" s="23">
        <f t="shared" si="161"/>
        <v>393.74999999999994</v>
      </c>
      <c r="M3054" s="33">
        <v>0.5</v>
      </c>
      <c r="N3054" s="30">
        <f t="shared" si="171"/>
        <v>0.45</v>
      </c>
      <c r="O3054" s="31">
        <v>787.5</v>
      </c>
      <c r="P3054" s="31">
        <v>393.75</v>
      </c>
      <c r="Q3054" s="30">
        <f t="shared" si="172"/>
        <v>354.37499999999994</v>
      </c>
      <c r="R3054" s="27">
        <f t="shared" si="173"/>
        <v>5</v>
      </c>
    </row>
    <row r="3055" spans="1:18">
      <c r="A3055" s="1"/>
      <c r="B3055" s="6" t="s">
        <v>14</v>
      </c>
      <c r="C3055" s="6">
        <v>1185732</v>
      </c>
      <c r="D3055" s="7">
        <v>44320</v>
      </c>
      <c r="E3055" s="6" t="s">
        <v>33</v>
      </c>
      <c r="F3055" s="6" t="s">
        <v>108</v>
      </c>
      <c r="G3055" s="6" t="s">
        <v>109</v>
      </c>
      <c r="H3055" s="6" t="s">
        <v>22</v>
      </c>
      <c r="I3055" s="25">
        <v>0.49999999999999994</v>
      </c>
      <c r="J3055" s="22">
        <v>3000</v>
      </c>
      <c r="K3055" s="23">
        <f t="shared" si="160"/>
        <v>1499.9999999999998</v>
      </c>
      <c r="L3055" s="23">
        <f t="shared" si="161"/>
        <v>599.99999999999989</v>
      </c>
      <c r="M3055" s="33">
        <v>0.4</v>
      </c>
      <c r="N3055" s="30">
        <f t="shared" si="171"/>
        <v>0.5</v>
      </c>
      <c r="O3055" s="31">
        <v>1500</v>
      </c>
      <c r="P3055" s="31">
        <v>600</v>
      </c>
      <c r="Q3055" s="30">
        <f t="shared" si="172"/>
        <v>749.99999999999989</v>
      </c>
      <c r="R3055" s="27">
        <f t="shared" si="173"/>
        <v>5</v>
      </c>
    </row>
    <row r="3056" spans="1:18">
      <c r="A3056" s="1"/>
      <c r="B3056" s="6" t="s">
        <v>14</v>
      </c>
      <c r="C3056" s="6">
        <v>1185732</v>
      </c>
      <c r="D3056" s="7">
        <v>44350</v>
      </c>
      <c r="E3056" s="6" t="s">
        <v>33</v>
      </c>
      <c r="F3056" s="6" t="s">
        <v>108</v>
      </c>
      <c r="G3056" s="6" t="s">
        <v>109</v>
      </c>
      <c r="H3056" s="6" t="s">
        <v>17</v>
      </c>
      <c r="I3056" s="25">
        <v>0.35000000000000003</v>
      </c>
      <c r="J3056" s="22">
        <v>5500</v>
      </c>
      <c r="K3056" s="23">
        <f t="shared" si="160"/>
        <v>1925.0000000000002</v>
      </c>
      <c r="L3056" s="23">
        <f t="shared" si="161"/>
        <v>577.5</v>
      </c>
      <c r="M3056" s="33">
        <v>0.3</v>
      </c>
      <c r="N3056" s="30">
        <f t="shared" si="171"/>
        <v>0.35</v>
      </c>
      <c r="O3056" s="31">
        <v>1925</v>
      </c>
      <c r="P3056" s="31">
        <v>577.5</v>
      </c>
      <c r="Q3056" s="30">
        <f t="shared" si="172"/>
        <v>673.75</v>
      </c>
      <c r="R3056" s="27">
        <f t="shared" si="173"/>
        <v>6</v>
      </c>
    </row>
    <row r="3057" spans="1:18">
      <c r="A3057" s="1"/>
      <c r="B3057" s="6" t="s">
        <v>14</v>
      </c>
      <c r="C3057" s="6">
        <v>1185732</v>
      </c>
      <c r="D3057" s="7">
        <v>44350</v>
      </c>
      <c r="E3057" s="6" t="s">
        <v>33</v>
      </c>
      <c r="F3057" s="6" t="s">
        <v>108</v>
      </c>
      <c r="G3057" s="6" t="s">
        <v>109</v>
      </c>
      <c r="H3057" s="6" t="s">
        <v>18</v>
      </c>
      <c r="I3057" s="25">
        <v>0.3000000000000001</v>
      </c>
      <c r="J3057" s="22">
        <v>3000</v>
      </c>
      <c r="K3057" s="23">
        <f t="shared" si="160"/>
        <v>900.00000000000034</v>
      </c>
      <c r="L3057" s="23">
        <f t="shared" si="161"/>
        <v>315.00000000000011</v>
      </c>
      <c r="M3057" s="33">
        <v>0.35</v>
      </c>
      <c r="N3057" s="30">
        <f t="shared" si="171"/>
        <v>0.3</v>
      </c>
      <c r="O3057" s="31">
        <v>900</v>
      </c>
      <c r="P3057" s="31">
        <v>315</v>
      </c>
      <c r="Q3057" s="30">
        <f t="shared" si="172"/>
        <v>270.00000000000011</v>
      </c>
      <c r="R3057" s="27">
        <f t="shared" si="173"/>
        <v>6</v>
      </c>
    </row>
    <row r="3058" spans="1:18">
      <c r="A3058" s="1"/>
      <c r="B3058" s="6" t="s">
        <v>14</v>
      </c>
      <c r="C3058" s="6">
        <v>1185732</v>
      </c>
      <c r="D3058" s="7">
        <v>44350</v>
      </c>
      <c r="E3058" s="6" t="s">
        <v>33</v>
      </c>
      <c r="F3058" s="6" t="s">
        <v>108</v>
      </c>
      <c r="G3058" s="6" t="s">
        <v>109</v>
      </c>
      <c r="H3058" s="6" t="s">
        <v>19</v>
      </c>
      <c r="I3058" s="25">
        <v>0.25000000000000006</v>
      </c>
      <c r="J3058" s="22">
        <v>2000</v>
      </c>
      <c r="K3058" s="23">
        <f t="shared" si="160"/>
        <v>500.00000000000011</v>
      </c>
      <c r="L3058" s="23">
        <f t="shared" si="161"/>
        <v>150.00000000000003</v>
      </c>
      <c r="M3058" s="33">
        <v>0.3</v>
      </c>
      <c r="N3058" s="30">
        <f t="shared" si="171"/>
        <v>0.25</v>
      </c>
      <c r="O3058" s="31">
        <v>500</v>
      </c>
      <c r="P3058" s="31">
        <v>150</v>
      </c>
      <c r="Q3058" s="30">
        <f t="shared" si="172"/>
        <v>125.00000000000003</v>
      </c>
      <c r="R3058" s="27">
        <f t="shared" si="173"/>
        <v>6</v>
      </c>
    </row>
    <row r="3059" spans="1:18">
      <c r="A3059" s="1"/>
      <c r="B3059" s="6" t="s">
        <v>14</v>
      </c>
      <c r="C3059" s="6">
        <v>1185732</v>
      </c>
      <c r="D3059" s="7">
        <v>44350</v>
      </c>
      <c r="E3059" s="6" t="s">
        <v>33</v>
      </c>
      <c r="F3059" s="6" t="s">
        <v>108</v>
      </c>
      <c r="G3059" s="6" t="s">
        <v>109</v>
      </c>
      <c r="H3059" s="6" t="s">
        <v>20</v>
      </c>
      <c r="I3059" s="25">
        <v>0.25000000000000006</v>
      </c>
      <c r="J3059" s="22">
        <v>1750</v>
      </c>
      <c r="K3059" s="23">
        <f t="shared" si="160"/>
        <v>437.50000000000011</v>
      </c>
      <c r="L3059" s="23">
        <f t="shared" si="161"/>
        <v>131.25000000000003</v>
      </c>
      <c r="M3059" s="33">
        <v>0.3</v>
      </c>
      <c r="N3059" s="30">
        <f t="shared" si="171"/>
        <v>0.25</v>
      </c>
      <c r="O3059" s="31">
        <v>437.5</v>
      </c>
      <c r="P3059" s="31">
        <v>131.25</v>
      </c>
      <c r="Q3059" s="30">
        <f t="shared" si="172"/>
        <v>109.37500000000003</v>
      </c>
      <c r="R3059" s="27">
        <f t="shared" si="173"/>
        <v>6</v>
      </c>
    </row>
    <row r="3060" spans="1:18">
      <c r="A3060" s="1"/>
      <c r="B3060" s="6" t="s">
        <v>14</v>
      </c>
      <c r="C3060" s="6">
        <v>1185732</v>
      </c>
      <c r="D3060" s="7">
        <v>44350</v>
      </c>
      <c r="E3060" s="6" t="s">
        <v>33</v>
      </c>
      <c r="F3060" s="6" t="s">
        <v>108</v>
      </c>
      <c r="G3060" s="6" t="s">
        <v>109</v>
      </c>
      <c r="H3060" s="6" t="s">
        <v>21</v>
      </c>
      <c r="I3060" s="25">
        <v>0.35000000000000003</v>
      </c>
      <c r="J3060" s="22">
        <v>1750</v>
      </c>
      <c r="K3060" s="23">
        <f t="shared" si="160"/>
        <v>612.50000000000011</v>
      </c>
      <c r="L3060" s="23">
        <f t="shared" si="161"/>
        <v>306.25000000000006</v>
      </c>
      <c r="M3060" s="33">
        <v>0.5</v>
      </c>
      <c r="N3060" s="30">
        <f t="shared" si="171"/>
        <v>0.35</v>
      </c>
      <c r="O3060" s="31">
        <v>612.5</v>
      </c>
      <c r="P3060" s="31">
        <v>306.25</v>
      </c>
      <c r="Q3060" s="30">
        <f t="shared" si="172"/>
        <v>214.37500000000003</v>
      </c>
      <c r="R3060" s="27">
        <f t="shared" si="173"/>
        <v>6</v>
      </c>
    </row>
    <row r="3061" spans="1:18">
      <c r="A3061" s="1"/>
      <c r="B3061" s="6" t="s">
        <v>14</v>
      </c>
      <c r="C3061" s="6">
        <v>1185732</v>
      </c>
      <c r="D3061" s="7">
        <v>44350</v>
      </c>
      <c r="E3061" s="6" t="s">
        <v>33</v>
      </c>
      <c r="F3061" s="6" t="s">
        <v>108</v>
      </c>
      <c r="G3061" s="6" t="s">
        <v>109</v>
      </c>
      <c r="H3061" s="6" t="s">
        <v>22</v>
      </c>
      <c r="I3061" s="25">
        <v>0.55000000000000004</v>
      </c>
      <c r="J3061" s="22">
        <v>3250</v>
      </c>
      <c r="K3061" s="23">
        <f t="shared" si="160"/>
        <v>1787.5000000000002</v>
      </c>
      <c r="L3061" s="23">
        <f t="shared" si="161"/>
        <v>715.00000000000011</v>
      </c>
      <c r="M3061" s="33">
        <v>0.4</v>
      </c>
      <c r="N3061" s="30">
        <f t="shared" si="171"/>
        <v>0.55000000000000004</v>
      </c>
      <c r="O3061" s="31">
        <v>1787.5</v>
      </c>
      <c r="P3061" s="31">
        <v>715</v>
      </c>
      <c r="Q3061" s="30">
        <f t="shared" si="172"/>
        <v>983.12500000000023</v>
      </c>
      <c r="R3061" s="27">
        <f t="shared" si="173"/>
        <v>6</v>
      </c>
    </row>
    <row r="3062" spans="1:18">
      <c r="A3062" s="1"/>
      <c r="B3062" s="6" t="s">
        <v>14</v>
      </c>
      <c r="C3062" s="6">
        <v>1185732</v>
      </c>
      <c r="D3062" s="7">
        <v>44379</v>
      </c>
      <c r="E3062" s="6" t="s">
        <v>33</v>
      </c>
      <c r="F3062" s="6" t="s">
        <v>108</v>
      </c>
      <c r="G3062" s="6" t="s">
        <v>109</v>
      </c>
      <c r="H3062" s="6" t="s">
        <v>17</v>
      </c>
      <c r="I3062" s="25">
        <v>0.5</v>
      </c>
      <c r="J3062" s="22">
        <v>5500</v>
      </c>
      <c r="K3062" s="23">
        <f t="shared" ref="K3062:K3316" si="174">I3062*J3062</f>
        <v>2750</v>
      </c>
      <c r="L3062" s="23">
        <f t="shared" ref="L3062:L3316" si="175">K3062*M3062</f>
        <v>825</v>
      </c>
      <c r="M3062" s="33">
        <v>0.3</v>
      </c>
      <c r="N3062" s="30">
        <f t="shared" si="171"/>
        <v>0.5</v>
      </c>
      <c r="O3062" s="31">
        <v>2750</v>
      </c>
      <c r="P3062" s="31">
        <v>825</v>
      </c>
      <c r="Q3062" s="30">
        <f t="shared" si="172"/>
        <v>1375</v>
      </c>
      <c r="R3062" s="27">
        <f t="shared" si="173"/>
        <v>7</v>
      </c>
    </row>
    <row r="3063" spans="1:18">
      <c r="A3063" s="1"/>
      <c r="B3063" s="6" t="s">
        <v>14</v>
      </c>
      <c r="C3063" s="6">
        <v>1185732</v>
      </c>
      <c r="D3063" s="7">
        <v>44379</v>
      </c>
      <c r="E3063" s="6" t="s">
        <v>33</v>
      </c>
      <c r="F3063" s="6" t="s">
        <v>108</v>
      </c>
      <c r="G3063" s="6" t="s">
        <v>109</v>
      </c>
      <c r="H3063" s="6" t="s">
        <v>18</v>
      </c>
      <c r="I3063" s="25">
        <v>0.45000000000000007</v>
      </c>
      <c r="J3063" s="22">
        <v>3000</v>
      </c>
      <c r="K3063" s="23">
        <f t="shared" si="174"/>
        <v>1350.0000000000002</v>
      </c>
      <c r="L3063" s="23">
        <f t="shared" si="175"/>
        <v>472.50000000000006</v>
      </c>
      <c r="M3063" s="33">
        <v>0.35</v>
      </c>
      <c r="N3063" s="30">
        <f t="shared" si="171"/>
        <v>0.45</v>
      </c>
      <c r="O3063" s="31">
        <v>1350</v>
      </c>
      <c r="P3063" s="31">
        <v>472.5</v>
      </c>
      <c r="Q3063" s="30">
        <f t="shared" si="172"/>
        <v>607.50000000000011</v>
      </c>
      <c r="R3063" s="27">
        <f t="shared" si="173"/>
        <v>7</v>
      </c>
    </row>
    <row r="3064" spans="1:18">
      <c r="A3064" s="1"/>
      <c r="B3064" s="6" t="s">
        <v>14</v>
      </c>
      <c r="C3064" s="6">
        <v>1185732</v>
      </c>
      <c r="D3064" s="7">
        <v>44379</v>
      </c>
      <c r="E3064" s="6" t="s">
        <v>33</v>
      </c>
      <c r="F3064" s="6" t="s">
        <v>108</v>
      </c>
      <c r="G3064" s="6" t="s">
        <v>109</v>
      </c>
      <c r="H3064" s="6" t="s">
        <v>19</v>
      </c>
      <c r="I3064" s="25">
        <v>0.4</v>
      </c>
      <c r="J3064" s="22">
        <v>2250</v>
      </c>
      <c r="K3064" s="23">
        <f t="shared" si="174"/>
        <v>900</v>
      </c>
      <c r="L3064" s="23">
        <f t="shared" si="175"/>
        <v>270</v>
      </c>
      <c r="M3064" s="33">
        <v>0.3</v>
      </c>
      <c r="N3064" s="30">
        <f t="shared" si="171"/>
        <v>0.4</v>
      </c>
      <c r="O3064" s="31">
        <v>900</v>
      </c>
      <c r="P3064" s="31">
        <v>270</v>
      </c>
      <c r="Q3064" s="30">
        <f t="shared" si="172"/>
        <v>360</v>
      </c>
      <c r="R3064" s="27">
        <f t="shared" si="173"/>
        <v>7</v>
      </c>
    </row>
    <row r="3065" spans="1:18">
      <c r="A3065" s="1"/>
      <c r="B3065" s="6" t="s">
        <v>14</v>
      </c>
      <c r="C3065" s="6">
        <v>1185732</v>
      </c>
      <c r="D3065" s="7">
        <v>44379</v>
      </c>
      <c r="E3065" s="6" t="s">
        <v>33</v>
      </c>
      <c r="F3065" s="6" t="s">
        <v>108</v>
      </c>
      <c r="G3065" s="6" t="s">
        <v>109</v>
      </c>
      <c r="H3065" s="6" t="s">
        <v>20</v>
      </c>
      <c r="I3065" s="25">
        <v>0.4</v>
      </c>
      <c r="J3065" s="22">
        <v>1750</v>
      </c>
      <c r="K3065" s="23">
        <f t="shared" si="174"/>
        <v>700</v>
      </c>
      <c r="L3065" s="23">
        <f t="shared" si="175"/>
        <v>210</v>
      </c>
      <c r="M3065" s="33">
        <v>0.3</v>
      </c>
      <c r="N3065" s="30">
        <f t="shared" si="171"/>
        <v>0.4</v>
      </c>
      <c r="O3065" s="31">
        <v>700</v>
      </c>
      <c r="P3065" s="31">
        <v>210</v>
      </c>
      <c r="Q3065" s="30">
        <f t="shared" si="172"/>
        <v>280</v>
      </c>
      <c r="R3065" s="27">
        <f t="shared" si="173"/>
        <v>7</v>
      </c>
    </row>
    <row r="3066" spans="1:18">
      <c r="A3066" s="1"/>
      <c r="B3066" s="6" t="s">
        <v>14</v>
      </c>
      <c r="C3066" s="6">
        <v>1185732</v>
      </c>
      <c r="D3066" s="7">
        <v>44379</v>
      </c>
      <c r="E3066" s="6" t="s">
        <v>33</v>
      </c>
      <c r="F3066" s="6" t="s">
        <v>108</v>
      </c>
      <c r="G3066" s="6" t="s">
        <v>109</v>
      </c>
      <c r="H3066" s="6" t="s">
        <v>21</v>
      </c>
      <c r="I3066" s="25">
        <v>0.5</v>
      </c>
      <c r="J3066" s="22">
        <v>2000</v>
      </c>
      <c r="K3066" s="23">
        <f t="shared" si="174"/>
        <v>1000</v>
      </c>
      <c r="L3066" s="23">
        <f t="shared" si="175"/>
        <v>500</v>
      </c>
      <c r="M3066" s="33">
        <v>0.5</v>
      </c>
      <c r="N3066" s="30">
        <f t="shared" si="171"/>
        <v>0.5</v>
      </c>
      <c r="O3066" s="31">
        <v>1000</v>
      </c>
      <c r="P3066" s="31">
        <v>500</v>
      </c>
      <c r="Q3066" s="30">
        <f t="shared" si="172"/>
        <v>500</v>
      </c>
      <c r="R3066" s="27">
        <f t="shared" si="173"/>
        <v>7</v>
      </c>
    </row>
    <row r="3067" spans="1:18">
      <c r="A3067" s="1"/>
      <c r="B3067" s="6" t="s">
        <v>14</v>
      </c>
      <c r="C3067" s="6">
        <v>1185732</v>
      </c>
      <c r="D3067" s="7">
        <v>44379</v>
      </c>
      <c r="E3067" s="6" t="s">
        <v>33</v>
      </c>
      <c r="F3067" s="6" t="s">
        <v>108</v>
      </c>
      <c r="G3067" s="6" t="s">
        <v>109</v>
      </c>
      <c r="H3067" s="6" t="s">
        <v>22</v>
      </c>
      <c r="I3067" s="25">
        <v>0.55000000000000004</v>
      </c>
      <c r="J3067" s="22">
        <v>3750</v>
      </c>
      <c r="K3067" s="23">
        <f t="shared" si="174"/>
        <v>2062.5</v>
      </c>
      <c r="L3067" s="23">
        <f t="shared" si="175"/>
        <v>825</v>
      </c>
      <c r="M3067" s="33">
        <v>0.4</v>
      </c>
      <c r="N3067" s="30">
        <f t="shared" si="171"/>
        <v>0.55000000000000004</v>
      </c>
      <c r="O3067" s="31">
        <v>2062.5</v>
      </c>
      <c r="P3067" s="31">
        <v>825</v>
      </c>
      <c r="Q3067" s="30">
        <f t="shared" si="172"/>
        <v>1134.375</v>
      </c>
      <c r="R3067" s="27">
        <f t="shared" si="173"/>
        <v>7</v>
      </c>
    </row>
    <row r="3068" spans="1:18">
      <c r="A3068" s="1"/>
      <c r="B3068" s="6" t="s">
        <v>14</v>
      </c>
      <c r="C3068" s="6">
        <v>1185732</v>
      </c>
      <c r="D3068" s="7">
        <v>44411</v>
      </c>
      <c r="E3068" s="6" t="s">
        <v>33</v>
      </c>
      <c r="F3068" s="6" t="s">
        <v>108</v>
      </c>
      <c r="G3068" s="6" t="s">
        <v>109</v>
      </c>
      <c r="H3068" s="6" t="s">
        <v>17</v>
      </c>
      <c r="I3068" s="25">
        <v>0.5</v>
      </c>
      <c r="J3068" s="22">
        <v>5250</v>
      </c>
      <c r="K3068" s="23">
        <f t="shared" si="174"/>
        <v>2625</v>
      </c>
      <c r="L3068" s="23">
        <f t="shared" si="175"/>
        <v>787.5</v>
      </c>
      <c r="M3068" s="33">
        <v>0.3</v>
      </c>
      <c r="N3068" s="30">
        <f t="shared" si="171"/>
        <v>0.5</v>
      </c>
      <c r="O3068" s="31">
        <v>2625</v>
      </c>
      <c r="P3068" s="31">
        <v>787.5</v>
      </c>
      <c r="Q3068" s="30">
        <f t="shared" si="172"/>
        <v>1312.5</v>
      </c>
      <c r="R3068" s="27">
        <f t="shared" si="173"/>
        <v>8</v>
      </c>
    </row>
    <row r="3069" spans="1:18">
      <c r="A3069" s="1"/>
      <c r="B3069" s="6" t="s">
        <v>14</v>
      </c>
      <c r="C3069" s="6">
        <v>1185732</v>
      </c>
      <c r="D3069" s="7">
        <v>44411</v>
      </c>
      <c r="E3069" s="6" t="s">
        <v>33</v>
      </c>
      <c r="F3069" s="6" t="s">
        <v>108</v>
      </c>
      <c r="G3069" s="6" t="s">
        <v>109</v>
      </c>
      <c r="H3069" s="6" t="s">
        <v>18</v>
      </c>
      <c r="I3069" s="25">
        <v>0.45000000000000007</v>
      </c>
      <c r="J3069" s="22">
        <v>3000</v>
      </c>
      <c r="K3069" s="23">
        <f t="shared" si="174"/>
        <v>1350.0000000000002</v>
      </c>
      <c r="L3069" s="23">
        <f t="shared" si="175"/>
        <v>472.50000000000006</v>
      </c>
      <c r="M3069" s="33">
        <v>0.35</v>
      </c>
      <c r="N3069" s="30">
        <f t="shared" si="171"/>
        <v>0.45</v>
      </c>
      <c r="O3069" s="31">
        <v>1350</v>
      </c>
      <c r="P3069" s="31">
        <v>472.5</v>
      </c>
      <c r="Q3069" s="30">
        <f t="shared" si="172"/>
        <v>607.50000000000011</v>
      </c>
      <c r="R3069" s="27">
        <f t="shared" si="173"/>
        <v>8</v>
      </c>
    </row>
    <row r="3070" spans="1:18">
      <c r="A3070" s="1"/>
      <c r="B3070" s="6" t="s">
        <v>14</v>
      </c>
      <c r="C3070" s="6">
        <v>1185732</v>
      </c>
      <c r="D3070" s="7">
        <v>44411</v>
      </c>
      <c r="E3070" s="6" t="s">
        <v>33</v>
      </c>
      <c r="F3070" s="6" t="s">
        <v>108</v>
      </c>
      <c r="G3070" s="6" t="s">
        <v>109</v>
      </c>
      <c r="H3070" s="6" t="s">
        <v>19</v>
      </c>
      <c r="I3070" s="25">
        <v>0.4</v>
      </c>
      <c r="J3070" s="22">
        <v>2250</v>
      </c>
      <c r="K3070" s="23">
        <f t="shared" si="174"/>
        <v>900</v>
      </c>
      <c r="L3070" s="23">
        <f t="shared" si="175"/>
        <v>270</v>
      </c>
      <c r="M3070" s="33">
        <v>0.3</v>
      </c>
      <c r="N3070" s="30">
        <f t="shared" si="171"/>
        <v>0.4</v>
      </c>
      <c r="O3070" s="31">
        <v>900</v>
      </c>
      <c r="P3070" s="31">
        <v>270</v>
      </c>
      <c r="Q3070" s="30">
        <f t="shared" si="172"/>
        <v>360</v>
      </c>
      <c r="R3070" s="27">
        <f t="shared" si="173"/>
        <v>8</v>
      </c>
    </row>
    <row r="3071" spans="1:18">
      <c r="A3071" s="1"/>
      <c r="B3071" s="6" t="s">
        <v>14</v>
      </c>
      <c r="C3071" s="6">
        <v>1185732</v>
      </c>
      <c r="D3071" s="7">
        <v>44411</v>
      </c>
      <c r="E3071" s="6" t="s">
        <v>33</v>
      </c>
      <c r="F3071" s="6" t="s">
        <v>108</v>
      </c>
      <c r="G3071" s="6" t="s">
        <v>109</v>
      </c>
      <c r="H3071" s="6" t="s">
        <v>20</v>
      </c>
      <c r="I3071" s="25">
        <v>0.4</v>
      </c>
      <c r="J3071" s="22">
        <v>2000</v>
      </c>
      <c r="K3071" s="23">
        <f t="shared" si="174"/>
        <v>800</v>
      </c>
      <c r="L3071" s="23">
        <f t="shared" si="175"/>
        <v>240</v>
      </c>
      <c r="M3071" s="33">
        <v>0.3</v>
      </c>
      <c r="N3071" s="30">
        <f t="shared" si="171"/>
        <v>0.4</v>
      </c>
      <c r="O3071" s="31">
        <v>800</v>
      </c>
      <c r="P3071" s="31">
        <v>240</v>
      </c>
      <c r="Q3071" s="30">
        <f t="shared" si="172"/>
        <v>320</v>
      </c>
      <c r="R3071" s="27">
        <f t="shared" si="173"/>
        <v>8</v>
      </c>
    </row>
    <row r="3072" spans="1:18">
      <c r="A3072" s="1"/>
      <c r="B3072" s="6" t="s">
        <v>14</v>
      </c>
      <c r="C3072" s="6">
        <v>1185732</v>
      </c>
      <c r="D3072" s="7">
        <v>44411</v>
      </c>
      <c r="E3072" s="6" t="s">
        <v>33</v>
      </c>
      <c r="F3072" s="6" t="s">
        <v>108</v>
      </c>
      <c r="G3072" s="6" t="s">
        <v>109</v>
      </c>
      <c r="H3072" s="6" t="s">
        <v>21</v>
      </c>
      <c r="I3072" s="25">
        <v>0.5</v>
      </c>
      <c r="J3072" s="22">
        <v>1750</v>
      </c>
      <c r="K3072" s="23">
        <f t="shared" si="174"/>
        <v>875</v>
      </c>
      <c r="L3072" s="23">
        <f t="shared" si="175"/>
        <v>437.5</v>
      </c>
      <c r="M3072" s="33">
        <v>0.5</v>
      </c>
      <c r="N3072" s="30">
        <f t="shared" si="171"/>
        <v>0.5</v>
      </c>
      <c r="O3072" s="31">
        <v>875</v>
      </c>
      <c r="P3072" s="31">
        <v>437.5</v>
      </c>
      <c r="Q3072" s="30">
        <f t="shared" si="172"/>
        <v>437.5</v>
      </c>
      <c r="R3072" s="27">
        <f t="shared" si="173"/>
        <v>8</v>
      </c>
    </row>
    <row r="3073" spans="1:18">
      <c r="A3073" s="1"/>
      <c r="B3073" s="6" t="s">
        <v>14</v>
      </c>
      <c r="C3073" s="6">
        <v>1185732</v>
      </c>
      <c r="D3073" s="7">
        <v>44411</v>
      </c>
      <c r="E3073" s="6" t="s">
        <v>33</v>
      </c>
      <c r="F3073" s="6" t="s">
        <v>108</v>
      </c>
      <c r="G3073" s="6" t="s">
        <v>109</v>
      </c>
      <c r="H3073" s="6" t="s">
        <v>22</v>
      </c>
      <c r="I3073" s="25">
        <v>0.55000000000000004</v>
      </c>
      <c r="J3073" s="22">
        <v>3500</v>
      </c>
      <c r="K3073" s="23">
        <f t="shared" si="174"/>
        <v>1925.0000000000002</v>
      </c>
      <c r="L3073" s="23">
        <f t="shared" si="175"/>
        <v>770.00000000000011</v>
      </c>
      <c r="M3073" s="33">
        <v>0.4</v>
      </c>
      <c r="N3073" s="30">
        <f t="shared" si="171"/>
        <v>0.55000000000000004</v>
      </c>
      <c r="O3073" s="31">
        <v>1925</v>
      </c>
      <c r="P3073" s="31">
        <v>770</v>
      </c>
      <c r="Q3073" s="30">
        <f t="shared" si="172"/>
        <v>1058.7500000000002</v>
      </c>
      <c r="R3073" s="27">
        <f t="shared" si="173"/>
        <v>8</v>
      </c>
    </row>
    <row r="3074" spans="1:18">
      <c r="A3074" s="1"/>
      <c r="B3074" s="6" t="s">
        <v>14</v>
      </c>
      <c r="C3074" s="6">
        <v>1185732</v>
      </c>
      <c r="D3074" s="7">
        <v>44443</v>
      </c>
      <c r="E3074" s="6" t="s">
        <v>33</v>
      </c>
      <c r="F3074" s="6" t="s">
        <v>108</v>
      </c>
      <c r="G3074" s="6" t="s">
        <v>109</v>
      </c>
      <c r="H3074" s="6" t="s">
        <v>17</v>
      </c>
      <c r="I3074" s="25">
        <v>0.35000000000000003</v>
      </c>
      <c r="J3074" s="22">
        <v>4750</v>
      </c>
      <c r="K3074" s="23">
        <f t="shared" si="174"/>
        <v>1662.5000000000002</v>
      </c>
      <c r="L3074" s="23">
        <f t="shared" si="175"/>
        <v>498.75000000000006</v>
      </c>
      <c r="M3074" s="33">
        <v>0.3</v>
      </c>
      <c r="N3074" s="30">
        <f t="shared" si="171"/>
        <v>0.35</v>
      </c>
      <c r="O3074" s="31">
        <v>1662.5</v>
      </c>
      <c r="P3074" s="31">
        <v>498.75</v>
      </c>
      <c r="Q3074" s="30">
        <f t="shared" si="172"/>
        <v>581.875</v>
      </c>
      <c r="R3074" s="27">
        <f t="shared" si="173"/>
        <v>9</v>
      </c>
    </row>
    <row r="3075" spans="1:18">
      <c r="A3075" s="1"/>
      <c r="B3075" s="6" t="s">
        <v>14</v>
      </c>
      <c r="C3075" s="6">
        <v>1185732</v>
      </c>
      <c r="D3075" s="7">
        <v>44443</v>
      </c>
      <c r="E3075" s="6" t="s">
        <v>33</v>
      </c>
      <c r="F3075" s="6" t="s">
        <v>108</v>
      </c>
      <c r="G3075" s="6" t="s">
        <v>109</v>
      </c>
      <c r="H3075" s="6" t="s">
        <v>18</v>
      </c>
      <c r="I3075" s="25">
        <v>0.3000000000000001</v>
      </c>
      <c r="J3075" s="22">
        <v>2500</v>
      </c>
      <c r="K3075" s="23">
        <f t="shared" si="174"/>
        <v>750.00000000000023</v>
      </c>
      <c r="L3075" s="23">
        <f t="shared" si="175"/>
        <v>262.50000000000006</v>
      </c>
      <c r="M3075" s="33">
        <v>0.35</v>
      </c>
      <c r="N3075" s="30">
        <f t="shared" ref="N3075:N3138" si="176">_xlfn.NUMBERVALUE(SUBSTITUTE(I3075,"$",""))</f>
        <v>0.3</v>
      </c>
      <c r="O3075" s="31">
        <v>750</v>
      </c>
      <c r="P3075" s="31">
        <v>262.5</v>
      </c>
      <c r="Q3075" s="30">
        <f t="shared" ref="Q3075:Q3138" si="177">N3075*K3075</f>
        <v>225.00000000000006</v>
      </c>
      <c r="R3075" s="27">
        <f t="shared" si="173"/>
        <v>9</v>
      </c>
    </row>
    <row r="3076" spans="1:18">
      <c r="A3076" s="1"/>
      <c r="B3076" s="6" t="s">
        <v>14</v>
      </c>
      <c r="C3076" s="6">
        <v>1185732</v>
      </c>
      <c r="D3076" s="7">
        <v>44443</v>
      </c>
      <c r="E3076" s="6" t="s">
        <v>33</v>
      </c>
      <c r="F3076" s="6" t="s">
        <v>108</v>
      </c>
      <c r="G3076" s="6" t="s">
        <v>109</v>
      </c>
      <c r="H3076" s="6" t="s">
        <v>19</v>
      </c>
      <c r="I3076" s="25">
        <v>0.25000000000000006</v>
      </c>
      <c r="J3076" s="22">
        <v>1500</v>
      </c>
      <c r="K3076" s="23">
        <f t="shared" si="174"/>
        <v>375.00000000000006</v>
      </c>
      <c r="L3076" s="23">
        <f t="shared" si="175"/>
        <v>112.50000000000001</v>
      </c>
      <c r="M3076" s="33">
        <v>0.3</v>
      </c>
      <c r="N3076" s="30">
        <f t="shared" si="176"/>
        <v>0.25</v>
      </c>
      <c r="O3076" s="31">
        <v>375</v>
      </c>
      <c r="P3076" s="31">
        <v>112.5</v>
      </c>
      <c r="Q3076" s="30">
        <f t="shared" si="177"/>
        <v>93.750000000000014</v>
      </c>
      <c r="R3076" s="27">
        <f t="shared" si="173"/>
        <v>9</v>
      </c>
    </row>
    <row r="3077" spans="1:18">
      <c r="A3077" s="1"/>
      <c r="B3077" s="6" t="s">
        <v>14</v>
      </c>
      <c r="C3077" s="6">
        <v>1185732</v>
      </c>
      <c r="D3077" s="7">
        <v>44443</v>
      </c>
      <c r="E3077" s="6" t="s">
        <v>33</v>
      </c>
      <c r="F3077" s="6" t="s">
        <v>108</v>
      </c>
      <c r="G3077" s="6" t="s">
        <v>109</v>
      </c>
      <c r="H3077" s="6" t="s">
        <v>20</v>
      </c>
      <c r="I3077" s="25">
        <v>0.25000000000000006</v>
      </c>
      <c r="J3077" s="22">
        <v>1250</v>
      </c>
      <c r="K3077" s="23">
        <f t="shared" si="174"/>
        <v>312.50000000000006</v>
      </c>
      <c r="L3077" s="23">
        <f t="shared" si="175"/>
        <v>93.750000000000014</v>
      </c>
      <c r="M3077" s="33">
        <v>0.3</v>
      </c>
      <c r="N3077" s="30">
        <f t="shared" si="176"/>
        <v>0.25</v>
      </c>
      <c r="O3077" s="31">
        <v>312.5</v>
      </c>
      <c r="P3077" s="31">
        <v>93.75</v>
      </c>
      <c r="Q3077" s="30">
        <f t="shared" si="177"/>
        <v>78.125000000000014</v>
      </c>
      <c r="R3077" s="27">
        <f t="shared" si="173"/>
        <v>9</v>
      </c>
    </row>
    <row r="3078" spans="1:18">
      <c r="A3078" s="1"/>
      <c r="B3078" s="6" t="s">
        <v>14</v>
      </c>
      <c r="C3078" s="6">
        <v>1185732</v>
      </c>
      <c r="D3078" s="7">
        <v>44443</v>
      </c>
      <c r="E3078" s="6" t="s">
        <v>33</v>
      </c>
      <c r="F3078" s="6" t="s">
        <v>108</v>
      </c>
      <c r="G3078" s="6" t="s">
        <v>109</v>
      </c>
      <c r="H3078" s="6" t="s">
        <v>21</v>
      </c>
      <c r="I3078" s="25">
        <v>0.35000000000000003</v>
      </c>
      <c r="J3078" s="22">
        <v>1250</v>
      </c>
      <c r="K3078" s="23">
        <f t="shared" si="174"/>
        <v>437.50000000000006</v>
      </c>
      <c r="L3078" s="23">
        <f t="shared" si="175"/>
        <v>218.75000000000003</v>
      </c>
      <c r="M3078" s="33">
        <v>0.5</v>
      </c>
      <c r="N3078" s="30">
        <f t="shared" si="176"/>
        <v>0.35</v>
      </c>
      <c r="O3078" s="31">
        <v>437.5</v>
      </c>
      <c r="P3078" s="31">
        <v>218.75</v>
      </c>
      <c r="Q3078" s="30">
        <f t="shared" si="177"/>
        <v>153.125</v>
      </c>
      <c r="R3078" s="27">
        <f t="shared" si="173"/>
        <v>9</v>
      </c>
    </row>
    <row r="3079" spans="1:18">
      <c r="A3079" s="1"/>
      <c r="B3079" s="6" t="s">
        <v>14</v>
      </c>
      <c r="C3079" s="6">
        <v>1185732</v>
      </c>
      <c r="D3079" s="7">
        <v>44443</v>
      </c>
      <c r="E3079" s="6" t="s">
        <v>33</v>
      </c>
      <c r="F3079" s="6" t="s">
        <v>108</v>
      </c>
      <c r="G3079" s="6" t="s">
        <v>109</v>
      </c>
      <c r="H3079" s="6" t="s">
        <v>22</v>
      </c>
      <c r="I3079" s="25">
        <v>0.4</v>
      </c>
      <c r="J3079" s="22">
        <v>2000</v>
      </c>
      <c r="K3079" s="23">
        <f t="shared" si="174"/>
        <v>800</v>
      </c>
      <c r="L3079" s="23">
        <f t="shared" si="175"/>
        <v>320</v>
      </c>
      <c r="M3079" s="33">
        <v>0.4</v>
      </c>
      <c r="N3079" s="30">
        <f t="shared" si="176"/>
        <v>0.4</v>
      </c>
      <c r="O3079" s="31">
        <v>800</v>
      </c>
      <c r="P3079" s="31">
        <v>320</v>
      </c>
      <c r="Q3079" s="30">
        <f t="shared" si="177"/>
        <v>320</v>
      </c>
      <c r="R3079" s="27">
        <f t="shared" si="173"/>
        <v>9</v>
      </c>
    </row>
    <row r="3080" spans="1:18">
      <c r="A3080" s="1"/>
      <c r="B3080" s="6" t="s">
        <v>14</v>
      </c>
      <c r="C3080" s="6">
        <v>1185732</v>
      </c>
      <c r="D3080" s="7">
        <v>44472</v>
      </c>
      <c r="E3080" s="6" t="s">
        <v>33</v>
      </c>
      <c r="F3080" s="6" t="s">
        <v>108</v>
      </c>
      <c r="G3080" s="6" t="s">
        <v>109</v>
      </c>
      <c r="H3080" s="6" t="s">
        <v>17</v>
      </c>
      <c r="I3080" s="25">
        <v>0.44999999999999996</v>
      </c>
      <c r="J3080" s="22">
        <v>3750</v>
      </c>
      <c r="K3080" s="23">
        <f t="shared" si="174"/>
        <v>1687.4999999999998</v>
      </c>
      <c r="L3080" s="23">
        <f t="shared" si="175"/>
        <v>506.24999999999989</v>
      </c>
      <c r="M3080" s="33">
        <v>0.3</v>
      </c>
      <c r="N3080" s="30">
        <f t="shared" si="176"/>
        <v>0.45</v>
      </c>
      <c r="O3080" s="31">
        <v>1687.5</v>
      </c>
      <c r="P3080" s="31">
        <v>506.25</v>
      </c>
      <c r="Q3080" s="30">
        <f t="shared" si="177"/>
        <v>759.37499999999989</v>
      </c>
      <c r="R3080" s="27">
        <f t="shared" si="173"/>
        <v>10</v>
      </c>
    </row>
    <row r="3081" spans="1:18">
      <c r="A3081" s="1"/>
      <c r="B3081" s="6" t="s">
        <v>14</v>
      </c>
      <c r="C3081" s="6">
        <v>1185732</v>
      </c>
      <c r="D3081" s="7">
        <v>44472</v>
      </c>
      <c r="E3081" s="6" t="s">
        <v>33</v>
      </c>
      <c r="F3081" s="6" t="s">
        <v>108</v>
      </c>
      <c r="G3081" s="6" t="s">
        <v>109</v>
      </c>
      <c r="H3081" s="6" t="s">
        <v>18</v>
      </c>
      <c r="I3081" s="25">
        <v>0.35000000000000003</v>
      </c>
      <c r="J3081" s="22">
        <v>2250</v>
      </c>
      <c r="K3081" s="23">
        <f t="shared" si="174"/>
        <v>787.50000000000011</v>
      </c>
      <c r="L3081" s="23">
        <f t="shared" si="175"/>
        <v>275.625</v>
      </c>
      <c r="M3081" s="33">
        <v>0.35</v>
      </c>
      <c r="N3081" s="30">
        <f t="shared" si="176"/>
        <v>0.35</v>
      </c>
      <c r="O3081" s="31">
        <v>787.5</v>
      </c>
      <c r="P3081" s="31">
        <v>275.625</v>
      </c>
      <c r="Q3081" s="30">
        <f t="shared" si="177"/>
        <v>275.625</v>
      </c>
      <c r="R3081" s="27">
        <f t="shared" si="173"/>
        <v>10</v>
      </c>
    </row>
    <row r="3082" spans="1:18">
      <c r="A3082" s="1"/>
      <c r="B3082" s="6" t="s">
        <v>14</v>
      </c>
      <c r="C3082" s="6">
        <v>1185732</v>
      </c>
      <c r="D3082" s="7">
        <v>44472</v>
      </c>
      <c r="E3082" s="6" t="s">
        <v>33</v>
      </c>
      <c r="F3082" s="6" t="s">
        <v>108</v>
      </c>
      <c r="G3082" s="6" t="s">
        <v>109</v>
      </c>
      <c r="H3082" s="6" t="s">
        <v>19</v>
      </c>
      <c r="I3082" s="25">
        <v>0.35000000000000003</v>
      </c>
      <c r="J3082" s="22">
        <v>1250</v>
      </c>
      <c r="K3082" s="23">
        <f t="shared" si="174"/>
        <v>437.50000000000006</v>
      </c>
      <c r="L3082" s="23">
        <f t="shared" si="175"/>
        <v>131.25</v>
      </c>
      <c r="M3082" s="33">
        <v>0.3</v>
      </c>
      <c r="N3082" s="30">
        <f t="shared" si="176"/>
        <v>0.35</v>
      </c>
      <c r="O3082" s="31">
        <v>437.5</v>
      </c>
      <c r="P3082" s="31">
        <v>131.25</v>
      </c>
      <c r="Q3082" s="30">
        <f t="shared" si="177"/>
        <v>153.125</v>
      </c>
      <c r="R3082" s="27">
        <f t="shared" ref="R3082:R3145" si="178">MONTH(D3082)</f>
        <v>10</v>
      </c>
    </row>
    <row r="3083" spans="1:18">
      <c r="A3083" s="1"/>
      <c r="B3083" s="6" t="s">
        <v>14</v>
      </c>
      <c r="C3083" s="6">
        <v>1185732</v>
      </c>
      <c r="D3083" s="7">
        <v>44472</v>
      </c>
      <c r="E3083" s="6" t="s">
        <v>33</v>
      </c>
      <c r="F3083" s="6" t="s">
        <v>108</v>
      </c>
      <c r="G3083" s="6" t="s">
        <v>109</v>
      </c>
      <c r="H3083" s="6" t="s">
        <v>20</v>
      </c>
      <c r="I3083" s="25">
        <v>0.35000000000000003</v>
      </c>
      <c r="J3083" s="22">
        <v>1250</v>
      </c>
      <c r="K3083" s="23">
        <f t="shared" si="174"/>
        <v>437.50000000000006</v>
      </c>
      <c r="L3083" s="23">
        <f t="shared" si="175"/>
        <v>131.25</v>
      </c>
      <c r="M3083" s="33">
        <v>0.3</v>
      </c>
      <c r="N3083" s="30">
        <f t="shared" si="176"/>
        <v>0.35</v>
      </c>
      <c r="O3083" s="31">
        <v>437.5</v>
      </c>
      <c r="P3083" s="31">
        <v>131.25</v>
      </c>
      <c r="Q3083" s="30">
        <f t="shared" si="177"/>
        <v>153.125</v>
      </c>
      <c r="R3083" s="27">
        <f t="shared" si="178"/>
        <v>10</v>
      </c>
    </row>
    <row r="3084" spans="1:18">
      <c r="A3084" s="1"/>
      <c r="B3084" s="6" t="s">
        <v>14</v>
      </c>
      <c r="C3084" s="6">
        <v>1185732</v>
      </c>
      <c r="D3084" s="7">
        <v>44472</v>
      </c>
      <c r="E3084" s="6" t="s">
        <v>33</v>
      </c>
      <c r="F3084" s="6" t="s">
        <v>108</v>
      </c>
      <c r="G3084" s="6" t="s">
        <v>109</v>
      </c>
      <c r="H3084" s="6" t="s">
        <v>21</v>
      </c>
      <c r="I3084" s="25">
        <v>0.44999999999999996</v>
      </c>
      <c r="J3084" s="22">
        <v>1250</v>
      </c>
      <c r="K3084" s="23">
        <f t="shared" si="174"/>
        <v>562.5</v>
      </c>
      <c r="L3084" s="23">
        <f t="shared" si="175"/>
        <v>281.25</v>
      </c>
      <c r="M3084" s="33">
        <v>0.5</v>
      </c>
      <c r="N3084" s="30">
        <f t="shared" si="176"/>
        <v>0.45</v>
      </c>
      <c r="O3084" s="31">
        <v>562.5</v>
      </c>
      <c r="P3084" s="31">
        <v>281.25</v>
      </c>
      <c r="Q3084" s="30">
        <f t="shared" si="177"/>
        <v>253.125</v>
      </c>
      <c r="R3084" s="27">
        <f t="shared" si="178"/>
        <v>10</v>
      </c>
    </row>
    <row r="3085" spans="1:18">
      <c r="A3085" s="1"/>
      <c r="B3085" s="6" t="s">
        <v>14</v>
      </c>
      <c r="C3085" s="6">
        <v>1185732</v>
      </c>
      <c r="D3085" s="7">
        <v>44472</v>
      </c>
      <c r="E3085" s="6" t="s">
        <v>33</v>
      </c>
      <c r="F3085" s="6" t="s">
        <v>108</v>
      </c>
      <c r="G3085" s="6" t="s">
        <v>109</v>
      </c>
      <c r="H3085" s="6" t="s">
        <v>22</v>
      </c>
      <c r="I3085" s="25">
        <v>0.49999999999999983</v>
      </c>
      <c r="J3085" s="22">
        <v>2500</v>
      </c>
      <c r="K3085" s="23">
        <f t="shared" si="174"/>
        <v>1249.9999999999995</v>
      </c>
      <c r="L3085" s="23">
        <f t="shared" si="175"/>
        <v>499.99999999999983</v>
      </c>
      <c r="M3085" s="33">
        <v>0.4</v>
      </c>
      <c r="N3085" s="30">
        <f t="shared" si="176"/>
        <v>0.5</v>
      </c>
      <c r="O3085" s="31">
        <v>1250</v>
      </c>
      <c r="P3085" s="31">
        <v>500</v>
      </c>
      <c r="Q3085" s="30">
        <f t="shared" si="177"/>
        <v>624.99999999999977</v>
      </c>
      <c r="R3085" s="27">
        <f t="shared" si="178"/>
        <v>10</v>
      </c>
    </row>
    <row r="3086" spans="1:18">
      <c r="A3086" s="1"/>
      <c r="B3086" s="6" t="s">
        <v>14</v>
      </c>
      <c r="C3086" s="6">
        <v>1185732</v>
      </c>
      <c r="D3086" s="7">
        <v>44503</v>
      </c>
      <c r="E3086" s="6" t="s">
        <v>33</v>
      </c>
      <c r="F3086" s="6" t="s">
        <v>108</v>
      </c>
      <c r="G3086" s="6" t="s">
        <v>109</v>
      </c>
      <c r="H3086" s="6" t="s">
        <v>17</v>
      </c>
      <c r="I3086" s="25">
        <v>0.44999999999999996</v>
      </c>
      <c r="J3086" s="22">
        <v>4000</v>
      </c>
      <c r="K3086" s="23">
        <f t="shared" si="174"/>
        <v>1799.9999999999998</v>
      </c>
      <c r="L3086" s="23">
        <f t="shared" si="175"/>
        <v>539.99999999999989</v>
      </c>
      <c r="M3086" s="33">
        <v>0.3</v>
      </c>
      <c r="N3086" s="30">
        <f t="shared" si="176"/>
        <v>0.45</v>
      </c>
      <c r="O3086" s="31">
        <v>1800</v>
      </c>
      <c r="P3086" s="31">
        <v>540</v>
      </c>
      <c r="Q3086" s="30">
        <f t="shared" si="177"/>
        <v>809.99999999999989</v>
      </c>
      <c r="R3086" s="27">
        <f t="shared" si="178"/>
        <v>11</v>
      </c>
    </row>
    <row r="3087" spans="1:18">
      <c r="A3087" s="1"/>
      <c r="B3087" s="6" t="s">
        <v>14</v>
      </c>
      <c r="C3087" s="6">
        <v>1185732</v>
      </c>
      <c r="D3087" s="7">
        <v>44503</v>
      </c>
      <c r="E3087" s="6" t="s">
        <v>33</v>
      </c>
      <c r="F3087" s="6" t="s">
        <v>108</v>
      </c>
      <c r="G3087" s="6" t="s">
        <v>109</v>
      </c>
      <c r="H3087" s="6" t="s">
        <v>18</v>
      </c>
      <c r="I3087" s="25">
        <v>0.35000000000000003</v>
      </c>
      <c r="J3087" s="22">
        <v>3000</v>
      </c>
      <c r="K3087" s="23">
        <f t="shared" si="174"/>
        <v>1050</v>
      </c>
      <c r="L3087" s="23">
        <f t="shared" si="175"/>
        <v>367.5</v>
      </c>
      <c r="M3087" s="33">
        <v>0.35</v>
      </c>
      <c r="N3087" s="30">
        <f t="shared" si="176"/>
        <v>0.35</v>
      </c>
      <c r="O3087" s="31">
        <v>1050</v>
      </c>
      <c r="P3087" s="31">
        <v>367.5</v>
      </c>
      <c r="Q3087" s="30">
        <f t="shared" si="177"/>
        <v>367.5</v>
      </c>
      <c r="R3087" s="27">
        <f t="shared" si="178"/>
        <v>11</v>
      </c>
    </row>
    <row r="3088" spans="1:18">
      <c r="A3088" s="1"/>
      <c r="B3088" s="6" t="s">
        <v>14</v>
      </c>
      <c r="C3088" s="6">
        <v>1185732</v>
      </c>
      <c r="D3088" s="7">
        <v>44503</v>
      </c>
      <c r="E3088" s="6" t="s">
        <v>33</v>
      </c>
      <c r="F3088" s="6" t="s">
        <v>108</v>
      </c>
      <c r="G3088" s="6" t="s">
        <v>109</v>
      </c>
      <c r="H3088" s="6" t="s">
        <v>19</v>
      </c>
      <c r="I3088" s="25">
        <v>0.35000000000000003</v>
      </c>
      <c r="J3088" s="22">
        <v>2450</v>
      </c>
      <c r="K3088" s="23">
        <f t="shared" si="174"/>
        <v>857.50000000000011</v>
      </c>
      <c r="L3088" s="23">
        <f t="shared" si="175"/>
        <v>257.25</v>
      </c>
      <c r="M3088" s="33">
        <v>0.3</v>
      </c>
      <c r="N3088" s="30">
        <f t="shared" si="176"/>
        <v>0.35</v>
      </c>
      <c r="O3088" s="31">
        <v>857.5</v>
      </c>
      <c r="P3088" s="31">
        <v>257.25</v>
      </c>
      <c r="Q3088" s="30">
        <f t="shared" si="177"/>
        <v>300.125</v>
      </c>
      <c r="R3088" s="27">
        <f t="shared" si="178"/>
        <v>11</v>
      </c>
    </row>
    <row r="3089" spans="1:18">
      <c r="A3089" s="1"/>
      <c r="B3089" s="6" t="s">
        <v>14</v>
      </c>
      <c r="C3089" s="6">
        <v>1185732</v>
      </c>
      <c r="D3089" s="7">
        <v>44503</v>
      </c>
      <c r="E3089" s="6" t="s">
        <v>33</v>
      </c>
      <c r="F3089" s="6" t="s">
        <v>108</v>
      </c>
      <c r="G3089" s="6" t="s">
        <v>109</v>
      </c>
      <c r="H3089" s="6" t="s">
        <v>20</v>
      </c>
      <c r="I3089" s="25">
        <v>0.35000000000000003</v>
      </c>
      <c r="J3089" s="22">
        <v>2250</v>
      </c>
      <c r="K3089" s="23">
        <f t="shared" si="174"/>
        <v>787.50000000000011</v>
      </c>
      <c r="L3089" s="23">
        <f t="shared" si="175"/>
        <v>236.25000000000003</v>
      </c>
      <c r="M3089" s="33">
        <v>0.3</v>
      </c>
      <c r="N3089" s="30">
        <f t="shared" si="176"/>
        <v>0.35</v>
      </c>
      <c r="O3089" s="31">
        <v>787.5</v>
      </c>
      <c r="P3089" s="31">
        <v>236.25</v>
      </c>
      <c r="Q3089" s="30">
        <f t="shared" si="177"/>
        <v>275.625</v>
      </c>
      <c r="R3089" s="27">
        <f t="shared" si="178"/>
        <v>11</v>
      </c>
    </row>
    <row r="3090" spans="1:18">
      <c r="A3090" s="1"/>
      <c r="B3090" s="6" t="s">
        <v>14</v>
      </c>
      <c r="C3090" s="6">
        <v>1185732</v>
      </c>
      <c r="D3090" s="7">
        <v>44503</v>
      </c>
      <c r="E3090" s="6" t="s">
        <v>33</v>
      </c>
      <c r="F3090" s="6" t="s">
        <v>108</v>
      </c>
      <c r="G3090" s="6" t="s">
        <v>109</v>
      </c>
      <c r="H3090" s="6" t="s">
        <v>21</v>
      </c>
      <c r="I3090" s="25">
        <v>0.6</v>
      </c>
      <c r="J3090" s="22">
        <v>2000</v>
      </c>
      <c r="K3090" s="23">
        <f t="shared" si="174"/>
        <v>1200</v>
      </c>
      <c r="L3090" s="23">
        <f t="shared" si="175"/>
        <v>600</v>
      </c>
      <c r="M3090" s="33">
        <v>0.5</v>
      </c>
      <c r="N3090" s="30">
        <f t="shared" si="176"/>
        <v>0.6</v>
      </c>
      <c r="O3090" s="31">
        <v>1200</v>
      </c>
      <c r="P3090" s="31">
        <v>600</v>
      </c>
      <c r="Q3090" s="30">
        <f t="shared" si="177"/>
        <v>720</v>
      </c>
      <c r="R3090" s="27">
        <f t="shared" si="178"/>
        <v>11</v>
      </c>
    </row>
    <row r="3091" spans="1:18">
      <c r="A3091" s="1"/>
      <c r="B3091" s="6" t="s">
        <v>14</v>
      </c>
      <c r="C3091" s="6">
        <v>1185732</v>
      </c>
      <c r="D3091" s="7">
        <v>44503</v>
      </c>
      <c r="E3091" s="6" t="s">
        <v>33</v>
      </c>
      <c r="F3091" s="6" t="s">
        <v>108</v>
      </c>
      <c r="G3091" s="6" t="s">
        <v>109</v>
      </c>
      <c r="H3091" s="6" t="s">
        <v>22</v>
      </c>
      <c r="I3091" s="25">
        <v>0.64999999999999991</v>
      </c>
      <c r="J3091" s="22">
        <v>3000</v>
      </c>
      <c r="K3091" s="23">
        <f t="shared" si="174"/>
        <v>1949.9999999999998</v>
      </c>
      <c r="L3091" s="23">
        <f t="shared" si="175"/>
        <v>780</v>
      </c>
      <c r="M3091" s="33">
        <v>0.4</v>
      </c>
      <c r="N3091" s="30">
        <f t="shared" si="176"/>
        <v>0.65</v>
      </c>
      <c r="O3091" s="31">
        <v>1950</v>
      </c>
      <c r="P3091" s="31">
        <v>780</v>
      </c>
      <c r="Q3091" s="30">
        <f t="shared" si="177"/>
        <v>1267.5</v>
      </c>
      <c r="R3091" s="27">
        <f t="shared" si="178"/>
        <v>11</v>
      </c>
    </row>
    <row r="3092" spans="1:18">
      <c r="A3092" s="1"/>
      <c r="B3092" s="6" t="s">
        <v>14</v>
      </c>
      <c r="C3092" s="6">
        <v>1185732</v>
      </c>
      <c r="D3092" s="7">
        <v>44532</v>
      </c>
      <c r="E3092" s="6" t="s">
        <v>33</v>
      </c>
      <c r="F3092" s="6" t="s">
        <v>108</v>
      </c>
      <c r="G3092" s="6" t="s">
        <v>109</v>
      </c>
      <c r="H3092" s="6" t="s">
        <v>17</v>
      </c>
      <c r="I3092" s="25">
        <v>0.6</v>
      </c>
      <c r="J3092" s="22">
        <v>5500</v>
      </c>
      <c r="K3092" s="23">
        <f t="shared" si="174"/>
        <v>3300</v>
      </c>
      <c r="L3092" s="23">
        <f t="shared" si="175"/>
        <v>990</v>
      </c>
      <c r="M3092" s="33">
        <v>0.3</v>
      </c>
      <c r="N3092" s="30">
        <f t="shared" si="176"/>
        <v>0.6</v>
      </c>
      <c r="O3092" s="31">
        <v>3300</v>
      </c>
      <c r="P3092" s="31">
        <v>990</v>
      </c>
      <c r="Q3092" s="30">
        <f t="shared" si="177"/>
        <v>1980</v>
      </c>
      <c r="R3092" s="27">
        <f t="shared" si="178"/>
        <v>12</v>
      </c>
    </row>
    <row r="3093" spans="1:18">
      <c r="A3093" s="1"/>
      <c r="B3093" s="6" t="s">
        <v>14</v>
      </c>
      <c r="C3093" s="6">
        <v>1185732</v>
      </c>
      <c r="D3093" s="7">
        <v>44532</v>
      </c>
      <c r="E3093" s="6" t="s">
        <v>33</v>
      </c>
      <c r="F3093" s="6" t="s">
        <v>108</v>
      </c>
      <c r="G3093" s="6" t="s">
        <v>109</v>
      </c>
      <c r="H3093" s="6" t="s">
        <v>18</v>
      </c>
      <c r="I3093" s="25">
        <v>0.5</v>
      </c>
      <c r="J3093" s="22">
        <v>3500</v>
      </c>
      <c r="K3093" s="23">
        <f t="shared" si="174"/>
        <v>1750</v>
      </c>
      <c r="L3093" s="23">
        <f t="shared" si="175"/>
        <v>612.5</v>
      </c>
      <c r="M3093" s="33">
        <v>0.35</v>
      </c>
      <c r="N3093" s="30">
        <f t="shared" si="176"/>
        <v>0.5</v>
      </c>
      <c r="O3093" s="31">
        <v>1750</v>
      </c>
      <c r="P3093" s="31">
        <v>612.5</v>
      </c>
      <c r="Q3093" s="30">
        <f t="shared" si="177"/>
        <v>875</v>
      </c>
      <c r="R3093" s="27">
        <f t="shared" si="178"/>
        <v>12</v>
      </c>
    </row>
    <row r="3094" spans="1:18">
      <c r="A3094" s="1"/>
      <c r="B3094" s="6" t="s">
        <v>14</v>
      </c>
      <c r="C3094" s="6">
        <v>1185732</v>
      </c>
      <c r="D3094" s="7">
        <v>44532</v>
      </c>
      <c r="E3094" s="6" t="s">
        <v>33</v>
      </c>
      <c r="F3094" s="6" t="s">
        <v>108</v>
      </c>
      <c r="G3094" s="6" t="s">
        <v>109</v>
      </c>
      <c r="H3094" s="6" t="s">
        <v>19</v>
      </c>
      <c r="I3094" s="25">
        <v>0.5</v>
      </c>
      <c r="J3094" s="22">
        <v>3000</v>
      </c>
      <c r="K3094" s="23">
        <f t="shared" si="174"/>
        <v>1500</v>
      </c>
      <c r="L3094" s="23">
        <f t="shared" si="175"/>
        <v>450</v>
      </c>
      <c r="M3094" s="33">
        <v>0.3</v>
      </c>
      <c r="N3094" s="30">
        <f t="shared" si="176"/>
        <v>0.5</v>
      </c>
      <c r="O3094" s="31">
        <v>1500</v>
      </c>
      <c r="P3094" s="31">
        <v>450</v>
      </c>
      <c r="Q3094" s="30">
        <f t="shared" si="177"/>
        <v>750</v>
      </c>
      <c r="R3094" s="27">
        <f t="shared" si="178"/>
        <v>12</v>
      </c>
    </row>
    <row r="3095" spans="1:18">
      <c r="A3095" s="1"/>
      <c r="B3095" s="6" t="s">
        <v>14</v>
      </c>
      <c r="C3095" s="6">
        <v>1185732</v>
      </c>
      <c r="D3095" s="7">
        <v>44532</v>
      </c>
      <c r="E3095" s="6" t="s">
        <v>33</v>
      </c>
      <c r="F3095" s="6" t="s">
        <v>108</v>
      </c>
      <c r="G3095" s="6" t="s">
        <v>109</v>
      </c>
      <c r="H3095" s="6" t="s">
        <v>20</v>
      </c>
      <c r="I3095" s="25">
        <v>0.5</v>
      </c>
      <c r="J3095" s="22">
        <v>2500</v>
      </c>
      <c r="K3095" s="23">
        <f t="shared" si="174"/>
        <v>1250</v>
      </c>
      <c r="L3095" s="23">
        <f t="shared" si="175"/>
        <v>375</v>
      </c>
      <c r="M3095" s="33">
        <v>0.3</v>
      </c>
      <c r="N3095" s="30">
        <f t="shared" si="176"/>
        <v>0.5</v>
      </c>
      <c r="O3095" s="31">
        <v>1250</v>
      </c>
      <c r="P3095" s="31">
        <v>375</v>
      </c>
      <c r="Q3095" s="30">
        <f t="shared" si="177"/>
        <v>625</v>
      </c>
      <c r="R3095" s="27">
        <f t="shared" si="178"/>
        <v>12</v>
      </c>
    </row>
    <row r="3096" spans="1:18">
      <c r="A3096" s="1"/>
      <c r="B3096" s="6" t="s">
        <v>14</v>
      </c>
      <c r="C3096" s="6">
        <v>1185732</v>
      </c>
      <c r="D3096" s="7">
        <v>44532</v>
      </c>
      <c r="E3096" s="6" t="s">
        <v>33</v>
      </c>
      <c r="F3096" s="6" t="s">
        <v>108</v>
      </c>
      <c r="G3096" s="6" t="s">
        <v>109</v>
      </c>
      <c r="H3096" s="6" t="s">
        <v>21</v>
      </c>
      <c r="I3096" s="25">
        <v>0.6</v>
      </c>
      <c r="J3096" s="22">
        <v>2500</v>
      </c>
      <c r="K3096" s="23">
        <f t="shared" si="174"/>
        <v>1500</v>
      </c>
      <c r="L3096" s="23">
        <f t="shared" si="175"/>
        <v>750</v>
      </c>
      <c r="M3096" s="33">
        <v>0.5</v>
      </c>
      <c r="N3096" s="30">
        <f t="shared" si="176"/>
        <v>0.6</v>
      </c>
      <c r="O3096" s="31">
        <v>1500</v>
      </c>
      <c r="P3096" s="31">
        <v>750</v>
      </c>
      <c r="Q3096" s="30">
        <f t="shared" si="177"/>
        <v>900</v>
      </c>
      <c r="R3096" s="27">
        <f t="shared" si="178"/>
        <v>12</v>
      </c>
    </row>
    <row r="3097" spans="1:18">
      <c r="A3097" s="1"/>
      <c r="B3097" s="6" t="s">
        <v>14</v>
      </c>
      <c r="C3097" s="6">
        <v>1185732</v>
      </c>
      <c r="D3097" s="7">
        <v>44532</v>
      </c>
      <c r="E3097" s="6" t="s">
        <v>33</v>
      </c>
      <c r="F3097" s="6" t="s">
        <v>108</v>
      </c>
      <c r="G3097" s="6" t="s">
        <v>109</v>
      </c>
      <c r="H3097" s="6" t="s">
        <v>22</v>
      </c>
      <c r="I3097" s="25">
        <v>0.64999999999999991</v>
      </c>
      <c r="J3097" s="22">
        <v>3500</v>
      </c>
      <c r="K3097" s="23">
        <f t="shared" si="174"/>
        <v>2274.9999999999995</v>
      </c>
      <c r="L3097" s="23">
        <f t="shared" si="175"/>
        <v>909.99999999999989</v>
      </c>
      <c r="M3097" s="33">
        <v>0.4</v>
      </c>
      <c r="N3097" s="30">
        <f t="shared" si="176"/>
        <v>0.65</v>
      </c>
      <c r="O3097" s="31">
        <v>2275</v>
      </c>
      <c r="P3097" s="31">
        <v>910</v>
      </c>
      <c r="Q3097" s="30">
        <f t="shared" si="177"/>
        <v>1478.7499999999998</v>
      </c>
      <c r="R3097" s="27">
        <f t="shared" si="178"/>
        <v>12</v>
      </c>
    </row>
    <row r="3098" spans="1:18">
      <c r="A3098" s="1" t="s">
        <v>39</v>
      </c>
      <c r="B3098" s="6" t="s">
        <v>14</v>
      </c>
      <c r="C3098" s="6">
        <v>1185732</v>
      </c>
      <c r="D3098" s="7">
        <v>44206</v>
      </c>
      <c r="E3098" s="6" t="s">
        <v>33</v>
      </c>
      <c r="F3098" s="6" t="s">
        <v>110</v>
      </c>
      <c r="G3098" s="6" t="s">
        <v>111</v>
      </c>
      <c r="H3098" s="6" t="s">
        <v>17</v>
      </c>
      <c r="I3098" s="25">
        <v>0.35000000000000003</v>
      </c>
      <c r="J3098" s="22">
        <v>5000</v>
      </c>
      <c r="K3098" s="23">
        <f t="shared" si="174"/>
        <v>1750.0000000000002</v>
      </c>
      <c r="L3098" s="23">
        <f t="shared" si="175"/>
        <v>700.00000000000011</v>
      </c>
      <c r="M3098" s="33">
        <v>0.4</v>
      </c>
      <c r="N3098" s="30">
        <f t="shared" si="176"/>
        <v>0.35</v>
      </c>
      <c r="O3098" s="31">
        <v>1750</v>
      </c>
      <c r="P3098" s="31">
        <v>700</v>
      </c>
      <c r="Q3098" s="30">
        <f t="shared" si="177"/>
        <v>612.5</v>
      </c>
      <c r="R3098" s="27">
        <f t="shared" si="178"/>
        <v>1</v>
      </c>
    </row>
    <row r="3099" spans="1:18">
      <c r="A3099" s="1"/>
      <c r="B3099" s="6" t="s">
        <v>14</v>
      </c>
      <c r="C3099" s="6">
        <v>1185732</v>
      </c>
      <c r="D3099" s="7">
        <v>44206</v>
      </c>
      <c r="E3099" s="6" t="s">
        <v>33</v>
      </c>
      <c r="F3099" s="6" t="s">
        <v>110</v>
      </c>
      <c r="G3099" s="6" t="s">
        <v>111</v>
      </c>
      <c r="H3099" s="6" t="s">
        <v>18</v>
      </c>
      <c r="I3099" s="25">
        <v>0.35000000000000003</v>
      </c>
      <c r="J3099" s="22">
        <v>3000</v>
      </c>
      <c r="K3099" s="23">
        <f t="shared" si="174"/>
        <v>1050</v>
      </c>
      <c r="L3099" s="23">
        <f t="shared" si="175"/>
        <v>420</v>
      </c>
      <c r="M3099" s="33">
        <v>0.4</v>
      </c>
      <c r="N3099" s="30">
        <f t="shared" si="176"/>
        <v>0.35</v>
      </c>
      <c r="O3099" s="31">
        <v>1050</v>
      </c>
      <c r="P3099" s="31">
        <v>420</v>
      </c>
      <c r="Q3099" s="30">
        <f t="shared" si="177"/>
        <v>367.5</v>
      </c>
      <c r="R3099" s="27">
        <f t="shared" si="178"/>
        <v>1</v>
      </c>
    </row>
    <row r="3100" spans="1:18">
      <c r="A3100" s="1"/>
      <c r="B3100" s="6" t="s">
        <v>14</v>
      </c>
      <c r="C3100" s="6">
        <v>1185732</v>
      </c>
      <c r="D3100" s="7">
        <v>44206</v>
      </c>
      <c r="E3100" s="6" t="s">
        <v>33</v>
      </c>
      <c r="F3100" s="6" t="s">
        <v>110</v>
      </c>
      <c r="G3100" s="6" t="s">
        <v>111</v>
      </c>
      <c r="H3100" s="6" t="s">
        <v>19</v>
      </c>
      <c r="I3100" s="25">
        <v>0.25000000000000006</v>
      </c>
      <c r="J3100" s="22">
        <v>3000</v>
      </c>
      <c r="K3100" s="23">
        <f t="shared" si="174"/>
        <v>750.00000000000011</v>
      </c>
      <c r="L3100" s="23">
        <f t="shared" si="175"/>
        <v>262.5</v>
      </c>
      <c r="M3100" s="33">
        <v>0.35</v>
      </c>
      <c r="N3100" s="30">
        <f t="shared" si="176"/>
        <v>0.25</v>
      </c>
      <c r="O3100" s="31">
        <v>750</v>
      </c>
      <c r="P3100" s="31">
        <v>262.5</v>
      </c>
      <c r="Q3100" s="30">
        <f t="shared" si="177"/>
        <v>187.50000000000003</v>
      </c>
      <c r="R3100" s="27">
        <f t="shared" si="178"/>
        <v>1</v>
      </c>
    </row>
    <row r="3101" spans="1:18">
      <c r="A3101" s="1"/>
      <c r="B3101" s="6" t="s">
        <v>14</v>
      </c>
      <c r="C3101" s="6">
        <v>1185732</v>
      </c>
      <c r="D3101" s="7">
        <v>44206</v>
      </c>
      <c r="E3101" s="6" t="s">
        <v>33</v>
      </c>
      <c r="F3101" s="6" t="s">
        <v>110</v>
      </c>
      <c r="G3101" s="6" t="s">
        <v>111</v>
      </c>
      <c r="H3101" s="6" t="s">
        <v>20</v>
      </c>
      <c r="I3101" s="25">
        <v>0.30000000000000004</v>
      </c>
      <c r="J3101" s="22">
        <v>1500</v>
      </c>
      <c r="K3101" s="23">
        <f t="shared" si="174"/>
        <v>450.00000000000006</v>
      </c>
      <c r="L3101" s="23">
        <f t="shared" si="175"/>
        <v>157.5</v>
      </c>
      <c r="M3101" s="33">
        <v>0.35</v>
      </c>
      <c r="N3101" s="30">
        <f t="shared" si="176"/>
        <v>0.3</v>
      </c>
      <c r="O3101" s="31">
        <v>450</v>
      </c>
      <c r="P3101" s="31">
        <v>157.5</v>
      </c>
      <c r="Q3101" s="30">
        <f t="shared" si="177"/>
        <v>135</v>
      </c>
      <c r="R3101" s="27">
        <f t="shared" si="178"/>
        <v>1</v>
      </c>
    </row>
    <row r="3102" spans="1:18">
      <c r="A3102" s="1"/>
      <c r="B3102" s="6" t="s">
        <v>14</v>
      </c>
      <c r="C3102" s="6">
        <v>1185732</v>
      </c>
      <c r="D3102" s="7">
        <v>44206</v>
      </c>
      <c r="E3102" s="6" t="s">
        <v>33</v>
      </c>
      <c r="F3102" s="6" t="s">
        <v>110</v>
      </c>
      <c r="G3102" s="6" t="s">
        <v>111</v>
      </c>
      <c r="H3102" s="6" t="s">
        <v>21</v>
      </c>
      <c r="I3102" s="25">
        <v>0.44999999999999996</v>
      </c>
      <c r="J3102" s="22">
        <v>2000</v>
      </c>
      <c r="K3102" s="23">
        <f t="shared" si="174"/>
        <v>899.99999999999989</v>
      </c>
      <c r="L3102" s="23">
        <f t="shared" si="175"/>
        <v>269.99999999999994</v>
      </c>
      <c r="M3102" s="33">
        <v>0.3</v>
      </c>
      <c r="N3102" s="30">
        <f t="shared" si="176"/>
        <v>0.45</v>
      </c>
      <c r="O3102" s="31">
        <v>900</v>
      </c>
      <c r="P3102" s="31">
        <v>270</v>
      </c>
      <c r="Q3102" s="30">
        <f t="shared" si="177"/>
        <v>404.99999999999994</v>
      </c>
      <c r="R3102" s="27">
        <f t="shared" si="178"/>
        <v>1</v>
      </c>
    </row>
    <row r="3103" spans="1:18">
      <c r="A3103" s="1"/>
      <c r="B3103" s="6" t="s">
        <v>14</v>
      </c>
      <c r="C3103" s="6">
        <v>1185732</v>
      </c>
      <c r="D3103" s="7">
        <v>44206</v>
      </c>
      <c r="E3103" s="6" t="s">
        <v>33</v>
      </c>
      <c r="F3103" s="6" t="s">
        <v>110</v>
      </c>
      <c r="G3103" s="6" t="s">
        <v>111</v>
      </c>
      <c r="H3103" s="6" t="s">
        <v>22</v>
      </c>
      <c r="I3103" s="25">
        <v>0.35000000000000003</v>
      </c>
      <c r="J3103" s="22">
        <v>3000</v>
      </c>
      <c r="K3103" s="23">
        <f t="shared" si="174"/>
        <v>1050</v>
      </c>
      <c r="L3103" s="23">
        <f t="shared" si="175"/>
        <v>420</v>
      </c>
      <c r="M3103" s="33">
        <v>0.4</v>
      </c>
      <c r="N3103" s="30">
        <f t="shared" si="176"/>
        <v>0.35</v>
      </c>
      <c r="O3103" s="31">
        <v>1050</v>
      </c>
      <c r="P3103" s="31">
        <v>420</v>
      </c>
      <c r="Q3103" s="30">
        <f t="shared" si="177"/>
        <v>367.5</v>
      </c>
      <c r="R3103" s="27">
        <f t="shared" si="178"/>
        <v>1</v>
      </c>
    </row>
    <row r="3104" spans="1:18">
      <c r="A3104" s="1"/>
      <c r="B3104" s="6" t="s">
        <v>14</v>
      </c>
      <c r="C3104" s="6">
        <v>1185732</v>
      </c>
      <c r="D3104" s="7">
        <v>44237</v>
      </c>
      <c r="E3104" s="6" t="s">
        <v>33</v>
      </c>
      <c r="F3104" s="6" t="s">
        <v>110</v>
      </c>
      <c r="G3104" s="6" t="s">
        <v>111</v>
      </c>
      <c r="H3104" s="6" t="s">
        <v>17</v>
      </c>
      <c r="I3104" s="25">
        <v>0.35000000000000003</v>
      </c>
      <c r="J3104" s="22">
        <v>5500</v>
      </c>
      <c r="K3104" s="23">
        <f t="shared" si="174"/>
        <v>1925.0000000000002</v>
      </c>
      <c r="L3104" s="23">
        <f t="shared" si="175"/>
        <v>770.00000000000011</v>
      </c>
      <c r="M3104" s="33">
        <v>0.4</v>
      </c>
      <c r="N3104" s="30">
        <f t="shared" si="176"/>
        <v>0.35</v>
      </c>
      <c r="O3104" s="31">
        <v>1925</v>
      </c>
      <c r="P3104" s="31">
        <v>770</v>
      </c>
      <c r="Q3104" s="30">
        <f t="shared" si="177"/>
        <v>673.75</v>
      </c>
      <c r="R3104" s="27">
        <f t="shared" si="178"/>
        <v>2</v>
      </c>
    </row>
    <row r="3105" spans="1:18">
      <c r="A3105" s="1"/>
      <c r="B3105" s="6" t="s">
        <v>14</v>
      </c>
      <c r="C3105" s="6">
        <v>1185732</v>
      </c>
      <c r="D3105" s="7">
        <v>44237</v>
      </c>
      <c r="E3105" s="6" t="s">
        <v>33</v>
      </c>
      <c r="F3105" s="6" t="s">
        <v>110</v>
      </c>
      <c r="G3105" s="6" t="s">
        <v>111</v>
      </c>
      <c r="H3105" s="6" t="s">
        <v>18</v>
      </c>
      <c r="I3105" s="25">
        <v>0.35000000000000003</v>
      </c>
      <c r="J3105" s="22">
        <v>2000</v>
      </c>
      <c r="K3105" s="23">
        <f t="shared" si="174"/>
        <v>700.00000000000011</v>
      </c>
      <c r="L3105" s="23">
        <f t="shared" si="175"/>
        <v>280.00000000000006</v>
      </c>
      <c r="M3105" s="33">
        <v>0.4</v>
      </c>
      <c r="N3105" s="30">
        <f t="shared" si="176"/>
        <v>0.35</v>
      </c>
      <c r="O3105" s="31">
        <v>700</v>
      </c>
      <c r="P3105" s="31">
        <v>280</v>
      </c>
      <c r="Q3105" s="30">
        <f t="shared" si="177"/>
        <v>245.00000000000003</v>
      </c>
      <c r="R3105" s="27">
        <f t="shared" si="178"/>
        <v>2</v>
      </c>
    </row>
    <row r="3106" spans="1:18">
      <c r="A3106" s="1"/>
      <c r="B3106" s="6" t="s">
        <v>14</v>
      </c>
      <c r="C3106" s="6">
        <v>1185732</v>
      </c>
      <c r="D3106" s="7">
        <v>44237</v>
      </c>
      <c r="E3106" s="6" t="s">
        <v>33</v>
      </c>
      <c r="F3106" s="6" t="s">
        <v>110</v>
      </c>
      <c r="G3106" s="6" t="s">
        <v>111</v>
      </c>
      <c r="H3106" s="6" t="s">
        <v>19</v>
      </c>
      <c r="I3106" s="25">
        <v>0.25000000000000006</v>
      </c>
      <c r="J3106" s="22">
        <v>2500</v>
      </c>
      <c r="K3106" s="23">
        <f t="shared" si="174"/>
        <v>625.00000000000011</v>
      </c>
      <c r="L3106" s="23">
        <f t="shared" si="175"/>
        <v>218.75000000000003</v>
      </c>
      <c r="M3106" s="33">
        <v>0.35</v>
      </c>
      <c r="N3106" s="30">
        <f t="shared" si="176"/>
        <v>0.25</v>
      </c>
      <c r="O3106" s="31">
        <v>625</v>
      </c>
      <c r="P3106" s="31">
        <v>218.75</v>
      </c>
      <c r="Q3106" s="30">
        <f t="shared" si="177"/>
        <v>156.25000000000003</v>
      </c>
      <c r="R3106" s="27">
        <f t="shared" si="178"/>
        <v>2</v>
      </c>
    </row>
    <row r="3107" spans="1:18">
      <c r="A3107" s="1"/>
      <c r="B3107" s="6" t="s">
        <v>14</v>
      </c>
      <c r="C3107" s="6">
        <v>1185732</v>
      </c>
      <c r="D3107" s="7">
        <v>44237</v>
      </c>
      <c r="E3107" s="6" t="s">
        <v>33</v>
      </c>
      <c r="F3107" s="6" t="s">
        <v>110</v>
      </c>
      <c r="G3107" s="6" t="s">
        <v>111</v>
      </c>
      <c r="H3107" s="6" t="s">
        <v>20</v>
      </c>
      <c r="I3107" s="25">
        <v>0.30000000000000004</v>
      </c>
      <c r="J3107" s="22">
        <v>1250</v>
      </c>
      <c r="K3107" s="23">
        <f t="shared" si="174"/>
        <v>375.00000000000006</v>
      </c>
      <c r="L3107" s="23">
        <f t="shared" si="175"/>
        <v>131.25</v>
      </c>
      <c r="M3107" s="33">
        <v>0.35</v>
      </c>
      <c r="N3107" s="30">
        <f t="shared" si="176"/>
        <v>0.3</v>
      </c>
      <c r="O3107" s="31">
        <v>375</v>
      </c>
      <c r="P3107" s="31">
        <v>131.25</v>
      </c>
      <c r="Q3107" s="30">
        <f t="shared" si="177"/>
        <v>112.50000000000001</v>
      </c>
      <c r="R3107" s="27">
        <f t="shared" si="178"/>
        <v>2</v>
      </c>
    </row>
    <row r="3108" spans="1:18">
      <c r="A3108" s="1"/>
      <c r="B3108" s="6" t="s">
        <v>14</v>
      </c>
      <c r="C3108" s="6">
        <v>1185732</v>
      </c>
      <c r="D3108" s="7">
        <v>44237</v>
      </c>
      <c r="E3108" s="6" t="s">
        <v>33</v>
      </c>
      <c r="F3108" s="6" t="s">
        <v>110</v>
      </c>
      <c r="G3108" s="6" t="s">
        <v>111</v>
      </c>
      <c r="H3108" s="6" t="s">
        <v>21</v>
      </c>
      <c r="I3108" s="25">
        <v>0.44999999999999996</v>
      </c>
      <c r="J3108" s="22">
        <v>2000</v>
      </c>
      <c r="K3108" s="23">
        <f t="shared" si="174"/>
        <v>899.99999999999989</v>
      </c>
      <c r="L3108" s="23">
        <f t="shared" si="175"/>
        <v>269.99999999999994</v>
      </c>
      <c r="M3108" s="33">
        <v>0.3</v>
      </c>
      <c r="N3108" s="30">
        <f t="shared" si="176"/>
        <v>0.45</v>
      </c>
      <c r="O3108" s="31">
        <v>900</v>
      </c>
      <c r="P3108" s="31">
        <v>270</v>
      </c>
      <c r="Q3108" s="30">
        <f t="shared" si="177"/>
        <v>404.99999999999994</v>
      </c>
      <c r="R3108" s="27">
        <f t="shared" si="178"/>
        <v>2</v>
      </c>
    </row>
    <row r="3109" spans="1:18">
      <c r="A3109" s="1"/>
      <c r="B3109" s="6" t="s">
        <v>14</v>
      </c>
      <c r="C3109" s="6">
        <v>1185732</v>
      </c>
      <c r="D3109" s="7">
        <v>44237</v>
      </c>
      <c r="E3109" s="6" t="s">
        <v>33</v>
      </c>
      <c r="F3109" s="6" t="s">
        <v>110</v>
      </c>
      <c r="G3109" s="6" t="s">
        <v>111</v>
      </c>
      <c r="H3109" s="6" t="s">
        <v>22</v>
      </c>
      <c r="I3109" s="25">
        <v>0.19999999999999996</v>
      </c>
      <c r="J3109" s="22">
        <v>3000</v>
      </c>
      <c r="K3109" s="23">
        <f t="shared" si="174"/>
        <v>599.99999999999989</v>
      </c>
      <c r="L3109" s="23">
        <f t="shared" si="175"/>
        <v>239.99999999999997</v>
      </c>
      <c r="M3109" s="33">
        <v>0.4</v>
      </c>
      <c r="N3109" s="30">
        <f t="shared" si="176"/>
        <v>0.2</v>
      </c>
      <c r="O3109" s="31">
        <v>600</v>
      </c>
      <c r="P3109" s="31">
        <v>240</v>
      </c>
      <c r="Q3109" s="30">
        <f t="shared" si="177"/>
        <v>119.99999999999999</v>
      </c>
      <c r="R3109" s="27">
        <f t="shared" si="178"/>
        <v>2</v>
      </c>
    </row>
    <row r="3110" spans="1:18">
      <c r="A3110" s="1"/>
      <c r="B3110" s="6" t="s">
        <v>14</v>
      </c>
      <c r="C3110" s="6">
        <v>1185732</v>
      </c>
      <c r="D3110" s="7">
        <v>44264</v>
      </c>
      <c r="E3110" s="6" t="s">
        <v>33</v>
      </c>
      <c r="F3110" s="6" t="s">
        <v>110</v>
      </c>
      <c r="G3110" s="6" t="s">
        <v>111</v>
      </c>
      <c r="H3110" s="6" t="s">
        <v>17</v>
      </c>
      <c r="I3110" s="25">
        <v>0.25000000000000006</v>
      </c>
      <c r="J3110" s="22">
        <v>5200</v>
      </c>
      <c r="K3110" s="23">
        <f t="shared" si="174"/>
        <v>1300.0000000000002</v>
      </c>
      <c r="L3110" s="23">
        <f t="shared" si="175"/>
        <v>520.00000000000011</v>
      </c>
      <c r="M3110" s="33">
        <v>0.4</v>
      </c>
      <c r="N3110" s="30">
        <f t="shared" si="176"/>
        <v>0.25</v>
      </c>
      <c r="O3110" s="31">
        <v>1300</v>
      </c>
      <c r="P3110" s="31">
        <v>520</v>
      </c>
      <c r="Q3110" s="30">
        <f t="shared" si="177"/>
        <v>325.00000000000006</v>
      </c>
      <c r="R3110" s="27">
        <f t="shared" si="178"/>
        <v>3</v>
      </c>
    </row>
    <row r="3111" spans="1:18">
      <c r="A3111" s="1"/>
      <c r="B3111" s="6" t="s">
        <v>14</v>
      </c>
      <c r="C3111" s="6">
        <v>1185732</v>
      </c>
      <c r="D3111" s="7">
        <v>44264</v>
      </c>
      <c r="E3111" s="6" t="s">
        <v>33</v>
      </c>
      <c r="F3111" s="6" t="s">
        <v>110</v>
      </c>
      <c r="G3111" s="6" t="s">
        <v>111</v>
      </c>
      <c r="H3111" s="6" t="s">
        <v>18</v>
      </c>
      <c r="I3111" s="25">
        <v>0.25000000000000006</v>
      </c>
      <c r="J3111" s="22">
        <v>2250</v>
      </c>
      <c r="K3111" s="23">
        <f t="shared" si="174"/>
        <v>562.50000000000011</v>
      </c>
      <c r="L3111" s="23">
        <f t="shared" si="175"/>
        <v>225.00000000000006</v>
      </c>
      <c r="M3111" s="33">
        <v>0.4</v>
      </c>
      <c r="N3111" s="30">
        <f t="shared" si="176"/>
        <v>0.25</v>
      </c>
      <c r="O3111" s="31">
        <v>562.5</v>
      </c>
      <c r="P3111" s="31">
        <v>225</v>
      </c>
      <c r="Q3111" s="30">
        <f t="shared" si="177"/>
        <v>140.62500000000003</v>
      </c>
      <c r="R3111" s="27">
        <f t="shared" si="178"/>
        <v>3</v>
      </c>
    </row>
    <row r="3112" spans="1:18">
      <c r="A3112" s="1"/>
      <c r="B3112" s="6" t="s">
        <v>14</v>
      </c>
      <c r="C3112" s="6">
        <v>1185732</v>
      </c>
      <c r="D3112" s="7">
        <v>44264</v>
      </c>
      <c r="E3112" s="6" t="s">
        <v>33</v>
      </c>
      <c r="F3112" s="6" t="s">
        <v>110</v>
      </c>
      <c r="G3112" s="6" t="s">
        <v>111</v>
      </c>
      <c r="H3112" s="6" t="s">
        <v>19</v>
      </c>
      <c r="I3112" s="25">
        <v>0.15000000000000002</v>
      </c>
      <c r="J3112" s="22">
        <v>2750</v>
      </c>
      <c r="K3112" s="23">
        <f t="shared" si="174"/>
        <v>412.50000000000006</v>
      </c>
      <c r="L3112" s="23">
        <f t="shared" si="175"/>
        <v>144.375</v>
      </c>
      <c r="M3112" s="33">
        <v>0.35</v>
      </c>
      <c r="N3112" s="30">
        <f t="shared" si="176"/>
        <v>0.15</v>
      </c>
      <c r="O3112" s="31">
        <v>412.5</v>
      </c>
      <c r="P3112" s="31">
        <v>144.375</v>
      </c>
      <c r="Q3112" s="30">
        <f t="shared" si="177"/>
        <v>61.875000000000007</v>
      </c>
      <c r="R3112" s="27">
        <f t="shared" si="178"/>
        <v>3</v>
      </c>
    </row>
    <row r="3113" spans="1:18">
      <c r="A3113" s="1"/>
      <c r="B3113" s="6" t="s">
        <v>14</v>
      </c>
      <c r="C3113" s="6">
        <v>1185732</v>
      </c>
      <c r="D3113" s="7">
        <v>44264</v>
      </c>
      <c r="E3113" s="6" t="s">
        <v>33</v>
      </c>
      <c r="F3113" s="6" t="s">
        <v>110</v>
      </c>
      <c r="G3113" s="6" t="s">
        <v>111</v>
      </c>
      <c r="H3113" s="6" t="s">
        <v>20</v>
      </c>
      <c r="I3113" s="25">
        <v>0.19999999999999996</v>
      </c>
      <c r="J3113" s="22">
        <v>1250</v>
      </c>
      <c r="K3113" s="23">
        <f t="shared" si="174"/>
        <v>249.99999999999994</v>
      </c>
      <c r="L3113" s="23">
        <f t="shared" si="175"/>
        <v>87.499999999999972</v>
      </c>
      <c r="M3113" s="33">
        <v>0.35</v>
      </c>
      <c r="N3113" s="30">
        <f t="shared" si="176"/>
        <v>0.2</v>
      </c>
      <c r="O3113" s="31">
        <v>250</v>
      </c>
      <c r="P3113" s="31">
        <v>87.5</v>
      </c>
      <c r="Q3113" s="30">
        <f t="shared" si="177"/>
        <v>49.999999999999993</v>
      </c>
      <c r="R3113" s="27">
        <f t="shared" si="178"/>
        <v>3</v>
      </c>
    </row>
    <row r="3114" spans="1:18">
      <c r="A3114" s="1"/>
      <c r="B3114" s="6" t="s">
        <v>14</v>
      </c>
      <c r="C3114" s="6">
        <v>1185732</v>
      </c>
      <c r="D3114" s="7">
        <v>44264</v>
      </c>
      <c r="E3114" s="6" t="s">
        <v>33</v>
      </c>
      <c r="F3114" s="6" t="s">
        <v>110</v>
      </c>
      <c r="G3114" s="6" t="s">
        <v>111</v>
      </c>
      <c r="H3114" s="6" t="s">
        <v>21</v>
      </c>
      <c r="I3114" s="25">
        <v>0.35000000000000003</v>
      </c>
      <c r="J3114" s="22">
        <v>1750</v>
      </c>
      <c r="K3114" s="23">
        <f t="shared" si="174"/>
        <v>612.50000000000011</v>
      </c>
      <c r="L3114" s="23">
        <f t="shared" si="175"/>
        <v>183.75000000000003</v>
      </c>
      <c r="M3114" s="33">
        <v>0.3</v>
      </c>
      <c r="N3114" s="30">
        <f t="shared" si="176"/>
        <v>0.35</v>
      </c>
      <c r="O3114" s="31">
        <v>612.5</v>
      </c>
      <c r="P3114" s="31">
        <v>183.75</v>
      </c>
      <c r="Q3114" s="30">
        <f t="shared" si="177"/>
        <v>214.37500000000003</v>
      </c>
      <c r="R3114" s="27">
        <f t="shared" si="178"/>
        <v>3</v>
      </c>
    </row>
    <row r="3115" spans="1:18">
      <c r="A3115" s="1"/>
      <c r="B3115" s="6" t="s">
        <v>14</v>
      </c>
      <c r="C3115" s="6">
        <v>1185732</v>
      </c>
      <c r="D3115" s="7">
        <v>44264</v>
      </c>
      <c r="E3115" s="6" t="s">
        <v>33</v>
      </c>
      <c r="F3115" s="6" t="s">
        <v>110</v>
      </c>
      <c r="G3115" s="6" t="s">
        <v>111</v>
      </c>
      <c r="H3115" s="6" t="s">
        <v>22</v>
      </c>
      <c r="I3115" s="25">
        <v>0.25000000000000006</v>
      </c>
      <c r="J3115" s="22">
        <v>2750</v>
      </c>
      <c r="K3115" s="23">
        <f t="shared" si="174"/>
        <v>687.50000000000011</v>
      </c>
      <c r="L3115" s="23">
        <f t="shared" si="175"/>
        <v>275.00000000000006</v>
      </c>
      <c r="M3115" s="33">
        <v>0.4</v>
      </c>
      <c r="N3115" s="30">
        <f t="shared" si="176"/>
        <v>0.25</v>
      </c>
      <c r="O3115" s="31">
        <v>687.5</v>
      </c>
      <c r="P3115" s="31">
        <v>275</v>
      </c>
      <c r="Q3115" s="30">
        <f t="shared" si="177"/>
        <v>171.87500000000003</v>
      </c>
      <c r="R3115" s="27">
        <f t="shared" si="178"/>
        <v>3</v>
      </c>
    </row>
    <row r="3116" spans="1:18">
      <c r="A3116" s="1"/>
      <c r="B3116" s="6" t="s">
        <v>14</v>
      </c>
      <c r="C3116" s="6">
        <v>1185732</v>
      </c>
      <c r="D3116" s="7">
        <v>44296</v>
      </c>
      <c r="E3116" s="6" t="s">
        <v>33</v>
      </c>
      <c r="F3116" s="6" t="s">
        <v>110</v>
      </c>
      <c r="G3116" s="6" t="s">
        <v>111</v>
      </c>
      <c r="H3116" s="6" t="s">
        <v>17</v>
      </c>
      <c r="I3116" s="25">
        <v>0.25000000000000006</v>
      </c>
      <c r="J3116" s="22">
        <v>5000</v>
      </c>
      <c r="K3116" s="23">
        <f t="shared" si="174"/>
        <v>1250.0000000000002</v>
      </c>
      <c r="L3116" s="23">
        <f t="shared" si="175"/>
        <v>500.00000000000011</v>
      </c>
      <c r="M3116" s="33">
        <v>0.4</v>
      </c>
      <c r="N3116" s="30">
        <f t="shared" si="176"/>
        <v>0.25</v>
      </c>
      <c r="O3116" s="31">
        <v>1250</v>
      </c>
      <c r="P3116" s="31">
        <v>500</v>
      </c>
      <c r="Q3116" s="30">
        <f t="shared" si="177"/>
        <v>312.50000000000006</v>
      </c>
      <c r="R3116" s="27">
        <f t="shared" si="178"/>
        <v>4</v>
      </c>
    </row>
    <row r="3117" spans="1:18">
      <c r="A3117" s="1"/>
      <c r="B3117" s="6" t="s">
        <v>14</v>
      </c>
      <c r="C3117" s="6">
        <v>1185732</v>
      </c>
      <c r="D3117" s="7">
        <v>44296</v>
      </c>
      <c r="E3117" s="6" t="s">
        <v>33</v>
      </c>
      <c r="F3117" s="6" t="s">
        <v>110</v>
      </c>
      <c r="G3117" s="6" t="s">
        <v>111</v>
      </c>
      <c r="H3117" s="6" t="s">
        <v>18</v>
      </c>
      <c r="I3117" s="25">
        <v>0.25000000000000006</v>
      </c>
      <c r="J3117" s="22">
        <v>2000</v>
      </c>
      <c r="K3117" s="23">
        <f t="shared" si="174"/>
        <v>500.00000000000011</v>
      </c>
      <c r="L3117" s="23">
        <f t="shared" si="175"/>
        <v>200.00000000000006</v>
      </c>
      <c r="M3117" s="33">
        <v>0.4</v>
      </c>
      <c r="N3117" s="30">
        <f t="shared" si="176"/>
        <v>0.25</v>
      </c>
      <c r="O3117" s="31">
        <v>500</v>
      </c>
      <c r="P3117" s="31">
        <v>200</v>
      </c>
      <c r="Q3117" s="30">
        <f t="shared" si="177"/>
        <v>125.00000000000003</v>
      </c>
      <c r="R3117" s="27">
        <f t="shared" si="178"/>
        <v>4</v>
      </c>
    </row>
    <row r="3118" spans="1:18">
      <c r="A3118" s="1"/>
      <c r="B3118" s="6" t="s">
        <v>14</v>
      </c>
      <c r="C3118" s="6">
        <v>1185732</v>
      </c>
      <c r="D3118" s="7">
        <v>44296</v>
      </c>
      <c r="E3118" s="6" t="s">
        <v>33</v>
      </c>
      <c r="F3118" s="6" t="s">
        <v>110</v>
      </c>
      <c r="G3118" s="6" t="s">
        <v>111</v>
      </c>
      <c r="H3118" s="6" t="s">
        <v>19</v>
      </c>
      <c r="I3118" s="25">
        <v>0.15000000000000002</v>
      </c>
      <c r="J3118" s="22">
        <v>2000</v>
      </c>
      <c r="K3118" s="23">
        <f t="shared" si="174"/>
        <v>300.00000000000006</v>
      </c>
      <c r="L3118" s="23">
        <f t="shared" si="175"/>
        <v>105.00000000000001</v>
      </c>
      <c r="M3118" s="33">
        <v>0.35</v>
      </c>
      <c r="N3118" s="30">
        <f t="shared" si="176"/>
        <v>0.15</v>
      </c>
      <c r="O3118" s="31">
        <v>300</v>
      </c>
      <c r="P3118" s="31">
        <v>105</v>
      </c>
      <c r="Q3118" s="30">
        <f t="shared" si="177"/>
        <v>45.000000000000007</v>
      </c>
      <c r="R3118" s="27">
        <f t="shared" si="178"/>
        <v>4</v>
      </c>
    </row>
    <row r="3119" spans="1:18">
      <c r="A3119" s="1"/>
      <c r="B3119" s="6" t="s">
        <v>14</v>
      </c>
      <c r="C3119" s="6">
        <v>1185732</v>
      </c>
      <c r="D3119" s="7">
        <v>44296</v>
      </c>
      <c r="E3119" s="6" t="s">
        <v>33</v>
      </c>
      <c r="F3119" s="6" t="s">
        <v>110</v>
      </c>
      <c r="G3119" s="6" t="s">
        <v>111</v>
      </c>
      <c r="H3119" s="6" t="s">
        <v>20</v>
      </c>
      <c r="I3119" s="25">
        <v>0.19999999999999996</v>
      </c>
      <c r="J3119" s="22">
        <v>1250</v>
      </c>
      <c r="K3119" s="23">
        <f t="shared" si="174"/>
        <v>249.99999999999994</v>
      </c>
      <c r="L3119" s="23">
        <f t="shared" si="175"/>
        <v>87.499999999999972</v>
      </c>
      <c r="M3119" s="33">
        <v>0.35</v>
      </c>
      <c r="N3119" s="30">
        <f t="shared" si="176"/>
        <v>0.2</v>
      </c>
      <c r="O3119" s="31">
        <v>250</v>
      </c>
      <c r="P3119" s="31">
        <v>87.5</v>
      </c>
      <c r="Q3119" s="30">
        <f t="shared" si="177"/>
        <v>49.999999999999993</v>
      </c>
      <c r="R3119" s="27">
        <f t="shared" si="178"/>
        <v>4</v>
      </c>
    </row>
    <row r="3120" spans="1:18">
      <c r="A3120" s="1"/>
      <c r="B3120" s="6" t="s">
        <v>14</v>
      </c>
      <c r="C3120" s="6">
        <v>1185732</v>
      </c>
      <c r="D3120" s="7">
        <v>44296</v>
      </c>
      <c r="E3120" s="6" t="s">
        <v>33</v>
      </c>
      <c r="F3120" s="6" t="s">
        <v>110</v>
      </c>
      <c r="G3120" s="6" t="s">
        <v>111</v>
      </c>
      <c r="H3120" s="6" t="s">
        <v>21</v>
      </c>
      <c r="I3120" s="25">
        <v>0.65</v>
      </c>
      <c r="J3120" s="22">
        <v>1500</v>
      </c>
      <c r="K3120" s="23">
        <f t="shared" si="174"/>
        <v>975</v>
      </c>
      <c r="L3120" s="23">
        <f t="shared" si="175"/>
        <v>292.5</v>
      </c>
      <c r="M3120" s="33">
        <v>0.3</v>
      </c>
      <c r="N3120" s="30">
        <f t="shared" si="176"/>
        <v>0.65</v>
      </c>
      <c r="O3120" s="31">
        <v>975</v>
      </c>
      <c r="P3120" s="31">
        <v>292.5</v>
      </c>
      <c r="Q3120" s="30">
        <f t="shared" si="177"/>
        <v>633.75</v>
      </c>
      <c r="R3120" s="27">
        <f t="shared" si="178"/>
        <v>4</v>
      </c>
    </row>
    <row r="3121" spans="1:18">
      <c r="A3121" s="1"/>
      <c r="B3121" s="6" t="s">
        <v>14</v>
      </c>
      <c r="C3121" s="6">
        <v>1185732</v>
      </c>
      <c r="D3121" s="7">
        <v>44296</v>
      </c>
      <c r="E3121" s="6" t="s">
        <v>33</v>
      </c>
      <c r="F3121" s="6" t="s">
        <v>110</v>
      </c>
      <c r="G3121" s="6" t="s">
        <v>111</v>
      </c>
      <c r="H3121" s="6" t="s">
        <v>22</v>
      </c>
      <c r="I3121" s="25">
        <v>0.5</v>
      </c>
      <c r="J3121" s="22">
        <v>2750</v>
      </c>
      <c r="K3121" s="23">
        <f t="shared" si="174"/>
        <v>1375</v>
      </c>
      <c r="L3121" s="23">
        <f t="shared" si="175"/>
        <v>550</v>
      </c>
      <c r="M3121" s="33">
        <v>0.4</v>
      </c>
      <c r="N3121" s="30">
        <f t="shared" si="176"/>
        <v>0.5</v>
      </c>
      <c r="O3121" s="31">
        <v>1375</v>
      </c>
      <c r="P3121" s="31">
        <v>550</v>
      </c>
      <c r="Q3121" s="30">
        <f t="shared" si="177"/>
        <v>687.5</v>
      </c>
      <c r="R3121" s="27">
        <f t="shared" si="178"/>
        <v>4</v>
      </c>
    </row>
    <row r="3122" spans="1:18">
      <c r="A3122" s="1"/>
      <c r="B3122" s="6" t="s">
        <v>14</v>
      </c>
      <c r="C3122" s="6">
        <v>1185732</v>
      </c>
      <c r="D3122" s="7">
        <v>44327</v>
      </c>
      <c r="E3122" s="6" t="s">
        <v>33</v>
      </c>
      <c r="F3122" s="6" t="s">
        <v>110</v>
      </c>
      <c r="G3122" s="6" t="s">
        <v>111</v>
      </c>
      <c r="H3122" s="6" t="s">
        <v>17</v>
      </c>
      <c r="I3122" s="25">
        <v>0.6</v>
      </c>
      <c r="J3122" s="22">
        <v>5450</v>
      </c>
      <c r="K3122" s="23">
        <f t="shared" si="174"/>
        <v>3270</v>
      </c>
      <c r="L3122" s="23">
        <f t="shared" si="175"/>
        <v>1308</v>
      </c>
      <c r="M3122" s="33">
        <v>0.4</v>
      </c>
      <c r="N3122" s="30">
        <f t="shared" si="176"/>
        <v>0.6</v>
      </c>
      <c r="O3122" s="31">
        <v>3270</v>
      </c>
      <c r="P3122" s="31">
        <v>1308</v>
      </c>
      <c r="Q3122" s="30">
        <f t="shared" si="177"/>
        <v>1962</v>
      </c>
      <c r="R3122" s="27">
        <f t="shared" si="178"/>
        <v>5</v>
      </c>
    </row>
    <row r="3123" spans="1:18">
      <c r="A3123" s="1"/>
      <c r="B3123" s="6" t="s">
        <v>14</v>
      </c>
      <c r="C3123" s="6">
        <v>1185732</v>
      </c>
      <c r="D3123" s="7">
        <v>44327</v>
      </c>
      <c r="E3123" s="6" t="s">
        <v>33</v>
      </c>
      <c r="F3123" s="6" t="s">
        <v>110</v>
      </c>
      <c r="G3123" s="6" t="s">
        <v>111</v>
      </c>
      <c r="H3123" s="6" t="s">
        <v>18</v>
      </c>
      <c r="I3123" s="25">
        <v>0.4</v>
      </c>
      <c r="J3123" s="22">
        <v>2500</v>
      </c>
      <c r="K3123" s="23">
        <f t="shared" si="174"/>
        <v>1000</v>
      </c>
      <c r="L3123" s="23">
        <f t="shared" si="175"/>
        <v>400</v>
      </c>
      <c r="M3123" s="33">
        <v>0.4</v>
      </c>
      <c r="N3123" s="30">
        <f t="shared" si="176"/>
        <v>0.4</v>
      </c>
      <c r="O3123" s="31">
        <v>1000</v>
      </c>
      <c r="P3123" s="31">
        <v>400</v>
      </c>
      <c r="Q3123" s="30">
        <f t="shared" si="177"/>
        <v>400</v>
      </c>
      <c r="R3123" s="27">
        <f t="shared" si="178"/>
        <v>5</v>
      </c>
    </row>
    <row r="3124" spans="1:18">
      <c r="A3124" s="1"/>
      <c r="B3124" s="6" t="s">
        <v>14</v>
      </c>
      <c r="C3124" s="6">
        <v>1185732</v>
      </c>
      <c r="D3124" s="7">
        <v>44327</v>
      </c>
      <c r="E3124" s="6" t="s">
        <v>33</v>
      </c>
      <c r="F3124" s="6" t="s">
        <v>110</v>
      </c>
      <c r="G3124" s="6" t="s">
        <v>111</v>
      </c>
      <c r="H3124" s="6" t="s">
        <v>19</v>
      </c>
      <c r="I3124" s="25">
        <v>0.35000000000000003</v>
      </c>
      <c r="J3124" s="22">
        <v>2250</v>
      </c>
      <c r="K3124" s="23">
        <f t="shared" si="174"/>
        <v>787.50000000000011</v>
      </c>
      <c r="L3124" s="23">
        <f t="shared" si="175"/>
        <v>275.625</v>
      </c>
      <c r="M3124" s="33">
        <v>0.35</v>
      </c>
      <c r="N3124" s="30">
        <f t="shared" si="176"/>
        <v>0.35</v>
      </c>
      <c r="O3124" s="31">
        <v>787.5</v>
      </c>
      <c r="P3124" s="31">
        <v>275.625</v>
      </c>
      <c r="Q3124" s="30">
        <f t="shared" si="177"/>
        <v>275.625</v>
      </c>
      <c r="R3124" s="27">
        <f t="shared" si="178"/>
        <v>5</v>
      </c>
    </row>
    <row r="3125" spans="1:18">
      <c r="A3125" s="1"/>
      <c r="B3125" s="6" t="s">
        <v>14</v>
      </c>
      <c r="C3125" s="6">
        <v>1185732</v>
      </c>
      <c r="D3125" s="7">
        <v>44327</v>
      </c>
      <c r="E3125" s="6" t="s">
        <v>33</v>
      </c>
      <c r="F3125" s="6" t="s">
        <v>110</v>
      </c>
      <c r="G3125" s="6" t="s">
        <v>111</v>
      </c>
      <c r="H3125" s="6" t="s">
        <v>20</v>
      </c>
      <c r="I3125" s="25">
        <v>0.35000000000000003</v>
      </c>
      <c r="J3125" s="22">
        <v>1750</v>
      </c>
      <c r="K3125" s="23">
        <f t="shared" si="174"/>
        <v>612.50000000000011</v>
      </c>
      <c r="L3125" s="23">
        <f t="shared" si="175"/>
        <v>214.37500000000003</v>
      </c>
      <c r="M3125" s="33">
        <v>0.35</v>
      </c>
      <c r="N3125" s="30">
        <f t="shared" si="176"/>
        <v>0.35</v>
      </c>
      <c r="O3125" s="31">
        <v>612.5</v>
      </c>
      <c r="P3125" s="31">
        <v>214.375</v>
      </c>
      <c r="Q3125" s="30">
        <f t="shared" si="177"/>
        <v>214.37500000000003</v>
      </c>
      <c r="R3125" s="27">
        <f t="shared" si="178"/>
        <v>5</v>
      </c>
    </row>
    <row r="3126" spans="1:18">
      <c r="A3126" s="1"/>
      <c r="B3126" s="6" t="s">
        <v>14</v>
      </c>
      <c r="C3126" s="6">
        <v>1185732</v>
      </c>
      <c r="D3126" s="7">
        <v>44327</v>
      </c>
      <c r="E3126" s="6" t="s">
        <v>33</v>
      </c>
      <c r="F3126" s="6" t="s">
        <v>110</v>
      </c>
      <c r="G3126" s="6" t="s">
        <v>111</v>
      </c>
      <c r="H3126" s="6" t="s">
        <v>21</v>
      </c>
      <c r="I3126" s="25">
        <v>0.44999999999999996</v>
      </c>
      <c r="J3126" s="22">
        <v>2000</v>
      </c>
      <c r="K3126" s="23">
        <f t="shared" si="174"/>
        <v>899.99999999999989</v>
      </c>
      <c r="L3126" s="23">
        <f t="shared" si="175"/>
        <v>269.99999999999994</v>
      </c>
      <c r="M3126" s="33">
        <v>0.3</v>
      </c>
      <c r="N3126" s="30">
        <f t="shared" si="176"/>
        <v>0.45</v>
      </c>
      <c r="O3126" s="31">
        <v>900</v>
      </c>
      <c r="P3126" s="31">
        <v>270</v>
      </c>
      <c r="Q3126" s="30">
        <f t="shared" si="177"/>
        <v>404.99999999999994</v>
      </c>
      <c r="R3126" s="27">
        <f t="shared" si="178"/>
        <v>5</v>
      </c>
    </row>
    <row r="3127" spans="1:18">
      <c r="A3127" s="1"/>
      <c r="B3127" s="6" t="s">
        <v>14</v>
      </c>
      <c r="C3127" s="6">
        <v>1185732</v>
      </c>
      <c r="D3127" s="7">
        <v>44327</v>
      </c>
      <c r="E3127" s="6" t="s">
        <v>33</v>
      </c>
      <c r="F3127" s="6" t="s">
        <v>110</v>
      </c>
      <c r="G3127" s="6" t="s">
        <v>111</v>
      </c>
      <c r="H3127" s="6" t="s">
        <v>22</v>
      </c>
      <c r="I3127" s="25">
        <v>0.54999999999999993</v>
      </c>
      <c r="J3127" s="22">
        <v>3250</v>
      </c>
      <c r="K3127" s="23">
        <f t="shared" si="174"/>
        <v>1787.4999999999998</v>
      </c>
      <c r="L3127" s="23">
        <f t="shared" si="175"/>
        <v>715</v>
      </c>
      <c r="M3127" s="33">
        <v>0.4</v>
      </c>
      <c r="N3127" s="30">
        <f t="shared" si="176"/>
        <v>0.55000000000000004</v>
      </c>
      <c r="O3127" s="31">
        <v>1787.5</v>
      </c>
      <c r="P3127" s="31">
        <v>715</v>
      </c>
      <c r="Q3127" s="30">
        <f t="shared" si="177"/>
        <v>983.125</v>
      </c>
      <c r="R3127" s="27">
        <f t="shared" si="178"/>
        <v>5</v>
      </c>
    </row>
    <row r="3128" spans="1:18">
      <c r="A3128" s="1"/>
      <c r="B3128" s="6" t="s">
        <v>14</v>
      </c>
      <c r="C3128" s="6">
        <v>1185732</v>
      </c>
      <c r="D3128" s="7">
        <v>44357</v>
      </c>
      <c r="E3128" s="6" t="s">
        <v>33</v>
      </c>
      <c r="F3128" s="6" t="s">
        <v>110</v>
      </c>
      <c r="G3128" s="6" t="s">
        <v>111</v>
      </c>
      <c r="H3128" s="6" t="s">
        <v>17</v>
      </c>
      <c r="I3128" s="25">
        <v>0.4</v>
      </c>
      <c r="J3128" s="22">
        <v>5750</v>
      </c>
      <c r="K3128" s="23">
        <f t="shared" si="174"/>
        <v>2300</v>
      </c>
      <c r="L3128" s="23">
        <f t="shared" si="175"/>
        <v>920</v>
      </c>
      <c r="M3128" s="33">
        <v>0.4</v>
      </c>
      <c r="N3128" s="30">
        <f t="shared" si="176"/>
        <v>0.4</v>
      </c>
      <c r="O3128" s="31">
        <v>2300</v>
      </c>
      <c r="P3128" s="31">
        <v>920</v>
      </c>
      <c r="Q3128" s="30">
        <f t="shared" si="177"/>
        <v>920</v>
      </c>
      <c r="R3128" s="27">
        <f t="shared" si="178"/>
        <v>6</v>
      </c>
    </row>
    <row r="3129" spans="1:18">
      <c r="A3129" s="1"/>
      <c r="B3129" s="6" t="s">
        <v>14</v>
      </c>
      <c r="C3129" s="6">
        <v>1185732</v>
      </c>
      <c r="D3129" s="7">
        <v>44357</v>
      </c>
      <c r="E3129" s="6" t="s">
        <v>33</v>
      </c>
      <c r="F3129" s="6" t="s">
        <v>110</v>
      </c>
      <c r="G3129" s="6" t="s">
        <v>111</v>
      </c>
      <c r="H3129" s="6" t="s">
        <v>18</v>
      </c>
      <c r="I3129" s="25">
        <v>0.35000000000000009</v>
      </c>
      <c r="J3129" s="22">
        <v>3250</v>
      </c>
      <c r="K3129" s="23">
        <f t="shared" si="174"/>
        <v>1137.5000000000002</v>
      </c>
      <c r="L3129" s="23">
        <f t="shared" si="175"/>
        <v>455.00000000000011</v>
      </c>
      <c r="M3129" s="33">
        <v>0.4</v>
      </c>
      <c r="N3129" s="30">
        <f t="shared" si="176"/>
        <v>0.35</v>
      </c>
      <c r="O3129" s="31">
        <v>1137.5</v>
      </c>
      <c r="P3129" s="31">
        <v>455</v>
      </c>
      <c r="Q3129" s="30">
        <f t="shared" si="177"/>
        <v>398.12500000000006</v>
      </c>
      <c r="R3129" s="27">
        <f t="shared" si="178"/>
        <v>6</v>
      </c>
    </row>
    <row r="3130" spans="1:18">
      <c r="A3130" s="1"/>
      <c r="B3130" s="6" t="s">
        <v>14</v>
      </c>
      <c r="C3130" s="6">
        <v>1185732</v>
      </c>
      <c r="D3130" s="7">
        <v>44357</v>
      </c>
      <c r="E3130" s="6" t="s">
        <v>33</v>
      </c>
      <c r="F3130" s="6" t="s">
        <v>110</v>
      </c>
      <c r="G3130" s="6" t="s">
        <v>111</v>
      </c>
      <c r="H3130" s="6" t="s">
        <v>19</v>
      </c>
      <c r="I3130" s="25">
        <v>0.30000000000000004</v>
      </c>
      <c r="J3130" s="22">
        <v>2000</v>
      </c>
      <c r="K3130" s="23">
        <f t="shared" si="174"/>
        <v>600.00000000000011</v>
      </c>
      <c r="L3130" s="23">
        <f t="shared" si="175"/>
        <v>210.00000000000003</v>
      </c>
      <c r="M3130" s="33">
        <v>0.35</v>
      </c>
      <c r="N3130" s="30">
        <f t="shared" si="176"/>
        <v>0.3</v>
      </c>
      <c r="O3130" s="31">
        <v>600</v>
      </c>
      <c r="P3130" s="31">
        <v>210</v>
      </c>
      <c r="Q3130" s="30">
        <f t="shared" si="177"/>
        <v>180.00000000000003</v>
      </c>
      <c r="R3130" s="27">
        <f t="shared" si="178"/>
        <v>6</v>
      </c>
    </row>
    <row r="3131" spans="1:18">
      <c r="A3131" s="1"/>
      <c r="B3131" s="6" t="s">
        <v>14</v>
      </c>
      <c r="C3131" s="6">
        <v>1185732</v>
      </c>
      <c r="D3131" s="7">
        <v>44357</v>
      </c>
      <c r="E3131" s="6" t="s">
        <v>33</v>
      </c>
      <c r="F3131" s="6" t="s">
        <v>110</v>
      </c>
      <c r="G3131" s="6" t="s">
        <v>111</v>
      </c>
      <c r="H3131" s="6" t="s">
        <v>20</v>
      </c>
      <c r="I3131" s="25">
        <v>0.30000000000000004</v>
      </c>
      <c r="J3131" s="22">
        <v>1750</v>
      </c>
      <c r="K3131" s="23">
        <f t="shared" si="174"/>
        <v>525.00000000000011</v>
      </c>
      <c r="L3131" s="23">
        <f t="shared" si="175"/>
        <v>183.75000000000003</v>
      </c>
      <c r="M3131" s="33">
        <v>0.35</v>
      </c>
      <c r="N3131" s="30">
        <f t="shared" si="176"/>
        <v>0.3</v>
      </c>
      <c r="O3131" s="31">
        <v>525</v>
      </c>
      <c r="P3131" s="31">
        <v>183.75</v>
      </c>
      <c r="Q3131" s="30">
        <f t="shared" si="177"/>
        <v>157.50000000000003</v>
      </c>
      <c r="R3131" s="27">
        <f t="shared" si="178"/>
        <v>6</v>
      </c>
    </row>
    <row r="3132" spans="1:18">
      <c r="A3132" s="1"/>
      <c r="B3132" s="6" t="s">
        <v>14</v>
      </c>
      <c r="C3132" s="6">
        <v>1185732</v>
      </c>
      <c r="D3132" s="7">
        <v>44357</v>
      </c>
      <c r="E3132" s="6" t="s">
        <v>33</v>
      </c>
      <c r="F3132" s="6" t="s">
        <v>110</v>
      </c>
      <c r="G3132" s="6" t="s">
        <v>111</v>
      </c>
      <c r="H3132" s="6" t="s">
        <v>21</v>
      </c>
      <c r="I3132" s="25">
        <v>0.4</v>
      </c>
      <c r="J3132" s="22">
        <v>1750</v>
      </c>
      <c r="K3132" s="23">
        <f t="shared" si="174"/>
        <v>700</v>
      </c>
      <c r="L3132" s="23">
        <f t="shared" si="175"/>
        <v>210</v>
      </c>
      <c r="M3132" s="33">
        <v>0.3</v>
      </c>
      <c r="N3132" s="30">
        <f t="shared" si="176"/>
        <v>0.4</v>
      </c>
      <c r="O3132" s="31">
        <v>700</v>
      </c>
      <c r="P3132" s="31">
        <v>210</v>
      </c>
      <c r="Q3132" s="30">
        <f t="shared" si="177"/>
        <v>280</v>
      </c>
      <c r="R3132" s="27">
        <f t="shared" si="178"/>
        <v>6</v>
      </c>
    </row>
    <row r="3133" spans="1:18">
      <c r="A3133" s="1"/>
      <c r="B3133" s="6" t="s">
        <v>14</v>
      </c>
      <c r="C3133" s="6">
        <v>1185732</v>
      </c>
      <c r="D3133" s="7">
        <v>44357</v>
      </c>
      <c r="E3133" s="6" t="s">
        <v>33</v>
      </c>
      <c r="F3133" s="6" t="s">
        <v>110</v>
      </c>
      <c r="G3133" s="6" t="s">
        <v>111</v>
      </c>
      <c r="H3133" s="6" t="s">
        <v>22</v>
      </c>
      <c r="I3133" s="25">
        <v>0.60000000000000009</v>
      </c>
      <c r="J3133" s="22">
        <v>3250</v>
      </c>
      <c r="K3133" s="23">
        <f t="shared" si="174"/>
        <v>1950.0000000000002</v>
      </c>
      <c r="L3133" s="23">
        <f t="shared" si="175"/>
        <v>780.00000000000011</v>
      </c>
      <c r="M3133" s="33">
        <v>0.4</v>
      </c>
      <c r="N3133" s="30">
        <f t="shared" si="176"/>
        <v>0.6</v>
      </c>
      <c r="O3133" s="31">
        <v>1950</v>
      </c>
      <c r="P3133" s="31">
        <v>780</v>
      </c>
      <c r="Q3133" s="30">
        <f t="shared" si="177"/>
        <v>1170</v>
      </c>
      <c r="R3133" s="27">
        <f t="shared" si="178"/>
        <v>6</v>
      </c>
    </row>
    <row r="3134" spans="1:18">
      <c r="A3134" s="1"/>
      <c r="B3134" s="6" t="s">
        <v>14</v>
      </c>
      <c r="C3134" s="6">
        <v>1185732</v>
      </c>
      <c r="D3134" s="7">
        <v>44386</v>
      </c>
      <c r="E3134" s="6" t="s">
        <v>33</v>
      </c>
      <c r="F3134" s="6" t="s">
        <v>110</v>
      </c>
      <c r="G3134" s="6" t="s">
        <v>111</v>
      </c>
      <c r="H3134" s="6" t="s">
        <v>17</v>
      </c>
      <c r="I3134" s="25">
        <v>0.55000000000000004</v>
      </c>
      <c r="J3134" s="22">
        <v>5500</v>
      </c>
      <c r="K3134" s="23">
        <f t="shared" si="174"/>
        <v>3025.0000000000005</v>
      </c>
      <c r="L3134" s="23">
        <f t="shared" si="175"/>
        <v>1210.0000000000002</v>
      </c>
      <c r="M3134" s="33">
        <v>0.4</v>
      </c>
      <c r="N3134" s="30">
        <f t="shared" si="176"/>
        <v>0.55000000000000004</v>
      </c>
      <c r="O3134" s="31">
        <v>3025</v>
      </c>
      <c r="P3134" s="31">
        <v>1210</v>
      </c>
      <c r="Q3134" s="30">
        <f t="shared" si="177"/>
        <v>1663.7500000000005</v>
      </c>
      <c r="R3134" s="27">
        <f t="shared" si="178"/>
        <v>7</v>
      </c>
    </row>
    <row r="3135" spans="1:18">
      <c r="A3135" s="1"/>
      <c r="B3135" s="6" t="s">
        <v>14</v>
      </c>
      <c r="C3135" s="6">
        <v>1185732</v>
      </c>
      <c r="D3135" s="7">
        <v>44386</v>
      </c>
      <c r="E3135" s="6" t="s">
        <v>33</v>
      </c>
      <c r="F3135" s="6" t="s">
        <v>110</v>
      </c>
      <c r="G3135" s="6" t="s">
        <v>111</v>
      </c>
      <c r="H3135" s="6" t="s">
        <v>18</v>
      </c>
      <c r="I3135" s="25">
        <v>0.50000000000000011</v>
      </c>
      <c r="J3135" s="22">
        <v>3000</v>
      </c>
      <c r="K3135" s="23">
        <f t="shared" si="174"/>
        <v>1500.0000000000002</v>
      </c>
      <c r="L3135" s="23">
        <f t="shared" si="175"/>
        <v>600.00000000000011</v>
      </c>
      <c r="M3135" s="33">
        <v>0.4</v>
      </c>
      <c r="N3135" s="30">
        <f t="shared" si="176"/>
        <v>0.5</v>
      </c>
      <c r="O3135" s="31">
        <v>1500</v>
      </c>
      <c r="P3135" s="31">
        <v>600</v>
      </c>
      <c r="Q3135" s="30">
        <f t="shared" si="177"/>
        <v>750.00000000000011</v>
      </c>
      <c r="R3135" s="27">
        <f t="shared" si="178"/>
        <v>7</v>
      </c>
    </row>
    <row r="3136" spans="1:18">
      <c r="A3136" s="1"/>
      <c r="B3136" s="6" t="s">
        <v>14</v>
      </c>
      <c r="C3136" s="6">
        <v>1185732</v>
      </c>
      <c r="D3136" s="7">
        <v>44386</v>
      </c>
      <c r="E3136" s="6" t="s">
        <v>33</v>
      </c>
      <c r="F3136" s="6" t="s">
        <v>110</v>
      </c>
      <c r="G3136" s="6" t="s">
        <v>111</v>
      </c>
      <c r="H3136" s="6" t="s">
        <v>19</v>
      </c>
      <c r="I3136" s="25">
        <v>0.45</v>
      </c>
      <c r="J3136" s="22">
        <v>2250</v>
      </c>
      <c r="K3136" s="23">
        <f t="shared" si="174"/>
        <v>1012.5</v>
      </c>
      <c r="L3136" s="23">
        <f t="shared" si="175"/>
        <v>354.375</v>
      </c>
      <c r="M3136" s="33">
        <v>0.35</v>
      </c>
      <c r="N3136" s="30">
        <f t="shared" si="176"/>
        <v>0.45</v>
      </c>
      <c r="O3136" s="31">
        <v>1012.5</v>
      </c>
      <c r="P3136" s="31">
        <v>354.375</v>
      </c>
      <c r="Q3136" s="30">
        <f t="shared" si="177"/>
        <v>455.625</v>
      </c>
      <c r="R3136" s="27">
        <f t="shared" si="178"/>
        <v>7</v>
      </c>
    </row>
    <row r="3137" spans="1:18">
      <c r="A3137" s="1"/>
      <c r="B3137" s="6" t="s">
        <v>14</v>
      </c>
      <c r="C3137" s="6">
        <v>1185732</v>
      </c>
      <c r="D3137" s="7">
        <v>44386</v>
      </c>
      <c r="E3137" s="6" t="s">
        <v>33</v>
      </c>
      <c r="F3137" s="6" t="s">
        <v>110</v>
      </c>
      <c r="G3137" s="6" t="s">
        <v>111</v>
      </c>
      <c r="H3137" s="6" t="s">
        <v>20</v>
      </c>
      <c r="I3137" s="25">
        <v>0.45</v>
      </c>
      <c r="J3137" s="22">
        <v>1750</v>
      </c>
      <c r="K3137" s="23">
        <f t="shared" si="174"/>
        <v>787.5</v>
      </c>
      <c r="L3137" s="23">
        <f t="shared" si="175"/>
        <v>275.625</v>
      </c>
      <c r="M3137" s="33">
        <v>0.35</v>
      </c>
      <c r="N3137" s="30">
        <f t="shared" si="176"/>
        <v>0.45</v>
      </c>
      <c r="O3137" s="31">
        <v>787.5</v>
      </c>
      <c r="P3137" s="31">
        <v>275.625</v>
      </c>
      <c r="Q3137" s="30">
        <f t="shared" si="177"/>
        <v>354.375</v>
      </c>
      <c r="R3137" s="27">
        <f t="shared" si="178"/>
        <v>7</v>
      </c>
    </row>
    <row r="3138" spans="1:18">
      <c r="A3138" s="1"/>
      <c r="B3138" s="6" t="s">
        <v>14</v>
      </c>
      <c r="C3138" s="6">
        <v>1185732</v>
      </c>
      <c r="D3138" s="7">
        <v>44386</v>
      </c>
      <c r="E3138" s="6" t="s">
        <v>33</v>
      </c>
      <c r="F3138" s="6" t="s">
        <v>110</v>
      </c>
      <c r="G3138" s="6" t="s">
        <v>111</v>
      </c>
      <c r="H3138" s="6" t="s">
        <v>21</v>
      </c>
      <c r="I3138" s="25">
        <v>0.55000000000000004</v>
      </c>
      <c r="J3138" s="22">
        <v>2000</v>
      </c>
      <c r="K3138" s="23">
        <f t="shared" si="174"/>
        <v>1100</v>
      </c>
      <c r="L3138" s="23">
        <f t="shared" si="175"/>
        <v>330</v>
      </c>
      <c r="M3138" s="33">
        <v>0.3</v>
      </c>
      <c r="N3138" s="30">
        <f t="shared" si="176"/>
        <v>0.55000000000000004</v>
      </c>
      <c r="O3138" s="31">
        <v>1100</v>
      </c>
      <c r="P3138" s="31">
        <v>330</v>
      </c>
      <c r="Q3138" s="30">
        <f t="shared" si="177"/>
        <v>605</v>
      </c>
      <c r="R3138" s="27">
        <f t="shared" si="178"/>
        <v>7</v>
      </c>
    </row>
    <row r="3139" spans="1:18">
      <c r="A3139" s="1"/>
      <c r="B3139" s="6" t="s">
        <v>14</v>
      </c>
      <c r="C3139" s="6">
        <v>1185732</v>
      </c>
      <c r="D3139" s="7">
        <v>44386</v>
      </c>
      <c r="E3139" s="6" t="s">
        <v>33</v>
      </c>
      <c r="F3139" s="6" t="s">
        <v>110</v>
      </c>
      <c r="G3139" s="6" t="s">
        <v>111</v>
      </c>
      <c r="H3139" s="6" t="s">
        <v>22</v>
      </c>
      <c r="I3139" s="25">
        <v>0.60000000000000009</v>
      </c>
      <c r="J3139" s="22">
        <v>3750</v>
      </c>
      <c r="K3139" s="23">
        <f t="shared" si="174"/>
        <v>2250.0000000000005</v>
      </c>
      <c r="L3139" s="23">
        <f t="shared" si="175"/>
        <v>900.00000000000023</v>
      </c>
      <c r="M3139" s="33">
        <v>0.4</v>
      </c>
      <c r="N3139" s="30">
        <f t="shared" ref="N3139:N3202" si="179">_xlfn.NUMBERVALUE(SUBSTITUTE(I3139,"$",""))</f>
        <v>0.6</v>
      </c>
      <c r="O3139" s="31">
        <v>2250</v>
      </c>
      <c r="P3139" s="31">
        <v>900</v>
      </c>
      <c r="Q3139" s="30">
        <f t="shared" ref="Q3139:Q3202" si="180">N3139*K3139</f>
        <v>1350.0000000000002</v>
      </c>
      <c r="R3139" s="27">
        <f t="shared" si="178"/>
        <v>7</v>
      </c>
    </row>
    <row r="3140" spans="1:18">
      <c r="A3140" s="1"/>
      <c r="B3140" s="6" t="s">
        <v>14</v>
      </c>
      <c r="C3140" s="6">
        <v>1185732</v>
      </c>
      <c r="D3140" s="7">
        <v>44418</v>
      </c>
      <c r="E3140" s="6" t="s">
        <v>33</v>
      </c>
      <c r="F3140" s="6" t="s">
        <v>110</v>
      </c>
      <c r="G3140" s="6" t="s">
        <v>111</v>
      </c>
      <c r="H3140" s="6" t="s">
        <v>17</v>
      </c>
      <c r="I3140" s="25">
        <v>0.5</v>
      </c>
      <c r="J3140" s="22">
        <v>5250</v>
      </c>
      <c r="K3140" s="23">
        <f t="shared" si="174"/>
        <v>2625</v>
      </c>
      <c r="L3140" s="23">
        <f t="shared" si="175"/>
        <v>1050</v>
      </c>
      <c r="M3140" s="33">
        <v>0.4</v>
      </c>
      <c r="N3140" s="30">
        <f t="shared" si="179"/>
        <v>0.5</v>
      </c>
      <c r="O3140" s="31">
        <v>2625</v>
      </c>
      <c r="P3140" s="31">
        <v>1050</v>
      </c>
      <c r="Q3140" s="30">
        <f t="shared" si="180"/>
        <v>1312.5</v>
      </c>
      <c r="R3140" s="27">
        <f t="shared" si="178"/>
        <v>8</v>
      </c>
    </row>
    <row r="3141" spans="1:18">
      <c r="A3141" s="1"/>
      <c r="B3141" s="6" t="s">
        <v>14</v>
      </c>
      <c r="C3141" s="6">
        <v>1185732</v>
      </c>
      <c r="D3141" s="7">
        <v>44418</v>
      </c>
      <c r="E3141" s="6" t="s">
        <v>33</v>
      </c>
      <c r="F3141" s="6" t="s">
        <v>110</v>
      </c>
      <c r="G3141" s="6" t="s">
        <v>111</v>
      </c>
      <c r="H3141" s="6" t="s">
        <v>18</v>
      </c>
      <c r="I3141" s="25">
        <v>0.45000000000000007</v>
      </c>
      <c r="J3141" s="22">
        <v>3000</v>
      </c>
      <c r="K3141" s="23">
        <f t="shared" si="174"/>
        <v>1350.0000000000002</v>
      </c>
      <c r="L3141" s="23">
        <f t="shared" si="175"/>
        <v>540.00000000000011</v>
      </c>
      <c r="M3141" s="33">
        <v>0.4</v>
      </c>
      <c r="N3141" s="30">
        <f t="shared" si="179"/>
        <v>0.45</v>
      </c>
      <c r="O3141" s="31">
        <v>1350</v>
      </c>
      <c r="P3141" s="31">
        <v>540</v>
      </c>
      <c r="Q3141" s="30">
        <f t="shared" si="180"/>
        <v>607.50000000000011</v>
      </c>
      <c r="R3141" s="27">
        <f t="shared" si="178"/>
        <v>8</v>
      </c>
    </row>
    <row r="3142" spans="1:18">
      <c r="A3142" s="1"/>
      <c r="B3142" s="6" t="s">
        <v>14</v>
      </c>
      <c r="C3142" s="6">
        <v>1185732</v>
      </c>
      <c r="D3142" s="7">
        <v>44418</v>
      </c>
      <c r="E3142" s="6" t="s">
        <v>33</v>
      </c>
      <c r="F3142" s="6" t="s">
        <v>110</v>
      </c>
      <c r="G3142" s="6" t="s">
        <v>111</v>
      </c>
      <c r="H3142" s="6" t="s">
        <v>19</v>
      </c>
      <c r="I3142" s="25">
        <v>0.4</v>
      </c>
      <c r="J3142" s="22">
        <v>2250</v>
      </c>
      <c r="K3142" s="23">
        <f t="shared" si="174"/>
        <v>900</v>
      </c>
      <c r="L3142" s="23">
        <f t="shared" si="175"/>
        <v>315</v>
      </c>
      <c r="M3142" s="33">
        <v>0.35</v>
      </c>
      <c r="N3142" s="30">
        <f t="shared" si="179"/>
        <v>0.4</v>
      </c>
      <c r="O3142" s="31">
        <v>900</v>
      </c>
      <c r="P3142" s="31">
        <v>315</v>
      </c>
      <c r="Q3142" s="30">
        <f t="shared" si="180"/>
        <v>360</v>
      </c>
      <c r="R3142" s="27">
        <f t="shared" si="178"/>
        <v>8</v>
      </c>
    </row>
    <row r="3143" spans="1:18">
      <c r="A3143" s="1"/>
      <c r="B3143" s="6" t="s">
        <v>14</v>
      </c>
      <c r="C3143" s="6">
        <v>1185732</v>
      </c>
      <c r="D3143" s="7">
        <v>44418</v>
      </c>
      <c r="E3143" s="6" t="s">
        <v>33</v>
      </c>
      <c r="F3143" s="6" t="s">
        <v>110</v>
      </c>
      <c r="G3143" s="6" t="s">
        <v>111</v>
      </c>
      <c r="H3143" s="6" t="s">
        <v>20</v>
      </c>
      <c r="I3143" s="25">
        <v>0.4</v>
      </c>
      <c r="J3143" s="22">
        <v>2000</v>
      </c>
      <c r="K3143" s="23">
        <f t="shared" si="174"/>
        <v>800</v>
      </c>
      <c r="L3143" s="23">
        <f t="shared" si="175"/>
        <v>280</v>
      </c>
      <c r="M3143" s="33">
        <v>0.35</v>
      </c>
      <c r="N3143" s="30">
        <f t="shared" si="179"/>
        <v>0.4</v>
      </c>
      <c r="O3143" s="31">
        <v>800</v>
      </c>
      <c r="P3143" s="31">
        <v>280</v>
      </c>
      <c r="Q3143" s="30">
        <f t="shared" si="180"/>
        <v>320</v>
      </c>
      <c r="R3143" s="27">
        <f t="shared" si="178"/>
        <v>8</v>
      </c>
    </row>
    <row r="3144" spans="1:18">
      <c r="A3144" s="1"/>
      <c r="B3144" s="6" t="s">
        <v>14</v>
      </c>
      <c r="C3144" s="6">
        <v>1185732</v>
      </c>
      <c r="D3144" s="7">
        <v>44418</v>
      </c>
      <c r="E3144" s="6" t="s">
        <v>33</v>
      </c>
      <c r="F3144" s="6" t="s">
        <v>110</v>
      </c>
      <c r="G3144" s="6" t="s">
        <v>111</v>
      </c>
      <c r="H3144" s="6" t="s">
        <v>21</v>
      </c>
      <c r="I3144" s="25">
        <v>0.5</v>
      </c>
      <c r="J3144" s="22">
        <v>1750</v>
      </c>
      <c r="K3144" s="23">
        <f t="shared" si="174"/>
        <v>875</v>
      </c>
      <c r="L3144" s="23">
        <f t="shared" si="175"/>
        <v>262.5</v>
      </c>
      <c r="M3144" s="33">
        <v>0.3</v>
      </c>
      <c r="N3144" s="30">
        <f t="shared" si="179"/>
        <v>0.5</v>
      </c>
      <c r="O3144" s="31">
        <v>875</v>
      </c>
      <c r="P3144" s="31">
        <v>262.5</v>
      </c>
      <c r="Q3144" s="30">
        <f t="shared" si="180"/>
        <v>437.5</v>
      </c>
      <c r="R3144" s="27">
        <f t="shared" si="178"/>
        <v>8</v>
      </c>
    </row>
    <row r="3145" spans="1:18">
      <c r="A3145" s="1"/>
      <c r="B3145" s="6" t="s">
        <v>14</v>
      </c>
      <c r="C3145" s="6">
        <v>1185732</v>
      </c>
      <c r="D3145" s="7">
        <v>44418</v>
      </c>
      <c r="E3145" s="6" t="s">
        <v>33</v>
      </c>
      <c r="F3145" s="6" t="s">
        <v>110</v>
      </c>
      <c r="G3145" s="6" t="s">
        <v>111</v>
      </c>
      <c r="H3145" s="6" t="s">
        <v>22</v>
      </c>
      <c r="I3145" s="25">
        <v>0.55000000000000004</v>
      </c>
      <c r="J3145" s="22">
        <v>3500</v>
      </c>
      <c r="K3145" s="23">
        <f t="shared" si="174"/>
        <v>1925.0000000000002</v>
      </c>
      <c r="L3145" s="23">
        <f t="shared" si="175"/>
        <v>770.00000000000011</v>
      </c>
      <c r="M3145" s="33">
        <v>0.4</v>
      </c>
      <c r="N3145" s="30">
        <f t="shared" si="179"/>
        <v>0.55000000000000004</v>
      </c>
      <c r="O3145" s="31">
        <v>1925</v>
      </c>
      <c r="P3145" s="31">
        <v>770</v>
      </c>
      <c r="Q3145" s="30">
        <f t="shared" si="180"/>
        <v>1058.7500000000002</v>
      </c>
      <c r="R3145" s="27">
        <f t="shared" si="178"/>
        <v>8</v>
      </c>
    </row>
    <row r="3146" spans="1:18">
      <c r="A3146" s="1"/>
      <c r="B3146" s="6" t="s">
        <v>14</v>
      </c>
      <c r="C3146" s="6">
        <v>1185732</v>
      </c>
      <c r="D3146" s="7">
        <v>44450</v>
      </c>
      <c r="E3146" s="6" t="s">
        <v>33</v>
      </c>
      <c r="F3146" s="6" t="s">
        <v>110</v>
      </c>
      <c r="G3146" s="6" t="s">
        <v>111</v>
      </c>
      <c r="H3146" s="6" t="s">
        <v>17</v>
      </c>
      <c r="I3146" s="25">
        <v>0.35000000000000003</v>
      </c>
      <c r="J3146" s="22">
        <v>4750</v>
      </c>
      <c r="K3146" s="23">
        <f t="shared" si="174"/>
        <v>1662.5000000000002</v>
      </c>
      <c r="L3146" s="23">
        <f t="shared" si="175"/>
        <v>665.00000000000011</v>
      </c>
      <c r="M3146" s="33">
        <v>0.4</v>
      </c>
      <c r="N3146" s="30">
        <f t="shared" si="179"/>
        <v>0.35</v>
      </c>
      <c r="O3146" s="31">
        <v>1662.5</v>
      </c>
      <c r="P3146" s="31">
        <v>665</v>
      </c>
      <c r="Q3146" s="30">
        <f t="shared" si="180"/>
        <v>581.875</v>
      </c>
      <c r="R3146" s="27">
        <f t="shared" ref="R3146:R3209" si="181">MONTH(D3146)</f>
        <v>9</v>
      </c>
    </row>
    <row r="3147" spans="1:18">
      <c r="A3147" s="1"/>
      <c r="B3147" s="6" t="s">
        <v>14</v>
      </c>
      <c r="C3147" s="6">
        <v>1185732</v>
      </c>
      <c r="D3147" s="7">
        <v>44450</v>
      </c>
      <c r="E3147" s="6" t="s">
        <v>33</v>
      </c>
      <c r="F3147" s="6" t="s">
        <v>110</v>
      </c>
      <c r="G3147" s="6" t="s">
        <v>111</v>
      </c>
      <c r="H3147" s="6" t="s">
        <v>18</v>
      </c>
      <c r="I3147" s="25">
        <v>0.3000000000000001</v>
      </c>
      <c r="J3147" s="22">
        <v>2750</v>
      </c>
      <c r="K3147" s="23">
        <f t="shared" si="174"/>
        <v>825.00000000000023</v>
      </c>
      <c r="L3147" s="23">
        <f t="shared" si="175"/>
        <v>330.00000000000011</v>
      </c>
      <c r="M3147" s="33">
        <v>0.4</v>
      </c>
      <c r="N3147" s="30">
        <f t="shared" si="179"/>
        <v>0.3</v>
      </c>
      <c r="O3147" s="31">
        <v>825</v>
      </c>
      <c r="P3147" s="31">
        <v>330</v>
      </c>
      <c r="Q3147" s="30">
        <f t="shared" si="180"/>
        <v>247.50000000000006</v>
      </c>
      <c r="R3147" s="27">
        <f t="shared" si="181"/>
        <v>9</v>
      </c>
    </row>
    <row r="3148" spans="1:18">
      <c r="A3148" s="1"/>
      <c r="B3148" s="6" t="s">
        <v>14</v>
      </c>
      <c r="C3148" s="6">
        <v>1185732</v>
      </c>
      <c r="D3148" s="7">
        <v>44450</v>
      </c>
      <c r="E3148" s="6" t="s">
        <v>33</v>
      </c>
      <c r="F3148" s="6" t="s">
        <v>110</v>
      </c>
      <c r="G3148" s="6" t="s">
        <v>111</v>
      </c>
      <c r="H3148" s="6" t="s">
        <v>19</v>
      </c>
      <c r="I3148" s="25">
        <v>0.25000000000000006</v>
      </c>
      <c r="J3148" s="22">
        <v>1750</v>
      </c>
      <c r="K3148" s="23">
        <f t="shared" si="174"/>
        <v>437.50000000000011</v>
      </c>
      <c r="L3148" s="23">
        <f t="shared" si="175"/>
        <v>153.12500000000003</v>
      </c>
      <c r="M3148" s="33">
        <v>0.35</v>
      </c>
      <c r="N3148" s="30">
        <f t="shared" si="179"/>
        <v>0.25</v>
      </c>
      <c r="O3148" s="31">
        <v>437.5</v>
      </c>
      <c r="P3148" s="31">
        <v>153.125</v>
      </c>
      <c r="Q3148" s="30">
        <f t="shared" si="180"/>
        <v>109.37500000000003</v>
      </c>
      <c r="R3148" s="27">
        <f t="shared" si="181"/>
        <v>9</v>
      </c>
    </row>
    <row r="3149" spans="1:18">
      <c r="A3149" s="1"/>
      <c r="B3149" s="6" t="s">
        <v>14</v>
      </c>
      <c r="C3149" s="6">
        <v>1185732</v>
      </c>
      <c r="D3149" s="7">
        <v>44450</v>
      </c>
      <c r="E3149" s="6" t="s">
        <v>33</v>
      </c>
      <c r="F3149" s="6" t="s">
        <v>110</v>
      </c>
      <c r="G3149" s="6" t="s">
        <v>111</v>
      </c>
      <c r="H3149" s="6" t="s">
        <v>20</v>
      </c>
      <c r="I3149" s="25">
        <v>0.25000000000000006</v>
      </c>
      <c r="J3149" s="22">
        <v>1500</v>
      </c>
      <c r="K3149" s="23">
        <f t="shared" si="174"/>
        <v>375.00000000000006</v>
      </c>
      <c r="L3149" s="23">
        <f t="shared" si="175"/>
        <v>131.25</v>
      </c>
      <c r="M3149" s="33">
        <v>0.35</v>
      </c>
      <c r="N3149" s="30">
        <f t="shared" si="179"/>
        <v>0.25</v>
      </c>
      <c r="O3149" s="31">
        <v>375</v>
      </c>
      <c r="P3149" s="31">
        <v>131.25</v>
      </c>
      <c r="Q3149" s="30">
        <f t="shared" si="180"/>
        <v>93.750000000000014</v>
      </c>
      <c r="R3149" s="27">
        <f t="shared" si="181"/>
        <v>9</v>
      </c>
    </row>
    <row r="3150" spans="1:18">
      <c r="A3150" s="1"/>
      <c r="B3150" s="6" t="s">
        <v>14</v>
      </c>
      <c r="C3150" s="6">
        <v>1185732</v>
      </c>
      <c r="D3150" s="7">
        <v>44450</v>
      </c>
      <c r="E3150" s="6" t="s">
        <v>33</v>
      </c>
      <c r="F3150" s="6" t="s">
        <v>110</v>
      </c>
      <c r="G3150" s="6" t="s">
        <v>111</v>
      </c>
      <c r="H3150" s="6" t="s">
        <v>21</v>
      </c>
      <c r="I3150" s="25">
        <v>0.35000000000000003</v>
      </c>
      <c r="J3150" s="22">
        <v>1500</v>
      </c>
      <c r="K3150" s="23">
        <f t="shared" si="174"/>
        <v>525</v>
      </c>
      <c r="L3150" s="23">
        <f t="shared" si="175"/>
        <v>157.5</v>
      </c>
      <c r="M3150" s="33">
        <v>0.3</v>
      </c>
      <c r="N3150" s="30">
        <f t="shared" si="179"/>
        <v>0.35</v>
      </c>
      <c r="O3150" s="31">
        <v>525</v>
      </c>
      <c r="P3150" s="31">
        <v>157.5</v>
      </c>
      <c r="Q3150" s="30">
        <f t="shared" si="180"/>
        <v>183.75</v>
      </c>
      <c r="R3150" s="27">
        <f t="shared" si="181"/>
        <v>9</v>
      </c>
    </row>
    <row r="3151" spans="1:18">
      <c r="A3151" s="1"/>
      <c r="B3151" s="6" t="s">
        <v>14</v>
      </c>
      <c r="C3151" s="6">
        <v>1185732</v>
      </c>
      <c r="D3151" s="7">
        <v>44450</v>
      </c>
      <c r="E3151" s="6" t="s">
        <v>33</v>
      </c>
      <c r="F3151" s="6" t="s">
        <v>110</v>
      </c>
      <c r="G3151" s="6" t="s">
        <v>111</v>
      </c>
      <c r="H3151" s="6" t="s">
        <v>22</v>
      </c>
      <c r="I3151" s="25">
        <v>0.4</v>
      </c>
      <c r="J3151" s="22">
        <v>2250</v>
      </c>
      <c r="K3151" s="23">
        <f t="shared" si="174"/>
        <v>900</v>
      </c>
      <c r="L3151" s="23">
        <f t="shared" si="175"/>
        <v>360</v>
      </c>
      <c r="M3151" s="33">
        <v>0.4</v>
      </c>
      <c r="N3151" s="30">
        <f t="shared" si="179"/>
        <v>0.4</v>
      </c>
      <c r="O3151" s="31">
        <v>900</v>
      </c>
      <c r="P3151" s="31">
        <v>360</v>
      </c>
      <c r="Q3151" s="30">
        <f t="shared" si="180"/>
        <v>360</v>
      </c>
      <c r="R3151" s="27">
        <f t="shared" si="181"/>
        <v>9</v>
      </c>
    </row>
    <row r="3152" spans="1:18">
      <c r="A3152" s="1"/>
      <c r="B3152" s="6" t="s">
        <v>14</v>
      </c>
      <c r="C3152" s="6">
        <v>1185732</v>
      </c>
      <c r="D3152" s="7">
        <v>44479</v>
      </c>
      <c r="E3152" s="6" t="s">
        <v>33</v>
      </c>
      <c r="F3152" s="6" t="s">
        <v>110</v>
      </c>
      <c r="G3152" s="6" t="s">
        <v>111</v>
      </c>
      <c r="H3152" s="6" t="s">
        <v>17</v>
      </c>
      <c r="I3152" s="25">
        <v>0.44999999999999996</v>
      </c>
      <c r="J3152" s="22">
        <v>4000</v>
      </c>
      <c r="K3152" s="23">
        <f t="shared" si="174"/>
        <v>1799.9999999999998</v>
      </c>
      <c r="L3152" s="23">
        <f t="shared" si="175"/>
        <v>720</v>
      </c>
      <c r="M3152" s="33">
        <v>0.4</v>
      </c>
      <c r="N3152" s="30">
        <f t="shared" si="179"/>
        <v>0.45</v>
      </c>
      <c r="O3152" s="31">
        <v>1800</v>
      </c>
      <c r="P3152" s="31">
        <v>720</v>
      </c>
      <c r="Q3152" s="30">
        <f t="shared" si="180"/>
        <v>809.99999999999989</v>
      </c>
      <c r="R3152" s="27">
        <f t="shared" si="181"/>
        <v>10</v>
      </c>
    </row>
    <row r="3153" spans="1:18">
      <c r="A3153" s="1"/>
      <c r="B3153" s="6" t="s">
        <v>14</v>
      </c>
      <c r="C3153" s="6">
        <v>1185732</v>
      </c>
      <c r="D3153" s="7">
        <v>44479</v>
      </c>
      <c r="E3153" s="6" t="s">
        <v>33</v>
      </c>
      <c r="F3153" s="6" t="s">
        <v>110</v>
      </c>
      <c r="G3153" s="6" t="s">
        <v>111</v>
      </c>
      <c r="H3153" s="6" t="s">
        <v>18</v>
      </c>
      <c r="I3153" s="25">
        <v>0.35000000000000003</v>
      </c>
      <c r="J3153" s="22">
        <v>2500</v>
      </c>
      <c r="K3153" s="23">
        <f t="shared" si="174"/>
        <v>875.00000000000011</v>
      </c>
      <c r="L3153" s="23">
        <f t="shared" si="175"/>
        <v>350.00000000000006</v>
      </c>
      <c r="M3153" s="33">
        <v>0.4</v>
      </c>
      <c r="N3153" s="30">
        <f t="shared" si="179"/>
        <v>0.35</v>
      </c>
      <c r="O3153" s="31">
        <v>875</v>
      </c>
      <c r="P3153" s="31">
        <v>350</v>
      </c>
      <c r="Q3153" s="30">
        <f t="shared" si="180"/>
        <v>306.25</v>
      </c>
      <c r="R3153" s="27">
        <f t="shared" si="181"/>
        <v>10</v>
      </c>
    </row>
    <row r="3154" spans="1:18">
      <c r="A3154" s="1"/>
      <c r="B3154" s="6" t="s">
        <v>14</v>
      </c>
      <c r="C3154" s="6">
        <v>1185732</v>
      </c>
      <c r="D3154" s="7">
        <v>44479</v>
      </c>
      <c r="E3154" s="6" t="s">
        <v>33</v>
      </c>
      <c r="F3154" s="6" t="s">
        <v>110</v>
      </c>
      <c r="G3154" s="6" t="s">
        <v>111</v>
      </c>
      <c r="H3154" s="6" t="s">
        <v>19</v>
      </c>
      <c r="I3154" s="25">
        <v>0.35000000000000003</v>
      </c>
      <c r="J3154" s="22">
        <v>1500</v>
      </c>
      <c r="K3154" s="23">
        <f t="shared" si="174"/>
        <v>525</v>
      </c>
      <c r="L3154" s="23">
        <f t="shared" si="175"/>
        <v>183.75</v>
      </c>
      <c r="M3154" s="33">
        <v>0.35</v>
      </c>
      <c r="N3154" s="30">
        <f t="shared" si="179"/>
        <v>0.35</v>
      </c>
      <c r="O3154" s="31">
        <v>525</v>
      </c>
      <c r="P3154" s="31">
        <v>183.75</v>
      </c>
      <c r="Q3154" s="30">
        <f t="shared" si="180"/>
        <v>183.75</v>
      </c>
      <c r="R3154" s="27">
        <f t="shared" si="181"/>
        <v>10</v>
      </c>
    </row>
    <row r="3155" spans="1:18">
      <c r="A3155" s="1"/>
      <c r="B3155" s="6" t="s">
        <v>14</v>
      </c>
      <c r="C3155" s="6">
        <v>1185732</v>
      </c>
      <c r="D3155" s="7">
        <v>44479</v>
      </c>
      <c r="E3155" s="6" t="s">
        <v>33</v>
      </c>
      <c r="F3155" s="6" t="s">
        <v>110</v>
      </c>
      <c r="G3155" s="6" t="s">
        <v>111</v>
      </c>
      <c r="H3155" s="6" t="s">
        <v>20</v>
      </c>
      <c r="I3155" s="25">
        <v>0.35000000000000003</v>
      </c>
      <c r="J3155" s="22">
        <v>1500</v>
      </c>
      <c r="K3155" s="23">
        <f t="shared" si="174"/>
        <v>525</v>
      </c>
      <c r="L3155" s="23">
        <f t="shared" si="175"/>
        <v>183.75</v>
      </c>
      <c r="M3155" s="33">
        <v>0.35</v>
      </c>
      <c r="N3155" s="30">
        <f t="shared" si="179"/>
        <v>0.35</v>
      </c>
      <c r="O3155" s="31">
        <v>525</v>
      </c>
      <c r="P3155" s="31">
        <v>183.75</v>
      </c>
      <c r="Q3155" s="30">
        <f t="shared" si="180"/>
        <v>183.75</v>
      </c>
      <c r="R3155" s="27">
        <f t="shared" si="181"/>
        <v>10</v>
      </c>
    </row>
    <row r="3156" spans="1:18">
      <c r="A3156" s="1"/>
      <c r="B3156" s="6" t="s">
        <v>14</v>
      </c>
      <c r="C3156" s="6">
        <v>1185732</v>
      </c>
      <c r="D3156" s="7">
        <v>44479</v>
      </c>
      <c r="E3156" s="6" t="s">
        <v>33</v>
      </c>
      <c r="F3156" s="6" t="s">
        <v>110</v>
      </c>
      <c r="G3156" s="6" t="s">
        <v>111</v>
      </c>
      <c r="H3156" s="6" t="s">
        <v>21</v>
      </c>
      <c r="I3156" s="25">
        <v>0.44999999999999996</v>
      </c>
      <c r="J3156" s="22">
        <v>1500</v>
      </c>
      <c r="K3156" s="23">
        <f t="shared" si="174"/>
        <v>674.99999999999989</v>
      </c>
      <c r="L3156" s="23">
        <f t="shared" si="175"/>
        <v>202.49999999999997</v>
      </c>
      <c r="M3156" s="33">
        <v>0.3</v>
      </c>
      <c r="N3156" s="30">
        <f t="shared" si="179"/>
        <v>0.45</v>
      </c>
      <c r="O3156" s="31">
        <v>675</v>
      </c>
      <c r="P3156" s="31">
        <v>202.5</v>
      </c>
      <c r="Q3156" s="30">
        <f t="shared" si="180"/>
        <v>303.74999999999994</v>
      </c>
      <c r="R3156" s="27">
        <f t="shared" si="181"/>
        <v>10</v>
      </c>
    </row>
    <row r="3157" spans="1:18">
      <c r="A3157" s="1"/>
      <c r="B3157" s="6" t="s">
        <v>14</v>
      </c>
      <c r="C3157" s="6">
        <v>1185732</v>
      </c>
      <c r="D3157" s="7">
        <v>44479</v>
      </c>
      <c r="E3157" s="6" t="s">
        <v>33</v>
      </c>
      <c r="F3157" s="6" t="s">
        <v>110</v>
      </c>
      <c r="G3157" s="6" t="s">
        <v>111</v>
      </c>
      <c r="H3157" s="6" t="s">
        <v>22</v>
      </c>
      <c r="I3157" s="25">
        <v>0.49999999999999983</v>
      </c>
      <c r="J3157" s="22">
        <v>2750</v>
      </c>
      <c r="K3157" s="23">
        <f t="shared" si="174"/>
        <v>1374.9999999999995</v>
      </c>
      <c r="L3157" s="23">
        <f t="shared" si="175"/>
        <v>549.99999999999989</v>
      </c>
      <c r="M3157" s="33">
        <v>0.4</v>
      </c>
      <c r="N3157" s="30">
        <f t="shared" si="179"/>
        <v>0.5</v>
      </c>
      <c r="O3157" s="31">
        <v>1375</v>
      </c>
      <c r="P3157" s="31">
        <v>550</v>
      </c>
      <c r="Q3157" s="30">
        <f t="shared" si="180"/>
        <v>687.49999999999977</v>
      </c>
      <c r="R3157" s="27">
        <f t="shared" si="181"/>
        <v>10</v>
      </c>
    </row>
    <row r="3158" spans="1:18">
      <c r="A3158" s="1"/>
      <c r="B3158" s="6" t="s">
        <v>14</v>
      </c>
      <c r="C3158" s="6">
        <v>1185732</v>
      </c>
      <c r="D3158" s="7">
        <v>44510</v>
      </c>
      <c r="E3158" s="6" t="s">
        <v>33</v>
      </c>
      <c r="F3158" s="6" t="s">
        <v>110</v>
      </c>
      <c r="G3158" s="6" t="s">
        <v>111</v>
      </c>
      <c r="H3158" s="6" t="s">
        <v>17</v>
      </c>
      <c r="I3158" s="25">
        <v>0.44999999999999996</v>
      </c>
      <c r="J3158" s="22">
        <v>4250</v>
      </c>
      <c r="K3158" s="23">
        <f t="shared" si="174"/>
        <v>1912.4999999999998</v>
      </c>
      <c r="L3158" s="23">
        <f t="shared" si="175"/>
        <v>765</v>
      </c>
      <c r="M3158" s="33">
        <v>0.4</v>
      </c>
      <c r="N3158" s="30">
        <f t="shared" si="179"/>
        <v>0.45</v>
      </c>
      <c r="O3158" s="31">
        <v>1912.5</v>
      </c>
      <c r="P3158" s="31">
        <v>765</v>
      </c>
      <c r="Q3158" s="30">
        <f t="shared" si="180"/>
        <v>860.62499999999989</v>
      </c>
      <c r="R3158" s="27">
        <f t="shared" si="181"/>
        <v>11</v>
      </c>
    </row>
    <row r="3159" spans="1:18">
      <c r="A3159" s="1"/>
      <c r="B3159" s="6" t="s">
        <v>14</v>
      </c>
      <c r="C3159" s="6">
        <v>1185732</v>
      </c>
      <c r="D3159" s="7">
        <v>44510</v>
      </c>
      <c r="E3159" s="6" t="s">
        <v>33</v>
      </c>
      <c r="F3159" s="6" t="s">
        <v>110</v>
      </c>
      <c r="G3159" s="6" t="s">
        <v>111</v>
      </c>
      <c r="H3159" s="6" t="s">
        <v>18</v>
      </c>
      <c r="I3159" s="25">
        <v>0.35000000000000003</v>
      </c>
      <c r="J3159" s="22">
        <v>3250</v>
      </c>
      <c r="K3159" s="23">
        <f t="shared" si="174"/>
        <v>1137.5</v>
      </c>
      <c r="L3159" s="23">
        <f t="shared" si="175"/>
        <v>455</v>
      </c>
      <c r="M3159" s="33">
        <v>0.4</v>
      </c>
      <c r="N3159" s="30">
        <f t="shared" si="179"/>
        <v>0.35</v>
      </c>
      <c r="O3159" s="31">
        <v>1137.5</v>
      </c>
      <c r="P3159" s="31">
        <v>455</v>
      </c>
      <c r="Q3159" s="30">
        <f t="shared" si="180"/>
        <v>398.125</v>
      </c>
      <c r="R3159" s="27">
        <f t="shared" si="181"/>
        <v>11</v>
      </c>
    </row>
    <row r="3160" spans="1:18">
      <c r="A3160" s="1"/>
      <c r="B3160" s="6" t="s">
        <v>14</v>
      </c>
      <c r="C3160" s="6">
        <v>1185732</v>
      </c>
      <c r="D3160" s="7">
        <v>44510</v>
      </c>
      <c r="E3160" s="6" t="s">
        <v>33</v>
      </c>
      <c r="F3160" s="6" t="s">
        <v>110</v>
      </c>
      <c r="G3160" s="6" t="s">
        <v>111</v>
      </c>
      <c r="H3160" s="6" t="s">
        <v>19</v>
      </c>
      <c r="I3160" s="25">
        <v>0.35000000000000003</v>
      </c>
      <c r="J3160" s="22">
        <v>2700</v>
      </c>
      <c r="K3160" s="23">
        <f t="shared" si="174"/>
        <v>945.00000000000011</v>
      </c>
      <c r="L3160" s="23">
        <f t="shared" si="175"/>
        <v>330.75</v>
      </c>
      <c r="M3160" s="33">
        <v>0.35</v>
      </c>
      <c r="N3160" s="30">
        <f t="shared" si="179"/>
        <v>0.35</v>
      </c>
      <c r="O3160" s="31">
        <v>945</v>
      </c>
      <c r="P3160" s="31">
        <v>330.75</v>
      </c>
      <c r="Q3160" s="30">
        <f t="shared" si="180"/>
        <v>330.75</v>
      </c>
      <c r="R3160" s="27">
        <f t="shared" si="181"/>
        <v>11</v>
      </c>
    </row>
    <row r="3161" spans="1:18">
      <c r="A3161" s="1"/>
      <c r="B3161" s="6" t="s">
        <v>14</v>
      </c>
      <c r="C3161" s="6">
        <v>1185732</v>
      </c>
      <c r="D3161" s="7">
        <v>44510</v>
      </c>
      <c r="E3161" s="6" t="s">
        <v>33</v>
      </c>
      <c r="F3161" s="6" t="s">
        <v>110</v>
      </c>
      <c r="G3161" s="6" t="s">
        <v>111</v>
      </c>
      <c r="H3161" s="6" t="s">
        <v>20</v>
      </c>
      <c r="I3161" s="25">
        <v>0.35000000000000003</v>
      </c>
      <c r="J3161" s="22">
        <v>2750</v>
      </c>
      <c r="K3161" s="23">
        <f t="shared" si="174"/>
        <v>962.50000000000011</v>
      </c>
      <c r="L3161" s="23">
        <f t="shared" si="175"/>
        <v>336.875</v>
      </c>
      <c r="M3161" s="33">
        <v>0.35</v>
      </c>
      <c r="N3161" s="30">
        <f t="shared" si="179"/>
        <v>0.35</v>
      </c>
      <c r="O3161" s="31">
        <v>962.5</v>
      </c>
      <c r="P3161" s="31">
        <v>336.875</v>
      </c>
      <c r="Q3161" s="30">
        <f t="shared" si="180"/>
        <v>336.875</v>
      </c>
      <c r="R3161" s="27">
        <f t="shared" si="181"/>
        <v>11</v>
      </c>
    </row>
    <row r="3162" spans="1:18">
      <c r="A3162" s="1"/>
      <c r="B3162" s="6" t="s">
        <v>14</v>
      </c>
      <c r="C3162" s="6">
        <v>1185732</v>
      </c>
      <c r="D3162" s="7">
        <v>44510</v>
      </c>
      <c r="E3162" s="6" t="s">
        <v>33</v>
      </c>
      <c r="F3162" s="6" t="s">
        <v>110</v>
      </c>
      <c r="G3162" s="6" t="s">
        <v>111</v>
      </c>
      <c r="H3162" s="6" t="s">
        <v>21</v>
      </c>
      <c r="I3162" s="25">
        <v>0.6</v>
      </c>
      <c r="J3162" s="22">
        <v>2500</v>
      </c>
      <c r="K3162" s="23">
        <f t="shared" si="174"/>
        <v>1500</v>
      </c>
      <c r="L3162" s="23">
        <f t="shared" si="175"/>
        <v>450</v>
      </c>
      <c r="M3162" s="33">
        <v>0.3</v>
      </c>
      <c r="N3162" s="30">
        <f t="shared" si="179"/>
        <v>0.6</v>
      </c>
      <c r="O3162" s="31">
        <v>1500</v>
      </c>
      <c r="P3162" s="31">
        <v>450</v>
      </c>
      <c r="Q3162" s="30">
        <f t="shared" si="180"/>
        <v>900</v>
      </c>
      <c r="R3162" s="27">
        <f t="shared" si="181"/>
        <v>11</v>
      </c>
    </row>
    <row r="3163" spans="1:18">
      <c r="A3163" s="1"/>
      <c r="B3163" s="6" t="s">
        <v>14</v>
      </c>
      <c r="C3163" s="6">
        <v>1185732</v>
      </c>
      <c r="D3163" s="7">
        <v>44510</v>
      </c>
      <c r="E3163" s="6" t="s">
        <v>33</v>
      </c>
      <c r="F3163" s="6" t="s">
        <v>110</v>
      </c>
      <c r="G3163" s="6" t="s">
        <v>111</v>
      </c>
      <c r="H3163" s="6" t="s">
        <v>22</v>
      </c>
      <c r="I3163" s="25">
        <v>0.64999999999999991</v>
      </c>
      <c r="J3163" s="22">
        <v>3500</v>
      </c>
      <c r="K3163" s="23">
        <f t="shared" si="174"/>
        <v>2274.9999999999995</v>
      </c>
      <c r="L3163" s="23">
        <f t="shared" si="175"/>
        <v>909.99999999999989</v>
      </c>
      <c r="M3163" s="33">
        <v>0.4</v>
      </c>
      <c r="N3163" s="30">
        <f t="shared" si="179"/>
        <v>0.65</v>
      </c>
      <c r="O3163" s="31">
        <v>2275</v>
      </c>
      <c r="P3163" s="31">
        <v>910</v>
      </c>
      <c r="Q3163" s="30">
        <f t="shared" si="180"/>
        <v>1478.7499999999998</v>
      </c>
      <c r="R3163" s="27">
        <f t="shared" si="181"/>
        <v>11</v>
      </c>
    </row>
    <row r="3164" spans="1:18">
      <c r="A3164" s="1"/>
      <c r="B3164" s="6" t="s">
        <v>14</v>
      </c>
      <c r="C3164" s="6">
        <v>1185732</v>
      </c>
      <c r="D3164" s="7">
        <v>44539</v>
      </c>
      <c r="E3164" s="6" t="s">
        <v>33</v>
      </c>
      <c r="F3164" s="6" t="s">
        <v>110</v>
      </c>
      <c r="G3164" s="6" t="s">
        <v>111</v>
      </c>
      <c r="H3164" s="6" t="s">
        <v>17</v>
      </c>
      <c r="I3164" s="25">
        <v>0.6</v>
      </c>
      <c r="J3164" s="22">
        <v>6000</v>
      </c>
      <c r="K3164" s="23">
        <f t="shared" si="174"/>
        <v>3600</v>
      </c>
      <c r="L3164" s="23">
        <f t="shared" si="175"/>
        <v>1440</v>
      </c>
      <c r="M3164" s="33">
        <v>0.4</v>
      </c>
      <c r="N3164" s="30">
        <f t="shared" si="179"/>
        <v>0.6</v>
      </c>
      <c r="O3164" s="31">
        <v>3600</v>
      </c>
      <c r="P3164" s="31">
        <v>1440</v>
      </c>
      <c r="Q3164" s="30">
        <f t="shared" si="180"/>
        <v>2160</v>
      </c>
      <c r="R3164" s="27">
        <f t="shared" si="181"/>
        <v>12</v>
      </c>
    </row>
    <row r="3165" spans="1:18">
      <c r="A3165" s="1"/>
      <c r="B3165" s="6" t="s">
        <v>14</v>
      </c>
      <c r="C3165" s="6">
        <v>1185732</v>
      </c>
      <c r="D3165" s="7">
        <v>44539</v>
      </c>
      <c r="E3165" s="6" t="s">
        <v>33</v>
      </c>
      <c r="F3165" s="6" t="s">
        <v>110</v>
      </c>
      <c r="G3165" s="6" t="s">
        <v>111</v>
      </c>
      <c r="H3165" s="6" t="s">
        <v>18</v>
      </c>
      <c r="I3165" s="25">
        <v>0.5</v>
      </c>
      <c r="J3165" s="22">
        <v>4000</v>
      </c>
      <c r="K3165" s="23">
        <f t="shared" si="174"/>
        <v>2000</v>
      </c>
      <c r="L3165" s="23">
        <f t="shared" si="175"/>
        <v>800</v>
      </c>
      <c r="M3165" s="33">
        <v>0.4</v>
      </c>
      <c r="N3165" s="30">
        <f t="shared" si="179"/>
        <v>0.5</v>
      </c>
      <c r="O3165" s="31">
        <v>2000</v>
      </c>
      <c r="P3165" s="31">
        <v>800</v>
      </c>
      <c r="Q3165" s="30">
        <f t="shared" si="180"/>
        <v>1000</v>
      </c>
      <c r="R3165" s="27">
        <f t="shared" si="181"/>
        <v>12</v>
      </c>
    </row>
    <row r="3166" spans="1:18">
      <c r="A3166" s="1"/>
      <c r="B3166" s="6" t="s">
        <v>14</v>
      </c>
      <c r="C3166" s="6">
        <v>1185732</v>
      </c>
      <c r="D3166" s="7">
        <v>44539</v>
      </c>
      <c r="E3166" s="6" t="s">
        <v>33</v>
      </c>
      <c r="F3166" s="6" t="s">
        <v>110</v>
      </c>
      <c r="G3166" s="6" t="s">
        <v>111</v>
      </c>
      <c r="H3166" s="6" t="s">
        <v>19</v>
      </c>
      <c r="I3166" s="25">
        <v>0.5</v>
      </c>
      <c r="J3166" s="22">
        <v>3500</v>
      </c>
      <c r="K3166" s="23">
        <f t="shared" si="174"/>
        <v>1750</v>
      </c>
      <c r="L3166" s="23">
        <f t="shared" si="175"/>
        <v>612.5</v>
      </c>
      <c r="M3166" s="33">
        <v>0.35</v>
      </c>
      <c r="N3166" s="30">
        <f t="shared" si="179"/>
        <v>0.5</v>
      </c>
      <c r="O3166" s="31">
        <v>1750</v>
      </c>
      <c r="P3166" s="31">
        <v>612.5</v>
      </c>
      <c r="Q3166" s="30">
        <f t="shared" si="180"/>
        <v>875</v>
      </c>
      <c r="R3166" s="27">
        <f t="shared" si="181"/>
        <v>12</v>
      </c>
    </row>
    <row r="3167" spans="1:18">
      <c r="A3167" s="1"/>
      <c r="B3167" s="6" t="s">
        <v>14</v>
      </c>
      <c r="C3167" s="6">
        <v>1185732</v>
      </c>
      <c r="D3167" s="7">
        <v>44539</v>
      </c>
      <c r="E3167" s="6" t="s">
        <v>33</v>
      </c>
      <c r="F3167" s="6" t="s">
        <v>110</v>
      </c>
      <c r="G3167" s="6" t="s">
        <v>111</v>
      </c>
      <c r="H3167" s="6" t="s">
        <v>20</v>
      </c>
      <c r="I3167" s="25">
        <v>0.5</v>
      </c>
      <c r="J3167" s="22">
        <v>3000</v>
      </c>
      <c r="K3167" s="23">
        <f t="shared" si="174"/>
        <v>1500</v>
      </c>
      <c r="L3167" s="23">
        <f t="shared" si="175"/>
        <v>525</v>
      </c>
      <c r="M3167" s="33">
        <v>0.35</v>
      </c>
      <c r="N3167" s="30">
        <f t="shared" si="179"/>
        <v>0.5</v>
      </c>
      <c r="O3167" s="31">
        <v>1500</v>
      </c>
      <c r="P3167" s="31">
        <v>525</v>
      </c>
      <c r="Q3167" s="30">
        <f t="shared" si="180"/>
        <v>750</v>
      </c>
      <c r="R3167" s="27">
        <f t="shared" si="181"/>
        <v>12</v>
      </c>
    </row>
    <row r="3168" spans="1:18">
      <c r="A3168" s="1"/>
      <c r="B3168" s="6" t="s">
        <v>14</v>
      </c>
      <c r="C3168" s="6">
        <v>1185732</v>
      </c>
      <c r="D3168" s="7">
        <v>44539</v>
      </c>
      <c r="E3168" s="6" t="s">
        <v>33</v>
      </c>
      <c r="F3168" s="6" t="s">
        <v>110</v>
      </c>
      <c r="G3168" s="6" t="s">
        <v>111</v>
      </c>
      <c r="H3168" s="6" t="s">
        <v>21</v>
      </c>
      <c r="I3168" s="25">
        <v>0.6</v>
      </c>
      <c r="J3168" s="22">
        <v>3000</v>
      </c>
      <c r="K3168" s="23">
        <f t="shared" si="174"/>
        <v>1800</v>
      </c>
      <c r="L3168" s="23">
        <f t="shared" si="175"/>
        <v>540</v>
      </c>
      <c r="M3168" s="33">
        <v>0.3</v>
      </c>
      <c r="N3168" s="30">
        <f t="shared" si="179"/>
        <v>0.6</v>
      </c>
      <c r="O3168" s="31">
        <v>1800</v>
      </c>
      <c r="P3168" s="31">
        <v>540</v>
      </c>
      <c r="Q3168" s="30">
        <f t="shared" si="180"/>
        <v>1080</v>
      </c>
      <c r="R3168" s="27">
        <f t="shared" si="181"/>
        <v>12</v>
      </c>
    </row>
    <row r="3169" spans="1:18">
      <c r="A3169" s="1"/>
      <c r="B3169" s="6" t="s">
        <v>14</v>
      </c>
      <c r="C3169" s="6">
        <v>1185732</v>
      </c>
      <c r="D3169" s="7">
        <v>44539</v>
      </c>
      <c r="E3169" s="6" t="s">
        <v>33</v>
      </c>
      <c r="F3169" s="6" t="s">
        <v>110</v>
      </c>
      <c r="G3169" s="6" t="s">
        <v>111</v>
      </c>
      <c r="H3169" s="6" t="s">
        <v>22</v>
      </c>
      <c r="I3169" s="25">
        <v>0.64999999999999991</v>
      </c>
      <c r="J3169" s="22">
        <v>4000</v>
      </c>
      <c r="K3169" s="23">
        <f t="shared" si="174"/>
        <v>2599.9999999999995</v>
      </c>
      <c r="L3169" s="23">
        <f t="shared" si="175"/>
        <v>1039.9999999999998</v>
      </c>
      <c r="M3169" s="33">
        <v>0.4</v>
      </c>
      <c r="N3169" s="30">
        <f t="shared" si="179"/>
        <v>0.65</v>
      </c>
      <c r="O3169" s="31">
        <v>2600</v>
      </c>
      <c r="P3169" s="31">
        <v>1040</v>
      </c>
      <c r="Q3169" s="30">
        <f t="shared" si="180"/>
        <v>1689.9999999999998</v>
      </c>
      <c r="R3169" s="27">
        <f t="shared" si="181"/>
        <v>12</v>
      </c>
    </row>
    <row r="3170" spans="1:18">
      <c r="A3170" s="1" t="s">
        <v>39</v>
      </c>
      <c r="B3170" s="6" t="s">
        <v>14</v>
      </c>
      <c r="C3170" s="6">
        <v>1185732</v>
      </c>
      <c r="D3170" s="7">
        <v>44213</v>
      </c>
      <c r="E3170" s="6" t="s">
        <v>33</v>
      </c>
      <c r="F3170" s="6" t="s">
        <v>112</v>
      </c>
      <c r="G3170" s="6" t="s">
        <v>113</v>
      </c>
      <c r="H3170" s="6" t="s">
        <v>17</v>
      </c>
      <c r="I3170" s="25">
        <v>0.35000000000000003</v>
      </c>
      <c r="J3170" s="22">
        <v>5000</v>
      </c>
      <c r="K3170" s="23">
        <f t="shared" si="174"/>
        <v>1750.0000000000002</v>
      </c>
      <c r="L3170" s="23">
        <f t="shared" si="175"/>
        <v>700.00000000000011</v>
      </c>
      <c r="M3170" s="33">
        <v>0.4</v>
      </c>
      <c r="N3170" s="30">
        <f t="shared" si="179"/>
        <v>0.35</v>
      </c>
      <c r="O3170" s="31">
        <v>1750</v>
      </c>
      <c r="P3170" s="31">
        <v>700</v>
      </c>
      <c r="Q3170" s="30">
        <f t="shared" si="180"/>
        <v>612.5</v>
      </c>
      <c r="R3170" s="27">
        <f t="shared" si="181"/>
        <v>1</v>
      </c>
    </row>
    <row r="3171" spans="1:18">
      <c r="A3171" s="1"/>
      <c r="B3171" s="6" t="s">
        <v>14</v>
      </c>
      <c r="C3171" s="6">
        <v>1185732</v>
      </c>
      <c r="D3171" s="7">
        <v>44213</v>
      </c>
      <c r="E3171" s="6" t="s">
        <v>33</v>
      </c>
      <c r="F3171" s="6" t="s">
        <v>112</v>
      </c>
      <c r="G3171" s="6" t="s">
        <v>113</v>
      </c>
      <c r="H3171" s="6" t="s">
        <v>18</v>
      </c>
      <c r="I3171" s="25">
        <v>0.35000000000000003</v>
      </c>
      <c r="J3171" s="22">
        <v>3000</v>
      </c>
      <c r="K3171" s="23">
        <f t="shared" si="174"/>
        <v>1050</v>
      </c>
      <c r="L3171" s="23">
        <f t="shared" si="175"/>
        <v>420</v>
      </c>
      <c r="M3171" s="33">
        <v>0.4</v>
      </c>
      <c r="N3171" s="30">
        <f t="shared" si="179"/>
        <v>0.35</v>
      </c>
      <c r="O3171" s="31">
        <v>1050</v>
      </c>
      <c r="P3171" s="31">
        <v>420</v>
      </c>
      <c r="Q3171" s="30">
        <f t="shared" si="180"/>
        <v>367.5</v>
      </c>
      <c r="R3171" s="27">
        <f t="shared" si="181"/>
        <v>1</v>
      </c>
    </row>
    <row r="3172" spans="1:18">
      <c r="A3172" s="1"/>
      <c r="B3172" s="6" t="s">
        <v>14</v>
      </c>
      <c r="C3172" s="6">
        <v>1185732</v>
      </c>
      <c r="D3172" s="7">
        <v>44213</v>
      </c>
      <c r="E3172" s="6" t="s">
        <v>33</v>
      </c>
      <c r="F3172" s="6" t="s">
        <v>112</v>
      </c>
      <c r="G3172" s="6" t="s">
        <v>113</v>
      </c>
      <c r="H3172" s="6" t="s">
        <v>19</v>
      </c>
      <c r="I3172" s="25">
        <v>0.25000000000000006</v>
      </c>
      <c r="J3172" s="22">
        <v>3000</v>
      </c>
      <c r="K3172" s="23">
        <f t="shared" si="174"/>
        <v>750.00000000000011</v>
      </c>
      <c r="L3172" s="23">
        <f t="shared" si="175"/>
        <v>300.00000000000006</v>
      </c>
      <c r="M3172" s="33">
        <v>0.4</v>
      </c>
      <c r="N3172" s="30">
        <f t="shared" si="179"/>
        <v>0.25</v>
      </c>
      <c r="O3172" s="31">
        <v>750</v>
      </c>
      <c r="P3172" s="31">
        <v>300</v>
      </c>
      <c r="Q3172" s="30">
        <f t="shared" si="180"/>
        <v>187.50000000000003</v>
      </c>
      <c r="R3172" s="27">
        <f t="shared" si="181"/>
        <v>1</v>
      </c>
    </row>
    <row r="3173" spans="1:18">
      <c r="A3173" s="1"/>
      <c r="B3173" s="6" t="s">
        <v>14</v>
      </c>
      <c r="C3173" s="6">
        <v>1185732</v>
      </c>
      <c r="D3173" s="7">
        <v>44213</v>
      </c>
      <c r="E3173" s="6" t="s">
        <v>33</v>
      </c>
      <c r="F3173" s="6" t="s">
        <v>112</v>
      </c>
      <c r="G3173" s="6" t="s">
        <v>113</v>
      </c>
      <c r="H3173" s="6" t="s">
        <v>20</v>
      </c>
      <c r="I3173" s="25">
        <v>0.30000000000000004</v>
      </c>
      <c r="J3173" s="22">
        <v>1500</v>
      </c>
      <c r="K3173" s="23">
        <f t="shared" si="174"/>
        <v>450.00000000000006</v>
      </c>
      <c r="L3173" s="23">
        <f t="shared" si="175"/>
        <v>180.00000000000003</v>
      </c>
      <c r="M3173" s="33">
        <v>0.4</v>
      </c>
      <c r="N3173" s="30">
        <f t="shared" si="179"/>
        <v>0.3</v>
      </c>
      <c r="O3173" s="31">
        <v>450</v>
      </c>
      <c r="P3173" s="31">
        <v>180</v>
      </c>
      <c r="Q3173" s="30">
        <f t="shared" si="180"/>
        <v>135</v>
      </c>
      <c r="R3173" s="27">
        <f t="shared" si="181"/>
        <v>1</v>
      </c>
    </row>
    <row r="3174" spans="1:18">
      <c r="A3174" s="1"/>
      <c r="B3174" s="6" t="s">
        <v>14</v>
      </c>
      <c r="C3174" s="6">
        <v>1185732</v>
      </c>
      <c r="D3174" s="7">
        <v>44213</v>
      </c>
      <c r="E3174" s="6" t="s">
        <v>33</v>
      </c>
      <c r="F3174" s="6" t="s">
        <v>112</v>
      </c>
      <c r="G3174" s="6" t="s">
        <v>113</v>
      </c>
      <c r="H3174" s="6" t="s">
        <v>21</v>
      </c>
      <c r="I3174" s="25">
        <v>0.44999999999999996</v>
      </c>
      <c r="J3174" s="22">
        <v>2000</v>
      </c>
      <c r="K3174" s="23">
        <f t="shared" si="174"/>
        <v>899.99999999999989</v>
      </c>
      <c r="L3174" s="23">
        <f t="shared" si="175"/>
        <v>360</v>
      </c>
      <c r="M3174" s="33">
        <v>0.4</v>
      </c>
      <c r="N3174" s="30">
        <f t="shared" si="179"/>
        <v>0.45</v>
      </c>
      <c r="O3174" s="31">
        <v>900</v>
      </c>
      <c r="P3174" s="31">
        <v>360</v>
      </c>
      <c r="Q3174" s="30">
        <f t="shared" si="180"/>
        <v>404.99999999999994</v>
      </c>
      <c r="R3174" s="27">
        <f t="shared" si="181"/>
        <v>1</v>
      </c>
    </row>
    <row r="3175" spans="1:18">
      <c r="A3175" s="1"/>
      <c r="B3175" s="6" t="s">
        <v>14</v>
      </c>
      <c r="C3175" s="6">
        <v>1185732</v>
      </c>
      <c r="D3175" s="7">
        <v>44213</v>
      </c>
      <c r="E3175" s="6" t="s">
        <v>33</v>
      </c>
      <c r="F3175" s="6" t="s">
        <v>112</v>
      </c>
      <c r="G3175" s="6" t="s">
        <v>113</v>
      </c>
      <c r="H3175" s="6" t="s">
        <v>22</v>
      </c>
      <c r="I3175" s="25">
        <v>0.35000000000000003</v>
      </c>
      <c r="J3175" s="22">
        <v>3000</v>
      </c>
      <c r="K3175" s="23">
        <f t="shared" si="174"/>
        <v>1050</v>
      </c>
      <c r="L3175" s="23">
        <f t="shared" si="175"/>
        <v>420</v>
      </c>
      <c r="M3175" s="33">
        <v>0.4</v>
      </c>
      <c r="N3175" s="30">
        <f t="shared" si="179"/>
        <v>0.35</v>
      </c>
      <c r="O3175" s="31">
        <v>1050</v>
      </c>
      <c r="P3175" s="31">
        <v>420</v>
      </c>
      <c r="Q3175" s="30">
        <f t="shared" si="180"/>
        <v>367.5</v>
      </c>
      <c r="R3175" s="27">
        <f t="shared" si="181"/>
        <v>1</v>
      </c>
    </row>
    <row r="3176" spans="1:18">
      <c r="A3176" s="1"/>
      <c r="B3176" s="6" t="s">
        <v>14</v>
      </c>
      <c r="C3176" s="6">
        <v>1185732</v>
      </c>
      <c r="D3176" s="7">
        <v>44244</v>
      </c>
      <c r="E3176" s="6" t="s">
        <v>33</v>
      </c>
      <c r="F3176" s="6" t="s">
        <v>112</v>
      </c>
      <c r="G3176" s="6" t="s">
        <v>113</v>
      </c>
      <c r="H3176" s="6" t="s">
        <v>17</v>
      </c>
      <c r="I3176" s="25">
        <v>0.35000000000000003</v>
      </c>
      <c r="J3176" s="22">
        <v>5500</v>
      </c>
      <c r="K3176" s="23">
        <f t="shared" si="174"/>
        <v>1925.0000000000002</v>
      </c>
      <c r="L3176" s="23">
        <f t="shared" si="175"/>
        <v>770.00000000000011</v>
      </c>
      <c r="M3176" s="33">
        <v>0.4</v>
      </c>
      <c r="N3176" s="30">
        <f t="shared" si="179"/>
        <v>0.35</v>
      </c>
      <c r="O3176" s="31">
        <v>1925</v>
      </c>
      <c r="P3176" s="31">
        <v>770</v>
      </c>
      <c r="Q3176" s="30">
        <f t="shared" si="180"/>
        <v>673.75</v>
      </c>
      <c r="R3176" s="27">
        <f t="shared" si="181"/>
        <v>2</v>
      </c>
    </row>
    <row r="3177" spans="1:18">
      <c r="A3177" s="1"/>
      <c r="B3177" s="6" t="s">
        <v>14</v>
      </c>
      <c r="C3177" s="6">
        <v>1185732</v>
      </c>
      <c r="D3177" s="7">
        <v>44244</v>
      </c>
      <c r="E3177" s="6" t="s">
        <v>33</v>
      </c>
      <c r="F3177" s="6" t="s">
        <v>112</v>
      </c>
      <c r="G3177" s="6" t="s">
        <v>113</v>
      </c>
      <c r="H3177" s="6" t="s">
        <v>18</v>
      </c>
      <c r="I3177" s="25">
        <v>0.4</v>
      </c>
      <c r="J3177" s="22">
        <v>2000</v>
      </c>
      <c r="K3177" s="23">
        <f t="shared" si="174"/>
        <v>800</v>
      </c>
      <c r="L3177" s="23">
        <f t="shared" si="175"/>
        <v>320</v>
      </c>
      <c r="M3177" s="33">
        <v>0.4</v>
      </c>
      <c r="N3177" s="30">
        <f t="shared" si="179"/>
        <v>0.4</v>
      </c>
      <c r="O3177" s="31">
        <v>800</v>
      </c>
      <c r="P3177" s="31">
        <v>320</v>
      </c>
      <c r="Q3177" s="30">
        <f t="shared" si="180"/>
        <v>320</v>
      </c>
      <c r="R3177" s="27">
        <f t="shared" si="181"/>
        <v>2</v>
      </c>
    </row>
    <row r="3178" spans="1:18">
      <c r="A3178" s="1"/>
      <c r="B3178" s="6" t="s">
        <v>14</v>
      </c>
      <c r="C3178" s="6">
        <v>1185732</v>
      </c>
      <c r="D3178" s="7">
        <v>44244</v>
      </c>
      <c r="E3178" s="6" t="s">
        <v>33</v>
      </c>
      <c r="F3178" s="6" t="s">
        <v>112</v>
      </c>
      <c r="G3178" s="6" t="s">
        <v>113</v>
      </c>
      <c r="H3178" s="6" t="s">
        <v>19</v>
      </c>
      <c r="I3178" s="25">
        <v>0.30000000000000004</v>
      </c>
      <c r="J3178" s="22">
        <v>3000</v>
      </c>
      <c r="K3178" s="23">
        <f t="shared" si="174"/>
        <v>900.00000000000011</v>
      </c>
      <c r="L3178" s="23">
        <f t="shared" si="175"/>
        <v>360.00000000000006</v>
      </c>
      <c r="M3178" s="33">
        <v>0.4</v>
      </c>
      <c r="N3178" s="30">
        <f t="shared" si="179"/>
        <v>0.3</v>
      </c>
      <c r="O3178" s="31">
        <v>900</v>
      </c>
      <c r="P3178" s="31">
        <v>360</v>
      </c>
      <c r="Q3178" s="30">
        <f t="shared" si="180"/>
        <v>270</v>
      </c>
      <c r="R3178" s="27">
        <f t="shared" si="181"/>
        <v>2</v>
      </c>
    </row>
    <row r="3179" spans="1:18">
      <c r="A3179" s="1"/>
      <c r="B3179" s="6" t="s">
        <v>14</v>
      </c>
      <c r="C3179" s="6">
        <v>1185732</v>
      </c>
      <c r="D3179" s="7">
        <v>44244</v>
      </c>
      <c r="E3179" s="6" t="s">
        <v>33</v>
      </c>
      <c r="F3179" s="6" t="s">
        <v>112</v>
      </c>
      <c r="G3179" s="6" t="s">
        <v>113</v>
      </c>
      <c r="H3179" s="6" t="s">
        <v>20</v>
      </c>
      <c r="I3179" s="25">
        <v>0.35000000000000003</v>
      </c>
      <c r="J3179" s="22">
        <v>1750</v>
      </c>
      <c r="K3179" s="23">
        <f t="shared" si="174"/>
        <v>612.50000000000011</v>
      </c>
      <c r="L3179" s="23">
        <f t="shared" si="175"/>
        <v>245.00000000000006</v>
      </c>
      <c r="M3179" s="33">
        <v>0.4</v>
      </c>
      <c r="N3179" s="30">
        <f t="shared" si="179"/>
        <v>0.35</v>
      </c>
      <c r="O3179" s="31">
        <v>612.5</v>
      </c>
      <c r="P3179" s="31">
        <v>245</v>
      </c>
      <c r="Q3179" s="30">
        <f t="shared" si="180"/>
        <v>214.37500000000003</v>
      </c>
      <c r="R3179" s="27">
        <f t="shared" si="181"/>
        <v>2</v>
      </c>
    </row>
    <row r="3180" spans="1:18">
      <c r="A3180" s="1"/>
      <c r="B3180" s="6" t="s">
        <v>14</v>
      </c>
      <c r="C3180" s="6">
        <v>1185732</v>
      </c>
      <c r="D3180" s="7">
        <v>44244</v>
      </c>
      <c r="E3180" s="6" t="s">
        <v>33</v>
      </c>
      <c r="F3180" s="6" t="s">
        <v>112</v>
      </c>
      <c r="G3180" s="6" t="s">
        <v>113</v>
      </c>
      <c r="H3180" s="6" t="s">
        <v>21</v>
      </c>
      <c r="I3180" s="25">
        <v>0.49999999999999994</v>
      </c>
      <c r="J3180" s="22">
        <v>2500</v>
      </c>
      <c r="K3180" s="23">
        <f t="shared" si="174"/>
        <v>1249.9999999999998</v>
      </c>
      <c r="L3180" s="23">
        <f t="shared" si="175"/>
        <v>499.99999999999994</v>
      </c>
      <c r="M3180" s="33">
        <v>0.4</v>
      </c>
      <c r="N3180" s="30">
        <f t="shared" si="179"/>
        <v>0.5</v>
      </c>
      <c r="O3180" s="31">
        <v>1250</v>
      </c>
      <c r="P3180" s="31">
        <v>500</v>
      </c>
      <c r="Q3180" s="30">
        <f t="shared" si="180"/>
        <v>624.99999999999989</v>
      </c>
      <c r="R3180" s="27">
        <f t="shared" si="181"/>
        <v>2</v>
      </c>
    </row>
    <row r="3181" spans="1:18">
      <c r="A3181" s="1"/>
      <c r="B3181" s="6" t="s">
        <v>14</v>
      </c>
      <c r="C3181" s="6">
        <v>1185732</v>
      </c>
      <c r="D3181" s="7">
        <v>44244</v>
      </c>
      <c r="E3181" s="6" t="s">
        <v>33</v>
      </c>
      <c r="F3181" s="6" t="s">
        <v>112</v>
      </c>
      <c r="G3181" s="6" t="s">
        <v>113</v>
      </c>
      <c r="H3181" s="6" t="s">
        <v>22</v>
      </c>
      <c r="I3181" s="25">
        <v>0.24999999999999994</v>
      </c>
      <c r="J3181" s="22">
        <v>3500</v>
      </c>
      <c r="K3181" s="23">
        <f t="shared" si="174"/>
        <v>874.99999999999977</v>
      </c>
      <c r="L3181" s="23">
        <f t="shared" si="175"/>
        <v>349.99999999999994</v>
      </c>
      <c r="M3181" s="33">
        <v>0.4</v>
      </c>
      <c r="N3181" s="30">
        <f t="shared" si="179"/>
        <v>0.25</v>
      </c>
      <c r="O3181" s="31">
        <v>875</v>
      </c>
      <c r="P3181" s="31">
        <v>350</v>
      </c>
      <c r="Q3181" s="30">
        <f t="shared" si="180"/>
        <v>218.74999999999994</v>
      </c>
      <c r="R3181" s="27">
        <f t="shared" si="181"/>
        <v>2</v>
      </c>
    </row>
    <row r="3182" spans="1:18">
      <c r="A3182" s="1"/>
      <c r="B3182" s="6" t="s">
        <v>14</v>
      </c>
      <c r="C3182" s="6">
        <v>1185732</v>
      </c>
      <c r="D3182" s="7">
        <v>44271</v>
      </c>
      <c r="E3182" s="6" t="s">
        <v>33</v>
      </c>
      <c r="F3182" s="6" t="s">
        <v>112</v>
      </c>
      <c r="G3182" s="6" t="s">
        <v>113</v>
      </c>
      <c r="H3182" s="6" t="s">
        <v>17</v>
      </c>
      <c r="I3182" s="25">
        <v>0.30000000000000004</v>
      </c>
      <c r="J3182" s="22">
        <v>5700</v>
      </c>
      <c r="K3182" s="23">
        <f t="shared" si="174"/>
        <v>1710.0000000000002</v>
      </c>
      <c r="L3182" s="23">
        <f t="shared" si="175"/>
        <v>684.00000000000011</v>
      </c>
      <c r="M3182" s="33">
        <v>0.4</v>
      </c>
      <c r="N3182" s="30">
        <f t="shared" si="179"/>
        <v>0.3</v>
      </c>
      <c r="O3182" s="31">
        <v>1710</v>
      </c>
      <c r="P3182" s="31">
        <v>684</v>
      </c>
      <c r="Q3182" s="30">
        <f t="shared" si="180"/>
        <v>513</v>
      </c>
      <c r="R3182" s="27">
        <f t="shared" si="181"/>
        <v>3</v>
      </c>
    </row>
    <row r="3183" spans="1:18">
      <c r="A3183" s="1"/>
      <c r="B3183" s="6" t="s">
        <v>14</v>
      </c>
      <c r="C3183" s="6">
        <v>1185732</v>
      </c>
      <c r="D3183" s="7">
        <v>44271</v>
      </c>
      <c r="E3183" s="6" t="s">
        <v>33</v>
      </c>
      <c r="F3183" s="6" t="s">
        <v>112</v>
      </c>
      <c r="G3183" s="6" t="s">
        <v>113</v>
      </c>
      <c r="H3183" s="6" t="s">
        <v>18</v>
      </c>
      <c r="I3183" s="25">
        <v>0.30000000000000004</v>
      </c>
      <c r="J3183" s="22">
        <v>2750</v>
      </c>
      <c r="K3183" s="23">
        <f t="shared" si="174"/>
        <v>825.00000000000011</v>
      </c>
      <c r="L3183" s="23">
        <f t="shared" si="175"/>
        <v>330.00000000000006</v>
      </c>
      <c r="M3183" s="33">
        <v>0.4</v>
      </c>
      <c r="N3183" s="30">
        <f t="shared" si="179"/>
        <v>0.3</v>
      </c>
      <c r="O3183" s="31">
        <v>825</v>
      </c>
      <c r="P3183" s="31">
        <v>330</v>
      </c>
      <c r="Q3183" s="30">
        <f t="shared" si="180"/>
        <v>247.50000000000003</v>
      </c>
      <c r="R3183" s="27">
        <f t="shared" si="181"/>
        <v>3</v>
      </c>
    </row>
    <row r="3184" spans="1:18">
      <c r="A3184" s="1"/>
      <c r="B3184" s="6" t="s">
        <v>14</v>
      </c>
      <c r="C3184" s="6">
        <v>1185732</v>
      </c>
      <c r="D3184" s="7">
        <v>44271</v>
      </c>
      <c r="E3184" s="6" t="s">
        <v>33</v>
      </c>
      <c r="F3184" s="6" t="s">
        <v>112</v>
      </c>
      <c r="G3184" s="6" t="s">
        <v>113</v>
      </c>
      <c r="H3184" s="6" t="s">
        <v>19</v>
      </c>
      <c r="I3184" s="25">
        <v>0.2</v>
      </c>
      <c r="J3184" s="22">
        <v>3250</v>
      </c>
      <c r="K3184" s="23">
        <f t="shared" si="174"/>
        <v>650</v>
      </c>
      <c r="L3184" s="23">
        <f t="shared" si="175"/>
        <v>260</v>
      </c>
      <c r="M3184" s="33">
        <v>0.4</v>
      </c>
      <c r="N3184" s="30">
        <f t="shared" si="179"/>
        <v>0.2</v>
      </c>
      <c r="O3184" s="31">
        <v>650</v>
      </c>
      <c r="P3184" s="31">
        <v>260</v>
      </c>
      <c r="Q3184" s="30">
        <f t="shared" si="180"/>
        <v>130</v>
      </c>
      <c r="R3184" s="27">
        <f t="shared" si="181"/>
        <v>3</v>
      </c>
    </row>
    <row r="3185" spans="1:18">
      <c r="A3185" s="1"/>
      <c r="B3185" s="6" t="s">
        <v>14</v>
      </c>
      <c r="C3185" s="6">
        <v>1185732</v>
      </c>
      <c r="D3185" s="7">
        <v>44271</v>
      </c>
      <c r="E3185" s="6" t="s">
        <v>33</v>
      </c>
      <c r="F3185" s="6" t="s">
        <v>112</v>
      </c>
      <c r="G3185" s="6" t="s">
        <v>113</v>
      </c>
      <c r="H3185" s="6" t="s">
        <v>20</v>
      </c>
      <c r="I3185" s="25">
        <v>0.24999999999999994</v>
      </c>
      <c r="J3185" s="22">
        <v>1750</v>
      </c>
      <c r="K3185" s="23">
        <f t="shared" si="174"/>
        <v>437.49999999999989</v>
      </c>
      <c r="L3185" s="23">
        <f t="shared" si="175"/>
        <v>174.99999999999997</v>
      </c>
      <c r="M3185" s="33">
        <v>0.4</v>
      </c>
      <c r="N3185" s="30">
        <f t="shared" si="179"/>
        <v>0.25</v>
      </c>
      <c r="O3185" s="31">
        <v>437.5</v>
      </c>
      <c r="P3185" s="31">
        <v>175</v>
      </c>
      <c r="Q3185" s="30">
        <f t="shared" si="180"/>
        <v>109.37499999999997</v>
      </c>
      <c r="R3185" s="27">
        <f t="shared" si="181"/>
        <v>3</v>
      </c>
    </row>
    <row r="3186" spans="1:18">
      <c r="A3186" s="1"/>
      <c r="B3186" s="6" t="s">
        <v>14</v>
      </c>
      <c r="C3186" s="6">
        <v>1185732</v>
      </c>
      <c r="D3186" s="7">
        <v>44271</v>
      </c>
      <c r="E3186" s="6" t="s">
        <v>33</v>
      </c>
      <c r="F3186" s="6" t="s">
        <v>112</v>
      </c>
      <c r="G3186" s="6" t="s">
        <v>113</v>
      </c>
      <c r="H3186" s="6" t="s">
        <v>21</v>
      </c>
      <c r="I3186" s="25">
        <v>0.4</v>
      </c>
      <c r="J3186" s="22">
        <v>2250</v>
      </c>
      <c r="K3186" s="23">
        <f t="shared" si="174"/>
        <v>900</v>
      </c>
      <c r="L3186" s="23">
        <f t="shared" si="175"/>
        <v>360</v>
      </c>
      <c r="M3186" s="33">
        <v>0.4</v>
      </c>
      <c r="N3186" s="30">
        <f t="shared" si="179"/>
        <v>0.4</v>
      </c>
      <c r="O3186" s="31">
        <v>900</v>
      </c>
      <c r="P3186" s="31">
        <v>360</v>
      </c>
      <c r="Q3186" s="30">
        <f t="shared" si="180"/>
        <v>360</v>
      </c>
      <c r="R3186" s="27">
        <f t="shared" si="181"/>
        <v>3</v>
      </c>
    </row>
    <row r="3187" spans="1:18">
      <c r="A3187" s="1"/>
      <c r="B3187" s="6" t="s">
        <v>14</v>
      </c>
      <c r="C3187" s="6">
        <v>1185732</v>
      </c>
      <c r="D3187" s="7">
        <v>44271</v>
      </c>
      <c r="E3187" s="6" t="s">
        <v>33</v>
      </c>
      <c r="F3187" s="6" t="s">
        <v>112</v>
      </c>
      <c r="G3187" s="6" t="s">
        <v>113</v>
      </c>
      <c r="H3187" s="6" t="s">
        <v>22</v>
      </c>
      <c r="I3187" s="25">
        <v>0.30000000000000004</v>
      </c>
      <c r="J3187" s="22">
        <v>3250</v>
      </c>
      <c r="K3187" s="23">
        <f t="shared" si="174"/>
        <v>975.00000000000011</v>
      </c>
      <c r="L3187" s="23">
        <f t="shared" si="175"/>
        <v>390.00000000000006</v>
      </c>
      <c r="M3187" s="33">
        <v>0.4</v>
      </c>
      <c r="N3187" s="30">
        <f t="shared" si="179"/>
        <v>0.3</v>
      </c>
      <c r="O3187" s="31">
        <v>975</v>
      </c>
      <c r="P3187" s="31">
        <v>390</v>
      </c>
      <c r="Q3187" s="30">
        <f t="shared" si="180"/>
        <v>292.5</v>
      </c>
      <c r="R3187" s="27">
        <f t="shared" si="181"/>
        <v>3</v>
      </c>
    </row>
    <row r="3188" spans="1:18">
      <c r="A3188" s="1"/>
      <c r="B3188" s="6" t="s">
        <v>14</v>
      </c>
      <c r="C3188" s="6">
        <v>1185732</v>
      </c>
      <c r="D3188" s="7">
        <v>44303</v>
      </c>
      <c r="E3188" s="6" t="s">
        <v>33</v>
      </c>
      <c r="F3188" s="6" t="s">
        <v>112</v>
      </c>
      <c r="G3188" s="6" t="s">
        <v>113</v>
      </c>
      <c r="H3188" s="6" t="s">
        <v>17</v>
      </c>
      <c r="I3188" s="25">
        <v>0.30000000000000004</v>
      </c>
      <c r="J3188" s="22">
        <v>5500</v>
      </c>
      <c r="K3188" s="23">
        <f t="shared" si="174"/>
        <v>1650.0000000000002</v>
      </c>
      <c r="L3188" s="23">
        <f t="shared" si="175"/>
        <v>660.00000000000011</v>
      </c>
      <c r="M3188" s="33">
        <v>0.4</v>
      </c>
      <c r="N3188" s="30">
        <f t="shared" si="179"/>
        <v>0.3</v>
      </c>
      <c r="O3188" s="31">
        <v>1650</v>
      </c>
      <c r="P3188" s="31">
        <v>660</v>
      </c>
      <c r="Q3188" s="30">
        <f t="shared" si="180"/>
        <v>495.00000000000006</v>
      </c>
      <c r="R3188" s="27">
        <f t="shared" si="181"/>
        <v>4</v>
      </c>
    </row>
    <row r="3189" spans="1:18">
      <c r="A3189" s="1"/>
      <c r="B3189" s="6" t="s">
        <v>14</v>
      </c>
      <c r="C3189" s="6">
        <v>1185732</v>
      </c>
      <c r="D3189" s="7">
        <v>44303</v>
      </c>
      <c r="E3189" s="6" t="s">
        <v>33</v>
      </c>
      <c r="F3189" s="6" t="s">
        <v>112</v>
      </c>
      <c r="G3189" s="6" t="s">
        <v>113</v>
      </c>
      <c r="H3189" s="6" t="s">
        <v>18</v>
      </c>
      <c r="I3189" s="25">
        <v>0.30000000000000004</v>
      </c>
      <c r="J3189" s="22">
        <v>2500</v>
      </c>
      <c r="K3189" s="23">
        <f t="shared" si="174"/>
        <v>750.00000000000011</v>
      </c>
      <c r="L3189" s="23">
        <f t="shared" si="175"/>
        <v>300.00000000000006</v>
      </c>
      <c r="M3189" s="33">
        <v>0.4</v>
      </c>
      <c r="N3189" s="30">
        <f t="shared" si="179"/>
        <v>0.3</v>
      </c>
      <c r="O3189" s="31">
        <v>750</v>
      </c>
      <c r="P3189" s="31">
        <v>300</v>
      </c>
      <c r="Q3189" s="30">
        <f t="shared" si="180"/>
        <v>225.00000000000003</v>
      </c>
      <c r="R3189" s="27">
        <f t="shared" si="181"/>
        <v>4</v>
      </c>
    </row>
    <row r="3190" spans="1:18">
      <c r="A3190" s="1"/>
      <c r="B3190" s="6" t="s">
        <v>14</v>
      </c>
      <c r="C3190" s="6">
        <v>1185732</v>
      </c>
      <c r="D3190" s="7">
        <v>44303</v>
      </c>
      <c r="E3190" s="6" t="s">
        <v>33</v>
      </c>
      <c r="F3190" s="6" t="s">
        <v>112</v>
      </c>
      <c r="G3190" s="6" t="s">
        <v>113</v>
      </c>
      <c r="H3190" s="6" t="s">
        <v>19</v>
      </c>
      <c r="I3190" s="25">
        <v>0.2</v>
      </c>
      <c r="J3190" s="22">
        <v>2500</v>
      </c>
      <c r="K3190" s="23">
        <f t="shared" si="174"/>
        <v>500</v>
      </c>
      <c r="L3190" s="23">
        <f t="shared" si="175"/>
        <v>200</v>
      </c>
      <c r="M3190" s="33">
        <v>0.4</v>
      </c>
      <c r="N3190" s="30">
        <f t="shared" si="179"/>
        <v>0.2</v>
      </c>
      <c r="O3190" s="31">
        <v>500</v>
      </c>
      <c r="P3190" s="31">
        <v>200</v>
      </c>
      <c r="Q3190" s="30">
        <f t="shared" si="180"/>
        <v>100</v>
      </c>
      <c r="R3190" s="27">
        <f t="shared" si="181"/>
        <v>4</v>
      </c>
    </row>
    <row r="3191" spans="1:18">
      <c r="A3191" s="1"/>
      <c r="B3191" s="6" t="s">
        <v>14</v>
      </c>
      <c r="C3191" s="6">
        <v>1185732</v>
      </c>
      <c r="D3191" s="7">
        <v>44303</v>
      </c>
      <c r="E3191" s="6" t="s">
        <v>33</v>
      </c>
      <c r="F3191" s="6" t="s">
        <v>112</v>
      </c>
      <c r="G3191" s="6" t="s">
        <v>113</v>
      </c>
      <c r="H3191" s="6" t="s">
        <v>20</v>
      </c>
      <c r="I3191" s="25">
        <v>0.24999999999999994</v>
      </c>
      <c r="J3191" s="22">
        <v>1750</v>
      </c>
      <c r="K3191" s="23">
        <f t="shared" si="174"/>
        <v>437.49999999999989</v>
      </c>
      <c r="L3191" s="23">
        <f t="shared" si="175"/>
        <v>174.99999999999997</v>
      </c>
      <c r="M3191" s="33">
        <v>0.4</v>
      </c>
      <c r="N3191" s="30">
        <f t="shared" si="179"/>
        <v>0.25</v>
      </c>
      <c r="O3191" s="31">
        <v>437.5</v>
      </c>
      <c r="P3191" s="31">
        <v>175</v>
      </c>
      <c r="Q3191" s="30">
        <f t="shared" si="180"/>
        <v>109.37499999999997</v>
      </c>
      <c r="R3191" s="27">
        <f t="shared" si="181"/>
        <v>4</v>
      </c>
    </row>
    <row r="3192" spans="1:18">
      <c r="A3192" s="1"/>
      <c r="B3192" s="6" t="s">
        <v>14</v>
      </c>
      <c r="C3192" s="6">
        <v>1185732</v>
      </c>
      <c r="D3192" s="7">
        <v>44303</v>
      </c>
      <c r="E3192" s="6" t="s">
        <v>33</v>
      </c>
      <c r="F3192" s="6" t="s">
        <v>112</v>
      </c>
      <c r="G3192" s="6" t="s">
        <v>113</v>
      </c>
      <c r="H3192" s="6" t="s">
        <v>21</v>
      </c>
      <c r="I3192" s="25">
        <v>0.65</v>
      </c>
      <c r="J3192" s="22">
        <v>2000</v>
      </c>
      <c r="K3192" s="23">
        <f t="shared" si="174"/>
        <v>1300</v>
      </c>
      <c r="L3192" s="23">
        <f t="shared" si="175"/>
        <v>520</v>
      </c>
      <c r="M3192" s="33">
        <v>0.4</v>
      </c>
      <c r="N3192" s="30">
        <f t="shared" si="179"/>
        <v>0.65</v>
      </c>
      <c r="O3192" s="31">
        <v>1300</v>
      </c>
      <c r="P3192" s="31">
        <v>520</v>
      </c>
      <c r="Q3192" s="30">
        <f t="shared" si="180"/>
        <v>845</v>
      </c>
      <c r="R3192" s="27">
        <f t="shared" si="181"/>
        <v>4</v>
      </c>
    </row>
    <row r="3193" spans="1:18">
      <c r="A3193" s="1"/>
      <c r="B3193" s="6" t="s">
        <v>14</v>
      </c>
      <c r="C3193" s="6">
        <v>1185732</v>
      </c>
      <c r="D3193" s="7">
        <v>44303</v>
      </c>
      <c r="E3193" s="6" t="s">
        <v>33</v>
      </c>
      <c r="F3193" s="6" t="s">
        <v>112</v>
      </c>
      <c r="G3193" s="6" t="s">
        <v>113</v>
      </c>
      <c r="H3193" s="6" t="s">
        <v>22</v>
      </c>
      <c r="I3193" s="25">
        <v>0.5</v>
      </c>
      <c r="J3193" s="22">
        <v>3250</v>
      </c>
      <c r="K3193" s="23">
        <f t="shared" si="174"/>
        <v>1625</v>
      </c>
      <c r="L3193" s="23">
        <f t="shared" si="175"/>
        <v>650</v>
      </c>
      <c r="M3193" s="33">
        <v>0.4</v>
      </c>
      <c r="N3193" s="30">
        <f t="shared" si="179"/>
        <v>0.5</v>
      </c>
      <c r="O3193" s="31">
        <v>1625</v>
      </c>
      <c r="P3193" s="31">
        <v>650</v>
      </c>
      <c r="Q3193" s="30">
        <f t="shared" si="180"/>
        <v>812.5</v>
      </c>
      <c r="R3193" s="27">
        <f t="shared" si="181"/>
        <v>4</v>
      </c>
    </row>
    <row r="3194" spans="1:18">
      <c r="A3194" s="1"/>
      <c r="B3194" s="6" t="s">
        <v>14</v>
      </c>
      <c r="C3194" s="6">
        <v>1185732</v>
      </c>
      <c r="D3194" s="7">
        <v>44334</v>
      </c>
      <c r="E3194" s="6" t="s">
        <v>33</v>
      </c>
      <c r="F3194" s="6" t="s">
        <v>112</v>
      </c>
      <c r="G3194" s="6" t="s">
        <v>113</v>
      </c>
      <c r="H3194" s="6" t="s">
        <v>17</v>
      </c>
      <c r="I3194" s="25">
        <v>0.6</v>
      </c>
      <c r="J3194" s="22">
        <v>5950</v>
      </c>
      <c r="K3194" s="23">
        <f t="shared" si="174"/>
        <v>3570</v>
      </c>
      <c r="L3194" s="23">
        <f t="shared" si="175"/>
        <v>1428</v>
      </c>
      <c r="M3194" s="33">
        <v>0.4</v>
      </c>
      <c r="N3194" s="30">
        <f t="shared" si="179"/>
        <v>0.6</v>
      </c>
      <c r="O3194" s="31">
        <v>3570</v>
      </c>
      <c r="P3194" s="31">
        <v>1428</v>
      </c>
      <c r="Q3194" s="30">
        <f t="shared" si="180"/>
        <v>2142</v>
      </c>
      <c r="R3194" s="27">
        <f t="shared" si="181"/>
        <v>5</v>
      </c>
    </row>
    <row r="3195" spans="1:18">
      <c r="A3195" s="1"/>
      <c r="B3195" s="6" t="s">
        <v>14</v>
      </c>
      <c r="C3195" s="6">
        <v>1185732</v>
      </c>
      <c r="D3195" s="7">
        <v>44334</v>
      </c>
      <c r="E3195" s="6" t="s">
        <v>33</v>
      </c>
      <c r="F3195" s="6" t="s">
        <v>112</v>
      </c>
      <c r="G3195" s="6" t="s">
        <v>113</v>
      </c>
      <c r="H3195" s="6" t="s">
        <v>18</v>
      </c>
      <c r="I3195" s="25">
        <v>0.4</v>
      </c>
      <c r="J3195" s="22">
        <v>3000</v>
      </c>
      <c r="K3195" s="23">
        <f t="shared" si="174"/>
        <v>1200</v>
      </c>
      <c r="L3195" s="23">
        <f t="shared" si="175"/>
        <v>480</v>
      </c>
      <c r="M3195" s="33">
        <v>0.4</v>
      </c>
      <c r="N3195" s="30">
        <f t="shared" si="179"/>
        <v>0.4</v>
      </c>
      <c r="O3195" s="31">
        <v>1200</v>
      </c>
      <c r="P3195" s="31">
        <v>480</v>
      </c>
      <c r="Q3195" s="30">
        <f t="shared" si="180"/>
        <v>480</v>
      </c>
      <c r="R3195" s="27">
        <f t="shared" si="181"/>
        <v>5</v>
      </c>
    </row>
    <row r="3196" spans="1:18">
      <c r="A3196" s="1"/>
      <c r="B3196" s="6" t="s">
        <v>14</v>
      </c>
      <c r="C3196" s="6">
        <v>1185732</v>
      </c>
      <c r="D3196" s="7">
        <v>44334</v>
      </c>
      <c r="E3196" s="6" t="s">
        <v>33</v>
      </c>
      <c r="F3196" s="6" t="s">
        <v>112</v>
      </c>
      <c r="G3196" s="6" t="s">
        <v>113</v>
      </c>
      <c r="H3196" s="6" t="s">
        <v>19</v>
      </c>
      <c r="I3196" s="25">
        <v>0.35000000000000003</v>
      </c>
      <c r="J3196" s="22">
        <v>2750</v>
      </c>
      <c r="K3196" s="23">
        <f t="shared" si="174"/>
        <v>962.50000000000011</v>
      </c>
      <c r="L3196" s="23">
        <f t="shared" si="175"/>
        <v>385.00000000000006</v>
      </c>
      <c r="M3196" s="33">
        <v>0.4</v>
      </c>
      <c r="N3196" s="30">
        <f t="shared" si="179"/>
        <v>0.35</v>
      </c>
      <c r="O3196" s="31">
        <v>962.5</v>
      </c>
      <c r="P3196" s="31">
        <v>385</v>
      </c>
      <c r="Q3196" s="30">
        <f t="shared" si="180"/>
        <v>336.875</v>
      </c>
      <c r="R3196" s="27">
        <f t="shared" si="181"/>
        <v>5</v>
      </c>
    </row>
    <row r="3197" spans="1:18">
      <c r="A3197" s="1"/>
      <c r="B3197" s="6" t="s">
        <v>14</v>
      </c>
      <c r="C3197" s="6">
        <v>1185732</v>
      </c>
      <c r="D3197" s="7">
        <v>44334</v>
      </c>
      <c r="E3197" s="6" t="s">
        <v>33</v>
      </c>
      <c r="F3197" s="6" t="s">
        <v>112</v>
      </c>
      <c r="G3197" s="6" t="s">
        <v>113</v>
      </c>
      <c r="H3197" s="6" t="s">
        <v>20</v>
      </c>
      <c r="I3197" s="25">
        <v>0.35000000000000003</v>
      </c>
      <c r="J3197" s="22">
        <v>2000</v>
      </c>
      <c r="K3197" s="23">
        <f t="shared" si="174"/>
        <v>700.00000000000011</v>
      </c>
      <c r="L3197" s="23">
        <f t="shared" si="175"/>
        <v>280.00000000000006</v>
      </c>
      <c r="M3197" s="33">
        <v>0.4</v>
      </c>
      <c r="N3197" s="30">
        <f t="shared" si="179"/>
        <v>0.35</v>
      </c>
      <c r="O3197" s="31">
        <v>700</v>
      </c>
      <c r="P3197" s="31">
        <v>280</v>
      </c>
      <c r="Q3197" s="30">
        <f t="shared" si="180"/>
        <v>245.00000000000003</v>
      </c>
      <c r="R3197" s="27">
        <f t="shared" si="181"/>
        <v>5</v>
      </c>
    </row>
    <row r="3198" spans="1:18">
      <c r="A3198" s="1"/>
      <c r="B3198" s="6" t="s">
        <v>14</v>
      </c>
      <c r="C3198" s="6">
        <v>1185732</v>
      </c>
      <c r="D3198" s="7">
        <v>44334</v>
      </c>
      <c r="E3198" s="6" t="s">
        <v>33</v>
      </c>
      <c r="F3198" s="6" t="s">
        <v>112</v>
      </c>
      <c r="G3198" s="6" t="s">
        <v>113</v>
      </c>
      <c r="H3198" s="6" t="s">
        <v>21</v>
      </c>
      <c r="I3198" s="25">
        <v>0.44999999999999996</v>
      </c>
      <c r="J3198" s="22">
        <v>2250</v>
      </c>
      <c r="K3198" s="23">
        <f t="shared" si="174"/>
        <v>1012.4999999999999</v>
      </c>
      <c r="L3198" s="23">
        <f t="shared" si="175"/>
        <v>405</v>
      </c>
      <c r="M3198" s="33">
        <v>0.4</v>
      </c>
      <c r="N3198" s="30">
        <f t="shared" si="179"/>
        <v>0.45</v>
      </c>
      <c r="O3198" s="31">
        <v>1012.5</v>
      </c>
      <c r="P3198" s="31">
        <v>405</v>
      </c>
      <c r="Q3198" s="30">
        <f t="shared" si="180"/>
        <v>455.62499999999994</v>
      </c>
      <c r="R3198" s="27">
        <f t="shared" si="181"/>
        <v>5</v>
      </c>
    </row>
    <row r="3199" spans="1:18">
      <c r="A3199" s="1"/>
      <c r="B3199" s="6" t="s">
        <v>14</v>
      </c>
      <c r="C3199" s="6">
        <v>1185732</v>
      </c>
      <c r="D3199" s="7">
        <v>44334</v>
      </c>
      <c r="E3199" s="6" t="s">
        <v>33</v>
      </c>
      <c r="F3199" s="6" t="s">
        <v>112</v>
      </c>
      <c r="G3199" s="6" t="s">
        <v>113</v>
      </c>
      <c r="H3199" s="6" t="s">
        <v>22</v>
      </c>
      <c r="I3199" s="25">
        <v>0.54999999999999993</v>
      </c>
      <c r="J3199" s="22">
        <v>3500</v>
      </c>
      <c r="K3199" s="23">
        <f t="shared" si="174"/>
        <v>1924.9999999999998</v>
      </c>
      <c r="L3199" s="23">
        <f t="shared" si="175"/>
        <v>770</v>
      </c>
      <c r="M3199" s="33">
        <v>0.4</v>
      </c>
      <c r="N3199" s="30">
        <f t="shared" si="179"/>
        <v>0.55000000000000004</v>
      </c>
      <c r="O3199" s="31">
        <v>1925</v>
      </c>
      <c r="P3199" s="31">
        <v>770</v>
      </c>
      <c r="Q3199" s="30">
        <f t="shared" si="180"/>
        <v>1058.75</v>
      </c>
      <c r="R3199" s="27">
        <f t="shared" si="181"/>
        <v>5</v>
      </c>
    </row>
    <row r="3200" spans="1:18">
      <c r="A3200" s="1"/>
      <c r="B3200" s="6" t="s">
        <v>14</v>
      </c>
      <c r="C3200" s="6">
        <v>1185732</v>
      </c>
      <c r="D3200" s="7">
        <v>44364</v>
      </c>
      <c r="E3200" s="6" t="s">
        <v>33</v>
      </c>
      <c r="F3200" s="6" t="s">
        <v>112</v>
      </c>
      <c r="G3200" s="6" t="s">
        <v>113</v>
      </c>
      <c r="H3200" s="6" t="s">
        <v>17</v>
      </c>
      <c r="I3200" s="25">
        <v>0.45</v>
      </c>
      <c r="J3200" s="22">
        <v>6000</v>
      </c>
      <c r="K3200" s="23">
        <f t="shared" si="174"/>
        <v>2700</v>
      </c>
      <c r="L3200" s="23">
        <f t="shared" si="175"/>
        <v>1080</v>
      </c>
      <c r="M3200" s="33">
        <v>0.4</v>
      </c>
      <c r="N3200" s="30">
        <f t="shared" si="179"/>
        <v>0.45</v>
      </c>
      <c r="O3200" s="31">
        <v>2700</v>
      </c>
      <c r="P3200" s="31">
        <v>1080</v>
      </c>
      <c r="Q3200" s="30">
        <f t="shared" si="180"/>
        <v>1215</v>
      </c>
      <c r="R3200" s="27">
        <f t="shared" si="181"/>
        <v>6</v>
      </c>
    </row>
    <row r="3201" spans="1:18">
      <c r="A3201" s="1"/>
      <c r="B3201" s="6" t="s">
        <v>14</v>
      </c>
      <c r="C3201" s="6">
        <v>1185732</v>
      </c>
      <c r="D3201" s="7">
        <v>44364</v>
      </c>
      <c r="E3201" s="6" t="s">
        <v>33</v>
      </c>
      <c r="F3201" s="6" t="s">
        <v>112</v>
      </c>
      <c r="G3201" s="6" t="s">
        <v>113</v>
      </c>
      <c r="H3201" s="6" t="s">
        <v>18</v>
      </c>
      <c r="I3201" s="25">
        <v>0.40000000000000008</v>
      </c>
      <c r="J3201" s="22">
        <v>4250</v>
      </c>
      <c r="K3201" s="23">
        <f t="shared" si="174"/>
        <v>1700.0000000000002</v>
      </c>
      <c r="L3201" s="23">
        <f t="shared" si="175"/>
        <v>680.00000000000011</v>
      </c>
      <c r="M3201" s="33">
        <v>0.4</v>
      </c>
      <c r="N3201" s="30">
        <f t="shared" si="179"/>
        <v>0.4</v>
      </c>
      <c r="O3201" s="31">
        <v>1700</v>
      </c>
      <c r="P3201" s="31">
        <v>680</v>
      </c>
      <c r="Q3201" s="30">
        <f t="shared" si="180"/>
        <v>680.00000000000011</v>
      </c>
      <c r="R3201" s="27">
        <f t="shared" si="181"/>
        <v>6</v>
      </c>
    </row>
    <row r="3202" spans="1:18">
      <c r="A3202" s="1"/>
      <c r="B3202" s="6" t="s">
        <v>14</v>
      </c>
      <c r="C3202" s="6">
        <v>1185732</v>
      </c>
      <c r="D3202" s="7">
        <v>44364</v>
      </c>
      <c r="E3202" s="6" t="s">
        <v>33</v>
      </c>
      <c r="F3202" s="6" t="s">
        <v>112</v>
      </c>
      <c r="G3202" s="6" t="s">
        <v>113</v>
      </c>
      <c r="H3202" s="6" t="s">
        <v>19</v>
      </c>
      <c r="I3202" s="25">
        <v>0.35000000000000003</v>
      </c>
      <c r="J3202" s="22">
        <v>3000</v>
      </c>
      <c r="K3202" s="23">
        <f t="shared" si="174"/>
        <v>1050</v>
      </c>
      <c r="L3202" s="23">
        <f t="shared" si="175"/>
        <v>420</v>
      </c>
      <c r="M3202" s="33">
        <v>0.4</v>
      </c>
      <c r="N3202" s="30">
        <f t="shared" si="179"/>
        <v>0.35</v>
      </c>
      <c r="O3202" s="31">
        <v>1050</v>
      </c>
      <c r="P3202" s="31">
        <v>420</v>
      </c>
      <c r="Q3202" s="30">
        <f t="shared" si="180"/>
        <v>367.5</v>
      </c>
      <c r="R3202" s="27">
        <f t="shared" si="181"/>
        <v>6</v>
      </c>
    </row>
    <row r="3203" spans="1:18">
      <c r="A3203" s="1"/>
      <c r="B3203" s="6" t="s">
        <v>14</v>
      </c>
      <c r="C3203" s="6">
        <v>1185732</v>
      </c>
      <c r="D3203" s="7">
        <v>44364</v>
      </c>
      <c r="E3203" s="6" t="s">
        <v>33</v>
      </c>
      <c r="F3203" s="6" t="s">
        <v>112</v>
      </c>
      <c r="G3203" s="6" t="s">
        <v>113</v>
      </c>
      <c r="H3203" s="6" t="s">
        <v>20</v>
      </c>
      <c r="I3203" s="25">
        <v>0.35000000000000003</v>
      </c>
      <c r="J3203" s="22">
        <v>2750</v>
      </c>
      <c r="K3203" s="23">
        <f t="shared" si="174"/>
        <v>962.50000000000011</v>
      </c>
      <c r="L3203" s="23">
        <f t="shared" si="175"/>
        <v>385.00000000000006</v>
      </c>
      <c r="M3203" s="33">
        <v>0.4</v>
      </c>
      <c r="N3203" s="30">
        <f t="shared" ref="N3203:N3266" si="182">_xlfn.NUMBERVALUE(SUBSTITUTE(I3203,"$",""))</f>
        <v>0.35</v>
      </c>
      <c r="O3203" s="31">
        <v>962.5</v>
      </c>
      <c r="P3203" s="31">
        <v>385</v>
      </c>
      <c r="Q3203" s="30">
        <f t="shared" ref="Q3203:Q3266" si="183">N3203*K3203</f>
        <v>336.875</v>
      </c>
      <c r="R3203" s="27">
        <f t="shared" si="181"/>
        <v>6</v>
      </c>
    </row>
    <row r="3204" spans="1:18">
      <c r="A3204" s="1"/>
      <c r="B3204" s="6" t="s">
        <v>14</v>
      </c>
      <c r="C3204" s="6">
        <v>1185732</v>
      </c>
      <c r="D3204" s="7">
        <v>44364</v>
      </c>
      <c r="E3204" s="6" t="s">
        <v>33</v>
      </c>
      <c r="F3204" s="6" t="s">
        <v>112</v>
      </c>
      <c r="G3204" s="6" t="s">
        <v>113</v>
      </c>
      <c r="H3204" s="6" t="s">
        <v>21</v>
      </c>
      <c r="I3204" s="25">
        <v>0.45</v>
      </c>
      <c r="J3204" s="22">
        <v>2750</v>
      </c>
      <c r="K3204" s="23">
        <f t="shared" si="174"/>
        <v>1237.5</v>
      </c>
      <c r="L3204" s="23">
        <f t="shared" si="175"/>
        <v>495</v>
      </c>
      <c r="M3204" s="33">
        <v>0.4</v>
      </c>
      <c r="N3204" s="30">
        <f t="shared" si="182"/>
        <v>0.45</v>
      </c>
      <c r="O3204" s="31">
        <v>1237.5</v>
      </c>
      <c r="P3204" s="31">
        <v>495</v>
      </c>
      <c r="Q3204" s="30">
        <f t="shared" si="183"/>
        <v>556.875</v>
      </c>
      <c r="R3204" s="27">
        <f t="shared" si="181"/>
        <v>6</v>
      </c>
    </row>
    <row r="3205" spans="1:18">
      <c r="A3205" s="1"/>
      <c r="B3205" s="6" t="s">
        <v>14</v>
      </c>
      <c r="C3205" s="6">
        <v>1185732</v>
      </c>
      <c r="D3205" s="7">
        <v>44364</v>
      </c>
      <c r="E3205" s="6" t="s">
        <v>33</v>
      </c>
      <c r="F3205" s="6" t="s">
        <v>112</v>
      </c>
      <c r="G3205" s="6" t="s">
        <v>113</v>
      </c>
      <c r="H3205" s="6" t="s">
        <v>22</v>
      </c>
      <c r="I3205" s="25">
        <v>0.65000000000000013</v>
      </c>
      <c r="J3205" s="22">
        <v>4250</v>
      </c>
      <c r="K3205" s="23">
        <f t="shared" si="174"/>
        <v>2762.5000000000005</v>
      </c>
      <c r="L3205" s="23">
        <f t="shared" si="175"/>
        <v>1105.0000000000002</v>
      </c>
      <c r="M3205" s="33">
        <v>0.4</v>
      </c>
      <c r="N3205" s="30">
        <f t="shared" si="182"/>
        <v>0.65</v>
      </c>
      <c r="O3205" s="31">
        <v>2762.5</v>
      </c>
      <c r="P3205" s="31">
        <v>1105</v>
      </c>
      <c r="Q3205" s="30">
        <f t="shared" si="183"/>
        <v>1795.6250000000005</v>
      </c>
      <c r="R3205" s="27">
        <f t="shared" si="181"/>
        <v>6</v>
      </c>
    </row>
    <row r="3206" spans="1:18">
      <c r="A3206" s="1"/>
      <c r="B3206" s="6" t="s">
        <v>14</v>
      </c>
      <c r="C3206" s="6">
        <v>1185732</v>
      </c>
      <c r="D3206" s="7">
        <v>44393</v>
      </c>
      <c r="E3206" s="6" t="s">
        <v>33</v>
      </c>
      <c r="F3206" s="6" t="s">
        <v>112</v>
      </c>
      <c r="G3206" s="6" t="s">
        <v>113</v>
      </c>
      <c r="H3206" s="6" t="s">
        <v>17</v>
      </c>
      <c r="I3206" s="25">
        <v>0.60000000000000009</v>
      </c>
      <c r="J3206" s="22">
        <v>6500</v>
      </c>
      <c r="K3206" s="23">
        <f t="shared" si="174"/>
        <v>3900.0000000000005</v>
      </c>
      <c r="L3206" s="23">
        <f t="shared" si="175"/>
        <v>1560.0000000000002</v>
      </c>
      <c r="M3206" s="33">
        <v>0.4</v>
      </c>
      <c r="N3206" s="30">
        <f t="shared" si="182"/>
        <v>0.6</v>
      </c>
      <c r="O3206" s="31">
        <v>3900</v>
      </c>
      <c r="P3206" s="31">
        <v>1560</v>
      </c>
      <c r="Q3206" s="30">
        <f t="shared" si="183"/>
        <v>2340</v>
      </c>
      <c r="R3206" s="27">
        <f t="shared" si="181"/>
        <v>7</v>
      </c>
    </row>
    <row r="3207" spans="1:18">
      <c r="A3207" s="1"/>
      <c r="B3207" s="6" t="s">
        <v>14</v>
      </c>
      <c r="C3207" s="6">
        <v>1185732</v>
      </c>
      <c r="D3207" s="7">
        <v>44393</v>
      </c>
      <c r="E3207" s="6" t="s">
        <v>33</v>
      </c>
      <c r="F3207" s="6" t="s">
        <v>112</v>
      </c>
      <c r="G3207" s="6" t="s">
        <v>113</v>
      </c>
      <c r="H3207" s="6" t="s">
        <v>18</v>
      </c>
      <c r="I3207" s="25">
        <v>0.55000000000000016</v>
      </c>
      <c r="J3207" s="22">
        <v>4000</v>
      </c>
      <c r="K3207" s="23">
        <f t="shared" si="174"/>
        <v>2200.0000000000005</v>
      </c>
      <c r="L3207" s="23">
        <f t="shared" si="175"/>
        <v>880.00000000000023</v>
      </c>
      <c r="M3207" s="33">
        <v>0.4</v>
      </c>
      <c r="N3207" s="30">
        <f t="shared" si="182"/>
        <v>0.55000000000000004</v>
      </c>
      <c r="O3207" s="31">
        <v>2200</v>
      </c>
      <c r="P3207" s="31">
        <v>880</v>
      </c>
      <c r="Q3207" s="30">
        <f t="shared" si="183"/>
        <v>1210.0000000000005</v>
      </c>
      <c r="R3207" s="27">
        <f t="shared" si="181"/>
        <v>7</v>
      </c>
    </row>
    <row r="3208" spans="1:18">
      <c r="A3208" s="1"/>
      <c r="B3208" s="6" t="s">
        <v>14</v>
      </c>
      <c r="C3208" s="6">
        <v>1185732</v>
      </c>
      <c r="D3208" s="7">
        <v>44393</v>
      </c>
      <c r="E3208" s="6" t="s">
        <v>33</v>
      </c>
      <c r="F3208" s="6" t="s">
        <v>112</v>
      </c>
      <c r="G3208" s="6" t="s">
        <v>113</v>
      </c>
      <c r="H3208" s="6" t="s">
        <v>19</v>
      </c>
      <c r="I3208" s="25">
        <v>0.5</v>
      </c>
      <c r="J3208" s="22">
        <v>3250</v>
      </c>
      <c r="K3208" s="23">
        <f t="shared" si="174"/>
        <v>1625</v>
      </c>
      <c r="L3208" s="23">
        <f t="shared" si="175"/>
        <v>650</v>
      </c>
      <c r="M3208" s="33">
        <v>0.4</v>
      </c>
      <c r="N3208" s="30">
        <f t="shared" si="182"/>
        <v>0.5</v>
      </c>
      <c r="O3208" s="31">
        <v>1625</v>
      </c>
      <c r="P3208" s="31">
        <v>650</v>
      </c>
      <c r="Q3208" s="30">
        <f t="shared" si="183"/>
        <v>812.5</v>
      </c>
      <c r="R3208" s="27">
        <f t="shared" si="181"/>
        <v>7</v>
      </c>
    </row>
    <row r="3209" spans="1:18">
      <c r="A3209" s="1"/>
      <c r="B3209" s="6" t="s">
        <v>14</v>
      </c>
      <c r="C3209" s="6">
        <v>1185732</v>
      </c>
      <c r="D3209" s="7">
        <v>44393</v>
      </c>
      <c r="E3209" s="6" t="s">
        <v>33</v>
      </c>
      <c r="F3209" s="6" t="s">
        <v>112</v>
      </c>
      <c r="G3209" s="6" t="s">
        <v>113</v>
      </c>
      <c r="H3209" s="6" t="s">
        <v>20</v>
      </c>
      <c r="I3209" s="25">
        <v>0.5</v>
      </c>
      <c r="J3209" s="22">
        <v>2750</v>
      </c>
      <c r="K3209" s="23">
        <f t="shared" si="174"/>
        <v>1375</v>
      </c>
      <c r="L3209" s="23">
        <f t="shared" si="175"/>
        <v>550</v>
      </c>
      <c r="M3209" s="33">
        <v>0.4</v>
      </c>
      <c r="N3209" s="30">
        <f t="shared" si="182"/>
        <v>0.5</v>
      </c>
      <c r="O3209" s="31">
        <v>1375</v>
      </c>
      <c r="P3209" s="31">
        <v>550</v>
      </c>
      <c r="Q3209" s="30">
        <f t="shared" si="183"/>
        <v>687.5</v>
      </c>
      <c r="R3209" s="27">
        <f t="shared" si="181"/>
        <v>7</v>
      </c>
    </row>
    <row r="3210" spans="1:18">
      <c r="A3210" s="1"/>
      <c r="B3210" s="6" t="s">
        <v>14</v>
      </c>
      <c r="C3210" s="6">
        <v>1185732</v>
      </c>
      <c r="D3210" s="7">
        <v>44393</v>
      </c>
      <c r="E3210" s="6" t="s">
        <v>33</v>
      </c>
      <c r="F3210" s="6" t="s">
        <v>112</v>
      </c>
      <c r="G3210" s="6" t="s">
        <v>113</v>
      </c>
      <c r="H3210" s="6" t="s">
        <v>21</v>
      </c>
      <c r="I3210" s="25">
        <v>0.60000000000000009</v>
      </c>
      <c r="J3210" s="22">
        <v>3000</v>
      </c>
      <c r="K3210" s="23">
        <f t="shared" si="174"/>
        <v>1800.0000000000002</v>
      </c>
      <c r="L3210" s="23">
        <f t="shared" si="175"/>
        <v>720.00000000000011</v>
      </c>
      <c r="M3210" s="33">
        <v>0.4</v>
      </c>
      <c r="N3210" s="30">
        <f t="shared" si="182"/>
        <v>0.6</v>
      </c>
      <c r="O3210" s="31">
        <v>1800</v>
      </c>
      <c r="P3210" s="31">
        <v>720</v>
      </c>
      <c r="Q3210" s="30">
        <f t="shared" si="183"/>
        <v>1080</v>
      </c>
      <c r="R3210" s="27">
        <f t="shared" ref="R3210:R3273" si="184">MONTH(D3210)</f>
        <v>7</v>
      </c>
    </row>
    <row r="3211" spans="1:18">
      <c r="A3211" s="1"/>
      <c r="B3211" s="6" t="s">
        <v>14</v>
      </c>
      <c r="C3211" s="6">
        <v>1185732</v>
      </c>
      <c r="D3211" s="7">
        <v>44393</v>
      </c>
      <c r="E3211" s="6" t="s">
        <v>33</v>
      </c>
      <c r="F3211" s="6" t="s">
        <v>112</v>
      </c>
      <c r="G3211" s="6" t="s">
        <v>113</v>
      </c>
      <c r="H3211" s="6" t="s">
        <v>22</v>
      </c>
      <c r="I3211" s="25">
        <v>0.65000000000000013</v>
      </c>
      <c r="J3211" s="22">
        <v>4750</v>
      </c>
      <c r="K3211" s="23">
        <f t="shared" si="174"/>
        <v>3087.5000000000005</v>
      </c>
      <c r="L3211" s="23">
        <f t="shared" si="175"/>
        <v>1235.0000000000002</v>
      </c>
      <c r="M3211" s="33">
        <v>0.4</v>
      </c>
      <c r="N3211" s="30">
        <f t="shared" si="182"/>
        <v>0.65</v>
      </c>
      <c r="O3211" s="31">
        <v>3087.5</v>
      </c>
      <c r="P3211" s="31">
        <v>1235</v>
      </c>
      <c r="Q3211" s="30">
        <f t="shared" si="183"/>
        <v>2006.8750000000005</v>
      </c>
      <c r="R3211" s="27">
        <f t="shared" si="184"/>
        <v>7</v>
      </c>
    </row>
    <row r="3212" spans="1:18">
      <c r="A3212" s="1"/>
      <c r="B3212" s="6" t="s">
        <v>14</v>
      </c>
      <c r="C3212" s="6">
        <v>1185732</v>
      </c>
      <c r="D3212" s="7">
        <v>44425</v>
      </c>
      <c r="E3212" s="6" t="s">
        <v>33</v>
      </c>
      <c r="F3212" s="6" t="s">
        <v>112</v>
      </c>
      <c r="G3212" s="6" t="s">
        <v>113</v>
      </c>
      <c r="H3212" s="6" t="s">
        <v>17</v>
      </c>
      <c r="I3212" s="25">
        <v>0.5</v>
      </c>
      <c r="J3212" s="22">
        <v>5250</v>
      </c>
      <c r="K3212" s="23">
        <f t="shared" si="174"/>
        <v>2625</v>
      </c>
      <c r="L3212" s="23">
        <f t="shared" si="175"/>
        <v>1050</v>
      </c>
      <c r="M3212" s="33">
        <v>0.4</v>
      </c>
      <c r="N3212" s="30">
        <f t="shared" si="182"/>
        <v>0.5</v>
      </c>
      <c r="O3212" s="31">
        <v>2625</v>
      </c>
      <c r="P3212" s="31">
        <v>1050</v>
      </c>
      <c r="Q3212" s="30">
        <f t="shared" si="183"/>
        <v>1312.5</v>
      </c>
      <c r="R3212" s="27">
        <f t="shared" si="184"/>
        <v>8</v>
      </c>
    </row>
    <row r="3213" spans="1:18">
      <c r="A3213" s="1"/>
      <c r="B3213" s="6" t="s">
        <v>14</v>
      </c>
      <c r="C3213" s="6">
        <v>1185732</v>
      </c>
      <c r="D3213" s="7">
        <v>44425</v>
      </c>
      <c r="E3213" s="6" t="s">
        <v>33</v>
      </c>
      <c r="F3213" s="6" t="s">
        <v>112</v>
      </c>
      <c r="G3213" s="6" t="s">
        <v>113</v>
      </c>
      <c r="H3213" s="6" t="s">
        <v>18</v>
      </c>
      <c r="I3213" s="25">
        <v>0.45000000000000007</v>
      </c>
      <c r="J3213" s="22">
        <v>3000</v>
      </c>
      <c r="K3213" s="23">
        <f t="shared" si="174"/>
        <v>1350.0000000000002</v>
      </c>
      <c r="L3213" s="23">
        <f t="shared" si="175"/>
        <v>540.00000000000011</v>
      </c>
      <c r="M3213" s="33">
        <v>0.4</v>
      </c>
      <c r="N3213" s="30">
        <f t="shared" si="182"/>
        <v>0.45</v>
      </c>
      <c r="O3213" s="31">
        <v>1350</v>
      </c>
      <c r="P3213" s="31">
        <v>540</v>
      </c>
      <c r="Q3213" s="30">
        <f t="shared" si="183"/>
        <v>607.50000000000011</v>
      </c>
      <c r="R3213" s="27">
        <f t="shared" si="184"/>
        <v>8</v>
      </c>
    </row>
    <row r="3214" spans="1:18">
      <c r="A3214" s="1"/>
      <c r="B3214" s="6" t="s">
        <v>14</v>
      </c>
      <c r="C3214" s="6">
        <v>1185732</v>
      </c>
      <c r="D3214" s="7">
        <v>44425</v>
      </c>
      <c r="E3214" s="6" t="s">
        <v>33</v>
      </c>
      <c r="F3214" s="6" t="s">
        <v>112</v>
      </c>
      <c r="G3214" s="6" t="s">
        <v>113</v>
      </c>
      <c r="H3214" s="6" t="s">
        <v>19</v>
      </c>
      <c r="I3214" s="25">
        <v>0.4</v>
      </c>
      <c r="J3214" s="22">
        <v>3000</v>
      </c>
      <c r="K3214" s="23">
        <f t="shared" si="174"/>
        <v>1200</v>
      </c>
      <c r="L3214" s="23">
        <f t="shared" si="175"/>
        <v>480</v>
      </c>
      <c r="M3214" s="33">
        <v>0.4</v>
      </c>
      <c r="N3214" s="30">
        <f t="shared" si="182"/>
        <v>0.4</v>
      </c>
      <c r="O3214" s="31">
        <v>1200</v>
      </c>
      <c r="P3214" s="31">
        <v>480</v>
      </c>
      <c r="Q3214" s="30">
        <f t="shared" si="183"/>
        <v>480</v>
      </c>
      <c r="R3214" s="27">
        <f t="shared" si="184"/>
        <v>8</v>
      </c>
    </row>
    <row r="3215" spans="1:18">
      <c r="A3215" s="1"/>
      <c r="B3215" s="6" t="s">
        <v>14</v>
      </c>
      <c r="C3215" s="6">
        <v>1185732</v>
      </c>
      <c r="D3215" s="7">
        <v>44425</v>
      </c>
      <c r="E3215" s="6" t="s">
        <v>33</v>
      </c>
      <c r="F3215" s="6" t="s">
        <v>112</v>
      </c>
      <c r="G3215" s="6" t="s">
        <v>113</v>
      </c>
      <c r="H3215" s="6" t="s">
        <v>20</v>
      </c>
      <c r="I3215" s="25">
        <v>0.4</v>
      </c>
      <c r="J3215" s="22">
        <v>2750</v>
      </c>
      <c r="K3215" s="23">
        <f t="shared" si="174"/>
        <v>1100</v>
      </c>
      <c r="L3215" s="23">
        <f t="shared" si="175"/>
        <v>440</v>
      </c>
      <c r="M3215" s="33">
        <v>0.4</v>
      </c>
      <c r="N3215" s="30">
        <f t="shared" si="182"/>
        <v>0.4</v>
      </c>
      <c r="O3215" s="31">
        <v>1100</v>
      </c>
      <c r="P3215" s="31">
        <v>440</v>
      </c>
      <c r="Q3215" s="30">
        <f t="shared" si="183"/>
        <v>440</v>
      </c>
      <c r="R3215" s="27">
        <f t="shared" si="184"/>
        <v>8</v>
      </c>
    </row>
    <row r="3216" spans="1:18">
      <c r="A3216" s="1"/>
      <c r="B3216" s="6" t="s">
        <v>14</v>
      </c>
      <c r="C3216" s="6">
        <v>1185732</v>
      </c>
      <c r="D3216" s="7">
        <v>44425</v>
      </c>
      <c r="E3216" s="6" t="s">
        <v>33</v>
      </c>
      <c r="F3216" s="6" t="s">
        <v>112</v>
      </c>
      <c r="G3216" s="6" t="s">
        <v>113</v>
      </c>
      <c r="H3216" s="6" t="s">
        <v>21</v>
      </c>
      <c r="I3216" s="25">
        <v>0.5</v>
      </c>
      <c r="J3216" s="22">
        <v>2500</v>
      </c>
      <c r="K3216" s="23">
        <f t="shared" si="174"/>
        <v>1250</v>
      </c>
      <c r="L3216" s="23">
        <f t="shared" si="175"/>
        <v>500</v>
      </c>
      <c r="M3216" s="33">
        <v>0.4</v>
      </c>
      <c r="N3216" s="30">
        <f t="shared" si="182"/>
        <v>0.5</v>
      </c>
      <c r="O3216" s="31">
        <v>1250</v>
      </c>
      <c r="P3216" s="31">
        <v>500</v>
      </c>
      <c r="Q3216" s="30">
        <f t="shared" si="183"/>
        <v>625</v>
      </c>
      <c r="R3216" s="27">
        <f t="shared" si="184"/>
        <v>8</v>
      </c>
    </row>
    <row r="3217" spans="1:18">
      <c r="A3217" s="1"/>
      <c r="B3217" s="6" t="s">
        <v>14</v>
      </c>
      <c r="C3217" s="6">
        <v>1185732</v>
      </c>
      <c r="D3217" s="7">
        <v>44425</v>
      </c>
      <c r="E3217" s="6" t="s">
        <v>33</v>
      </c>
      <c r="F3217" s="6" t="s">
        <v>112</v>
      </c>
      <c r="G3217" s="6" t="s">
        <v>113</v>
      </c>
      <c r="H3217" s="6" t="s">
        <v>22</v>
      </c>
      <c r="I3217" s="25">
        <v>0.55000000000000004</v>
      </c>
      <c r="J3217" s="22">
        <v>4250</v>
      </c>
      <c r="K3217" s="23">
        <f t="shared" si="174"/>
        <v>2337.5</v>
      </c>
      <c r="L3217" s="23">
        <f t="shared" si="175"/>
        <v>935</v>
      </c>
      <c r="M3217" s="33">
        <v>0.4</v>
      </c>
      <c r="N3217" s="30">
        <f t="shared" si="182"/>
        <v>0.55000000000000004</v>
      </c>
      <c r="O3217" s="31">
        <v>2337.5</v>
      </c>
      <c r="P3217" s="31">
        <v>935</v>
      </c>
      <c r="Q3217" s="30">
        <f t="shared" si="183"/>
        <v>1285.625</v>
      </c>
      <c r="R3217" s="27">
        <f t="shared" si="184"/>
        <v>8</v>
      </c>
    </row>
    <row r="3218" spans="1:18">
      <c r="A3218" s="1"/>
      <c r="B3218" s="6" t="s">
        <v>14</v>
      </c>
      <c r="C3218" s="6">
        <v>1185732</v>
      </c>
      <c r="D3218" s="7">
        <v>44457</v>
      </c>
      <c r="E3218" s="6" t="s">
        <v>33</v>
      </c>
      <c r="F3218" s="6" t="s">
        <v>112</v>
      </c>
      <c r="G3218" s="6" t="s">
        <v>113</v>
      </c>
      <c r="H3218" s="6" t="s">
        <v>17</v>
      </c>
      <c r="I3218" s="25">
        <v>0.35000000000000003</v>
      </c>
      <c r="J3218" s="22">
        <v>5500</v>
      </c>
      <c r="K3218" s="23">
        <f t="shared" si="174"/>
        <v>1925.0000000000002</v>
      </c>
      <c r="L3218" s="23">
        <f t="shared" si="175"/>
        <v>770.00000000000011</v>
      </c>
      <c r="M3218" s="33">
        <v>0.4</v>
      </c>
      <c r="N3218" s="30">
        <f t="shared" si="182"/>
        <v>0.35</v>
      </c>
      <c r="O3218" s="31">
        <v>1925</v>
      </c>
      <c r="P3218" s="31">
        <v>770</v>
      </c>
      <c r="Q3218" s="30">
        <f t="shared" si="183"/>
        <v>673.75</v>
      </c>
      <c r="R3218" s="27">
        <f t="shared" si="184"/>
        <v>9</v>
      </c>
    </row>
    <row r="3219" spans="1:18">
      <c r="A3219" s="1"/>
      <c r="B3219" s="6" t="s">
        <v>14</v>
      </c>
      <c r="C3219" s="6">
        <v>1185732</v>
      </c>
      <c r="D3219" s="7">
        <v>44457</v>
      </c>
      <c r="E3219" s="6" t="s">
        <v>33</v>
      </c>
      <c r="F3219" s="6" t="s">
        <v>112</v>
      </c>
      <c r="G3219" s="6" t="s">
        <v>113</v>
      </c>
      <c r="H3219" s="6" t="s">
        <v>18</v>
      </c>
      <c r="I3219" s="25">
        <v>0.3000000000000001</v>
      </c>
      <c r="J3219" s="22">
        <v>3500</v>
      </c>
      <c r="K3219" s="23">
        <f t="shared" si="174"/>
        <v>1050.0000000000005</v>
      </c>
      <c r="L3219" s="23">
        <f t="shared" si="175"/>
        <v>420.00000000000023</v>
      </c>
      <c r="M3219" s="33">
        <v>0.4</v>
      </c>
      <c r="N3219" s="30">
        <f t="shared" si="182"/>
        <v>0.3</v>
      </c>
      <c r="O3219" s="31">
        <v>1050</v>
      </c>
      <c r="P3219" s="31">
        <v>420</v>
      </c>
      <c r="Q3219" s="30">
        <f t="shared" si="183"/>
        <v>315.00000000000011</v>
      </c>
      <c r="R3219" s="27">
        <f t="shared" si="184"/>
        <v>9</v>
      </c>
    </row>
    <row r="3220" spans="1:18">
      <c r="A3220" s="1"/>
      <c r="B3220" s="6" t="s">
        <v>14</v>
      </c>
      <c r="C3220" s="6">
        <v>1185732</v>
      </c>
      <c r="D3220" s="7">
        <v>44457</v>
      </c>
      <c r="E3220" s="6" t="s">
        <v>33</v>
      </c>
      <c r="F3220" s="6" t="s">
        <v>112</v>
      </c>
      <c r="G3220" s="6" t="s">
        <v>113</v>
      </c>
      <c r="H3220" s="6" t="s">
        <v>19</v>
      </c>
      <c r="I3220" s="25">
        <v>0.25000000000000006</v>
      </c>
      <c r="J3220" s="22">
        <v>2500</v>
      </c>
      <c r="K3220" s="23">
        <f t="shared" si="174"/>
        <v>625.00000000000011</v>
      </c>
      <c r="L3220" s="23">
        <f t="shared" si="175"/>
        <v>250.00000000000006</v>
      </c>
      <c r="M3220" s="33">
        <v>0.4</v>
      </c>
      <c r="N3220" s="30">
        <f t="shared" si="182"/>
        <v>0.25</v>
      </c>
      <c r="O3220" s="31">
        <v>625</v>
      </c>
      <c r="P3220" s="31">
        <v>250</v>
      </c>
      <c r="Q3220" s="30">
        <f t="shared" si="183"/>
        <v>156.25000000000003</v>
      </c>
      <c r="R3220" s="27">
        <f t="shared" si="184"/>
        <v>9</v>
      </c>
    </row>
    <row r="3221" spans="1:18">
      <c r="A3221" s="1"/>
      <c r="B3221" s="6" t="s">
        <v>14</v>
      </c>
      <c r="C3221" s="6">
        <v>1185732</v>
      </c>
      <c r="D3221" s="7">
        <v>44457</v>
      </c>
      <c r="E3221" s="6" t="s">
        <v>33</v>
      </c>
      <c r="F3221" s="6" t="s">
        <v>112</v>
      </c>
      <c r="G3221" s="6" t="s">
        <v>113</v>
      </c>
      <c r="H3221" s="6" t="s">
        <v>20</v>
      </c>
      <c r="I3221" s="25">
        <v>0.25000000000000006</v>
      </c>
      <c r="J3221" s="22">
        <v>2250</v>
      </c>
      <c r="K3221" s="23">
        <f t="shared" si="174"/>
        <v>562.50000000000011</v>
      </c>
      <c r="L3221" s="23">
        <f t="shared" si="175"/>
        <v>225.00000000000006</v>
      </c>
      <c r="M3221" s="33">
        <v>0.4</v>
      </c>
      <c r="N3221" s="30">
        <f t="shared" si="182"/>
        <v>0.25</v>
      </c>
      <c r="O3221" s="31">
        <v>562.5</v>
      </c>
      <c r="P3221" s="31">
        <v>225</v>
      </c>
      <c r="Q3221" s="30">
        <f t="shared" si="183"/>
        <v>140.62500000000003</v>
      </c>
      <c r="R3221" s="27">
        <f t="shared" si="184"/>
        <v>9</v>
      </c>
    </row>
    <row r="3222" spans="1:18">
      <c r="A3222" s="1"/>
      <c r="B3222" s="6" t="s">
        <v>14</v>
      </c>
      <c r="C3222" s="6">
        <v>1185732</v>
      </c>
      <c r="D3222" s="7">
        <v>44457</v>
      </c>
      <c r="E3222" s="6" t="s">
        <v>33</v>
      </c>
      <c r="F3222" s="6" t="s">
        <v>112</v>
      </c>
      <c r="G3222" s="6" t="s">
        <v>113</v>
      </c>
      <c r="H3222" s="6" t="s">
        <v>21</v>
      </c>
      <c r="I3222" s="25">
        <v>0.35000000000000003</v>
      </c>
      <c r="J3222" s="22">
        <v>2250</v>
      </c>
      <c r="K3222" s="23">
        <f t="shared" si="174"/>
        <v>787.50000000000011</v>
      </c>
      <c r="L3222" s="23">
        <f t="shared" si="175"/>
        <v>315.00000000000006</v>
      </c>
      <c r="M3222" s="33">
        <v>0.4</v>
      </c>
      <c r="N3222" s="30">
        <f t="shared" si="182"/>
        <v>0.35</v>
      </c>
      <c r="O3222" s="31">
        <v>787.5</v>
      </c>
      <c r="P3222" s="31">
        <v>315</v>
      </c>
      <c r="Q3222" s="30">
        <f t="shared" si="183"/>
        <v>275.625</v>
      </c>
      <c r="R3222" s="27">
        <f t="shared" si="184"/>
        <v>9</v>
      </c>
    </row>
    <row r="3223" spans="1:18">
      <c r="A3223" s="1"/>
      <c r="B3223" s="6" t="s">
        <v>14</v>
      </c>
      <c r="C3223" s="6">
        <v>1185732</v>
      </c>
      <c r="D3223" s="7">
        <v>44457</v>
      </c>
      <c r="E3223" s="6" t="s">
        <v>33</v>
      </c>
      <c r="F3223" s="6" t="s">
        <v>112</v>
      </c>
      <c r="G3223" s="6" t="s">
        <v>113</v>
      </c>
      <c r="H3223" s="6" t="s">
        <v>22</v>
      </c>
      <c r="I3223" s="25">
        <v>0.4</v>
      </c>
      <c r="J3223" s="22">
        <v>3000</v>
      </c>
      <c r="K3223" s="23">
        <f t="shared" si="174"/>
        <v>1200</v>
      </c>
      <c r="L3223" s="23">
        <f t="shared" si="175"/>
        <v>480</v>
      </c>
      <c r="M3223" s="33">
        <v>0.4</v>
      </c>
      <c r="N3223" s="30">
        <f t="shared" si="182"/>
        <v>0.4</v>
      </c>
      <c r="O3223" s="31">
        <v>1200</v>
      </c>
      <c r="P3223" s="31">
        <v>480</v>
      </c>
      <c r="Q3223" s="30">
        <f t="shared" si="183"/>
        <v>480</v>
      </c>
      <c r="R3223" s="27">
        <f t="shared" si="184"/>
        <v>9</v>
      </c>
    </row>
    <row r="3224" spans="1:18">
      <c r="A3224" s="1"/>
      <c r="B3224" s="6" t="s">
        <v>14</v>
      </c>
      <c r="C3224" s="6">
        <v>1185732</v>
      </c>
      <c r="D3224" s="7">
        <v>44486</v>
      </c>
      <c r="E3224" s="6" t="s">
        <v>33</v>
      </c>
      <c r="F3224" s="6" t="s">
        <v>112</v>
      </c>
      <c r="G3224" s="6" t="s">
        <v>113</v>
      </c>
      <c r="H3224" s="6" t="s">
        <v>17</v>
      </c>
      <c r="I3224" s="25">
        <v>0.44999999999999996</v>
      </c>
      <c r="J3224" s="22">
        <v>4250</v>
      </c>
      <c r="K3224" s="23">
        <f t="shared" si="174"/>
        <v>1912.4999999999998</v>
      </c>
      <c r="L3224" s="23">
        <f t="shared" si="175"/>
        <v>765</v>
      </c>
      <c r="M3224" s="33">
        <v>0.4</v>
      </c>
      <c r="N3224" s="30">
        <f t="shared" si="182"/>
        <v>0.45</v>
      </c>
      <c r="O3224" s="31">
        <v>1912.5</v>
      </c>
      <c r="P3224" s="31">
        <v>765</v>
      </c>
      <c r="Q3224" s="30">
        <f t="shared" si="183"/>
        <v>860.62499999999989</v>
      </c>
      <c r="R3224" s="27">
        <f t="shared" si="184"/>
        <v>10</v>
      </c>
    </row>
    <row r="3225" spans="1:18">
      <c r="A3225" s="1"/>
      <c r="B3225" s="6" t="s">
        <v>14</v>
      </c>
      <c r="C3225" s="6">
        <v>1185732</v>
      </c>
      <c r="D3225" s="7">
        <v>44486</v>
      </c>
      <c r="E3225" s="6" t="s">
        <v>33</v>
      </c>
      <c r="F3225" s="6" t="s">
        <v>112</v>
      </c>
      <c r="G3225" s="6" t="s">
        <v>113</v>
      </c>
      <c r="H3225" s="6" t="s">
        <v>18</v>
      </c>
      <c r="I3225" s="25">
        <v>0.35000000000000003</v>
      </c>
      <c r="J3225" s="22">
        <v>2750</v>
      </c>
      <c r="K3225" s="23">
        <f t="shared" si="174"/>
        <v>962.50000000000011</v>
      </c>
      <c r="L3225" s="23">
        <f t="shared" si="175"/>
        <v>385.00000000000006</v>
      </c>
      <c r="M3225" s="33">
        <v>0.4</v>
      </c>
      <c r="N3225" s="30">
        <f t="shared" si="182"/>
        <v>0.35</v>
      </c>
      <c r="O3225" s="31">
        <v>962.5</v>
      </c>
      <c r="P3225" s="31">
        <v>385</v>
      </c>
      <c r="Q3225" s="30">
        <f t="shared" si="183"/>
        <v>336.875</v>
      </c>
      <c r="R3225" s="27">
        <f t="shared" si="184"/>
        <v>10</v>
      </c>
    </row>
    <row r="3226" spans="1:18">
      <c r="A3226" s="1"/>
      <c r="B3226" s="6" t="s">
        <v>14</v>
      </c>
      <c r="C3226" s="6">
        <v>1185732</v>
      </c>
      <c r="D3226" s="7">
        <v>44486</v>
      </c>
      <c r="E3226" s="6" t="s">
        <v>33</v>
      </c>
      <c r="F3226" s="6" t="s">
        <v>112</v>
      </c>
      <c r="G3226" s="6" t="s">
        <v>113</v>
      </c>
      <c r="H3226" s="6" t="s">
        <v>19</v>
      </c>
      <c r="I3226" s="25">
        <v>0.35000000000000003</v>
      </c>
      <c r="J3226" s="22">
        <v>1750</v>
      </c>
      <c r="K3226" s="23">
        <f t="shared" si="174"/>
        <v>612.50000000000011</v>
      </c>
      <c r="L3226" s="23">
        <f t="shared" si="175"/>
        <v>245.00000000000006</v>
      </c>
      <c r="M3226" s="33">
        <v>0.4</v>
      </c>
      <c r="N3226" s="30">
        <f t="shared" si="182"/>
        <v>0.35</v>
      </c>
      <c r="O3226" s="31">
        <v>612.5</v>
      </c>
      <c r="P3226" s="31">
        <v>245</v>
      </c>
      <c r="Q3226" s="30">
        <f t="shared" si="183"/>
        <v>214.37500000000003</v>
      </c>
      <c r="R3226" s="27">
        <f t="shared" si="184"/>
        <v>10</v>
      </c>
    </row>
    <row r="3227" spans="1:18">
      <c r="A3227" s="1"/>
      <c r="B3227" s="6" t="s">
        <v>14</v>
      </c>
      <c r="C3227" s="6">
        <v>1185732</v>
      </c>
      <c r="D3227" s="7">
        <v>44486</v>
      </c>
      <c r="E3227" s="6" t="s">
        <v>33</v>
      </c>
      <c r="F3227" s="6" t="s">
        <v>112</v>
      </c>
      <c r="G3227" s="6" t="s">
        <v>113</v>
      </c>
      <c r="H3227" s="6" t="s">
        <v>20</v>
      </c>
      <c r="I3227" s="25">
        <v>0.35000000000000003</v>
      </c>
      <c r="J3227" s="22">
        <v>1750</v>
      </c>
      <c r="K3227" s="23">
        <f t="shared" si="174"/>
        <v>612.50000000000011</v>
      </c>
      <c r="L3227" s="23">
        <f t="shared" si="175"/>
        <v>245.00000000000006</v>
      </c>
      <c r="M3227" s="33">
        <v>0.4</v>
      </c>
      <c r="N3227" s="30">
        <f t="shared" si="182"/>
        <v>0.35</v>
      </c>
      <c r="O3227" s="31">
        <v>612.5</v>
      </c>
      <c r="P3227" s="31">
        <v>245</v>
      </c>
      <c r="Q3227" s="30">
        <f t="shared" si="183"/>
        <v>214.37500000000003</v>
      </c>
      <c r="R3227" s="27">
        <f t="shared" si="184"/>
        <v>10</v>
      </c>
    </row>
    <row r="3228" spans="1:18">
      <c r="A3228" s="1"/>
      <c r="B3228" s="6" t="s">
        <v>14</v>
      </c>
      <c r="C3228" s="6">
        <v>1185732</v>
      </c>
      <c r="D3228" s="7">
        <v>44486</v>
      </c>
      <c r="E3228" s="6" t="s">
        <v>33</v>
      </c>
      <c r="F3228" s="6" t="s">
        <v>112</v>
      </c>
      <c r="G3228" s="6" t="s">
        <v>113</v>
      </c>
      <c r="H3228" s="6" t="s">
        <v>21</v>
      </c>
      <c r="I3228" s="25">
        <v>0.44999999999999996</v>
      </c>
      <c r="J3228" s="22">
        <v>1750</v>
      </c>
      <c r="K3228" s="23">
        <f t="shared" si="174"/>
        <v>787.49999999999989</v>
      </c>
      <c r="L3228" s="23">
        <f t="shared" si="175"/>
        <v>315</v>
      </c>
      <c r="M3228" s="33">
        <v>0.4</v>
      </c>
      <c r="N3228" s="30">
        <f t="shared" si="182"/>
        <v>0.45</v>
      </c>
      <c r="O3228" s="31">
        <v>787.5</v>
      </c>
      <c r="P3228" s="31">
        <v>315</v>
      </c>
      <c r="Q3228" s="30">
        <f t="shared" si="183"/>
        <v>354.37499999999994</v>
      </c>
      <c r="R3228" s="27">
        <f t="shared" si="184"/>
        <v>10</v>
      </c>
    </row>
    <row r="3229" spans="1:18">
      <c r="A3229" s="1"/>
      <c r="B3229" s="6" t="s">
        <v>14</v>
      </c>
      <c r="C3229" s="6">
        <v>1185732</v>
      </c>
      <c r="D3229" s="7">
        <v>44486</v>
      </c>
      <c r="E3229" s="6" t="s">
        <v>33</v>
      </c>
      <c r="F3229" s="6" t="s">
        <v>112</v>
      </c>
      <c r="G3229" s="6" t="s">
        <v>113</v>
      </c>
      <c r="H3229" s="6" t="s">
        <v>22</v>
      </c>
      <c r="I3229" s="25">
        <v>0.49999999999999983</v>
      </c>
      <c r="J3229" s="22">
        <v>3000</v>
      </c>
      <c r="K3229" s="23">
        <f t="shared" si="174"/>
        <v>1499.9999999999995</v>
      </c>
      <c r="L3229" s="23">
        <f t="shared" si="175"/>
        <v>599.99999999999989</v>
      </c>
      <c r="M3229" s="33">
        <v>0.4</v>
      </c>
      <c r="N3229" s="30">
        <f t="shared" si="182"/>
        <v>0.5</v>
      </c>
      <c r="O3229" s="31">
        <v>1500</v>
      </c>
      <c r="P3229" s="31">
        <v>600</v>
      </c>
      <c r="Q3229" s="30">
        <f t="shared" si="183"/>
        <v>749.99999999999977</v>
      </c>
      <c r="R3229" s="27">
        <f t="shared" si="184"/>
        <v>10</v>
      </c>
    </row>
    <row r="3230" spans="1:18">
      <c r="A3230" s="1"/>
      <c r="B3230" s="6" t="s">
        <v>14</v>
      </c>
      <c r="C3230" s="6">
        <v>1185732</v>
      </c>
      <c r="D3230" s="7">
        <v>44517</v>
      </c>
      <c r="E3230" s="6" t="s">
        <v>33</v>
      </c>
      <c r="F3230" s="6" t="s">
        <v>112</v>
      </c>
      <c r="G3230" s="6" t="s">
        <v>113</v>
      </c>
      <c r="H3230" s="6" t="s">
        <v>17</v>
      </c>
      <c r="I3230" s="25">
        <v>0.44999999999999996</v>
      </c>
      <c r="J3230" s="22">
        <v>4500</v>
      </c>
      <c r="K3230" s="23">
        <f t="shared" si="174"/>
        <v>2024.9999999999998</v>
      </c>
      <c r="L3230" s="23">
        <f t="shared" si="175"/>
        <v>810</v>
      </c>
      <c r="M3230" s="33">
        <v>0.4</v>
      </c>
      <c r="N3230" s="30">
        <f t="shared" si="182"/>
        <v>0.45</v>
      </c>
      <c r="O3230" s="31">
        <v>2025</v>
      </c>
      <c r="P3230" s="31">
        <v>810</v>
      </c>
      <c r="Q3230" s="30">
        <f t="shared" si="183"/>
        <v>911.24999999999989</v>
      </c>
      <c r="R3230" s="27">
        <f t="shared" si="184"/>
        <v>11</v>
      </c>
    </row>
    <row r="3231" spans="1:18">
      <c r="A3231" s="1"/>
      <c r="B3231" s="6" t="s">
        <v>14</v>
      </c>
      <c r="C3231" s="6">
        <v>1185732</v>
      </c>
      <c r="D3231" s="7">
        <v>44517</v>
      </c>
      <c r="E3231" s="6" t="s">
        <v>33</v>
      </c>
      <c r="F3231" s="6" t="s">
        <v>112</v>
      </c>
      <c r="G3231" s="6" t="s">
        <v>113</v>
      </c>
      <c r="H3231" s="6" t="s">
        <v>18</v>
      </c>
      <c r="I3231" s="25">
        <v>0.35000000000000003</v>
      </c>
      <c r="J3231" s="22">
        <v>3500</v>
      </c>
      <c r="K3231" s="23">
        <f t="shared" si="174"/>
        <v>1225.0000000000002</v>
      </c>
      <c r="L3231" s="23">
        <f t="shared" si="175"/>
        <v>490.00000000000011</v>
      </c>
      <c r="M3231" s="33">
        <v>0.4</v>
      </c>
      <c r="N3231" s="30">
        <f t="shared" si="182"/>
        <v>0.35</v>
      </c>
      <c r="O3231" s="31">
        <v>1225</v>
      </c>
      <c r="P3231" s="31">
        <v>490</v>
      </c>
      <c r="Q3231" s="30">
        <f t="shared" si="183"/>
        <v>428.75000000000006</v>
      </c>
      <c r="R3231" s="27">
        <f t="shared" si="184"/>
        <v>11</v>
      </c>
    </row>
    <row r="3232" spans="1:18">
      <c r="A3232" s="1"/>
      <c r="B3232" s="6" t="s">
        <v>14</v>
      </c>
      <c r="C3232" s="6">
        <v>1185732</v>
      </c>
      <c r="D3232" s="7">
        <v>44517</v>
      </c>
      <c r="E3232" s="6" t="s">
        <v>33</v>
      </c>
      <c r="F3232" s="6" t="s">
        <v>112</v>
      </c>
      <c r="G3232" s="6" t="s">
        <v>113</v>
      </c>
      <c r="H3232" s="6" t="s">
        <v>19</v>
      </c>
      <c r="I3232" s="25">
        <v>0.35000000000000003</v>
      </c>
      <c r="J3232" s="22">
        <v>2950</v>
      </c>
      <c r="K3232" s="23">
        <f t="shared" si="174"/>
        <v>1032.5</v>
      </c>
      <c r="L3232" s="23">
        <f t="shared" si="175"/>
        <v>413</v>
      </c>
      <c r="M3232" s="33">
        <v>0.4</v>
      </c>
      <c r="N3232" s="30">
        <f t="shared" si="182"/>
        <v>0.35</v>
      </c>
      <c r="O3232" s="31">
        <v>1032.5</v>
      </c>
      <c r="P3232" s="31">
        <v>413</v>
      </c>
      <c r="Q3232" s="30">
        <f t="shared" si="183"/>
        <v>361.375</v>
      </c>
      <c r="R3232" s="27">
        <f t="shared" si="184"/>
        <v>11</v>
      </c>
    </row>
    <row r="3233" spans="1:18">
      <c r="A3233" s="1"/>
      <c r="B3233" s="6" t="s">
        <v>14</v>
      </c>
      <c r="C3233" s="6">
        <v>1185732</v>
      </c>
      <c r="D3233" s="7">
        <v>44517</v>
      </c>
      <c r="E3233" s="6" t="s">
        <v>33</v>
      </c>
      <c r="F3233" s="6" t="s">
        <v>112</v>
      </c>
      <c r="G3233" s="6" t="s">
        <v>113</v>
      </c>
      <c r="H3233" s="6" t="s">
        <v>20</v>
      </c>
      <c r="I3233" s="25">
        <v>0.4</v>
      </c>
      <c r="J3233" s="22">
        <v>3250</v>
      </c>
      <c r="K3233" s="23">
        <f t="shared" si="174"/>
        <v>1300</v>
      </c>
      <c r="L3233" s="23">
        <f t="shared" si="175"/>
        <v>520</v>
      </c>
      <c r="M3233" s="33">
        <v>0.4</v>
      </c>
      <c r="N3233" s="30">
        <f t="shared" si="182"/>
        <v>0.4</v>
      </c>
      <c r="O3233" s="31">
        <v>1300</v>
      </c>
      <c r="P3233" s="31">
        <v>520</v>
      </c>
      <c r="Q3233" s="30">
        <f t="shared" si="183"/>
        <v>520</v>
      </c>
      <c r="R3233" s="27">
        <f t="shared" si="184"/>
        <v>11</v>
      </c>
    </row>
    <row r="3234" spans="1:18">
      <c r="A3234" s="1"/>
      <c r="B3234" s="6" t="s">
        <v>14</v>
      </c>
      <c r="C3234" s="6">
        <v>1185732</v>
      </c>
      <c r="D3234" s="7">
        <v>44517</v>
      </c>
      <c r="E3234" s="6" t="s">
        <v>33</v>
      </c>
      <c r="F3234" s="6" t="s">
        <v>112</v>
      </c>
      <c r="G3234" s="6" t="s">
        <v>113</v>
      </c>
      <c r="H3234" s="6" t="s">
        <v>21</v>
      </c>
      <c r="I3234" s="25">
        <v>0.65</v>
      </c>
      <c r="J3234" s="22">
        <v>3000</v>
      </c>
      <c r="K3234" s="23">
        <f t="shared" si="174"/>
        <v>1950</v>
      </c>
      <c r="L3234" s="23">
        <f t="shared" si="175"/>
        <v>780</v>
      </c>
      <c r="M3234" s="33">
        <v>0.4</v>
      </c>
      <c r="N3234" s="30">
        <f t="shared" si="182"/>
        <v>0.65</v>
      </c>
      <c r="O3234" s="31">
        <v>1950</v>
      </c>
      <c r="P3234" s="31">
        <v>780</v>
      </c>
      <c r="Q3234" s="30">
        <f t="shared" si="183"/>
        <v>1267.5</v>
      </c>
      <c r="R3234" s="27">
        <f t="shared" si="184"/>
        <v>11</v>
      </c>
    </row>
    <row r="3235" spans="1:18">
      <c r="A3235" s="1"/>
      <c r="B3235" s="6" t="s">
        <v>14</v>
      </c>
      <c r="C3235" s="6">
        <v>1185732</v>
      </c>
      <c r="D3235" s="7">
        <v>44517</v>
      </c>
      <c r="E3235" s="6" t="s">
        <v>33</v>
      </c>
      <c r="F3235" s="6" t="s">
        <v>112</v>
      </c>
      <c r="G3235" s="6" t="s">
        <v>113</v>
      </c>
      <c r="H3235" s="6" t="s">
        <v>22</v>
      </c>
      <c r="I3235" s="25">
        <v>0.7</v>
      </c>
      <c r="J3235" s="22">
        <v>4000</v>
      </c>
      <c r="K3235" s="23">
        <f t="shared" si="174"/>
        <v>2800</v>
      </c>
      <c r="L3235" s="23">
        <f t="shared" si="175"/>
        <v>1120</v>
      </c>
      <c r="M3235" s="33">
        <v>0.4</v>
      </c>
      <c r="N3235" s="30">
        <f t="shared" si="182"/>
        <v>0.7</v>
      </c>
      <c r="O3235" s="31">
        <v>2800</v>
      </c>
      <c r="P3235" s="31">
        <v>1120</v>
      </c>
      <c r="Q3235" s="30">
        <f t="shared" si="183"/>
        <v>1959.9999999999998</v>
      </c>
      <c r="R3235" s="27">
        <f t="shared" si="184"/>
        <v>11</v>
      </c>
    </row>
    <row r="3236" spans="1:18">
      <c r="A3236" s="1"/>
      <c r="B3236" s="6" t="s">
        <v>14</v>
      </c>
      <c r="C3236" s="6">
        <v>1185732</v>
      </c>
      <c r="D3236" s="7">
        <v>44546</v>
      </c>
      <c r="E3236" s="6" t="s">
        <v>33</v>
      </c>
      <c r="F3236" s="6" t="s">
        <v>112</v>
      </c>
      <c r="G3236" s="6" t="s">
        <v>113</v>
      </c>
      <c r="H3236" s="6" t="s">
        <v>17</v>
      </c>
      <c r="I3236" s="25">
        <v>0.65</v>
      </c>
      <c r="J3236" s="22">
        <v>6500</v>
      </c>
      <c r="K3236" s="23">
        <f t="shared" si="174"/>
        <v>4225</v>
      </c>
      <c r="L3236" s="23">
        <f t="shared" si="175"/>
        <v>1690</v>
      </c>
      <c r="M3236" s="33">
        <v>0.4</v>
      </c>
      <c r="N3236" s="30">
        <f t="shared" si="182"/>
        <v>0.65</v>
      </c>
      <c r="O3236" s="31">
        <v>4225</v>
      </c>
      <c r="P3236" s="31">
        <v>1690</v>
      </c>
      <c r="Q3236" s="30">
        <f t="shared" si="183"/>
        <v>2746.25</v>
      </c>
      <c r="R3236" s="27">
        <f t="shared" si="184"/>
        <v>12</v>
      </c>
    </row>
    <row r="3237" spans="1:18">
      <c r="A3237" s="1"/>
      <c r="B3237" s="6" t="s">
        <v>14</v>
      </c>
      <c r="C3237" s="6">
        <v>1185732</v>
      </c>
      <c r="D3237" s="7">
        <v>44546</v>
      </c>
      <c r="E3237" s="6" t="s">
        <v>33</v>
      </c>
      <c r="F3237" s="6" t="s">
        <v>112</v>
      </c>
      <c r="G3237" s="6" t="s">
        <v>113</v>
      </c>
      <c r="H3237" s="6" t="s">
        <v>18</v>
      </c>
      <c r="I3237" s="25">
        <v>0.55000000000000004</v>
      </c>
      <c r="J3237" s="22">
        <v>4500</v>
      </c>
      <c r="K3237" s="23">
        <f t="shared" si="174"/>
        <v>2475</v>
      </c>
      <c r="L3237" s="23">
        <f t="shared" si="175"/>
        <v>990</v>
      </c>
      <c r="M3237" s="33">
        <v>0.4</v>
      </c>
      <c r="N3237" s="30">
        <f t="shared" si="182"/>
        <v>0.55000000000000004</v>
      </c>
      <c r="O3237" s="31">
        <v>2475</v>
      </c>
      <c r="P3237" s="31">
        <v>990</v>
      </c>
      <c r="Q3237" s="30">
        <f t="shared" si="183"/>
        <v>1361.25</v>
      </c>
      <c r="R3237" s="27">
        <f t="shared" si="184"/>
        <v>12</v>
      </c>
    </row>
    <row r="3238" spans="1:18">
      <c r="A3238" s="1"/>
      <c r="B3238" s="6" t="s">
        <v>14</v>
      </c>
      <c r="C3238" s="6">
        <v>1185732</v>
      </c>
      <c r="D3238" s="7">
        <v>44546</v>
      </c>
      <c r="E3238" s="6" t="s">
        <v>33</v>
      </c>
      <c r="F3238" s="6" t="s">
        <v>112</v>
      </c>
      <c r="G3238" s="6" t="s">
        <v>113</v>
      </c>
      <c r="H3238" s="6" t="s">
        <v>19</v>
      </c>
      <c r="I3238" s="25">
        <v>0.55000000000000004</v>
      </c>
      <c r="J3238" s="22">
        <v>4000</v>
      </c>
      <c r="K3238" s="23">
        <f t="shared" si="174"/>
        <v>2200</v>
      </c>
      <c r="L3238" s="23">
        <f t="shared" si="175"/>
        <v>880</v>
      </c>
      <c r="M3238" s="33">
        <v>0.4</v>
      </c>
      <c r="N3238" s="30">
        <f t="shared" si="182"/>
        <v>0.55000000000000004</v>
      </c>
      <c r="O3238" s="31">
        <v>2200</v>
      </c>
      <c r="P3238" s="31">
        <v>880</v>
      </c>
      <c r="Q3238" s="30">
        <f t="shared" si="183"/>
        <v>1210</v>
      </c>
      <c r="R3238" s="27">
        <f t="shared" si="184"/>
        <v>12</v>
      </c>
    </row>
    <row r="3239" spans="1:18">
      <c r="A3239" s="1"/>
      <c r="B3239" s="6" t="s">
        <v>14</v>
      </c>
      <c r="C3239" s="6">
        <v>1185732</v>
      </c>
      <c r="D3239" s="7">
        <v>44546</v>
      </c>
      <c r="E3239" s="6" t="s">
        <v>33</v>
      </c>
      <c r="F3239" s="6" t="s">
        <v>112</v>
      </c>
      <c r="G3239" s="6" t="s">
        <v>113</v>
      </c>
      <c r="H3239" s="6" t="s">
        <v>20</v>
      </c>
      <c r="I3239" s="25">
        <v>0.55000000000000004</v>
      </c>
      <c r="J3239" s="22">
        <v>3500</v>
      </c>
      <c r="K3239" s="23">
        <f t="shared" si="174"/>
        <v>1925.0000000000002</v>
      </c>
      <c r="L3239" s="23">
        <f t="shared" si="175"/>
        <v>770.00000000000011</v>
      </c>
      <c r="M3239" s="33">
        <v>0.4</v>
      </c>
      <c r="N3239" s="30">
        <f t="shared" si="182"/>
        <v>0.55000000000000004</v>
      </c>
      <c r="O3239" s="31">
        <v>1925</v>
      </c>
      <c r="P3239" s="31">
        <v>770</v>
      </c>
      <c r="Q3239" s="30">
        <f t="shared" si="183"/>
        <v>1058.7500000000002</v>
      </c>
      <c r="R3239" s="27">
        <f t="shared" si="184"/>
        <v>12</v>
      </c>
    </row>
    <row r="3240" spans="1:18">
      <c r="A3240" s="1"/>
      <c r="B3240" s="6" t="s">
        <v>14</v>
      </c>
      <c r="C3240" s="6">
        <v>1185732</v>
      </c>
      <c r="D3240" s="7">
        <v>44546</v>
      </c>
      <c r="E3240" s="6" t="s">
        <v>33</v>
      </c>
      <c r="F3240" s="6" t="s">
        <v>112</v>
      </c>
      <c r="G3240" s="6" t="s">
        <v>113</v>
      </c>
      <c r="H3240" s="6" t="s">
        <v>21</v>
      </c>
      <c r="I3240" s="25">
        <v>0.65</v>
      </c>
      <c r="J3240" s="22">
        <v>3500</v>
      </c>
      <c r="K3240" s="23">
        <f t="shared" si="174"/>
        <v>2275</v>
      </c>
      <c r="L3240" s="23">
        <f t="shared" si="175"/>
        <v>910</v>
      </c>
      <c r="M3240" s="33">
        <v>0.4</v>
      </c>
      <c r="N3240" s="30">
        <f t="shared" si="182"/>
        <v>0.65</v>
      </c>
      <c r="O3240" s="31">
        <v>2275</v>
      </c>
      <c r="P3240" s="31">
        <v>910</v>
      </c>
      <c r="Q3240" s="30">
        <f t="shared" si="183"/>
        <v>1478.75</v>
      </c>
      <c r="R3240" s="27">
        <f t="shared" si="184"/>
        <v>12</v>
      </c>
    </row>
    <row r="3241" spans="1:18">
      <c r="A3241" s="1"/>
      <c r="B3241" s="6" t="s">
        <v>14</v>
      </c>
      <c r="C3241" s="6">
        <v>1185732</v>
      </c>
      <c r="D3241" s="7">
        <v>44546</v>
      </c>
      <c r="E3241" s="6" t="s">
        <v>33</v>
      </c>
      <c r="F3241" s="6" t="s">
        <v>112</v>
      </c>
      <c r="G3241" s="6" t="s">
        <v>113</v>
      </c>
      <c r="H3241" s="6" t="s">
        <v>22</v>
      </c>
      <c r="I3241" s="25">
        <v>0.7</v>
      </c>
      <c r="J3241" s="22">
        <v>4500</v>
      </c>
      <c r="K3241" s="23">
        <f t="shared" si="174"/>
        <v>3150</v>
      </c>
      <c r="L3241" s="23">
        <f t="shared" si="175"/>
        <v>1260</v>
      </c>
      <c r="M3241" s="33">
        <v>0.4</v>
      </c>
      <c r="N3241" s="30">
        <f t="shared" si="182"/>
        <v>0.7</v>
      </c>
      <c r="O3241" s="31">
        <v>3150</v>
      </c>
      <c r="P3241" s="31">
        <v>1260</v>
      </c>
      <c r="Q3241" s="30">
        <f t="shared" si="183"/>
        <v>2205</v>
      </c>
      <c r="R3241" s="27">
        <f t="shared" si="184"/>
        <v>12</v>
      </c>
    </row>
    <row r="3242" spans="1:18">
      <c r="A3242" s="1" t="s">
        <v>39</v>
      </c>
      <c r="B3242" s="6" t="s">
        <v>14</v>
      </c>
      <c r="C3242" s="6">
        <v>1185732</v>
      </c>
      <c r="D3242" s="7">
        <v>44220</v>
      </c>
      <c r="E3242" s="6" t="s">
        <v>15</v>
      </c>
      <c r="F3242" s="6" t="s">
        <v>114</v>
      </c>
      <c r="G3242" s="6" t="s">
        <v>89</v>
      </c>
      <c r="H3242" s="6" t="s">
        <v>17</v>
      </c>
      <c r="I3242" s="25">
        <v>0.35000000000000003</v>
      </c>
      <c r="J3242" s="22">
        <v>4250</v>
      </c>
      <c r="K3242" s="23">
        <f t="shared" si="174"/>
        <v>1487.5000000000002</v>
      </c>
      <c r="L3242" s="23">
        <f t="shared" si="175"/>
        <v>595.00000000000011</v>
      </c>
      <c r="M3242" s="33">
        <v>0.4</v>
      </c>
      <c r="N3242" s="30">
        <f t="shared" si="182"/>
        <v>0.35</v>
      </c>
      <c r="O3242" s="31">
        <v>1487.5</v>
      </c>
      <c r="P3242" s="31">
        <v>595</v>
      </c>
      <c r="Q3242" s="30">
        <f t="shared" si="183"/>
        <v>520.625</v>
      </c>
      <c r="R3242" s="27">
        <f t="shared" si="184"/>
        <v>1</v>
      </c>
    </row>
    <row r="3243" spans="1:18">
      <c r="A3243" s="1"/>
      <c r="B3243" s="6" t="s">
        <v>14</v>
      </c>
      <c r="C3243" s="6">
        <v>1185732</v>
      </c>
      <c r="D3243" s="7">
        <v>44220</v>
      </c>
      <c r="E3243" s="6" t="s">
        <v>15</v>
      </c>
      <c r="F3243" s="6" t="s">
        <v>114</v>
      </c>
      <c r="G3243" s="6" t="s">
        <v>89</v>
      </c>
      <c r="H3243" s="6" t="s">
        <v>18</v>
      </c>
      <c r="I3243" s="25">
        <v>0.35000000000000003</v>
      </c>
      <c r="J3243" s="22">
        <v>2250</v>
      </c>
      <c r="K3243" s="23">
        <f t="shared" si="174"/>
        <v>787.50000000000011</v>
      </c>
      <c r="L3243" s="23">
        <f t="shared" si="175"/>
        <v>275.625</v>
      </c>
      <c r="M3243" s="33">
        <v>0.35</v>
      </c>
      <c r="N3243" s="30">
        <f t="shared" si="182"/>
        <v>0.35</v>
      </c>
      <c r="O3243" s="31">
        <v>787.5</v>
      </c>
      <c r="P3243" s="31">
        <v>275.625</v>
      </c>
      <c r="Q3243" s="30">
        <f t="shared" si="183"/>
        <v>275.625</v>
      </c>
      <c r="R3243" s="27">
        <f t="shared" si="184"/>
        <v>1</v>
      </c>
    </row>
    <row r="3244" spans="1:18">
      <c r="A3244" s="1"/>
      <c r="B3244" s="6" t="s">
        <v>14</v>
      </c>
      <c r="C3244" s="6">
        <v>1185732</v>
      </c>
      <c r="D3244" s="7">
        <v>44220</v>
      </c>
      <c r="E3244" s="6" t="s">
        <v>15</v>
      </c>
      <c r="F3244" s="6" t="s">
        <v>114</v>
      </c>
      <c r="G3244" s="6" t="s">
        <v>89</v>
      </c>
      <c r="H3244" s="6" t="s">
        <v>19</v>
      </c>
      <c r="I3244" s="25">
        <v>0.25000000000000006</v>
      </c>
      <c r="J3244" s="22">
        <v>2250</v>
      </c>
      <c r="K3244" s="23">
        <f t="shared" si="174"/>
        <v>562.50000000000011</v>
      </c>
      <c r="L3244" s="23">
        <f t="shared" si="175"/>
        <v>196.87500000000003</v>
      </c>
      <c r="M3244" s="33">
        <v>0.35</v>
      </c>
      <c r="N3244" s="30">
        <f t="shared" si="182"/>
        <v>0.25</v>
      </c>
      <c r="O3244" s="31">
        <v>562.5</v>
      </c>
      <c r="P3244" s="31">
        <v>196.875</v>
      </c>
      <c r="Q3244" s="30">
        <f t="shared" si="183"/>
        <v>140.62500000000003</v>
      </c>
      <c r="R3244" s="27">
        <f t="shared" si="184"/>
        <v>1</v>
      </c>
    </row>
    <row r="3245" spans="1:18">
      <c r="A3245" s="1"/>
      <c r="B3245" s="6" t="s">
        <v>14</v>
      </c>
      <c r="C3245" s="6">
        <v>1185732</v>
      </c>
      <c r="D3245" s="7">
        <v>44220</v>
      </c>
      <c r="E3245" s="6" t="s">
        <v>15</v>
      </c>
      <c r="F3245" s="6" t="s">
        <v>114</v>
      </c>
      <c r="G3245" s="6" t="s">
        <v>89</v>
      </c>
      <c r="H3245" s="6" t="s">
        <v>20</v>
      </c>
      <c r="I3245" s="25">
        <v>0.3</v>
      </c>
      <c r="J3245" s="22">
        <v>750</v>
      </c>
      <c r="K3245" s="23">
        <f t="shared" si="174"/>
        <v>225</v>
      </c>
      <c r="L3245" s="23">
        <f t="shared" si="175"/>
        <v>78.75</v>
      </c>
      <c r="M3245" s="33">
        <v>0.35</v>
      </c>
      <c r="N3245" s="30">
        <f t="shared" si="182"/>
        <v>0.3</v>
      </c>
      <c r="O3245" s="31">
        <v>225</v>
      </c>
      <c r="P3245" s="31">
        <v>78.75</v>
      </c>
      <c r="Q3245" s="30">
        <f t="shared" si="183"/>
        <v>67.5</v>
      </c>
      <c r="R3245" s="27">
        <f t="shared" si="184"/>
        <v>1</v>
      </c>
    </row>
    <row r="3246" spans="1:18">
      <c r="A3246" s="1"/>
      <c r="B3246" s="6" t="s">
        <v>14</v>
      </c>
      <c r="C3246" s="6">
        <v>1185732</v>
      </c>
      <c r="D3246" s="7">
        <v>44220</v>
      </c>
      <c r="E3246" s="6" t="s">
        <v>15</v>
      </c>
      <c r="F3246" s="6" t="s">
        <v>114</v>
      </c>
      <c r="G3246" s="6" t="s">
        <v>89</v>
      </c>
      <c r="H3246" s="6" t="s">
        <v>21</v>
      </c>
      <c r="I3246" s="25">
        <v>0.45</v>
      </c>
      <c r="J3246" s="22">
        <v>1250</v>
      </c>
      <c r="K3246" s="23">
        <f t="shared" si="174"/>
        <v>562.5</v>
      </c>
      <c r="L3246" s="23">
        <f t="shared" si="175"/>
        <v>168.75</v>
      </c>
      <c r="M3246" s="33">
        <v>0.3</v>
      </c>
      <c r="N3246" s="30">
        <f t="shared" si="182"/>
        <v>0.45</v>
      </c>
      <c r="O3246" s="31">
        <v>562.5</v>
      </c>
      <c r="P3246" s="31">
        <v>168.75</v>
      </c>
      <c r="Q3246" s="30">
        <f t="shared" si="183"/>
        <v>253.125</v>
      </c>
      <c r="R3246" s="27">
        <f t="shared" si="184"/>
        <v>1</v>
      </c>
    </row>
    <row r="3247" spans="1:18">
      <c r="A3247" s="1"/>
      <c r="B3247" s="6" t="s">
        <v>14</v>
      </c>
      <c r="C3247" s="6">
        <v>1185732</v>
      </c>
      <c r="D3247" s="7">
        <v>44220</v>
      </c>
      <c r="E3247" s="6" t="s">
        <v>15</v>
      </c>
      <c r="F3247" s="6" t="s">
        <v>114</v>
      </c>
      <c r="G3247" s="6" t="s">
        <v>89</v>
      </c>
      <c r="H3247" s="6" t="s">
        <v>22</v>
      </c>
      <c r="I3247" s="25">
        <v>0.35000000000000003</v>
      </c>
      <c r="J3247" s="22">
        <v>2250</v>
      </c>
      <c r="K3247" s="23">
        <f t="shared" si="174"/>
        <v>787.50000000000011</v>
      </c>
      <c r="L3247" s="23">
        <f t="shared" si="175"/>
        <v>236.25000000000003</v>
      </c>
      <c r="M3247" s="33">
        <v>0.3</v>
      </c>
      <c r="N3247" s="30">
        <f t="shared" si="182"/>
        <v>0.35</v>
      </c>
      <c r="O3247" s="31">
        <v>787.5</v>
      </c>
      <c r="P3247" s="31">
        <v>236.25</v>
      </c>
      <c r="Q3247" s="30">
        <f t="shared" si="183"/>
        <v>275.625</v>
      </c>
      <c r="R3247" s="27">
        <f t="shared" si="184"/>
        <v>1</v>
      </c>
    </row>
    <row r="3248" spans="1:18">
      <c r="A3248" s="1"/>
      <c r="B3248" s="6" t="s">
        <v>14</v>
      </c>
      <c r="C3248" s="6">
        <v>1185732</v>
      </c>
      <c r="D3248" s="7">
        <v>44249</v>
      </c>
      <c r="E3248" s="6" t="s">
        <v>15</v>
      </c>
      <c r="F3248" s="6" t="s">
        <v>114</v>
      </c>
      <c r="G3248" s="6" t="s">
        <v>89</v>
      </c>
      <c r="H3248" s="6" t="s">
        <v>17</v>
      </c>
      <c r="I3248" s="25">
        <v>0.35000000000000003</v>
      </c>
      <c r="J3248" s="22">
        <v>4750</v>
      </c>
      <c r="K3248" s="23">
        <f t="shared" si="174"/>
        <v>1662.5000000000002</v>
      </c>
      <c r="L3248" s="23">
        <f t="shared" si="175"/>
        <v>665.00000000000011</v>
      </c>
      <c r="M3248" s="33">
        <v>0.4</v>
      </c>
      <c r="N3248" s="30">
        <f t="shared" si="182"/>
        <v>0.35</v>
      </c>
      <c r="O3248" s="31">
        <v>1662.5</v>
      </c>
      <c r="P3248" s="31">
        <v>665</v>
      </c>
      <c r="Q3248" s="30">
        <f t="shared" si="183"/>
        <v>581.875</v>
      </c>
      <c r="R3248" s="27">
        <f t="shared" si="184"/>
        <v>2</v>
      </c>
    </row>
    <row r="3249" spans="1:18">
      <c r="A3249" s="1"/>
      <c r="B3249" s="6" t="s">
        <v>14</v>
      </c>
      <c r="C3249" s="6">
        <v>1185732</v>
      </c>
      <c r="D3249" s="7">
        <v>44249</v>
      </c>
      <c r="E3249" s="6" t="s">
        <v>15</v>
      </c>
      <c r="F3249" s="6" t="s">
        <v>114</v>
      </c>
      <c r="G3249" s="6" t="s">
        <v>89</v>
      </c>
      <c r="H3249" s="6" t="s">
        <v>18</v>
      </c>
      <c r="I3249" s="25">
        <v>0.35000000000000003</v>
      </c>
      <c r="J3249" s="22">
        <v>1250</v>
      </c>
      <c r="K3249" s="23">
        <f t="shared" si="174"/>
        <v>437.50000000000006</v>
      </c>
      <c r="L3249" s="23">
        <f t="shared" si="175"/>
        <v>153.125</v>
      </c>
      <c r="M3249" s="33">
        <v>0.35</v>
      </c>
      <c r="N3249" s="30">
        <f t="shared" si="182"/>
        <v>0.35</v>
      </c>
      <c r="O3249" s="31">
        <v>437.5</v>
      </c>
      <c r="P3249" s="31">
        <v>153.125</v>
      </c>
      <c r="Q3249" s="30">
        <f t="shared" si="183"/>
        <v>153.125</v>
      </c>
      <c r="R3249" s="27">
        <f t="shared" si="184"/>
        <v>2</v>
      </c>
    </row>
    <row r="3250" spans="1:18">
      <c r="A3250" s="1"/>
      <c r="B3250" s="6" t="s">
        <v>14</v>
      </c>
      <c r="C3250" s="6">
        <v>1185732</v>
      </c>
      <c r="D3250" s="7">
        <v>44249</v>
      </c>
      <c r="E3250" s="6" t="s">
        <v>15</v>
      </c>
      <c r="F3250" s="6" t="s">
        <v>114</v>
      </c>
      <c r="G3250" s="6" t="s">
        <v>89</v>
      </c>
      <c r="H3250" s="6" t="s">
        <v>19</v>
      </c>
      <c r="I3250" s="25">
        <v>0.25000000000000006</v>
      </c>
      <c r="J3250" s="22">
        <v>1750</v>
      </c>
      <c r="K3250" s="23">
        <f t="shared" si="174"/>
        <v>437.50000000000011</v>
      </c>
      <c r="L3250" s="23">
        <f t="shared" si="175"/>
        <v>153.12500000000003</v>
      </c>
      <c r="M3250" s="33">
        <v>0.35</v>
      </c>
      <c r="N3250" s="30">
        <f t="shared" si="182"/>
        <v>0.25</v>
      </c>
      <c r="O3250" s="31">
        <v>437.5</v>
      </c>
      <c r="P3250" s="31">
        <v>153.125</v>
      </c>
      <c r="Q3250" s="30">
        <f t="shared" si="183"/>
        <v>109.37500000000003</v>
      </c>
      <c r="R3250" s="27">
        <f t="shared" si="184"/>
        <v>2</v>
      </c>
    </row>
    <row r="3251" spans="1:18">
      <c r="A3251" s="1"/>
      <c r="B3251" s="6" t="s">
        <v>14</v>
      </c>
      <c r="C3251" s="6">
        <v>1185732</v>
      </c>
      <c r="D3251" s="7">
        <v>44249</v>
      </c>
      <c r="E3251" s="6" t="s">
        <v>15</v>
      </c>
      <c r="F3251" s="6" t="s">
        <v>114</v>
      </c>
      <c r="G3251" s="6" t="s">
        <v>89</v>
      </c>
      <c r="H3251" s="6" t="s">
        <v>20</v>
      </c>
      <c r="I3251" s="25">
        <v>0.3</v>
      </c>
      <c r="J3251" s="22">
        <v>500</v>
      </c>
      <c r="K3251" s="23">
        <f t="shared" si="174"/>
        <v>150</v>
      </c>
      <c r="L3251" s="23">
        <f t="shared" si="175"/>
        <v>52.5</v>
      </c>
      <c r="M3251" s="33">
        <v>0.35</v>
      </c>
      <c r="N3251" s="30">
        <f t="shared" si="182"/>
        <v>0.3</v>
      </c>
      <c r="O3251" s="31">
        <v>150</v>
      </c>
      <c r="P3251" s="31">
        <v>52.5</v>
      </c>
      <c r="Q3251" s="30">
        <f t="shared" si="183"/>
        <v>45</v>
      </c>
      <c r="R3251" s="27">
        <f t="shared" si="184"/>
        <v>2</v>
      </c>
    </row>
    <row r="3252" spans="1:18">
      <c r="A3252" s="1"/>
      <c r="B3252" s="6" t="s">
        <v>14</v>
      </c>
      <c r="C3252" s="6">
        <v>1185732</v>
      </c>
      <c r="D3252" s="7">
        <v>44249</v>
      </c>
      <c r="E3252" s="6" t="s">
        <v>15</v>
      </c>
      <c r="F3252" s="6" t="s">
        <v>114</v>
      </c>
      <c r="G3252" s="6" t="s">
        <v>89</v>
      </c>
      <c r="H3252" s="6" t="s">
        <v>21</v>
      </c>
      <c r="I3252" s="25">
        <v>0.45</v>
      </c>
      <c r="J3252" s="22">
        <v>1250</v>
      </c>
      <c r="K3252" s="23">
        <f t="shared" si="174"/>
        <v>562.5</v>
      </c>
      <c r="L3252" s="23">
        <f t="shared" si="175"/>
        <v>168.75</v>
      </c>
      <c r="M3252" s="33">
        <v>0.3</v>
      </c>
      <c r="N3252" s="30">
        <f t="shared" si="182"/>
        <v>0.45</v>
      </c>
      <c r="O3252" s="31">
        <v>562.5</v>
      </c>
      <c r="P3252" s="31">
        <v>168.75</v>
      </c>
      <c r="Q3252" s="30">
        <f t="shared" si="183"/>
        <v>253.125</v>
      </c>
      <c r="R3252" s="27">
        <f t="shared" si="184"/>
        <v>2</v>
      </c>
    </row>
    <row r="3253" spans="1:18">
      <c r="A3253" s="1"/>
      <c r="B3253" s="6" t="s">
        <v>14</v>
      </c>
      <c r="C3253" s="6">
        <v>1185732</v>
      </c>
      <c r="D3253" s="7">
        <v>44249</v>
      </c>
      <c r="E3253" s="6" t="s">
        <v>15</v>
      </c>
      <c r="F3253" s="6" t="s">
        <v>114</v>
      </c>
      <c r="G3253" s="6" t="s">
        <v>89</v>
      </c>
      <c r="H3253" s="6" t="s">
        <v>22</v>
      </c>
      <c r="I3253" s="25">
        <v>0.35000000000000003</v>
      </c>
      <c r="J3253" s="22">
        <v>2250</v>
      </c>
      <c r="K3253" s="23">
        <f t="shared" si="174"/>
        <v>787.50000000000011</v>
      </c>
      <c r="L3253" s="23">
        <f t="shared" si="175"/>
        <v>236.25000000000003</v>
      </c>
      <c r="M3253" s="33">
        <v>0.3</v>
      </c>
      <c r="N3253" s="30">
        <f t="shared" si="182"/>
        <v>0.35</v>
      </c>
      <c r="O3253" s="31">
        <v>787.5</v>
      </c>
      <c r="P3253" s="31">
        <v>236.25</v>
      </c>
      <c r="Q3253" s="30">
        <f t="shared" si="183"/>
        <v>275.625</v>
      </c>
      <c r="R3253" s="27">
        <f t="shared" si="184"/>
        <v>2</v>
      </c>
    </row>
    <row r="3254" spans="1:18">
      <c r="A3254" s="1"/>
      <c r="B3254" s="6" t="s">
        <v>14</v>
      </c>
      <c r="C3254" s="6">
        <v>1185732</v>
      </c>
      <c r="D3254" s="7">
        <v>44275</v>
      </c>
      <c r="E3254" s="6" t="s">
        <v>15</v>
      </c>
      <c r="F3254" s="6" t="s">
        <v>114</v>
      </c>
      <c r="G3254" s="6" t="s">
        <v>89</v>
      </c>
      <c r="H3254" s="6" t="s">
        <v>17</v>
      </c>
      <c r="I3254" s="25">
        <v>0.35000000000000003</v>
      </c>
      <c r="J3254" s="22">
        <v>4450</v>
      </c>
      <c r="K3254" s="23">
        <f t="shared" si="174"/>
        <v>1557.5000000000002</v>
      </c>
      <c r="L3254" s="23">
        <f t="shared" si="175"/>
        <v>623.00000000000011</v>
      </c>
      <c r="M3254" s="33">
        <v>0.4</v>
      </c>
      <c r="N3254" s="30">
        <f t="shared" si="182"/>
        <v>0.35</v>
      </c>
      <c r="O3254" s="31">
        <v>1557.5</v>
      </c>
      <c r="P3254" s="31">
        <v>623</v>
      </c>
      <c r="Q3254" s="30">
        <f t="shared" si="183"/>
        <v>545.125</v>
      </c>
      <c r="R3254" s="27">
        <f t="shared" si="184"/>
        <v>3</v>
      </c>
    </row>
    <row r="3255" spans="1:18">
      <c r="A3255" s="1"/>
      <c r="B3255" s="6" t="s">
        <v>14</v>
      </c>
      <c r="C3255" s="6">
        <v>1185732</v>
      </c>
      <c r="D3255" s="7">
        <v>44275</v>
      </c>
      <c r="E3255" s="6" t="s">
        <v>15</v>
      </c>
      <c r="F3255" s="6" t="s">
        <v>114</v>
      </c>
      <c r="G3255" s="6" t="s">
        <v>89</v>
      </c>
      <c r="H3255" s="6" t="s">
        <v>18</v>
      </c>
      <c r="I3255" s="25">
        <v>0.35000000000000003</v>
      </c>
      <c r="J3255" s="22">
        <v>1500</v>
      </c>
      <c r="K3255" s="23">
        <f t="shared" si="174"/>
        <v>525</v>
      </c>
      <c r="L3255" s="23">
        <f t="shared" si="175"/>
        <v>183.75</v>
      </c>
      <c r="M3255" s="33">
        <v>0.35</v>
      </c>
      <c r="N3255" s="30">
        <f t="shared" si="182"/>
        <v>0.35</v>
      </c>
      <c r="O3255" s="31">
        <v>525</v>
      </c>
      <c r="P3255" s="31">
        <v>183.75</v>
      </c>
      <c r="Q3255" s="30">
        <f t="shared" si="183"/>
        <v>183.75</v>
      </c>
      <c r="R3255" s="27">
        <f t="shared" si="184"/>
        <v>3</v>
      </c>
    </row>
    <row r="3256" spans="1:18">
      <c r="A3256" s="1"/>
      <c r="B3256" s="6" t="s">
        <v>14</v>
      </c>
      <c r="C3256" s="6">
        <v>1185732</v>
      </c>
      <c r="D3256" s="7">
        <v>44275</v>
      </c>
      <c r="E3256" s="6" t="s">
        <v>15</v>
      </c>
      <c r="F3256" s="6" t="s">
        <v>114</v>
      </c>
      <c r="G3256" s="6" t="s">
        <v>89</v>
      </c>
      <c r="H3256" s="6" t="s">
        <v>19</v>
      </c>
      <c r="I3256" s="25">
        <v>0.25000000000000006</v>
      </c>
      <c r="J3256" s="22">
        <v>1750</v>
      </c>
      <c r="K3256" s="23">
        <f t="shared" si="174"/>
        <v>437.50000000000011</v>
      </c>
      <c r="L3256" s="23">
        <f t="shared" si="175"/>
        <v>153.12500000000003</v>
      </c>
      <c r="M3256" s="33">
        <v>0.35</v>
      </c>
      <c r="N3256" s="30">
        <f t="shared" si="182"/>
        <v>0.25</v>
      </c>
      <c r="O3256" s="31">
        <v>437.5</v>
      </c>
      <c r="P3256" s="31">
        <v>153.125</v>
      </c>
      <c r="Q3256" s="30">
        <f t="shared" si="183"/>
        <v>109.37500000000003</v>
      </c>
      <c r="R3256" s="27">
        <f t="shared" si="184"/>
        <v>3</v>
      </c>
    </row>
    <row r="3257" spans="1:18">
      <c r="A3257" s="1"/>
      <c r="B3257" s="6" t="s">
        <v>14</v>
      </c>
      <c r="C3257" s="6">
        <v>1185732</v>
      </c>
      <c r="D3257" s="7">
        <v>44275</v>
      </c>
      <c r="E3257" s="6" t="s">
        <v>15</v>
      </c>
      <c r="F3257" s="6" t="s">
        <v>114</v>
      </c>
      <c r="G3257" s="6" t="s">
        <v>89</v>
      </c>
      <c r="H3257" s="6" t="s">
        <v>20</v>
      </c>
      <c r="I3257" s="25">
        <v>0.3</v>
      </c>
      <c r="J3257" s="22">
        <v>250</v>
      </c>
      <c r="K3257" s="23">
        <f t="shared" si="174"/>
        <v>75</v>
      </c>
      <c r="L3257" s="23">
        <f t="shared" si="175"/>
        <v>26.25</v>
      </c>
      <c r="M3257" s="33">
        <v>0.35</v>
      </c>
      <c r="N3257" s="30">
        <f t="shared" si="182"/>
        <v>0.3</v>
      </c>
      <c r="O3257" s="31">
        <v>75</v>
      </c>
      <c r="P3257" s="31">
        <v>26.25</v>
      </c>
      <c r="Q3257" s="30">
        <f t="shared" si="183"/>
        <v>22.5</v>
      </c>
      <c r="R3257" s="27">
        <f t="shared" si="184"/>
        <v>3</v>
      </c>
    </row>
    <row r="3258" spans="1:18">
      <c r="A3258" s="1"/>
      <c r="B3258" s="6" t="s">
        <v>14</v>
      </c>
      <c r="C3258" s="6">
        <v>1185732</v>
      </c>
      <c r="D3258" s="7">
        <v>44275</v>
      </c>
      <c r="E3258" s="6" t="s">
        <v>15</v>
      </c>
      <c r="F3258" s="6" t="s">
        <v>114</v>
      </c>
      <c r="G3258" s="6" t="s">
        <v>89</v>
      </c>
      <c r="H3258" s="6" t="s">
        <v>21</v>
      </c>
      <c r="I3258" s="25">
        <v>0.45</v>
      </c>
      <c r="J3258" s="22">
        <v>750</v>
      </c>
      <c r="K3258" s="23">
        <f t="shared" si="174"/>
        <v>337.5</v>
      </c>
      <c r="L3258" s="23">
        <f t="shared" si="175"/>
        <v>101.25</v>
      </c>
      <c r="M3258" s="33">
        <v>0.3</v>
      </c>
      <c r="N3258" s="30">
        <f t="shared" si="182"/>
        <v>0.45</v>
      </c>
      <c r="O3258" s="31">
        <v>337.5</v>
      </c>
      <c r="P3258" s="31">
        <v>101.25</v>
      </c>
      <c r="Q3258" s="30">
        <f t="shared" si="183"/>
        <v>151.875</v>
      </c>
      <c r="R3258" s="27">
        <f t="shared" si="184"/>
        <v>3</v>
      </c>
    </row>
    <row r="3259" spans="1:18">
      <c r="A3259" s="1"/>
      <c r="B3259" s="6" t="s">
        <v>14</v>
      </c>
      <c r="C3259" s="6">
        <v>1185732</v>
      </c>
      <c r="D3259" s="7">
        <v>44275</v>
      </c>
      <c r="E3259" s="6" t="s">
        <v>15</v>
      </c>
      <c r="F3259" s="6" t="s">
        <v>114</v>
      </c>
      <c r="G3259" s="6" t="s">
        <v>89</v>
      </c>
      <c r="H3259" s="6" t="s">
        <v>22</v>
      </c>
      <c r="I3259" s="25">
        <v>0.35000000000000003</v>
      </c>
      <c r="J3259" s="22">
        <v>1750</v>
      </c>
      <c r="K3259" s="23">
        <f t="shared" si="174"/>
        <v>612.50000000000011</v>
      </c>
      <c r="L3259" s="23">
        <f t="shared" si="175"/>
        <v>183.75000000000003</v>
      </c>
      <c r="M3259" s="33">
        <v>0.3</v>
      </c>
      <c r="N3259" s="30">
        <f t="shared" si="182"/>
        <v>0.35</v>
      </c>
      <c r="O3259" s="31">
        <v>612.5</v>
      </c>
      <c r="P3259" s="31">
        <v>183.75</v>
      </c>
      <c r="Q3259" s="30">
        <f t="shared" si="183"/>
        <v>214.37500000000003</v>
      </c>
      <c r="R3259" s="27">
        <f t="shared" si="184"/>
        <v>3</v>
      </c>
    </row>
    <row r="3260" spans="1:18">
      <c r="A3260" s="1"/>
      <c r="B3260" s="6" t="s">
        <v>14</v>
      </c>
      <c r="C3260" s="6">
        <v>1185732</v>
      </c>
      <c r="D3260" s="7">
        <v>44307</v>
      </c>
      <c r="E3260" s="6" t="s">
        <v>15</v>
      </c>
      <c r="F3260" s="6" t="s">
        <v>114</v>
      </c>
      <c r="G3260" s="6" t="s">
        <v>89</v>
      </c>
      <c r="H3260" s="6" t="s">
        <v>17</v>
      </c>
      <c r="I3260" s="25">
        <v>0.35000000000000003</v>
      </c>
      <c r="J3260" s="22">
        <v>4250</v>
      </c>
      <c r="K3260" s="23">
        <f t="shared" si="174"/>
        <v>1487.5000000000002</v>
      </c>
      <c r="L3260" s="23">
        <f t="shared" si="175"/>
        <v>595.00000000000011</v>
      </c>
      <c r="M3260" s="33">
        <v>0.4</v>
      </c>
      <c r="N3260" s="30">
        <f t="shared" si="182"/>
        <v>0.35</v>
      </c>
      <c r="O3260" s="31">
        <v>1487.5</v>
      </c>
      <c r="P3260" s="31">
        <v>595</v>
      </c>
      <c r="Q3260" s="30">
        <f t="shared" si="183"/>
        <v>520.625</v>
      </c>
      <c r="R3260" s="27">
        <f t="shared" si="184"/>
        <v>4</v>
      </c>
    </row>
    <row r="3261" spans="1:18">
      <c r="A3261" s="1"/>
      <c r="B3261" s="6" t="s">
        <v>14</v>
      </c>
      <c r="C3261" s="6">
        <v>1185732</v>
      </c>
      <c r="D3261" s="7">
        <v>44307</v>
      </c>
      <c r="E3261" s="6" t="s">
        <v>15</v>
      </c>
      <c r="F3261" s="6" t="s">
        <v>114</v>
      </c>
      <c r="G3261" s="6" t="s">
        <v>89</v>
      </c>
      <c r="H3261" s="6" t="s">
        <v>18</v>
      </c>
      <c r="I3261" s="25">
        <v>0.35000000000000003</v>
      </c>
      <c r="J3261" s="22">
        <v>1250</v>
      </c>
      <c r="K3261" s="23">
        <f t="shared" si="174"/>
        <v>437.50000000000006</v>
      </c>
      <c r="L3261" s="23">
        <f t="shared" si="175"/>
        <v>153.125</v>
      </c>
      <c r="M3261" s="33">
        <v>0.35</v>
      </c>
      <c r="N3261" s="30">
        <f t="shared" si="182"/>
        <v>0.35</v>
      </c>
      <c r="O3261" s="31">
        <v>437.5</v>
      </c>
      <c r="P3261" s="31">
        <v>153.125</v>
      </c>
      <c r="Q3261" s="30">
        <f t="shared" si="183"/>
        <v>153.125</v>
      </c>
      <c r="R3261" s="27">
        <f t="shared" si="184"/>
        <v>4</v>
      </c>
    </row>
    <row r="3262" spans="1:18">
      <c r="A3262" s="1"/>
      <c r="B3262" s="6" t="s">
        <v>14</v>
      </c>
      <c r="C3262" s="6">
        <v>1185732</v>
      </c>
      <c r="D3262" s="7">
        <v>44307</v>
      </c>
      <c r="E3262" s="6" t="s">
        <v>15</v>
      </c>
      <c r="F3262" s="6" t="s">
        <v>114</v>
      </c>
      <c r="G3262" s="6" t="s">
        <v>89</v>
      </c>
      <c r="H3262" s="6" t="s">
        <v>19</v>
      </c>
      <c r="I3262" s="25">
        <v>0.25000000000000006</v>
      </c>
      <c r="J3262" s="22">
        <v>1250</v>
      </c>
      <c r="K3262" s="23">
        <f t="shared" si="174"/>
        <v>312.50000000000006</v>
      </c>
      <c r="L3262" s="23">
        <f t="shared" si="175"/>
        <v>109.37500000000001</v>
      </c>
      <c r="M3262" s="33">
        <v>0.35</v>
      </c>
      <c r="N3262" s="30">
        <f t="shared" si="182"/>
        <v>0.25</v>
      </c>
      <c r="O3262" s="31">
        <v>312.5</v>
      </c>
      <c r="P3262" s="31">
        <v>109.375</v>
      </c>
      <c r="Q3262" s="30">
        <f t="shared" si="183"/>
        <v>78.125000000000014</v>
      </c>
      <c r="R3262" s="27">
        <f t="shared" si="184"/>
        <v>4</v>
      </c>
    </row>
    <row r="3263" spans="1:18">
      <c r="A3263" s="1"/>
      <c r="B3263" s="6" t="s">
        <v>14</v>
      </c>
      <c r="C3263" s="6">
        <v>1185732</v>
      </c>
      <c r="D3263" s="7">
        <v>44307</v>
      </c>
      <c r="E3263" s="6" t="s">
        <v>15</v>
      </c>
      <c r="F3263" s="6" t="s">
        <v>114</v>
      </c>
      <c r="G3263" s="6" t="s">
        <v>89</v>
      </c>
      <c r="H3263" s="6" t="s">
        <v>20</v>
      </c>
      <c r="I3263" s="25">
        <v>0.3</v>
      </c>
      <c r="J3263" s="22">
        <v>500</v>
      </c>
      <c r="K3263" s="23">
        <f t="shared" si="174"/>
        <v>150</v>
      </c>
      <c r="L3263" s="23">
        <f t="shared" si="175"/>
        <v>52.5</v>
      </c>
      <c r="M3263" s="33">
        <v>0.35</v>
      </c>
      <c r="N3263" s="30">
        <f t="shared" si="182"/>
        <v>0.3</v>
      </c>
      <c r="O3263" s="31">
        <v>150</v>
      </c>
      <c r="P3263" s="31">
        <v>52.5</v>
      </c>
      <c r="Q3263" s="30">
        <f t="shared" si="183"/>
        <v>45</v>
      </c>
      <c r="R3263" s="27">
        <f t="shared" si="184"/>
        <v>4</v>
      </c>
    </row>
    <row r="3264" spans="1:18">
      <c r="A3264" s="1"/>
      <c r="B3264" s="6" t="s">
        <v>14</v>
      </c>
      <c r="C3264" s="6">
        <v>1185732</v>
      </c>
      <c r="D3264" s="7">
        <v>44307</v>
      </c>
      <c r="E3264" s="6" t="s">
        <v>15</v>
      </c>
      <c r="F3264" s="6" t="s">
        <v>114</v>
      </c>
      <c r="G3264" s="6" t="s">
        <v>89</v>
      </c>
      <c r="H3264" s="6" t="s">
        <v>21</v>
      </c>
      <c r="I3264" s="25">
        <v>0.45</v>
      </c>
      <c r="J3264" s="22">
        <v>500</v>
      </c>
      <c r="K3264" s="23">
        <f t="shared" si="174"/>
        <v>225</v>
      </c>
      <c r="L3264" s="23">
        <f t="shared" si="175"/>
        <v>67.5</v>
      </c>
      <c r="M3264" s="33">
        <v>0.3</v>
      </c>
      <c r="N3264" s="30">
        <f t="shared" si="182"/>
        <v>0.45</v>
      </c>
      <c r="O3264" s="31">
        <v>225</v>
      </c>
      <c r="P3264" s="31">
        <v>67.5</v>
      </c>
      <c r="Q3264" s="30">
        <f t="shared" si="183"/>
        <v>101.25</v>
      </c>
      <c r="R3264" s="27">
        <f t="shared" si="184"/>
        <v>4</v>
      </c>
    </row>
    <row r="3265" spans="1:18">
      <c r="A3265" s="1"/>
      <c r="B3265" s="6" t="s">
        <v>14</v>
      </c>
      <c r="C3265" s="6">
        <v>1185732</v>
      </c>
      <c r="D3265" s="7">
        <v>44307</v>
      </c>
      <c r="E3265" s="6" t="s">
        <v>15</v>
      </c>
      <c r="F3265" s="6" t="s">
        <v>114</v>
      </c>
      <c r="G3265" s="6" t="s">
        <v>89</v>
      </c>
      <c r="H3265" s="6" t="s">
        <v>22</v>
      </c>
      <c r="I3265" s="25">
        <v>0.35000000000000003</v>
      </c>
      <c r="J3265" s="22">
        <v>2000</v>
      </c>
      <c r="K3265" s="23">
        <f t="shared" si="174"/>
        <v>700.00000000000011</v>
      </c>
      <c r="L3265" s="23">
        <f t="shared" si="175"/>
        <v>210.00000000000003</v>
      </c>
      <c r="M3265" s="33">
        <v>0.3</v>
      </c>
      <c r="N3265" s="30">
        <f t="shared" si="182"/>
        <v>0.35</v>
      </c>
      <c r="O3265" s="31">
        <v>700</v>
      </c>
      <c r="P3265" s="31">
        <v>210</v>
      </c>
      <c r="Q3265" s="30">
        <f t="shared" si="183"/>
        <v>245.00000000000003</v>
      </c>
      <c r="R3265" s="27">
        <f t="shared" si="184"/>
        <v>4</v>
      </c>
    </row>
    <row r="3266" spans="1:18">
      <c r="A3266" s="1"/>
      <c r="B3266" s="6" t="s">
        <v>14</v>
      </c>
      <c r="C3266" s="6">
        <v>1185732</v>
      </c>
      <c r="D3266" s="7">
        <v>44336</v>
      </c>
      <c r="E3266" s="6" t="s">
        <v>15</v>
      </c>
      <c r="F3266" s="6" t="s">
        <v>114</v>
      </c>
      <c r="G3266" s="6" t="s">
        <v>89</v>
      </c>
      <c r="H3266" s="6" t="s">
        <v>17</v>
      </c>
      <c r="I3266" s="25">
        <v>0.49999999999999994</v>
      </c>
      <c r="J3266" s="22">
        <v>4700</v>
      </c>
      <c r="K3266" s="23">
        <f t="shared" si="174"/>
        <v>2349.9999999999995</v>
      </c>
      <c r="L3266" s="23">
        <f t="shared" si="175"/>
        <v>939.99999999999989</v>
      </c>
      <c r="M3266" s="33">
        <v>0.4</v>
      </c>
      <c r="N3266" s="30">
        <f t="shared" si="182"/>
        <v>0.5</v>
      </c>
      <c r="O3266" s="31">
        <v>2350</v>
      </c>
      <c r="P3266" s="31">
        <v>940</v>
      </c>
      <c r="Q3266" s="30">
        <f t="shared" si="183"/>
        <v>1174.9999999999998</v>
      </c>
      <c r="R3266" s="27">
        <f t="shared" si="184"/>
        <v>5</v>
      </c>
    </row>
    <row r="3267" spans="1:18">
      <c r="A3267" s="1"/>
      <c r="B3267" s="6" t="s">
        <v>14</v>
      </c>
      <c r="C3267" s="6">
        <v>1185732</v>
      </c>
      <c r="D3267" s="7">
        <v>44336</v>
      </c>
      <c r="E3267" s="6" t="s">
        <v>15</v>
      </c>
      <c r="F3267" s="6" t="s">
        <v>114</v>
      </c>
      <c r="G3267" s="6" t="s">
        <v>89</v>
      </c>
      <c r="H3267" s="6" t="s">
        <v>18</v>
      </c>
      <c r="I3267" s="25">
        <v>0.45</v>
      </c>
      <c r="J3267" s="22">
        <v>1750</v>
      </c>
      <c r="K3267" s="23">
        <f t="shared" si="174"/>
        <v>787.5</v>
      </c>
      <c r="L3267" s="23">
        <f t="shared" si="175"/>
        <v>275.625</v>
      </c>
      <c r="M3267" s="33">
        <v>0.35</v>
      </c>
      <c r="N3267" s="30">
        <f t="shared" ref="N3267:N3330" si="185">_xlfn.NUMBERVALUE(SUBSTITUTE(I3267,"$",""))</f>
        <v>0.45</v>
      </c>
      <c r="O3267" s="31">
        <v>787.5</v>
      </c>
      <c r="P3267" s="31">
        <v>275.625</v>
      </c>
      <c r="Q3267" s="30">
        <f t="shared" ref="Q3267:Q3330" si="186">N3267*K3267</f>
        <v>354.375</v>
      </c>
      <c r="R3267" s="27">
        <f t="shared" si="184"/>
        <v>5</v>
      </c>
    </row>
    <row r="3268" spans="1:18">
      <c r="A3268" s="1"/>
      <c r="B3268" s="6" t="s">
        <v>14</v>
      </c>
      <c r="C3268" s="6">
        <v>1185732</v>
      </c>
      <c r="D3268" s="7">
        <v>44336</v>
      </c>
      <c r="E3268" s="6" t="s">
        <v>15</v>
      </c>
      <c r="F3268" s="6" t="s">
        <v>114</v>
      </c>
      <c r="G3268" s="6" t="s">
        <v>89</v>
      </c>
      <c r="H3268" s="6" t="s">
        <v>19</v>
      </c>
      <c r="I3268" s="25">
        <v>0.4</v>
      </c>
      <c r="J3268" s="22">
        <v>1500</v>
      </c>
      <c r="K3268" s="23">
        <f t="shared" si="174"/>
        <v>600</v>
      </c>
      <c r="L3268" s="23">
        <f t="shared" si="175"/>
        <v>210</v>
      </c>
      <c r="M3268" s="33">
        <v>0.35</v>
      </c>
      <c r="N3268" s="30">
        <f t="shared" si="185"/>
        <v>0.4</v>
      </c>
      <c r="O3268" s="31">
        <v>600</v>
      </c>
      <c r="P3268" s="31">
        <v>210</v>
      </c>
      <c r="Q3268" s="30">
        <f t="shared" si="186"/>
        <v>240</v>
      </c>
      <c r="R3268" s="27">
        <f t="shared" si="184"/>
        <v>5</v>
      </c>
    </row>
    <row r="3269" spans="1:18">
      <c r="A3269" s="1"/>
      <c r="B3269" s="6" t="s">
        <v>14</v>
      </c>
      <c r="C3269" s="6">
        <v>1185732</v>
      </c>
      <c r="D3269" s="7">
        <v>44336</v>
      </c>
      <c r="E3269" s="6" t="s">
        <v>15</v>
      </c>
      <c r="F3269" s="6" t="s">
        <v>114</v>
      </c>
      <c r="G3269" s="6" t="s">
        <v>89</v>
      </c>
      <c r="H3269" s="6" t="s">
        <v>20</v>
      </c>
      <c r="I3269" s="25">
        <v>0.4</v>
      </c>
      <c r="J3269" s="22">
        <v>1000</v>
      </c>
      <c r="K3269" s="23">
        <f t="shared" si="174"/>
        <v>400</v>
      </c>
      <c r="L3269" s="23">
        <f t="shared" si="175"/>
        <v>140</v>
      </c>
      <c r="M3269" s="33">
        <v>0.35</v>
      </c>
      <c r="N3269" s="30">
        <f t="shared" si="185"/>
        <v>0.4</v>
      </c>
      <c r="O3269" s="31">
        <v>400</v>
      </c>
      <c r="P3269" s="31">
        <v>140</v>
      </c>
      <c r="Q3269" s="30">
        <f t="shared" si="186"/>
        <v>160</v>
      </c>
      <c r="R3269" s="27">
        <f t="shared" si="184"/>
        <v>5</v>
      </c>
    </row>
    <row r="3270" spans="1:18">
      <c r="A3270" s="1"/>
      <c r="B3270" s="6" t="s">
        <v>14</v>
      </c>
      <c r="C3270" s="6">
        <v>1185732</v>
      </c>
      <c r="D3270" s="7">
        <v>44336</v>
      </c>
      <c r="E3270" s="6" t="s">
        <v>15</v>
      </c>
      <c r="F3270" s="6" t="s">
        <v>114</v>
      </c>
      <c r="G3270" s="6" t="s">
        <v>89</v>
      </c>
      <c r="H3270" s="6" t="s">
        <v>21</v>
      </c>
      <c r="I3270" s="25">
        <v>0.49999999999999994</v>
      </c>
      <c r="J3270" s="22">
        <v>1250</v>
      </c>
      <c r="K3270" s="23">
        <f t="shared" si="174"/>
        <v>624.99999999999989</v>
      </c>
      <c r="L3270" s="23">
        <f t="shared" si="175"/>
        <v>187.49999999999997</v>
      </c>
      <c r="M3270" s="33">
        <v>0.3</v>
      </c>
      <c r="N3270" s="30">
        <f t="shared" si="185"/>
        <v>0.5</v>
      </c>
      <c r="O3270" s="31">
        <v>625</v>
      </c>
      <c r="P3270" s="31">
        <v>187.5</v>
      </c>
      <c r="Q3270" s="30">
        <f t="shared" si="186"/>
        <v>312.49999999999994</v>
      </c>
      <c r="R3270" s="27">
        <f t="shared" si="184"/>
        <v>5</v>
      </c>
    </row>
    <row r="3271" spans="1:18">
      <c r="A3271" s="1"/>
      <c r="B3271" s="6" t="s">
        <v>14</v>
      </c>
      <c r="C3271" s="6">
        <v>1185732</v>
      </c>
      <c r="D3271" s="7">
        <v>44336</v>
      </c>
      <c r="E3271" s="6" t="s">
        <v>15</v>
      </c>
      <c r="F3271" s="6" t="s">
        <v>114</v>
      </c>
      <c r="G3271" s="6" t="s">
        <v>89</v>
      </c>
      <c r="H3271" s="6" t="s">
        <v>22</v>
      </c>
      <c r="I3271" s="25">
        <v>0.54999999999999993</v>
      </c>
      <c r="J3271" s="22">
        <v>2500</v>
      </c>
      <c r="K3271" s="23">
        <f t="shared" si="174"/>
        <v>1374.9999999999998</v>
      </c>
      <c r="L3271" s="23">
        <f t="shared" si="175"/>
        <v>412.49999999999994</v>
      </c>
      <c r="M3271" s="33">
        <v>0.3</v>
      </c>
      <c r="N3271" s="30">
        <f t="shared" si="185"/>
        <v>0.55000000000000004</v>
      </c>
      <c r="O3271" s="31">
        <v>1375</v>
      </c>
      <c r="P3271" s="31">
        <v>412.5</v>
      </c>
      <c r="Q3271" s="30">
        <f t="shared" si="186"/>
        <v>756.24999999999989</v>
      </c>
      <c r="R3271" s="27">
        <f t="shared" si="184"/>
        <v>5</v>
      </c>
    </row>
    <row r="3272" spans="1:18">
      <c r="A3272" s="1"/>
      <c r="B3272" s="6" t="s">
        <v>14</v>
      </c>
      <c r="C3272" s="6">
        <v>1185732</v>
      </c>
      <c r="D3272" s="7">
        <v>44369</v>
      </c>
      <c r="E3272" s="6" t="s">
        <v>15</v>
      </c>
      <c r="F3272" s="6" t="s">
        <v>114</v>
      </c>
      <c r="G3272" s="6" t="s">
        <v>89</v>
      </c>
      <c r="H3272" s="6" t="s">
        <v>17</v>
      </c>
      <c r="I3272" s="25">
        <v>0.49999999999999994</v>
      </c>
      <c r="J3272" s="22">
        <v>5000</v>
      </c>
      <c r="K3272" s="23">
        <f t="shared" si="174"/>
        <v>2499.9999999999995</v>
      </c>
      <c r="L3272" s="23">
        <f t="shared" si="175"/>
        <v>999.99999999999989</v>
      </c>
      <c r="M3272" s="33">
        <v>0.4</v>
      </c>
      <c r="N3272" s="30">
        <f t="shared" si="185"/>
        <v>0.5</v>
      </c>
      <c r="O3272" s="31">
        <v>2500</v>
      </c>
      <c r="P3272" s="31">
        <v>1000</v>
      </c>
      <c r="Q3272" s="30">
        <f t="shared" si="186"/>
        <v>1249.9999999999998</v>
      </c>
      <c r="R3272" s="27">
        <f t="shared" si="184"/>
        <v>6</v>
      </c>
    </row>
    <row r="3273" spans="1:18">
      <c r="A3273" s="1"/>
      <c r="B3273" s="6" t="s">
        <v>14</v>
      </c>
      <c r="C3273" s="6">
        <v>1185732</v>
      </c>
      <c r="D3273" s="7">
        <v>44369</v>
      </c>
      <c r="E3273" s="6" t="s">
        <v>15</v>
      </c>
      <c r="F3273" s="6" t="s">
        <v>114</v>
      </c>
      <c r="G3273" s="6" t="s">
        <v>89</v>
      </c>
      <c r="H3273" s="6" t="s">
        <v>18</v>
      </c>
      <c r="I3273" s="25">
        <v>0.45</v>
      </c>
      <c r="J3273" s="22">
        <v>2500</v>
      </c>
      <c r="K3273" s="23">
        <f t="shared" si="174"/>
        <v>1125</v>
      </c>
      <c r="L3273" s="23">
        <f t="shared" si="175"/>
        <v>393.75</v>
      </c>
      <c r="M3273" s="33">
        <v>0.35</v>
      </c>
      <c r="N3273" s="30">
        <f t="shared" si="185"/>
        <v>0.45</v>
      </c>
      <c r="O3273" s="31">
        <v>1125</v>
      </c>
      <c r="P3273" s="31">
        <v>393.75</v>
      </c>
      <c r="Q3273" s="30">
        <f t="shared" si="186"/>
        <v>506.25</v>
      </c>
      <c r="R3273" s="27">
        <f t="shared" si="184"/>
        <v>6</v>
      </c>
    </row>
    <row r="3274" spans="1:18">
      <c r="A3274" s="1"/>
      <c r="B3274" s="6" t="s">
        <v>14</v>
      </c>
      <c r="C3274" s="6">
        <v>1185732</v>
      </c>
      <c r="D3274" s="7">
        <v>44369</v>
      </c>
      <c r="E3274" s="6" t="s">
        <v>15</v>
      </c>
      <c r="F3274" s="6" t="s">
        <v>114</v>
      </c>
      <c r="G3274" s="6" t="s">
        <v>89</v>
      </c>
      <c r="H3274" s="6" t="s">
        <v>19</v>
      </c>
      <c r="I3274" s="25">
        <v>0.4</v>
      </c>
      <c r="J3274" s="22">
        <v>1750</v>
      </c>
      <c r="K3274" s="23">
        <f t="shared" si="174"/>
        <v>700</v>
      </c>
      <c r="L3274" s="23">
        <f t="shared" si="175"/>
        <v>244.99999999999997</v>
      </c>
      <c r="M3274" s="33">
        <v>0.35</v>
      </c>
      <c r="N3274" s="30">
        <f t="shared" si="185"/>
        <v>0.4</v>
      </c>
      <c r="O3274" s="31">
        <v>700</v>
      </c>
      <c r="P3274" s="31">
        <v>245</v>
      </c>
      <c r="Q3274" s="30">
        <f t="shared" si="186"/>
        <v>280</v>
      </c>
      <c r="R3274" s="27">
        <f t="shared" ref="R3274:R3337" si="187">MONTH(D3274)</f>
        <v>6</v>
      </c>
    </row>
    <row r="3275" spans="1:18">
      <c r="A3275" s="1"/>
      <c r="B3275" s="6" t="s">
        <v>14</v>
      </c>
      <c r="C3275" s="6">
        <v>1185732</v>
      </c>
      <c r="D3275" s="7">
        <v>44369</v>
      </c>
      <c r="E3275" s="6" t="s">
        <v>15</v>
      </c>
      <c r="F3275" s="6" t="s">
        <v>114</v>
      </c>
      <c r="G3275" s="6" t="s">
        <v>89</v>
      </c>
      <c r="H3275" s="6" t="s">
        <v>20</v>
      </c>
      <c r="I3275" s="25">
        <v>0.4</v>
      </c>
      <c r="J3275" s="22">
        <v>1500</v>
      </c>
      <c r="K3275" s="23">
        <f t="shared" si="174"/>
        <v>600</v>
      </c>
      <c r="L3275" s="23">
        <f t="shared" si="175"/>
        <v>210</v>
      </c>
      <c r="M3275" s="33">
        <v>0.35</v>
      </c>
      <c r="N3275" s="30">
        <f t="shared" si="185"/>
        <v>0.4</v>
      </c>
      <c r="O3275" s="31">
        <v>600</v>
      </c>
      <c r="P3275" s="31">
        <v>210</v>
      </c>
      <c r="Q3275" s="30">
        <f t="shared" si="186"/>
        <v>240</v>
      </c>
      <c r="R3275" s="27">
        <f t="shared" si="187"/>
        <v>6</v>
      </c>
    </row>
    <row r="3276" spans="1:18">
      <c r="A3276" s="1"/>
      <c r="B3276" s="6" t="s">
        <v>14</v>
      </c>
      <c r="C3276" s="6">
        <v>1185732</v>
      </c>
      <c r="D3276" s="7">
        <v>44369</v>
      </c>
      <c r="E3276" s="6" t="s">
        <v>15</v>
      </c>
      <c r="F3276" s="6" t="s">
        <v>114</v>
      </c>
      <c r="G3276" s="6" t="s">
        <v>89</v>
      </c>
      <c r="H3276" s="6" t="s">
        <v>21</v>
      </c>
      <c r="I3276" s="25">
        <v>0.49999999999999994</v>
      </c>
      <c r="J3276" s="22">
        <v>1500</v>
      </c>
      <c r="K3276" s="23">
        <f t="shared" si="174"/>
        <v>749.99999999999989</v>
      </c>
      <c r="L3276" s="23">
        <f t="shared" si="175"/>
        <v>224.99999999999997</v>
      </c>
      <c r="M3276" s="33">
        <v>0.3</v>
      </c>
      <c r="N3276" s="30">
        <f t="shared" si="185"/>
        <v>0.5</v>
      </c>
      <c r="O3276" s="31">
        <v>750</v>
      </c>
      <c r="P3276" s="31">
        <v>225</v>
      </c>
      <c r="Q3276" s="30">
        <f t="shared" si="186"/>
        <v>374.99999999999994</v>
      </c>
      <c r="R3276" s="27">
        <f t="shared" si="187"/>
        <v>6</v>
      </c>
    </row>
    <row r="3277" spans="1:18">
      <c r="A3277" s="1"/>
      <c r="B3277" s="6" t="s">
        <v>14</v>
      </c>
      <c r="C3277" s="6">
        <v>1185732</v>
      </c>
      <c r="D3277" s="7">
        <v>44369</v>
      </c>
      <c r="E3277" s="6" t="s">
        <v>15</v>
      </c>
      <c r="F3277" s="6" t="s">
        <v>114</v>
      </c>
      <c r="G3277" s="6" t="s">
        <v>89</v>
      </c>
      <c r="H3277" s="6" t="s">
        <v>22</v>
      </c>
      <c r="I3277" s="25">
        <v>0.54999999999999993</v>
      </c>
      <c r="J3277" s="22">
        <v>3000</v>
      </c>
      <c r="K3277" s="23">
        <f t="shared" si="174"/>
        <v>1649.9999999999998</v>
      </c>
      <c r="L3277" s="23">
        <f t="shared" si="175"/>
        <v>494.99999999999989</v>
      </c>
      <c r="M3277" s="33">
        <v>0.3</v>
      </c>
      <c r="N3277" s="30">
        <f t="shared" si="185"/>
        <v>0.55000000000000004</v>
      </c>
      <c r="O3277" s="31">
        <v>1650</v>
      </c>
      <c r="P3277" s="31">
        <v>495</v>
      </c>
      <c r="Q3277" s="30">
        <f t="shared" si="186"/>
        <v>907.5</v>
      </c>
      <c r="R3277" s="27">
        <f t="shared" si="187"/>
        <v>6</v>
      </c>
    </row>
    <row r="3278" spans="1:18">
      <c r="A3278" s="1"/>
      <c r="B3278" s="6" t="s">
        <v>14</v>
      </c>
      <c r="C3278" s="6">
        <v>1185732</v>
      </c>
      <c r="D3278" s="7">
        <v>44397</v>
      </c>
      <c r="E3278" s="6" t="s">
        <v>15</v>
      </c>
      <c r="F3278" s="6" t="s">
        <v>114</v>
      </c>
      <c r="G3278" s="6" t="s">
        <v>89</v>
      </c>
      <c r="H3278" s="6" t="s">
        <v>17</v>
      </c>
      <c r="I3278" s="25">
        <v>0.49999999999999994</v>
      </c>
      <c r="J3278" s="22">
        <v>5250</v>
      </c>
      <c r="K3278" s="23">
        <f t="shared" si="174"/>
        <v>2624.9999999999995</v>
      </c>
      <c r="L3278" s="23">
        <f t="shared" si="175"/>
        <v>1049.9999999999998</v>
      </c>
      <c r="M3278" s="33">
        <v>0.4</v>
      </c>
      <c r="N3278" s="30">
        <f t="shared" si="185"/>
        <v>0.5</v>
      </c>
      <c r="O3278" s="31">
        <v>2625</v>
      </c>
      <c r="P3278" s="31">
        <v>1050</v>
      </c>
      <c r="Q3278" s="30">
        <f t="shared" si="186"/>
        <v>1312.4999999999998</v>
      </c>
      <c r="R3278" s="27">
        <f t="shared" si="187"/>
        <v>7</v>
      </c>
    </row>
    <row r="3279" spans="1:18">
      <c r="A3279" s="1"/>
      <c r="B3279" s="6" t="s">
        <v>14</v>
      </c>
      <c r="C3279" s="6">
        <v>1185732</v>
      </c>
      <c r="D3279" s="7">
        <v>44397</v>
      </c>
      <c r="E3279" s="6" t="s">
        <v>15</v>
      </c>
      <c r="F3279" s="6" t="s">
        <v>114</v>
      </c>
      <c r="G3279" s="6" t="s">
        <v>89</v>
      </c>
      <c r="H3279" s="6" t="s">
        <v>18</v>
      </c>
      <c r="I3279" s="25">
        <v>0.45</v>
      </c>
      <c r="J3279" s="22">
        <v>2750</v>
      </c>
      <c r="K3279" s="23">
        <f t="shared" si="174"/>
        <v>1237.5</v>
      </c>
      <c r="L3279" s="23">
        <f t="shared" si="175"/>
        <v>433.125</v>
      </c>
      <c r="M3279" s="33">
        <v>0.35</v>
      </c>
      <c r="N3279" s="30">
        <f t="shared" si="185"/>
        <v>0.45</v>
      </c>
      <c r="O3279" s="31">
        <v>1237.5</v>
      </c>
      <c r="P3279" s="31">
        <v>433.125</v>
      </c>
      <c r="Q3279" s="30">
        <f t="shared" si="186"/>
        <v>556.875</v>
      </c>
      <c r="R3279" s="27">
        <f t="shared" si="187"/>
        <v>7</v>
      </c>
    </row>
    <row r="3280" spans="1:18">
      <c r="A3280" s="1"/>
      <c r="B3280" s="6" t="s">
        <v>14</v>
      </c>
      <c r="C3280" s="6">
        <v>1185732</v>
      </c>
      <c r="D3280" s="7">
        <v>44397</v>
      </c>
      <c r="E3280" s="6" t="s">
        <v>15</v>
      </c>
      <c r="F3280" s="6" t="s">
        <v>114</v>
      </c>
      <c r="G3280" s="6" t="s">
        <v>89</v>
      </c>
      <c r="H3280" s="6" t="s">
        <v>19</v>
      </c>
      <c r="I3280" s="25">
        <v>0.4</v>
      </c>
      <c r="J3280" s="22">
        <v>2000</v>
      </c>
      <c r="K3280" s="23">
        <f t="shared" si="174"/>
        <v>800</v>
      </c>
      <c r="L3280" s="23">
        <f t="shared" si="175"/>
        <v>280</v>
      </c>
      <c r="M3280" s="33">
        <v>0.35</v>
      </c>
      <c r="N3280" s="30">
        <f t="shared" si="185"/>
        <v>0.4</v>
      </c>
      <c r="O3280" s="31">
        <v>800</v>
      </c>
      <c r="P3280" s="31">
        <v>280</v>
      </c>
      <c r="Q3280" s="30">
        <f t="shared" si="186"/>
        <v>320</v>
      </c>
      <c r="R3280" s="27">
        <f t="shared" si="187"/>
        <v>7</v>
      </c>
    </row>
    <row r="3281" spans="1:18">
      <c r="A3281" s="1"/>
      <c r="B3281" s="6" t="s">
        <v>14</v>
      </c>
      <c r="C3281" s="6">
        <v>1185732</v>
      </c>
      <c r="D3281" s="7">
        <v>44397</v>
      </c>
      <c r="E3281" s="6" t="s">
        <v>15</v>
      </c>
      <c r="F3281" s="6" t="s">
        <v>114</v>
      </c>
      <c r="G3281" s="6" t="s">
        <v>89</v>
      </c>
      <c r="H3281" s="6" t="s">
        <v>20</v>
      </c>
      <c r="I3281" s="25">
        <v>0.4</v>
      </c>
      <c r="J3281" s="22">
        <v>1500</v>
      </c>
      <c r="K3281" s="23">
        <f t="shared" si="174"/>
        <v>600</v>
      </c>
      <c r="L3281" s="23">
        <f t="shared" si="175"/>
        <v>210</v>
      </c>
      <c r="M3281" s="33">
        <v>0.35</v>
      </c>
      <c r="N3281" s="30">
        <f t="shared" si="185"/>
        <v>0.4</v>
      </c>
      <c r="O3281" s="31">
        <v>600</v>
      </c>
      <c r="P3281" s="31">
        <v>210</v>
      </c>
      <c r="Q3281" s="30">
        <f t="shared" si="186"/>
        <v>240</v>
      </c>
      <c r="R3281" s="27">
        <f t="shared" si="187"/>
        <v>7</v>
      </c>
    </row>
    <row r="3282" spans="1:18">
      <c r="A3282" s="1"/>
      <c r="B3282" s="6" t="s">
        <v>14</v>
      </c>
      <c r="C3282" s="6">
        <v>1185732</v>
      </c>
      <c r="D3282" s="7">
        <v>44397</v>
      </c>
      <c r="E3282" s="6" t="s">
        <v>15</v>
      </c>
      <c r="F3282" s="6" t="s">
        <v>114</v>
      </c>
      <c r="G3282" s="6" t="s">
        <v>89</v>
      </c>
      <c r="H3282" s="6" t="s">
        <v>21</v>
      </c>
      <c r="I3282" s="25">
        <v>0.49999999999999994</v>
      </c>
      <c r="J3282" s="22">
        <v>1750</v>
      </c>
      <c r="K3282" s="23">
        <f t="shared" si="174"/>
        <v>874.99999999999989</v>
      </c>
      <c r="L3282" s="23">
        <f t="shared" si="175"/>
        <v>262.49999999999994</v>
      </c>
      <c r="M3282" s="33">
        <v>0.3</v>
      </c>
      <c r="N3282" s="30">
        <f t="shared" si="185"/>
        <v>0.5</v>
      </c>
      <c r="O3282" s="31">
        <v>875</v>
      </c>
      <c r="P3282" s="31">
        <v>262.5</v>
      </c>
      <c r="Q3282" s="30">
        <f t="shared" si="186"/>
        <v>437.49999999999994</v>
      </c>
      <c r="R3282" s="27">
        <f t="shared" si="187"/>
        <v>7</v>
      </c>
    </row>
    <row r="3283" spans="1:18">
      <c r="A3283" s="1"/>
      <c r="B3283" s="6" t="s">
        <v>14</v>
      </c>
      <c r="C3283" s="6">
        <v>1185732</v>
      </c>
      <c r="D3283" s="7">
        <v>44397</v>
      </c>
      <c r="E3283" s="6" t="s">
        <v>15</v>
      </c>
      <c r="F3283" s="6" t="s">
        <v>114</v>
      </c>
      <c r="G3283" s="6" t="s">
        <v>89</v>
      </c>
      <c r="H3283" s="6" t="s">
        <v>22</v>
      </c>
      <c r="I3283" s="25">
        <v>0.54999999999999993</v>
      </c>
      <c r="J3283" s="22">
        <v>3500</v>
      </c>
      <c r="K3283" s="23">
        <f t="shared" si="174"/>
        <v>1924.9999999999998</v>
      </c>
      <c r="L3283" s="23">
        <f t="shared" si="175"/>
        <v>577.49999999999989</v>
      </c>
      <c r="M3283" s="33">
        <v>0.3</v>
      </c>
      <c r="N3283" s="30">
        <f t="shared" si="185"/>
        <v>0.55000000000000004</v>
      </c>
      <c r="O3283" s="31">
        <v>1925</v>
      </c>
      <c r="P3283" s="31">
        <v>577.5</v>
      </c>
      <c r="Q3283" s="30">
        <f t="shared" si="186"/>
        <v>1058.75</v>
      </c>
      <c r="R3283" s="27">
        <f t="shared" si="187"/>
        <v>7</v>
      </c>
    </row>
    <row r="3284" spans="1:18">
      <c r="A3284" s="1"/>
      <c r="B3284" s="6" t="s">
        <v>14</v>
      </c>
      <c r="C3284" s="6">
        <v>1185732</v>
      </c>
      <c r="D3284" s="7">
        <v>44429</v>
      </c>
      <c r="E3284" s="6" t="s">
        <v>15</v>
      </c>
      <c r="F3284" s="6" t="s">
        <v>114</v>
      </c>
      <c r="G3284" s="6" t="s">
        <v>89</v>
      </c>
      <c r="H3284" s="6" t="s">
        <v>17</v>
      </c>
      <c r="I3284" s="25">
        <v>0.49999999999999994</v>
      </c>
      <c r="J3284" s="22">
        <v>5000</v>
      </c>
      <c r="K3284" s="23">
        <f t="shared" si="174"/>
        <v>2499.9999999999995</v>
      </c>
      <c r="L3284" s="23">
        <f t="shared" si="175"/>
        <v>999.99999999999989</v>
      </c>
      <c r="M3284" s="33">
        <v>0.4</v>
      </c>
      <c r="N3284" s="30">
        <f t="shared" si="185"/>
        <v>0.5</v>
      </c>
      <c r="O3284" s="31">
        <v>2500</v>
      </c>
      <c r="P3284" s="31">
        <v>1000</v>
      </c>
      <c r="Q3284" s="30">
        <f t="shared" si="186"/>
        <v>1249.9999999999998</v>
      </c>
      <c r="R3284" s="27">
        <f t="shared" si="187"/>
        <v>8</v>
      </c>
    </row>
    <row r="3285" spans="1:18">
      <c r="A3285" s="1"/>
      <c r="B3285" s="6" t="s">
        <v>14</v>
      </c>
      <c r="C3285" s="6">
        <v>1185732</v>
      </c>
      <c r="D3285" s="7">
        <v>44429</v>
      </c>
      <c r="E3285" s="6" t="s">
        <v>15</v>
      </c>
      <c r="F3285" s="6" t="s">
        <v>114</v>
      </c>
      <c r="G3285" s="6" t="s">
        <v>89</v>
      </c>
      <c r="H3285" s="6" t="s">
        <v>18</v>
      </c>
      <c r="I3285" s="25">
        <v>0.45</v>
      </c>
      <c r="J3285" s="22">
        <v>2750</v>
      </c>
      <c r="K3285" s="23">
        <f t="shared" si="174"/>
        <v>1237.5</v>
      </c>
      <c r="L3285" s="23">
        <f t="shared" si="175"/>
        <v>433.125</v>
      </c>
      <c r="M3285" s="33">
        <v>0.35</v>
      </c>
      <c r="N3285" s="30">
        <f t="shared" si="185"/>
        <v>0.45</v>
      </c>
      <c r="O3285" s="31">
        <v>1237.5</v>
      </c>
      <c r="P3285" s="31">
        <v>433.125</v>
      </c>
      <c r="Q3285" s="30">
        <f t="shared" si="186"/>
        <v>556.875</v>
      </c>
      <c r="R3285" s="27">
        <f t="shared" si="187"/>
        <v>8</v>
      </c>
    </row>
    <row r="3286" spans="1:18">
      <c r="A3286" s="1"/>
      <c r="B3286" s="6" t="s">
        <v>14</v>
      </c>
      <c r="C3286" s="6">
        <v>1185732</v>
      </c>
      <c r="D3286" s="7">
        <v>44429</v>
      </c>
      <c r="E3286" s="6" t="s">
        <v>15</v>
      </c>
      <c r="F3286" s="6" t="s">
        <v>114</v>
      </c>
      <c r="G3286" s="6" t="s">
        <v>89</v>
      </c>
      <c r="H3286" s="6" t="s">
        <v>19</v>
      </c>
      <c r="I3286" s="25">
        <v>0.4</v>
      </c>
      <c r="J3286" s="22">
        <v>2000</v>
      </c>
      <c r="K3286" s="23">
        <f t="shared" si="174"/>
        <v>800</v>
      </c>
      <c r="L3286" s="23">
        <f t="shared" si="175"/>
        <v>280</v>
      </c>
      <c r="M3286" s="33">
        <v>0.35</v>
      </c>
      <c r="N3286" s="30">
        <f t="shared" si="185"/>
        <v>0.4</v>
      </c>
      <c r="O3286" s="31">
        <v>800</v>
      </c>
      <c r="P3286" s="31">
        <v>280</v>
      </c>
      <c r="Q3286" s="30">
        <f t="shared" si="186"/>
        <v>320</v>
      </c>
      <c r="R3286" s="27">
        <f t="shared" si="187"/>
        <v>8</v>
      </c>
    </row>
    <row r="3287" spans="1:18">
      <c r="A3287" s="1"/>
      <c r="B3287" s="6" t="s">
        <v>14</v>
      </c>
      <c r="C3287" s="6">
        <v>1185732</v>
      </c>
      <c r="D3287" s="7">
        <v>44429</v>
      </c>
      <c r="E3287" s="6" t="s">
        <v>15</v>
      </c>
      <c r="F3287" s="6" t="s">
        <v>114</v>
      </c>
      <c r="G3287" s="6" t="s">
        <v>89</v>
      </c>
      <c r="H3287" s="6" t="s">
        <v>20</v>
      </c>
      <c r="I3287" s="25">
        <v>0.4</v>
      </c>
      <c r="J3287" s="22">
        <v>1500</v>
      </c>
      <c r="K3287" s="23">
        <f t="shared" si="174"/>
        <v>600</v>
      </c>
      <c r="L3287" s="23">
        <f t="shared" si="175"/>
        <v>210</v>
      </c>
      <c r="M3287" s="33">
        <v>0.35</v>
      </c>
      <c r="N3287" s="30">
        <f t="shared" si="185"/>
        <v>0.4</v>
      </c>
      <c r="O3287" s="31">
        <v>600</v>
      </c>
      <c r="P3287" s="31">
        <v>210</v>
      </c>
      <c r="Q3287" s="30">
        <f t="shared" si="186"/>
        <v>240</v>
      </c>
      <c r="R3287" s="27">
        <f t="shared" si="187"/>
        <v>8</v>
      </c>
    </row>
    <row r="3288" spans="1:18">
      <c r="A3288" s="1"/>
      <c r="B3288" s="6" t="s">
        <v>14</v>
      </c>
      <c r="C3288" s="6">
        <v>1185732</v>
      </c>
      <c r="D3288" s="7">
        <v>44429</v>
      </c>
      <c r="E3288" s="6" t="s">
        <v>15</v>
      </c>
      <c r="F3288" s="6" t="s">
        <v>114</v>
      </c>
      <c r="G3288" s="6" t="s">
        <v>89</v>
      </c>
      <c r="H3288" s="6" t="s">
        <v>21</v>
      </c>
      <c r="I3288" s="25">
        <v>0.49999999999999994</v>
      </c>
      <c r="J3288" s="22">
        <v>1250</v>
      </c>
      <c r="K3288" s="23">
        <f t="shared" si="174"/>
        <v>624.99999999999989</v>
      </c>
      <c r="L3288" s="23">
        <f t="shared" si="175"/>
        <v>187.49999999999997</v>
      </c>
      <c r="M3288" s="33">
        <v>0.3</v>
      </c>
      <c r="N3288" s="30">
        <f t="shared" si="185"/>
        <v>0.5</v>
      </c>
      <c r="O3288" s="31">
        <v>625</v>
      </c>
      <c r="P3288" s="31">
        <v>187.5</v>
      </c>
      <c r="Q3288" s="30">
        <f t="shared" si="186"/>
        <v>312.49999999999994</v>
      </c>
      <c r="R3288" s="27">
        <f t="shared" si="187"/>
        <v>8</v>
      </c>
    </row>
    <row r="3289" spans="1:18">
      <c r="A3289" s="1"/>
      <c r="B3289" s="6" t="s">
        <v>14</v>
      </c>
      <c r="C3289" s="6">
        <v>1185732</v>
      </c>
      <c r="D3289" s="7">
        <v>44429</v>
      </c>
      <c r="E3289" s="6" t="s">
        <v>15</v>
      </c>
      <c r="F3289" s="6" t="s">
        <v>114</v>
      </c>
      <c r="G3289" s="6" t="s">
        <v>89</v>
      </c>
      <c r="H3289" s="6" t="s">
        <v>22</v>
      </c>
      <c r="I3289" s="25">
        <v>0.54999999999999993</v>
      </c>
      <c r="J3289" s="22">
        <v>3000</v>
      </c>
      <c r="K3289" s="23">
        <f t="shared" si="174"/>
        <v>1649.9999999999998</v>
      </c>
      <c r="L3289" s="23">
        <f t="shared" si="175"/>
        <v>494.99999999999989</v>
      </c>
      <c r="M3289" s="33">
        <v>0.3</v>
      </c>
      <c r="N3289" s="30">
        <f t="shared" si="185"/>
        <v>0.55000000000000004</v>
      </c>
      <c r="O3289" s="31">
        <v>1650</v>
      </c>
      <c r="P3289" s="31">
        <v>495</v>
      </c>
      <c r="Q3289" s="30">
        <f t="shared" si="186"/>
        <v>907.5</v>
      </c>
      <c r="R3289" s="27">
        <f t="shared" si="187"/>
        <v>8</v>
      </c>
    </row>
    <row r="3290" spans="1:18">
      <c r="A3290" s="1"/>
      <c r="B3290" s="6" t="s">
        <v>14</v>
      </c>
      <c r="C3290" s="6">
        <v>1185732</v>
      </c>
      <c r="D3290" s="7">
        <v>44459</v>
      </c>
      <c r="E3290" s="6" t="s">
        <v>15</v>
      </c>
      <c r="F3290" s="6" t="s">
        <v>114</v>
      </c>
      <c r="G3290" s="6" t="s">
        <v>89</v>
      </c>
      <c r="H3290" s="6" t="s">
        <v>17</v>
      </c>
      <c r="I3290" s="25">
        <v>0.49999999999999994</v>
      </c>
      <c r="J3290" s="22">
        <v>4250</v>
      </c>
      <c r="K3290" s="23">
        <f t="shared" si="174"/>
        <v>2124.9999999999995</v>
      </c>
      <c r="L3290" s="23">
        <f t="shared" si="175"/>
        <v>849.99999999999989</v>
      </c>
      <c r="M3290" s="33">
        <v>0.4</v>
      </c>
      <c r="N3290" s="30">
        <f t="shared" si="185"/>
        <v>0.5</v>
      </c>
      <c r="O3290" s="31">
        <v>2125</v>
      </c>
      <c r="P3290" s="31">
        <v>850</v>
      </c>
      <c r="Q3290" s="30">
        <f t="shared" si="186"/>
        <v>1062.4999999999998</v>
      </c>
      <c r="R3290" s="27">
        <f t="shared" si="187"/>
        <v>9</v>
      </c>
    </row>
    <row r="3291" spans="1:18">
      <c r="A3291" s="1"/>
      <c r="B3291" s="6" t="s">
        <v>14</v>
      </c>
      <c r="C3291" s="6">
        <v>1185732</v>
      </c>
      <c r="D3291" s="7">
        <v>44459</v>
      </c>
      <c r="E3291" s="6" t="s">
        <v>15</v>
      </c>
      <c r="F3291" s="6" t="s">
        <v>114</v>
      </c>
      <c r="G3291" s="6" t="s">
        <v>89</v>
      </c>
      <c r="H3291" s="6" t="s">
        <v>18</v>
      </c>
      <c r="I3291" s="25">
        <v>0.45</v>
      </c>
      <c r="J3291" s="22">
        <v>2250</v>
      </c>
      <c r="K3291" s="23">
        <f t="shared" si="174"/>
        <v>1012.5</v>
      </c>
      <c r="L3291" s="23">
        <f t="shared" si="175"/>
        <v>354.375</v>
      </c>
      <c r="M3291" s="33">
        <v>0.35</v>
      </c>
      <c r="N3291" s="30">
        <f t="shared" si="185"/>
        <v>0.45</v>
      </c>
      <c r="O3291" s="31">
        <v>1012.5</v>
      </c>
      <c r="P3291" s="31">
        <v>354.375</v>
      </c>
      <c r="Q3291" s="30">
        <f t="shared" si="186"/>
        <v>455.625</v>
      </c>
      <c r="R3291" s="27">
        <f t="shared" si="187"/>
        <v>9</v>
      </c>
    </row>
    <row r="3292" spans="1:18">
      <c r="A3292" s="1"/>
      <c r="B3292" s="6" t="s">
        <v>14</v>
      </c>
      <c r="C3292" s="6">
        <v>1185732</v>
      </c>
      <c r="D3292" s="7">
        <v>44459</v>
      </c>
      <c r="E3292" s="6" t="s">
        <v>15</v>
      </c>
      <c r="F3292" s="6" t="s">
        <v>114</v>
      </c>
      <c r="G3292" s="6" t="s">
        <v>89</v>
      </c>
      <c r="H3292" s="6" t="s">
        <v>19</v>
      </c>
      <c r="I3292" s="25">
        <v>0.4</v>
      </c>
      <c r="J3292" s="22">
        <v>1250</v>
      </c>
      <c r="K3292" s="23">
        <f t="shared" si="174"/>
        <v>500</v>
      </c>
      <c r="L3292" s="23">
        <f t="shared" si="175"/>
        <v>175</v>
      </c>
      <c r="M3292" s="33">
        <v>0.35</v>
      </c>
      <c r="N3292" s="30">
        <f t="shared" si="185"/>
        <v>0.4</v>
      </c>
      <c r="O3292" s="31">
        <v>500</v>
      </c>
      <c r="P3292" s="31">
        <v>175</v>
      </c>
      <c r="Q3292" s="30">
        <f t="shared" si="186"/>
        <v>200</v>
      </c>
      <c r="R3292" s="27">
        <f t="shared" si="187"/>
        <v>9</v>
      </c>
    </row>
    <row r="3293" spans="1:18">
      <c r="A3293" s="1"/>
      <c r="B3293" s="6" t="s">
        <v>14</v>
      </c>
      <c r="C3293" s="6">
        <v>1185732</v>
      </c>
      <c r="D3293" s="7">
        <v>44459</v>
      </c>
      <c r="E3293" s="6" t="s">
        <v>15</v>
      </c>
      <c r="F3293" s="6" t="s">
        <v>114</v>
      </c>
      <c r="G3293" s="6" t="s">
        <v>89</v>
      </c>
      <c r="H3293" s="6" t="s">
        <v>20</v>
      </c>
      <c r="I3293" s="25">
        <v>0.4</v>
      </c>
      <c r="J3293" s="22">
        <v>1000</v>
      </c>
      <c r="K3293" s="23">
        <f t="shared" si="174"/>
        <v>400</v>
      </c>
      <c r="L3293" s="23">
        <f t="shared" si="175"/>
        <v>140</v>
      </c>
      <c r="M3293" s="33">
        <v>0.35</v>
      </c>
      <c r="N3293" s="30">
        <f t="shared" si="185"/>
        <v>0.4</v>
      </c>
      <c r="O3293" s="31">
        <v>400</v>
      </c>
      <c r="P3293" s="31">
        <v>140</v>
      </c>
      <c r="Q3293" s="30">
        <f t="shared" si="186"/>
        <v>160</v>
      </c>
      <c r="R3293" s="27">
        <f t="shared" si="187"/>
        <v>9</v>
      </c>
    </row>
    <row r="3294" spans="1:18">
      <c r="A3294" s="1"/>
      <c r="B3294" s="6" t="s">
        <v>14</v>
      </c>
      <c r="C3294" s="6">
        <v>1185732</v>
      </c>
      <c r="D3294" s="7">
        <v>44459</v>
      </c>
      <c r="E3294" s="6" t="s">
        <v>15</v>
      </c>
      <c r="F3294" s="6" t="s">
        <v>114</v>
      </c>
      <c r="G3294" s="6" t="s">
        <v>89</v>
      </c>
      <c r="H3294" s="6" t="s">
        <v>21</v>
      </c>
      <c r="I3294" s="25">
        <v>0.49999999999999994</v>
      </c>
      <c r="J3294" s="22">
        <v>1000</v>
      </c>
      <c r="K3294" s="23">
        <f t="shared" si="174"/>
        <v>499.99999999999994</v>
      </c>
      <c r="L3294" s="23">
        <f t="shared" si="175"/>
        <v>149.99999999999997</v>
      </c>
      <c r="M3294" s="33">
        <v>0.3</v>
      </c>
      <c r="N3294" s="30">
        <f t="shared" si="185"/>
        <v>0.5</v>
      </c>
      <c r="O3294" s="31">
        <v>500</v>
      </c>
      <c r="P3294" s="31">
        <v>150</v>
      </c>
      <c r="Q3294" s="30">
        <f t="shared" si="186"/>
        <v>249.99999999999997</v>
      </c>
      <c r="R3294" s="27">
        <f t="shared" si="187"/>
        <v>9</v>
      </c>
    </row>
    <row r="3295" spans="1:18">
      <c r="A3295" s="1"/>
      <c r="B3295" s="6" t="s">
        <v>14</v>
      </c>
      <c r="C3295" s="6">
        <v>1185732</v>
      </c>
      <c r="D3295" s="7">
        <v>44459</v>
      </c>
      <c r="E3295" s="6" t="s">
        <v>15</v>
      </c>
      <c r="F3295" s="6" t="s">
        <v>114</v>
      </c>
      <c r="G3295" s="6" t="s">
        <v>89</v>
      </c>
      <c r="H3295" s="6" t="s">
        <v>22</v>
      </c>
      <c r="I3295" s="25">
        <v>0.54999999999999993</v>
      </c>
      <c r="J3295" s="22">
        <v>2000</v>
      </c>
      <c r="K3295" s="23">
        <f t="shared" si="174"/>
        <v>1099.9999999999998</v>
      </c>
      <c r="L3295" s="23">
        <f t="shared" si="175"/>
        <v>329.99999999999994</v>
      </c>
      <c r="M3295" s="33">
        <v>0.3</v>
      </c>
      <c r="N3295" s="30">
        <f t="shared" si="185"/>
        <v>0.55000000000000004</v>
      </c>
      <c r="O3295" s="31">
        <v>1100</v>
      </c>
      <c r="P3295" s="31">
        <v>330</v>
      </c>
      <c r="Q3295" s="30">
        <f t="shared" si="186"/>
        <v>604.99999999999989</v>
      </c>
      <c r="R3295" s="27">
        <f t="shared" si="187"/>
        <v>9</v>
      </c>
    </row>
    <row r="3296" spans="1:18">
      <c r="A3296" s="1"/>
      <c r="B3296" s="6" t="s">
        <v>14</v>
      </c>
      <c r="C3296" s="6">
        <v>1185732</v>
      </c>
      <c r="D3296" s="7">
        <v>44491</v>
      </c>
      <c r="E3296" s="6" t="s">
        <v>15</v>
      </c>
      <c r="F3296" s="6" t="s">
        <v>114</v>
      </c>
      <c r="G3296" s="6" t="s">
        <v>89</v>
      </c>
      <c r="H3296" s="6" t="s">
        <v>17</v>
      </c>
      <c r="I3296" s="25">
        <v>0.54999999999999993</v>
      </c>
      <c r="J3296" s="22">
        <v>3750</v>
      </c>
      <c r="K3296" s="23">
        <f t="shared" si="174"/>
        <v>2062.4999999999995</v>
      </c>
      <c r="L3296" s="23">
        <f t="shared" si="175"/>
        <v>824.99999999999989</v>
      </c>
      <c r="M3296" s="33">
        <v>0.4</v>
      </c>
      <c r="N3296" s="30">
        <f t="shared" si="185"/>
        <v>0.55000000000000004</v>
      </c>
      <c r="O3296" s="31">
        <v>2062.5</v>
      </c>
      <c r="P3296" s="31">
        <v>825</v>
      </c>
      <c r="Q3296" s="30">
        <f t="shared" si="186"/>
        <v>1134.3749999999998</v>
      </c>
      <c r="R3296" s="27">
        <f t="shared" si="187"/>
        <v>10</v>
      </c>
    </row>
    <row r="3297" spans="1:18">
      <c r="A3297" s="1"/>
      <c r="B3297" s="6" t="s">
        <v>14</v>
      </c>
      <c r="C3297" s="6">
        <v>1185732</v>
      </c>
      <c r="D3297" s="7">
        <v>44491</v>
      </c>
      <c r="E3297" s="6" t="s">
        <v>15</v>
      </c>
      <c r="F3297" s="6" t="s">
        <v>114</v>
      </c>
      <c r="G3297" s="6" t="s">
        <v>89</v>
      </c>
      <c r="H3297" s="6" t="s">
        <v>18</v>
      </c>
      <c r="I3297" s="25">
        <v>0.5</v>
      </c>
      <c r="J3297" s="22">
        <v>2000</v>
      </c>
      <c r="K3297" s="23">
        <f t="shared" si="174"/>
        <v>1000</v>
      </c>
      <c r="L3297" s="23">
        <f t="shared" si="175"/>
        <v>350</v>
      </c>
      <c r="M3297" s="33">
        <v>0.35</v>
      </c>
      <c r="N3297" s="30">
        <f t="shared" si="185"/>
        <v>0.5</v>
      </c>
      <c r="O3297" s="31">
        <v>1000</v>
      </c>
      <c r="P3297" s="31">
        <v>350</v>
      </c>
      <c r="Q3297" s="30">
        <f t="shared" si="186"/>
        <v>500</v>
      </c>
      <c r="R3297" s="27">
        <f t="shared" si="187"/>
        <v>10</v>
      </c>
    </row>
    <row r="3298" spans="1:18">
      <c r="A3298" s="1"/>
      <c r="B3298" s="6" t="s">
        <v>14</v>
      </c>
      <c r="C3298" s="6">
        <v>1185732</v>
      </c>
      <c r="D3298" s="7">
        <v>44491</v>
      </c>
      <c r="E3298" s="6" t="s">
        <v>15</v>
      </c>
      <c r="F3298" s="6" t="s">
        <v>114</v>
      </c>
      <c r="G3298" s="6" t="s">
        <v>89</v>
      </c>
      <c r="H3298" s="6" t="s">
        <v>19</v>
      </c>
      <c r="I3298" s="25">
        <v>0.5</v>
      </c>
      <c r="J3298" s="22">
        <v>1000</v>
      </c>
      <c r="K3298" s="23">
        <f t="shared" si="174"/>
        <v>500</v>
      </c>
      <c r="L3298" s="23">
        <f t="shared" si="175"/>
        <v>175</v>
      </c>
      <c r="M3298" s="33">
        <v>0.35</v>
      </c>
      <c r="N3298" s="30">
        <f t="shared" si="185"/>
        <v>0.5</v>
      </c>
      <c r="O3298" s="31">
        <v>500</v>
      </c>
      <c r="P3298" s="31">
        <v>175</v>
      </c>
      <c r="Q3298" s="30">
        <f t="shared" si="186"/>
        <v>250</v>
      </c>
      <c r="R3298" s="27">
        <f t="shared" si="187"/>
        <v>10</v>
      </c>
    </row>
    <row r="3299" spans="1:18">
      <c r="A3299" s="1"/>
      <c r="B3299" s="6" t="s">
        <v>14</v>
      </c>
      <c r="C3299" s="6">
        <v>1185732</v>
      </c>
      <c r="D3299" s="7">
        <v>44491</v>
      </c>
      <c r="E3299" s="6" t="s">
        <v>15</v>
      </c>
      <c r="F3299" s="6" t="s">
        <v>114</v>
      </c>
      <c r="G3299" s="6" t="s">
        <v>89</v>
      </c>
      <c r="H3299" s="6" t="s">
        <v>20</v>
      </c>
      <c r="I3299" s="25">
        <v>0.5</v>
      </c>
      <c r="J3299" s="22">
        <v>750</v>
      </c>
      <c r="K3299" s="23">
        <f t="shared" si="174"/>
        <v>375</v>
      </c>
      <c r="L3299" s="23">
        <f t="shared" si="175"/>
        <v>131.25</v>
      </c>
      <c r="M3299" s="33">
        <v>0.35</v>
      </c>
      <c r="N3299" s="30">
        <f t="shared" si="185"/>
        <v>0.5</v>
      </c>
      <c r="O3299" s="31">
        <v>375</v>
      </c>
      <c r="P3299" s="31">
        <v>131.25</v>
      </c>
      <c r="Q3299" s="30">
        <f t="shared" si="186"/>
        <v>187.5</v>
      </c>
      <c r="R3299" s="27">
        <f t="shared" si="187"/>
        <v>10</v>
      </c>
    </row>
    <row r="3300" spans="1:18">
      <c r="A3300" s="1"/>
      <c r="B3300" s="6" t="s">
        <v>14</v>
      </c>
      <c r="C3300" s="6">
        <v>1185732</v>
      </c>
      <c r="D3300" s="7">
        <v>44491</v>
      </c>
      <c r="E3300" s="6" t="s">
        <v>15</v>
      </c>
      <c r="F3300" s="6" t="s">
        <v>114</v>
      </c>
      <c r="G3300" s="6" t="s">
        <v>89</v>
      </c>
      <c r="H3300" s="6" t="s">
        <v>21</v>
      </c>
      <c r="I3300" s="25">
        <v>0.6</v>
      </c>
      <c r="J3300" s="22">
        <v>750</v>
      </c>
      <c r="K3300" s="23">
        <f t="shared" si="174"/>
        <v>450</v>
      </c>
      <c r="L3300" s="23">
        <f t="shared" si="175"/>
        <v>135</v>
      </c>
      <c r="M3300" s="33">
        <v>0.3</v>
      </c>
      <c r="N3300" s="30">
        <f t="shared" si="185"/>
        <v>0.6</v>
      </c>
      <c r="O3300" s="31">
        <v>450</v>
      </c>
      <c r="P3300" s="31">
        <v>135</v>
      </c>
      <c r="Q3300" s="30">
        <f t="shared" si="186"/>
        <v>270</v>
      </c>
      <c r="R3300" s="27">
        <f t="shared" si="187"/>
        <v>10</v>
      </c>
    </row>
    <row r="3301" spans="1:18">
      <c r="A3301" s="1"/>
      <c r="B3301" s="6" t="s">
        <v>14</v>
      </c>
      <c r="C3301" s="6">
        <v>1185732</v>
      </c>
      <c r="D3301" s="7">
        <v>44491</v>
      </c>
      <c r="E3301" s="6" t="s">
        <v>15</v>
      </c>
      <c r="F3301" s="6" t="s">
        <v>114</v>
      </c>
      <c r="G3301" s="6" t="s">
        <v>89</v>
      </c>
      <c r="H3301" s="6" t="s">
        <v>22</v>
      </c>
      <c r="I3301" s="25">
        <v>0.64999999999999991</v>
      </c>
      <c r="J3301" s="22">
        <v>2000</v>
      </c>
      <c r="K3301" s="23">
        <f t="shared" si="174"/>
        <v>1299.9999999999998</v>
      </c>
      <c r="L3301" s="23">
        <f t="shared" si="175"/>
        <v>389.99999999999994</v>
      </c>
      <c r="M3301" s="33">
        <v>0.3</v>
      </c>
      <c r="N3301" s="30">
        <f t="shared" si="185"/>
        <v>0.65</v>
      </c>
      <c r="O3301" s="31">
        <v>1300</v>
      </c>
      <c r="P3301" s="31">
        <v>390</v>
      </c>
      <c r="Q3301" s="30">
        <f t="shared" si="186"/>
        <v>844.99999999999989</v>
      </c>
      <c r="R3301" s="27">
        <f t="shared" si="187"/>
        <v>10</v>
      </c>
    </row>
    <row r="3302" spans="1:18">
      <c r="A3302" s="1"/>
      <c r="B3302" s="6" t="s">
        <v>14</v>
      </c>
      <c r="C3302" s="6">
        <v>1185732</v>
      </c>
      <c r="D3302" s="7">
        <v>44521</v>
      </c>
      <c r="E3302" s="6" t="s">
        <v>15</v>
      </c>
      <c r="F3302" s="6" t="s">
        <v>114</v>
      </c>
      <c r="G3302" s="6" t="s">
        <v>89</v>
      </c>
      <c r="H3302" s="6" t="s">
        <v>17</v>
      </c>
      <c r="I3302" s="25">
        <v>0.6</v>
      </c>
      <c r="J3302" s="22">
        <v>3500</v>
      </c>
      <c r="K3302" s="23">
        <f t="shared" si="174"/>
        <v>2100</v>
      </c>
      <c r="L3302" s="23">
        <f t="shared" si="175"/>
        <v>840</v>
      </c>
      <c r="M3302" s="33">
        <v>0.4</v>
      </c>
      <c r="N3302" s="30">
        <f t="shared" si="185"/>
        <v>0.6</v>
      </c>
      <c r="O3302" s="31">
        <v>2100</v>
      </c>
      <c r="P3302" s="31">
        <v>840</v>
      </c>
      <c r="Q3302" s="30">
        <f t="shared" si="186"/>
        <v>1260</v>
      </c>
      <c r="R3302" s="27">
        <f t="shared" si="187"/>
        <v>11</v>
      </c>
    </row>
    <row r="3303" spans="1:18">
      <c r="A3303" s="1"/>
      <c r="B3303" s="6" t="s">
        <v>14</v>
      </c>
      <c r="C3303" s="6">
        <v>1185732</v>
      </c>
      <c r="D3303" s="7">
        <v>44521</v>
      </c>
      <c r="E3303" s="6" t="s">
        <v>15</v>
      </c>
      <c r="F3303" s="6" t="s">
        <v>114</v>
      </c>
      <c r="G3303" s="6" t="s">
        <v>89</v>
      </c>
      <c r="H3303" s="6" t="s">
        <v>18</v>
      </c>
      <c r="I3303" s="25">
        <v>0.5</v>
      </c>
      <c r="J3303" s="22">
        <v>1750</v>
      </c>
      <c r="K3303" s="23">
        <f t="shared" si="174"/>
        <v>875</v>
      </c>
      <c r="L3303" s="23">
        <f t="shared" si="175"/>
        <v>306.25</v>
      </c>
      <c r="M3303" s="33">
        <v>0.35</v>
      </c>
      <c r="N3303" s="30">
        <f t="shared" si="185"/>
        <v>0.5</v>
      </c>
      <c r="O3303" s="31">
        <v>875</v>
      </c>
      <c r="P3303" s="31">
        <v>306.25</v>
      </c>
      <c r="Q3303" s="30">
        <f t="shared" si="186"/>
        <v>437.5</v>
      </c>
      <c r="R3303" s="27">
        <f t="shared" si="187"/>
        <v>11</v>
      </c>
    </row>
    <row r="3304" spans="1:18">
      <c r="A3304" s="1"/>
      <c r="B3304" s="6" t="s">
        <v>14</v>
      </c>
      <c r="C3304" s="6">
        <v>1185732</v>
      </c>
      <c r="D3304" s="7">
        <v>44521</v>
      </c>
      <c r="E3304" s="6" t="s">
        <v>15</v>
      </c>
      <c r="F3304" s="6" t="s">
        <v>114</v>
      </c>
      <c r="G3304" s="6" t="s">
        <v>89</v>
      </c>
      <c r="H3304" s="6" t="s">
        <v>19</v>
      </c>
      <c r="I3304" s="25">
        <v>0.5</v>
      </c>
      <c r="J3304" s="22">
        <v>1700</v>
      </c>
      <c r="K3304" s="23">
        <f t="shared" si="174"/>
        <v>850</v>
      </c>
      <c r="L3304" s="23">
        <f t="shared" si="175"/>
        <v>297.5</v>
      </c>
      <c r="M3304" s="33">
        <v>0.35</v>
      </c>
      <c r="N3304" s="30">
        <f t="shared" si="185"/>
        <v>0.5</v>
      </c>
      <c r="O3304" s="31">
        <v>850</v>
      </c>
      <c r="P3304" s="31">
        <v>297.5</v>
      </c>
      <c r="Q3304" s="30">
        <f t="shared" si="186"/>
        <v>425</v>
      </c>
      <c r="R3304" s="27">
        <f t="shared" si="187"/>
        <v>11</v>
      </c>
    </row>
    <row r="3305" spans="1:18">
      <c r="A3305" s="1"/>
      <c r="B3305" s="6" t="s">
        <v>14</v>
      </c>
      <c r="C3305" s="6">
        <v>1185732</v>
      </c>
      <c r="D3305" s="7">
        <v>44521</v>
      </c>
      <c r="E3305" s="6" t="s">
        <v>15</v>
      </c>
      <c r="F3305" s="6" t="s">
        <v>114</v>
      </c>
      <c r="G3305" s="6" t="s">
        <v>89</v>
      </c>
      <c r="H3305" s="6" t="s">
        <v>20</v>
      </c>
      <c r="I3305" s="25">
        <v>0.5</v>
      </c>
      <c r="J3305" s="22">
        <v>1500</v>
      </c>
      <c r="K3305" s="23">
        <f t="shared" si="174"/>
        <v>750</v>
      </c>
      <c r="L3305" s="23">
        <f t="shared" si="175"/>
        <v>262.5</v>
      </c>
      <c r="M3305" s="33">
        <v>0.35</v>
      </c>
      <c r="N3305" s="30">
        <f t="shared" si="185"/>
        <v>0.5</v>
      </c>
      <c r="O3305" s="31">
        <v>750</v>
      </c>
      <c r="P3305" s="31">
        <v>262.5</v>
      </c>
      <c r="Q3305" s="30">
        <f t="shared" si="186"/>
        <v>375</v>
      </c>
      <c r="R3305" s="27">
        <f t="shared" si="187"/>
        <v>11</v>
      </c>
    </row>
    <row r="3306" spans="1:18">
      <c r="A3306" s="1"/>
      <c r="B3306" s="6" t="s">
        <v>14</v>
      </c>
      <c r="C3306" s="6">
        <v>1185732</v>
      </c>
      <c r="D3306" s="7">
        <v>44521</v>
      </c>
      <c r="E3306" s="6" t="s">
        <v>15</v>
      </c>
      <c r="F3306" s="6" t="s">
        <v>114</v>
      </c>
      <c r="G3306" s="6" t="s">
        <v>89</v>
      </c>
      <c r="H3306" s="6" t="s">
        <v>21</v>
      </c>
      <c r="I3306" s="25">
        <v>0.6</v>
      </c>
      <c r="J3306" s="22">
        <v>1250</v>
      </c>
      <c r="K3306" s="23">
        <f t="shared" si="174"/>
        <v>750</v>
      </c>
      <c r="L3306" s="23">
        <f t="shared" si="175"/>
        <v>225</v>
      </c>
      <c r="M3306" s="33">
        <v>0.3</v>
      </c>
      <c r="N3306" s="30">
        <f t="shared" si="185"/>
        <v>0.6</v>
      </c>
      <c r="O3306" s="31">
        <v>750</v>
      </c>
      <c r="P3306" s="31">
        <v>225</v>
      </c>
      <c r="Q3306" s="30">
        <f t="shared" si="186"/>
        <v>450</v>
      </c>
      <c r="R3306" s="27">
        <f t="shared" si="187"/>
        <v>11</v>
      </c>
    </row>
    <row r="3307" spans="1:18">
      <c r="A3307" s="1"/>
      <c r="B3307" s="6" t="s">
        <v>14</v>
      </c>
      <c r="C3307" s="6">
        <v>1185732</v>
      </c>
      <c r="D3307" s="7">
        <v>44521</v>
      </c>
      <c r="E3307" s="6" t="s">
        <v>15</v>
      </c>
      <c r="F3307" s="6" t="s">
        <v>114</v>
      </c>
      <c r="G3307" s="6" t="s">
        <v>89</v>
      </c>
      <c r="H3307" s="6" t="s">
        <v>22</v>
      </c>
      <c r="I3307" s="25">
        <v>0.64999999999999991</v>
      </c>
      <c r="J3307" s="22">
        <v>2250</v>
      </c>
      <c r="K3307" s="23">
        <f t="shared" si="174"/>
        <v>1462.4999999999998</v>
      </c>
      <c r="L3307" s="23">
        <f t="shared" si="175"/>
        <v>438.74999999999994</v>
      </c>
      <c r="M3307" s="33">
        <v>0.3</v>
      </c>
      <c r="N3307" s="30">
        <f t="shared" si="185"/>
        <v>0.65</v>
      </c>
      <c r="O3307" s="31">
        <v>1462.5</v>
      </c>
      <c r="P3307" s="31">
        <v>438.75</v>
      </c>
      <c r="Q3307" s="30">
        <f t="shared" si="186"/>
        <v>950.62499999999989</v>
      </c>
      <c r="R3307" s="27">
        <f t="shared" si="187"/>
        <v>11</v>
      </c>
    </row>
    <row r="3308" spans="1:18">
      <c r="A3308" s="1"/>
      <c r="B3308" s="6" t="s">
        <v>14</v>
      </c>
      <c r="C3308" s="6">
        <v>1185732</v>
      </c>
      <c r="D3308" s="7">
        <v>44550</v>
      </c>
      <c r="E3308" s="6" t="s">
        <v>15</v>
      </c>
      <c r="F3308" s="6" t="s">
        <v>114</v>
      </c>
      <c r="G3308" s="6" t="s">
        <v>89</v>
      </c>
      <c r="H3308" s="6" t="s">
        <v>17</v>
      </c>
      <c r="I3308" s="25">
        <v>0.6</v>
      </c>
      <c r="J3308" s="22">
        <v>4500</v>
      </c>
      <c r="K3308" s="23">
        <f t="shared" si="174"/>
        <v>2700</v>
      </c>
      <c r="L3308" s="23">
        <f t="shared" si="175"/>
        <v>1080</v>
      </c>
      <c r="M3308" s="33">
        <v>0.4</v>
      </c>
      <c r="N3308" s="30">
        <f t="shared" si="185"/>
        <v>0.6</v>
      </c>
      <c r="O3308" s="31">
        <v>2700</v>
      </c>
      <c r="P3308" s="31">
        <v>1080</v>
      </c>
      <c r="Q3308" s="30">
        <f t="shared" si="186"/>
        <v>1620</v>
      </c>
      <c r="R3308" s="27">
        <f t="shared" si="187"/>
        <v>12</v>
      </c>
    </row>
    <row r="3309" spans="1:18">
      <c r="A3309" s="1"/>
      <c r="B3309" s="6" t="s">
        <v>14</v>
      </c>
      <c r="C3309" s="6">
        <v>1185732</v>
      </c>
      <c r="D3309" s="7">
        <v>44550</v>
      </c>
      <c r="E3309" s="6" t="s">
        <v>15</v>
      </c>
      <c r="F3309" s="6" t="s">
        <v>114</v>
      </c>
      <c r="G3309" s="6" t="s">
        <v>89</v>
      </c>
      <c r="H3309" s="6" t="s">
        <v>18</v>
      </c>
      <c r="I3309" s="25">
        <v>0.5</v>
      </c>
      <c r="J3309" s="22">
        <v>2500</v>
      </c>
      <c r="K3309" s="23">
        <f t="shared" si="174"/>
        <v>1250</v>
      </c>
      <c r="L3309" s="23">
        <f t="shared" si="175"/>
        <v>437.5</v>
      </c>
      <c r="M3309" s="33">
        <v>0.35</v>
      </c>
      <c r="N3309" s="30">
        <f t="shared" si="185"/>
        <v>0.5</v>
      </c>
      <c r="O3309" s="31">
        <v>1250</v>
      </c>
      <c r="P3309" s="31">
        <v>437.5</v>
      </c>
      <c r="Q3309" s="30">
        <f t="shared" si="186"/>
        <v>625</v>
      </c>
      <c r="R3309" s="27">
        <f t="shared" si="187"/>
        <v>12</v>
      </c>
    </row>
    <row r="3310" spans="1:18">
      <c r="A3310" s="1"/>
      <c r="B3310" s="6" t="s">
        <v>14</v>
      </c>
      <c r="C3310" s="6">
        <v>1185732</v>
      </c>
      <c r="D3310" s="7">
        <v>44550</v>
      </c>
      <c r="E3310" s="6" t="s">
        <v>15</v>
      </c>
      <c r="F3310" s="6" t="s">
        <v>114</v>
      </c>
      <c r="G3310" s="6" t="s">
        <v>89</v>
      </c>
      <c r="H3310" s="6" t="s">
        <v>19</v>
      </c>
      <c r="I3310" s="25">
        <v>0.5</v>
      </c>
      <c r="J3310" s="22">
        <v>2250</v>
      </c>
      <c r="K3310" s="23">
        <f t="shared" si="174"/>
        <v>1125</v>
      </c>
      <c r="L3310" s="23">
        <f t="shared" si="175"/>
        <v>393.75</v>
      </c>
      <c r="M3310" s="33">
        <v>0.35</v>
      </c>
      <c r="N3310" s="30">
        <f t="shared" si="185"/>
        <v>0.5</v>
      </c>
      <c r="O3310" s="31">
        <v>1125</v>
      </c>
      <c r="P3310" s="31">
        <v>393.75</v>
      </c>
      <c r="Q3310" s="30">
        <f t="shared" si="186"/>
        <v>562.5</v>
      </c>
      <c r="R3310" s="27">
        <f t="shared" si="187"/>
        <v>12</v>
      </c>
    </row>
    <row r="3311" spans="1:18">
      <c r="A3311" s="1"/>
      <c r="B3311" s="6" t="s">
        <v>14</v>
      </c>
      <c r="C3311" s="6">
        <v>1185732</v>
      </c>
      <c r="D3311" s="7">
        <v>44550</v>
      </c>
      <c r="E3311" s="6" t="s">
        <v>15</v>
      </c>
      <c r="F3311" s="6" t="s">
        <v>114</v>
      </c>
      <c r="G3311" s="6" t="s">
        <v>89</v>
      </c>
      <c r="H3311" s="6" t="s">
        <v>20</v>
      </c>
      <c r="I3311" s="25">
        <v>0.5</v>
      </c>
      <c r="J3311" s="22">
        <v>1750</v>
      </c>
      <c r="K3311" s="23">
        <f t="shared" si="174"/>
        <v>875</v>
      </c>
      <c r="L3311" s="23">
        <f t="shared" si="175"/>
        <v>306.25</v>
      </c>
      <c r="M3311" s="33">
        <v>0.35</v>
      </c>
      <c r="N3311" s="30">
        <f t="shared" si="185"/>
        <v>0.5</v>
      </c>
      <c r="O3311" s="31">
        <v>875</v>
      </c>
      <c r="P3311" s="31">
        <v>306.25</v>
      </c>
      <c r="Q3311" s="30">
        <f t="shared" si="186"/>
        <v>437.5</v>
      </c>
      <c r="R3311" s="27">
        <f t="shared" si="187"/>
        <v>12</v>
      </c>
    </row>
    <row r="3312" spans="1:18">
      <c r="A3312" s="1"/>
      <c r="B3312" s="6" t="s">
        <v>14</v>
      </c>
      <c r="C3312" s="6">
        <v>1185732</v>
      </c>
      <c r="D3312" s="7">
        <v>44550</v>
      </c>
      <c r="E3312" s="6" t="s">
        <v>15</v>
      </c>
      <c r="F3312" s="6" t="s">
        <v>114</v>
      </c>
      <c r="G3312" s="6" t="s">
        <v>89</v>
      </c>
      <c r="H3312" s="6" t="s">
        <v>21</v>
      </c>
      <c r="I3312" s="25">
        <v>0.6</v>
      </c>
      <c r="J3312" s="22">
        <v>1750</v>
      </c>
      <c r="K3312" s="23">
        <f t="shared" si="174"/>
        <v>1050</v>
      </c>
      <c r="L3312" s="23">
        <f t="shared" si="175"/>
        <v>315</v>
      </c>
      <c r="M3312" s="33">
        <v>0.3</v>
      </c>
      <c r="N3312" s="30">
        <f t="shared" si="185"/>
        <v>0.6</v>
      </c>
      <c r="O3312" s="31">
        <v>1050</v>
      </c>
      <c r="P3312" s="31">
        <v>315</v>
      </c>
      <c r="Q3312" s="30">
        <f t="shared" si="186"/>
        <v>630</v>
      </c>
      <c r="R3312" s="27">
        <f t="shared" si="187"/>
        <v>12</v>
      </c>
    </row>
    <row r="3313" spans="1:18">
      <c r="A3313" s="1"/>
      <c r="B3313" s="6" t="s">
        <v>14</v>
      </c>
      <c r="C3313" s="6">
        <v>1185732</v>
      </c>
      <c r="D3313" s="7">
        <v>44550</v>
      </c>
      <c r="E3313" s="6" t="s">
        <v>15</v>
      </c>
      <c r="F3313" s="6" t="s">
        <v>114</v>
      </c>
      <c r="G3313" s="6" t="s">
        <v>89</v>
      </c>
      <c r="H3313" s="6" t="s">
        <v>22</v>
      </c>
      <c r="I3313" s="25">
        <v>0.64999999999999991</v>
      </c>
      <c r="J3313" s="22">
        <v>2750</v>
      </c>
      <c r="K3313" s="23">
        <f t="shared" si="174"/>
        <v>1787.4999999999998</v>
      </c>
      <c r="L3313" s="23">
        <f t="shared" si="175"/>
        <v>536.24999999999989</v>
      </c>
      <c r="M3313" s="33">
        <v>0.3</v>
      </c>
      <c r="N3313" s="30">
        <f t="shared" si="185"/>
        <v>0.65</v>
      </c>
      <c r="O3313" s="31">
        <v>1787.5</v>
      </c>
      <c r="P3313" s="31">
        <v>536.25</v>
      </c>
      <c r="Q3313" s="30">
        <f t="shared" si="186"/>
        <v>1161.875</v>
      </c>
      <c r="R3313" s="27">
        <f t="shared" si="187"/>
        <v>12</v>
      </c>
    </row>
    <row r="3314" spans="1:18">
      <c r="A3314" s="1" t="s">
        <v>39</v>
      </c>
      <c r="B3314" s="6" t="s">
        <v>14</v>
      </c>
      <c r="C3314" s="6">
        <v>1185732</v>
      </c>
      <c r="D3314" s="7">
        <v>44213</v>
      </c>
      <c r="E3314" s="6" t="s">
        <v>15</v>
      </c>
      <c r="F3314" s="6" t="s">
        <v>115</v>
      </c>
      <c r="G3314" s="6" t="s">
        <v>116</v>
      </c>
      <c r="H3314" s="6" t="s">
        <v>17</v>
      </c>
      <c r="I3314" s="25">
        <v>0.4</v>
      </c>
      <c r="J3314" s="22">
        <v>5250</v>
      </c>
      <c r="K3314" s="23">
        <f t="shared" si="174"/>
        <v>2100</v>
      </c>
      <c r="L3314" s="23">
        <f t="shared" si="175"/>
        <v>735</v>
      </c>
      <c r="M3314" s="33">
        <v>0.35</v>
      </c>
      <c r="N3314" s="30">
        <f t="shared" si="185"/>
        <v>0.4</v>
      </c>
      <c r="O3314" s="31">
        <v>2100</v>
      </c>
      <c r="P3314" s="31">
        <v>735</v>
      </c>
      <c r="Q3314" s="30">
        <f t="shared" si="186"/>
        <v>840</v>
      </c>
      <c r="R3314" s="27">
        <f t="shared" si="187"/>
        <v>1</v>
      </c>
    </row>
    <row r="3315" spans="1:18">
      <c r="A3315" s="1"/>
      <c r="B3315" s="6" t="s">
        <v>14</v>
      </c>
      <c r="C3315" s="6">
        <v>1185732</v>
      </c>
      <c r="D3315" s="7">
        <v>44213</v>
      </c>
      <c r="E3315" s="6" t="s">
        <v>15</v>
      </c>
      <c r="F3315" s="6" t="s">
        <v>115</v>
      </c>
      <c r="G3315" s="6" t="s">
        <v>116</v>
      </c>
      <c r="H3315" s="6" t="s">
        <v>18</v>
      </c>
      <c r="I3315" s="25">
        <v>0.4</v>
      </c>
      <c r="J3315" s="22">
        <v>3250</v>
      </c>
      <c r="K3315" s="23">
        <f t="shared" si="174"/>
        <v>1300</v>
      </c>
      <c r="L3315" s="23">
        <f t="shared" si="175"/>
        <v>454.99999999999994</v>
      </c>
      <c r="M3315" s="33">
        <v>0.35</v>
      </c>
      <c r="N3315" s="30">
        <f t="shared" si="185"/>
        <v>0.4</v>
      </c>
      <c r="O3315" s="31">
        <v>1300</v>
      </c>
      <c r="P3315" s="31">
        <v>455</v>
      </c>
      <c r="Q3315" s="30">
        <f t="shared" si="186"/>
        <v>520</v>
      </c>
      <c r="R3315" s="27">
        <f t="shared" si="187"/>
        <v>1</v>
      </c>
    </row>
    <row r="3316" spans="1:18">
      <c r="A3316" s="1"/>
      <c r="B3316" s="6" t="s">
        <v>14</v>
      </c>
      <c r="C3316" s="6">
        <v>1185732</v>
      </c>
      <c r="D3316" s="7">
        <v>44213</v>
      </c>
      <c r="E3316" s="6" t="s">
        <v>15</v>
      </c>
      <c r="F3316" s="6" t="s">
        <v>115</v>
      </c>
      <c r="G3316" s="6" t="s">
        <v>116</v>
      </c>
      <c r="H3316" s="6" t="s">
        <v>19</v>
      </c>
      <c r="I3316" s="25">
        <v>0.30000000000000004</v>
      </c>
      <c r="J3316" s="22">
        <v>3250</v>
      </c>
      <c r="K3316" s="23">
        <f t="shared" si="174"/>
        <v>975.00000000000011</v>
      </c>
      <c r="L3316" s="23">
        <f t="shared" si="175"/>
        <v>390.00000000000006</v>
      </c>
      <c r="M3316" s="33">
        <v>0.4</v>
      </c>
      <c r="N3316" s="30">
        <f t="shared" si="185"/>
        <v>0.3</v>
      </c>
      <c r="O3316" s="31">
        <v>975</v>
      </c>
      <c r="P3316" s="31">
        <v>390</v>
      </c>
      <c r="Q3316" s="30">
        <f t="shared" si="186"/>
        <v>292.5</v>
      </c>
      <c r="R3316" s="27">
        <f t="shared" si="187"/>
        <v>1</v>
      </c>
    </row>
    <row r="3317" spans="1:18">
      <c r="A3317" s="1"/>
      <c r="B3317" s="6" t="s">
        <v>14</v>
      </c>
      <c r="C3317" s="6">
        <v>1185732</v>
      </c>
      <c r="D3317" s="7">
        <v>44213</v>
      </c>
      <c r="E3317" s="6" t="s">
        <v>15</v>
      </c>
      <c r="F3317" s="6" t="s">
        <v>115</v>
      </c>
      <c r="G3317" s="6" t="s">
        <v>116</v>
      </c>
      <c r="H3317" s="6" t="s">
        <v>20</v>
      </c>
      <c r="I3317" s="25">
        <v>0.35</v>
      </c>
      <c r="J3317" s="22">
        <v>1750</v>
      </c>
      <c r="K3317" s="23">
        <f t="shared" ref="K3317:K3571" si="188">I3317*J3317</f>
        <v>612.5</v>
      </c>
      <c r="L3317" s="23">
        <f t="shared" ref="L3317:L3571" si="189">K3317*M3317</f>
        <v>245</v>
      </c>
      <c r="M3317" s="33">
        <v>0.4</v>
      </c>
      <c r="N3317" s="30">
        <f t="shared" si="185"/>
        <v>0.35</v>
      </c>
      <c r="O3317" s="31">
        <v>612.5</v>
      </c>
      <c r="P3317" s="31">
        <v>245</v>
      </c>
      <c r="Q3317" s="30">
        <f t="shared" si="186"/>
        <v>214.375</v>
      </c>
      <c r="R3317" s="27">
        <f t="shared" si="187"/>
        <v>1</v>
      </c>
    </row>
    <row r="3318" spans="1:18">
      <c r="A3318" s="1"/>
      <c r="B3318" s="6" t="s">
        <v>14</v>
      </c>
      <c r="C3318" s="6">
        <v>1185732</v>
      </c>
      <c r="D3318" s="7">
        <v>44213</v>
      </c>
      <c r="E3318" s="6" t="s">
        <v>15</v>
      </c>
      <c r="F3318" s="6" t="s">
        <v>115</v>
      </c>
      <c r="G3318" s="6" t="s">
        <v>116</v>
      </c>
      <c r="H3318" s="6" t="s">
        <v>21</v>
      </c>
      <c r="I3318" s="25">
        <v>0.5</v>
      </c>
      <c r="J3318" s="22">
        <v>2250</v>
      </c>
      <c r="K3318" s="23">
        <f t="shared" si="188"/>
        <v>1125</v>
      </c>
      <c r="L3318" s="23">
        <f t="shared" si="189"/>
        <v>337.5</v>
      </c>
      <c r="M3318" s="33">
        <v>0.3</v>
      </c>
      <c r="N3318" s="30">
        <f t="shared" si="185"/>
        <v>0.5</v>
      </c>
      <c r="O3318" s="31">
        <v>1125</v>
      </c>
      <c r="P3318" s="31">
        <v>337.5</v>
      </c>
      <c r="Q3318" s="30">
        <f t="shared" si="186"/>
        <v>562.5</v>
      </c>
      <c r="R3318" s="27">
        <f t="shared" si="187"/>
        <v>1</v>
      </c>
    </row>
    <row r="3319" spans="1:18">
      <c r="A3319" s="1"/>
      <c r="B3319" s="6" t="s">
        <v>14</v>
      </c>
      <c r="C3319" s="6">
        <v>1185732</v>
      </c>
      <c r="D3319" s="7">
        <v>44213</v>
      </c>
      <c r="E3319" s="6" t="s">
        <v>15</v>
      </c>
      <c r="F3319" s="6" t="s">
        <v>115</v>
      </c>
      <c r="G3319" s="6" t="s">
        <v>116</v>
      </c>
      <c r="H3319" s="6" t="s">
        <v>22</v>
      </c>
      <c r="I3319" s="25">
        <v>0.4</v>
      </c>
      <c r="J3319" s="22">
        <v>3250</v>
      </c>
      <c r="K3319" s="23">
        <f t="shared" si="188"/>
        <v>1300</v>
      </c>
      <c r="L3319" s="23">
        <f t="shared" si="189"/>
        <v>520</v>
      </c>
      <c r="M3319" s="33">
        <v>0.4</v>
      </c>
      <c r="N3319" s="30">
        <f t="shared" si="185"/>
        <v>0.4</v>
      </c>
      <c r="O3319" s="31">
        <v>1300</v>
      </c>
      <c r="P3319" s="31">
        <v>520</v>
      </c>
      <c r="Q3319" s="30">
        <f t="shared" si="186"/>
        <v>520</v>
      </c>
      <c r="R3319" s="27">
        <f t="shared" si="187"/>
        <v>1</v>
      </c>
    </row>
    <row r="3320" spans="1:18">
      <c r="A3320" s="1"/>
      <c r="B3320" s="6" t="s">
        <v>14</v>
      </c>
      <c r="C3320" s="6">
        <v>1185732</v>
      </c>
      <c r="D3320" s="7">
        <v>44242</v>
      </c>
      <c r="E3320" s="6" t="s">
        <v>15</v>
      </c>
      <c r="F3320" s="6" t="s">
        <v>115</v>
      </c>
      <c r="G3320" s="6" t="s">
        <v>116</v>
      </c>
      <c r="H3320" s="6" t="s">
        <v>17</v>
      </c>
      <c r="I3320" s="25">
        <v>0.4</v>
      </c>
      <c r="J3320" s="22">
        <v>5750</v>
      </c>
      <c r="K3320" s="23">
        <f t="shared" si="188"/>
        <v>2300</v>
      </c>
      <c r="L3320" s="23">
        <f t="shared" si="189"/>
        <v>805</v>
      </c>
      <c r="M3320" s="33">
        <v>0.35</v>
      </c>
      <c r="N3320" s="30">
        <f t="shared" si="185"/>
        <v>0.4</v>
      </c>
      <c r="O3320" s="31">
        <v>2300</v>
      </c>
      <c r="P3320" s="31">
        <v>805</v>
      </c>
      <c r="Q3320" s="30">
        <f t="shared" si="186"/>
        <v>920</v>
      </c>
      <c r="R3320" s="27">
        <f t="shared" si="187"/>
        <v>2</v>
      </c>
    </row>
    <row r="3321" spans="1:18">
      <c r="A3321" s="1"/>
      <c r="B3321" s="6" t="s">
        <v>14</v>
      </c>
      <c r="C3321" s="6">
        <v>1185732</v>
      </c>
      <c r="D3321" s="7">
        <v>44242</v>
      </c>
      <c r="E3321" s="6" t="s">
        <v>15</v>
      </c>
      <c r="F3321" s="6" t="s">
        <v>115</v>
      </c>
      <c r="G3321" s="6" t="s">
        <v>116</v>
      </c>
      <c r="H3321" s="6" t="s">
        <v>18</v>
      </c>
      <c r="I3321" s="25">
        <v>0.4</v>
      </c>
      <c r="J3321" s="22">
        <v>2250</v>
      </c>
      <c r="K3321" s="23">
        <f t="shared" si="188"/>
        <v>900</v>
      </c>
      <c r="L3321" s="23">
        <f t="shared" si="189"/>
        <v>315</v>
      </c>
      <c r="M3321" s="33">
        <v>0.35</v>
      </c>
      <c r="N3321" s="30">
        <f t="shared" si="185"/>
        <v>0.4</v>
      </c>
      <c r="O3321" s="31">
        <v>900</v>
      </c>
      <c r="P3321" s="31">
        <v>315</v>
      </c>
      <c r="Q3321" s="30">
        <f t="shared" si="186"/>
        <v>360</v>
      </c>
      <c r="R3321" s="27">
        <f t="shared" si="187"/>
        <v>2</v>
      </c>
    </row>
    <row r="3322" spans="1:18">
      <c r="A3322" s="1"/>
      <c r="B3322" s="6" t="s">
        <v>14</v>
      </c>
      <c r="C3322" s="6">
        <v>1185732</v>
      </c>
      <c r="D3322" s="7">
        <v>44242</v>
      </c>
      <c r="E3322" s="6" t="s">
        <v>15</v>
      </c>
      <c r="F3322" s="6" t="s">
        <v>115</v>
      </c>
      <c r="G3322" s="6" t="s">
        <v>116</v>
      </c>
      <c r="H3322" s="6" t="s">
        <v>19</v>
      </c>
      <c r="I3322" s="25">
        <v>0.30000000000000004</v>
      </c>
      <c r="J3322" s="22">
        <v>2750</v>
      </c>
      <c r="K3322" s="23">
        <f t="shared" si="188"/>
        <v>825.00000000000011</v>
      </c>
      <c r="L3322" s="23">
        <f t="shared" si="189"/>
        <v>330.00000000000006</v>
      </c>
      <c r="M3322" s="33">
        <v>0.4</v>
      </c>
      <c r="N3322" s="30">
        <f t="shared" si="185"/>
        <v>0.3</v>
      </c>
      <c r="O3322" s="31">
        <v>825</v>
      </c>
      <c r="P3322" s="31">
        <v>330</v>
      </c>
      <c r="Q3322" s="30">
        <f t="shared" si="186"/>
        <v>247.50000000000003</v>
      </c>
      <c r="R3322" s="27">
        <f t="shared" si="187"/>
        <v>2</v>
      </c>
    </row>
    <row r="3323" spans="1:18">
      <c r="A3323" s="1"/>
      <c r="B3323" s="6" t="s">
        <v>14</v>
      </c>
      <c r="C3323" s="6">
        <v>1185732</v>
      </c>
      <c r="D3323" s="7">
        <v>44242</v>
      </c>
      <c r="E3323" s="6" t="s">
        <v>15</v>
      </c>
      <c r="F3323" s="6" t="s">
        <v>115</v>
      </c>
      <c r="G3323" s="6" t="s">
        <v>116</v>
      </c>
      <c r="H3323" s="6" t="s">
        <v>20</v>
      </c>
      <c r="I3323" s="25">
        <v>0.35</v>
      </c>
      <c r="J3323" s="22">
        <v>1500</v>
      </c>
      <c r="K3323" s="23">
        <f t="shared" si="188"/>
        <v>525</v>
      </c>
      <c r="L3323" s="23">
        <f t="shared" si="189"/>
        <v>210</v>
      </c>
      <c r="M3323" s="33">
        <v>0.4</v>
      </c>
      <c r="N3323" s="30">
        <f t="shared" si="185"/>
        <v>0.35</v>
      </c>
      <c r="O3323" s="31">
        <v>525</v>
      </c>
      <c r="P3323" s="31">
        <v>210</v>
      </c>
      <c r="Q3323" s="30">
        <f t="shared" si="186"/>
        <v>183.75</v>
      </c>
      <c r="R3323" s="27">
        <f t="shared" si="187"/>
        <v>2</v>
      </c>
    </row>
    <row r="3324" spans="1:18">
      <c r="A3324" s="1"/>
      <c r="B3324" s="6" t="s">
        <v>14</v>
      </c>
      <c r="C3324" s="6">
        <v>1185732</v>
      </c>
      <c r="D3324" s="7">
        <v>44242</v>
      </c>
      <c r="E3324" s="6" t="s">
        <v>15</v>
      </c>
      <c r="F3324" s="6" t="s">
        <v>115</v>
      </c>
      <c r="G3324" s="6" t="s">
        <v>116</v>
      </c>
      <c r="H3324" s="6" t="s">
        <v>21</v>
      </c>
      <c r="I3324" s="25">
        <v>0.5</v>
      </c>
      <c r="J3324" s="22">
        <v>2250</v>
      </c>
      <c r="K3324" s="23">
        <f t="shared" si="188"/>
        <v>1125</v>
      </c>
      <c r="L3324" s="23">
        <f t="shared" si="189"/>
        <v>337.5</v>
      </c>
      <c r="M3324" s="33">
        <v>0.3</v>
      </c>
      <c r="N3324" s="30">
        <f t="shared" si="185"/>
        <v>0.5</v>
      </c>
      <c r="O3324" s="31">
        <v>1125</v>
      </c>
      <c r="P3324" s="31">
        <v>337.5</v>
      </c>
      <c r="Q3324" s="30">
        <f t="shared" si="186"/>
        <v>562.5</v>
      </c>
      <c r="R3324" s="27">
        <f t="shared" si="187"/>
        <v>2</v>
      </c>
    </row>
    <row r="3325" spans="1:18">
      <c r="A3325" s="1"/>
      <c r="B3325" s="6" t="s">
        <v>14</v>
      </c>
      <c r="C3325" s="6">
        <v>1185732</v>
      </c>
      <c r="D3325" s="7">
        <v>44242</v>
      </c>
      <c r="E3325" s="6" t="s">
        <v>15</v>
      </c>
      <c r="F3325" s="6" t="s">
        <v>115</v>
      </c>
      <c r="G3325" s="6" t="s">
        <v>116</v>
      </c>
      <c r="H3325" s="6" t="s">
        <v>22</v>
      </c>
      <c r="I3325" s="25">
        <v>0.4</v>
      </c>
      <c r="J3325" s="22">
        <v>3250</v>
      </c>
      <c r="K3325" s="23">
        <f t="shared" si="188"/>
        <v>1300</v>
      </c>
      <c r="L3325" s="23">
        <f t="shared" si="189"/>
        <v>520</v>
      </c>
      <c r="M3325" s="33">
        <v>0.4</v>
      </c>
      <c r="N3325" s="30">
        <f t="shared" si="185"/>
        <v>0.4</v>
      </c>
      <c r="O3325" s="31">
        <v>1300</v>
      </c>
      <c r="P3325" s="31">
        <v>520</v>
      </c>
      <c r="Q3325" s="30">
        <f t="shared" si="186"/>
        <v>520</v>
      </c>
      <c r="R3325" s="27">
        <f t="shared" si="187"/>
        <v>2</v>
      </c>
    </row>
    <row r="3326" spans="1:18">
      <c r="A3326" s="1"/>
      <c r="B3326" s="6" t="s">
        <v>14</v>
      </c>
      <c r="C3326" s="6">
        <v>1185732</v>
      </c>
      <c r="D3326" s="7">
        <v>44268</v>
      </c>
      <c r="E3326" s="6" t="s">
        <v>15</v>
      </c>
      <c r="F3326" s="6" t="s">
        <v>115</v>
      </c>
      <c r="G3326" s="6" t="s">
        <v>116</v>
      </c>
      <c r="H3326" s="6" t="s">
        <v>17</v>
      </c>
      <c r="I3326" s="25">
        <v>0.4</v>
      </c>
      <c r="J3326" s="22">
        <v>5450</v>
      </c>
      <c r="K3326" s="23">
        <f t="shared" si="188"/>
        <v>2180</v>
      </c>
      <c r="L3326" s="23">
        <f t="shared" si="189"/>
        <v>763</v>
      </c>
      <c r="M3326" s="33">
        <v>0.35</v>
      </c>
      <c r="N3326" s="30">
        <f t="shared" si="185"/>
        <v>0.4</v>
      </c>
      <c r="O3326" s="31">
        <v>2180</v>
      </c>
      <c r="P3326" s="31">
        <v>763</v>
      </c>
      <c r="Q3326" s="30">
        <f t="shared" si="186"/>
        <v>872</v>
      </c>
      <c r="R3326" s="27">
        <f t="shared" si="187"/>
        <v>3</v>
      </c>
    </row>
    <row r="3327" spans="1:18">
      <c r="A3327" s="1"/>
      <c r="B3327" s="6" t="s">
        <v>14</v>
      </c>
      <c r="C3327" s="6">
        <v>1185732</v>
      </c>
      <c r="D3327" s="7">
        <v>44268</v>
      </c>
      <c r="E3327" s="6" t="s">
        <v>15</v>
      </c>
      <c r="F3327" s="6" t="s">
        <v>115</v>
      </c>
      <c r="G3327" s="6" t="s">
        <v>116</v>
      </c>
      <c r="H3327" s="6" t="s">
        <v>18</v>
      </c>
      <c r="I3327" s="25">
        <v>0.4</v>
      </c>
      <c r="J3327" s="22">
        <v>2500</v>
      </c>
      <c r="K3327" s="23">
        <f t="shared" si="188"/>
        <v>1000</v>
      </c>
      <c r="L3327" s="23">
        <f t="shared" si="189"/>
        <v>350</v>
      </c>
      <c r="M3327" s="33">
        <v>0.35</v>
      </c>
      <c r="N3327" s="30">
        <f t="shared" si="185"/>
        <v>0.4</v>
      </c>
      <c r="O3327" s="31">
        <v>1000</v>
      </c>
      <c r="P3327" s="31">
        <v>350</v>
      </c>
      <c r="Q3327" s="30">
        <f t="shared" si="186"/>
        <v>400</v>
      </c>
      <c r="R3327" s="27">
        <f t="shared" si="187"/>
        <v>3</v>
      </c>
    </row>
    <row r="3328" spans="1:18">
      <c r="A3328" s="1"/>
      <c r="B3328" s="6" t="s">
        <v>14</v>
      </c>
      <c r="C3328" s="6">
        <v>1185732</v>
      </c>
      <c r="D3328" s="7">
        <v>44268</v>
      </c>
      <c r="E3328" s="6" t="s">
        <v>15</v>
      </c>
      <c r="F3328" s="6" t="s">
        <v>115</v>
      </c>
      <c r="G3328" s="6" t="s">
        <v>116</v>
      </c>
      <c r="H3328" s="6" t="s">
        <v>19</v>
      </c>
      <c r="I3328" s="25">
        <v>0.30000000000000004</v>
      </c>
      <c r="J3328" s="22">
        <v>2750</v>
      </c>
      <c r="K3328" s="23">
        <f t="shared" si="188"/>
        <v>825.00000000000011</v>
      </c>
      <c r="L3328" s="23">
        <f t="shared" si="189"/>
        <v>330.00000000000006</v>
      </c>
      <c r="M3328" s="33">
        <v>0.4</v>
      </c>
      <c r="N3328" s="30">
        <f t="shared" si="185"/>
        <v>0.3</v>
      </c>
      <c r="O3328" s="31">
        <v>825</v>
      </c>
      <c r="P3328" s="31">
        <v>330</v>
      </c>
      <c r="Q3328" s="30">
        <f t="shared" si="186"/>
        <v>247.50000000000003</v>
      </c>
      <c r="R3328" s="27">
        <f t="shared" si="187"/>
        <v>3</v>
      </c>
    </row>
    <row r="3329" spans="1:18">
      <c r="A3329" s="1"/>
      <c r="B3329" s="6" t="s">
        <v>14</v>
      </c>
      <c r="C3329" s="6">
        <v>1185732</v>
      </c>
      <c r="D3329" s="7">
        <v>44268</v>
      </c>
      <c r="E3329" s="6" t="s">
        <v>15</v>
      </c>
      <c r="F3329" s="6" t="s">
        <v>115</v>
      </c>
      <c r="G3329" s="6" t="s">
        <v>116</v>
      </c>
      <c r="H3329" s="6" t="s">
        <v>20</v>
      </c>
      <c r="I3329" s="25">
        <v>0.35</v>
      </c>
      <c r="J3329" s="22">
        <v>1250</v>
      </c>
      <c r="K3329" s="23">
        <f t="shared" si="188"/>
        <v>437.5</v>
      </c>
      <c r="L3329" s="23">
        <f t="shared" si="189"/>
        <v>175</v>
      </c>
      <c r="M3329" s="33">
        <v>0.4</v>
      </c>
      <c r="N3329" s="30">
        <f t="shared" si="185"/>
        <v>0.35</v>
      </c>
      <c r="O3329" s="31">
        <v>437.5</v>
      </c>
      <c r="P3329" s="31">
        <v>175</v>
      </c>
      <c r="Q3329" s="30">
        <f t="shared" si="186"/>
        <v>153.125</v>
      </c>
      <c r="R3329" s="27">
        <f t="shared" si="187"/>
        <v>3</v>
      </c>
    </row>
    <row r="3330" spans="1:18">
      <c r="A3330" s="1"/>
      <c r="B3330" s="6" t="s">
        <v>14</v>
      </c>
      <c r="C3330" s="6">
        <v>1185732</v>
      </c>
      <c r="D3330" s="7">
        <v>44268</v>
      </c>
      <c r="E3330" s="6" t="s">
        <v>15</v>
      </c>
      <c r="F3330" s="6" t="s">
        <v>115</v>
      </c>
      <c r="G3330" s="6" t="s">
        <v>116</v>
      </c>
      <c r="H3330" s="6" t="s">
        <v>21</v>
      </c>
      <c r="I3330" s="25">
        <v>0.5</v>
      </c>
      <c r="J3330" s="22">
        <v>1750</v>
      </c>
      <c r="K3330" s="23">
        <f t="shared" si="188"/>
        <v>875</v>
      </c>
      <c r="L3330" s="23">
        <f t="shared" si="189"/>
        <v>262.5</v>
      </c>
      <c r="M3330" s="33">
        <v>0.3</v>
      </c>
      <c r="N3330" s="30">
        <f t="shared" si="185"/>
        <v>0.5</v>
      </c>
      <c r="O3330" s="31">
        <v>875</v>
      </c>
      <c r="P3330" s="31">
        <v>262.5</v>
      </c>
      <c r="Q3330" s="30">
        <f t="shared" si="186"/>
        <v>437.5</v>
      </c>
      <c r="R3330" s="27">
        <f t="shared" si="187"/>
        <v>3</v>
      </c>
    </row>
    <row r="3331" spans="1:18">
      <c r="A3331" s="1"/>
      <c r="B3331" s="6" t="s">
        <v>14</v>
      </c>
      <c r="C3331" s="6">
        <v>1185732</v>
      </c>
      <c r="D3331" s="7">
        <v>44268</v>
      </c>
      <c r="E3331" s="6" t="s">
        <v>15</v>
      </c>
      <c r="F3331" s="6" t="s">
        <v>115</v>
      </c>
      <c r="G3331" s="6" t="s">
        <v>116</v>
      </c>
      <c r="H3331" s="6" t="s">
        <v>22</v>
      </c>
      <c r="I3331" s="25">
        <v>0.4</v>
      </c>
      <c r="J3331" s="22">
        <v>2750</v>
      </c>
      <c r="K3331" s="23">
        <f t="shared" si="188"/>
        <v>1100</v>
      </c>
      <c r="L3331" s="23">
        <f t="shared" si="189"/>
        <v>440</v>
      </c>
      <c r="M3331" s="33">
        <v>0.4</v>
      </c>
      <c r="N3331" s="30">
        <f t="shared" ref="N3331:N3394" si="190">_xlfn.NUMBERVALUE(SUBSTITUTE(I3331,"$",""))</f>
        <v>0.4</v>
      </c>
      <c r="O3331" s="31">
        <v>1100</v>
      </c>
      <c r="P3331" s="31">
        <v>440</v>
      </c>
      <c r="Q3331" s="30">
        <f t="shared" ref="Q3331:Q3394" si="191">N3331*K3331</f>
        <v>440</v>
      </c>
      <c r="R3331" s="27">
        <f t="shared" si="187"/>
        <v>3</v>
      </c>
    </row>
    <row r="3332" spans="1:18">
      <c r="A3332" s="1"/>
      <c r="B3332" s="6" t="s">
        <v>14</v>
      </c>
      <c r="C3332" s="6">
        <v>1185732</v>
      </c>
      <c r="D3332" s="7">
        <v>44300</v>
      </c>
      <c r="E3332" s="6" t="s">
        <v>15</v>
      </c>
      <c r="F3332" s="6" t="s">
        <v>115</v>
      </c>
      <c r="G3332" s="6" t="s">
        <v>116</v>
      </c>
      <c r="H3332" s="6" t="s">
        <v>17</v>
      </c>
      <c r="I3332" s="25">
        <v>0.4</v>
      </c>
      <c r="J3332" s="22">
        <v>5250</v>
      </c>
      <c r="K3332" s="23">
        <f t="shared" si="188"/>
        <v>2100</v>
      </c>
      <c r="L3332" s="23">
        <f t="shared" si="189"/>
        <v>735</v>
      </c>
      <c r="M3332" s="33">
        <v>0.35</v>
      </c>
      <c r="N3332" s="30">
        <f t="shared" si="190"/>
        <v>0.4</v>
      </c>
      <c r="O3332" s="31">
        <v>2100</v>
      </c>
      <c r="P3332" s="31">
        <v>735</v>
      </c>
      <c r="Q3332" s="30">
        <f t="shared" si="191"/>
        <v>840</v>
      </c>
      <c r="R3332" s="27">
        <f t="shared" si="187"/>
        <v>4</v>
      </c>
    </row>
    <row r="3333" spans="1:18">
      <c r="A3333" s="1"/>
      <c r="B3333" s="6" t="s">
        <v>14</v>
      </c>
      <c r="C3333" s="6">
        <v>1185732</v>
      </c>
      <c r="D3333" s="7">
        <v>44300</v>
      </c>
      <c r="E3333" s="6" t="s">
        <v>15</v>
      </c>
      <c r="F3333" s="6" t="s">
        <v>115</v>
      </c>
      <c r="G3333" s="6" t="s">
        <v>116</v>
      </c>
      <c r="H3333" s="6" t="s">
        <v>18</v>
      </c>
      <c r="I3333" s="25">
        <v>0.4</v>
      </c>
      <c r="J3333" s="22">
        <v>2250</v>
      </c>
      <c r="K3333" s="23">
        <f t="shared" si="188"/>
        <v>900</v>
      </c>
      <c r="L3333" s="23">
        <f t="shared" si="189"/>
        <v>315</v>
      </c>
      <c r="M3333" s="33">
        <v>0.35</v>
      </c>
      <c r="N3333" s="30">
        <f t="shared" si="190"/>
        <v>0.4</v>
      </c>
      <c r="O3333" s="31">
        <v>900</v>
      </c>
      <c r="P3333" s="31">
        <v>315</v>
      </c>
      <c r="Q3333" s="30">
        <f t="shared" si="191"/>
        <v>360</v>
      </c>
      <c r="R3333" s="27">
        <f t="shared" si="187"/>
        <v>4</v>
      </c>
    </row>
    <row r="3334" spans="1:18">
      <c r="A3334" s="1"/>
      <c r="B3334" s="6" t="s">
        <v>14</v>
      </c>
      <c r="C3334" s="6">
        <v>1185732</v>
      </c>
      <c r="D3334" s="7">
        <v>44300</v>
      </c>
      <c r="E3334" s="6" t="s">
        <v>15</v>
      </c>
      <c r="F3334" s="6" t="s">
        <v>115</v>
      </c>
      <c r="G3334" s="6" t="s">
        <v>116</v>
      </c>
      <c r="H3334" s="6" t="s">
        <v>19</v>
      </c>
      <c r="I3334" s="25">
        <v>0.30000000000000004</v>
      </c>
      <c r="J3334" s="22">
        <v>2250</v>
      </c>
      <c r="K3334" s="23">
        <f t="shared" si="188"/>
        <v>675.00000000000011</v>
      </c>
      <c r="L3334" s="23">
        <f t="shared" si="189"/>
        <v>270.00000000000006</v>
      </c>
      <c r="M3334" s="33">
        <v>0.4</v>
      </c>
      <c r="N3334" s="30">
        <f t="shared" si="190"/>
        <v>0.3</v>
      </c>
      <c r="O3334" s="31">
        <v>675</v>
      </c>
      <c r="P3334" s="31">
        <v>270</v>
      </c>
      <c r="Q3334" s="30">
        <f t="shared" si="191"/>
        <v>202.50000000000003</v>
      </c>
      <c r="R3334" s="27">
        <f t="shared" si="187"/>
        <v>4</v>
      </c>
    </row>
    <row r="3335" spans="1:18">
      <c r="A3335" s="1"/>
      <c r="B3335" s="6" t="s">
        <v>14</v>
      </c>
      <c r="C3335" s="6">
        <v>1185732</v>
      </c>
      <c r="D3335" s="7">
        <v>44300</v>
      </c>
      <c r="E3335" s="6" t="s">
        <v>15</v>
      </c>
      <c r="F3335" s="6" t="s">
        <v>115</v>
      </c>
      <c r="G3335" s="6" t="s">
        <v>116</v>
      </c>
      <c r="H3335" s="6" t="s">
        <v>20</v>
      </c>
      <c r="I3335" s="25">
        <v>0.35</v>
      </c>
      <c r="J3335" s="22">
        <v>1500</v>
      </c>
      <c r="K3335" s="23">
        <f t="shared" si="188"/>
        <v>525</v>
      </c>
      <c r="L3335" s="23">
        <f t="shared" si="189"/>
        <v>210</v>
      </c>
      <c r="M3335" s="33">
        <v>0.4</v>
      </c>
      <c r="N3335" s="30">
        <f t="shared" si="190"/>
        <v>0.35</v>
      </c>
      <c r="O3335" s="31">
        <v>525</v>
      </c>
      <c r="P3335" s="31">
        <v>210</v>
      </c>
      <c r="Q3335" s="30">
        <f t="shared" si="191"/>
        <v>183.75</v>
      </c>
      <c r="R3335" s="27">
        <f t="shared" si="187"/>
        <v>4</v>
      </c>
    </row>
    <row r="3336" spans="1:18">
      <c r="A3336" s="1"/>
      <c r="B3336" s="6" t="s">
        <v>14</v>
      </c>
      <c r="C3336" s="6">
        <v>1185732</v>
      </c>
      <c r="D3336" s="7">
        <v>44300</v>
      </c>
      <c r="E3336" s="6" t="s">
        <v>15</v>
      </c>
      <c r="F3336" s="6" t="s">
        <v>115</v>
      </c>
      <c r="G3336" s="6" t="s">
        <v>116</v>
      </c>
      <c r="H3336" s="6" t="s">
        <v>21</v>
      </c>
      <c r="I3336" s="25">
        <v>0.5</v>
      </c>
      <c r="J3336" s="22">
        <v>1500</v>
      </c>
      <c r="K3336" s="23">
        <f t="shared" si="188"/>
        <v>750</v>
      </c>
      <c r="L3336" s="23">
        <f t="shared" si="189"/>
        <v>225</v>
      </c>
      <c r="M3336" s="33">
        <v>0.3</v>
      </c>
      <c r="N3336" s="30">
        <f t="shared" si="190"/>
        <v>0.5</v>
      </c>
      <c r="O3336" s="31">
        <v>750</v>
      </c>
      <c r="P3336" s="31">
        <v>225</v>
      </c>
      <c r="Q3336" s="30">
        <f t="shared" si="191"/>
        <v>375</v>
      </c>
      <c r="R3336" s="27">
        <f t="shared" si="187"/>
        <v>4</v>
      </c>
    </row>
    <row r="3337" spans="1:18">
      <c r="A3337" s="1"/>
      <c r="B3337" s="6" t="s">
        <v>14</v>
      </c>
      <c r="C3337" s="6">
        <v>1185732</v>
      </c>
      <c r="D3337" s="7">
        <v>44300</v>
      </c>
      <c r="E3337" s="6" t="s">
        <v>15</v>
      </c>
      <c r="F3337" s="6" t="s">
        <v>115</v>
      </c>
      <c r="G3337" s="6" t="s">
        <v>116</v>
      </c>
      <c r="H3337" s="6" t="s">
        <v>22</v>
      </c>
      <c r="I3337" s="25">
        <v>0.4</v>
      </c>
      <c r="J3337" s="22">
        <v>3000</v>
      </c>
      <c r="K3337" s="23">
        <f t="shared" si="188"/>
        <v>1200</v>
      </c>
      <c r="L3337" s="23">
        <f t="shared" si="189"/>
        <v>480</v>
      </c>
      <c r="M3337" s="33">
        <v>0.4</v>
      </c>
      <c r="N3337" s="30">
        <f t="shared" si="190"/>
        <v>0.4</v>
      </c>
      <c r="O3337" s="31">
        <v>1200</v>
      </c>
      <c r="P3337" s="31">
        <v>480</v>
      </c>
      <c r="Q3337" s="30">
        <f t="shared" si="191"/>
        <v>480</v>
      </c>
      <c r="R3337" s="27">
        <f t="shared" si="187"/>
        <v>4</v>
      </c>
    </row>
    <row r="3338" spans="1:18">
      <c r="A3338" s="1"/>
      <c r="B3338" s="6" t="s">
        <v>14</v>
      </c>
      <c r="C3338" s="6">
        <v>1185732</v>
      </c>
      <c r="D3338" s="7">
        <v>44329</v>
      </c>
      <c r="E3338" s="6" t="s">
        <v>15</v>
      </c>
      <c r="F3338" s="6" t="s">
        <v>115</v>
      </c>
      <c r="G3338" s="6" t="s">
        <v>116</v>
      </c>
      <c r="H3338" s="6" t="s">
        <v>17</v>
      </c>
      <c r="I3338" s="25">
        <v>0.54999999999999993</v>
      </c>
      <c r="J3338" s="22">
        <v>5700</v>
      </c>
      <c r="K3338" s="23">
        <f t="shared" si="188"/>
        <v>3134.9999999999995</v>
      </c>
      <c r="L3338" s="23">
        <f t="shared" si="189"/>
        <v>1097.2499999999998</v>
      </c>
      <c r="M3338" s="33">
        <v>0.35</v>
      </c>
      <c r="N3338" s="30">
        <f t="shared" si="190"/>
        <v>0.55000000000000004</v>
      </c>
      <c r="O3338" s="31">
        <v>3135</v>
      </c>
      <c r="P3338" s="31">
        <v>1097.25</v>
      </c>
      <c r="Q3338" s="30">
        <f t="shared" si="191"/>
        <v>1724.25</v>
      </c>
      <c r="R3338" s="27">
        <f t="shared" ref="R3338:R3401" si="192">MONTH(D3338)</f>
        <v>5</v>
      </c>
    </row>
    <row r="3339" spans="1:18">
      <c r="A3339" s="1"/>
      <c r="B3339" s="6" t="s">
        <v>14</v>
      </c>
      <c r="C3339" s="6">
        <v>1185732</v>
      </c>
      <c r="D3339" s="7">
        <v>44329</v>
      </c>
      <c r="E3339" s="6" t="s">
        <v>15</v>
      </c>
      <c r="F3339" s="6" t="s">
        <v>115</v>
      </c>
      <c r="G3339" s="6" t="s">
        <v>116</v>
      </c>
      <c r="H3339" s="6" t="s">
        <v>18</v>
      </c>
      <c r="I3339" s="25">
        <v>0.5</v>
      </c>
      <c r="J3339" s="22">
        <v>2750</v>
      </c>
      <c r="K3339" s="23">
        <f t="shared" si="188"/>
        <v>1375</v>
      </c>
      <c r="L3339" s="23">
        <f t="shared" si="189"/>
        <v>481.24999999999994</v>
      </c>
      <c r="M3339" s="33">
        <v>0.35</v>
      </c>
      <c r="N3339" s="30">
        <f t="shared" si="190"/>
        <v>0.5</v>
      </c>
      <c r="O3339" s="31">
        <v>1375</v>
      </c>
      <c r="P3339" s="31">
        <v>481.25</v>
      </c>
      <c r="Q3339" s="30">
        <f t="shared" si="191"/>
        <v>687.5</v>
      </c>
      <c r="R3339" s="27">
        <f t="shared" si="192"/>
        <v>5</v>
      </c>
    </row>
    <row r="3340" spans="1:18">
      <c r="A3340" s="1"/>
      <c r="B3340" s="6" t="s">
        <v>14</v>
      </c>
      <c r="C3340" s="6">
        <v>1185732</v>
      </c>
      <c r="D3340" s="7">
        <v>44329</v>
      </c>
      <c r="E3340" s="6" t="s">
        <v>15</v>
      </c>
      <c r="F3340" s="6" t="s">
        <v>115</v>
      </c>
      <c r="G3340" s="6" t="s">
        <v>116</v>
      </c>
      <c r="H3340" s="6" t="s">
        <v>19</v>
      </c>
      <c r="I3340" s="25">
        <v>0.45</v>
      </c>
      <c r="J3340" s="22">
        <v>3000</v>
      </c>
      <c r="K3340" s="23">
        <f t="shared" si="188"/>
        <v>1350</v>
      </c>
      <c r="L3340" s="23">
        <f t="shared" si="189"/>
        <v>540</v>
      </c>
      <c r="M3340" s="33">
        <v>0.4</v>
      </c>
      <c r="N3340" s="30">
        <f t="shared" si="190"/>
        <v>0.45</v>
      </c>
      <c r="O3340" s="31">
        <v>1350</v>
      </c>
      <c r="P3340" s="31">
        <v>540</v>
      </c>
      <c r="Q3340" s="30">
        <f t="shared" si="191"/>
        <v>607.5</v>
      </c>
      <c r="R3340" s="27">
        <f t="shared" si="192"/>
        <v>5</v>
      </c>
    </row>
    <row r="3341" spans="1:18">
      <c r="A3341" s="1"/>
      <c r="B3341" s="6" t="s">
        <v>14</v>
      </c>
      <c r="C3341" s="6">
        <v>1185732</v>
      </c>
      <c r="D3341" s="7">
        <v>44329</v>
      </c>
      <c r="E3341" s="6" t="s">
        <v>15</v>
      </c>
      <c r="F3341" s="6" t="s">
        <v>115</v>
      </c>
      <c r="G3341" s="6" t="s">
        <v>116</v>
      </c>
      <c r="H3341" s="6" t="s">
        <v>20</v>
      </c>
      <c r="I3341" s="25">
        <v>0.45</v>
      </c>
      <c r="J3341" s="22">
        <v>2500</v>
      </c>
      <c r="K3341" s="23">
        <f t="shared" si="188"/>
        <v>1125</v>
      </c>
      <c r="L3341" s="23">
        <f t="shared" si="189"/>
        <v>450</v>
      </c>
      <c r="M3341" s="33">
        <v>0.4</v>
      </c>
      <c r="N3341" s="30">
        <f t="shared" si="190"/>
        <v>0.45</v>
      </c>
      <c r="O3341" s="31">
        <v>1125</v>
      </c>
      <c r="P3341" s="31">
        <v>450</v>
      </c>
      <c r="Q3341" s="30">
        <f t="shared" si="191"/>
        <v>506.25</v>
      </c>
      <c r="R3341" s="27">
        <f t="shared" si="192"/>
        <v>5</v>
      </c>
    </row>
    <row r="3342" spans="1:18">
      <c r="A3342" s="1"/>
      <c r="B3342" s="6" t="s">
        <v>14</v>
      </c>
      <c r="C3342" s="6">
        <v>1185732</v>
      </c>
      <c r="D3342" s="7">
        <v>44329</v>
      </c>
      <c r="E3342" s="6" t="s">
        <v>15</v>
      </c>
      <c r="F3342" s="6" t="s">
        <v>115</v>
      </c>
      <c r="G3342" s="6" t="s">
        <v>116</v>
      </c>
      <c r="H3342" s="6" t="s">
        <v>21</v>
      </c>
      <c r="I3342" s="25">
        <v>0.54999999999999993</v>
      </c>
      <c r="J3342" s="22">
        <v>2750</v>
      </c>
      <c r="K3342" s="23">
        <f t="shared" si="188"/>
        <v>1512.4999999999998</v>
      </c>
      <c r="L3342" s="23">
        <f t="shared" si="189"/>
        <v>453.74999999999994</v>
      </c>
      <c r="M3342" s="33">
        <v>0.3</v>
      </c>
      <c r="N3342" s="30">
        <f t="shared" si="190"/>
        <v>0.55000000000000004</v>
      </c>
      <c r="O3342" s="31">
        <v>1512.5</v>
      </c>
      <c r="P3342" s="31">
        <v>453.75</v>
      </c>
      <c r="Q3342" s="30">
        <f t="shared" si="191"/>
        <v>831.87499999999989</v>
      </c>
      <c r="R3342" s="27">
        <f t="shared" si="192"/>
        <v>5</v>
      </c>
    </row>
    <row r="3343" spans="1:18">
      <c r="A3343" s="1"/>
      <c r="B3343" s="6" t="s">
        <v>14</v>
      </c>
      <c r="C3343" s="6">
        <v>1185732</v>
      </c>
      <c r="D3343" s="7">
        <v>44329</v>
      </c>
      <c r="E3343" s="6" t="s">
        <v>15</v>
      </c>
      <c r="F3343" s="6" t="s">
        <v>115</v>
      </c>
      <c r="G3343" s="6" t="s">
        <v>116</v>
      </c>
      <c r="H3343" s="6" t="s">
        <v>22</v>
      </c>
      <c r="I3343" s="25">
        <v>0.6</v>
      </c>
      <c r="J3343" s="22">
        <v>4000</v>
      </c>
      <c r="K3343" s="23">
        <f t="shared" si="188"/>
        <v>2400</v>
      </c>
      <c r="L3343" s="23">
        <f t="shared" si="189"/>
        <v>960</v>
      </c>
      <c r="M3343" s="33">
        <v>0.4</v>
      </c>
      <c r="N3343" s="30">
        <f t="shared" si="190"/>
        <v>0.6</v>
      </c>
      <c r="O3343" s="31">
        <v>2400</v>
      </c>
      <c r="P3343" s="31">
        <v>960</v>
      </c>
      <c r="Q3343" s="30">
        <f t="shared" si="191"/>
        <v>1440</v>
      </c>
      <c r="R3343" s="27">
        <f t="shared" si="192"/>
        <v>5</v>
      </c>
    </row>
    <row r="3344" spans="1:18">
      <c r="A3344" s="1"/>
      <c r="B3344" s="6" t="s">
        <v>14</v>
      </c>
      <c r="C3344" s="6">
        <v>1185732</v>
      </c>
      <c r="D3344" s="7">
        <v>44362</v>
      </c>
      <c r="E3344" s="6" t="s">
        <v>15</v>
      </c>
      <c r="F3344" s="6" t="s">
        <v>115</v>
      </c>
      <c r="G3344" s="6" t="s">
        <v>116</v>
      </c>
      <c r="H3344" s="6" t="s">
        <v>17</v>
      </c>
      <c r="I3344" s="25">
        <v>0.54999999999999993</v>
      </c>
      <c r="J3344" s="22">
        <v>6500</v>
      </c>
      <c r="K3344" s="23">
        <f t="shared" si="188"/>
        <v>3574.9999999999995</v>
      </c>
      <c r="L3344" s="23">
        <f t="shared" si="189"/>
        <v>1251.2499999999998</v>
      </c>
      <c r="M3344" s="33">
        <v>0.35</v>
      </c>
      <c r="N3344" s="30">
        <f t="shared" si="190"/>
        <v>0.55000000000000004</v>
      </c>
      <c r="O3344" s="31">
        <v>3575</v>
      </c>
      <c r="P3344" s="31">
        <v>1251.25</v>
      </c>
      <c r="Q3344" s="30">
        <f t="shared" si="191"/>
        <v>1966.25</v>
      </c>
      <c r="R3344" s="27">
        <f t="shared" si="192"/>
        <v>6</v>
      </c>
    </row>
    <row r="3345" spans="1:18">
      <c r="A3345" s="1"/>
      <c r="B3345" s="6" t="s">
        <v>14</v>
      </c>
      <c r="C3345" s="6">
        <v>1185732</v>
      </c>
      <c r="D3345" s="7">
        <v>44362</v>
      </c>
      <c r="E3345" s="6" t="s">
        <v>15</v>
      </c>
      <c r="F3345" s="6" t="s">
        <v>115</v>
      </c>
      <c r="G3345" s="6" t="s">
        <v>116</v>
      </c>
      <c r="H3345" s="6" t="s">
        <v>18</v>
      </c>
      <c r="I3345" s="25">
        <v>0.5</v>
      </c>
      <c r="J3345" s="22">
        <v>4000</v>
      </c>
      <c r="K3345" s="23">
        <f t="shared" si="188"/>
        <v>2000</v>
      </c>
      <c r="L3345" s="23">
        <f t="shared" si="189"/>
        <v>700</v>
      </c>
      <c r="M3345" s="33">
        <v>0.35</v>
      </c>
      <c r="N3345" s="30">
        <f t="shared" si="190"/>
        <v>0.5</v>
      </c>
      <c r="O3345" s="31">
        <v>2000</v>
      </c>
      <c r="P3345" s="31">
        <v>700</v>
      </c>
      <c r="Q3345" s="30">
        <f t="shared" si="191"/>
        <v>1000</v>
      </c>
      <c r="R3345" s="27">
        <f t="shared" si="192"/>
        <v>6</v>
      </c>
    </row>
    <row r="3346" spans="1:18">
      <c r="A3346" s="1"/>
      <c r="B3346" s="6" t="s">
        <v>14</v>
      </c>
      <c r="C3346" s="6">
        <v>1185732</v>
      </c>
      <c r="D3346" s="7">
        <v>44362</v>
      </c>
      <c r="E3346" s="6" t="s">
        <v>15</v>
      </c>
      <c r="F3346" s="6" t="s">
        <v>115</v>
      </c>
      <c r="G3346" s="6" t="s">
        <v>116</v>
      </c>
      <c r="H3346" s="6" t="s">
        <v>19</v>
      </c>
      <c r="I3346" s="25">
        <v>0.45</v>
      </c>
      <c r="J3346" s="22">
        <v>3250</v>
      </c>
      <c r="K3346" s="23">
        <f t="shared" si="188"/>
        <v>1462.5</v>
      </c>
      <c r="L3346" s="23">
        <f t="shared" si="189"/>
        <v>585</v>
      </c>
      <c r="M3346" s="33">
        <v>0.4</v>
      </c>
      <c r="N3346" s="30">
        <f t="shared" si="190"/>
        <v>0.45</v>
      </c>
      <c r="O3346" s="31">
        <v>1462.5</v>
      </c>
      <c r="P3346" s="31">
        <v>585</v>
      </c>
      <c r="Q3346" s="30">
        <f t="shared" si="191"/>
        <v>658.125</v>
      </c>
      <c r="R3346" s="27">
        <f t="shared" si="192"/>
        <v>6</v>
      </c>
    </row>
    <row r="3347" spans="1:18">
      <c r="A3347" s="1"/>
      <c r="B3347" s="6" t="s">
        <v>14</v>
      </c>
      <c r="C3347" s="6">
        <v>1185732</v>
      </c>
      <c r="D3347" s="7">
        <v>44362</v>
      </c>
      <c r="E3347" s="6" t="s">
        <v>15</v>
      </c>
      <c r="F3347" s="6" t="s">
        <v>115</v>
      </c>
      <c r="G3347" s="6" t="s">
        <v>116</v>
      </c>
      <c r="H3347" s="6" t="s">
        <v>20</v>
      </c>
      <c r="I3347" s="25">
        <v>0.45</v>
      </c>
      <c r="J3347" s="22">
        <v>3000</v>
      </c>
      <c r="K3347" s="23">
        <f t="shared" si="188"/>
        <v>1350</v>
      </c>
      <c r="L3347" s="23">
        <f t="shared" si="189"/>
        <v>540</v>
      </c>
      <c r="M3347" s="33">
        <v>0.4</v>
      </c>
      <c r="N3347" s="30">
        <f t="shared" si="190"/>
        <v>0.45</v>
      </c>
      <c r="O3347" s="31">
        <v>1350</v>
      </c>
      <c r="P3347" s="31">
        <v>540</v>
      </c>
      <c r="Q3347" s="30">
        <f t="shared" si="191"/>
        <v>607.5</v>
      </c>
      <c r="R3347" s="27">
        <f t="shared" si="192"/>
        <v>6</v>
      </c>
    </row>
    <row r="3348" spans="1:18">
      <c r="A3348" s="1"/>
      <c r="B3348" s="6" t="s">
        <v>14</v>
      </c>
      <c r="C3348" s="6">
        <v>1185732</v>
      </c>
      <c r="D3348" s="7">
        <v>44362</v>
      </c>
      <c r="E3348" s="6" t="s">
        <v>15</v>
      </c>
      <c r="F3348" s="6" t="s">
        <v>115</v>
      </c>
      <c r="G3348" s="6" t="s">
        <v>116</v>
      </c>
      <c r="H3348" s="6" t="s">
        <v>21</v>
      </c>
      <c r="I3348" s="25">
        <v>0.54999999999999993</v>
      </c>
      <c r="J3348" s="22">
        <v>3000</v>
      </c>
      <c r="K3348" s="23">
        <f t="shared" si="188"/>
        <v>1649.9999999999998</v>
      </c>
      <c r="L3348" s="23">
        <f t="shared" si="189"/>
        <v>494.99999999999989</v>
      </c>
      <c r="M3348" s="33">
        <v>0.3</v>
      </c>
      <c r="N3348" s="30">
        <f t="shared" si="190"/>
        <v>0.55000000000000004</v>
      </c>
      <c r="O3348" s="31">
        <v>1650</v>
      </c>
      <c r="P3348" s="31">
        <v>495</v>
      </c>
      <c r="Q3348" s="30">
        <f t="shared" si="191"/>
        <v>907.5</v>
      </c>
      <c r="R3348" s="27">
        <f t="shared" si="192"/>
        <v>6</v>
      </c>
    </row>
    <row r="3349" spans="1:18">
      <c r="A3349" s="1"/>
      <c r="B3349" s="6" t="s">
        <v>14</v>
      </c>
      <c r="C3349" s="6">
        <v>1185732</v>
      </c>
      <c r="D3349" s="7">
        <v>44362</v>
      </c>
      <c r="E3349" s="6" t="s">
        <v>15</v>
      </c>
      <c r="F3349" s="6" t="s">
        <v>115</v>
      </c>
      <c r="G3349" s="6" t="s">
        <v>116</v>
      </c>
      <c r="H3349" s="6" t="s">
        <v>22</v>
      </c>
      <c r="I3349" s="25">
        <v>0.6</v>
      </c>
      <c r="J3349" s="22">
        <v>4500</v>
      </c>
      <c r="K3349" s="23">
        <f t="shared" si="188"/>
        <v>2700</v>
      </c>
      <c r="L3349" s="23">
        <f t="shared" si="189"/>
        <v>1080</v>
      </c>
      <c r="M3349" s="33">
        <v>0.4</v>
      </c>
      <c r="N3349" s="30">
        <f t="shared" si="190"/>
        <v>0.6</v>
      </c>
      <c r="O3349" s="31">
        <v>2700</v>
      </c>
      <c r="P3349" s="31">
        <v>1080</v>
      </c>
      <c r="Q3349" s="30">
        <f t="shared" si="191"/>
        <v>1620</v>
      </c>
      <c r="R3349" s="27">
        <f t="shared" si="192"/>
        <v>6</v>
      </c>
    </row>
    <row r="3350" spans="1:18">
      <c r="A3350" s="1"/>
      <c r="B3350" s="6" t="s">
        <v>14</v>
      </c>
      <c r="C3350" s="6">
        <v>1185732</v>
      </c>
      <c r="D3350" s="7">
        <v>44390</v>
      </c>
      <c r="E3350" s="6" t="s">
        <v>15</v>
      </c>
      <c r="F3350" s="6" t="s">
        <v>115</v>
      </c>
      <c r="G3350" s="6" t="s">
        <v>116</v>
      </c>
      <c r="H3350" s="6" t="s">
        <v>17</v>
      </c>
      <c r="I3350" s="25">
        <v>0.54999999999999993</v>
      </c>
      <c r="J3350" s="22">
        <v>6750</v>
      </c>
      <c r="K3350" s="23">
        <f t="shared" si="188"/>
        <v>3712.4999999999995</v>
      </c>
      <c r="L3350" s="23">
        <f t="shared" si="189"/>
        <v>1299.3749999999998</v>
      </c>
      <c r="M3350" s="33">
        <v>0.35</v>
      </c>
      <c r="N3350" s="30">
        <f t="shared" si="190"/>
        <v>0.55000000000000004</v>
      </c>
      <c r="O3350" s="31">
        <v>3712.5</v>
      </c>
      <c r="P3350" s="31">
        <v>1299.375</v>
      </c>
      <c r="Q3350" s="30">
        <f t="shared" si="191"/>
        <v>2041.875</v>
      </c>
      <c r="R3350" s="27">
        <f t="shared" si="192"/>
        <v>7</v>
      </c>
    </row>
    <row r="3351" spans="1:18">
      <c r="A3351" s="1"/>
      <c r="B3351" s="6" t="s">
        <v>14</v>
      </c>
      <c r="C3351" s="6">
        <v>1185732</v>
      </c>
      <c r="D3351" s="7">
        <v>44390</v>
      </c>
      <c r="E3351" s="6" t="s">
        <v>15</v>
      </c>
      <c r="F3351" s="6" t="s">
        <v>115</v>
      </c>
      <c r="G3351" s="6" t="s">
        <v>116</v>
      </c>
      <c r="H3351" s="6" t="s">
        <v>18</v>
      </c>
      <c r="I3351" s="25">
        <v>0.5</v>
      </c>
      <c r="J3351" s="22">
        <v>4250</v>
      </c>
      <c r="K3351" s="23">
        <f t="shared" si="188"/>
        <v>2125</v>
      </c>
      <c r="L3351" s="23">
        <f t="shared" si="189"/>
        <v>743.75</v>
      </c>
      <c r="M3351" s="33">
        <v>0.35</v>
      </c>
      <c r="N3351" s="30">
        <f t="shared" si="190"/>
        <v>0.5</v>
      </c>
      <c r="O3351" s="31">
        <v>2125</v>
      </c>
      <c r="P3351" s="31">
        <v>743.75</v>
      </c>
      <c r="Q3351" s="30">
        <f t="shared" si="191"/>
        <v>1062.5</v>
      </c>
      <c r="R3351" s="27">
        <f t="shared" si="192"/>
        <v>7</v>
      </c>
    </row>
    <row r="3352" spans="1:18">
      <c r="A3352" s="1"/>
      <c r="B3352" s="6" t="s">
        <v>14</v>
      </c>
      <c r="C3352" s="6">
        <v>1185732</v>
      </c>
      <c r="D3352" s="7">
        <v>44390</v>
      </c>
      <c r="E3352" s="6" t="s">
        <v>15</v>
      </c>
      <c r="F3352" s="6" t="s">
        <v>115</v>
      </c>
      <c r="G3352" s="6" t="s">
        <v>116</v>
      </c>
      <c r="H3352" s="6" t="s">
        <v>19</v>
      </c>
      <c r="I3352" s="25">
        <v>0.45</v>
      </c>
      <c r="J3352" s="22">
        <v>3500</v>
      </c>
      <c r="K3352" s="23">
        <f t="shared" si="188"/>
        <v>1575</v>
      </c>
      <c r="L3352" s="23">
        <f t="shared" si="189"/>
        <v>630</v>
      </c>
      <c r="M3352" s="33">
        <v>0.4</v>
      </c>
      <c r="N3352" s="30">
        <f t="shared" si="190"/>
        <v>0.45</v>
      </c>
      <c r="O3352" s="31">
        <v>1575</v>
      </c>
      <c r="P3352" s="31">
        <v>630</v>
      </c>
      <c r="Q3352" s="30">
        <f t="shared" si="191"/>
        <v>708.75</v>
      </c>
      <c r="R3352" s="27">
        <f t="shared" si="192"/>
        <v>7</v>
      </c>
    </row>
    <row r="3353" spans="1:18">
      <c r="A3353" s="1"/>
      <c r="B3353" s="6" t="s">
        <v>14</v>
      </c>
      <c r="C3353" s="6">
        <v>1185732</v>
      </c>
      <c r="D3353" s="7">
        <v>44390</v>
      </c>
      <c r="E3353" s="6" t="s">
        <v>15</v>
      </c>
      <c r="F3353" s="6" t="s">
        <v>115</v>
      </c>
      <c r="G3353" s="6" t="s">
        <v>116</v>
      </c>
      <c r="H3353" s="6" t="s">
        <v>20</v>
      </c>
      <c r="I3353" s="25">
        <v>0.45</v>
      </c>
      <c r="J3353" s="22">
        <v>3000</v>
      </c>
      <c r="K3353" s="23">
        <f t="shared" si="188"/>
        <v>1350</v>
      </c>
      <c r="L3353" s="23">
        <f t="shared" si="189"/>
        <v>540</v>
      </c>
      <c r="M3353" s="33">
        <v>0.4</v>
      </c>
      <c r="N3353" s="30">
        <f t="shared" si="190"/>
        <v>0.45</v>
      </c>
      <c r="O3353" s="31">
        <v>1350</v>
      </c>
      <c r="P3353" s="31">
        <v>540</v>
      </c>
      <c r="Q3353" s="30">
        <f t="shared" si="191"/>
        <v>607.5</v>
      </c>
      <c r="R3353" s="27">
        <f t="shared" si="192"/>
        <v>7</v>
      </c>
    </row>
    <row r="3354" spans="1:18">
      <c r="A3354" s="1"/>
      <c r="B3354" s="6" t="s">
        <v>14</v>
      </c>
      <c r="C3354" s="6">
        <v>1185732</v>
      </c>
      <c r="D3354" s="7">
        <v>44390</v>
      </c>
      <c r="E3354" s="6" t="s">
        <v>15</v>
      </c>
      <c r="F3354" s="6" t="s">
        <v>115</v>
      </c>
      <c r="G3354" s="6" t="s">
        <v>116</v>
      </c>
      <c r="H3354" s="6" t="s">
        <v>21</v>
      </c>
      <c r="I3354" s="25">
        <v>0.54999999999999993</v>
      </c>
      <c r="J3354" s="22">
        <v>3250</v>
      </c>
      <c r="K3354" s="23">
        <f t="shared" si="188"/>
        <v>1787.4999999999998</v>
      </c>
      <c r="L3354" s="23">
        <f t="shared" si="189"/>
        <v>536.24999999999989</v>
      </c>
      <c r="M3354" s="33">
        <v>0.3</v>
      </c>
      <c r="N3354" s="30">
        <f t="shared" si="190"/>
        <v>0.55000000000000004</v>
      </c>
      <c r="O3354" s="31">
        <v>1787.5</v>
      </c>
      <c r="P3354" s="31">
        <v>536.25</v>
      </c>
      <c r="Q3354" s="30">
        <f t="shared" si="191"/>
        <v>983.125</v>
      </c>
      <c r="R3354" s="27">
        <f t="shared" si="192"/>
        <v>7</v>
      </c>
    </row>
    <row r="3355" spans="1:18">
      <c r="A3355" s="1"/>
      <c r="B3355" s="6" t="s">
        <v>14</v>
      </c>
      <c r="C3355" s="6">
        <v>1185732</v>
      </c>
      <c r="D3355" s="7">
        <v>44390</v>
      </c>
      <c r="E3355" s="6" t="s">
        <v>15</v>
      </c>
      <c r="F3355" s="6" t="s">
        <v>115</v>
      </c>
      <c r="G3355" s="6" t="s">
        <v>116</v>
      </c>
      <c r="H3355" s="6" t="s">
        <v>22</v>
      </c>
      <c r="I3355" s="25">
        <v>0.6</v>
      </c>
      <c r="J3355" s="22">
        <v>5000</v>
      </c>
      <c r="K3355" s="23">
        <f t="shared" si="188"/>
        <v>3000</v>
      </c>
      <c r="L3355" s="23">
        <f t="shared" si="189"/>
        <v>1200</v>
      </c>
      <c r="M3355" s="33">
        <v>0.4</v>
      </c>
      <c r="N3355" s="30">
        <f t="shared" si="190"/>
        <v>0.6</v>
      </c>
      <c r="O3355" s="31">
        <v>3000</v>
      </c>
      <c r="P3355" s="31">
        <v>1200</v>
      </c>
      <c r="Q3355" s="30">
        <f t="shared" si="191"/>
        <v>1800</v>
      </c>
      <c r="R3355" s="27">
        <f t="shared" si="192"/>
        <v>7</v>
      </c>
    </row>
    <row r="3356" spans="1:18">
      <c r="A3356" s="1"/>
      <c r="B3356" s="6" t="s">
        <v>14</v>
      </c>
      <c r="C3356" s="6">
        <v>1185732</v>
      </c>
      <c r="D3356" s="7">
        <v>44422</v>
      </c>
      <c r="E3356" s="6" t="s">
        <v>15</v>
      </c>
      <c r="F3356" s="6" t="s">
        <v>115</v>
      </c>
      <c r="G3356" s="6" t="s">
        <v>116</v>
      </c>
      <c r="H3356" s="6" t="s">
        <v>17</v>
      </c>
      <c r="I3356" s="25">
        <v>0.54999999999999993</v>
      </c>
      <c r="J3356" s="22">
        <v>6500</v>
      </c>
      <c r="K3356" s="23">
        <f t="shared" si="188"/>
        <v>3574.9999999999995</v>
      </c>
      <c r="L3356" s="23">
        <f t="shared" si="189"/>
        <v>1251.2499999999998</v>
      </c>
      <c r="M3356" s="33">
        <v>0.35</v>
      </c>
      <c r="N3356" s="30">
        <f t="shared" si="190"/>
        <v>0.55000000000000004</v>
      </c>
      <c r="O3356" s="31">
        <v>3575</v>
      </c>
      <c r="P3356" s="31">
        <v>1251.25</v>
      </c>
      <c r="Q3356" s="30">
        <f t="shared" si="191"/>
        <v>1966.25</v>
      </c>
      <c r="R3356" s="27">
        <f t="shared" si="192"/>
        <v>8</v>
      </c>
    </row>
    <row r="3357" spans="1:18">
      <c r="A3357" s="1"/>
      <c r="B3357" s="6" t="s">
        <v>14</v>
      </c>
      <c r="C3357" s="6">
        <v>1185732</v>
      </c>
      <c r="D3357" s="7">
        <v>44422</v>
      </c>
      <c r="E3357" s="6" t="s">
        <v>15</v>
      </c>
      <c r="F3357" s="6" t="s">
        <v>115</v>
      </c>
      <c r="G3357" s="6" t="s">
        <v>116</v>
      </c>
      <c r="H3357" s="6" t="s">
        <v>18</v>
      </c>
      <c r="I3357" s="25">
        <v>0.5</v>
      </c>
      <c r="J3357" s="22">
        <v>4250</v>
      </c>
      <c r="K3357" s="23">
        <f t="shared" si="188"/>
        <v>2125</v>
      </c>
      <c r="L3357" s="23">
        <f t="shared" si="189"/>
        <v>743.75</v>
      </c>
      <c r="M3357" s="33">
        <v>0.35</v>
      </c>
      <c r="N3357" s="30">
        <f t="shared" si="190"/>
        <v>0.5</v>
      </c>
      <c r="O3357" s="31">
        <v>2125</v>
      </c>
      <c r="P3357" s="31">
        <v>743.75</v>
      </c>
      <c r="Q3357" s="30">
        <f t="shared" si="191"/>
        <v>1062.5</v>
      </c>
      <c r="R3357" s="27">
        <f t="shared" si="192"/>
        <v>8</v>
      </c>
    </row>
    <row r="3358" spans="1:18">
      <c r="A3358" s="1"/>
      <c r="B3358" s="6" t="s">
        <v>14</v>
      </c>
      <c r="C3358" s="6">
        <v>1185732</v>
      </c>
      <c r="D3358" s="7">
        <v>44422</v>
      </c>
      <c r="E3358" s="6" t="s">
        <v>15</v>
      </c>
      <c r="F3358" s="6" t="s">
        <v>115</v>
      </c>
      <c r="G3358" s="6" t="s">
        <v>116</v>
      </c>
      <c r="H3358" s="6" t="s">
        <v>19</v>
      </c>
      <c r="I3358" s="25">
        <v>0.45</v>
      </c>
      <c r="J3358" s="22">
        <v>3500</v>
      </c>
      <c r="K3358" s="23">
        <f t="shared" si="188"/>
        <v>1575</v>
      </c>
      <c r="L3358" s="23">
        <f t="shared" si="189"/>
        <v>630</v>
      </c>
      <c r="M3358" s="33">
        <v>0.4</v>
      </c>
      <c r="N3358" s="30">
        <f t="shared" si="190"/>
        <v>0.45</v>
      </c>
      <c r="O3358" s="31">
        <v>1575</v>
      </c>
      <c r="P3358" s="31">
        <v>630</v>
      </c>
      <c r="Q3358" s="30">
        <f t="shared" si="191"/>
        <v>708.75</v>
      </c>
      <c r="R3358" s="27">
        <f t="shared" si="192"/>
        <v>8</v>
      </c>
    </row>
    <row r="3359" spans="1:18">
      <c r="A3359" s="1"/>
      <c r="B3359" s="6" t="s">
        <v>14</v>
      </c>
      <c r="C3359" s="6">
        <v>1185732</v>
      </c>
      <c r="D3359" s="7">
        <v>44422</v>
      </c>
      <c r="E3359" s="6" t="s">
        <v>15</v>
      </c>
      <c r="F3359" s="6" t="s">
        <v>115</v>
      </c>
      <c r="G3359" s="6" t="s">
        <v>116</v>
      </c>
      <c r="H3359" s="6" t="s">
        <v>20</v>
      </c>
      <c r="I3359" s="25">
        <v>0.45</v>
      </c>
      <c r="J3359" s="22">
        <v>2500</v>
      </c>
      <c r="K3359" s="23">
        <f t="shared" si="188"/>
        <v>1125</v>
      </c>
      <c r="L3359" s="23">
        <f t="shared" si="189"/>
        <v>450</v>
      </c>
      <c r="M3359" s="33">
        <v>0.4</v>
      </c>
      <c r="N3359" s="30">
        <f t="shared" si="190"/>
        <v>0.45</v>
      </c>
      <c r="O3359" s="31">
        <v>1125</v>
      </c>
      <c r="P3359" s="31">
        <v>450</v>
      </c>
      <c r="Q3359" s="30">
        <f t="shared" si="191"/>
        <v>506.25</v>
      </c>
      <c r="R3359" s="27">
        <f t="shared" si="192"/>
        <v>8</v>
      </c>
    </row>
    <row r="3360" spans="1:18">
      <c r="A3360" s="1"/>
      <c r="B3360" s="6" t="s">
        <v>14</v>
      </c>
      <c r="C3360" s="6">
        <v>1185732</v>
      </c>
      <c r="D3360" s="7">
        <v>44422</v>
      </c>
      <c r="E3360" s="6" t="s">
        <v>15</v>
      </c>
      <c r="F3360" s="6" t="s">
        <v>115</v>
      </c>
      <c r="G3360" s="6" t="s">
        <v>116</v>
      </c>
      <c r="H3360" s="6" t="s">
        <v>21</v>
      </c>
      <c r="I3360" s="25">
        <v>0.54999999999999993</v>
      </c>
      <c r="J3360" s="22">
        <v>2250</v>
      </c>
      <c r="K3360" s="23">
        <f t="shared" si="188"/>
        <v>1237.4999999999998</v>
      </c>
      <c r="L3360" s="23">
        <f t="shared" si="189"/>
        <v>371.24999999999994</v>
      </c>
      <c r="M3360" s="33">
        <v>0.3</v>
      </c>
      <c r="N3360" s="30">
        <f t="shared" si="190"/>
        <v>0.55000000000000004</v>
      </c>
      <c r="O3360" s="31">
        <v>1237.5</v>
      </c>
      <c r="P3360" s="31">
        <v>371.25</v>
      </c>
      <c r="Q3360" s="30">
        <f t="shared" si="191"/>
        <v>680.62499999999989</v>
      </c>
      <c r="R3360" s="27">
        <f t="shared" si="192"/>
        <v>8</v>
      </c>
    </row>
    <row r="3361" spans="1:18">
      <c r="A3361" s="1"/>
      <c r="B3361" s="6" t="s">
        <v>14</v>
      </c>
      <c r="C3361" s="6">
        <v>1185732</v>
      </c>
      <c r="D3361" s="7">
        <v>44422</v>
      </c>
      <c r="E3361" s="6" t="s">
        <v>15</v>
      </c>
      <c r="F3361" s="6" t="s">
        <v>115</v>
      </c>
      <c r="G3361" s="6" t="s">
        <v>116</v>
      </c>
      <c r="H3361" s="6" t="s">
        <v>22</v>
      </c>
      <c r="I3361" s="25">
        <v>0.6</v>
      </c>
      <c r="J3361" s="22">
        <v>4000</v>
      </c>
      <c r="K3361" s="23">
        <f t="shared" si="188"/>
        <v>2400</v>
      </c>
      <c r="L3361" s="23">
        <f t="shared" si="189"/>
        <v>960</v>
      </c>
      <c r="M3361" s="33">
        <v>0.4</v>
      </c>
      <c r="N3361" s="30">
        <f t="shared" si="190"/>
        <v>0.6</v>
      </c>
      <c r="O3361" s="31">
        <v>2400</v>
      </c>
      <c r="P3361" s="31">
        <v>960</v>
      </c>
      <c r="Q3361" s="30">
        <f t="shared" si="191"/>
        <v>1440</v>
      </c>
      <c r="R3361" s="27">
        <f t="shared" si="192"/>
        <v>8</v>
      </c>
    </row>
    <row r="3362" spans="1:18">
      <c r="A3362" s="1"/>
      <c r="B3362" s="6" t="s">
        <v>14</v>
      </c>
      <c r="C3362" s="6">
        <v>1185732</v>
      </c>
      <c r="D3362" s="7">
        <v>44452</v>
      </c>
      <c r="E3362" s="6" t="s">
        <v>15</v>
      </c>
      <c r="F3362" s="6" t="s">
        <v>115</v>
      </c>
      <c r="G3362" s="6" t="s">
        <v>116</v>
      </c>
      <c r="H3362" s="6" t="s">
        <v>17</v>
      </c>
      <c r="I3362" s="25">
        <v>0.54999999999999993</v>
      </c>
      <c r="J3362" s="22">
        <v>5250</v>
      </c>
      <c r="K3362" s="23">
        <f t="shared" si="188"/>
        <v>2887.4999999999995</v>
      </c>
      <c r="L3362" s="23">
        <f t="shared" si="189"/>
        <v>1010.6249999999998</v>
      </c>
      <c r="M3362" s="33">
        <v>0.35</v>
      </c>
      <c r="N3362" s="30">
        <f t="shared" si="190"/>
        <v>0.55000000000000004</v>
      </c>
      <c r="O3362" s="31">
        <v>2887.5</v>
      </c>
      <c r="P3362" s="31">
        <v>1010.625</v>
      </c>
      <c r="Q3362" s="30">
        <f t="shared" si="191"/>
        <v>1588.1249999999998</v>
      </c>
      <c r="R3362" s="27">
        <f t="shared" si="192"/>
        <v>9</v>
      </c>
    </row>
    <row r="3363" spans="1:18">
      <c r="A3363" s="1"/>
      <c r="B3363" s="6" t="s">
        <v>14</v>
      </c>
      <c r="C3363" s="6">
        <v>1185732</v>
      </c>
      <c r="D3363" s="7">
        <v>44452</v>
      </c>
      <c r="E3363" s="6" t="s">
        <v>15</v>
      </c>
      <c r="F3363" s="6" t="s">
        <v>115</v>
      </c>
      <c r="G3363" s="6" t="s">
        <v>116</v>
      </c>
      <c r="H3363" s="6" t="s">
        <v>18</v>
      </c>
      <c r="I3363" s="25">
        <v>0.5</v>
      </c>
      <c r="J3363" s="22">
        <v>3250</v>
      </c>
      <c r="K3363" s="23">
        <f t="shared" si="188"/>
        <v>1625</v>
      </c>
      <c r="L3363" s="23">
        <f t="shared" si="189"/>
        <v>568.75</v>
      </c>
      <c r="M3363" s="33">
        <v>0.35</v>
      </c>
      <c r="N3363" s="30">
        <f t="shared" si="190"/>
        <v>0.5</v>
      </c>
      <c r="O3363" s="31">
        <v>1625</v>
      </c>
      <c r="P3363" s="31">
        <v>568.75</v>
      </c>
      <c r="Q3363" s="30">
        <f t="shared" si="191"/>
        <v>812.5</v>
      </c>
      <c r="R3363" s="27">
        <f t="shared" si="192"/>
        <v>9</v>
      </c>
    </row>
    <row r="3364" spans="1:18">
      <c r="A3364" s="1"/>
      <c r="B3364" s="6" t="s">
        <v>14</v>
      </c>
      <c r="C3364" s="6">
        <v>1185732</v>
      </c>
      <c r="D3364" s="7">
        <v>44452</v>
      </c>
      <c r="E3364" s="6" t="s">
        <v>15</v>
      </c>
      <c r="F3364" s="6" t="s">
        <v>115</v>
      </c>
      <c r="G3364" s="6" t="s">
        <v>116</v>
      </c>
      <c r="H3364" s="6" t="s">
        <v>19</v>
      </c>
      <c r="I3364" s="25">
        <v>0.45</v>
      </c>
      <c r="J3364" s="22">
        <v>2250</v>
      </c>
      <c r="K3364" s="23">
        <f t="shared" si="188"/>
        <v>1012.5</v>
      </c>
      <c r="L3364" s="23">
        <f t="shared" si="189"/>
        <v>405</v>
      </c>
      <c r="M3364" s="33">
        <v>0.4</v>
      </c>
      <c r="N3364" s="30">
        <f t="shared" si="190"/>
        <v>0.45</v>
      </c>
      <c r="O3364" s="31">
        <v>1012.5</v>
      </c>
      <c r="P3364" s="31">
        <v>405</v>
      </c>
      <c r="Q3364" s="30">
        <f t="shared" si="191"/>
        <v>455.625</v>
      </c>
      <c r="R3364" s="27">
        <f t="shared" si="192"/>
        <v>9</v>
      </c>
    </row>
    <row r="3365" spans="1:18">
      <c r="A3365" s="1"/>
      <c r="B3365" s="6" t="s">
        <v>14</v>
      </c>
      <c r="C3365" s="6">
        <v>1185732</v>
      </c>
      <c r="D3365" s="7">
        <v>44452</v>
      </c>
      <c r="E3365" s="6" t="s">
        <v>15</v>
      </c>
      <c r="F3365" s="6" t="s">
        <v>115</v>
      </c>
      <c r="G3365" s="6" t="s">
        <v>116</v>
      </c>
      <c r="H3365" s="6" t="s">
        <v>20</v>
      </c>
      <c r="I3365" s="25">
        <v>0.45</v>
      </c>
      <c r="J3365" s="22">
        <v>2000</v>
      </c>
      <c r="K3365" s="23">
        <f t="shared" si="188"/>
        <v>900</v>
      </c>
      <c r="L3365" s="23">
        <f t="shared" si="189"/>
        <v>360</v>
      </c>
      <c r="M3365" s="33">
        <v>0.4</v>
      </c>
      <c r="N3365" s="30">
        <f t="shared" si="190"/>
        <v>0.45</v>
      </c>
      <c r="O3365" s="31">
        <v>900</v>
      </c>
      <c r="P3365" s="31">
        <v>360</v>
      </c>
      <c r="Q3365" s="30">
        <f t="shared" si="191"/>
        <v>405</v>
      </c>
      <c r="R3365" s="27">
        <f t="shared" si="192"/>
        <v>9</v>
      </c>
    </row>
    <row r="3366" spans="1:18">
      <c r="A3366" s="1"/>
      <c r="B3366" s="6" t="s">
        <v>14</v>
      </c>
      <c r="C3366" s="6">
        <v>1185732</v>
      </c>
      <c r="D3366" s="7">
        <v>44452</v>
      </c>
      <c r="E3366" s="6" t="s">
        <v>15</v>
      </c>
      <c r="F3366" s="6" t="s">
        <v>115</v>
      </c>
      <c r="G3366" s="6" t="s">
        <v>116</v>
      </c>
      <c r="H3366" s="6" t="s">
        <v>21</v>
      </c>
      <c r="I3366" s="25">
        <v>0.54999999999999993</v>
      </c>
      <c r="J3366" s="22">
        <v>2000</v>
      </c>
      <c r="K3366" s="23">
        <f t="shared" si="188"/>
        <v>1099.9999999999998</v>
      </c>
      <c r="L3366" s="23">
        <f t="shared" si="189"/>
        <v>329.99999999999994</v>
      </c>
      <c r="M3366" s="33">
        <v>0.3</v>
      </c>
      <c r="N3366" s="30">
        <f t="shared" si="190"/>
        <v>0.55000000000000004</v>
      </c>
      <c r="O3366" s="31">
        <v>1100</v>
      </c>
      <c r="P3366" s="31">
        <v>330</v>
      </c>
      <c r="Q3366" s="30">
        <f t="shared" si="191"/>
        <v>604.99999999999989</v>
      </c>
      <c r="R3366" s="27">
        <f t="shared" si="192"/>
        <v>9</v>
      </c>
    </row>
    <row r="3367" spans="1:18">
      <c r="A3367" s="1"/>
      <c r="B3367" s="6" t="s">
        <v>14</v>
      </c>
      <c r="C3367" s="6">
        <v>1185732</v>
      </c>
      <c r="D3367" s="7">
        <v>44452</v>
      </c>
      <c r="E3367" s="6" t="s">
        <v>15</v>
      </c>
      <c r="F3367" s="6" t="s">
        <v>115</v>
      </c>
      <c r="G3367" s="6" t="s">
        <v>116</v>
      </c>
      <c r="H3367" s="6" t="s">
        <v>22</v>
      </c>
      <c r="I3367" s="25">
        <v>0.6</v>
      </c>
      <c r="J3367" s="22">
        <v>3000</v>
      </c>
      <c r="K3367" s="23">
        <f t="shared" si="188"/>
        <v>1800</v>
      </c>
      <c r="L3367" s="23">
        <f t="shared" si="189"/>
        <v>720</v>
      </c>
      <c r="M3367" s="33">
        <v>0.4</v>
      </c>
      <c r="N3367" s="30">
        <f t="shared" si="190"/>
        <v>0.6</v>
      </c>
      <c r="O3367" s="31">
        <v>1800</v>
      </c>
      <c r="P3367" s="31">
        <v>720</v>
      </c>
      <c r="Q3367" s="30">
        <f t="shared" si="191"/>
        <v>1080</v>
      </c>
      <c r="R3367" s="27">
        <f t="shared" si="192"/>
        <v>9</v>
      </c>
    </row>
    <row r="3368" spans="1:18">
      <c r="A3368" s="1"/>
      <c r="B3368" s="6" t="s">
        <v>14</v>
      </c>
      <c r="C3368" s="6">
        <v>1185732</v>
      </c>
      <c r="D3368" s="7">
        <v>44484</v>
      </c>
      <c r="E3368" s="6" t="s">
        <v>15</v>
      </c>
      <c r="F3368" s="6" t="s">
        <v>115</v>
      </c>
      <c r="G3368" s="6" t="s">
        <v>116</v>
      </c>
      <c r="H3368" s="6" t="s">
        <v>17</v>
      </c>
      <c r="I3368" s="25">
        <v>0.6</v>
      </c>
      <c r="J3368" s="22">
        <v>4750</v>
      </c>
      <c r="K3368" s="23">
        <f t="shared" si="188"/>
        <v>2850</v>
      </c>
      <c r="L3368" s="23">
        <f t="shared" si="189"/>
        <v>997.49999999999989</v>
      </c>
      <c r="M3368" s="33">
        <v>0.35</v>
      </c>
      <c r="N3368" s="30">
        <f t="shared" si="190"/>
        <v>0.6</v>
      </c>
      <c r="O3368" s="31">
        <v>2850</v>
      </c>
      <c r="P3368" s="31">
        <v>997.5</v>
      </c>
      <c r="Q3368" s="30">
        <f t="shared" si="191"/>
        <v>1710</v>
      </c>
      <c r="R3368" s="27">
        <f t="shared" si="192"/>
        <v>10</v>
      </c>
    </row>
    <row r="3369" spans="1:18">
      <c r="A3369" s="1"/>
      <c r="B3369" s="6" t="s">
        <v>14</v>
      </c>
      <c r="C3369" s="6">
        <v>1185732</v>
      </c>
      <c r="D3369" s="7">
        <v>44484</v>
      </c>
      <c r="E3369" s="6" t="s">
        <v>15</v>
      </c>
      <c r="F3369" s="6" t="s">
        <v>115</v>
      </c>
      <c r="G3369" s="6" t="s">
        <v>116</v>
      </c>
      <c r="H3369" s="6" t="s">
        <v>18</v>
      </c>
      <c r="I3369" s="25">
        <v>0.55000000000000004</v>
      </c>
      <c r="J3369" s="22">
        <v>3000</v>
      </c>
      <c r="K3369" s="23">
        <f t="shared" si="188"/>
        <v>1650.0000000000002</v>
      </c>
      <c r="L3369" s="23">
        <f t="shared" si="189"/>
        <v>577.5</v>
      </c>
      <c r="M3369" s="33">
        <v>0.35</v>
      </c>
      <c r="N3369" s="30">
        <f t="shared" si="190"/>
        <v>0.55000000000000004</v>
      </c>
      <c r="O3369" s="31">
        <v>1650</v>
      </c>
      <c r="P3369" s="31">
        <v>577.5</v>
      </c>
      <c r="Q3369" s="30">
        <f t="shared" si="191"/>
        <v>907.50000000000023</v>
      </c>
      <c r="R3369" s="27">
        <f t="shared" si="192"/>
        <v>10</v>
      </c>
    </row>
    <row r="3370" spans="1:18">
      <c r="A3370" s="1"/>
      <c r="B3370" s="6" t="s">
        <v>14</v>
      </c>
      <c r="C3370" s="6">
        <v>1185732</v>
      </c>
      <c r="D3370" s="7">
        <v>44484</v>
      </c>
      <c r="E3370" s="6" t="s">
        <v>15</v>
      </c>
      <c r="F3370" s="6" t="s">
        <v>115</v>
      </c>
      <c r="G3370" s="6" t="s">
        <v>116</v>
      </c>
      <c r="H3370" s="6" t="s">
        <v>19</v>
      </c>
      <c r="I3370" s="25">
        <v>0.55000000000000004</v>
      </c>
      <c r="J3370" s="22">
        <v>2000</v>
      </c>
      <c r="K3370" s="23">
        <f t="shared" si="188"/>
        <v>1100</v>
      </c>
      <c r="L3370" s="23">
        <f t="shared" si="189"/>
        <v>440</v>
      </c>
      <c r="M3370" s="33">
        <v>0.4</v>
      </c>
      <c r="N3370" s="30">
        <f t="shared" si="190"/>
        <v>0.55000000000000004</v>
      </c>
      <c r="O3370" s="31">
        <v>1100</v>
      </c>
      <c r="P3370" s="31">
        <v>440</v>
      </c>
      <c r="Q3370" s="30">
        <f t="shared" si="191"/>
        <v>605</v>
      </c>
      <c r="R3370" s="27">
        <f t="shared" si="192"/>
        <v>10</v>
      </c>
    </row>
    <row r="3371" spans="1:18">
      <c r="A3371" s="1"/>
      <c r="B3371" s="6" t="s">
        <v>14</v>
      </c>
      <c r="C3371" s="6">
        <v>1185732</v>
      </c>
      <c r="D3371" s="7">
        <v>44484</v>
      </c>
      <c r="E3371" s="6" t="s">
        <v>15</v>
      </c>
      <c r="F3371" s="6" t="s">
        <v>115</v>
      </c>
      <c r="G3371" s="6" t="s">
        <v>116</v>
      </c>
      <c r="H3371" s="6" t="s">
        <v>20</v>
      </c>
      <c r="I3371" s="25">
        <v>0.55000000000000004</v>
      </c>
      <c r="J3371" s="22">
        <v>1750</v>
      </c>
      <c r="K3371" s="23">
        <f t="shared" si="188"/>
        <v>962.50000000000011</v>
      </c>
      <c r="L3371" s="23">
        <f t="shared" si="189"/>
        <v>385.00000000000006</v>
      </c>
      <c r="M3371" s="33">
        <v>0.4</v>
      </c>
      <c r="N3371" s="30">
        <f t="shared" si="190"/>
        <v>0.55000000000000004</v>
      </c>
      <c r="O3371" s="31">
        <v>962.5</v>
      </c>
      <c r="P3371" s="31">
        <v>385</v>
      </c>
      <c r="Q3371" s="30">
        <f t="shared" si="191"/>
        <v>529.37500000000011</v>
      </c>
      <c r="R3371" s="27">
        <f t="shared" si="192"/>
        <v>10</v>
      </c>
    </row>
    <row r="3372" spans="1:18">
      <c r="A3372" s="1"/>
      <c r="B3372" s="6" t="s">
        <v>14</v>
      </c>
      <c r="C3372" s="6">
        <v>1185732</v>
      </c>
      <c r="D3372" s="7">
        <v>44484</v>
      </c>
      <c r="E3372" s="6" t="s">
        <v>15</v>
      </c>
      <c r="F3372" s="6" t="s">
        <v>115</v>
      </c>
      <c r="G3372" s="6" t="s">
        <v>116</v>
      </c>
      <c r="H3372" s="6" t="s">
        <v>21</v>
      </c>
      <c r="I3372" s="25">
        <v>0.65</v>
      </c>
      <c r="J3372" s="22">
        <v>1750</v>
      </c>
      <c r="K3372" s="23">
        <f t="shared" si="188"/>
        <v>1137.5</v>
      </c>
      <c r="L3372" s="23">
        <f t="shared" si="189"/>
        <v>341.25</v>
      </c>
      <c r="M3372" s="33">
        <v>0.3</v>
      </c>
      <c r="N3372" s="30">
        <f t="shared" si="190"/>
        <v>0.65</v>
      </c>
      <c r="O3372" s="31">
        <v>1137.5</v>
      </c>
      <c r="P3372" s="31">
        <v>341.25</v>
      </c>
      <c r="Q3372" s="30">
        <f t="shared" si="191"/>
        <v>739.375</v>
      </c>
      <c r="R3372" s="27">
        <f t="shared" si="192"/>
        <v>10</v>
      </c>
    </row>
    <row r="3373" spans="1:18">
      <c r="A3373" s="1"/>
      <c r="B3373" s="6" t="s">
        <v>14</v>
      </c>
      <c r="C3373" s="6">
        <v>1185732</v>
      </c>
      <c r="D3373" s="7">
        <v>44484</v>
      </c>
      <c r="E3373" s="6" t="s">
        <v>15</v>
      </c>
      <c r="F3373" s="6" t="s">
        <v>115</v>
      </c>
      <c r="G3373" s="6" t="s">
        <v>116</v>
      </c>
      <c r="H3373" s="6" t="s">
        <v>22</v>
      </c>
      <c r="I3373" s="25">
        <v>0.7</v>
      </c>
      <c r="J3373" s="22">
        <v>3000</v>
      </c>
      <c r="K3373" s="23">
        <f t="shared" si="188"/>
        <v>2100</v>
      </c>
      <c r="L3373" s="23">
        <f t="shared" si="189"/>
        <v>840</v>
      </c>
      <c r="M3373" s="33">
        <v>0.4</v>
      </c>
      <c r="N3373" s="30">
        <f t="shared" si="190"/>
        <v>0.7</v>
      </c>
      <c r="O3373" s="31">
        <v>2100</v>
      </c>
      <c r="P3373" s="31">
        <v>840</v>
      </c>
      <c r="Q3373" s="30">
        <f t="shared" si="191"/>
        <v>1470</v>
      </c>
      <c r="R3373" s="27">
        <f t="shared" si="192"/>
        <v>10</v>
      </c>
    </row>
    <row r="3374" spans="1:18">
      <c r="A3374" s="1"/>
      <c r="B3374" s="6" t="s">
        <v>14</v>
      </c>
      <c r="C3374" s="6">
        <v>1185732</v>
      </c>
      <c r="D3374" s="7">
        <v>44514</v>
      </c>
      <c r="E3374" s="6" t="s">
        <v>15</v>
      </c>
      <c r="F3374" s="6" t="s">
        <v>115</v>
      </c>
      <c r="G3374" s="6" t="s">
        <v>116</v>
      </c>
      <c r="H3374" s="6" t="s">
        <v>17</v>
      </c>
      <c r="I3374" s="25">
        <v>0.65</v>
      </c>
      <c r="J3374" s="22">
        <v>4500</v>
      </c>
      <c r="K3374" s="23">
        <f t="shared" si="188"/>
        <v>2925</v>
      </c>
      <c r="L3374" s="23">
        <f t="shared" si="189"/>
        <v>1023.7499999999999</v>
      </c>
      <c r="M3374" s="33">
        <v>0.35</v>
      </c>
      <c r="N3374" s="30">
        <f t="shared" si="190"/>
        <v>0.65</v>
      </c>
      <c r="O3374" s="31">
        <v>2925</v>
      </c>
      <c r="P3374" s="31">
        <v>1023.75</v>
      </c>
      <c r="Q3374" s="30">
        <f t="shared" si="191"/>
        <v>1901.25</v>
      </c>
      <c r="R3374" s="27">
        <f t="shared" si="192"/>
        <v>11</v>
      </c>
    </row>
    <row r="3375" spans="1:18">
      <c r="A3375" s="1"/>
      <c r="B3375" s="6" t="s">
        <v>14</v>
      </c>
      <c r="C3375" s="6">
        <v>1185732</v>
      </c>
      <c r="D3375" s="7">
        <v>44514</v>
      </c>
      <c r="E3375" s="6" t="s">
        <v>15</v>
      </c>
      <c r="F3375" s="6" t="s">
        <v>115</v>
      </c>
      <c r="G3375" s="6" t="s">
        <v>116</v>
      </c>
      <c r="H3375" s="6" t="s">
        <v>18</v>
      </c>
      <c r="I3375" s="25">
        <v>0.55000000000000004</v>
      </c>
      <c r="J3375" s="22">
        <v>3250</v>
      </c>
      <c r="K3375" s="23">
        <f t="shared" si="188"/>
        <v>1787.5000000000002</v>
      </c>
      <c r="L3375" s="23">
        <f t="shared" si="189"/>
        <v>625.625</v>
      </c>
      <c r="M3375" s="33">
        <v>0.35</v>
      </c>
      <c r="N3375" s="30">
        <f t="shared" si="190"/>
        <v>0.55000000000000004</v>
      </c>
      <c r="O3375" s="31">
        <v>1787.5</v>
      </c>
      <c r="P3375" s="31">
        <v>625.625</v>
      </c>
      <c r="Q3375" s="30">
        <f t="shared" si="191"/>
        <v>983.12500000000023</v>
      </c>
      <c r="R3375" s="27">
        <f t="shared" si="192"/>
        <v>11</v>
      </c>
    </row>
    <row r="3376" spans="1:18">
      <c r="A3376" s="1"/>
      <c r="B3376" s="6" t="s">
        <v>14</v>
      </c>
      <c r="C3376" s="6">
        <v>1185732</v>
      </c>
      <c r="D3376" s="7">
        <v>44514</v>
      </c>
      <c r="E3376" s="6" t="s">
        <v>15</v>
      </c>
      <c r="F3376" s="6" t="s">
        <v>115</v>
      </c>
      <c r="G3376" s="6" t="s">
        <v>116</v>
      </c>
      <c r="H3376" s="6" t="s">
        <v>19</v>
      </c>
      <c r="I3376" s="25">
        <v>0.55000000000000004</v>
      </c>
      <c r="J3376" s="22">
        <v>3200</v>
      </c>
      <c r="K3376" s="23">
        <f t="shared" si="188"/>
        <v>1760.0000000000002</v>
      </c>
      <c r="L3376" s="23">
        <f t="shared" si="189"/>
        <v>704.00000000000011</v>
      </c>
      <c r="M3376" s="33">
        <v>0.4</v>
      </c>
      <c r="N3376" s="30">
        <f t="shared" si="190"/>
        <v>0.55000000000000004</v>
      </c>
      <c r="O3376" s="31">
        <v>1760</v>
      </c>
      <c r="P3376" s="31">
        <v>704</v>
      </c>
      <c r="Q3376" s="30">
        <f t="shared" si="191"/>
        <v>968.00000000000023</v>
      </c>
      <c r="R3376" s="27">
        <f t="shared" si="192"/>
        <v>11</v>
      </c>
    </row>
    <row r="3377" spans="1:18">
      <c r="A3377" s="1"/>
      <c r="B3377" s="6" t="s">
        <v>14</v>
      </c>
      <c r="C3377" s="6">
        <v>1185732</v>
      </c>
      <c r="D3377" s="7">
        <v>44514</v>
      </c>
      <c r="E3377" s="6" t="s">
        <v>15</v>
      </c>
      <c r="F3377" s="6" t="s">
        <v>115</v>
      </c>
      <c r="G3377" s="6" t="s">
        <v>116</v>
      </c>
      <c r="H3377" s="6" t="s">
        <v>20</v>
      </c>
      <c r="I3377" s="25">
        <v>0.55000000000000004</v>
      </c>
      <c r="J3377" s="22">
        <v>3000</v>
      </c>
      <c r="K3377" s="23">
        <f t="shared" si="188"/>
        <v>1650.0000000000002</v>
      </c>
      <c r="L3377" s="23">
        <f t="shared" si="189"/>
        <v>660.00000000000011</v>
      </c>
      <c r="M3377" s="33">
        <v>0.4</v>
      </c>
      <c r="N3377" s="30">
        <f t="shared" si="190"/>
        <v>0.55000000000000004</v>
      </c>
      <c r="O3377" s="31">
        <v>1650</v>
      </c>
      <c r="P3377" s="31">
        <v>660</v>
      </c>
      <c r="Q3377" s="30">
        <f t="shared" si="191"/>
        <v>907.50000000000023</v>
      </c>
      <c r="R3377" s="27">
        <f t="shared" si="192"/>
        <v>11</v>
      </c>
    </row>
    <row r="3378" spans="1:18">
      <c r="A3378" s="1"/>
      <c r="B3378" s="6" t="s">
        <v>14</v>
      </c>
      <c r="C3378" s="6">
        <v>1185732</v>
      </c>
      <c r="D3378" s="7">
        <v>44514</v>
      </c>
      <c r="E3378" s="6" t="s">
        <v>15</v>
      </c>
      <c r="F3378" s="6" t="s">
        <v>115</v>
      </c>
      <c r="G3378" s="6" t="s">
        <v>116</v>
      </c>
      <c r="H3378" s="6" t="s">
        <v>21</v>
      </c>
      <c r="I3378" s="25">
        <v>0.65</v>
      </c>
      <c r="J3378" s="22">
        <v>2750</v>
      </c>
      <c r="K3378" s="23">
        <f t="shared" si="188"/>
        <v>1787.5</v>
      </c>
      <c r="L3378" s="23">
        <f t="shared" si="189"/>
        <v>536.25</v>
      </c>
      <c r="M3378" s="33">
        <v>0.3</v>
      </c>
      <c r="N3378" s="30">
        <f t="shared" si="190"/>
        <v>0.65</v>
      </c>
      <c r="O3378" s="31">
        <v>1787.5</v>
      </c>
      <c r="P3378" s="31">
        <v>536.25</v>
      </c>
      <c r="Q3378" s="30">
        <f t="shared" si="191"/>
        <v>1161.875</v>
      </c>
      <c r="R3378" s="27">
        <f t="shared" si="192"/>
        <v>11</v>
      </c>
    </row>
    <row r="3379" spans="1:18">
      <c r="A3379" s="1"/>
      <c r="B3379" s="6" t="s">
        <v>14</v>
      </c>
      <c r="C3379" s="6">
        <v>1185732</v>
      </c>
      <c r="D3379" s="7">
        <v>44514</v>
      </c>
      <c r="E3379" s="6" t="s">
        <v>15</v>
      </c>
      <c r="F3379" s="6" t="s">
        <v>115</v>
      </c>
      <c r="G3379" s="6" t="s">
        <v>116</v>
      </c>
      <c r="H3379" s="6" t="s">
        <v>22</v>
      </c>
      <c r="I3379" s="25">
        <v>0.7</v>
      </c>
      <c r="J3379" s="22">
        <v>3750</v>
      </c>
      <c r="K3379" s="23">
        <f t="shared" si="188"/>
        <v>2625</v>
      </c>
      <c r="L3379" s="23">
        <f t="shared" si="189"/>
        <v>1050</v>
      </c>
      <c r="M3379" s="33">
        <v>0.4</v>
      </c>
      <c r="N3379" s="30">
        <f t="shared" si="190"/>
        <v>0.7</v>
      </c>
      <c r="O3379" s="31">
        <v>2625</v>
      </c>
      <c r="P3379" s="31">
        <v>1050</v>
      </c>
      <c r="Q3379" s="30">
        <f t="shared" si="191"/>
        <v>1837.4999999999998</v>
      </c>
      <c r="R3379" s="27">
        <f t="shared" si="192"/>
        <v>11</v>
      </c>
    </row>
    <row r="3380" spans="1:18">
      <c r="A3380" s="1"/>
      <c r="B3380" s="6" t="s">
        <v>14</v>
      </c>
      <c r="C3380" s="6">
        <v>1185732</v>
      </c>
      <c r="D3380" s="7">
        <v>44543</v>
      </c>
      <c r="E3380" s="6" t="s">
        <v>15</v>
      </c>
      <c r="F3380" s="6" t="s">
        <v>115</v>
      </c>
      <c r="G3380" s="6" t="s">
        <v>116</v>
      </c>
      <c r="H3380" s="6" t="s">
        <v>17</v>
      </c>
      <c r="I3380" s="25">
        <v>0.65</v>
      </c>
      <c r="J3380" s="22">
        <v>6000</v>
      </c>
      <c r="K3380" s="23">
        <f t="shared" si="188"/>
        <v>3900</v>
      </c>
      <c r="L3380" s="23">
        <f t="shared" si="189"/>
        <v>1365</v>
      </c>
      <c r="M3380" s="33">
        <v>0.35</v>
      </c>
      <c r="N3380" s="30">
        <f t="shared" si="190"/>
        <v>0.65</v>
      </c>
      <c r="O3380" s="31">
        <v>3900</v>
      </c>
      <c r="P3380" s="31">
        <v>1365</v>
      </c>
      <c r="Q3380" s="30">
        <f t="shared" si="191"/>
        <v>2535</v>
      </c>
      <c r="R3380" s="27">
        <f t="shared" si="192"/>
        <v>12</v>
      </c>
    </row>
    <row r="3381" spans="1:18">
      <c r="A3381" s="1"/>
      <c r="B3381" s="6" t="s">
        <v>14</v>
      </c>
      <c r="C3381" s="6">
        <v>1185732</v>
      </c>
      <c r="D3381" s="7">
        <v>44543</v>
      </c>
      <c r="E3381" s="6" t="s">
        <v>15</v>
      </c>
      <c r="F3381" s="6" t="s">
        <v>115</v>
      </c>
      <c r="G3381" s="6" t="s">
        <v>116</v>
      </c>
      <c r="H3381" s="6" t="s">
        <v>18</v>
      </c>
      <c r="I3381" s="25">
        <v>0.55000000000000004</v>
      </c>
      <c r="J3381" s="22">
        <v>4000</v>
      </c>
      <c r="K3381" s="23">
        <f t="shared" si="188"/>
        <v>2200</v>
      </c>
      <c r="L3381" s="23">
        <f t="shared" si="189"/>
        <v>770</v>
      </c>
      <c r="M3381" s="33">
        <v>0.35</v>
      </c>
      <c r="N3381" s="30">
        <f t="shared" si="190"/>
        <v>0.55000000000000004</v>
      </c>
      <c r="O3381" s="31">
        <v>2200</v>
      </c>
      <c r="P3381" s="31">
        <v>770</v>
      </c>
      <c r="Q3381" s="30">
        <f t="shared" si="191"/>
        <v>1210</v>
      </c>
      <c r="R3381" s="27">
        <f t="shared" si="192"/>
        <v>12</v>
      </c>
    </row>
    <row r="3382" spans="1:18">
      <c r="A3382" s="1"/>
      <c r="B3382" s="6" t="s">
        <v>14</v>
      </c>
      <c r="C3382" s="6">
        <v>1185732</v>
      </c>
      <c r="D3382" s="7">
        <v>44543</v>
      </c>
      <c r="E3382" s="6" t="s">
        <v>15</v>
      </c>
      <c r="F3382" s="6" t="s">
        <v>115</v>
      </c>
      <c r="G3382" s="6" t="s">
        <v>116</v>
      </c>
      <c r="H3382" s="6" t="s">
        <v>19</v>
      </c>
      <c r="I3382" s="25">
        <v>0.55000000000000004</v>
      </c>
      <c r="J3382" s="22">
        <v>3750</v>
      </c>
      <c r="K3382" s="23">
        <f t="shared" si="188"/>
        <v>2062.5</v>
      </c>
      <c r="L3382" s="23">
        <f t="shared" si="189"/>
        <v>825</v>
      </c>
      <c r="M3382" s="33">
        <v>0.4</v>
      </c>
      <c r="N3382" s="30">
        <f t="shared" si="190"/>
        <v>0.55000000000000004</v>
      </c>
      <c r="O3382" s="31">
        <v>2062.5</v>
      </c>
      <c r="P3382" s="31">
        <v>825</v>
      </c>
      <c r="Q3382" s="30">
        <f t="shared" si="191"/>
        <v>1134.375</v>
      </c>
      <c r="R3382" s="27">
        <f t="shared" si="192"/>
        <v>12</v>
      </c>
    </row>
    <row r="3383" spans="1:18">
      <c r="A3383" s="1"/>
      <c r="B3383" s="6" t="s">
        <v>14</v>
      </c>
      <c r="C3383" s="6">
        <v>1185732</v>
      </c>
      <c r="D3383" s="7">
        <v>44543</v>
      </c>
      <c r="E3383" s="6" t="s">
        <v>15</v>
      </c>
      <c r="F3383" s="6" t="s">
        <v>115</v>
      </c>
      <c r="G3383" s="6" t="s">
        <v>116</v>
      </c>
      <c r="H3383" s="6" t="s">
        <v>20</v>
      </c>
      <c r="I3383" s="25">
        <v>0.55000000000000004</v>
      </c>
      <c r="J3383" s="22">
        <v>3250</v>
      </c>
      <c r="K3383" s="23">
        <f t="shared" si="188"/>
        <v>1787.5000000000002</v>
      </c>
      <c r="L3383" s="23">
        <f t="shared" si="189"/>
        <v>715.00000000000011</v>
      </c>
      <c r="M3383" s="33">
        <v>0.4</v>
      </c>
      <c r="N3383" s="30">
        <f t="shared" si="190"/>
        <v>0.55000000000000004</v>
      </c>
      <c r="O3383" s="31">
        <v>1787.5</v>
      </c>
      <c r="P3383" s="31">
        <v>715</v>
      </c>
      <c r="Q3383" s="30">
        <f t="shared" si="191"/>
        <v>983.12500000000023</v>
      </c>
      <c r="R3383" s="27">
        <f t="shared" si="192"/>
        <v>12</v>
      </c>
    </row>
    <row r="3384" spans="1:18">
      <c r="A3384" s="1"/>
      <c r="B3384" s="6" t="s">
        <v>14</v>
      </c>
      <c r="C3384" s="6">
        <v>1185732</v>
      </c>
      <c r="D3384" s="7">
        <v>44543</v>
      </c>
      <c r="E3384" s="6" t="s">
        <v>15</v>
      </c>
      <c r="F3384" s="6" t="s">
        <v>115</v>
      </c>
      <c r="G3384" s="6" t="s">
        <v>116</v>
      </c>
      <c r="H3384" s="6" t="s">
        <v>21</v>
      </c>
      <c r="I3384" s="25">
        <v>0.65</v>
      </c>
      <c r="J3384" s="22">
        <v>3250</v>
      </c>
      <c r="K3384" s="23">
        <f t="shared" si="188"/>
        <v>2112.5</v>
      </c>
      <c r="L3384" s="23">
        <f t="shared" si="189"/>
        <v>633.75</v>
      </c>
      <c r="M3384" s="33">
        <v>0.3</v>
      </c>
      <c r="N3384" s="30">
        <f t="shared" si="190"/>
        <v>0.65</v>
      </c>
      <c r="O3384" s="31">
        <v>2112.5</v>
      </c>
      <c r="P3384" s="31">
        <v>633.75</v>
      </c>
      <c r="Q3384" s="30">
        <f t="shared" si="191"/>
        <v>1373.125</v>
      </c>
      <c r="R3384" s="27">
        <f t="shared" si="192"/>
        <v>12</v>
      </c>
    </row>
    <row r="3385" spans="1:18">
      <c r="A3385" s="1"/>
      <c r="B3385" s="6" t="s">
        <v>14</v>
      </c>
      <c r="C3385" s="6">
        <v>1185732</v>
      </c>
      <c r="D3385" s="7">
        <v>44543</v>
      </c>
      <c r="E3385" s="6" t="s">
        <v>15</v>
      </c>
      <c r="F3385" s="6" t="s">
        <v>115</v>
      </c>
      <c r="G3385" s="6" t="s">
        <v>116</v>
      </c>
      <c r="H3385" s="6" t="s">
        <v>22</v>
      </c>
      <c r="I3385" s="25">
        <v>0.7</v>
      </c>
      <c r="J3385" s="22">
        <v>4250</v>
      </c>
      <c r="K3385" s="23">
        <f t="shared" si="188"/>
        <v>2975</v>
      </c>
      <c r="L3385" s="23">
        <f t="shared" si="189"/>
        <v>1190</v>
      </c>
      <c r="M3385" s="33">
        <v>0.4</v>
      </c>
      <c r="N3385" s="30">
        <f t="shared" si="190"/>
        <v>0.7</v>
      </c>
      <c r="O3385" s="31">
        <v>2975</v>
      </c>
      <c r="P3385" s="31">
        <v>1190</v>
      </c>
      <c r="Q3385" s="30">
        <f t="shared" si="191"/>
        <v>2082.5</v>
      </c>
      <c r="R3385" s="27">
        <f t="shared" si="192"/>
        <v>12</v>
      </c>
    </row>
    <row r="3386" spans="1:18">
      <c r="A3386" s="1" t="s">
        <v>39</v>
      </c>
      <c r="B3386" s="6" t="s">
        <v>14</v>
      </c>
      <c r="C3386" s="6">
        <v>1185732</v>
      </c>
      <c r="D3386" s="7">
        <v>44206</v>
      </c>
      <c r="E3386" s="6" t="s">
        <v>15</v>
      </c>
      <c r="F3386" s="6" t="s">
        <v>117</v>
      </c>
      <c r="G3386" s="6" t="s">
        <v>118</v>
      </c>
      <c r="H3386" s="6" t="s">
        <v>17</v>
      </c>
      <c r="I3386" s="25">
        <v>0.35000000000000003</v>
      </c>
      <c r="J3386" s="22">
        <v>4750</v>
      </c>
      <c r="K3386" s="23">
        <f t="shared" si="188"/>
        <v>1662.5000000000002</v>
      </c>
      <c r="L3386" s="23">
        <f t="shared" si="189"/>
        <v>581.875</v>
      </c>
      <c r="M3386" s="33">
        <v>0.35</v>
      </c>
      <c r="N3386" s="30">
        <f t="shared" si="190"/>
        <v>0.35</v>
      </c>
      <c r="O3386" s="31">
        <v>1662.5</v>
      </c>
      <c r="P3386" s="31">
        <v>581.875</v>
      </c>
      <c r="Q3386" s="30">
        <f t="shared" si="191"/>
        <v>581.875</v>
      </c>
      <c r="R3386" s="27">
        <f t="shared" si="192"/>
        <v>1</v>
      </c>
    </row>
    <row r="3387" spans="1:18">
      <c r="A3387" s="1"/>
      <c r="B3387" s="6" t="s">
        <v>14</v>
      </c>
      <c r="C3387" s="6">
        <v>1185732</v>
      </c>
      <c r="D3387" s="7">
        <v>44206</v>
      </c>
      <c r="E3387" s="6" t="s">
        <v>15</v>
      </c>
      <c r="F3387" s="6" t="s">
        <v>117</v>
      </c>
      <c r="G3387" s="6" t="s">
        <v>118</v>
      </c>
      <c r="H3387" s="6" t="s">
        <v>18</v>
      </c>
      <c r="I3387" s="25">
        <v>0.35000000000000003</v>
      </c>
      <c r="J3387" s="22">
        <v>2750</v>
      </c>
      <c r="K3387" s="23">
        <f t="shared" si="188"/>
        <v>962.50000000000011</v>
      </c>
      <c r="L3387" s="23">
        <f t="shared" si="189"/>
        <v>336.875</v>
      </c>
      <c r="M3387" s="33">
        <v>0.35</v>
      </c>
      <c r="N3387" s="30">
        <f t="shared" si="190"/>
        <v>0.35</v>
      </c>
      <c r="O3387" s="31">
        <v>962.5</v>
      </c>
      <c r="P3387" s="31">
        <v>336.875</v>
      </c>
      <c r="Q3387" s="30">
        <f t="shared" si="191"/>
        <v>336.875</v>
      </c>
      <c r="R3387" s="27">
        <f t="shared" si="192"/>
        <v>1</v>
      </c>
    </row>
    <row r="3388" spans="1:18">
      <c r="A3388" s="1"/>
      <c r="B3388" s="6" t="s">
        <v>14</v>
      </c>
      <c r="C3388" s="6">
        <v>1185732</v>
      </c>
      <c r="D3388" s="7">
        <v>44206</v>
      </c>
      <c r="E3388" s="6" t="s">
        <v>15</v>
      </c>
      <c r="F3388" s="6" t="s">
        <v>117</v>
      </c>
      <c r="G3388" s="6" t="s">
        <v>118</v>
      </c>
      <c r="H3388" s="6" t="s">
        <v>19</v>
      </c>
      <c r="I3388" s="25">
        <v>0.25000000000000006</v>
      </c>
      <c r="J3388" s="22">
        <v>2750</v>
      </c>
      <c r="K3388" s="23">
        <f t="shared" si="188"/>
        <v>687.50000000000011</v>
      </c>
      <c r="L3388" s="23">
        <f t="shared" si="189"/>
        <v>275.00000000000006</v>
      </c>
      <c r="M3388" s="33">
        <v>0.4</v>
      </c>
      <c r="N3388" s="30">
        <f t="shared" si="190"/>
        <v>0.25</v>
      </c>
      <c r="O3388" s="31">
        <v>687.5</v>
      </c>
      <c r="P3388" s="31">
        <v>275</v>
      </c>
      <c r="Q3388" s="30">
        <f t="shared" si="191"/>
        <v>171.87500000000003</v>
      </c>
      <c r="R3388" s="27">
        <f t="shared" si="192"/>
        <v>1</v>
      </c>
    </row>
    <row r="3389" spans="1:18">
      <c r="A3389" s="1"/>
      <c r="B3389" s="6" t="s">
        <v>14</v>
      </c>
      <c r="C3389" s="6">
        <v>1185732</v>
      </c>
      <c r="D3389" s="7">
        <v>44206</v>
      </c>
      <c r="E3389" s="6" t="s">
        <v>15</v>
      </c>
      <c r="F3389" s="6" t="s">
        <v>117</v>
      </c>
      <c r="G3389" s="6" t="s">
        <v>118</v>
      </c>
      <c r="H3389" s="6" t="s">
        <v>20</v>
      </c>
      <c r="I3389" s="25">
        <v>0.3</v>
      </c>
      <c r="J3389" s="22">
        <v>1250</v>
      </c>
      <c r="K3389" s="23">
        <f t="shared" si="188"/>
        <v>375</v>
      </c>
      <c r="L3389" s="23">
        <f t="shared" si="189"/>
        <v>150</v>
      </c>
      <c r="M3389" s="33">
        <v>0.4</v>
      </c>
      <c r="N3389" s="30">
        <f t="shared" si="190"/>
        <v>0.3</v>
      </c>
      <c r="O3389" s="31">
        <v>375</v>
      </c>
      <c r="P3389" s="31">
        <v>150</v>
      </c>
      <c r="Q3389" s="30">
        <f t="shared" si="191"/>
        <v>112.5</v>
      </c>
      <c r="R3389" s="27">
        <f t="shared" si="192"/>
        <v>1</v>
      </c>
    </row>
    <row r="3390" spans="1:18">
      <c r="A3390" s="1"/>
      <c r="B3390" s="6" t="s">
        <v>14</v>
      </c>
      <c r="C3390" s="6">
        <v>1185732</v>
      </c>
      <c r="D3390" s="7">
        <v>44206</v>
      </c>
      <c r="E3390" s="6" t="s">
        <v>15</v>
      </c>
      <c r="F3390" s="6" t="s">
        <v>117</v>
      </c>
      <c r="G3390" s="6" t="s">
        <v>118</v>
      </c>
      <c r="H3390" s="6" t="s">
        <v>21</v>
      </c>
      <c r="I3390" s="25">
        <v>0.45</v>
      </c>
      <c r="J3390" s="22">
        <v>1750</v>
      </c>
      <c r="K3390" s="23">
        <f t="shared" si="188"/>
        <v>787.5</v>
      </c>
      <c r="L3390" s="23">
        <f t="shared" si="189"/>
        <v>236.25</v>
      </c>
      <c r="M3390" s="33">
        <v>0.3</v>
      </c>
      <c r="N3390" s="30">
        <f t="shared" si="190"/>
        <v>0.45</v>
      </c>
      <c r="O3390" s="31">
        <v>787.5</v>
      </c>
      <c r="P3390" s="31">
        <v>236.25</v>
      </c>
      <c r="Q3390" s="30">
        <f t="shared" si="191"/>
        <v>354.375</v>
      </c>
      <c r="R3390" s="27">
        <f t="shared" si="192"/>
        <v>1</v>
      </c>
    </row>
    <row r="3391" spans="1:18">
      <c r="A3391" s="1"/>
      <c r="B3391" s="6" t="s">
        <v>14</v>
      </c>
      <c r="C3391" s="6">
        <v>1185732</v>
      </c>
      <c r="D3391" s="7">
        <v>44206</v>
      </c>
      <c r="E3391" s="6" t="s">
        <v>15</v>
      </c>
      <c r="F3391" s="6" t="s">
        <v>117</v>
      </c>
      <c r="G3391" s="6" t="s">
        <v>118</v>
      </c>
      <c r="H3391" s="6" t="s">
        <v>22</v>
      </c>
      <c r="I3391" s="25">
        <v>0.35000000000000003</v>
      </c>
      <c r="J3391" s="22">
        <v>2750</v>
      </c>
      <c r="K3391" s="23">
        <f t="shared" si="188"/>
        <v>962.50000000000011</v>
      </c>
      <c r="L3391" s="23">
        <f t="shared" si="189"/>
        <v>385.00000000000006</v>
      </c>
      <c r="M3391" s="33">
        <v>0.4</v>
      </c>
      <c r="N3391" s="30">
        <f t="shared" si="190"/>
        <v>0.35</v>
      </c>
      <c r="O3391" s="31">
        <v>962.5</v>
      </c>
      <c r="P3391" s="31">
        <v>385</v>
      </c>
      <c r="Q3391" s="30">
        <f t="shared" si="191"/>
        <v>336.875</v>
      </c>
      <c r="R3391" s="27">
        <f t="shared" si="192"/>
        <v>1</v>
      </c>
    </row>
    <row r="3392" spans="1:18">
      <c r="A3392" s="1"/>
      <c r="B3392" s="6" t="s">
        <v>14</v>
      </c>
      <c r="C3392" s="6">
        <v>1185732</v>
      </c>
      <c r="D3392" s="7">
        <v>44235</v>
      </c>
      <c r="E3392" s="6" t="s">
        <v>15</v>
      </c>
      <c r="F3392" s="6" t="s">
        <v>117</v>
      </c>
      <c r="G3392" s="6" t="s">
        <v>118</v>
      </c>
      <c r="H3392" s="6" t="s">
        <v>17</v>
      </c>
      <c r="I3392" s="25">
        <v>0.35000000000000003</v>
      </c>
      <c r="J3392" s="22">
        <v>5250</v>
      </c>
      <c r="K3392" s="23">
        <f t="shared" si="188"/>
        <v>1837.5000000000002</v>
      </c>
      <c r="L3392" s="23">
        <f t="shared" si="189"/>
        <v>643.125</v>
      </c>
      <c r="M3392" s="33">
        <v>0.35</v>
      </c>
      <c r="N3392" s="30">
        <f t="shared" si="190"/>
        <v>0.35</v>
      </c>
      <c r="O3392" s="31">
        <v>1837.5</v>
      </c>
      <c r="P3392" s="31">
        <v>643.125</v>
      </c>
      <c r="Q3392" s="30">
        <f t="shared" si="191"/>
        <v>643.125</v>
      </c>
      <c r="R3392" s="27">
        <f t="shared" si="192"/>
        <v>2</v>
      </c>
    </row>
    <row r="3393" spans="1:18">
      <c r="A3393" s="1"/>
      <c r="B3393" s="6" t="s">
        <v>14</v>
      </c>
      <c r="C3393" s="6">
        <v>1185732</v>
      </c>
      <c r="D3393" s="7">
        <v>44235</v>
      </c>
      <c r="E3393" s="6" t="s">
        <v>15</v>
      </c>
      <c r="F3393" s="6" t="s">
        <v>117</v>
      </c>
      <c r="G3393" s="6" t="s">
        <v>118</v>
      </c>
      <c r="H3393" s="6" t="s">
        <v>18</v>
      </c>
      <c r="I3393" s="25">
        <v>0.35000000000000003</v>
      </c>
      <c r="J3393" s="22">
        <v>1750</v>
      </c>
      <c r="K3393" s="23">
        <f t="shared" si="188"/>
        <v>612.50000000000011</v>
      </c>
      <c r="L3393" s="23">
        <f t="shared" si="189"/>
        <v>214.37500000000003</v>
      </c>
      <c r="M3393" s="33">
        <v>0.35</v>
      </c>
      <c r="N3393" s="30">
        <f t="shared" si="190"/>
        <v>0.35</v>
      </c>
      <c r="O3393" s="31">
        <v>612.5</v>
      </c>
      <c r="P3393" s="31">
        <v>214.375</v>
      </c>
      <c r="Q3393" s="30">
        <f t="shared" si="191"/>
        <v>214.37500000000003</v>
      </c>
      <c r="R3393" s="27">
        <f t="shared" si="192"/>
        <v>2</v>
      </c>
    </row>
    <row r="3394" spans="1:18">
      <c r="A3394" s="1"/>
      <c r="B3394" s="6" t="s">
        <v>14</v>
      </c>
      <c r="C3394" s="6">
        <v>1185732</v>
      </c>
      <c r="D3394" s="7">
        <v>44235</v>
      </c>
      <c r="E3394" s="6" t="s">
        <v>15</v>
      </c>
      <c r="F3394" s="6" t="s">
        <v>117</v>
      </c>
      <c r="G3394" s="6" t="s">
        <v>118</v>
      </c>
      <c r="H3394" s="6" t="s">
        <v>19</v>
      </c>
      <c r="I3394" s="25">
        <v>0.25000000000000006</v>
      </c>
      <c r="J3394" s="22">
        <v>2250</v>
      </c>
      <c r="K3394" s="23">
        <f t="shared" si="188"/>
        <v>562.50000000000011</v>
      </c>
      <c r="L3394" s="23">
        <f t="shared" si="189"/>
        <v>225.00000000000006</v>
      </c>
      <c r="M3394" s="33">
        <v>0.4</v>
      </c>
      <c r="N3394" s="30">
        <f t="shared" si="190"/>
        <v>0.25</v>
      </c>
      <c r="O3394" s="31">
        <v>562.5</v>
      </c>
      <c r="P3394" s="31">
        <v>225</v>
      </c>
      <c r="Q3394" s="30">
        <f t="shared" si="191"/>
        <v>140.62500000000003</v>
      </c>
      <c r="R3394" s="27">
        <f t="shared" si="192"/>
        <v>2</v>
      </c>
    </row>
    <row r="3395" spans="1:18">
      <c r="A3395" s="1"/>
      <c r="B3395" s="6" t="s">
        <v>14</v>
      </c>
      <c r="C3395" s="6">
        <v>1185732</v>
      </c>
      <c r="D3395" s="7">
        <v>44235</v>
      </c>
      <c r="E3395" s="6" t="s">
        <v>15</v>
      </c>
      <c r="F3395" s="6" t="s">
        <v>117</v>
      </c>
      <c r="G3395" s="6" t="s">
        <v>118</v>
      </c>
      <c r="H3395" s="6" t="s">
        <v>20</v>
      </c>
      <c r="I3395" s="25">
        <v>0.3</v>
      </c>
      <c r="J3395" s="22">
        <v>1000</v>
      </c>
      <c r="K3395" s="23">
        <f t="shared" si="188"/>
        <v>300</v>
      </c>
      <c r="L3395" s="23">
        <f t="shared" si="189"/>
        <v>120</v>
      </c>
      <c r="M3395" s="33">
        <v>0.4</v>
      </c>
      <c r="N3395" s="30">
        <f t="shared" ref="N3395:N3458" si="193">_xlfn.NUMBERVALUE(SUBSTITUTE(I3395,"$",""))</f>
        <v>0.3</v>
      </c>
      <c r="O3395" s="31">
        <v>300</v>
      </c>
      <c r="P3395" s="31">
        <v>120</v>
      </c>
      <c r="Q3395" s="30">
        <f t="shared" ref="Q3395:Q3458" si="194">N3395*K3395</f>
        <v>90</v>
      </c>
      <c r="R3395" s="27">
        <f t="shared" si="192"/>
        <v>2</v>
      </c>
    </row>
    <row r="3396" spans="1:18">
      <c r="A3396" s="1"/>
      <c r="B3396" s="6" t="s">
        <v>14</v>
      </c>
      <c r="C3396" s="6">
        <v>1185732</v>
      </c>
      <c r="D3396" s="7">
        <v>44235</v>
      </c>
      <c r="E3396" s="6" t="s">
        <v>15</v>
      </c>
      <c r="F3396" s="6" t="s">
        <v>117</v>
      </c>
      <c r="G3396" s="6" t="s">
        <v>118</v>
      </c>
      <c r="H3396" s="6" t="s">
        <v>21</v>
      </c>
      <c r="I3396" s="25">
        <v>0.45</v>
      </c>
      <c r="J3396" s="22">
        <v>1750</v>
      </c>
      <c r="K3396" s="23">
        <f t="shared" si="188"/>
        <v>787.5</v>
      </c>
      <c r="L3396" s="23">
        <f t="shared" si="189"/>
        <v>236.25</v>
      </c>
      <c r="M3396" s="33">
        <v>0.3</v>
      </c>
      <c r="N3396" s="30">
        <f t="shared" si="193"/>
        <v>0.45</v>
      </c>
      <c r="O3396" s="31">
        <v>787.5</v>
      </c>
      <c r="P3396" s="31">
        <v>236.25</v>
      </c>
      <c r="Q3396" s="30">
        <f t="shared" si="194"/>
        <v>354.375</v>
      </c>
      <c r="R3396" s="27">
        <f t="shared" si="192"/>
        <v>2</v>
      </c>
    </row>
    <row r="3397" spans="1:18">
      <c r="A3397" s="1"/>
      <c r="B3397" s="6" t="s">
        <v>14</v>
      </c>
      <c r="C3397" s="6">
        <v>1185732</v>
      </c>
      <c r="D3397" s="7">
        <v>44235</v>
      </c>
      <c r="E3397" s="6" t="s">
        <v>15</v>
      </c>
      <c r="F3397" s="6" t="s">
        <v>117</v>
      </c>
      <c r="G3397" s="6" t="s">
        <v>118</v>
      </c>
      <c r="H3397" s="6" t="s">
        <v>22</v>
      </c>
      <c r="I3397" s="25">
        <v>0.35000000000000003</v>
      </c>
      <c r="J3397" s="22">
        <v>2750</v>
      </c>
      <c r="K3397" s="23">
        <f t="shared" si="188"/>
        <v>962.50000000000011</v>
      </c>
      <c r="L3397" s="23">
        <f t="shared" si="189"/>
        <v>385.00000000000006</v>
      </c>
      <c r="M3397" s="33">
        <v>0.4</v>
      </c>
      <c r="N3397" s="30">
        <f t="shared" si="193"/>
        <v>0.35</v>
      </c>
      <c r="O3397" s="31">
        <v>962.5</v>
      </c>
      <c r="P3397" s="31">
        <v>385</v>
      </c>
      <c r="Q3397" s="30">
        <f t="shared" si="194"/>
        <v>336.875</v>
      </c>
      <c r="R3397" s="27">
        <f t="shared" si="192"/>
        <v>2</v>
      </c>
    </row>
    <row r="3398" spans="1:18">
      <c r="A3398" s="1"/>
      <c r="B3398" s="6" t="s">
        <v>14</v>
      </c>
      <c r="C3398" s="6">
        <v>1185732</v>
      </c>
      <c r="D3398" s="7">
        <v>44261</v>
      </c>
      <c r="E3398" s="6" t="s">
        <v>15</v>
      </c>
      <c r="F3398" s="6" t="s">
        <v>117</v>
      </c>
      <c r="G3398" s="6" t="s">
        <v>118</v>
      </c>
      <c r="H3398" s="6" t="s">
        <v>17</v>
      </c>
      <c r="I3398" s="25">
        <v>0.35000000000000003</v>
      </c>
      <c r="J3398" s="22">
        <v>4950</v>
      </c>
      <c r="K3398" s="23">
        <f t="shared" si="188"/>
        <v>1732.5000000000002</v>
      </c>
      <c r="L3398" s="23">
        <f t="shared" si="189"/>
        <v>606.375</v>
      </c>
      <c r="M3398" s="33">
        <v>0.35</v>
      </c>
      <c r="N3398" s="30">
        <f t="shared" si="193"/>
        <v>0.35</v>
      </c>
      <c r="O3398" s="31">
        <v>1732.5</v>
      </c>
      <c r="P3398" s="31">
        <v>606.375</v>
      </c>
      <c r="Q3398" s="30">
        <f t="shared" si="194"/>
        <v>606.375</v>
      </c>
      <c r="R3398" s="27">
        <f t="shared" si="192"/>
        <v>3</v>
      </c>
    </row>
    <row r="3399" spans="1:18">
      <c r="A3399" s="1"/>
      <c r="B3399" s="6" t="s">
        <v>14</v>
      </c>
      <c r="C3399" s="6">
        <v>1185732</v>
      </c>
      <c r="D3399" s="7">
        <v>44261</v>
      </c>
      <c r="E3399" s="6" t="s">
        <v>15</v>
      </c>
      <c r="F3399" s="6" t="s">
        <v>117</v>
      </c>
      <c r="G3399" s="6" t="s">
        <v>118</v>
      </c>
      <c r="H3399" s="6" t="s">
        <v>18</v>
      </c>
      <c r="I3399" s="25">
        <v>0.35000000000000003</v>
      </c>
      <c r="J3399" s="22">
        <v>2000</v>
      </c>
      <c r="K3399" s="23">
        <f t="shared" si="188"/>
        <v>700.00000000000011</v>
      </c>
      <c r="L3399" s="23">
        <f t="shared" si="189"/>
        <v>245.00000000000003</v>
      </c>
      <c r="M3399" s="33">
        <v>0.35</v>
      </c>
      <c r="N3399" s="30">
        <f t="shared" si="193"/>
        <v>0.35</v>
      </c>
      <c r="O3399" s="31">
        <v>700</v>
      </c>
      <c r="P3399" s="31">
        <v>245</v>
      </c>
      <c r="Q3399" s="30">
        <f t="shared" si="194"/>
        <v>245.00000000000003</v>
      </c>
      <c r="R3399" s="27">
        <f t="shared" si="192"/>
        <v>3</v>
      </c>
    </row>
    <row r="3400" spans="1:18">
      <c r="A3400" s="1"/>
      <c r="B3400" s="6" t="s">
        <v>14</v>
      </c>
      <c r="C3400" s="6">
        <v>1185732</v>
      </c>
      <c r="D3400" s="7">
        <v>44261</v>
      </c>
      <c r="E3400" s="6" t="s">
        <v>15</v>
      </c>
      <c r="F3400" s="6" t="s">
        <v>117</v>
      </c>
      <c r="G3400" s="6" t="s">
        <v>118</v>
      </c>
      <c r="H3400" s="6" t="s">
        <v>19</v>
      </c>
      <c r="I3400" s="25">
        <v>0.25000000000000006</v>
      </c>
      <c r="J3400" s="22">
        <v>2250</v>
      </c>
      <c r="K3400" s="23">
        <f t="shared" si="188"/>
        <v>562.50000000000011</v>
      </c>
      <c r="L3400" s="23">
        <f t="shared" si="189"/>
        <v>225.00000000000006</v>
      </c>
      <c r="M3400" s="33">
        <v>0.4</v>
      </c>
      <c r="N3400" s="30">
        <f t="shared" si="193"/>
        <v>0.25</v>
      </c>
      <c r="O3400" s="31">
        <v>562.5</v>
      </c>
      <c r="P3400" s="31">
        <v>225</v>
      </c>
      <c r="Q3400" s="30">
        <f t="shared" si="194"/>
        <v>140.62500000000003</v>
      </c>
      <c r="R3400" s="27">
        <f t="shared" si="192"/>
        <v>3</v>
      </c>
    </row>
    <row r="3401" spans="1:18">
      <c r="A3401" s="1"/>
      <c r="B3401" s="6" t="s">
        <v>14</v>
      </c>
      <c r="C3401" s="6">
        <v>1185732</v>
      </c>
      <c r="D3401" s="7">
        <v>44261</v>
      </c>
      <c r="E3401" s="6" t="s">
        <v>15</v>
      </c>
      <c r="F3401" s="6" t="s">
        <v>117</v>
      </c>
      <c r="G3401" s="6" t="s">
        <v>118</v>
      </c>
      <c r="H3401" s="6" t="s">
        <v>20</v>
      </c>
      <c r="I3401" s="25">
        <v>0.3</v>
      </c>
      <c r="J3401" s="22">
        <v>750</v>
      </c>
      <c r="K3401" s="23">
        <f t="shared" si="188"/>
        <v>225</v>
      </c>
      <c r="L3401" s="23">
        <f t="shared" si="189"/>
        <v>90</v>
      </c>
      <c r="M3401" s="33">
        <v>0.4</v>
      </c>
      <c r="N3401" s="30">
        <f t="shared" si="193"/>
        <v>0.3</v>
      </c>
      <c r="O3401" s="31">
        <v>225</v>
      </c>
      <c r="P3401" s="31">
        <v>90</v>
      </c>
      <c r="Q3401" s="30">
        <f t="shared" si="194"/>
        <v>67.5</v>
      </c>
      <c r="R3401" s="27">
        <f t="shared" si="192"/>
        <v>3</v>
      </c>
    </row>
    <row r="3402" spans="1:18">
      <c r="A3402" s="1"/>
      <c r="B3402" s="6" t="s">
        <v>14</v>
      </c>
      <c r="C3402" s="6">
        <v>1185732</v>
      </c>
      <c r="D3402" s="7">
        <v>44261</v>
      </c>
      <c r="E3402" s="6" t="s">
        <v>15</v>
      </c>
      <c r="F3402" s="6" t="s">
        <v>117</v>
      </c>
      <c r="G3402" s="6" t="s">
        <v>118</v>
      </c>
      <c r="H3402" s="6" t="s">
        <v>21</v>
      </c>
      <c r="I3402" s="25">
        <v>0.45</v>
      </c>
      <c r="J3402" s="22">
        <v>1250</v>
      </c>
      <c r="K3402" s="23">
        <f t="shared" si="188"/>
        <v>562.5</v>
      </c>
      <c r="L3402" s="23">
        <f t="shared" si="189"/>
        <v>168.75</v>
      </c>
      <c r="M3402" s="33">
        <v>0.3</v>
      </c>
      <c r="N3402" s="30">
        <f t="shared" si="193"/>
        <v>0.45</v>
      </c>
      <c r="O3402" s="31">
        <v>562.5</v>
      </c>
      <c r="P3402" s="31">
        <v>168.75</v>
      </c>
      <c r="Q3402" s="30">
        <f t="shared" si="194"/>
        <v>253.125</v>
      </c>
      <c r="R3402" s="27">
        <f t="shared" ref="R3402:R3465" si="195">MONTH(D3402)</f>
        <v>3</v>
      </c>
    </row>
    <row r="3403" spans="1:18">
      <c r="A3403" s="1"/>
      <c r="B3403" s="6" t="s">
        <v>14</v>
      </c>
      <c r="C3403" s="6">
        <v>1185732</v>
      </c>
      <c r="D3403" s="7">
        <v>44261</v>
      </c>
      <c r="E3403" s="6" t="s">
        <v>15</v>
      </c>
      <c r="F3403" s="6" t="s">
        <v>117</v>
      </c>
      <c r="G3403" s="6" t="s">
        <v>118</v>
      </c>
      <c r="H3403" s="6" t="s">
        <v>22</v>
      </c>
      <c r="I3403" s="25">
        <v>0.35000000000000003</v>
      </c>
      <c r="J3403" s="22">
        <v>2250</v>
      </c>
      <c r="K3403" s="23">
        <f t="shared" si="188"/>
        <v>787.50000000000011</v>
      </c>
      <c r="L3403" s="23">
        <f t="shared" si="189"/>
        <v>315.00000000000006</v>
      </c>
      <c r="M3403" s="33">
        <v>0.4</v>
      </c>
      <c r="N3403" s="30">
        <f t="shared" si="193"/>
        <v>0.35</v>
      </c>
      <c r="O3403" s="31">
        <v>787.5</v>
      </c>
      <c r="P3403" s="31">
        <v>315</v>
      </c>
      <c r="Q3403" s="30">
        <f t="shared" si="194"/>
        <v>275.625</v>
      </c>
      <c r="R3403" s="27">
        <f t="shared" si="195"/>
        <v>3</v>
      </c>
    </row>
    <row r="3404" spans="1:18">
      <c r="A3404" s="1"/>
      <c r="B3404" s="6" t="s">
        <v>14</v>
      </c>
      <c r="C3404" s="6">
        <v>1185732</v>
      </c>
      <c r="D3404" s="7">
        <v>44293</v>
      </c>
      <c r="E3404" s="6" t="s">
        <v>15</v>
      </c>
      <c r="F3404" s="6" t="s">
        <v>117</v>
      </c>
      <c r="G3404" s="6" t="s">
        <v>118</v>
      </c>
      <c r="H3404" s="6" t="s">
        <v>17</v>
      </c>
      <c r="I3404" s="25">
        <v>0.35000000000000003</v>
      </c>
      <c r="J3404" s="22">
        <v>4750</v>
      </c>
      <c r="K3404" s="23">
        <f t="shared" si="188"/>
        <v>1662.5000000000002</v>
      </c>
      <c r="L3404" s="23">
        <f t="shared" si="189"/>
        <v>581.875</v>
      </c>
      <c r="M3404" s="33">
        <v>0.35</v>
      </c>
      <c r="N3404" s="30">
        <f t="shared" si="193"/>
        <v>0.35</v>
      </c>
      <c r="O3404" s="31">
        <v>1662.5</v>
      </c>
      <c r="P3404" s="31">
        <v>581.875</v>
      </c>
      <c r="Q3404" s="30">
        <f t="shared" si="194"/>
        <v>581.875</v>
      </c>
      <c r="R3404" s="27">
        <f t="shared" si="195"/>
        <v>4</v>
      </c>
    </row>
    <row r="3405" spans="1:18">
      <c r="A3405" s="1"/>
      <c r="B3405" s="6" t="s">
        <v>14</v>
      </c>
      <c r="C3405" s="6">
        <v>1185732</v>
      </c>
      <c r="D3405" s="7">
        <v>44293</v>
      </c>
      <c r="E3405" s="6" t="s">
        <v>15</v>
      </c>
      <c r="F3405" s="6" t="s">
        <v>117</v>
      </c>
      <c r="G3405" s="6" t="s">
        <v>118</v>
      </c>
      <c r="H3405" s="6" t="s">
        <v>18</v>
      </c>
      <c r="I3405" s="25">
        <v>0.35000000000000003</v>
      </c>
      <c r="J3405" s="22">
        <v>1750</v>
      </c>
      <c r="K3405" s="23">
        <f t="shared" si="188"/>
        <v>612.50000000000011</v>
      </c>
      <c r="L3405" s="23">
        <f t="shared" si="189"/>
        <v>214.37500000000003</v>
      </c>
      <c r="M3405" s="33">
        <v>0.35</v>
      </c>
      <c r="N3405" s="30">
        <f t="shared" si="193"/>
        <v>0.35</v>
      </c>
      <c r="O3405" s="31">
        <v>612.5</v>
      </c>
      <c r="P3405" s="31">
        <v>214.375</v>
      </c>
      <c r="Q3405" s="30">
        <f t="shared" si="194"/>
        <v>214.37500000000003</v>
      </c>
      <c r="R3405" s="27">
        <f t="shared" si="195"/>
        <v>4</v>
      </c>
    </row>
    <row r="3406" spans="1:18">
      <c r="A3406" s="1"/>
      <c r="B3406" s="6" t="s">
        <v>14</v>
      </c>
      <c r="C3406" s="6">
        <v>1185732</v>
      </c>
      <c r="D3406" s="7">
        <v>44293</v>
      </c>
      <c r="E3406" s="6" t="s">
        <v>15</v>
      </c>
      <c r="F3406" s="6" t="s">
        <v>117</v>
      </c>
      <c r="G3406" s="6" t="s">
        <v>118</v>
      </c>
      <c r="H3406" s="6" t="s">
        <v>19</v>
      </c>
      <c r="I3406" s="25">
        <v>0.25000000000000006</v>
      </c>
      <c r="J3406" s="22">
        <v>1750</v>
      </c>
      <c r="K3406" s="23">
        <f t="shared" si="188"/>
        <v>437.50000000000011</v>
      </c>
      <c r="L3406" s="23">
        <f t="shared" si="189"/>
        <v>175.00000000000006</v>
      </c>
      <c r="M3406" s="33">
        <v>0.4</v>
      </c>
      <c r="N3406" s="30">
        <f t="shared" si="193"/>
        <v>0.25</v>
      </c>
      <c r="O3406" s="31">
        <v>437.5</v>
      </c>
      <c r="P3406" s="31">
        <v>175</v>
      </c>
      <c r="Q3406" s="30">
        <f t="shared" si="194"/>
        <v>109.37500000000003</v>
      </c>
      <c r="R3406" s="27">
        <f t="shared" si="195"/>
        <v>4</v>
      </c>
    </row>
    <row r="3407" spans="1:18">
      <c r="A3407" s="1"/>
      <c r="B3407" s="6" t="s">
        <v>14</v>
      </c>
      <c r="C3407" s="6">
        <v>1185732</v>
      </c>
      <c r="D3407" s="7">
        <v>44293</v>
      </c>
      <c r="E3407" s="6" t="s">
        <v>15</v>
      </c>
      <c r="F3407" s="6" t="s">
        <v>117</v>
      </c>
      <c r="G3407" s="6" t="s">
        <v>118</v>
      </c>
      <c r="H3407" s="6" t="s">
        <v>20</v>
      </c>
      <c r="I3407" s="25">
        <v>0.3</v>
      </c>
      <c r="J3407" s="22">
        <v>1000</v>
      </c>
      <c r="K3407" s="23">
        <f t="shared" si="188"/>
        <v>300</v>
      </c>
      <c r="L3407" s="23">
        <f t="shared" si="189"/>
        <v>120</v>
      </c>
      <c r="M3407" s="33">
        <v>0.4</v>
      </c>
      <c r="N3407" s="30">
        <f t="shared" si="193"/>
        <v>0.3</v>
      </c>
      <c r="O3407" s="31">
        <v>300</v>
      </c>
      <c r="P3407" s="31">
        <v>120</v>
      </c>
      <c r="Q3407" s="30">
        <f t="shared" si="194"/>
        <v>90</v>
      </c>
      <c r="R3407" s="27">
        <f t="shared" si="195"/>
        <v>4</v>
      </c>
    </row>
    <row r="3408" spans="1:18">
      <c r="A3408" s="1"/>
      <c r="B3408" s="6" t="s">
        <v>14</v>
      </c>
      <c r="C3408" s="6">
        <v>1185732</v>
      </c>
      <c r="D3408" s="7">
        <v>44293</v>
      </c>
      <c r="E3408" s="6" t="s">
        <v>15</v>
      </c>
      <c r="F3408" s="6" t="s">
        <v>117</v>
      </c>
      <c r="G3408" s="6" t="s">
        <v>118</v>
      </c>
      <c r="H3408" s="6" t="s">
        <v>21</v>
      </c>
      <c r="I3408" s="25">
        <v>0.45</v>
      </c>
      <c r="J3408" s="22">
        <v>1000</v>
      </c>
      <c r="K3408" s="23">
        <f t="shared" si="188"/>
        <v>450</v>
      </c>
      <c r="L3408" s="23">
        <f t="shared" si="189"/>
        <v>135</v>
      </c>
      <c r="M3408" s="33">
        <v>0.3</v>
      </c>
      <c r="N3408" s="30">
        <f t="shared" si="193"/>
        <v>0.45</v>
      </c>
      <c r="O3408" s="31">
        <v>450</v>
      </c>
      <c r="P3408" s="31">
        <v>135</v>
      </c>
      <c r="Q3408" s="30">
        <f t="shared" si="194"/>
        <v>202.5</v>
      </c>
      <c r="R3408" s="27">
        <f t="shared" si="195"/>
        <v>4</v>
      </c>
    </row>
    <row r="3409" spans="1:18">
      <c r="A3409" s="1"/>
      <c r="B3409" s="6" t="s">
        <v>14</v>
      </c>
      <c r="C3409" s="6">
        <v>1185732</v>
      </c>
      <c r="D3409" s="7">
        <v>44293</v>
      </c>
      <c r="E3409" s="6" t="s">
        <v>15</v>
      </c>
      <c r="F3409" s="6" t="s">
        <v>117</v>
      </c>
      <c r="G3409" s="6" t="s">
        <v>118</v>
      </c>
      <c r="H3409" s="6" t="s">
        <v>22</v>
      </c>
      <c r="I3409" s="25">
        <v>0.35000000000000003</v>
      </c>
      <c r="J3409" s="22">
        <v>2500</v>
      </c>
      <c r="K3409" s="23">
        <f t="shared" si="188"/>
        <v>875.00000000000011</v>
      </c>
      <c r="L3409" s="23">
        <f t="shared" si="189"/>
        <v>350.00000000000006</v>
      </c>
      <c r="M3409" s="33">
        <v>0.4</v>
      </c>
      <c r="N3409" s="30">
        <f t="shared" si="193"/>
        <v>0.35</v>
      </c>
      <c r="O3409" s="31">
        <v>875</v>
      </c>
      <c r="P3409" s="31">
        <v>350</v>
      </c>
      <c r="Q3409" s="30">
        <f t="shared" si="194"/>
        <v>306.25</v>
      </c>
      <c r="R3409" s="27">
        <f t="shared" si="195"/>
        <v>4</v>
      </c>
    </row>
    <row r="3410" spans="1:18">
      <c r="A3410" s="1"/>
      <c r="B3410" s="6" t="s">
        <v>14</v>
      </c>
      <c r="C3410" s="6">
        <v>1185732</v>
      </c>
      <c r="D3410" s="7">
        <v>44322</v>
      </c>
      <c r="E3410" s="6" t="s">
        <v>15</v>
      </c>
      <c r="F3410" s="6" t="s">
        <v>117</v>
      </c>
      <c r="G3410" s="6" t="s">
        <v>118</v>
      </c>
      <c r="H3410" s="6" t="s">
        <v>17</v>
      </c>
      <c r="I3410" s="25">
        <v>0.49999999999999994</v>
      </c>
      <c r="J3410" s="22">
        <v>5200</v>
      </c>
      <c r="K3410" s="23">
        <f t="shared" si="188"/>
        <v>2599.9999999999995</v>
      </c>
      <c r="L3410" s="23">
        <f t="shared" si="189"/>
        <v>909.99999999999977</v>
      </c>
      <c r="M3410" s="33">
        <v>0.35</v>
      </c>
      <c r="N3410" s="30">
        <f t="shared" si="193"/>
        <v>0.5</v>
      </c>
      <c r="O3410" s="31">
        <v>2600</v>
      </c>
      <c r="P3410" s="31">
        <v>910</v>
      </c>
      <c r="Q3410" s="30">
        <f t="shared" si="194"/>
        <v>1299.9999999999998</v>
      </c>
      <c r="R3410" s="27">
        <f t="shared" si="195"/>
        <v>5</v>
      </c>
    </row>
    <row r="3411" spans="1:18">
      <c r="A3411" s="1"/>
      <c r="B3411" s="6" t="s">
        <v>14</v>
      </c>
      <c r="C3411" s="6">
        <v>1185732</v>
      </c>
      <c r="D3411" s="7">
        <v>44322</v>
      </c>
      <c r="E3411" s="6" t="s">
        <v>15</v>
      </c>
      <c r="F3411" s="6" t="s">
        <v>117</v>
      </c>
      <c r="G3411" s="6" t="s">
        <v>118</v>
      </c>
      <c r="H3411" s="6" t="s">
        <v>18</v>
      </c>
      <c r="I3411" s="25">
        <v>0.45</v>
      </c>
      <c r="J3411" s="22">
        <v>2250</v>
      </c>
      <c r="K3411" s="23">
        <f t="shared" si="188"/>
        <v>1012.5</v>
      </c>
      <c r="L3411" s="23">
        <f t="shared" si="189"/>
        <v>354.375</v>
      </c>
      <c r="M3411" s="33">
        <v>0.35</v>
      </c>
      <c r="N3411" s="30">
        <f t="shared" si="193"/>
        <v>0.45</v>
      </c>
      <c r="O3411" s="31">
        <v>1012.5</v>
      </c>
      <c r="P3411" s="31">
        <v>354.375</v>
      </c>
      <c r="Q3411" s="30">
        <f t="shared" si="194"/>
        <v>455.625</v>
      </c>
      <c r="R3411" s="27">
        <f t="shared" si="195"/>
        <v>5</v>
      </c>
    </row>
    <row r="3412" spans="1:18">
      <c r="A3412" s="1"/>
      <c r="B3412" s="6" t="s">
        <v>14</v>
      </c>
      <c r="C3412" s="6">
        <v>1185732</v>
      </c>
      <c r="D3412" s="7">
        <v>44322</v>
      </c>
      <c r="E3412" s="6" t="s">
        <v>15</v>
      </c>
      <c r="F3412" s="6" t="s">
        <v>117</v>
      </c>
      <c r="G3412" s="6" t="s">
        <v>118</v>
      </c>
      <c r="H3412" s="6" t="s">
        <v>19</v>
      </c>
      <c r="I3412" s="25">
        <v>0.4</v>
      </c>
      <c r="J3412" s="22">
        <v>2500</v>
      </c>
      <c r="K3412" s="23">
        <f t="shared" si="188"/>
        <v>1000</v>
      </c>
      <c r="L3412" s="23">
        <f t="shared" si="189"/>
        <v>400</v>
      </c>
      <c r="M3412" s="33">
        <v>0.4</v>
      </c>
      <c r="N3412" s="30">
        <f t="shared" si="193"/>
        <v>0.4</v>
      </c>
      <c r="O3412" s="31">
        <v>1000</v>
      </c>
      <c r="P3412" s="31">
        <v>400</v>
      </c>
      <c r="Q3412" s="30">
        <f t="shared" si="194"/>
        <v>400</v>
      </c>
      <c r="R3412" s="27">
        <f t="shared" si="195"/>
        <v>5</v>
      </c>
    </row>
    <row r="3413" spans="1:18">
      <c r="A3413" s="1"/>
      <c r="B3413" s="6" t="s">
        <v>14</v>
      </c>
      <c r="C3413" s="6">
        <v>1185732</v>
      </c>
      <c r="D3413" s="7">
        <v>44322</v>
      </c>
      <c r="E3413" s="6" t="s">
        <v>15</v>
      </c>
      <c r="F3413" s="6" t="s">
        <v>117</v>
      </c>
      <c r="G3413" s="6" t="s">
        <v>118</v>
      </c>
      <c r="H3413" s="6" t="s">
        <v>20</v>
      </c>
      <c r="I3413" s="25">
        <v>0.4</v>
      </c>
      <c r="J3413" s="22">
        <v>2000</v>
      </c>
      <c r="K3413" s="23">
        <f t="shared" si="188"/>
        <v>800</v>
      </c>
      <c r="L3413" s="23">
        <f t="shared" si="189"/>
        <v>320</v>
      </c>
      <c r="M3413" s="33">
        <v>0.4</v>
      </c>
      <c r="N3413" s="30">
        <f t="shared" si="193"/>
        <v>0.4</v>
      </c>
      <c r="O3413" s="31">
        <v>800</v>
      </c>
      <c r="P3413" s="31">
        <v>320</v>
      </c>
      <c r="Q3413" s="30">
        <f t="shared" si="194"/>
        <v>320</v>
      </c>
      <c r="R3413" s="27">
        <f t="shared" si="195"/>
        <v>5</v>
      </c>
    </row>
    <row r="3414" spans="1:18">
      <c r="A3414" s="1"/>
      <c r="B3414" s="6" t="s">
        <v>14</v>
      </c>
      <c r="C3414" s="6">
        <v>1185732</v>
      </c>
      <c r="D3414" s="7">
        <v>44322</v>
      </c>
      <c r="E3414" s="6" t="s">
        <v>15</v>
      </c>
      <c r="F3414" s="6" t="s">
        <v>117</v>
      </c>
      <c r="G3414" s="6" t="s">
        <v>118</v>
      </c>
      <c r="H3414" s="6" t="s">
        <v>21</v>
      </c>
      <c r="I3414" s="25">
        <v>0.49999999999999994</v>
      </c>
      <c r="J3414" s="22">
        <v>2250</v>
      </c>
      <c r="K3414" s="23">
        <f t="shared" si="188"/>
        <v>1124.9999999999998</v>
      </c>
      <c r="L3414" s="23">
        <f t="shared" si="189"/>
        <v>337.49999999999994</v>
      </c>
      <c r="M3414" s="33">
        <v>0.3</v>
      </c>
      <c r="N3414" s="30">
        <f t="shared" si="193"/>
        <v>0.5</v>
      </c>
      <c r="O3414" s="31">
        <v>1125</v>
      </c>
      <c r="P3414" s="31">
        <v>337.5</v>
      </c>
      <c r="Q3414" s="30">
        <f t="shared" si="194"/>
        <v>562.49999999999989</v>
      </c>
      <c r="R3414" s="27">
        <f t="shared" si="195"/>
        <v>5</v>
      </c>
    </row>
    <row r="3415" spans="1:18">
      <c r="A3415" s="1"/>
      <c r="B3415" s="6" t="s">
        <v>14</v>
      </c>
      <c r="C3415" s="6">
        <v>1185732</v>
      </c>
      <c r="D3415" s="7">
        <v>44322</v>
      </c>
      <c r="E3415" s="6" t="s">
        <v>15</v>
      </c>
      <c r="F3415" s="6" t="s">
        <v>117</v>
      </c>
      <c r="G3415" s="6" t="s">
        <v>118</v>
      </c>
      <c r="H3415" s="6" t="s">
        <v>22</v>
      </c>
      <c r="I3415" s="25">
        <v>0.54999999999999993</v>
      </c>
      <c r="J3415" s="22">
        <v>3500</v>
      </c>
      <c r="K3415" s="23">
        <f t="shared" si="188"/>
        <v>1924.9999999999998</v>
      </c>
      <c r="L3415" s="23">
        <f t="shared" si="189"/>
        <v>770</v>
      </c>
      <c r="M3415" s="33">
        <v>0.4</v>
      </c>
      <c r="N3415" s="30">
        <f t="shared" si="193"/>
        <v>0.55000000000000004</v>
      </c>
      <c r="O3415" s="31">
        <v>1925</v>
      </c>
      <c r="P3415" s="31">
        <v>770</v>
      </c>
      <c r="Q3415" s="30">
        <f t="shared" si="194"/>
        <v>1058.75</v>
      </c>
      <c r="R3415" s="27">
        <f t="shared" si="195"/>
        <v>5</v>
      </c>
    </row>
    <row r="3416" spans="1:18">
      <c r="A3416" s="1"/>
      <c r="B3416" s="6" t="s">
        <v>14</v>
      </c>
      <c r="C3416" s="6">
        <v>1185732</v>
      </c>
      <c r="D3416" s="7">
        <v>44355</v>
      </c>
      <c r="E3416" s="6" t="s">
        <v>15</v>
      </c>
      <c r="F3416" s="6" t="s">
        <v>117</v>
      </c>
      <c r="G3416" s="6" t="s">
        <v>118</v>
      </c>
      <c r="H3416" s="6" t="s">
        <v>17</v>
      </c>
      <c r="I3416" s="25">
        <v>0.49999999999999994</v>
      </c>
      <c r="J3416" s="22">
        <v>6000</v>
      </c>
      <c r="K3416" s="23">
        <f t="shared" si="188"/>
        <v>2999.9999999999995</v>
      </c>
      <c r="L3416" s="23">
        <f t="shared" si="189"/>
        <v>1049.9999999999998</v>
      </c>
      <c r="M3416" s="33">
        <v>0.35</v>
      </c>
      <c r="N3416" s="30">
        <f t="shared" si="193"/>
        <v>0.5</v>
      </c>
      <c r="O3416" s="31">
        <v>3000</v>
      </c>
      <c r="P3416" s="31">
        <v>1050</v>
      </c>
      <c r="Q3416" s="30">
        <f t="shared" si="194"/>
        <v>1499.9999999999998</v>
      </c>
      <c r="R3416" s="27">
        <f t="shared" si="195"/>
        <v>6</v>
      </c>
    </row>
    <row r="3417" spans="1:18">
      <c r="A3417" s="1"/>
      <c r="B3417" s="6" t="s">
        <v>14</v>
      </c>
      <c r="C3417" s="6">
        <v>1185732</v>
      </c>
      <c r="D3417" s="7">
        <v>44355</v>
      </c>
      <c r="E3417" s="6" t="s">
        <v>15</v>
      </c>
      <c r="F3417" s="6" t="s">
        <v>117</v>
      </c>
      <c r="G3417" s="6" t="s">
        <v>118</v>
      </c>
      <c r="H3417" s="6" t="s">
        <v>18</v>
      </c>
      <c r="I3417" s="25">
        <v>0.45</v>
      </c>
      <c r="J3417" s="22">
        <v>3500</v>
      </c>
      <c r="K3417" s="23">
        <f t="shared" si="188"/>
        <v>1575</v>
      </c>
      <c r="L3417" s="23">
        <f t="shared" si="189"/>
        <v>551.25</v>
      </c>
      <c r="M3417" s="33">
        <v>0.35</v>
      </c>
      <c r="N3417" s="30">
        <f t="shared" si="193"/>
        <v>0.45</v>
      </c>
      <c r="O3417" s="31">
        <v>1575</v>
      </c>
      <c r="P3417" s="31">
        <v>551.25</v>
      </c>
      <c r="Q3417" s="30">
        <f t="shared" si="194"/>
        <v>708.75</v>
      </c>
      <c r="R3417" s="27">
        <f t="shared" si="195"/>
        <v>6</v>
      </c>
    </row>
    <row r="3418" spans="1:18">
      <c r="A3418" s="1"/>
      <c r="B3418" s="6" t="s">
        <v>14</v>
      </c>
      <c r="C3418" s="6">
        <v>1185732</v>
      </c>
      <c r="D3418" s="7">
        <v>44355</v>
      </c>
      <c r="E3418" s="6" t="s">
        <v>15</v>
      </c>
      <c r="F3418" s="6" t="s">
        <v>117</v>
      </c>
      <c r="G3418" s="6" t="s">
        <v>118</v>
      </c>
      <c r="H3418" s="6" t="s">
        <v>19</v>
      </c>
      <c r="I3418" s="25">
        <v>0.4</v>
      </c>
      <c r="J3418" s="22">
        <v>2750</v>
      </c>
      <c r="K3418" s="23">
        <f t="shared" si="188"/>
        <v>1100</v>
      </c>
      <c r="L3418" s="23">
        <f t="shared" si="189"/>
        <v>440</v>
      </c>
      <c r="M3418" s="33">
        <v>0.4</v>
      </c>
      <c r="N3418" s="30">
        <f t="shared" si="193"/>
        <v>0.4</v>
      </c>
      <c r="O3418" s="31">
        <v>1100</v>
      </c>
      <c r="P3418" s="31">
        <v>440</v>
      </c>
      <c r="Q3418" s="30">
        <f t="shared" si="194"/>
        <v>440</v>
      </c>
      <c r="R3418" s="27">
        <f t="shared" si="195"/>
        <v>6</v>
      </c>
    </row>
    <row r="3419" spans="1:18">
      <c r="A3419" s="1"/>
      <c r="B3419" s="6" t="s">
        <v>14</v>
      </c>
      <c r="C3419" s="6">
        <v>1185732</v>
      </c>
      <c r="D3419" s="7">
        <v>44355</v>
      </c>
      <c r="E3419" s="6" t="s">
        <v>15</v>
      </c>
      <c r="F3419" s="6" t="s">
        <v>117</v>
      </c>
      <c r="G3419" s="6" t="s">
        <v>118</v>
      </c>
      <c r="H3419" s="6" t="s">
        <v>20</v>
      </c>
      <c r="I3419" s="25">
        <v>0.4</v>
      </c>
      <c r="J3419" s="22">
        <v>2500</v>
      </c>
      <c r="K3419" s="23">
        <f t="shared" si="188"/>
        <v>1000</v>
      </c>
      <c r="L3419" s="23">
        <f t="shared" si="189"/>
        <v>400</v>
      </c>
      <c r="M3419" s="33">
        <v>0.4</v>
      </c>
      <c r="N3419" s="30">
        <f t="shared" si="193"/>
        <v>0.4</v>
      </c>
      <c r="O3419" s="31">
        <v>1000</v>
      </c>
      <c r="P3419" s="31">
        <v>400</v>
      </c>
      <c r="Q3419" s="30">
        <f t="shared" si="194"/>
        <v>400</v>
      </c>
      <c r="R3419" s="27">
        <f t="shared" si="195"/>
        <v>6</v>
      </c>
    </row>
    <row r="3420" spans="1:18">
      <c r="A3420" s="1"/>
      <c r="B3420" s="6" t="s">
        <v>14</v>
      </c>
      <c r="C3420" s="6">
        <v>1185732</v>
      </c>
      <c r="D3420" s="7">
        <v>44355</v>
      </c>
      <c r="E3420" s="6" t="s">
        <v>15</v>
      </c>
      <c r="F3420" s="6" t="s">
        <v>117</v>
      </c>
      <c r="G3420" s="6" t="s">
        <v>118</v>
      </c>
      <c r="H3420" s="6" t="s">
        <v>21</v>
      </c>
      <c r="I3420" s="25">
        <v>0.49999999999999994</v>
      </c>
      <c r="J3420" s="22">
        <v>2500</v>
      </c>
      <c r="K3420" s="23">
        <f t="shared" si="188"/>
        <v>1249.9999999999998</v>
      </c>
      <c r="L3420" s="23">
        <f t="shared" si="189"/>
        <v>374.99999999999994</v>
      </c>
      <c r="M3420" s="33">
        <v>0.3</v>
      </c>
      <c r="N3420" s="30">
        <f t="shared" si="193"/>
        <v>0.5</v>
      </c>
      <c r="O3420" s="31">
        <v>1250</v>
      </c>
      <c r="P3420" s="31">
        <v>375</v>
      </c>
      <c r="Q3420" s="30">
        <f t="shared" si="194"/>
        <v>624.99999999999989</v>
      </c>
      <c r="R3420" s="27">
        <f t="shared" si="195"/>
        <v>6</v>
      </c>
    </row>
    <row r="3421" spans="1:18">
      <c r="A3421" s="1"/>
      <c r="B3421" s="6" t="s">
        <v>14</v>
      </c>
      <c r="C3421" s="6">
        <v>1185732</v>
      </c>
      <c r="D3421" s="7">
        <v>44355</v>
      </c>
      <c r="E3421" s="6" t="s">
        <v>15</v>
      </c>
      <c r="F3421" s="6" t="s">
        <v>117</v>
      </c>
      <c r="G3421" s="6" t="s">
        <v>118</v>
      </c>
      <c r="H3421" s="6" t="s">
        <v>22</v>
      </c>
      <c r="I3421" s="25">
        <v>0.54999999999999993</v>
      </c>
      <c r="J3421" s="22">
        <v>4000</v>
      </c>
      <c r="K3421" s="23">
        <f t="shared" si="188"/>
        <v>2199.9999999999995</v>
      </c>
      <c r="L3421" s="23">
        <f t="shared" si="189"/>
        <v>879.99999999999989</v>
      </c>
      <c r="M3421" s="33">
        <v>0.4</v>
      </c>
      <c r="N3421" s="30">
        <f t="shared" si="193"/>
        <v>0.55000000000000004</v>
      </c>
      <c r="O3421" s="31">
        <v>2200</v>
      </c>
      <c r="P3421" s="31">
        <v>880</v>
      </c>
      <c r="Q3421" s="30">
        <f t="shared" si="194"/>
        <v>1209.9999999999998</v>
      </c>
      <c r="R3421" s="27">
        <f t="shared" si="195"/>
        <v>6</v>
      </c>
    </row>
    <row r="3422" spans="1:18">
      <c r="A3422" s="1"/>
      <c r="B3422" s="6" t="s">
        <v>14</v>
      </c>
      <c r="C3422" s="6">
        <v>1185732</v>
      </c>
      <c r="D3422" s="7">
        <v>44383</v>
      </c>
      <c r="E3422" s="6" t="s">
        <v>15</v>
      </c>
      <c r="F3422" s="6" t="s">
        <v>117</v>
      </c>
      <c r="G3422" s="6" t="s">
        <v>118</v>
      </c>
      <c r="H3422" s="6" t="s">
        <v>17</v>
      </c>
      <c r="I3422" s="25">
        <v>0.49999999999999994</v>
      </c>
      <c r="J3422" s="22">
        <v>6250</v>
      </c>
      <c r="K3422" s="23">
        <f t="shared" si="188"/>
        <v>3124.9999999999995</v>
      </c>
      <c r="L3422" s="23">
        <f t="shared" si="189"/>
        <v>1093.7499999999998</v>
      </c>
      <c r="M3422" s="33">
        <v>0.35</v>
      </c>
      <c r="N3422" s="30">
        <f t="shared" si="193"/>
        <v>0.5</v>
      </c>
      <c r="O3422" s="31">
        <v>3125</v>
      </c>
      <c r="P3422" s="31">
        <v>1093.75</v>
      </c>
      <c r="Q3422" s="30">
        <f t="shared" si="194"/>
        <v>1562.4999999999998</v>
      </c>
      <c r="R3422" s="27">
        <f t="shared" si="195"/>
        <v>7</v>
      </c>
    </row>
    <row r="3423" spans="1:18">
      <c r="A3423" s="1"/>
      <c r="B3423" s="6" t="s">
        <v>14</v>
      </c>
      <c r="C3423" s="6">
        <v>1185732</v>
      </c>
      <c r="D3423" s="7">
        <v>44383</v>
      </c>
      <c r="E3423" s="6" t="s">
        <v>15</v>
      </c>
      <c r="F3423" s="6" t="s">
        <v>117</v>
      </c>
      <c r="G3423" s="6" t="s">
        <v>118</v>
      </c>
      <c r="H3423" s="6" t="s">
        <v>18</v>
      </c>
      <c r="I3423" s="25">
        <v>0.45</v>
      </c>
      <c r="J3423" s="22">
        <v>3750</v>
      </c>
      <c r="K3423" s="23">
        <f t="shared" si="188"/>
        <v>1687.5</v>
      </c>
      <c r="L3423" s="23">
        <f t="shared" si="189"/>
        <v>590.625</v>
      </c>
      <c r="M3423" s="33">
        <v>0.35</v>
      </c>
      <c r="N3423" s="30">
        <f t="shared" si="193"/>
        <v>0.45</v>
      </c>
      <c r="O3423" s="31">
        <v>1687.5</v>
      </c>
      <c r="P3423" s="31">
        <v>590.625</v>
      </c>
      <c r="Q3423" s="30">
        <f t="shared" si="194"/>
        <v>759.375</v>
      </c>
      <c r="R3423" s="27">
        <f t="shared" si="195"/>
        <v>7</v>
      </c>
    </row>
    <row r="3424" spans="1:18">
      <c r="A3424" s="1"/>
      <c r="B3424" s="6" t="s">
        <v>14</v>
      </c>
      <c r="C3424" s="6">
        <v>1185732</v>
      </c>
      <c r="D3424" s="7">
        <v>44383</v>
      </c>
      <c r="E3424" s="6" t="s">
        <v>15</v>
      </c>
      <c r="F3424" s="6" t="s">
        <v>117</v>
      </c>
      <c r="G3424" s="6" t="s">
        <v>118</v>
      </c>
      <c r="H3424" s="6" t="s">
        <v>19</v>
      </c>
      <c r="I3424" s="25">
        <v>0.4</v>
      </c>
      <c r="J3424" s="22">
        <v>3000</v>
      </c>
      <c r="K3424" s="23">
        <f t="shared" si="188"/>
        <v>1200</v>
      </c>
      <c r="L3424" s="23">
        <f t="shared" si="189"/>
        <v>480</v>
      </c>
      <c r="M3424" s="33">
        <v>0.4</v>
      </c>
      <c r="N3424" s="30">
        <f t="shared" si="193"/>
        <v>0.4</v>
      </c>
      <c r="O3424" s="31">
        <v>1200</v>
      </c>
      <c r="P3424" s="31">
        <v>480</v>
      </c>
      <c r="Q3424" s="30">
        <f t="shared" si="194"/>
        <v>480</v>
      </c>
      <c r="R3424" s="27">
        <f t="shared" si="195"/>
        <v>7</v>
      </c>
    </row>
    <row r="3425" spans="1:18">
      <c r="A3425" s="1"/>
      <c r="B3425" s="6" t="s">
        <v>14</v>
      </c>
      <c r="C3425" s="6">
        <v>1185732</v>
      </c>
      <c r="D3425" s="7">
        <v>44383</v>
      </c>
      <c r="E3425" s="6" t="s">
        <v>15</v>
      </c>
      <c r="F3425" s="6" t="s">
        <v>117</v>
      </c>
      <c r="G3425" s="6" t="s">
        <v>118</v>
      </c>
      <c r="H3425" s="6" t="s">
        <v>20</v>
      </c>
      <c r="I3425" s="25">
        <v>0.4</v>
      </c>
      <c r="J3425" s="22">
        <v>2500</v>
      </c>
      <c r="K3425" s="23">
        <f t="shared" si="188"/>
        <v>1000</v>
      </c>
      <c r="L3425" s="23">
        <f t="shared" si="189"/>
        <v>400</v>
      </c>
      <c r="M3425" s="33">
        <v>0.4</v>
      </c>
      <c r="N3425" s="30">
        <f t="shared" si="193"/>
        <v>0.4</v>
      </c>
      <c r="O3425" s="31">
        <v>1000</v>
      </c>
      <c r="P3425" s="31">
        <v>400</v>
      </c>
      <c r="Q3425" s="30">
        <f t="shared" si="194"/>
        <v>400</v>
      </c>
      <c r="R3425" s="27">
        <f t="shared" si="195"/>
        <v>7</v>
      </c>
    </row>
    <row r="3426" spans="1:18">
      <c r="A3426" s="1"/>
      <c r="B3426" s="6" t="s">
        <v>14</v>
      </c>
      <c r="C3426" s="6">
        <v>1185732</v>
      </c>
      <c r="D3426" s="7">
        <v>44383</v>
      </c>
      <c r="E3426" s="6" t="s">
        <v>15</v>
      </c>
      <c r="F3426" s="6" t="s">
        <v>117</v>
      </c>
      <c r="G3426" s="6" t="s">
        <v>118</v>
      </c>
      <c r="H3426" s="6" t="s">
        <v>21</v>
      </c>
      <c r="I3426" s="25">
        <v>0.49999999999999994</v>
      </c>
      <c r="J3426" s="22">
        <v>2750</v>
      </c>
      <c r="K3426" s="23">
        <f t="shared" si="188"/>
        <v>1374.9999999999998</v>
      </c>
      <c r="L3426" s="23">
        <f t="shared" si="189"/>
        <v>412.49999999999994</v>
      </c>
      <c r="M3426" s="33">
        <v>0.3</v>
      </c>
      <c r="N3426" s="30">
        <f t="shared" si="193"/>
        <v>0.5</v>
      </c>
      <c r="O3426" s="31">
        <v>1375</v>
      </c>
      <c r="P3426" s="31">
        <v>412.5</v>
      </c>
      <c r="Q3426" s="30">
        <f t="shared" si="194"/>
        <v>687.49999999999989</v>
      </c>
      <c r="R3426" s="27">
        <f t="shared" si="195"/>
        <v>7</v>
      </c>
    </row>
    <row r="3427" spans="1:18">
      <c r="A3427" s="1"/>
      <c r="B3427" s="6" t="s">
        <v>14</v>
      </c>
      <c r="C3427" s="6">
        <v>1185732</v>
      </c>
      <c r="D3427" s="7">
        <v>44383</v>
      </c>
      <c r="E3427" s="6" t="s">
        <v>15</v>
      </c>
      <c r="F3427" s="6" t="s">
        <v>117</v>
      </c>
      <c r="G3427" s="6" t="s">
        <v>118</v>
      </c>
      <c r="H3427" s="6" t="s">
        <v>22</v>
      </c>
      <c r="I3427" s="25">
        <v>0.54999999999999993</v>
      </c>
      <c r="J3427" s="22">
        <v>4500</v>
      </c>
      <c r="K3427" s="23">
        <f t="shared" si="188"/>
        <v>2474.9999999999995</v>
      </c>
      <c r="L3427" s="23">
        <f t="shared" si="189"/>
        <v>989.99999999999989</v>
      </c>
      <c r="M3427" s="33">
        <v>0.4</v>
      </c>
      <c r="N3427" s="30">
        <f t="shared" si="193"/>
        <v>0.55000000000000004</v>
      </c>
      <c r="O3427" s="31">
        <v>2475</v>
      </c>
      <c r="P3427" s="31">
        <v>990</v>
      </c>
      <c r="Q3427" s="30">
        <f t="shared" si="194"/>
        <v>1361.2499999999998</v>
      </c>
      <c r="R3427" s="27">
        <f t="shared" si="195"/>
        <v>7</v>
      </c>
    </row>
    <row r="3428" spans="1:18">
      <c r="A3428" s="1"/>
      <c r="B3428" s="6" t="s">
        <v>14</v>
      </c>
      <c r="C3428" s="6">
        <v>1185732</v>
      </c>
      <c r="D3428" s="7">
        <v>44415</v>
      </c>
      <c r="E3428" s="6" t="s">
        <v>15</v>
      </c>
      <c r="F3428" s="6" t="s">
        <v>117</v>
      </c>
      <c r="G3428" s="6" t="s">
        <v>118</v>
      </c>
      <c r="H3428" s="6" t="s">
        <v>17</v>
      </c>
      <c r="I3428" s="25">
        <v>0.49999999999999994</v>
      </c>
      <c r="J3428" s="22">
        <v>6000</v>
      </c>
      <c r="K3428" s="23">
        <f t="shared" si="188"/>
        <v>2999.9999999999995</v>
      </c>
      <c r="L3428" s="23">
        <f t="shared" si="189"/>
        <v>1049.9999999999998</v>
      </c>
      <c r="M3428" s="33">
        <v>0.35</v>
      </c>
      <c r="N3428" s="30">
        <f t="shared" si="193"/>
        <v>0.5</v>
      </c>
      <c r="O3428" s="31">
        <v>3000</v>
      </c>
      <c r="P3428" s="31">
        <v>1050</v>
      </c>
      <c r="Q3428" s="30">
        <f t="shared" si="194"/>
        <v>1499.9999999999998</v>
      </c>
      <c r="R3428" s="27">
        <f t="shared" si="195"/>
        <v>8</v>
      </c>
    </row>
    <row r="3429" spans="1:18">
      <c r="A3429" s="1"/>
      <c r="B3429" s="6" t="s">
        <v>14</v>
      </c>
      <c r="C3429" s="6">
        <v>1185732</v>
      </c>
      <c r="D3429" s="7">
        <v>44415</v>
      </c>
      <c r="E3429" s="6" t="s">
        <v>15</v>
      </c>
      <c r="F3429" s="6" t="s">
        <v>117</v>
      </c>
      <c r="G3429" s="6" t="s">
        <v>118</v>
      </c>
      <c r="H3429" s="6" t="s">
        <v>18</v>
      </c>
      <c r="I3429" s="25">
        <v>0.45</v>
      </c>
      <c r="J3429" s="22">
        <v>3750</v>
      </c>
      <c r="K3429" s="23">
        <f t="shared" si="188"/>
        <v>1687.5</v>
      </c>
      <c r="L3429" s="23">
        <f t="shared" si="189"/>
        <v>590.625</v>
      </c>
      <c r="M3429" s="33">
        <v>0.35</v>
      </c>
      <c r="N3429" s="30">
        <f t="shared" si="193"/>
        <v>0.45</v>
      </c>
      <c r="O3429" s="31">
        <v>1687.5</v>
      </c>
      <c r="P3429" s="31">
        <v>590.625</v>
      </c>
      <c r="Q3429" s="30">
        <f t="shared" si="194"/>
        <v>759.375</v>
      </c>
      <c r="R3429" s="27">
        <f t="shared" si="195"/>
        <v>8</v>
      </c>
    </row>
    <row r="3430" spans="1:18">
      <c r="A3430" s="1"/>
      <c r="B3430" s="6" t="s">
        <v>14</v>
      </c>
      <c r="C3430" s="6">
        <v>1185732</v>
      </c>
      <c r="D3430" s="7">
        <v>44415</v>
      </c>
      <c r="E3430" s="6" t="s">
        <v>15</v>
      </c>
      <c r="F3430" s="6" t="s">
        <v>117</v>
      </c>
      <c r="G3430" s="6" t="s">
        <v>118</v>
      </c>
      <c r="H3430" s="6" t="s">
        <v>19</v>
      </c>
      <c r="I3430" s="25">
        <v>0.4</v>
      </c>
      <c r="J3430" s="22">
        <v>3000</v>
      </c>
      <c r="K3430" s="23">
        <f t="shared" si="188"/>
        <v>1200</v>
      </c>
      <c r="L3430" s="23">
        <f t="shared" si="189"/>
        <v>480</v>
      </c>
      <c r="M3430" s="33">
        <v>0.4</v>
      </c>
      <c r="N3430" s="30">
        <f t="shared" si="193"/>
        <v>0.4</v>
      </c>
      <c r="O3430" s="31">
        <v>1200</v>
      </c>
      <c r="P3430" s="31">
        <v>480</v>
      </c>
      <c r="Q3430" s="30">
        <f t="shared" si="194"/>
        <v>480</v>
      </c>
      <c r="R3430" s="27">
        <f t="shared" si="195"/>
        <v>8</v>
      </c>
    </row>
    <row r="3431" spans="1:18">
      <c r="A3431" s="1"/>
      <c r="B3431" s="6" t="s">
        <v>14</v>
      </c>
      <c r="C3431" s="6">
        <v>1185732</v>
      </c>
      <c r="D3431" s="7">
        <v>44415</v>
      </c>
      <c r="E3431" s="6" t="s">
        <v>15</v>
      </c>
      <c r="F3431" s="6" t="s">
        <v>117</v>
      </c>
      <c r="G3431" s="6" t="s">
        <v>118</v>
      </c>
      <c r="H3431" s="6" t="s">
        <v>20</v>
      </c>
      <c r="I3431" s="25">
        <v>0.4</v>
      </c>
      <c r="J3431" s="22">
        <v>2000</v>
      </c>
      <c r="K3431" s="23">
        <f t="shared" si="188"/>
        <v>800</v>
      </c>
      <c r="L3431" s="23">
        <f t="shared" si="189"/>
        <v>320</v>
      </c>
      <c r="M3431" s="33">
        <v>0.4</v>
      </c>
      <c r="N3431" s="30">
        <f t="shared" si="193"/>
        <v>0.4</v>
      </c>
      <c r="O3431" s="31">
        <v>800</v>
      </c>
      <c r="P3431" s="31">
        <v>320</v>
      </c>
      <c r="Q3431" s="30">
        <f t="shared" si="194"/>
        <v>320</v>
      </c>
      <c r="R3431" s="27">
        <f t="shared" si="195"/>
        <v>8</v>
      </c>
    </row>
    <row r="3432" spans="1:18">
      <c r="A3432" s="1"/>
      <c r="B3432" s="6" t="s">
        <v>14</v>
      </c>
      <c r="C3432" s="6">
        <v>1185732</v>
      </c>
      <c r="D3432" s="7">
        <v>44415</v>
      </c>
      <c r="E3432" s="6" t="s">
        <v>15</v>
      </c>
      <c r="F3432" s="6" t="s">
        <v>117</v>
      </c>
      <c r="G3432" s="6" t="s">
        <v>118</v>
      </c>
      <c r="H3432" s="6" t="s">
        <v>21</v>
      </c>
      <c r="I3432" s="25">
        <v>0.49999999999999994</v>
      </c>
      <c r="J3432" s="22">
        <v>1750</v>
      </c>
      <c r="K3432" s="23">
        <f t="shared" si="188"/>
        <v>874.99999999999989</v>
      </c>
      <c r="L3432" s="23">
        <f t="shared" si="189"/>
        <v>262.49999999999994</v>
      </c>
      <c r="M3432" s="33">
        <v>0.3</v>
      </c>
      <c r="N3432" s="30">
        <f t="shared" si="193"/>
        <v>0.5</v>
      </c>
      <c r="O3432" s="31">
        <v>875</v>
      </c>
      <c r="P3432" s="31">
        <v>262.5</v>
      </c>
      <c r="Q3432" s="30">
        <f t="shared" si="194"/>
        <v>437.49999999999994</v>
      </c>
      <c r="R3432" s="27">
        <f t="shared" si="195"/>
        <v>8</v>
      </c>
    </row>
    <row r="3433" spans="1:18">
      <c r="A3433" s="1"/>
      <c r="B3433" s="6" t="s">
        <v>14</v>
      </c>
      <c r="C3433" s="6">
        <v>1185732</v>
      </c>
      <c r="D3433" s="7">
        <v>44415</v>
      </c>
      <c r="E3433" s="6" t="s">
        <v>15</v>
      </c>
      <c r="F3433" s="6" t="s">
        <v>117</v>
      </c>
      <c r="G3433" s="6" t="s">
        <v>118</v>
      </c>
      <c r="H3433" s="6" t="s">
        <v>22</v>
      </c>
      <c r="I3433" s="25">
        <v>0.54999999999999993</v>
      </c>
      <c r="J3433" s="22">
        <v>3500</v>
      </c>
      <c r="K3433" s="23">
        <f t="shared" si="188"/>
        <v>1924.9999999999998</v>
      </c>
      <c r="L3433" s="23">
        <f t="shared" si="189"/>
        <v>770</v>
      </c>
      <c r="M3433" s="33">
        <v>0.4</v>
      </c>
      <c r="N3433" s="30">
        <f t="shared" si="193"/>
        <v>0.55000000000000004</v>
      </c>
      <c r="O3433" s="31">
        <v>1925</v>
      </c>
      <c r="P3433" s="31">
        <v>770</v>
      </c>
      <c r="Q3433" s="30">
        <f t="shared" si="194"/>
        <v>1058.75</v>
      </c>
      <c r="R3433" s="27">
        <f t="shared" si="195"/>
        <v>8</v>
      </c>
    </row>
    <row r="3434" spans="1:18">
      <c r="A3434" s="1"/>
      <c r="B3434" s="6" t="s">
        <v>14</v>
      </c>
      <c r="C3434" s="6">
        <v>1185732</v>
      </c>
      <c r="D3434" s="7">
        <v>44445</v>
      </c>
      <c r="E3434" s="6" t="s">
        <v>15</v>
      </c>
      <c r="F3434" s="6" t="s">
        <v>117</v>
      </c>
      <c r="G3434" s="6" t="s">
        <v>118</v>
      </c>
      <c r="H3434" s="6" t="s">
        <v>17</v>
      </c>
      <c r="I3434" s="25">
        <v>0.49999999999999994</v>
      </c>
      <c r="J3434" s="22">
        <v>4750</v>
      </c>
      <c r="K3434" s="23">
        <f t="shared" si="188"/>
        <v>2374.9999999999995</v>
      </c>
      <c r="L3434" s="23">
        <f t="shared" si="189"/>
        <v>831.24999999999977</v>
      </c>
      <c r="M3434" s="33">
        <v>0.35</v>
      </c>
      <c r="N3434" s="30">
        <f t="shared" si="193"/>
        <v>0.5</v>
      </c>
      <c r="O3434" s="31">
        <v>2375</v>
      </c>
      <c r="P3434" s="31">
        <v>831.25</v>
      </c>
      <c r="Q3434" s="30">
        <f t="shared" si="194"/>
        <v>1187.4999999999998</v>
      </c>
      <c r="R3434" s="27">
        <f t="shared" si="195"/>
        <v>9</v>
      </c>
    </row>
    <row r="3435" spans="1:18">
      <c r="A3435" s="1"/>
      <c r="B3435" s="6" t="s">
        <v>14</v>
      </c>
      <c r="C3435" s="6">
        <v>1185732</v>
      </c>
      <c r="D3435" s="7">
        <v>44445</v>
      </c>
      <c r="E3435" s="6" t="s">
        <v>15</v>
      </c>
      <c r="F3435" s="6" t="s">
        <v>117</v>
      </c>
      <c r="G3435" s="6" t="s">
        <v>118</v>
      </c>
      <c r="H3435" s="6" t="s">
        <v>18</v>
      </c>
      <c r="I3435" s="25">
        <v>0.45</v>
      </c>
      <c r="J3435" s="22">
        <v>2750</v>
      </c>
      <c r="K3435" s="23">
        <f t="shared" si="188"/>
        <v>1237.5</v>
      </c>
      <c r="L3435" s="23">
        <f t="shared" si="189"/>
        <v>433.125</v>
      </c>
      <c r="M3435" s="33">
        <v>0.35</v>
      </c>
      <c r="N3435" s="30">
        <f t="shared" si="193"/>
        <v>0.45</v>
      </c>
      <c r="O3435" s="31">
        <v>1237.5</v>
      </c>
      <c r="P3435" s="31">
        <v>433.125</v>
      </c>
      <c r="Q3435" s="30">
        <f t="shared" si="194"/>
        <v>556.875</v>
      </c>
      <c r="R3435" s="27">
        <f t="shared" si="195"/>
        <v>9</v>
      </c>
    </row>
    <row r="3436" spans="1:18">
      <c r="A3436" s="1"/>
      <c r="B3436" s="6" t="s">
        <v>14</v>
      </c>
      <c r="C3436" s="6">
        <v>1185732</v>
      </c>
      <c r="D3436" s="7">
        <v>44445</v>
      </c>
      <c r="E3436" s="6" t="s">
        <v>15</v>
      </c>
      <c r="F3436" s="6" t="s">
        <v>117</v>
      </c>
      <c r="G3436" s="6" t="s">
        <v>118</v>
      </c>
      <c r="H3436" s="6" t="s">
        <v>19</v>
      </c>
      <c r="I3436" s="25">
        <v>0.4</v>
      </c>
      <c r="J3436" s="22">
        <v>1750</v>
      </c>
      <c r="K3436" s="23">
        <f t="shared" si="188"/>
        <v>700</v>
      </c>
      <c r="L3436" s="23">
        <f t="shared" si="189"/>
        <v>280</v>
      </c>
      <c r="M3436" s="33">
        <v>0.4</v>
      </c>
      <c r="N3436" s="30">
        <f t="shared" si="193"/>
        <v>0.4</v>
      </c>
      <c r="O3436" s="31">
        <v>700</v>
      </c>
      <c r="P3436" s="31">
        <v>280</v>
      </c>
      <c r="Q3436" s="30">
        <f t="shared" si="194"/>
        <v>280</v>
      </c>
      <c r="R3436" s="27">
        <f t="shared" si="195"/>
        <v>9</v>
      </c>
    </row>
    <row r="3437" spans="1:18">
      <c r="A3437" s="1"/>
      <c r="B3437" s="6" t="s">
        <v>14</v>
      </c>
      <c r="C3437" s="6">
        <v>1185732</v>
      </c>
      <c r="D3437" s="7">
        <v>44445</v>
      </c>
      <c r="E3437" s="6" t="s">
        <v>15</v>
      </c>
      <c r="F3437" s="6" t="s">
        <v>117</v>
      </c>
      <c r="G3437" s="6" t="s">
        <v>118</v>
      </c>
      <c r="H3437" s="6" t="s">
        <v>20</v>
      </c>
      <c r="I3437" s="25">
        <v>0.4</v>
      </c>
      <c r="J3437" s="22">
        <v>1500</v>
      </c>
      <c r="K3437" s="23">
        <f t="shared" si="188"/>
        <v>600</v>
      </c>
      <c r="L3437" s="23">
        <f t="shared" si="189"/>
        <v>240</v>
      </c>
      <c r="M3437" s="33">
        <v>0.4</v>
      </c>
      <c r="N3437" s="30">
        <f t="shared" si="193"/>
        <v>0.4</v>
      </c>
      <c r="O3437" s="31">
        <v>600</v>
      </c>
      <c r="P3437" s="31">
        <v>240</v>
      </c>
      <c r="Q3437" s="30">
        <f t="shared" si="194"/>
        <v>240</v>
      </c>
      <c r="R3437" s="27">
        <f t="shared" si="195"/>
        <v>9</v>
      </c>
    </row>
    <row r="3438" spans="1:18">
      <c r="A3438" s="1"/>
      <c r="B3438" s="6" t="s">
        <v>14</v>
      </c>
      <c r="C3438" s="6">
        <v>1185732</v>
      </c>
      <c r="D3438" s="7">
        <v>44445</v>
      </c>
      <c r="E3438" s="6" t="s">
        <v>15</v>
      </c>
      <c r="F3438" s="6" t="s">
        <v>117</v>
      </c>
      <c r="G3438" s="6" t="s">
        <v>118</v>
      </c>
      <c r="H3438" s="6" t="s">
        <v>21</v>
      </c>
      <c r="I3438" s="25">
        <v>0.49999999999999994</v>
      </c>
      <c r="J3438" s="22">
        <v>1500</v>
      </c>
      <c r="K3438" s="23">
        <f t="shared" si="188"/>
        <v>749.99999999999989</v>
      </c>
      <c r="L3438" s="23">
        <f t="shared" si="189"/>
        <v>224.99999999999997</v>
      </c>
      <c r="M3438" s="33">
        <v>0.3</v>
      </c>
      <c r="N3438" s="30">
        <f t="shared" si="193"/>
        <v>0.5</v>
      </c>
      <c r="O3438" s="31">
        <v>750</v>
      </c>
      <c r="P3438" s="31">
        <v>225</v>
      </c>
      <c r="Q3438" s="30">
        <f t="shared" si="194"/>
        <v>374.99999999999994</v>
      </c>
      <c r="R3438" s="27">
        <f t="shared" si="195"/>
        <v>9</v>
      </c>
    </row>
    <row r="3439" spans="1:18">
      <c r="A3439" s="1"/>
      <c r="B3439" s="6" t="s">
        <v>14</v>
      </c>
      <c r="C3439" s="6">
        <v>1185732</v>
      </c>
      <c r="D3439" s="7">
        <v>44445</v>
      </c>
      <c r="E3439" s="6" t="s">
        <v>15</v>
      </c>
      <c r="F3439" s="6" t="s">
        <v>117</v>
      </c>
      <c r="G3439" s="6" t="s">
        <v>118</v>
      </c>
      <c r="H3439" s="6" t="s">
        <v>22</v>
      </c>
      <c r="I3439" s="25">
        <v>0.54999999999999993</v>
      </c>
      <c r="J3439" s="22">
        <v>2500</v>
      </c>
      <c r="K3439" s="23">
        <f t="shared" si="188"/>
        <v>1374.9999999999998</v>
      </c>
      <c r="L3439" s="23">
        <f t="shared" si="189"/>
        <v>549.99999999999989</v>
      </c>
      <c r="M3439" s="33">
        <v>0.4</v>
      </c>
      <c r="N3439" s="30">
        <f t="shared" si="193"/>
        <v>0.55000000000000004</v>
      </c>
      <c r="O3439" s="31">
        <v>1375</v>
      </c>
      <c r="P3439" s="31">
        <v>550</v>
      </c>
      <c r="Q3439" s="30">
        <f t="shared" si="194"/>
        <v>756.24999999999989</v>
      </c>
      <c r="R3439" s="27">
        <f t="shared" si="195"/>
        <v>9</v>
      </c>
    </row>
    <row r="3440" spans="1:18">
      <c r="A3440" s="1"/>
      <c r="B3440" s="6" t="s">
        <v>14</v>
      </c>
      <c r="C3440" s="6">
        <v>1185732</v>
      </c>
      <c r="D3440" s="7">
        <v>44477</v>
      </c>
      <c r="E3440" s="6" t="s">
        <v>15</v>
      </c>
      <c r="F3440" s="6" t="s">
        <v>117</v>
      </c>
      <c r="G3440" s="6" t="s">
        <v>118</v>
      </c>
      <c r="H3440" s="6" t="s">
        <v>17</v>
      </c>
      <c r="I3440" s="25">
        <v>0.54999999999999993</v>
      </c>
      <c r="J3440" s="22">
        <v>4250</v>
      </c>
      <c r="K3440" s="23">
        <f t="shared" si="188"/>
        <v>2337.4999999999995</v>
      </c>
      <c r="L3440" s="23">
        <f t="shared" si="189"/>
        <v>818.12499999999977</v>
      </c>
      <c r="M3440" s="33">
        <v>0.35</v>
      </c>
      <c r="N3440" s="30">
        <f t="shared" si="193"/>
        <v>0.55000000000000004</v>
      </c>
      <c r="O3440" s="31">
        <v>2337.5</v>
      </c>
      <c r="P3440" s="31">
        <v>818.125</v>
      </c>
      <c r="Q3440" s="30">
        <f t="shared" si="194"/>
        <v>1285.6249999999998</v>
      </c>
      <c r="R3440" s="27">
        <f t="shared" si="195"/>
        <v>10</v>
      </c>
    </row>
    <row r="3441" spans="1:18">
      <c r="A3441" s="1"/>
      <c r="B3441" s="6" t="s">
        <v>14</v>
      </c>
      <c r="C3441" s="6">
        <v>1185732</v>
      </c>
      <c r="D3441" s="7">
        <v>44477</v>
      </c>
      <c r="E3441" s="6" t="s">
        <v>15</v>
      </c>
      <c r="F3441" s="6" t="s">
        <v>117</v>
      </c>
      <c r="G3441" s="6" t="s">
        <v>118</v>
      </c>
      <c r="H3441" s="6" t="s">
        <v>18</v>
      </c>
      <c r="I3441" s="25">
        <v>0.5</v>
      </c>
      <c r="J3441" s="22">
        <v>2500</v>
      </c>
      <c r="K3441" s="23">
        <f t="shared" si="188"/>
        <v>1250</v>
      </c>
      <c r="L3441" s="23">
        <f t="shared" si="189"/>
        <v>437.5</v>
      </c>
      <c r="M3441" s="33">
        <v>0.35</v>
      </c>
      <c r="N3441" s="30">
        <f t="shared" si="193"/>
        <v>0.5</v>
      </c>
      <c r="O3441" s="31">
        <v>1250</v>
      </c>
      <c r="P3441" s="31">
        <v>437.5</v>
      </c>
      <c r="Q3441" s="30">
        <f t="shared" si="194"/>
        <v>625</v>
      </c>
      <c r="R3441" s="27">
        <f t="shared" si="195"/>
        <v>10</v>
      </c>
    </row>
    <row r="3442" spans="1:18">
      <c r="A3442" s="1"/>
      <c r="B3442" s="6" t="s">
        <v>14</v>
      </c>
      <c r="C3442" s="6">
        <v>1185732</v>
      </c>
      <c r="D3442" s="7">
        <v>44477</v>
      </c>
      <c r="E3442" s="6" t="s">
        <v>15</v>
      </c>
      <c r="F3442" s="6" t="s">
        <v>117</v>
      </c>
      <c r="G3442" s="6" t="s">
        <v>118</v>
      </c>
      <c r="H3442" s="6" t="s">
        <v>19</v>
      </c>
      <c r="I3442" s="25">
        <v>0.5</v>
      </c>
      <c r="J3442" s="22">
        <v>1500</v>
      </c>
      <c r="K3442" s="23">
        <f t="shared" si="188"/>
        <v>750</v>
      </c>
      <c r="L3442" s="23">
        <f t="shared" si="189"/>
        <v>300</v>
      </c>
      <c r="M3442" s="33">
        <v>0.4</v>
      </c>
      <c r="N3442" s="30">
        <f t="shared" si="193"/>
        <v>0.5</v>
      </c>
      <c r="O3442" s="31">
        <v>750</v>
      </c>
      <c r="P3442" s="31">
        <v>300</v>
      </c>
      <c r="Q3442" s="30">
        <f t="shared" si="194"/>
        <v>375</v>
      </c>
      <c r="R3442" s="27">
        <f t="shared" si="195"/>
        <v>10</v>
      </c>
    </row>
    <row r="3443" spans="1:18">
      <c r="A3443" s="1"/>
      <c r="B3443" s="6" t="s">
        <v>14</v>
      </c>
      <c r="C3443" s="6">
        <v>1185732</v>
      </c>
      <c r="D3443" s="7">
        <v>44477</v>
      </c>
      <c r="E3443" s="6" t="s">
        <v>15</v>
      </c>
      <c r="F3443" s="6" t="s">
        <v>117</v>
      </c>
      <c r="G3443" s="6" t="s">
        <v>118</v>
      </c>
      <c r="H3443" s="6" t="s">
        <v>20</v>
      </c>
      <c r="I3443" s="25">
        <v>0.5</v>
      </c>
      <c r="J3443" s="22">
        <v>1250</v>
      </c>
      <c r="K3443" s="23">
        <f t="shared" si="188"/>
        <v>625</v>
      </c>
      <c r="L3443" s="23">
        <f t="shared" si="189"/>
        <v>250</v>
      </c>
      <c r="M3443" s="33">
        <v>0.4</v>
      </c>
      <c r="N3443" s="30">
        <f t="shared" si="193"/>
        <v>0.5</v>
      </c>
      <c r="O3443" s="31">
        <v>625</v>
      </c>
      <c r="P3443" s="31">
        <v>250</v>
      </c>
      <c r="Q3443" s="30">
        <f t="shared" si="194"/>
        <v>312.5</v>
      </c>
      <c r="R3443" s="27">
        <f t="shared" si="195"/>
        <v>10</v>
      </c>
    </row>
    <row r="3444" spans="1:18">
      <c r="A3444" s="1"/>
      <c r="B3444" s="6" t="s">
        <v>14</v>
      </c>
      <c r="C3444" s="6">
        <v>1185732</v>
      </c>
      <c r="D3444" s="7">
        <v>44477</v>
      </c>
      <c r="E3444" s="6" t="s">
        <v>15</v>
      </c>
      <c r="F3444" s="6" t="s">
        <v>117</v>
      </c>
      <c r="G3444" s="6" t="s">
        <v>118</v>
      </c>
      <c r="H3444" s="6" t="s">
        <v>21</v>
      </c>
      <c r="I3444" s="25">
        <v>0.6</v>
      </c>
      <c r="J3444" s="22">
        <v>1250</v>
      </c>
      <c r="K3444" s="23">
        <f t="shared" si="188"/>
        <v>750</v>
      </c>
      <c r="L3444" s="23">
        <f t="shared" si="189"/>
        <v>225</v>
      </c>
      <c r="M3444" s="33">
        <v>0.3</v>
      </c>
      <c r="N3444" s="30">
        <f t="shared" si="193"/>
        <v>0.6</v>
      </c>
      <c r="O3444" s="31">
        <v>750</v>
      </c>
      <c r="P3444" s="31">
        <v>225</v>
      </c>
      <c r="Q3444" s="30">
        <f t="shared" si="194"/>
        <v>450</v>
      </c>
      <c r="R3444" s="27">
        <f t="shared" si="195"/>
        <v>10</v>
      </c>
    </row>
    <row r="3445" spans="1:18">
      <c r="A3445" s="1"/>
      <c r="B3445" s="6" t="s">
        <v>14</v>
      </c>
      <c r="C3445" s="6">
        <v>1185732</v>
      </c>
      <c r="D3445" s="7">
        <v>44477</v>
      </c>
      <c r="E3445" s="6" t="s">
        <v>15</v>
      </c>
      <c r="F3445" s="6" t="s">
        <v>117</v>
      </c>
      <c r="G3445" s="6" t="s">
        <v>118</v>
      </c>
      <c r="H3445" s="6" t="s">
        <v>22</v>
      </c>
      <c r="I3445" s="25">
        <v>0.64999999999999991</v>
      </c>
      <c r="J3445" s="22">
        <v>2500</v>
      </c>
      <c r="K3445" s="23">
        <f t="shared" si="188"/>
        <v>1624.9999999999998</v>
      </c>
      <c r="L3445" s="23">
        <f t="shared" si="189"/>
        <v>650</v>
      </c>
      <c r="M3445" s="33">
        <v>0.4</v>
      </c>
      <c r="N3445" s="30">
        <f t="shared" si="193"/>
        <v>0.65</v>
      </c>
      <c r="O3445" s="31">
        <v>1625</v>
      </c>
      <c r="P3445" s="31">
        <v>650</v>
      </c>
      <c r="Q3445" s="30">
        <f t="shared" si="194"/>
        <v>1056.25</v>
      </c>
      <c r="R3445" s="27">
        <f t="shared" si="195"/>
        <v>10</v>
      </c>
    </row>
    <row r="3446" spans="1:18">
      <c r="A3446" s="1"/>
      <c r="B3446" s="6" t="s">
        <v>14</v>
      </c>
      <c r="C3446" s="6">
        <v>1185732</v>
      </c>
      <c r="D3446" s="7">
        <v>44507</v>
      </c>
      <c r="E3446" s="6" t="s">
        <v>15</v>
      </c>
      <c r="F3446" s="6" t="s">
        <v>117</v>
      </c>
      <c r="G3446" s="6" t="s">
        <v>118</v>
      </c>
      <c r="H3446" s="6" t="s">
        <v>17</v>
      </c>
      <c r="I3446" s="25">
        <v>0.6</v>
      </c>
      <c r="J3446" s="22">
        <v>4000</v>
      </c>
      <c r="K3446" s="23">
        <f t="shared" si="188"/>
        <v>2400</v>
      </c>
      <c r="L3446" s="23">
        <f t="shared" si="189"/>
        <v>840</v>
      </c>
      <c r="M3446" s="33">
        <v>0.35</v>
      </c>
      <c r="N3446" s="30">
        <f t="shared" si="193"/>
        <v>0.6</v>
      </c>
      <c r="O3446" s="31">
        <v>2400</v>
      </c>
      <c r="P3446" s="31">
        <v>840</v>
      </c>
      <c r="Q3446" s="30">
        <f t="shared" si="194"/>
        <v>1440</v>
      </c>
      <c r="R3446" s="27">
        <f t="shared" si="195"/>
        <v>11</v>
      </c>
    </row>
    <row r="3447" spans="1:18">
      <c r="A3447" s="1"/>
      <c r="B3447" s="6" t="s">
        <v>14</v>
      </c>
      <c r="C3447" s="6">
        <v>1185732</v>
      </c>
      <c r="D3447" s="7">
        <v>44507</v>
      </c>
      <c r="E3447" s="6" t="s">
        <v>15</v>
      </c>
      <c r="F3447" s="6" t="s">
        <v>117</v>
      </c>
      <c r="G3447" s="6" t="s">
        <v>118</v>
      </c>
      <c r="H3447" s="6" t="s">
        <v>18</v>
      </c>
      <c r="I3447" s="25">
        <v>0.5</v>
      </c>
      <c r="J3447" s="22">
        <v>2750</v>
      </c>
      <c r="K3447" s="23">
        <f t="shared" si="188"/>
        <v>1375</v>
      </c>
      <c r="L3447" s="23">
        <f t="shared" si="189"/>
        <v>481.24999999999994</v>
      </c>
      <c r="M3447" s="33">
        <v>0.35</v>
      </c>
      <c r="N3447" s="30">
        <f t="shared" si="193"/>
        <v>0.5</v>
      </c>
      <c r="O3447" s="31">
        <v>1375</v>
      </c>
      <c r="P3447" s="31">
        <v>481.25</v>
      </c>
      <c r="Q3447" s="30">
        <f t="shared" si="194"/>
        <v>687.5</v>
      </c>
      <c r="R3447" s="27">
        <f t="shared" si="195"/>
        <v>11</v>
      </c>
    </row>
    <row r="3448" spans="1:18">
      <c r="A3448" s="1"/>
      <c r="B3448" s="6" t="s">
        <v>14</v>
      </c>
      <c r="C3448" s="6">
        <v>1185732</v>
      </c>
      <c r="D3448" s="7">
        <v>44507</v>
      </c>
      <c r="E3448" s="6" t="s">
        <v>15</v>
      </c>
      <c r="F3448" s="6" t="s">
        <v>117</v>
      </c>
      <c r="G3448" s="6" t="s">
        <v>118</v>
      </c>
      <c r="H3448" s="6" t="s">
        <v>19</v>
      </c>
      <c r="I3448" s="25">
        <v>0.5</v>
      </c>
      <c r="J3448" s="22">
        <v>2700</v>
      </c>
      <c r="K3448" s="23">
        <f t="shared" si="188"/>
        <v>1350</v>
      </c>
      <c r="L3448" s="23">
        <f t="shared" si="189"/>
        <v>540</v>
      </c>
      <c r="M3448" s="33">
        <v>0.4</v>
      </c>
      <c r="N3448" s="30">
        <f t="shared" si="193"/>
        <v>0.5</v>
      </c>
      <c r="O3448" s="31">
        <v>1350</v>
      </c>
      <c r="P3448" s="31">
        <v>540</v>
      </c>
      <c r="Q3448" s="30">
        <f t="shared" si="194"/>
        <v>675</v>
      </c>
      <c r="R3448" s="27">
        <f t="shared" si="195"/>
        <v>11</v>
      </c>
    </row>
    <row r="3449" spans="1:18">
      <c r="A3449" s="1"/>
      <c r="B3449" s="6" t="s">
        <v>14</v>
      </c>
      <c r="C3449" s="6">
        <v>1185732</v>
      </c>
      <c r="D3449" s="7">
        <v>44507</v>
      </c>
      <c r="E3449" s="6" t="s">
        <v>15</v>
      </c>
      <c r="F3449" s="6" t="s">
        <v>117</v>
      </c>
      <c r="G3449" s="6" t="s">
        <v>118</v>
      </c>
      <c r="H3449" s="6" t="s">
        <v>20</v>
      </c>
      <c r="I3449" s="25">
        <v>0.5</v>
      </c>
      <c r="J3449" s="22">
        <v>2500</v>
      </c>
      <c r="K3449" s="23">
        <f t="shared" si="188"/>
        <v>1250</v>
      </c>
      <c r="L3449" s="23">
        <f t="shared" si="189"/>
        <v>500</v>
      </c>
      <c r="M3449" s="33">
        <v>0.4</v>
      </c>
      <c r="N3449" s="30">
        <f t="shared" si="193"/>
        <v>0.5</v>
      </c>
      <c r="O3449" s="31">
        <v>1250</v>
      </c>
      <c r="P3449" s="31">
        <v>500</v>
      </c>
      <c r="Q3449" s="30">
        <f t="shared" si="194"/>
        <v>625</v>
      </c>
      <c r="R3449" s="27">
        <f t="shared" si="195"/>
        <v>11</v>
      </c>
    </row>
    <row r="3450" spans="1:18">
      <c r="A3450" s="1"/>
      <c r="B3450" s="6" t="s">
        <v>14</v>
      </c>
      <c r="C3450" s="6">
        <v>1185732</v>
      </c>
      <c r="D3450" s="7">
        <v>44507</v>
      </c>
      <c r="E3450" s="6" t="s">
        <v>15</v>
      </c>
      <c r="F3450" s="6" t="s">
        <v>117</v>
      </c>
      <c r="G3450" s="6" t="s">
        <v>118</v>
      </c>
      <c r="H3450" s="6" t="s">
        <v>21</v>
      </c>
      <c r="I3450" s="25">
        <v>0.6</v>
      </c>
      <c r="J3450" s="22">
        <v>2250</v>
      </c>
      <c r="K3450" s="23">
        <f t="shared" si="188"/>
        <v>1350</v>
      </c>
      <c r="L3450" s="23">
        <f t="shared" si="189"/>
        <v>405</v>
      </c>
      <c r="M3450" s="33">
        <v>0.3</v>
      </c>
      <c r="N3450" s="30">
        <f t="shared" si="193"/>
        <v>0.6</v>
      </c>
      <c r="O3450" s="31">
        <v>1350</v>
      </c>
      <c r="P3450" s="31">
        <v>405</v>
      </c>
      <c r="Q3450" s="30">
        <f t="shared" si="194"/>
        <v>810</v>
      </c>
      <c r="R3450" s="27">
        <f t="shared" si="195"/>
        <v>11</v>
      </c>
    </row>
    <row r="3451" spans="1:18">
      <c r="A3451" s="1"/>
      <c r="B3451" s="6" t="s">
        <v>14</v>
      </c>
      <c r="C3451" s="6">
        <v>1185732</v>
      </c>
      <c r="D3451" s="7">
        <v>44507</v>
      </c>
      <c r="E3451" s="6" t="s">
        <v>15</v>
      </c>
      <c r="F3451" s="6" t="s">
        <v>117</v>
      </c>
      <c r="G3451" s="6" t="s">
        <v>118</v>
      </c>
      <c r="H3451" s="6" t="s">
        <v>22</v>
      </c>
      <c r="I3451" s="25">
        <v>0.64999999999999991</v>
      </c>
      <c r="J3451" s="22">
        <v>3250</v>
      </c>
      <c r="K3451" s="23">
        <f t="shared" si="188"/>
        <v>2112.4999999999995</v>
      </c>
      <c r="L3451" s="23">
        <f t="shared" si="189"/>
        <v>844.99999999999989</v>
      </c>
      <c r="M3451" s="33">
        <v>0.4</v>
      </c>
      <c r="N3451" s="30">
        <f t="shared" si="193"/>
        <v>0.65</v>
      </c>
      <c r="O3451" s="31">
        <v>2112.5</v>
      </c>
      <c r="P3451" s="31">
        <v>845</v>
      </c>
      <c r="Q3451" s="30">
        <f t="shared" si="194"/>
        <v>1373.1249999999998</v>
      </c>
      <c r="R3451" s="27">
        <f t="shared" si="195"/>
        <v>11</v>
      </c>
    </row>
    <row r="3452" spans="1:18">
      <c r="A3452" s="1"/>
      <c r="B3452" s="6" t="s">
        <v>14</v>
      </c>
      <c r="C3452" s="6">
        <v>1185732</v>
      </c>
      <c r="D3452" s="7">
        <v>44536</v>
      </c>
      <c r="E3452" s="6" t="s">
        <v>15</v>
      </c>
      <c r="F3452" s="6" t="s">
        <v>117</v>
      </c>
      <c r="G3452" s="6" t="s">
        <v>118</v>
      </c>
      <c r="H3452" s="6" t="s">
        <v>17</v>
      </c>
      <c r="I3452" s="25">
        <v>0.6</v>
      </c>
      <c r="J3452" s="22">
        <v>5500</v>
      </c>
      <c r="K3452" s="23">
        <f t="shared" si="188"/>
        <v>3300</v>
      </c>
      <c r="L3452" s="23">
        <f t="shared" si="189"/>
        <v>1155</v>
      </c>
      <c r="M3452" s="33">
        <v>0.35</v>
      </c>
      <c r="N3452" s="30">
        <f t="shared" si="193"/>
        <v>0.6</v>
      </c>
      <c r="O3452" s="31">
        <v>3300</v>
      </c>
      <c r="P3452" s="31">
        <v>1155</v>
      </c>
      <c r="Q3452" s="30">
        <f t="shared" si="194"/>
        <v>1980</v>
      </c>
      <c r="R3452" s="27">
        <f t="shared" si="195"/>
        <v>12</v>
      </c>
    </row>
    <row r="3453" spans="1:18">
      <c r="A3453" s="1"/>
      <c r="B3453" s="6" t="s">
        <v>14</v>
      </c>
      <c r="C3453" s="6">
        <v>1185732</v>
      </c>
      <c r="D3453" s="7">
        <v>44536</v>
      </c>
      <c r="E3453" s="6" t="s">
        <v>15</v>
      </c>
      <c r="F3453" s="6" t="s">
        <v>117</v>
      </c>
      <c r="G3453" s="6" t="s">
        <v>118</v>
      </c>
      <c r="H3453" s="6" t="s">
        <v>18</v>
      </c>
      <c r="I3453" s="25">
        <v>0.5</v>
      </c>
      <c r="J3453" s="22">
        <v>3500</v>
      </c>
      <c r="K3453" s="23">
        <f t="shared" si="188"/>
        <v>1750</v>
      </c>
      <c r="L3453" s="23">
        <f t="shared" si="189"/>
        <v>612.5</v>
      </c>
      <c r="M3453" s="33">
        <v>0.35</v>
      </c>
      <c r="N3453" s="30">
        <f t="shared" si="193"/>
        <v>0.5</v>
      </c>
      <c r="O3453" s="31">
        <v>1750</v>
      </c>
      <c r="P3453" s="31">
        <v>612.5</v>
      </c>
      <c r="Q3453" s="30">
        <f t="shared" si="194"/>
        <v>875</v>
      </c>
      <c r="R3453" s="27">
        <f t="shared" si="195"/>
        <v>12</v>
      </c>
    </row>
    <row r="3454" spans="1:18">
      <c r="A3454" s="1"/>
      <c r="B3454" s="6" t="s">
        <v>14</v>
      </c>
      <c r="C3454" s="6">
        <v>1185732</v>
      </c>
      <c r="D3454" s="7">
        <v>44536</v>
      </c>
      <c r="E3454" s="6" t="s">
        <v>15</v>
      </c>
      <c r="F3454" s="6" t="s">
        <v>117</v>
      </c>
      <c r="G3454" s="6" t="s">
        <v>118</v>
      </c>
      <c r="H3454" s="6" t="s">
        <v>19</v>
      </c>
      <c r="I3454" s="25">
        <v>0.5</v>
      </c>
      <c r="J3454" s="22">
        <v>3250</v>
      </c>
      <c r="K3454" s="23">
        <f t="shared" si="188"/>
        <v>1625</v>
      </c>
      <c r="L3454" s="23">
        <f t="shared" si="189"/>
        <v>650</v>
      </c>
      <c r="M3454" s="33">
        <v>0.4</v>
      </c>
      <c r="N3454" s="30">
        <f t="shared" si="193"/>
        <v>0.5</v>
      </c>
      <c r="O3454" s="31">
        <v>1625</v>
      </c>
      <c r="P3454" s="31">
        <v>650</v>
      </c>
      <c r="Q3454" s="30">
        <f t="shared" si="194"/>
        <v>812.5</v>
      </c>
      <c r="R3454" s="27">
        <f t="shared" si="195"/>
        <v>12</v>
      </c>
    </row>
    <row r="3455" spans="1:18">
      <c r="A3455" s="1"/>
      <c r="B3455" s="6" t="s">
        <v>14</v>
      </c>
      <c r="C3455" s="6">
        <v>1185732</v>
      </c>
      <c r="D3455" s="7">
        <v>44536</v>
      </c>
      <c r="E3455" s="6" t="s">
        <v>15</v>
      </c>
      <c r="F3455" s="6" t="s">
        <v>117</v>
      </c>
      <c r="G3455" s="6" t="s">
        <v>118</v>
      </c>
      <c r="H3455" s="6" t="s">
        <v>20</v>
      </c>
      <c r="I3455" s="25">
        <v>0.5</v>
      </c>
      <c r="J3455" s="22">
        <v>2750</v>
      </c>
      <c r="K3455" s="23">
        <f t="shared" si="188"/>
        <v>1375</v>
      </c>
      <c r="L3455" s="23">
        <f t="shared" si="189"/>
        <v>550</v>
      </c>
      <c r="M3455" s="33">
        <v>0.4</v>
      </c>
      <c r="N3455" s="30">
        <f t="shared" si="193"/>
        <v>0.5</v>
      </c>
      <c r="O3455" s="31">
        <v>1375</v>
      </c>
      <c r="P3455" s="31">
        <v>550</v>
      </c>
      <c r="Q3455" s="30">
        <f t="shared" si="194"/>
        <v>687.5</v>
      </c>
      <c r="R3455" s="27">
        <f t="shared" si="195"/>
        <v>12</v>
      </c>
    </row>
    <row r="3456" spans="1:18">
      <c r="A3456" s="1"/>
      <c r="B3456" s="6" t="s">
        <v>14</v>
      </c>
      <c r="C3456" s="6">
        <v>1185732</v>
      </c>
      <c r="D3456" s="7">
        <v>44536</v>
      </c>
      <c r="E3456" s="6" t="s">
        <v>15</v>
      </c>
      <c r="F3456" s="6" t="s">
        <v>117</v>
      </c>
      <c r="G3456" s="6" t="s">
        <v>118</v>
      </c>
      <c r="H3456" s="6" t="s">
        <v>21</v>
      </c>
      <c r="I3456" s="25">
        <v>0.6</v>
      </c>
      <c r="J3456" s="22">
        <v>2750</v>
      </c>
      <c r="K3456" s="23">
        <f t="shared" si="188"/>
        <v>1650</v>
      </c>
      <c r="L3456" s="23">
        <f t="shared" si="189"/>
        <v>495</v>
      </c>
      <c r="M3456" s="33">
        <v>0.3</v>
      </c>
      <c r="N3456" s="30">
        <f t="shared" si="193"/>
        <v>0.6</v>
      </c>
      <c r="O3456" s="31">
        <v>1650</v>
      </c>
      <c r="P3456" s="31">
        <v>495</v>
      </c>
      <c r="Q3456" s="30">
        <f t="shared" si="194"/>
        <v>990</v>
      </c>
      <c r="R3456" s="27">
        <f t="shared" si="195"/>
        <v>12</v>
      </c>
    </row>
    <row r="3457" spans="1:18">
      <c r="A3457" s="1"/>
      <c r="B3457" s="6" t="s">
        <v>14</v>
      </c>
      <c r="C3457" s="6">
        <v>1185732</v>
      </c>
      <c r="D3457" s="7">
        <v>44536</v>
      </c>
      <c r="E3457" s="6" t="s">
        <v>15</v>
      </c>
      <c r="F3457" s="6" t="s">
        <v>117</v>
      </c>
      <c r="G3457" s="6" t="s">
        <v>118</v>
      </c>
      <c r="H3457" s="6" t="s">
        <v>22</v>
      </c>
      <c r="I3457" s="25">
        <v>0.64999999999999991</v>
      </c>
      <c r="J3457" s="22">
        <v>3750</v>
      </c>
      <c r="K3457" s="23">
        <f t="shared" si="188"/>
        <v>2437.4999999999995</v>
      </c>
      <c r="L3457" s="23">
        <f t="shared" si="189"/>
        <v>974.99999999999989</v>
      </c>
      <c r="M3457" s="33">
        <v>0.4</v>
      </c>
      <c r="N3457" s="30">
        <f t="shared" si="193"/>
        <v>0.65</v>
      </c>
      <c r="O3457" s="31">
        <v>2437.5</v>
      </c>
      <c r="P3457" s="31">
        <v>975</v>
      </c>
      <c r="Q3457" s="30">
        <f t="shared" si="194"/>
        <v>1584.3749999999998</v>
      </c>
      <c r="R3457" s="27">
        <f t="shared" si="195"/>
        <v>12</v>
      </c>
    </row>
    <row r="3458" spans="1:18">
      <c r="A3458" s="1" t="s">
        <v>39</v>
      </c>
      <c r="B3458" s="6" t="s">
        <v>14</v>
      </c>
      <c r="C3458" s="6">
        <v>1185732</v>
      </c>
      <c r="D3458" s="7">
        <v>44203</v>
      </c>
      <c r="E3458" s="6" t="s">
        <v>15</v>
      </c>
      <c r="F3458" s="6" t="s">
        <v>119</v>
      </c>
      <c r="G3458" s="6" t="s">
        <v>120</v>
      </c>
      <c r="H3458" s="6" t="s">
        <v>17</v>
      </c>
      <c r="I3458" s="25">
        <v>0.4</v>
      </c>
      <c r="J3458" s="22">
        <v>5000</v>
      </c>
      <c r="K3458" s="23">
        <f t="shared" si="188"/>
        <v>2000</v>
      </c>
      <c r="L3458" s="23">
        <f t="shared" si="189"/>
        <v>800</v>
      </c>
      <c r="M3458" s="33">
        <v>0.4</v>
      </c>
      <c r="N3458" s="30">
        <f t="shared" si="193"/>
        <v>0.4</v>
      </c>
      <c r="O3458" s="31">
        <v>2000</v>
      </c>
      <c r="P3458" s="31">
        <v>800</v>
      </c>
      <c r="Q3458" s="30">
        <f t="shared" si="194"/>
        <v>800</v>
      </c>
      <c r="R3458" s="27">
        <f t="shared" si="195"/>
        <v>1</v>
      </c>
    </row>
    <row r="3459" spans="1:18">
      <c r="A3459" s="1"/>
      <c r="B3459" s="6" t="s">
        <v>14</v>
      </c>
      <c r="C3459" s="6">
        <v>1185732</v>
      </c>
      <c r="D3459" s="7">
        <v>44203</v>
      </c>
      <c r="E3459" s="6" t="s">
        <v>15</v>
      </c>
      <c r="F3459" s="6" t="s">
        <v>119</v>
      </c>
      <c r="G3459" s="6" t="s">
        <v>120</v>
      </c>
      <c r="H3459" s="6" t="s">
        <v>18</v>
      </c>
      <c r="I3459" s="25">
        <v>0.4</v>
      </c>
      <c r="J3459" s="22">
        <v>3000</v>
      </c>
      <c r="K3459" s="23">
        <f t="shared" si="188"/>
        <v>1200</v>
      </c>
      <c r="L3459" s="23">
        <f t="shared" si="189"/>
        <v>480</v>
      </c>
      <c r="M3459" s="33">
        <v>0.4</v>
      </c>
      <c r="N3459" s="30">
        <f t="shared" ref="N3459:N3522" si="196">_xlfn.NUMBERVALUE(SUBSTITUTE(I3459,"$",""))</f>
        <v>0.4</v>
      </c>
      <c r="O3459" s="31">
        <v>1200</v>
      </c>
      <c r="P3459" s="31">
        <v>480</v>
      </c>
      <c r="Q3459" s="30">
        <f t="shared" ref="Q3459:Q3522" si="197">N3459*K3459</f>
        <v>480</v>
      </c>
      <c r="R3459" s="27">
        <f t="shared" si="195"/>
        <v>1</v>
      </c>
    </row>
    <row r="3460" spans="1:18">
      <c r="A3460" s="1"/>
      <c r="B3460" s="6" t="s">
        <v>14</v>
      </c>
      <c r="C3460" s="6">
        <v>1185732</v>
      </c>
      <c r="D3460" s="7">
        <v>44203</v>
      </c>
      <c r="E3460" s="6" t="s">
        <v>15</v>
      </c>
      <c r="F3460" s="6" t="s">
        <v>119</v>
      </c>
      <c r="G3460" s="6" t="s">
        <v>120</v>
      </c>
      <c r="H3460" s="6" t="s">
        <v>19</v>
      </c>
      <c r="I3460" s="25">
        <v>0.30000000000000004</v>
      </c>
      <c r="J3460" s="22">
        <v>3000</v>
      </c>
      <c r="K3460" s="23">
        <f t="shared" si="188"/>
        <v>900.00000000000011</v>
      </c>
      <c r="L3460" s="23">
        <f t="shared" si="189"/>
        <v>270</v>
      </c>
      <c r="M3460" s="33">
        <v>0.3</v>
      </c>
      <c r="N3460" s="30">
        <f t="shared" si="196"/>
        <v>0.3</v>
      </c>
      <c r="O3460" s="31">
        <v>900</v>
      </c>
      <c r="P3460" s="31">
        <v>270</v>
      </c>
      <c r="Q3460" s="30">
        <f t="shared" si="197"/>
        <v>270</v>
      </c>
      <c r="R3460" s="27">
        <f t="shared" si="195"/>
        <v>1</v>
      </c>
    </row>
    <row r="3461" spans="1:18">
      <c r="A3461" s="1"/>
      <c r="B3461" s="6" t="s">
        <v>14</v>
      </c>
      <c r="C3461" s="6">
        <v>1185732</v>
      </c>
      <c r="D3461" s="7">
        <v>44203</v>
      </c>
      <c r="E3461" s="6" t="s">
        <v>15</v>
      </c>
      <c r="F3461" s="6" t="s">
        <v>119</v>
      </c>
      <c r="G3461" s="6" t="s">
        <v>120</v>
      </c>
      <c r="H3461" s="6" t="s">
        <v>20</v>
      </c>
      <c r="I3461" s="25">
        <v>0.35</v>
      </c>
      <c r="J3461" s="22">
        <v>1500</v>
      </c>
      <c r="K3461" s="23">
        <f t="shared" si="188"/>
        <v>525</v>
      </c>
      <c r="L3461" s="23">
        <f t="shared" si="189"/>
        <v>157.5</v>
      </c>
      <c r="M3461" s="33">
        <v>0.3</v>
      </c>
      <c r="N3461" s="30">
        <f t="shared" si="196"/>
        <v>0.35</v>
      </c>
      <c r="O3461" s="31">
        <v>525</v>
      </c>
      <c r="P3461" s="31">
        <v>157.5</v>
      </c>
      <c r="Q3461" s="30">
        <f t="shared" si="197"/>
        <v>183.75</v>
      </c>
      <c r="R3461" s="27">
        <f t="shared" si="195"/>
        <v>1</v>
      </c>
    </row>
    <row r="3462" spans="1:18">
      <c r="A3462" s="1"/>
      <c r="B3462" s="6" t="s">
        <v>14</v>
      </c>
      <c r="C3462" s="6">
        <v>1185732</v>
      </c>
      <c r="D3462" s="7">
        <v>44203</v>
      </c>
      <c r="E3462" s="6" t="s">
        <v>15</v>
      </c>
      <c r="F3462" s="6" t="s">
        <v>119</v>
      </c>
      <c r="G3462" s="6" t="s">
        <v>120</v>
      </c>
      <c r="H3462" s="6" t="s">
        <v>21</v>
      </c>
      <c r="I3462" s="25">
        <v>0.5</v>
      </c>
      <c r="J3462" s="22">
        <v>2000</v>
      </c>
      <c r="K3462" s="23">
        <f t="shared" si="188"/>
        <v>1000</v>
      </c>
      <c r="L3462" s="23">
        <f t="shared" si="189"/>
        <v>300</v>
      </c>
      <c r="M3462" s="33">
        <v>0.3</v>
      </c>
      <c r="N3462" s="30">
        <f t="shared" si="196"/>
        <v>0.5</v>
      </c>
      <c r="O3462" s="31">
        <v>1000</v>
      </c>
      <c r="P3462" s="31">
        <v>300</v>
      </c>
      <c r="Q3462" s="30">
        <f t="shared" si="197"/>
        <v>500</v>
      </c>
      <c r="R3462" s="27">
        <f t="shared" si="195"/>
        <v>1</v>
      </c>
    </row>
    <row r="3463" spans="1:18">
      <c r="A3463" s="1"/>
      <c r="B3463" s="6" t="s">
        <v>14</v>
      </c>
      <c r="C3463" s="6">
        <v>1185732</v>
      </c>
      <c r="D3463" s="7">
        <v>44203</v>
      </c>
      <c r="E3463" s="6" t="s">
        <v>15</v>
      </c>
      <c r="F3463" s="6" t="s">
        <v>119</v>
      </c>
      <c r="G3463" s="6" t="s">
        <v>120</v>
      </c>
      <c r="H3463" s="6" t="s">
        <v>22</v>
      </c>
      <c r="I3463" s="25">
        <v>0.4</v>
      </c>
      <c r="J3463" s="22">
        <v>3000</v>
      </c>
      <c r="K3463" s="23">
        <f t="shared" si="188"/>
        <v>1200</v>
      </c>
      <c r="L3463" s="23">
        <f t="shared" si="189"/>
        <v>420</v>
      </c>
      <c r="M3463" s="33">
        <v>0.35</v>
      </c>
      <c r="N3463" s="30">
        <f t="shared" si="196"/>
        <v>0.4</v>
      </c>
      <c r="O3463" s="31">
        <v>1200</v>
      </c>
      <c r="P3463" s="31">
        <v>420</v>
      </c>
      <c r="Q3463" s="30">
        <f t="shared" si="197"/>
        <v>480</v>
      </c>
      <c r="R3463" s="27">
        <f t="shared" si="195"/>
        <v>1</v>
      </c>
    </row>
    <row r="3464" spans="1:18">
      <c r="A3464" s="1"/>
      <c r="B3464" s="6" t="s">
        <v>14</v>
      </c>
      <c r="C3464" s="6">
        <v>1185732</v>
      </c>
      <c r="D3464" s="7">
        <v>44232</v>
      </c>
      <c r="E3464" s="6" t="s">
        <v>15</v>
      </c>
      <c r="F3464" s="6" t="s">
        <v>119</v>
      </c>
      <c r="G3464" s="6" t="s">
        <v>120</v>
      </c>
      <c r="H3464" s="6" t="s">
        <v>17</v>
      </c>
      <c r="I3464" s="25">
        <v>0.4</v>
      </c>
      <c r="J3464" s="22">
        <v>5500</v>
      </c>
      <c r="K3464" s="23">
        <f t="shared" si="188"/>
        <v>2200</v>
      </c>
      <c r="L3464" s="23">
        <f t="shared" si="189"/>
        <v>880</v>
      </c>
      <c r="M3464" s="33">
        <v>0.4</v>
      </c>
      <c r="N3464" s="30">
        <f t="shared" si="196"/>
        <v>0.4</v>
      </c>
      <c r="O3464" s="31">
        <v>2200</v>
      </c>
      <c r="P3464" s="31">
        <v>880</v>
      </c>
      <c r="Q3464" s="30">
        <f t="shared" si="197"/>
        <v>880</v>
      </c>
      <c r="R3464" s="27">
        <f t="shared" si="195"/>
        <v>2</v>
      </c>
    </row>
    <row r="3465" spans="1:18">
      <c r="A3465" s="1"/>
      <c r="B3465" s="6" t="s">
        <v>14</v>
      </c>
      <c r="C3465" s="6">
        <v>1185732</v>
      </c>
      <c r="D3465" s="7">
        <v>44232</v>
      </c>
      <c r="E3465" s="6" t="s">
        <v>15</v>
      </c>
      <c r="F3465" s="6" t="s">
        <v>119</v>
      </c>
      <c r="G3465" s="6" t="s">
        <v>120</v>
      </c>
      <c r="H3465" s="6" t="s">
        <v>18</v>
      </c>
      <c r="I3465" s="25">
        <v>0.4</v>
      </c>
      <c r="J3465" s="22">
        <v>2000</v>
      </c>
      <c r="K3465" s="23">
        <f t="shared" si="188"/>
        <v>800</v>
      </c>
      <c r="L3465" s="23">
        <f t="shared" si="189"/>
        <v>320</v>
      </c>
      <c r="M3465" s="33">
        <v>0.4</v>
      </c>
      <c r="N3465" s="30">
        <f t="shared" si="196"/>
        <v>0.4</v>
      </c>
      <c r="O3465" s="31">
        <v>800</v>
      </c>
      <c r="P3465" s="31">
        <v>320</v>
      </c>
      <c r="Q3465" s="30">
        <f t="shared" si="197"/>
        <v>320</v>
      </c>
      <c r="R3465" s="27">
        <f t="shared" si="195"/>
        <v>2</v>
      </c>
    </row>
    <row r="3466" spans="1:18">
      <c r="A3466" s="1"/>
      <c r="B3466" s="6" t="s">
        <v>14</v>
      </c>
      <c r="C3466" s="6">
        <v>1185732</v>
      </c>
      <c r="D3466" s="7">
        <v>44232</v>
      </c>
      <c r="E3466" s="6" t="s">
        <v>15</v>
      </c>
      <c r="F3466" s="6" t="s">
        <v>119</v>
      </c>
      <c r="G3466" s="6" t="s">
        <v>120</v>
      </c>
      <c r="H3466" s="6" t="s">
        <v>19</v>
      </c>
      <c r="I3466" s="25">
        <v>0.30000000000000004</v>
      </c>
      <c r="J3466" s="22">
        <v>2500</v>
      </c>
      <c r="K3466" s="23">
        <f t="shared" si="188"/>
        <v>750.00000000000011</v>
      </c>
      <c r="L3466" s="23">
        <f t="shared" si="189"/>
        <v>225.00000000000003</v>
      </c>
      <c r="M3466" s="33">
        <v>0.3</v>
      </c>
      <c r="N3466" s="30">
        <f t="shared" si="196"/>
        <v>0.3</v>
      </c>
      <c r="O3466" s="31">
        <v>750</v>
      </c>
      <c r="P3466" s="31">
        <v>225</v>
      </c>
      <c r="Q3466" s="30">
        <f t="shared" si="197"/>
        <v>225.00000000000003</v>
      </c>
      <c r="R3466" s="27">
        <f t="shared" ref="R3466:R3529" si="198">MONTH(D3466)</f>
        <v>2</v>
      </c>
    </row>
    <row r="3467" spans="1:18">
      <c r="A3467" s="1"/>
      <c r="B3467" s="6" t="s">
        <v>14</v>
      </c>
      <c r="C3467" s="6">
        <v>1185732</v>
      </c>
      <c r="D3467" s="7">
        <v>44232</v>
      </c>
      <c r="E3467" s="6" t="s">
        <v>15</v>
      </c>
      <c r="F3467" s="6" t="s">
        <v>119</v>
      </c>
      <c r="G3467" s="6" t="s">
        <v>120</v>
      </c>
      <c r="H3467" s="6" t="s">
        <v>20</v>
      </c>
      <c r="I3467" s="25">
        <v>0.35</v>
      </c>
      <c r="J3467" s="22">
        <v>1250</v>
      </c>
      <c r="K3467" s="23">
        <f t="shared" si="188"/>
        <v>437.5</v>
      </c>
      <c r="L3467" s="23">
        <f t="shared" si="189"/>
        <v>131.25</v>
      </c>
      <c r="M3467" s="33">
        <v>0.3</v>
      </c>
      <c r="N3467" s="30">
        <f t="shared" si="196"/>
        <v>0.35</v>
      </c>
      <c r="O3467" s="31">
        <v>437.5</v>
      </c>
      <c r="P3467" s="31">
        <v>131.25</v>
      </c>
      <c r="Q3467" s="30">
        <f t="shared" si="197"/>
        <v>153.125</v>
      </c>
      <c r="R3467" s="27">
        <f t="shared" si="198"/>
        <v>2</v>
      </c>
    </row>
    <row r="3468" spans="1:18">
      <c r="A3468" s="1"/>
      <c r="B3468" s="6" t="s">
        <v>14</v>
      </c>
      <c r="C3468" s="6">
        <v>1185732</v>
      </c>
      <c r="D3468" s="7">
        <v>44232</v>
      </c>
      <c r="E3468" s="6" t="s">
        <v>15</v>
      </c>
      <c r="F3468" s="6" t="s">
        <v>119</v>
      </c>
      <c r="G3468" s="6" t="s">
        <v>120</v>
      </c>
      <c r="H3468" s="6" t="s">
        <v>21</v>
      </c>
      <c r="I3468" s="25">
        <v>0.5</v>
      </c>
      <c r="J3468" s="22">
        <v>2000</v>
      </c>
      <c r="K3468" s="23">
        <f t="shared" si="188"/>
        <v>1000</v>
      </c>
      <c r="L3468" s="23">
        <f t="shared" si="189"/>
        <v>300</v>
      </c>
      <c r="M3468" s="33">
        <v>0.3</v>
      </c>
      <c r="N3468" s="30">
        <f t="shared" si="196"/>
        <v>0.5</v>
      </c>
      <c r="O3468" s="31">
        <v>1000</v>
      </c>
      <c r="P3468" s="31">
        <v>300</v>
      </c>
      <c r="Q3468" s="30">
        <f t="shared" si="197"/>
        <v>500</v>
      </c>
      <c r="R3468" s="27">
        <f t="shared" si="198"/>
        <v>2</v>
      </c>
    </row>
    <row r="3469" spans="1:18">
      <c r="A3469" s="1"/>
      <c r="B3469" s="6" t="s">
        <v>14</v>
      </c>
      <c r="C3469" s="6">
        <v>1185732</v>
      </c>
      <c r="D3469" s="7">
        <v>44232</v>
      </c>
      <c r="E3469" s="6" t="s">
        <v>15</v>
      </c>
      <c r="F3469" s="6" t="s">
        <v>119</v>
      </c>
      <c r="G3469" s="6" t="s">
        <v>120</v>
      </c>
      <c r="H3469" s="6" t="s">
        <v>22</v>
      </c>
      <c r="I3469" s="25">
        <v>0.4</v>
      </c>
      <c r="J3469" s="22">
        <v>3000</v>
      </c>
      <c r="K3469" s="23">
        <f t="shared" si="188"/>
        <v>1200</v>
      </c>
      <c r="L3469" s="23">
        <f t="shared" si="189"/>
        <v>420</v>
      </c>
      <c r="M3469" s="33">
        <v>0.35</v>
      </c>
      <c r="N3469" s="30">
        <f t="shared" si="196"/>
        <v>0.4</v>
      </c>
      <c r="O3469" s="31">
        <v>1200</v>
      </c>
      <c r="P3469" s="31">
        <v>420</v>
      </c>
      <c r="Q3469" s="30">
        <f t="shared" si="197"/>
        <v>480</v>
      </c>
      <c r="R3469" s="27">
        <f t="shared" si="198"/>
        <v>2</v>
      </c>
    </row>
    <row r="3470" spans="1:18">
      <c r="A3470" s="1"/>
      <c r="B3470" s="6" t="s">
        <v>14</v>
      </c>
      <c r="C3470" s="6">
        <v>1185732</v>
      </c>
      <c r="D3470" s="7">
        <v>44258</v>
      </c>
      <c r="E3470" s="6" t="s">
        <v>15</v>
      </c>
      <c r="F3470" s="6" t="s">
        <v>119</v>
      </c>
      <c r="G3470" s="6" t="s">
        <v>120</v>
      </c>
      <c r="H3470" s="6" t="s">
        <v>17</v>
      </c>
      <c r="I3470" s="25">
        <v>0.4</v>
      </c>
      <c r="J3470" s="22">
        <v>5200</v>
      </c>
      <c r="K3470" s="23">
        <f t="shared" si="188"/>
        <v>2080</v>
      </c>
      <c r="L3470" s="23">
        <f t="shared" si="189"/>
        <v>832</v>
      </c>
      <c r="M3470" s="33">
        <v>0.4</v>
      </c>
      <c r="N3470" s="30">
        <f t="shared" si="196"/>
        <v>0.4</v>
      </c>
      <c r="O3470" s="31">
        <v>2080</v>
      </c>
      <c r="P3470" s="31">
        <v>832</v>
      </c>
      <c r="Q3470" s="30">
        <f t="shared" si="197"/>
        <v>832</v>
      </c>
      <c r="R3470" s="27">
        <f t="shared" si="198"/>
        <v>3</v>
      </c>
    </row>
    <row r="3471" spans="1:18">
      <c r="A3471" s="1"/>
      <c r="B3471" s="6" t="s">
        <v>14</v>
      </c>
      <c r="C3471" s="6">
        <v>1185732</v>
      </c>
      <c r="D3471" s="7">
        <v>44258</v>
      </c>
      <c r="E3471" s="6" t="s">
        <v>15</v>
      </c>
      <c r="F3471" s="6" t="s">
        <v>119</v>
      </c>
      <c r="G3471" s="6" t="s">
        <v>120</v>
      </c>
      <c r="H3471" s="6" t="s">
        <v>18</v>
      </c>
      <c r="I3471" s="25">
        <v>0.4</v>
      </c>
      <c r="J3471" s="22">
        <v>2250</v>
      </c>
      <c r="K3471" s="23">
        <f t="shared" si="188"/>
        <v>900</v>
      </c>
      <c r="L3471" s="23">
        <f t="shared" si="189"/>
        <v>360</v>
      </c>
      <c r="M3471" s="33">
        <v>0.4</v>
      </c>
      <c r="N3471" s="30">
        <f t="shared" si="196"/>
        <v>0.4</v>
      </c>
      <c r="O3471" s="31">
        <v>900</v>
      </c>
      <c r="P3471" s="31">
        <v>360</v>
      </c>
      <c r="Q3471" s="30">
        <f t="shared" si="197"/>
        <v>360</v>
      </c>
      <c r="R3471" s="27">
        <f t="shared" si="198"/>
        <v>3</v>
      </c>
    </row>
    <row r="3472" spans="1:18">
      <c r="A3472" s="1"/>
      <c r="B3472" s="6" t="s">
        <v>14</v>
      </c>
      <c r="C3472" s="6">
        <v>1185732</v>
      </c>
      <c r="D3472" s="7">
        <v>44258</v>
      </c>
      <c r="E3472" s="6" t="s">
        <v>15</v>
      </c>
      <c r="F3472" s="6" t="s">
        <v>119</v>
      </c>
      <c r="G3472" s="6" t="s">
        <v>120</v>
      </c>
      <c r="H3472" s="6" t="s">
        <v>19</v>
      </c>
      <c r="I3472" s="25">
        <v>0.30000000000000004</v>
      </c>
      <c r="J3472" s="22">
        <v>2500</v>
      </c>
      <c r="K3472" s="23">
        <f t="shared" si="188"/>
        <v>750.00000000000011</v>
      </c>
      <c r="L3472" s="23">
        <f t="shared" si="189"/>
        <v>225.00000000000003</v>
      </c>
      <c r="M3472" s="33">
        <v>0.3</v>
      </c>
      <c r="N3472" s="30">
        <f t="shared" si="196"/>
        <v>0.3</v>
      </c>
      <c r="O3472" s="31">
        <v>750</v>
      </c>
      <c r="P3472" s="31">
        <v>225</v>
      </c>
      <c r="Q3472" s="30">
        <f t="shared" si="197"/>
        <v>225.00000000000003</v>
      </c>
      <c r="R3472" s="27">
        <f t="shared" si="198"/>
        <v>3</v>
      </c>
    </row>
    <row r="3473" spans="1:18">
      <c r="A3473" s="1"/>
      <c r="B3473" s="6" t="s">
        <v>14</v>
      </c>
      <c r="C3473" s="6">
        <v>1185732</v>
      </c>
      <c r="D3473" s="7">
        <v>44258</v>
      </c>
      <c r="E3473" s="6" t="s">
        <v>15</v>
      </c>
      <c r="F3473" s="6" t="s">
        <v>119</v>
      </c>
      <c r="G3473" s="6" t="s">
        <v>120</v>
      </c>
      <c r="H3473" s="6" t="s">
        <v>20</v>
      </c>
      <c r="I3473" s="25">
        <v>0.35</v>
      </c>
      <c r="J3473" s="22">
        <v>1000</v>
      </c>
      <c r="K3473" s="23">
        <f t="shared" si="188"/>
        <v>350</v>
      </c>
      <c r="L3473" s="23">
        <f t="shared" si="189"/>
        <v>105</v>
      </c>
      <c r="M3473" s="33">
        <v>0.3</v>
      </c>
      <c r="N3473" s="30">
        <f t="shared" si="196"/>
        <v>0.35</v>
      </c>
      <c r="O3473" s="31">
        <v>350</v>
      </c>
      <c r="P3473" s="31">
        <v>105</v>
      </c>
      <c r="Q3473" s="30">
        <f t="shared" si="197"/>
        <v>122.49999999999999</v>
      </c>
      <c r="R3473" s="27">
        <f t="shared" si="198"/>
        <v>3</v>
      </c>
    </row>
    <row r="3474" spans="1:18">
      <c r="A3474" s="1"/>
      <c r="B3474" s="6" t="s">
        <v>14</v>
      </c>
      <c r="C3474" s="6">
        <v>1185732</v>
      </c>
      <c r="D3474" s="7">
        <v>44258</v>
      </c>
      <c r="E3474" s="6" t="s">
        <v>15</v>
      </c>
      <c r="F3474" s="6" t="s">
        <v>119</v>
      </c>
      <c r="G3474" s="6" t="s">
        <v>120</v>
      </c>
      <c r="H3474" s="6" t="s">
        <v>21</v>
      </c>
      <c r="I3474" s="25">
        <v>0.5</v>
      </c>
      <c r="J3474" s="22">
        <v>1500</v>
      </c>
      <c r="K3474" s="23">
        <f t="shared" si="188"/>
        <v>750</v>
      </c>
      <c r="L3474" s="23">
        <f t="shared" si="189"/>
        <v>225</v>
      </c>
      <c r="M3474" s="33">
        <v>0.3</v>
      </c>
      <c r="N3474" s="30">
        <f t="shared" si="196"/>
        <v>0.5</v>
      </c>
      <c r="O3474" s="31">
        <v>750</v>
      </c>
      <c r="P3474" s="31">
        <v>225</v>
      </c>
      <c r="Q3474" s="30">
        <f t="shared" si="197"/>
        <v>375</v>
      </c>
      <c r="R3474" s="27">
        <f t="shared" si="198"/>
        <v>3</v>
      </c>
    </row>
    <row r="3475" spans="1:18">
      <c r="A3475" s="1"/>
      <c r="B3475" s="6" t="s">
        <v>14</v>
      </c>
      <c r="C3475" s="6">
        <v>1185732</v>
      </c>
      <c r="D3475" s="7">
        <v>44258</v>
      </c>
      <c r="E3475" s="6" t="s">
        <v>15</v>
      </c>
      <c r="F3475" s="6" t="s">
        <v>119</v>
      </c>
      <c r="G3475" s="6" t="s">
        <v>120</v>
      </c>
      <c r="H3475" s="6" t="s">
        <v>22</v>
      </c>
      <c r="I3475" s="25">
        <v>0.4</v>
      </c>
      <c r="J3475" s="22">
        <v>2500</v>
      </c>
      <c r="K3475" s="23">
        <f t="shared" si="188"/>
        <v>1000</v>
      </c>
      <c r="L3475" s="23">
        <f t="shared" si="189"/>
        <v>350</v>
      </c>
      <c r="M3475" s="33">
        <v>0.35</v>
      </c>
      <c r="N3475" s="30">
        <f t="shared" si="196"/>
        <v>0.4</v>
      </c>
      <c r="O3475" s="31">
        <v>1000</v>
      </c>
      <c r="P3475" s="31">
        <v>350</v>
      </c>
      <c r="Q3475" s="30">
        <f t="shared" si="197"/>
        <v>400</v>
      </c>
      <c r="R3475" s="27">
        <f t="shared" si="198"/>
        <v>3</v>
      </c>
    </row>
    <row r="3476" spans="1:18">
      <c r="A3476" s="1"/>
      <c r="B3476" s="6" t="s">
        <v>14</v>
      </c>
      <c r="C3476" s="6">
        <v>1185732</v>
      </c>
      <c r="D3476" s="7">
        <v>44290</v>
      </c>
      <c r="E3476" s="6" t="s">
        <v>15</v>
      </c>
      <c r="F3476" s="6" t="s">
        <v>119</v>
      </c>
      <c r="G3476" s="6" t="s">
        <v>120</v>
      </c>
      <c r="H3476" s="6" t="s">
        <v>17</v>
      </c>
      <c r="I3476" s="25">
        <v>0.4</v>
      </c>
      <c r="J3476" s="22">
        <v>5000</v>
      </c>
      <c r="K3476" s="23">
        <f t="shared" si="188"/>
        <v>2000</v>
      </c>
      <c r="L3476" s="23">
        <f t="shared" si="189"/>
        <v>800</v>
      </c>
      <c r="M3476" s="33">
        <v>0.4</v>
      </c>
      <c r="N3476" s="30">
        <f t="shared" si="196"/>
        <v>0.4</v>
      </c>
      <c r="O3476" s="31">
        <v>2000</v>
      </c>
      <c r="P3476" s="31">
        <v>800</v>
      </c>
      <c r="Q3476" s="30">
        <f t="shared" si="197"/>
        <v>800</v>
      </c>
      <c r="R3476" s="27">
        <f t="shared" si="198"/>
        <v>4</v>
      </c>
    </row>
    <row r="3477" spans="1:18">
      <c r="A3477" s="1"/>
      <c r="B3477" s="6" t="s">
        <v>14</v>
      </c>
      <c r="C3477" s="6">
        <v>1185732</v>
      </c>
      <c r="D3477" s="7">
        <v>44290</v>
      </c>
      <c r="E3477" s="6" t="s">
        <v>15</v>
      </c>
      <c r="F3477" s="6" t="s">
        <v>119</v>
      </c>
      <c r="G3477" s="6" t="s">
        <v>120</v>
      </c>
      <c r="H3477" s="6" t="s">
        <v>18</v>
      </c>
      <c r="I3477" s="25">
        <v>0.4</v>
      </c>
      <c r="J3477" s="22">
        <v>2000</v>
      </c>
      <c r="K3477" s="23">
        <f t="shared" si="188"/>
        <v>800</v>
      </c>
      <c r="L3477" s="23">
        <f t="shared" si="189"/>
        <v>320</v>
      </c>
      <c r="M3477" s="33">
        <v>0.4</v>
      </c>
      <c r="N3477" s="30">
        <f t="shared" si="196"/>
        <v>0.4</v>
      </c>
      <c r="O3477" s="31">
        <v>800</v>
      </c>
      <c r="P3477" s="31">
        <v>320</v>
      </c>
      <c r="Q3477" s="30">
        <f t="shared" si="197"/>
        <v>320</v>
      </c>
      <c r="R3477" s="27">
        <f t="shared" si="198"/>
        <v>4</v>
      </c>
    </row>
    <row r="3478" spans="1:18">
      <c r="A3478" s="1"/>
      <c r="B3478" s="6" t="s">
        <v>14</v>
      </c>
      <c r="C3478" s="6">
        <v>1185732</v>
      </c>
      <c r="D3478" s="7">
        <v>44290</v>
      </c>
      <c r="E3478" s="6" t="s">
        <v>15</v>
      </c>
      <c r="F3478" s="6" t="s">
        <v>119</v>
      </c>
      <c r="G3478" s="6" t="s">
        <v>120</v>
      </c>
      <c r="H3478" s="6" t="s">
        <v>19</v>
      </c>
      <c r="I3478" s="25">
        <v>0.30000000000000004</v>
      </c>
      <c r="J3478" s="22">
        <v>2000</v>
      </c>
      <c r="K3478" s="23">
        <f t="shared" si="188"/>
        <v>600.00000000000011</v>
      </c>
      <c r="L3478" s="23">
        <f t="shared" si="189"/>
        <v>180.00000000000003</v>
      </c>
      <c r="M3478" s="33">
        <v>0.3</v>
      </c>
      <c r="N3478" s="30">
        <f t="shared" si="196"/>
        <v>0.3</v>
      </c>
      <c r="O3478" s="31">
        <v>600</v>
      </c>
      <c r="P3478" s="31">
        <v>180</v>
      </c>
      <c r="Q3478" s="30">
        <f t="shared" si="197"/>
        <v>180.00000000000003</v>
      </c>
      <c r="R3478" s="27">
        <f t="shared" si="198"/>
        <v>4</v>
      </c>
    </row>
    <row r="3479" spans="1:18">
      <c r="A3479" s="1"/>
      <c r="B3479" s="6" t="s">
        <v>14</v>
      </c>
      <c r="C3479" s="6">
        <v>1185732</v>
      </c>
      <c r="D3479" s="7">
        <v>44290</v>
      </c>
      <c r="E3479" s="6" t="s">
        <v>15</v>
      </c>
      <c r="F3479" s="6" t="s">
        <v>119</v>
      </c>
      <c r="G3479" s="6" t="s">
        <v>120</v>
      </c>
      <c r="H3479" s="6" t="s">
        <v>20</v>
      </c>
      <c r="I3479" s="25">
        <v>0.35</v>
      </c>
      <c r="J3479" s="22">
        <v>1250</v>
      </c>
      <c r="K3479" s="23">
        <f t="shared" si="188"/>
        <v>437.5</v>
      </c>
      <c r="L3479" s="23">
        <f t="shared" si="189"/>
        <v>131.25</v>
      </c>
      <c r="M3479" s="33">
        <v>0.3</v>
      </c>
      <c r="N3479" s="30">
        <f t="shared" si="196"/>
        <v>0.35</v>
      </c>
      <c r="O3479" s="31">
        <v>437.5</v>
      </c>
      <c r="P3479" s="31">
        <v>131.25</v>
      </c>
      <c r="Q3479" s="30">
        <f t="shared" si="197"/>
        <v>153.125</v>
      </c>
      <c r="R3479" s="27">
        <f t="shared" si="198"/>
        <v>4</v>
      </c>
    </row>
    <row r="3480" spans="1:18">
      <c r="A3480" s="1"/>
      <c r="B3480" s="6" t="s">
        <v>14</v>
      </c>
      <c r="C3480" s="6">
        <v>1185732</v>
      </c>
      <c r="D3480" s="7">
        <v>44290</v>
      </c>
      <c r="E3480" s="6" t="s">
        <v>15</v>
      </c>
      <c r="F3480" s="6" t="s">
        <v>119</v>
      </c>
      <c r="G3480" s="6" t="s">
        <v>120</v>
      </c>
      <c r="H3480" s="6" t="s">
        <v>21</v>
      </c>
      <c r="I3480" s="25">
        <v>0.5</v>
      </c>
      <c r="J3480" s="22">
        <v>1250</v>
      </c>
      <c r="K3480" s="23">
        <f t="shared" si="188"/>
        <v>625</v>
      </c>
      <c r="L3480" s="23">
        <f t="shared" si="189"/>
        <v>187.5</v>
      </c>
      <c r="M3480" s="33">
        <v>0.3</v>
      </c>
      <c r="N3480" s="30">
        <f t="shared" si="196"/>
        <v>0.5</v>
      </c>
      <c r="O3480" s="31">
        <v>625</v>
      </c>
      <c r="P3480" s="31">
        <v>187.5</v>
      </c>
      <c r="Q3480" s="30">
        <f t="shared" si="197"/>
        <v>312.5</v>
      </c>
      <c r="R3480" s="27">
        <f t="shared" si="198"/>
        <v>4</v>
      </c>
    </row>
    <row r="3481" spans="1:18">
      <c r="A3481" s="1"/>
      <c r="B3481" s="6" t="s">
        <v>14</v>
      </c>
      <c r="C3481" s="6">
        <v>1185732</v>
      </c>
      <c r="D3481" s="7">
        <v>44290</v>
      </c>
      <c r="E3481" s="6" t="s">
        <v>15</v>
      </c>
      <c r="F3481" s="6" t="s">
        <v>119</v>
      </c>
      <c r="G3481" s="6" t="s">
        <v>120</v>
      </c>
      <c r="H3481" s="6" t="s">
        <v>22</v>
      </c>
      <c r="I3481" s="25">
        <v>0.4</v>
      </c>
      <c r="J3481" s="22">
        <v>2750</v>
      </c>
      <c r="K3481" s="23">
        <f t="shared" si="188"/>
        <v>1100</v>
      </c>
      <c r="L3481" s="23">
        <f t="shared" si="189"/>
        <v>385</v>
      </c>
      <c r="M3481" s="33">
        <v>0.35</v>
      </c>
      <c r="N3481" s="30">
        <f t="shared" si="196"/>
        <v>0.4</v>
      </c>
      <c r="O3481" s="31">
        <v>1100</v>
      </c>
      <c r="P3481" s="31">
        <v>385</v>
      </c>
      <c r="Q3481" s="30">
        <f t="shared" si="197"/>
        <v>440</v>
      </c>
      <c r="R3481" s="27">
        <f t="shared" si="198"/>
        <v>4</v>
      </c>
    </row>
    <row r="3482" spans="1:18">
      <c r="A3482" s="1"/>
      <c r="B3482" s="6" t="s">
        <v>14</v>
      </c>
      <c r="C3482" s="6">
        <v>1185732</v>
      </c>
      <c r="D3482" s="7">
        <v>44319</v>
      </c>
      <c r="E3482" s="6" t="s">
        <v>15</v>
      </c>
      <c r="F3482" s="6" t="s">
        <v>119</v>
      </c>
      <c r="G3482" s="6" t="s">
        <v>120</v>
      </c>
      <c r="H3482" s="6" t="s">
        <v>17</v>
      </c>
      <c r="I3482" s="25">
        <v>0.54999999999999993</v>
      </c>
      <c r="J3482" s="22">
        <v>5450</v>
      </c>
      <c r="K3482" s="23">
        <f t="shared" si="188"/>
        <v>2997.4999999999995</v>
      </c>
      <c r="L3482" s="23">
        <f t="shared" si="189"/>
        <v>1198.9999999999998</v>
      </c>
      <c r="M3482" s="33">
        <v>0.4</v>
      </c>
      <c r="N3482" s="30">
        <f t="shared" si="196"/>
        <v>0.55000000000000004</v>
      </c>
      <c r="O3482" s="31">
        <v>2997.5</v>
      </c>
      <c r="P3482" s="31">
        <v>1199</v>
      </c>
      <c r="Q3482" s="30">
        <f t="shared" si="197"/>
        <v>1648.6249999999998</v>
      </c>
      <c r="R3482" s="27">
        <f t="shared" si="198"/>
        <v>5</v>
      </c>
    </row>
    <row r="3483" spans="1:18">
      <c r="A3483" s="1"/>
      <c r="B3483" s="6" t="s">
        <v>14</v>
      </c>
      <c r="C3483" s="6">
        <v>1185732</v>
      </c>
      <c r="D3483" s="7">
        <v>44319</v>
      </c>
      <c r="E3483" s="6" t="s">
        <v>15</v>
      </c>
      <c r="F3483" s="6" t="s">
        <v>119</v>
      </c>
      <c r="G3483" s="6" t="s">
        <v>120</v>
      </c>
      <c r="H3483" s="6" t="s">
        <v>18</v>
      </c>
      <c r="I3483" s="25">
        <v>0.5</v>
      </c>
      <c r="J3483" s="22">
        <v>2500</v>
      </c>
      <c r="K3483" s="23">
        <f t="shared" si="188"/>
        <v>1250</v>
      </c>
      <c r="L3483" s="23">
        <f t="shared" si="189"/>
        <v>500</v>
      </c>
      <c r="M3483" s="33">
        <v>0.4</v>
      </c>
      <c r="N3483" s="30">
        <f t="shared" si="196"/>
        <v>0.5</v>
      </c>
      <c r="O3483" s="31">
        <v>1250</v>
      </c>
      <c r="P3483" s="31">
        <v>500</v>
      </c>
      <c r="Q3483" s="30">
        <f t="shared" si="197"/>
        <v>625</v>
      </c>
      <c r="R3483" s="27">
        <f t="shared" si="198"/>
        <v>5</v>
      </c>
    </row>
    <row r="3484" spans="1:18">
      <c r="A3484" s="1"/>
      <c r="B3484" s="6" t="s">
        <v>14</v>
      </c>
      <c r="C3484" s="6">
        <v>1185732</v>
      </c>
      <c r="D3484" s="7">
        <v>44319</v>
      </c>
      <c r="E3484" s="6" t="s">
        <v>15</v>
      </c>
      <c r="F3484" s="6" t="s">
        <v>119</v>
      </c>
      <c r="G3484" s="6" t="s">
        <v>120</v>
      </c>
      <c r="H3484" s="6" t="s">
        <v>19</v>
      </c>
      <c r="I3484" s="25">
        <v>0.45</v>
      </c>
      <c r="J3484" s="22">
        <v>2750</v>
      </c>
      <c r="K3484" s="23">
        <f t="shared" si="188"/>
        <v>1237.5</v>
      </c>
      <c r="L3484" s="23">
        <f t="shared" si="189"/>
        <v>371.25</v>
      </c>
      <c r="M3484" s="33">
        <v>0.3</v>
      </c>
      <c r="N3484" s="30">
        <f t="shared" si="196"/>
        <v>0.45</v>
      </c>
      <c r="O3484" s="31">
        <v>1237.5</v>
      </c>
      <c r="P3484" s="31">
        <v>371.25</v>
      </c>
      <c r="Q3484" s="30">
        <f t="shared" si="197"/>
        <v>556.875</v>
      </c>
      <c r="R3484" s="27">
        <f t="shared" si="198"/>
        <v>5</v>
      </c>
    </row>
    <row r="3485" spans="1:18">
      <c r="A3485" s="1"/>
      <c r="B3485" s="6" t="s">
        <v>14</v>
      </c>
      <c r="C3485" s="6">
        <v>1185732</v>
      </c>
      <c r="D3485" s="7">
        <v>44319</v>
      </c>
      <c r="E3485" s="6" t="s">
        <v>15</v>
      </c>
      <c r="F3485" s="6" t="s">
        <v>119</v>
      </c>
      <c r="G3485" s="6" t="s">
        <v>120</v>
      </c>
      <c r="H3485" s="6" t="s">
        <v>20</v>
      </c>
      <c r="I3485" s="25">
        <v>0.45</v>
      </c>
      <c r="J3485" s="22">
        <v>2250</v>
      </c>
      <c r="K3485" s="23">
        <f t="shared" si="188"/>
        <v>1012.5</v>
      </c>
      <c r="L3485" s="23">
        <f t="shared" si="189"/>
        <v>303.75</v>
      </c>
      <c r="M3485" s="33">
        <v>0.3</v>
      </c>
      <c r="N3485" s="30">
        <f t="shared" si="196"/>
        <v>0.45</v>
      </c>
      <c r="O3485" s="31">
        <v>1012.5</v>
      </c>
      <c r="P3485" s="31">
        <v>303.75</v>
      </c>
      <c r="Q3485" s="30">
        <f t="shared" si="197"/>
        <v>455.625</v>
      </c>
      <c r="R3485" s="27">
        <f t="shared" si="198"/>
        <v>5</v>
      </c>
    </row>
    <row r="3486" spans="1:18">
      <c r="A3486" s="1"/>
      <c r="B3486" s="6" t="s">
        <v>14</v>
      </c>
      <c r="C3486" s="6">
        <v>1185732</v>
      </c>
      <c r="D3486" s="7">
        <v>44319</v>
      </c>
      <c r="E3486" s="6" t="s">
        <v>15</v>
      </c>
      <c r="F3486" s="6" t="s">
        <v>119</v>
      </c>
      <c r="G3486" s="6" t="s">
        <v>120</v>
      </c>
      <c r="H3486" s="6" t="s">
        <v>21</v>
      </c>
      <c r="I3486" s="25">
        <v>0.54999999999999993</v>
      </c>
      <c r="J3486" s="22">
        <v>2500</v>
      </c>
      <c r="K3486" s="23">
        <f t="shared" si="188"/>
        <v>1374.9999999999998</v>
      </c>
      <c r="L3486" s="23">
        <f t="shared" si="189"/>
        <v>412.49999999999994</v>
      </c>
      <c r="M3486" s="33">
        <v>0.3</v>
      </c>
      <c r="N3486" s="30">
        <f t="shared" si="196"/>
        <v>0.55000000000000004</v>
      </c>
      <c r="O3486" s="31">
        <v>1375</v>
      </c>
      <c r="P3486" s="31">
        <v>412.5</v>
      </c>
      <c r="Q3486" s="30">
        <f t="shared" si="197"/>
        <v>756.24999999999989</v>
      </c>
      <c r="R3486" s="27">
        <f t="shared" si="198"/>
        <v>5</v>
      </c>
    </row>
    <row r="3487" spans="1:18">
      <c r="A3487" s="1"/>
      <c r="B3487" s="6" t="s">
        <v>14</v>
      </c>
      <c r="C3487" s="6">
        <v>1185732</v>
      </c>
      <c r="D3487" s="7">
        <v>44319</v>
      </c>
      <c r="E3487" s="6" t="s">
        <v>15</v>
      </c>
      <c r="F3487" s="6" t="s">
        <v>119</v>
      </c>
      <c r="G3487" s="6" t="s">
        <v>120</v>
      </c>
      <c r="H3487" s="6" t="s">
        <v>22</v>
      </c>
      <c r="I3487" s="25">
        <v>0.6</v>
      </c>
      <c r="J3487" s="22">
        <v>3750</v>
      </c>
      <c r="K3487" s="23">
        <f t="shared" si="188"/>
        <v>2250</v>
      </c>
      <c r="L3487" s="23">
        <f t="shared" si="189"/>
        <v>787.5</v>
      </c>
      <c r="M3487" s="33">
        <v>0.35</v>
      </c>
      <c r="N3487" s="30">
        <f t="shared" si="196"/>
        <v>0.6</v>
      </c>
      <c r="O3487" s="31">
        <v>2250</v>
      </c>
      <c r="P3487" s="31">
        <v>787.5</v>
      </c>
      <c r="Q3487" s="30">
        <f t="shared" si="197"/>
        <v>1350</v>
      </c>
      <c r="R3487" s="27">
        <f t="shared" si="198"/>
        <v>5</v>
      </c>
    </row>
    <row r="3488" spans="1:18">
      <c r="A3488" s="1"/>
      <c r="B3488" s="6" t="s">
        <v>14</v>
      </c>
      <c r="C3488" s="6">
        <v>1185732</v>
      </c>
      <c r="D3488" s="7">
        <v>44352</v>
      </c>
      <c r="E3488" s="6" t="s">
        <v>15</v>
      </c>
      <c r="F3488" s="6" t="s">
        <v>119</v>
      </c>
      <c r="G3488" s="6" t="s">
        <v>120</v>
      </c>
      <c r="H3488" s="6" t="s">
        <v>17</v>
      </c>
      <c r="I3488" s="25">
        <v>0.54999999999999993</v>
      </c>
      <c r="J3488" s="22">
        <v>6250</v>
      </c>
      <c r="K3488" s="23">
        <f t="shared" si="188"/>
        <v>3437.4999999999995</v>
      </c>
      <c r="L3488" s="23">
        <f t="shared" si="189"/>
        <v>1375</v>
      </c>
      <c r="M3488" s="33">
        <v>0.4</v>
      </c>
      <c r="N3488" s="30">
        <f t="shared" si="196"/>
        <v>0.55000000000000004</v>
      </c>
      <c r="O3488" s="31">
        <v>3437.5</v>
      </c>
      <c r="P3488" s="31">
        <v>1375</v>
      </c>
      <c r="Q3488" s="30">
        <f t="shared" si="197"/>
        <v>1890.625</v>
      </c>
      <c r="R3488" s="27">
        <f t="shared" si="198"/>
        <v>6</v>
      </c>
    </row>
    <row r="3489" spans="1:18">
      <c r="A3489" s="1"/>
      <c r="B3489" s="6" t="s">
        <v>14</v>
      </c>
      <c r="C3489" s="6">
        <v>1185732</v>
      </c>
      <c r="D3489" s="7">
        <v>44352</v>
      </c>
      <c r="E3489" s="6" t="s">
        <v>15</v>
      </c>
      <c r="F3489" s="6" t="s">
        <v>119</v>
      </c>
      <c r="G3489" s="6" t="s">
        <v>120</v>
      </c>
      <c r="H3489" s="6" t="s">
        <v>18</v>
      </c>
      <c r="I3489" s="25">
        <v>0.5</v>
      </c>
      <c r="J3489" s="22">
        <v>3750</v>
      </c>
      <c r="K3489" s="23">
        <f t="shared" si="188"/>
        <v>1875</v>
      </c>
      <c r="L3489" s="23">
        <f t="shared" si="189"/>
        <v>750</v>
      </c>
      <c r="M3489" s="33">
        <v>0.4</v>
      </c>
      <c r="N3489" s="30">
        <f t="shared" si="196"/>
        <v>0.5</v>
      </c>
      <c r="O3489" s="31">
        <v>1875</v>
      </c>
      <c r="P3489" s="31">
        <v>750</v>
      </c>
      <c r="Q3489" s="30">
        <f t="shared" si="197"/>
        <v>937.5</v>
      </c>
      <c r="R3489" s="27">
        <f t="shared" si="198"/>
        <v>6</v>
      </c>
    </row>
    <row r="3490" spans="1:18">
      <c r="A3490" s="1"/>
      <c r="B3490" s="6" t="s">
        <v>14</v>
      </c>
      <c r="C3490" s="6">
        <v>1185732</v>
      </c>
      <c r="D3490" s="7">
        <v>44352</v>
      </c>
      <c r="E3490" s="6" t="s">
        <v>15</v>
      </c>
      <c r="F3490" s="6" t="s">
        <v>119</v>
      </c>
      <c r="G3490" s="6" t="s">
        <v>120</v>
      </c>
      <c r="H3490" s="6" t="s">
        <v>19</v>
      </c>
      <c r="I3490" s="25">
        <v>0.45</v>
      </c>
      <c r="J3490" s="22">
        <v>3000</v>
      </c>
      <c r="K3490" s="23">
        <f t="shared" si="188"/>
        <v>1350</v>
      </c>
      <c r="L3490" s="23">
        <f t="shared" si="189"/>
        <v>405</v>
      </c>
      <c r="M3490" s="33">
        <v>0.3</v>
      </c>
      <c r="N3490" s="30">
        <f t="shared" si="196"/>
        <v>0.45</v>
      </c>
      <c r="O3490" s="31">
        <v>1350</v>
      </c>
      <c r="P3490" s="31">
        <v>405</v>
      </c>
      <c r="Q3490" s="30">
        <f t="shared" si="197"/>
        <v>607.5</v>
      </c>
      <c r="R3490" s="27">
        <f t="shared" si="198"/>
        <v>6</v>
      </c>
    </row>
    <row r="3491" spans="1:18">
      <c r="A3491" s="1"/>
      <c r="B3491" s="6" t="s">
        <v>14</v>
      </c>
      <c r="C3491" s="6">
        <v>1185732</v>
      </c>
      <c r="D3491" s="7">
        <v>44352</v>
      </c>
      <c r="E3491" s="6" t="s">
        <v>15</v>
      </c>
      <c r="F3491" s="6" t="s">
        <v>119</v>
      </c>
      <c r="G3491" s="6" t="s">
        <v>120</v>
      </c>
      <c r="H3491" s="6" t="s">
        <v>20</v>
      </c>
      <c r="I3491" s="25">
        <v>0.45</v>
      </c>
      <c r="J3491" s="22">
        <v>2750</v>
      </c>
      <c r="K3491" s="23">
        <f t="shared" si="188"/>
        <v>1237.5</v>
      </c>
      <c r="L3491" s="23">
        <f t="shared" si="189"/>
        <v>371.25</v>
      </c>
      <c r="M3491" s="33">
        <v>0.3</v>
      </c>
      <c r="N3491" s="30">
        <f t="shared" si="196"/>
        <v>0.45</v>
      </c>
      <c r="O3491" s="31">
        <v>1237.5</v>
      </c>
      <c r="P3491" s="31">
        <v>371.25</v>
      </c>
      <c r="Q3491" s="30">
        <f t="shared" si="197"/>
        <v>556.875</v>
      </c>
      <c r="R3491" s="27">
        <f t="shared" si="198"/>
        <v>6</v>
      </c>
    </row>
    <row r="3492" spans="1:18">
      <c r="A3492" s="1"/>
      <c r="B3492" s="6" t="s">
        <v>14</v>
      </c>
      <c r="C3492" s="6">
        <v>1185732</v>
      </c>
      <c r="D3492" s="7">
        <v>44352</v>
      </c>
      <c r="E3492" s="6" t="s">
        <v>15</v>
      </c>
      <c r="F3492" s="6" t="s">
        <v>119</v>
      </c>
      <c r="G3492" s="6" t="s">
        <v>120</v>
      </c>
      <c r="H3492" s="6" t="s">
        <v>21</v>
      </c>
      <c r="I3492" s="25">
        <v>0.54999999999999993</v>
      </c>
      <c r="J3492" s="22">
        <v>2750</v>
      </c>
      <c r="K3492" s="23">
        <f t="shared" si="188"/>
        <v>1512.4999999999998</v>
      </c>
      <c r="L3492" s="23">
        <f t="shared" si="189"/>
        <v>453.74999999999994</v>
      </c>
      <c r="M3492" s="33">
        <v>0.3</v>
      </c>
      <c r="N3492" s="30">
        <f t="shared" si="196"/>
        <v>0.55000000000000004</v>
      </c>
      <c r="O3492" s="31">
        <v>1512.5</v>
      </c>
      <c r="P3492" s="31">
        <v>453.75</v>
      </c>
      <c r="Q3492" s="30">
        <f t="shared" si="197"/>
        <v>831.87499999999989</v>
      </c>
      <c r="R3492" s="27">
        <f t="shared" si="198"/>
        <v>6</v>
      </c>
    </row>
    <row r="3493" spans="1:18">
      <c r="A3493" s="1"/>
      <c r="B3493" s="6" t="s">
        <v>14</v>
      </c>
      <c r="C3493" s="6">
        <v>1185732</v>
      </c>
      <c r="D3493" s="7">
        <v>44352</v>
      </c>
      <c r="E3493" s="6" t="s">
        <v>15</v>
      </c>
      <c r="F3493" s="6" t="s">
        <v>119</v>
      </c>
      <c r="G3493" s="6" t="s">
        <v>120</v>
      </c>
      <c r="H3493" s="6" t="s">
        <v>22</v>
      </c>
      <c r="I3493" s="25">
        <v>0.6</v>
      </c>
      <c r="J3493" s="22">
        <v>4250</v>
      </c>
      <c r="K3493" s="23">
        <f t="shared" si="188"/>
        <v>2550</v>
      </c>
      <c r="L3493" s="23">
        <f t="shared" si="189"/>
        <v>892.5</v>
      </c>
      <c r="M3493" s="33">
        <v>0.35</v>
      </c>
      <c r="N3493" s="30">
        <f t="shared" si="196"/>
        <v>0.6</v>
      </c>
      <c r="O3493" s="31">
        <v>2550</v>
      </c>
      <c r="P3493" s="31">
        <v>892.5</v>
      </c>
      <c r="Q3493" s="30">
        <f t="shared" si="197"/>
        <v>1530</v>
      </c>
      <c r="R3493" s="27">
        <f t="shared" si="198"/>
        <v>6</v>
      </c>
    </row>
    <row r="3494" spans="1:18">
      <c r="A3494" s="1"/>
      <c r="B3494" s="6" t="s">
        <v>14</v>
      </c>
      <c r="C3494" s="6">
        <v>1185732</v>
      </c>
      <c r="D3494" s="7">
        <v>44380</v>
      </c>
      <c r="E3494" s="6" t="s">
        <v>15</v>
      </c>
      <c r="F3494" s="6" t="s">
        <v>119</v>
      </c>
      <c r="G3494" s="6" t="s">
        <v>120</v>
      </c>
      <c r="H3494" s="6" t="s">
        <v>17</v>
      </c>
      <c r="I3494" s="25">
        <v>0.54999999999999993</v>
      </c>
      <c r="J3494" s="22">
        <v>6500</v>
      </c>
      <c r="K3494" s="23">
        <f t="shared" si="188"/>
        <v>3574.9999999999995</v>
      </c>
      <c r="L3494" s="23">
        <f t="shared" si="189"/>
        <v>1430</v>
      </c>
      <c r="M3494" s="33">
        <v>0.4</v>
      </c>
      <c r="N3494" s="30">
        <f t="shared" si="196"/>
        <v>0.55000000000000004</v>
      </c>
      <c r="O3494" s="31">
        <v>3575</v>
      </c>
      <c r="P3494" s="31">
        <v>1430</v>
      </c>
      <c r="Q3494" s="30">
        <f t="shared" si="197"/>
        <v>1966.25</v>
      </c>
      <c r="R3494" s="27">
        <f t="shared" si="198"/>
        <v>7</v>
      </c>
    </row>
    <row r="3495" spans="1:18">
      <c r="A3495" s="1"/>
      <c r="B3495" s="6" t="s">
        <v>14</v>
      </c>
      <c r="C3495" s="6">
        <v>1185732</v>
      </c>
      <c r="D3495" s="7">
        <v>44380</v>
      </c>
      <c r="E3495" s="6" t="s">
        <v>15</v>
      </c>
      <c r="F3495" s="6" t="s">
        <v>119</v>
      </c>
      <c r="G3495" s="6" t="s">
        <v>120</v>
      </c>
      <c r="H3495" s="6" t="s">
        <v>18</v>
      </c>
      <c r="I3495" s="25">
        <v>0.5</v>
      </c>
      <c r="J3495" s="22">
        <v>4000</v>
      </c>
      <c r="K3495" s="23">
        <f t="shared" si="188"/>
        <v>2000</v>
      </c>
      <c r="L3495" s="23">
        <f t="shared" si="189"/>
        <v>800</v>
      </c>
      <c r="M3495" s="33">
        <v>0.4</v>
      </c>
      <c r="N3495" s="30">
        <f t="shared" si="196"/>
        <v>0.5</v>
      </c>
      <c r="O3495" s="31">
        <v>2000</v>
      </c>
      <c r="P3495" s="31">
        <v>800</v>
      </c>
      <c r="Q3495" s="30">
        <f t="shared" si="197"/>
        <v>1000</v>
      </c>
      <c r="R3495" s="27">
        <f t="shared" si="198"/>
        <v>7</v>
      </c>
    </row>
    <row r="3496" spans="1:18">
      <c r="A3496" s="1"/>
      <c r="B3496" s="6" t="s">
        <v>14</v>
      </c>
      <c r="C3496" s="6">
        <v>1185732</v>
      </c>
      <c r="D3496" s="7">
        <v>44380</v>
      </c>
      <c r="E3496" s="6" t="s">
        <v>15</v>
      </c>
      <c r="F3496" s="6" t="s">
        <v>119</v>
      </c>
      <c r="G3496" s="6" t="s">
        <v>120</v>
      </c>
      <c r="H3496" s="6" t="s">
        <v>19</v>
      </c>
      <c r="I3496" s="25">
        <v>0.45</v>
      </c>
      <c r="J3496" s="22">
        <v>3250</v>
      </c>
      <c r="K3496" s="23">
        <f t="shared" si="188"/>
        <v>1462.5</v>
      </c>
      <c r="L3496" s="23">
        <f t="shared" si="189"/>
        <v>438.75</v>
      </c>
      <c r="M3496" s="33">
        <v>0.3</v>
      </c>
      <c r="N3496" s="30">
        <f t="shared" si="196"/>
        <v>0.45</v>
      </c>
      <c r="O3496" s="31">
        <v>1462.5</v>
      </c>
      <c r="P3496" s="31">
        <v>438.75</v>
      </c>
      <c r="Q3496" s="30">
        <f t="shared" si="197"/>
        <v>658.125</v>
      </c>
      <c r="R3496" s="27">
        <f t="shared" si="198"/>
        <v>7</v>
      </c>
    </row>
    <row r="3497" spans="1:18">
      <c r="A3497" s="1"/>
      <c r="B3497" s="6" t="s">
        <v>14</v>
      </c>
      <c r="C3497" s="6">
        <v>1185732</v>
      </c>
      <c r="D3497" s="7">
        <v>44380</v>
      </c>
      <c r="E3497" s="6" t="s">
        <v>15</v>
      </c>
      <c r="F3497" s="6" t="s">
        <v>119</v>
      </c>
      <c r="G3497" s="6" t="s">
        <v>120</v>
      </c>
      <c r="H3497" s="6" t="s">
        <v>20</v>
      </c>
      <c r="I3497" s="25">
        <v>0.45</v>
      </c>
      <c r="J3497" s="22">
        <v>2750</v>
      </c>
      <c r="K3497" s="23">
        <f t="shared" si="188"/>
        <v>1237.5</v>
      </c>
      <c r="L3497" s="23">
        <f t="shared" si="189"/>
        <v>371.25</v>
      </c>
      <c r="M3497" s="33">
        <v>0.3</v>
      </c>
      <c r="N3497" s="30">
        <f t="shared" si="196"/>
        <v>0.45</v>
      </c>
      <c r="O3497" s="31">
        <v>1237.5</v>
      </c>
      <c r="P3497" s="31">
        <v>371.25</v>
      </c>
      <c r="Q3497" s="30">
        <f t="shared" si="197"/>
        <v>556.875</v>
      </c>
      <c r="R3497" s="27">
        <f t="shared" si="198"/>
        <v>7</v>
      </c>
    </row>
    <row r="3498" spans="1:18">
      <c r="A3498" s="1"/>
      <c r="B3498" s="6" t="s">
        <v>14</v>
      </c>
      <c r="C3498" s="6">
        <v>1185732</v>
      </c>
      <c r="D3498" s="7">
        <v>44380</v>
      </c>
      <c r="E3498" s="6" t="s">
        <v>15</v>
      </c>
      <c r="F3498" s="6" t="s">
        <v>119</v>
      </c>
      <c r="G3498" s="6" t="s">
        <v>120</v>
      </c>
      <c r="H3498" s="6" t="s">
        <v>21</v>
      </c>
      <c r="I3498" s="25">
        <v>0.54999999999999993</v>
      </c>
      <c r="J3498" s="22">
        <v>3000</v>
      </c>
      <c r="K3498" s="23">
        <f t="shared" si="188"/>
        <v>1649.9999999999998</v>
      </c>
      <c r="L3498" s="23">
        <f t="shared" si="189"/>
        <v>494.99999999999989</v>
      </c>
      <c r="M3498" s="33">
        <v>0.3</v>
      </c>
      <c r="N3498" s="30">
        <f t="shared" si="196"/>
        <v>0.55000000000000004</v>
      </c>
      <c r="O3498" s="31">
        <v>1650</v>
      </c>
      <c r="P3498" s="31">
        <v>495</v>
      </c>
      <c r="Q3498" s="30">
        <f t="shared" si="197"/>
        <v>907.5</v>
      </c>
      <c r="R3498" s="27">
        <f t="shared" si="198"/>
        <v>7</v>
      </c>
    </row>
    <row r="3499" spans="1:18">
      <c r="A3499" s="1"/>
      <c r="B3499" s="6" t="s">
        <v>14</v>
      </c>
      <c r="C3499" s="6">
        <v>1185732</v>
      </c>
      <c r="D3499" s="7">
        <v>44380</v>
      </c>
      <c r="E3499" s="6" t="s">
        <v>15</v>
      </c>
      <c r="F3499" s="6" t="s">
        <v>119</v>
      </c>
      <c r="G3499" s="6" t="s">
        <v>120</v>
      </c>
      <c r="H3499" s="6" t="s">
        <v>22</v>
      </c>
      <c r="I3499" s="25">
        <v>0.6</v>
      </c>
      <c r="J3499" s="22">
        <v>4750</v>
      </c>
      <c r="K3499" s="23">
        <f t="shared" si="188"/>
        <v>2850</v>
      </c>
      <c r="L3499" s="23">
        <f t="shared" si="189"/>
        <v>997.49999999999989</v>
      </c>
      <c r="M3499" s="33">
        <v>0.35</v>
      </c>
      <c r="N3499" s="30">
        <f t="shared" si="196"/>
        <v>0.6</v>
      </c>
      <c r="O3499" s="31">
        <v>2850</v>
      </c>
      <c r="P3499" s="31">
        <v>997.5</v>
      </c>
      <c r="Q3499" s="30">
        <f t="shared" si="197"/>
        <v>1710</v>
      </c>
      <c r="R3499" s="27">
        <f t="shared" si="198"/>
        <v>7</v>
      </c>
    </row>
    <row r="3500" spans="1:18">
      <c r="A3500" s="1"/>
      <c r="B3500" s="6" t="s">
        <v>14</v>
      </c>
      <c r="C3500" s="6">
        <v>1185732</v>
      </c>
      <c r="D3500" s="7">
        <v>44412</v>
      </c>
      <c r="E3500" s="6" t="s">
        <v>15</v>
      </c>
      <c r="F3500" s="6" t="s">
        <v>119</v>
      </c>
      <c r="G3500" s="6" t="s">
        <v>120</v>
      </c>
      <c r="H3500" s="6" t="s">
        <v>17</v>
      </c>
      <c r="I3500" s="25">
        <v>0.54999999999999993</v>
      </c>
      <c r="J3500" s="22">
        <v>6250</v>
      </c>
      <c r="K3500" s="23">
        <f t="shared" si="188"/>
        <v>3437.4999999999995</v>
      </c>
      <c r="L3500" s="23">
        <f t="shared" si="189"/>
        <v>1375</v>
      </c>
      <c r="M3500" s="33">
        <v>0.4</v>
      </c>
      <c r="N3500" s="30">
        <f t="shared" si="196"/>
        <v>0.55000000000000004</v>
      </c>
      <c r="O3500" s="31">
        <v>3437.5</v>
      </c>
      <c r="P3500" s="31">
        <v>1375</v>
      </c>
      <c r="Q3500" s="30">
        <f t="shared" si="197"/>
        <v>1890.625</v>
      </c>
      <c r="R3500" s="27">
        <f t="shared" si="198"/>
        <v>8</v>
      </c>
    </row>
    <row r="3501" spans="1:18">
      <c r="A3501" s="1"/>
      <c r="B3501" s="6" t="s">
        <v>14</v>
      </c>
      <c r="C3501" s="6">
        <v>1185732</v>
      </c>
      <c r="D3501" s="7">
        <v>44412</v>
      </c>
      <c r="E3501" s="6" t="s">
        <v>15</v>
      </c>
      <c r="F3501" s="6" t="s">
        <v>119</v>
      </c>
      <c r="G3501" s="6" t="s">
        <v>120</v>
      </c>
      <c r="H3501" s="6" t="s">
        <v>18</v>
      </c>
      <c r="I3501" s="25">
        <v>0.5</v>
      </c>
      <c r="J3501" s="22">
        <v>4000</v>
      </c>
      <c r="K3501" s="23">
        <f t="shared" si="188"/>
        <v>2000</v>
      </c>
      <c r="L3501" s="23">
        <f t="shared" si="189"/>
        <v>800</v>
      </c>
      <c r="M3501" s="33">
        <v>0.4</v>
      </c>
      <c r="N3501" s="30">
        <f t="shared" si="196"/>
        <v>0.5</v>
      </c>
      <c r="O3501" s="31">
        <v>2000</v>
      </c>
      <c r="P3501" s="31">
        <v>800</v>
      </c>
      <c r="Q3501" s="30">
        <f t="shared" si="197"/>
        <v>1000</v>
      </c>
      <c r="R3501" s="27">
        <f t="shared" si="198"/>
        <v>8</v>
      </c>
    </row>
    <row r="3502" spans="1:18">
      <c r="A3502" s="1"/>
      <c r="B3502" s="6" t="s">
        <v>14</v>
      </c>
      <c r="C3502" s="6">
        <v>1185732</v>
      </c>
      <c r="D3502" s="7">
        <v>44412</v>
      </c>
      <c r="E3502" s="6" t="s">
        <v>15</v>
      </c>
      <c r="F3502" s="6" t="s">
        <v>119</v>
      </c>
      <c r="G3502" s="6" t="s">
        <v>120</v>
      </c>
      <c r="H3502" s="6" t="s">
        <v>19</v>
      </c>
      <c r="I3502" s="25">
        <v>0.45</v>
      </c>
      <c r="J3502" s="22">
        <v>3250</v>
      </c>
      <c r="K3502" s="23">
        <f t="shared" si="188"/>
        <v>1462.5</v>
      </c>
      <c r="L3502" s="23">
        <f t="shared" si="189"/>
        <v>438.75</v>
      </c>
      <c r="M3502" s="33">
        <v>0.3</v>
      </c>
      <c r="N3502" s="30">
        <f t="shared" si="196"/>
        <v>0.45</v>
      </c>
      <c r="O3502" s="31">
        <v>1462.5</v>
      </c>
      <c r="P3502" s="31">
        <v>438.75</v>
      </c>
      <c r="Q3502" s="30">
        <f t="shared" si="197"/>
        <v>658.125</v>
      </c>
      <c r="R3502" s="27">
        <f t="shared" si="198"/>
        <v>8</v>
      </c>
    </row>
    <row r="3503" spans="1:18">
      <c r="A3503" s="1"/>
      <c r="B3503" s="6" t="s">
        <v>14</v>
      </c>
      <c r="C3503" s="6">
        <v>1185732</v>
      </c>
      <c r="D3503" s="7">
        <v>44412</v>
      </c>
      <c r="E3503" s="6" t="s">
        <v>15</v>
      </c>
      <c r="F3503" s="6" t="s">
        <v>119</v>
      </c>
      <c r="G3503" s="6" t="s">
        <v>120</v>
      </c>
      <c r="H3503" s="6" t="s">
        <v>20</v>
      </c>
      <c r="I3503" s="25">
        <v>0.45</v>
      </c>
      <c r="J3503" s="22">
        <v>2250</v>
      </c>
      <c r="K3503" s="23">
        <f t="shared" si="188"/>
        <v>1012.5</v>
      </c>
      <c r="L3503" s="23">
        <f t="shared" si="189"/>
        <v>303.75</v>
      </c>
      <c r="M3503" s="33">
        <v>0.3</v>
      </c>
      <c r="N3503" s="30">
        <f t="shared" si="196"/>
        <v>0.45</v>
      </c>
      <c r="O3503" s="31">
        <v>1012.5</v>
      </c>
      <c r="P3503" s="31">
        <v>303.75</v>
      </c>
      <c r="Q3503" s="30">
        <f t="shared" si="197"/>
        <v>455.625</v>
      </c>
      <c r="R3503" s="27">
        <f t="shared" si="198"/>
        <v>8</v>
      </c>
    </row>
    <row r="3504" spans="1:18">
      <c r="A3504" s="1"/>
      <c r="B3504" s="6" t="s">
        <v>14</v>
      </c>
      <c r="C3504" s="6">
        <v>1185732</v>
      </c>
      <c r="D3504" s="7">
        <v>44412</v>
      </c>
      <c r="E3504" s="6" t="s">
        <v>15</v>
      </c>
      <c r="F3504" s="6" t="s">
        <v>119</v>
      </c>
      <c r="G3504" s="6" t="s">
        <v>120</v>
      </c>
      <c r="H3504" s="6" t="s">
        <v>21</v>
      </c>
      <c r="I3504" s="25">
        <v>0.54999999999999993</v>
      </c>
      <c r="J3504" s="22">
        <v>2000</v>
      </c>
      <c r="K3504" s="23">
        <f t="shared" si="188"/>
        <v>1099.9999999999998</v>
      </c>
      <c r="L3504" s="23">
        <f t="shared" si="189"/>
        <v>329.99999999999994</v>
      </c>
      <c r="M3504" s="33">
        <v>0.3</v>
      </c>
      <c r="N3504" s="30">
        <f t="shared" si="196"/>
        <v>0.55000000000000004</v>
      </c>
      <c r="O3504" s="31">
        <v>1100</v>
      </c>
      <c r="P3504" s="31">
        <v>330</v>
      </c>
      <c r="Q3504" s="30">
        <f t="shared" si="197"/>
        <v>604.99999999999989</v>
      </c>
      <c r="R3504" s="27">
        <f t="shared" si="198"/>
        <v>8</v>
      </c>
    </row>
    <row r="3505" spans="1:18">
      <c r="A3505" s="1"/>
      <c r="B3505" s="6" t="s">
        <v>14</v>
      </c>
      <c r="C3505" s="6">
        <v>1185732</v>
      </c>
      <c r="D3505" s="7">
        <v>44412</v>
      </c>
      <c r="E3505" s="6" t="s">
        <v>15</v>
      </c>
      <c r="F3505" s="6" t="s">
        <v>119</v>
      </c>
      <c r="G3505" s="6" t="s">
        <v>120</v>
      </c>
      <c r="H3505" s="6" t="s">
        <v>22</v>
      </c>
      <c r="I3505" s="25">
        <v>0.6</v>
      </c>
      <c r="J3505" s="22">
        <v>3750</v>
      </c>
      <c r="K3505" s="23">
        <f t="shared" si="188"/>
        <v>2250</v>
      </c>
      <c r="L3505" s="23">
        <f t="shared" si="189"/>
        <v>787.5</v>
      </c>
      <c r="M3505" s="33">
        <v>0.35</v>
      </c>
      <c r="N3505" s="30">
        <f t="shared" si="196"/>
        <v>0.6</v>
      </c>
      <c r="O3505" s="31">
        <v>2250</v>
      </c>
      <c r="P3505" s="31">
        <v>787.5</v>
      </c>
      <c r="Q3505" s="30">
        <f t="shared" si="197"/>
        <v>1350</v>
      </c>
      <c r="R3505" s="27">
        <f t="shared" si="198"/>
        <v>8</v>
      </c>
    </row>
    <row r="3506" spans="1:18">
      <c r="A3506" s="1"/>
      <c r="B3506" s="6" t="s">
        <v>14</v>
      </c>
      <c r="C3506" s="6">
        <v>1185732</v>
      </c>
      <c r="D3506" s="7">
        <v>44442</v>
      </c>
      <c r="E3506" s="6" t="s">
        <v>15</v>
      </c>
      <c r="F3506" s="6" t="s">
        <v>119</v>
      </c>
      <c r="G3506" s="6" t="s">
        <v>120</v>
      </c>
      <c r="H3506" s="6" t="s">
        <v>17</v>
      </c>
      <c r="I3506" s="25">
        <v>0.54999999999999993</v>
      </c>
      <c r="J3506" s="22">
        <v>5000</v>
      </c>
      <c r="K3506" s="23">
        <f t="shared" si="188"/>
        <v>2749.9999999999995</v>
      </c>
      <c r="L3506" s="23">
        <f t="shared" si="189"/>
        <v>1099.9999999999998</v>
      </c>
      <c r="M3506" s="33">
        <v>0.4</v>
      </c>
      <c r="N3506" s="30">
        <f t="shared" si="196"/>
        <v>0.55000000000000004</v>
      </c>
      <c r="O3506" s="31">
        <v>2750</v>
      </c>
      <c r="P3506" s="31">
        <v>1100</v>
      </c>
      <c r="Q3506" s="30">
        <f t="shared" si="197"/>
        <v>1512.4999999999998</v>
      </c>
      <c r="R3506" s="27">
        <f t="shared" si="198"/>
        <v>9</v>
      </c>
    </row>
    <row r="3507" spans="1:18">
      <c r="A3507" s="1"/>
      <c r="B3507" s="6" t="s">
        <v>14</v>
      </c>
      <c r="C3507" s="6">
        <v>1185732</v>
      </c>
      <c r="D3507" s="7">
        <v>44442</v>
      </c>
      <c r="E3507" s="6" t="s">
        <v>15</v>
      </c>
      <c r="F3507" s="6" t="s">
        <v>119</v>
      </c>
      <c r="G3507" s="6" t="s">
        <v>120</v>
      </c>
      <c r="H3507" s="6" t="s">
        <v>18</v>
      </c>
      <c r="I3507" s="25">
        <v>0.5</v>
      </c>
      <c r="J3507" s="22">
        <v>3000</v>
      </c>
      <c r="K3507" s="23">
        <f t="shared" si="188"/>
        <v>1500</v>
      </c>
      <c r="L3507" s="23">
        <f t="shared" si="189"/>
        <v>600</v>
      </c>
      <c r="M3507" s="33">
        <v>0.4</v>
      </c>
      <c r="N3507" s="30">
        <f t="shared" si="196"/>
        <v>0.5</v>
      </c>
      <c r="O3507" s="31">
        <v>1500</v>
      </c>
      <c r="P3507" s="31">
        <v>600</v>
      </c>
      <c r="Q3507" s="30">
        <f t="shared" si="197"/>
        <v>750</v>
      </c>
      <c r="R3507" s="27">
        <f t="shared" si="198"/>
        <v>9</v>
      </c>
    </row>
    <row r="3508" spans="1:18">
      <c r="A3508" s="1"/>
      <c r="B3508" s="6" t="s">
        <v>14</v>
      </c>
      <c r="C3508" s="6">
        <v>1185732</v>
      </c>
      <c r="D3508" s="7">
        <v>44442</v>
      </c>
      <c r="E3508" s="6" t="s">
        <v>15</v>
      </c>
      <c r="F3508" s="6" t="s">
        <v>119</v>
      </c>
      <c r="G3508" s="6" t="s">
        <v>120</v>
      </c>
      <c r="H3508" s="6" t="s">
        <v>19</v>
      </c>
      <c r="I3508" s="25">
        <v>0.45</v>
      </c>
      <c r="J3508" s="22">
        <v>2000</v>
      </c>
      <c r="K3508" s="23">
        <f t="shared" si="188"/>
        <v>900</v>
      </c>
      <c r="L3508" s="23">
        <f t="shared" si="189"/>
        <v>270</v>
      </c>
      <c r="M3508" s="33">
        <v>0.3</v>
      </c>
      <c r="N3508" s="30">
        <f t="shared" si="196"/>
        <v>0.45</v>
      </c>
      <c r="O3508" s="31">
        <v>900</v>
      </c>
      <c r="P3508" s="31">
        <v>270</v>
      </c>
      <c r="Q3508" s="30">
        <f t="shared" si="197"/>
        <v>405</v>
      </c>
      <c r="R3508" s="27">
        <f t="shared" si="198"/>
        <v>9</v>
      </c>
    </row>
    <row r="3509" spans="1:18">
      <c r="A3509" s="1"/>
      <c r="B3509" s="6" t="s">
        <v>14</v>
      </c>
      <c r="C3509" s="6">
        <v>1185732</v>
      </c>
      <c r="D3509" s="7">
        <v>44442</v>
      </c>
      <c r="E3509" s="6" t="s">
        <v>15</v>
      </c>
      <c r="F3509" s="6" t="s">
        <v>119</v>
      </c>
      <c r="G3509" s="6" t="s">
        <v>120</v>
      </c>
      <c r="H3509" s="6" t="s">
        <v>20</v>
      </c>
      <c r="I3509" s="25">
        <v>0.45</v>
      </c>
      <c r="J3509" s="22">
        <v>1750</v>
      </c>
      <c r="K3509" s="23">
        <f t="shared" si="188"/>
        <v>787.5</v>
      </c>
      <c r="L3509" s="23">
        <f t="shared" si="189"/>
        <v>236.25</v>
      </c>
      <c r="M3509" s="33">
        <v>0.3</v>
      </c>
      <c r="N3509" s="30">
        <f t="shared" si="196"/>
        <v>0.45</v>
      </c>
      <c r="O3509" s="31">
        <v>787.5</v>
      </c>
      <c r="P3509" s="31">
        <v>236.25</v>
      </c>
      <c r="Q3509" s="30">
        <f t="shared" si="197"/>
        <v>354.375</v>
      </c>
      <c r="R3509" s="27">
        <f t="shared" si="198"/>
        <v>9</v>
      </c>
    </row>
    <row r="3510" spans="1:18">
      <c r="A3510" s="1"/>
      <c r="B3510" s="6" t="s">
        <v>14</v>
      </c>
      <c r="C3510" s="6">
        <v>1185732</v>
      </c>
      <c r="D3510" s="7">
        <v>44442</v>
      </c>
      <c r="E3510" s="6" t="s">
        <v>15</v>
      </c>
      <c r="F3510" s="6" t="s">
        <v>119</v>
      </c>
      <c r="G3510" s="6" t="s">
        <v>120</v>
      </c>
      <c r="H3510" s="6" t="s">
        <v>21</v>
      </c>
      <c r="I3510" s="25">
        <v>0.54999999999999993</v>
      </c>
      <c r="J3510" s="22">
        <v>1750</v>
      </c>
      <c r="K3510" s="23">
        <f t="shared" si="188"/>
        <v>962.49999999999989</v>
      </c>
      <c r="L3510" s="23">
        <f t="shared" si="189"/>
        <v>288.74999999999994</v>
      </c>
      <c r="M3510" s="33">
        <v>0.3</v>
      </c>
      <c r="N3510" s="30">
        <f t="shared" si="196"/>
        <v>0.55000000000000004</v>
      </c>
      <c r="O3510" s="31">
        <v>962.5</v>
      </c>
      <c r="P3510" s="31">
        <v>288.75</v>
      </c>
      <c r="Q3510" s="30">
        <f t="shared" si="197"/>
        <v>529.375</v>
      </c>
      <c r="R3510" s="27">
        <f t="shared" si="198"/>
        <v>9</v>
      </c>
    </row>
    <row r="3511" spans="1:18">
      <c r="A3511" s="1"/>
      <c r="B3511" s="6" t="s">
        <v>14</v>
      </c>
      <c r="C3511" s="6">
        <v>1185732</v>
      </c>
      <c r="D3511" s="7">
        <v>44442</v>
      </c>
      <c r="E3511" s="6" t="s">
        <v>15</v>
      </c>
      <c r="F3511" s="6" t="s">
        <v>119</v>
      </c>
      <c r="G3511" s="6" t="s">
        <v>120</v>
      </c>
      <c r="H3511" s="6" t="s">
        <v>22</v>
      </c>
      <c r="I3511" s="25">
        <v>0.6</v>
      </c>
      <c r="J3511" s="22">
        <v>2750</v>
      </c>
      <c r="K3511" s="23">
        <f t="shared" si="188"/>
        <v>1650</v>
      </c>
      <c r="L3511" s="23">
        <f t="shared" si="189"/>
        <v>577.5</v>
      </c>
      <c r="M3511" s="33">
        <v>0.35</v>
      </c>
      <c r="N3511" s="30">
        <f t="shared" si="196"/>
        <v>0.6</v>
      </c>
      <c r="O3511" s="31">
        <v>1650</v>
      </c>
      <c r="P3511" s="31">
        <v>577.5</v>
      </c>
      <c r="Q3511" s="30">
        <f t="shared" si="197"/>
        <v>990</v>
      </c>
      <c r="R3511" s="27">
        <f t="shared" si="198"/>
        <v>9</v>
      </c>
    </row>
    <row r="3512" spans="1:18">
      <c r="A3512" s="1"/>
      <c r="B3512" s="6" t="s">
        <v>14</v>
      </c>
      <c r="C3512" s="6">
        <v>1185732</v>
      </c>
      <c r="D3512" s="7">
        <v>44474</v>
      </c>
      <c r="E3512" s="6" t="s">
        <v>15</v>
      </c>
      <c r="F3512" s="6" t="s">
        <v>119</v>
      </c>
      <c r="G3512" s="6" t="s">
        <v>120</v>
      </c>
      <c r="H3512" s="6" t="s">
        <v>17</v>
      </c>
      <c r="I3512" s="25">
        <v>0.6</v>
      </c>
      <c r="J3512" s="22">
        <v>4500</v>
      </c>
      <c r="K3512" s="23">
        <f t="shared" si="188"/>
        <v>2700</v>
      </c>
      <c r="L3512" s="23">
        <f t="shared" si="189"/>
        <v>1080</v>
      </c>
      <c r="M3512" s="33">
        <v>0.4</v>
      </c>
      <c r="N3512" s="30">
        <f t="shared" si="196"/>
        <v>0.6</v>
      </c>
      <c r="O3512" s="31">
        <v>2700</v>
      </c>
      <c r="P3512" s="31">
        <v>1080</v>
      </c>
      <c r="Q3512" s="30">
        <f t="shared" si="197"/>
        <v>1620</v>
      </c>
      <c r="R3512" s="27">
        <f t="shared" si="198"/>
        <v>10</v>
      </c>
    </row>
    <row r="3513" spans="1:18">
      <c r="A3513" s="1"/>
      <c r="B3513" s="6" t="s">
        <v>14</v>
      </c>
      <c r="C3513" s="6">
        <v>1185732</v>
      </c>
      <c r="D3513" s="7">
        <v>44474</v>
      </c>
      <c r="E3513" s="6" t="s">
        <v>15</v>
      </c>
      <c r="F3513" s="6" t="s">
        <v>119</v>
      </c>
      <c r="G3513" s="6" t="s">
        <v>120</v>
      </c>
      <c r="H3513" s="6" t="s">
        <v>18</v>
      </c>
      <c r="I3513" s="25">
        <v>0.55000000000000004</v>
      </c>
      <c r="J3513" s="22">
        <v>2750</v>
      </c>
      <c r="K3513" s="23">
        <f t="shared" si="188"/>
        <v>1512.5000000000002</v>
      </c>
      <c r="L3513" s="23">
        <f t="shared" si="189"/>
        <v>605.00000000000011</v>
      </c>
      <c r="M3513" s="33">
        <v>0.4</v>
      </c>
      <c r="N3513" s="30">
        <f t="shared" si="196"/>
        <v>0.55000000000000004</v>
      </c>
      <c r="O3513" s="31">
        <v>1512.5</v>
      </c>
      <c r="P3513" s="31">
        <v>605</v>
      </c>
      <c r="Q3513" s="30">
        <f t="shared" si="197"/>
        <v>831.87500000000023</v>
      </c>
      <c r="R3513" s="27">
        <f t="shared" si="198"/>
        <v>10</v>
      </c>
    </row>
    <row r="3514" spans="1:18">
      <c r="A3514" s="1"/>
      <c r="B3514" s="6" t="s">
        <v>14</v>
      </c>
      <c r="C3514" s="6">
        <v>1185732</v>
      </c>
      <c r="D3514" s="7">
        <v>44474</v>
      </c>
      <c r="E3514" s="6" t="s">
        <v>15</v>
      </c>
      <c r="F3514" s="6" t="s">
        <v>119</v>
      </c>
      <c r="G3514" s="6" t="s">
        <v>120</v>
      </c>
      <c r="H3514" s="6" t="s">
        <v>19</v>
      </c>
      <c r="I3514" s="25">
        <v>0.55000000000000004</v>
      </c>
      <c r="J3514" s="22">
        <v>1750</v>
      </c>
      <c r="K3514" s="23">
        <f t="shared" si="188"/>
        <v>962.50000000000011</v>
      </c>
      <c r="L3514" s="23">
        <f t="shared" si="189"/>
        <v>288.75</v>
      </c>
      <c r="M3514" s="33">
        <v>0.3</v>
      </c>
      <c r="N3514" s="30">
        <f t="shared" si="196"/>
        <v>0.55000000000000004</v>
      </c>
      <c r="O3514" s="31">
        <v>962.5</v>
      </c>
      <c r="P3514" s="31">
        <v>288.75</v>
      </c>
      <c r="Q3514" s="30">
        <f t="shared" si="197"/>
        <v>529.37500000000011</v>
      </c>
      <c r="R3514" s="27">
        <f t="shared" si="198"/>
        <v>10</v>
      </c>
    </row>
    <row r="3515" spans="1:18">
      <c r="A3515" s="1"/>
      <c r="B3515" s="6" t="s">
        <v>14</v>
      </c>
      <c r="C3515" s="6">
        <v>1185732</v>
      </c>
      <c r="D3515" s="7">
        <v>44474</v>
      </c>
      <c r="E3515" s="6" t="s">
        <v>15</v>
      </c>
      <c r="F3515" s="6" t="s">
        <v>119</v>
      </c>
      <c r="G3515" s="6" t="s">
        <v>120</v>
      </c>
      <c r="H3515" s="6" t="s">
        <v>20</v>
      </c>
      <c r="I3515" s="25">
        <v>0.55000000000000004</v>
      </c>
      <c r="J3515" s="22">
        <v>1500</v>
      </c>
      <c r="K3515" s="23">
        <f t="shared" si="188"/>
        <v>825.00000000000011</v>
      </c>
      <c r="L3515" s="23">
        <f t="shared" si="189"/>
        <v>247.50000000000003</v>
      </c>
      <c r="M3515" s="33">
        <v>0.3</v>
      </c>
      <c r="N3515" s="30">
        <f t="shared" si="196"/>
        <v>0.55000000000000004</v>
      </c>
      <c r="O3515" s="31">
        <v>825</v>
      </c>
      <c r="P3515" s="31">
        <v>247.5</v>
      </c>
      <c r="Q3515" s="30">
        <f t="shared" si="197"/>
        <v>453.75000000000011</v>
      </c>
      <c r="R3515" s="27">
        <f t="shared" si="198"/>
        <v>10</v>
      </c>
    </row>
    <row r="3516" spans="1:18">
      <c r="A3516" s="1"/>
      <c r="B3516" s="6" t="s">
        <v>14</v>
      </c>
      <c r="C3516" s="6">
        <v>1185732</v>
      </c>
      <c r="D3516" s="7">
        <v>44474</v>
      </c>
      <c r="E3516" s="6" t="s">
        <v>15</v>
      </c>
      <c r="F3516" s="6" t="s">
        <v>119</v>
      </c>
      <c r="G3516" s="6" t="s">
        <v>120</v>
      </c>
      <c r="H3516" s="6" t="s">
        <v>21</v>
      </c>
      <c r="I3516" s="25">
        <v>0.65</v>
      </c>
      <c r="J3516" s="22">
        <v>1500</v>
      </c>
      <c r="K3516" s="23">
        <f t="shared" si="188"/>
        <v>975</v>
      </c>
      <c r="L3516" s="23">
        <f t="shared" si="189"/>
        <v>292.5</v>
      </c>
      <c r="M3516" s="33">
        <v>0.3</v>
      </c>
      <c r="N3516" s="30">
        <f t="shared" si="196"/>
        <v>0.65</v>
      </c>
      <c r="O3516" s="31">
        <v>975</v>
      </c>
      <c r="P3516" s="31">
        <v>292.5</v>
      </c>
      <c r="Q3516" s="30">
        <f t="shared" si="197"/>
        <v>633.75</v>
      </c>
      <c r="R3516" s="27">
        <f t="shared" si="198"/>
        <v>10</v>
      </c>
    </row>
    <row r="3517" spans="1:18">
      <c r="A3517" s="1"/>
      <c r="B3517" s="6" t="s">
        <v>14</v>
      </c>
      <c r="C3517" s="6">
        <v>1185732</v>
      </c>
      <c r="D3517" s="7">
        <v>44474</v>
      </c>
      <c r="E3517" s="6" t="s">
        <v>15</v>
      </c>
      <c r="F3517" s="6" t="s">
        <v>119</v>
      </c>
      <c r="G3517" s="6" t="s">
        <v>120</v>
      </c>
      <c r="H3517" s="6" t="s">
        <v>22</v>
      </c>
      <c r="I3517" s="25">
        <v>0.7</v>
      </c>
      <c r="J3517" s="22">
        <v>2750</v>
      </c>
      <c r="K3517" s="23">
        <f t="shared" si="188"/>
        <v>1924.9999999999998</v>
      </c>
      <c r="L3517" s="23">
        <f t="shared" si="189"/>
        <v>673.74999999999989</v>
      </c>
      <c r="M3517" s="33">
        <v>0.35</v>
      </c>
      <c r="N3517" s="30">
        <f t="shared" si="196"/>
        <v>0.7</v>
      </c>
      <c r="O3517" s="31">
        <v>1925</v>
      </c>
      <c r="P3517" s="31">
        <v>673.75</v>
      </c>
      <c r="Q3517" s="30">
        <f t="shared" si="197"/>
        <v>1347.4999999999998</v>
      </c>
      <c r="R3517" s="27">
        <f t="shared" si="198"/>
        <v>10</v>
      </c>
    </row>
    <row r="3518" spans="1:18">
      <c r="A3518" s="1"/>
      <c r="B3518" s="6" t="s">
        <v>14</v>
      </c>
      <c r="C3518" s="6">
        <v>1185732</v>
      </c>
      <c r="D3518" s="7">
        <v>44504</v>
      </c>
      <c r="E3518" s="6" t="s">
        <v>15</v>
      </c>
      <c r="F3518" s="6" t="s">
        <v>119</v>
      </c>
      <c r="G3518" s="6" t="s">
        <v>120</v>
      </c>
      <c r="H3518" s="6" t="s">
        <v>17</v>
      </c>
      <c r="I3518" s="25">
        <v>0.65</v>
      </c>
      <c r="J3518" s="22">
        <v>4250</v>
      </c>
      <c r="K3518" s="23">
        <f t="shared" si="188"/>
        <v>2762.5</v>
      </c>
      <c r="L3518" s="23">
        <f t="shared" si="189"/>
        <v>1105</v>
      </c>
      <c r="M3518" s="33">
        <v>0.4</v>
      </c>
      <c r="N3518" s="30">
        <f t="shared" si="196"/>
        <v>0.65</v>
      </c>
      <c r="O3518" s="31">
        <v>2762.5</v>
      </c>
      <c r="P3518" s="31">
        <v>1105</v>
      </c>
      <c r="Q3518" s="30">
        <f t="shared" si="197"/>
        <v>1795.625</v>
      </c>
      <c r="R3518" s="27">
        <f t="shared" si="198"/>
        <v>11</v>
      </c>
    </row>
    <row r="3519" spans="1:18">
      <c r="A3519" s="1"/>
      <c r="B3519" s="6" t="s">
        <v>14</v>
      </c>
      <c r="C3519" s="6">
        <v>1185732</v>
      </c>
      <c r="D3519" s="7">
        <v>44504</v>
      </c>
      <c r="E3519" s="6" t="s">
        <v>15</v>
      </c>
      <c r="F3519" s="6" t="s">
        <v>119</v>
      </c>
      <c r="G3519" s="6" t="s">
        <v>120</v>
      </c>
      <c r="H3519" s="6" t="s">
        <v>18</v>
      </c>
      <c r="I3519" s="25">
        <v>0.55000000000000004</v>
      </c>
      <c r="J3519" s="22">
        <v>3000</v>
      </c>
      <c r="K3519" s="23">
        <f t="shared" si="188"/>
        <v>1650.0000000000002</v>
      </c>
      <c r="L3519" s="23">
        <f t="shared" si="189"/>
        <v>660.00000000000011</v>
      </c>
      <c r="M3519" s="33">
        <v>0.4</v>
      </c>
      <c r="N3519" s="30">
        <f t="shared" si="196"/>
        <v>0.55000000000000004</v>
      </c>
      <c r="O3519" s="31">
        <v>1650</v>
      </c>
      <c r="P3519" s="31">
        <v>660</v>
      </c>
      <c r="Q3519" s="30">
        <f t="shared" si="197"/>
        <v>907.50000000000023</v>
      </c>
      <c r="R3519" s="27">
        <f t="shared" si="198"/>
        <v>11</v>
      </c>
    </row>
    <row r="3520" spans="1:18">
      <c r="A3520" s="1"/>
      <c r="B3520" s="6" t="s">
        <v>14</v>
      </c>
      <c r="C3520" s="6">
        <v>1185732</v>
      </c>
      <c r="D3520" s="7">
        <v>44504</v>
      </c>
      <c r="E3520" s="6" t="s">
        <v>15</v>
      </c>
      <c r="F3520" s="6" t="s">
        <v>119</v>
      </c>
      <c r="G3520" s="6" t="s">
        <v>120</v>
      </c>
      <c r="H3520" s="6" t="s">
        <v>19</v>
      </c>
      <c r="I3520" s="25">
        <v>0.55000000000000004</v>
      </c>
      <c r="J3520" s="22">
        <v>2950</v>
      </c>
      <c r="K3520" s="23">
        <f t="shared" si="188"/>
        <v>1622.5000000000002</v>
      </c>
      <c r="L3520" s="23">
        <f t="shared" si="189"/>
        <v>486.75000000000006</v>
      </c>
      <c r="M3520" s="33">
        <v>0.3</v>
      </c>
      <c r="N3520" s="30">
        <f t="shared" si="196"/>
        <v>0.55000000000000004</v>
      </c>
      <c r="O3520" s="31">
        <v>1622.5</v>
      </c>
      <c r="P3520" s="31">
        <v>486.75</v>
      </c>
      <c r="Q3520" s="30">
        <f t="shared" si="197"/>
        <v>892.37500000000023</v>
      </c>
      <c r="R3520" s="27">
        <f t="shared" si="198"/>
        <v>11</v>
      </c>
    </row>
    <row r="3521" spans="1:18">
      <c r="A3521" s="1"/>
      <c r="B3521" s="6" t="s">
        <v>14</v>
      </c>
      <c r="C3521" s="6">
        <v>1185732</v>
      </c>
      <c r="D3521" s="7">
        <v>44504</v>
      </c>
      <c r="E3521" s="6" t="s">
        <v>15</v>
      </c>
      <c r="F3521" s="6" t="s">
        <v>119</v>
      </c>
      <c r="G3521" s="6" t="s">
        <v>120</v>
      </c>
      <c r="H3521" s="6" t="s">
        <v>20</v>
      </c>
      <c r="I3521" s="25">
        <v>0.55000000000000004</v>
      </c>
      <c r="J3521" s="22">
        <v>2750</v>
      </c>
      <c r="K3521" s="23">
        <f t="shared" si="188"/>
        <v>1512.5000000000002</v>
      </c>
      <c r="L3521" s="23">
        <f t="shared" si="189"/>
        <v>453.75000000000006</v>
      </c>
      <c r="M3521" s="33">
        <v>0.3</v>
      </c>
      <c r="N3521" s="30">
        <f t="shared" si="196"/>
        <v>0.55000000000000004</v>
      </c>
      <c r="O3521" s="31">
        <v>1512.5</v>
      </c>
      <c r="P3521" s="31">
        <v>453.75</v>
      </c>
      <c r="Q3521" s="30">
        <f t="shared" si="197"/>
        <v>831.87500000000023</v>
      </c>
      <c r="R3521" s="27">
        <f t="shared" si="198"/>
        <v>11</v>
      </c>
    </row>
    <row r="3522" spans="1:18">
      <c r="A3522" s="1"/>
      <c r="B3522" s="6" t="s">
        <v>14</v>
      </c>
      <c r="C3522" s="6">
        <v>1185732</v>
      </c>
      <c r="D3522" s="7">
        <v>44504</v>
      </c>
      <c r="E3522" s="6" t="s">
        <v>15</v>
      </c>
      <c r="F3522" s="6" t="s">
        <v>119</v>
      </c>
      <c r="G3522" s="6" t="s">
        <v>120</v>
      </c>
      <c r="H3522" s="6" t="s">
        <v>21</v>
      </c>
      <c r="I3522" s="25">
        <v>0.65</v>
      </c>
      <c r="J3522" s="22">
        <v>2500</v>
      </c>
      <c r="K3522" s="23">
        <f t="shared" si="188"/>
        <v>1625</v>
      </c>
      <c r="L3522" s="23">
        <f t="shared" si="189"/>
        <v>487.5</v>
      </c>
      <c r="M3522" s="33">
        <v>0.3</v>
      </c>
      <c r="N3522" s="30">
        <f t="shared" si="196"/>
        <v>0.65</v>
      </c>
      <c r="O3522" s="31">
        <v>1625</v>
      </c>
      <c r="P3522" s="31">
        <v>487.5</v>
      </c>
      <c r="Q3522" s="30">
        <f t="shared" si="197"/>
        <v>1056.25</v>
      </c>
      <c r="R3522" s="27">
        <f t="shared" si="198"/>
        <v>11</v>
      </c>
    </row>
    <row r="3523" spans="1:18">
      <c r="A3523" s="1"/>
      <c r="B3523" s="6" t="s">
        <v>14</v>
      </c>
      <c r="C3523" s="6">
        <v>1185732</v>
      </c>
      <c r="D3523" s="7">
        <v>44504</v>
      </c>
      <c r="E3523" s="6" t="s">
        <v>15</v>
      </c>
      <c r="F3523" s="6" t="s">
        <v>119</v>
      </c>
      <c r="G3523" s="6" t="s">
        <v>120</v>
      </c>
      <c r="H3523" s="6" t="s">
        <v>22</v>
      </c>
      <c r="I3523" s="25">
        <v>0.7</v>
      </c>
      <c r="J3523" s="22">
        <v>3500</v>
      </c>
      <c r="K3523" s="23">
        <f t="shared" si="188"/>
        <v>2450</v>
      </c>
      <c r="L3523" s="23">
        <f t="shared" si="189"/>
        <v>857.5</v>
      </c>
      <c r="M3523" s="33">
        <v>0.35</v>
      </c>
      <c r="N3523" s="30">
        <f t="shared" ref="N3523:N3586" si="199">_xlfn.NUMBERVALUE(SUBSTITUTE(I3523,"$",""))</f>
        <v>0.7</v>
      </c>
      <c r="O3523" s="31">
        <v>2450</v>
      </c>
      <c r="P3523" s="31">
        <v>857.5</v>
      </c>
      <c r="Q3523" s="30">
        <f t="shared" ref="Q3523:Q3586" si="200">N3523*K3523</f>
        <v>1715</v>
      </c>
      <c r="R3523" s="27">
        <f t="shared" si="198"/>
        <v>11</v>
      </c>
    </row>
    <row r="3524" spans="1:18">
      <c r="A3524" s="1"/>
      <c r="B3524" s="6" t="s">
        <v>14</v>
      </c>
      <c r="C3524" s="6">
        <v>1185732</v>
      </c>
      <c r="D3524" s="7">
        <v>44533</v>
      </c>
      <c r="E3524" s="6" t="s">
        <v>15</v>
      </c>
      <c r="F3524" s="6" t="s">
        <v>119</v>
      </c>
      <c r="G3524" s="6" t="s">
        <v>120</v>
      </c>
      <c r="H3524" s="6" t="s">
        <v>17</v>
      </c>
      <c r="I3524" s="25">
        <v>0.65</v>
      </c>
      <c r="J3524" s="22">
        <v>5750</v>
      </c>
      <c r="K3524" s="23">
        <f t="shared" si="188"/>
        <v>3737.5</v>
      </c>
      <c r="L3524" s="23">
        <f t="shared" si="189"/>
        <v>1495</v>
      </c>
      <c r="M3524" s="33">
        <v>0.4</v>
      </c>
      <c r="N3524" s="30">
        <f t="shared" si="199"/>
        <v>0.65</v>
      </c>
      <c r="O3524" s="31">
        <v>3737.5</v>
      </c>
      <c r="P3524" s="31">
        <v>1495</v>
      </c>
      <c r="Q3524" s="30">
        <f t="shared" si="200"/>
        <v>2429.375</v>
      </c>
      <c r="R3524" s="27">
        <f t="shared" si="198"/>
        <v>12</v>
      </c>
    </row>
    <row r="3525" spans="1:18">
      <c r="A3525" s="1"/>
      <c r="B3525" s="6" t="s">
        <v>14</v>
      </c>
      <c r="C3525" s="6">
        <v>1185732</v>
      </c>
      <c r="D3525" s="7">
        <v>44533</v>
      </c>
      <c r="E3525" s="6" t="s">
        <v>15</v>
      </c>
      <c r="F3525" s="6" t="s">
        <v>119</v>
      </c>
      <c r="G3525" s="6" t="s">
        <v>120</v>
      </c>
      <c r="H3525" s="6" t="s">
        <v>18</v>
      </c>
      <c r="I3525" s="25">
        <v>0.55000000000000004</v>
      </c>
      <c r="J3525" s="22">
        <v>3750</v>
      </c>
      <c r="K3525" s="23">
        <f t="shared" si="188"/>
        <v>2062.5</v>
      </c>
      <c r="L3525" s="23">
        <f t="shared" si="189"/>
        <v>825</v>
      </c>
      <c r="M3525" s="33">
        <v>0.4</v>
      </c>
      <c r="N3525" s="30">
        <f t="shared" si="199"/>
        <v>0.55000000000000004</v>
      </c>
      <c r="O3525" s="31">
        <v>2062.5</v>
      </c>
      <c r="P3525" s="31">
        <v>825</v>
      </c>
      <c r="Q3525" s="30">
        <f t="shared" si="200"/>
        <v>1134.375</v>
      </c>
      <c r="R3525" s="27">
        <f t="shared" si="198"/>
        <v>12</v>
      </c>
    </row>
    <row r="3526" spans="1:18">
      <c r="A3526" s="1"/>
      <c r="B3526" s="6" t="s">
        <v>14</v>
      </c>
      <c r="C3526" s="6">
        <v>1185732</v>
      </c>
      <c r="D3526" s="7">
        <v>44533</v>
      </c>
      <c r="E3526" s="6" t="s">
        <v>15</v>
      </c>
      <c r="F3526" s="6" t="s">
        <v>119</v>
      </c>
      <c r="G3526" s="6" t="s">
        <v>120</v>
      </c>
      <c r="H3526" s="6" t="s">
        <v>19</v>
      </c>
      <c r="I3526" s="25">
        <v>0.55000000000000004</v>
      </c>
      <c r="J3526" s="22">
        <v>3500</v>
      </c>
      <c r="K3526" s="23">
        <f t="shared" si="188"/>
        <v>1925.0000000000002</v>
      </c>
      <c r="L3526" s="23">
        <f t="shared" si="189"/>
        <v>577.5</v>
      </c>
      <c r="M3526" s="33">
        <v>0.3</v>
      </c>
      <c r="N3526" s="30">
        <f t="shared" si="199"/>
        <v>0.55000000000000004</v>
      </c>
      <c r="O3526" s="31">
        <v>1925</v>
      </c>
      <c r="P3526" s="31">
        <v>577.5</v>
      </c>
      <c r="Q3526" s="30">
        <f t="shared" si="200"/>
        <v>1058.7500000000002</v>
      </c>
      <c r="R3526" s="27">
        <f t="shared" si="198"/>
        <v>12</v>
      </c>
    </row>
    <row r="3527" spans="1:18">
      <c r="A3527" s="1"/>
      <c r="B3527" s="6" t="s">
        <v>14</v>
      </c>
      <c r="C3527" s="6">
        <v>1185732</v>
      </c>
      <c r="D3527" s="7">
        <v>44533</v>
      </c>
      <c r="E3527" s="6" t="s">
        <v>15</v>
      </c>
      <c r="F3527" s="6" t="s">
        <v>119</v>
      </c>
      <c r="G3527" s="6" t="s">
        <v>120</v>
      </c>
      <c r="H3527" s="6" t="s">
        <v>20</v>
      </c>
      <c r="I3527" s="25">
        <v>0.55000000000000004</v>
      </c>
      <c r="J3527" s="22">
        <v>3000</v>
      </c>
      <c r="K3527" s="23">
        <f t="shared" si="188"/>
        <v>1650.0000000000002</v>
      </c>
      <c r="L3527" s="23">
        <f t="shared" si="189"/>
        <v>495.00000000000006</v>
      </c>
      <c r="M3527" s="33">
        <v>0.3</v>
      </c>
      <c r="N3527" s="30">
        <f t="shared" si="199"/>
        <v>0.55000000000000004</v>
      </c>
      <c r="O3527" s="31">
        <v>1650</v>
      </c>
      <c r="P3527" s="31">
        <v>495</v>
      </c>
      <c r="Q3527" s="30">
        <f t="shared" si="200"/>
        <v>907.50000000000023</v>
      </c>
      <c r="R3527" s="27">
        <f t="shared" si="198"/>
        <v>12</v>
      </c>
    </row>
    <row r="3528" spans="1:18">
      <c r="A3528" s="1"/>
      <c r="B3528" s="6" t="s">
        <v>14</v>
      </c>
      <c r="C3528" s="6">
        <v>1185732</v>
      </c>
      <c r="D3528" s="7">
        <v>44533</v>
      </c>
      <c r="E3528" s="6" t="s">
        <v>15</v>
      </c>
      <c r="F3528" s="6" t="s">
        <v>119</v>
      </c>
      <c r="G3528" s="6" t="s">
        <v>120</v>
      </c>
      <c r="H3528" s="6" t="s">
        <v>21</v>
      </c>
      <c r="I3528" s="25">
        <v>0.65</v>
      </c>
      <c r="J3528" s="22">
        <v>3000</v>
      </c>
      <c r="K3528" s="23">
        <f t="shared" si="188"/>
        <v>1950</v>
      </c>
      <c r="L3528" s="23">
        <f t="shared" si="189"/>
        <v>585</v>
      </c>
      <c r="M3528" s="33">
        <v>0.3</v>
      </c>
      <c r="N3528" s="30">
        <f t="shared" si="199"/>
        <v>0.65</v>
      </c>
      <c r="O3528" s="31">
        <v>1950</v>
      </c>
      <c r="P3528" s="31">
        <v>585</v>
      </c>
      <c r="Q3528" s="30">
        <f t="shared" si="200"/>
        <v>1267.5</v>
      </c>
      <c r="R3528" s="27">
        <f t="shared" si="198"/>
        <v>12</v>
      </c>
    </row>
    <row r="3529" spans="1:18">
      <c r="A3529" s="1"/>
      <c r="B3529" s="6" t="s">
        <v>14</v>
      </c>
      <c r="C3529" s="6">
        <v>1185732</v>
      </c>
      <c r="D3529" s="7">
        <v>44533</v>
      </c>
      <c r="E3529" s="6" t="s">
        <v>15</v>
      </c>
      <c r="F3529" s="6" t="s">
        <v>119</v>
      </c>
      <c r="G3529" s="6" t="s">
        <v>120</v>
      </c>
      <c r="H3529" s="6" t="s">
        <v>22</v>
      </c>
      <c r="I3529" s="25">
        <v>0.7</v>
      </c>
      <c r="J3529" s="22">
        <v>4000</v>
      </c>
      <c r="K3529" s="23">
        <f t="shared" si="188"/>
        <v>2800</v>
      </c>
      <c r="L3529" s="23">
        <f t="shared" si="189"/>
        <v>979.99999999999989</v>
      </c>
      <c r="M3529" s="33">
        <v>0.35</v>
      </c>
      <c r="N3529" s="30">
        <f t="shared" si="199"/>
        <v>0.7</v>
      </c>
      <c r="O3529" s="31">
        <v>2800</v>
      </c>
      <c r="P3529" s="31">
        <v>980</v>
      </c>
      <c r="Q3529" s="30">
        <f t="shared" si="200"/>
        <v>1959.9999999999998</v>
      </c>
      <c r="R3529" s="27">
        <f t="shared" si="198"/>
        <v>12</v>
      </c>
    </row>
    <row r="3530" spans="1:18">
      <c r="A3530" s="1" t="s">
        <v>39</v>
      </c>
      <c r="B3530" s="6" t="s">
        <v>14</v>
      </c>
      <c r="C3530" s="6">
        <v>1185732</v>
      </c>
      <c r="D3530" s="7">
        <v>44206</v>
      </c>
      <c r="E3530" s="6" t="s">
        <v>15</v>
      </c>
      <c r="F3530" s="6" t="s">
        <v>121</v>
      </c>
      <c r="G3530" s="6" t="s">
        <v>122</v>
      </c>
      <c r="H3530" s="6" t="s">
        <v>17</v>
      </c>
      <c r="I3530" s="25">
        <v>0.35000000000000003</v>
      </c>
      <c r="J3530" s="22">
        <v>4250</v>
      </c>
      <c r="K3530" s="23">
        <f t="shared" si="188"/>
        <v>1487.5000000000002</v>
      </c>
      <c r="L3530" s="23">
        <f t="shared" si="189"/>
        <v>520.625</v>
      </c>
      <c r="M3530" s="33">
        <v>0.35</v>
      </c>
      <c r="N3530" s="30">
        <f t="shared" si="199"/>
        <v>0.35</v>
      </c>
      <c r="O3530" s="31">
        <v>1487.5</v>
      </c>
      <c r="P3530" s="31">
        <v>520.625</v>
      </c>
      <c r="Q3530" s="30">
        <f t="shared" si="200"/>
        <v>520.625</v>
      </c>
      <c r="R3530" s="27">
        <f t="shared" ref="R3530:R3581" si="201">MONTH(D3530)</f>
        <v>1</v>
      </c>
    </row>
    <row r="3531" spans="1:18">
      <c r="A3531" s="1"/>
      <c r="B3531" s="6" t="s">
        <v>14</v>
      </c>
      <c r="C3531" s="6">
        <v>1185732</v>
      </c>
      <c r="D3531" s="7">
        <v>44206</v>
      </c>
      <c r="E3531" s="6" t="s">
        <v>15</v>
      </c>
      <c r="F3531" s="6" t="s">
        <v>121</v>
      </c>
      <c r="G3531" s="6" t="s">
        <v>122</v>
      </c>
      <c r="H3531" s="6" t="s">
        <v>18</v>
      </c>
      <c r="I3531" s="25">
        <v>0.35000000000000003</v>
      </c>
      <c r="J3531" s="22">
        <v>2250</v>
      </c>
      <c r="K3531" s="23">
        <f t="shared" si="188"/>
        <v>787.50000000000011</v>
      </c>
      <c r="L3531" s="23">
        <f t="shared" si="189"/>
        <v>275.625</v>
      </c>
      <c r="M3531" s="33">
        <v>0.35</v>
      </c>
      <c r="N3531" s="30">
        <f t="shared" si="199"/>
        <v>0.35</v>
      </c>
      <c r="O3531" s="31">
        <v>787.5</v>
      </c>
      <c r="P3531" s="31">
        <v>275.625</v>
      </c>
      <c r="Q3531" s="30">
        <f t="shared" si="200"/>
        <v>275.625</v>
      </c>
      <c r="R3531" s="27">
        <f t="shared" si="201"/>
        <v>1</v>
      </c>
    </row>
    <row r="3532" spans="1:18">
      <c r="A3532" s="1"/>
      <c r="B3532" s="6" t="s">
        <v>14</v>
      </c>
      <c r="C3532" s="6">
        <v>1185732</v>
      </c>
      <c r="D3532" s="7">
        <v>44206</v>
      </c>
      <c r="E3532" s="6" t="s">
        <v>15</v>
      </c>
      <c r="F3532" s="6" t="s">
        <v>121</v>
      </c>
      <c r="G3532" s="6" t="s">
        <v>122</v>
      </c>
      <c r="H3532" s="6" t="s">
        <v>19</v>
      </c>
      <c r="I3532" s="25">
        <v>0.25000000000000006</v>
      </c>
      <c r="J3532" s="22">
        <v>2250</v>
      </c>
      <c r="K3532" s="23">
        <f t="shared" si="188"/>
        <v>562.50000000000011</v>
      </c>
      <c r="L3532" s="23">
        <f t="shared" si="189"/>
        <v>225.00000000000006</v>
      </c>
      <c r="M3532" s="33">
        <v>0.4</v>
      </c>
      <c r="N3532" s="30">
        <f t="shared" si="199"/>
        <v>0.25</v>
      </c>
      <c r="O3532" s="31">
        <v>562.5</v>
      </c>
      <c r="P3532" s="31">
        <v>225</v>
      </c>
      <c r="Q3532" s="30">
        <f t="shared" si="200"/>
        <v>140.62500000000003</v>
      </c>
      <c r="R3532" s="27">
        <f t="shared" si="201"/>
        <v>1</v>
      </c>
    </row>
    <row r="3533" spans="1:18">
      <c r="A3533" s="1"/>
      <c r="B3533" s="6" t="s">
        <v>14</v>
      </c>
      <c r="C3533" s="6">
        <v>1185732</v>
      </c>
      <c r="D3533" s="7">
        <v>44206</v>
      </c>
      <c r="E3533" s="6" t="s">
        <v>15</v>
      </c>
      <c r="F3533" s="6" t="s">
        <v>121</v>
      </c>
      <c r="G3533" s="6" t="s">
        <v>122</v>
      </c>
      <c r="H3533" s="6" t="s">
        <v>20</v>
      </c>
      <c r="I3533" s="25">
        <v>0.3</v>
      </c>
      <c r="J3533" s="22">
        <v>750</v>
      </c>
      <c r="K3533" s="23">
        <f t="shared" si="188"/>
        <v>225</v>
      </c>
      <c r="L3533" s="23">
        <f t="shared" si="189"/>
        <v>90</v>
      </c>
      <c r="M3533" s="33">
        <v>0.4</v>
      </c>
      <c r="N3533" s="30">
        <f t="shared" si="199"/>
        <v>0.3</v>
      </c>
      <c r="O3533" s="31">
        <v>225</v>
      </c>
      <c r="P3533" s="31">
        <v>90</v>
      </c>
      <c r="Q3533" s="30">
        <f t="shared" si="200"/>
        <v>67.5</v>
      </c>
      <c r="R3533" s="27">
        <f t="shared" si="201"/>
        <v>1</v>
      </c>
    </row>
    <row r="3534" spans="1:18">
      <c r="A3534" s="1"/>
      <c r="B3534" s="6" t="s">
        <v>14</v>
      </c>
      <c r="C3534" s="6">
        <v>1185732</v>
      </c>
      <c r="D3534" s="7">
        <v>44206</v>
      </c>
      <c r="E3534" s="6" t="s">
        <v>15</v>
      </c>
      <c r="F3534" s="6" t="s">
        <v>121</v>
      </c>
      <c r="G3534" s="6" t="s">
        <v>122</v>
      </c>
      <c r="H3534" s="6" t="s">
        <v>21</v>
      </c>
      <c r="I3534" s="25">
        <v>0.45</v>
      </c>
      <c r="J3534" s="22">
        <v>1250</v>
      </c>
      <c r="K3534" s="23">
        <f t="shared" si="188"/>
        <v>562.5</v>
      </c>
      <c r="L3534" s="23">
        <f t="shared" si="189"/>
        <v>168.75</v>
      </c>
      <c r="M3534" s="33">
        <v>0.3</v>
      </c>
      <c r="N3534" s="30">
        <f t="shared" si="199"/>
        <v>0.45</v>
      </c>
      <c r="O3534" s="31">
        <v>562.5</v>
      </c>
      <c r="P3534" s="31">
        <v>168.75</v>
      </c>
      <c r="Q3534" s="30">
        <f t="shared" si="200"/>
        <v>253.125</v>
      </c>
      <c r="R3534" s="27">
        <f t="shared" si="201"/>
        <v>1</v>
      </c>
    </row>
    <row r="3535" spans="1:18">
      <c r="A3535" s="1"/>
      <c r="B3535" s="6" t="s">
        <v>14</v>
      </c>
      <c r="C3535" s="6">
        <v>1185732</v>
      </c>
      <c r="D3535" s="7">
        <v>44206</v>
      </c>
      <c r="E3535" s="6" t="s">
        <v>15</v>
      </c>
      <c r="F3535" s="6" t="s">
        <v>121</v>
      </c>
      <c r="G3535" s="6" t="s">
        <v>122</v>
      </c>
      <c r="H3535" s="6" t="s">
        <v>22</v>
      </c>
      <c r="I3535" s="25">
        <v>0.35000000000000003</v>
      </c>
      <c r="J3535" s="22">
        <v>2250</v>
      </c>
      <c r="K3535" s="23">
        <f t="shared" si="188"/>
        <v>787.50000000000011</v>
      </c>
      <c r="L3535" s="23">
        <f t="shared" si="189"/>
        <v>315.00000000000006</v>
      </c>
      <c r="M3535" s="33">
        <v>0.4</v>
      </c>
      <c r="N3535" s="30">
        <f t="shared" si="199"/>
        <v>0.35</v>
      </c>
      <c r="O3535" s="31">
        <v>787.5</v>
      </c>
      <c r="P3535" s="31">
        <v>315</v>
      </c>
      <c r="Q3535" s="30">
        <f t="shared" si="200"/>
        <v>275.625</v>
      </c>
      <c r="R3535" s="27">
        <f t="shared" si="201"/>
        <v>1</v>
      </c>
    </row>
    <row r="3536" spans="1:18">
      <c r="A3536" s="1"/>
      <c r="B3536" s="6" t="s">
        <v>14</v>
      </c>
      <c r="C3536" s="6">
        <v>1185732</v>
      </c>
      <c r="D3536" s="7">
        <v>44235</v>
      </c>
      <c r="E3536" s="6" t="s">
        <v>15</v>
      </c>
      <c r="F3536" s="6" t="s">
        <v>121</v>
      </c>
      <c r="G3536" s="6" t="s">
        <v>122</v>
      </c>
      <c r="H3536" s="6" t="s">
        <v>17</v>
      </c>
      <c r="I3536" s="25">
        <v>0.35000000000000003</v>
      </c>
      <c r="J3536" s="22">
        <v>4750</v>
      </c>
      <c r="K3536" s="23">
        <f t="shared" si="188"/>
        <v>1662.5000000000002</v>
      </c>
      <c r="L3536" s="23">
        <f t="shared" si="189"/>
        <v>581.875</v>
      </c>
      <c r="M3536" s="33">
        <v>0.35</v>
      </c>
      <c r="N3536" s="30">
        <f t="shared" si="199"/>
        <v>0.35</v>
      </c>
      <c r="O3536" s="31">
        <v>1662.5</v>
      </c>
      <c r="P3536" s="31">
        <v>581.875</v>
      </c>
      <c r="Q3536" s="30">
        <f t="shared" si="200"/>
        <v>581.875</v>
      </c>
      <c r="R3536" s="27">
        <f t="shared" si="201"/>
        <v>2</v>
      </c>
    </row>
    <row r="3537" spans="1:18">
      <c r="A3537" s="1"/>
      <c r="B3537" s="6" t="s">
        <v>14</v>
      </c>
      <c r="C3537" s="6">
        <v>1185732</v>
      </c>
      <c r="D3537" s="7">
        <v>44235</v>
      </c>
      <c r="E3537" s="6" t="s">
        <v>15</v>
      </c>
      <c r="F3537" s="6" t="s">
        <v>121</v>
      </c>
      <c r="G3537" s="6" t="s">
        <v>122</v>
      </c>
      <c r="H3537" s="6" t="s">
        <v>18</v>
      </c>
      <c r="I3537" s="25">
        <v>0.35000000000000003</v>
      </c>
      <c r="J3537" s="22">
        <v>1250</v>
      </c>
      <c r="K3537" s="23">
        <f t="shared" si="188"/>
        <v>437.50000000000006</v>
      </c>
      <c r="L3537" s="23">
        <f t="shared" si="189"/>
        <v>153.125</v>
      </c>
      <c r="M3537" s="33">
        <v>0.35</v>
      </c>
      <c r="N3537" s="30">
        <f t="shared" si="199"/>
        <v>0.35</v>
      </c>
      <c r="O3537" s="31">
        <v>437.5</v>
      </c>
      <c r="P3537" s="31">
        <v>153.125</v>
      </c>
      <c r="Q3537" s="30">
        <f t="shared" si="200"/>
        <v>153.125</v>
      </c>
      <c r="R3537" s="27">
        <f t="shared" si="201"/>
        <v>2</v>
      </c>
    </row>
    <row r="3538" spans="1:18">
      <c r="A3538" s="1"/>
      <c r="B3538" s="6" t="s">
        <v>14</v>
      </c>
      <c r="C3538" s="6">
        <v>1185732</v>
      </c>
      <c r="D3538" s="7">
        <v>44235</v>
      </c>
      <c r="E3538" s="6" t="s">
        <v>15</v>
      </c>
      <c r="F3538" s="6" t="s">
        <v>121</v>
      </c>
      <c r="G3538" s="6" t="s">
        <v>122</v>
      </c>
      <c r="H3538" s="6" t="s">
        <v>19</v>
      </c>
      <c r="I3538" s="25">
        <v>0.25000000000000006</v>
      </c>
      <c r="J3538" s="22">
        <v>1750</v>
      </c>
      <c r="K3538" s="23">
        <f t="shared" si="188"/>
        <v>437.50000000000011</v>
      </c>
      <c r="L3538" s="23">
        <f t="shared" si="189"/>
        <v>175.00000000000006</v>
      </c>
      <c r="M3538" s="33">
        <v>0.4</v>
      </c>
      <c r="N3538" s="30">
        <f t="shared" si="199"/>
        <v>0.25</v>
      </c>
      <c r="O3538" s="31">
        <v>437.5</v>
      </c>
      <c r="P3538" s="31">
        <v>175</v>
      </c>
      <c r="Q3538" s="30">
        <f t="shared" si="200"/>
        <v>109.37500000000003</v>
      </c>
      <c r="R3538" s="27">
        <f t="shared" si="201"/>
        <v>2</v>
      </c>
    </row>
    <row r="3539" spans="1:18">
      <c r="A3539" s="1"/>
      <c r="B3539" s="6" t="s">
        <v>14</v>
      </c>
      <c r="C3539" s="6">
        <v>1185732</v>
      </c>
      <c r="D3539" s="7">
        <v>44235</v>
      </c>
      <c r="E3539" s="6" t="s">
        <v>15</v>
      </c>
      <c r="F3539" s="6" t="s">
        <v>121</v>
      </c>
      <c r="G3539" s="6" t="s">
        <v>122</v>
      </c>
      <c r="H3539" s="6" t="s">
        <v>20</v>
      </c>
      <c r="I3539" s="25">
        <v>0.3</v>
      </c>
      <c r="J3539" s="22">
        <v>500</v>
      </c>
      <c r="K3539" s="23">
        <f t="shared" si="188"/>
        <v>150</v>
      </c>
      <c r="L3539" s="23">
        <f t="shared" si="189"/>
        <v>60</v>
      </c>
      <c r="M3539" s="33">
        <v>0.4</v>
      </c>
      <c r="N3539" s="30">
        <f t="shared" si="199"/>
        <v>0.3</v>
      </c>
      <c r="O3539" s="31">
        <v>150</v>
      </c>
      <c r="P3539" s="31">
        <v>60</v>
      </c>
      <c r="Q3539" s="30">
        <f t="shared" si="200"/>
        <v>45</v>
      </c>
      <c r="R3539" s="27">
        <f t="shared" si="201"/>
        <v>2</v>
      </c>
    </row>
    <row r="3540" spans="1:18">
      <c r="A3540" s="1"/>
      <c r="B3540" s="6" t="s">
        <v>14</v>
      </c>
      <c r="C3540" s="6">
        <v>1185732</v>
      </c>
      <c r="D3540" s="7">
        <v>44235</v>
      </c>
      <c r="E3540" s="6" t="s">
        <v>15</v>
      </c>
      <c r="F3540" s="6" t="s">
        <v>121</v>
      </c>
      <c r="G3540" s="6" t="s">
        <v>122</v>
      </c>
      <c r="H3540" s="6" t="s">
        <v>21</v>
      </c>
      <c r="I3540" s="25">
        <v>0.45</v>
      </c>
      <c r="J3540" s="22">
        <v>1250</v>
      </c>
      <c r="K3540" s="23">
        <f t="shared" si="188"/>
        <v>562.5</v>
      </c>
      <c r="L3540" s="23">
        <f t="shared" si="189"/>
        <v>168.75</v>
      </c>
      <c r="M3540" s="33">
        <v>0.3</v>
      </c>
      <c r="N3540" s="30">
        <f t="shared" si="199"/>
        <v>0.45</v>
      </c>
      <c r="O3540" s="31">
        <v>562.5</v>
      </c>
      <c r="P3540" s="31">
        <v>168.75</v>
      </c>
      <c r="Q3540" s="30">
        <f t="shared" si="200"/>
        <v>253.125</v>
      </c>
      <c r="R3540" s="27">
        <f t="shared" si="201"/>
        <v>2</v>
      </c>
    </row>
    <row r="3541" spans="1:18">
      <c r="A3541" s="1"/>
      <c r="B3541" s="6" t="s">
        <v>14</v>
      </c>
      <c r="C3541" s="6">
        <v>1185732</v>
      </c>
      <c r="D3541" s="7">
        <v>44235</v>
      </c>
      <c r="E3541" s="6" t="s">
        <v>15</v>
      </c>
      <c r="F3541" s="6" t="s">
        <v>121</v>
      </c>
      <c r="G3541" s="6" t="s">
        <v>122</v>
      </c>
      <c r="H3541" s="6" t="s">
        <v>22</v>
      </c>
      <c r="I3541" s="25">
        <v>0.35000000000000003</v>
      </c>
      <c r="J3541" s="22">
        <v>2250</v>
      </c>
      <c r="K3541" s="23">
        <f t="shared" si="188"/>
        <v>787.50000000000011</v>
      </c>
      <c r="L3541" s="23">
        <f t="shared" si="189"/>
        <v>315.00000000000006</v>
      </c>
      <c r="M3541" s="33">
        <v>0.4</v>
      </c>
      <c r="N3541" s="30">
        <f t="shared" si="199"/>
        <v>0.35</v>
      </c>
      <c r="O3541" s="31">
        <v>787.5</v>
      </c>
      <c r="P3541" s="31">
        <v>315</v>
      </c>
      <c r="Q3541" s="30">
        <f t="shared" si="200"/>
        <v>275.625</v>
      </c>
      <c r="R3541" s="27">
        <f t="shared" si="201"/>
        <v>2</v>
      </c>
    </row>
    <row r="3542" spans="1:18">
      <c r="A3542" s="1"/>
      <c r="B3542" s="6" t="s">
        <v>14</v>
      </c>
      <c r="C3542" s="6">
        <v>1185732</v>
      </c>
      <c r="D3542" s="7">
        <v>44261</v>
      </c>
      <c r="E3542" s="6" t="s">
        <v>15</v>
      </c>
      <c r="F3542" s="6" t="s">
        <v>121</v>
      </c>
      <c r="G3542" s="6" t="s">
        <v>122</v>
      </c>
      <c r="H3542" s="6" t="s">
        <v>17</v>
      </c>
      <c r="I3542" s="25">
        <v>0.35000000000000003</v>
      </c>
      <c r="J3542" s="22">
        <v>4450</v>
      </c>
      <c r="K3542" s="23">
        <f t="shared" si="188"/>
        <v>1557.5000000000002</v>
      </c>
      <c r="L3542" s="23">
        <f t="shared" si="189"/>
        <v>545.125</v>
      </c>
      <c r="M3542" s="33">
        <v>0.35</v>
      </c>
      <c r="N3542" s="30">
        <f t="shared" si="199"/>
        <v>0.35</v>
      </c>
      <c r="O3542" s="31">
        <v>1557.5</v>
      </c>
      <c r="P3542" s="31">
        <v>545.125</v>
      </c>
      <c r="Q3542" s="30">
        <f t="shared" si="200"/>
        <v>545.125</v>
      </c>
      <c r="R3542" s="27">
        <f t="shared" si="201"/>
        <v>3</v>
      </c>
    </row>
    <row r="3543" spans="1:18">
      <c r="A3543" s="1"/>
      <c r="B3543" s="6" t="s">
        <v>14</v>
      </c>
      <c r="C3543" s="6">
        <v>1185732</v>
      </c>
      <c r="D3543" s="7">
        <v>44261</v>
      </c>
      <c r="E3543" s="6" t="s">
        <v>15</v>
      </c>
      <c r="F3543" s="6" t="s">
        <v>121</v>
      </c>
      <c r="G3543" s="6" t="s">
        <v>122</v>
      </c>
      <c r="H3543" s="6" t="s">
        <v>18</v>
      </c>
      <c r="I3543" s="25">
        <v>0.35000000000000003</v>
      </c>
      <c r="J3543" s="22">
        <v>1500</v>
      </c>
      <c r="K3543" s="23">
        <f t="shared" si="188"/>
        <v>525</v>
      </c>
      <c r="L3543" s="23">
        <f t="shared" si="189"/>
        <v>183.75</v>
      </c>
      <c r="M3543" s="33">
        <v>0.35</v>
      </c>
      <c r="N3543" s="30">
        <f t="shared" si="199"/>
        <v>0.35</v>
      </c>
      <c r="O3543" s="31">
        <v>525</v>
      </c>
      <c r="P3543" s="31">
        <v>183.75</v>
      </c>
      <c r="Q3543" s="30">
        <f t="shared" si="200"/>
        <v>183.75</v>
      </c>
      <c r="R3543" s="27">
        <f t="shared" si="201"/>
        <v>3</v>
      </c>
    </row>
    <row r="3544" spans="1:18">
      <c r="A3544" s="1"/>
      <c r="B3544" s="6" t="s">
        <v>14</v>
      </c>
      <c r="C3544" s="6">
        <v>1185732</v>
      </c>
      <c r="D3544" s="7">
        <v>44261</v>
      </c>
      <c r="E3544" s="6" t="s">
        <v>15</v>
      </c>
      <c r="F3544" s="6" t="s">
        <v>121</v>
      </c>
      <c r="G3544" s="6" t="s">
        <v>122</v>
      </c>
      <c r="H3544" s="6" t="s">
        <v>19</v>
      </c>
      <c r="I3544" s="25">
        <v>0.25000000000000006</v>
      </c>
      <c r="J3544" s="22">
        <v>1750</v>
      </c>
      <c r="K3544" s="23">
        <f t="shared" si="188"/>
        <v>437.50000000000011</v>
      </c>
      <c r="L3544" s="23">
        <f t="shared" si="189"/>
        <v>175.00000000000006</v>
      </c>
      <c r="M3544" s="33">
        <v>0.4</v>
      </c>
      <c r="N3544" s="30">
        <f t="shared" si="199"/>
        <v>0.25</v>
      </c>
      <c r="O3544" s="31">
        <v>437.5</v>
      </c>
      <c r="P3544" s="31">
        <v>175</v>
      </c>
      <c r="Q3544" s="30">
        <f t="shared" si="200"/>
        <v>109.37500000000003</v>
      </c>
      <c r="R3544" s="27">
        <f t="shared" si="201"/>
        <v>3</v>
      </c>
    </row>
    <row r="3545" spans="1:18">
      <c r="A3545" s="1"/>
      <c r="B3545" s="6" t="s">
        <v>14</v>
      </c>
      <c r="C3545" s="6">
        <v>1185732</v>
      </c>
      <c r="D3545" s="7">
        <v>44261</v>
      </c>
      <c r="E3545" s="6" t="s">
        <v>15</v>
      </c>
      <c r="F3545" s="6" t="s">
        <v>121</v>
      </c>
      <c r="G3545" s="6" t="s">
        <v>122</v>
      </c>
      <c r="H3545" s="6" t="s">
        <v>20</v>
      </c>
      <c r="I3545" s="25">
        <v>0.3</v>
      </c>
      <c r="J3545" s="22">
        <v>250</v>
      </c>
      <c r="K3545" s="23">
        <f t="shared" si="188"/>
        <v>75</v>
      </c>
      <c r="L3545" s="23">
        <f t="shared" si="189"/>
        <v>30</v>
      </c>
      <c r="M3545" s="33">
        <v>0.4</v>
      </c>
      <c r="N3545" s="30">
        <f t="shared" si="199"/>
        <v>0.3</v>
      </c>
      <c r="O3545" s="31">
        <v>75</v>
      </c>
      <c r="P3545" s="31">
        <v>30</v>
      </c>
      <c r="Q3545" s="30">
        <f t="shared" si="200"/>
        <v>22.5</v>
      </c>
      <c r="R3545" s="27">
        <f t="shared" si="201"/>
        <v>3</v>
      </c>
    </row>
    <row r="3546" spans="1:18">
      <c r="A3546" s="1"/>
      <c r="B3546" s="6" t="s">
        <v>14</v>
      </c>
      <c r="C3546" s="6">
        <v>1185732</v>
      </c>
      <c r="D3546" s="7">
        <v>44261</v>
      </c>
      <c r="E3546" s="6" t="s">
        <v>15</v>
      </c>
      <c r="F3546" s="6" t="s">
        <v>121</v>
      </c>
      <c r="G3546" s="6" t="s">
        <v>122</v>
      </c>
      <c r="H3546" s="6" t="s">
        <v>21</v>
      </c>
      <c r="I3546" s="25">
        <v>0.45</v>
      </c>
      <c r="J3546" s="22">
        <v>750</v>
      </c>
      <c r="K3546" s="23">
        <f t="shared" si="188"/>
        <v>337.5</v>
      </c>
      <c r="L3546" s="23">
        <f t="shared" si="189"/>
        <v>101.25</v>
      </c>
      <c r="M3546" s="33">
        <v>0.3</v>
      </c>
      <c r="N3546" s="30">
        <f t="shared" si="199"/>
        <v>0.45</v>
      </c>
      <c r="O3546" s="31">
        <v>337.5</v>
      </c>
      <c r="P3546" s="31">
        <v>101.25</v>
      </c>
      <c r="Q3546" s="30">
        <f t="shared" si="200"/>
        <v>151.875</v>
      </c>
      <c r="R3546" s="27">
        <f t="shared" si="201"/>
        <v>3</v>
      </c>
    </row>
    <row r="3547" spans="1:18">
      <c r="A3547" s="1"/>
      <c r="B3547" s="6" t="s">
        <v>14</v>
      </c>
      <c r="C3547" s="6">
        <v>1185732</v>
      </c>
      <c r="D3547" s="7">
        <v>44261</v>
      </c>
      <c r="E3547" s="6" t="s">
        <v>15</v>
      </c>
      <c r="F3547" s="6" t="s">
        <v>121</v>
      </c>
      <c r="G3547" s="6" t="s">
        <v>122</v>
      </c>
      <c r="H3547" s="6" t="s">
        <v>22</v>
      </c>
      <c r="I3547" s="25">
        <v>0.35000000000000003</v>
      </c>
      <c r="J3547" s="22">
        <v>1750</v>
      </c>
      <c r="K3547" s="23">
        <f t="shared" si="188"/>
        <v>612.50000000000011</v>
      </c>
      <c r="L3547" s="23">
        <f t="shared" si="189"/>
        <v>245.00000000000006</v>
      </c>
      <c r="M3547" s="33">
        <v>0.4</v>
      </c>
      <c r="N3547" s="30">
        <f t="shared" si="199"/>
        <v>0.35</v>
      </c>
      <c r="O3547" s="31">
        <v>612.5</v>
      </c>
      <c r="P3547" s="31">
        <v>245</v>
      </c>
      <c r="Q3547" s="30">
        <f t="shared" si="200"/>
        <v>214.37500000000003</v>
      </c>
      <c r="R3547" s="27">
        <f t="shared" si="201"/>
        <v>3</v>
      </c>
    </row>
    <row r="3548" spans="1:18">
      <c r="A3548" s="1"/>
      <c r="B3548" s="6" t="s">
        <v>14</v>
      </c>
      <c r="C3548" s="6">
        <v>1185732</v>
      </c>
      <c r="D3548" s="7">
        <v>44293</v>
      </c>
      <c r="E3548" s="6" t="s">
        <v>15</v>
      </c>
      <c r="F3548" s="6" t="s">
        <v>121</v>
      </c>
      <c r="G3548" s="6" t="s">
        <v>122</v>
      </c>
      <c r="H3548" s="6" t="s">
        <v>17</v>
      </c>
      <c r="I3548" s="25">
        <v>0.35000000000000003</v>
      </c>
      <c r="J3548" s="22">
        <v>4250</v>
      </c>
      <c r="K3548" s="23">
        <f t="shared" si="188"/>
        <v>1487.5000000000002</v>
      </c>
      <c r="L3548" s="23">
        <f t="shared" si="189"/>
        <v>520.625</v>
      </c>
      <c r="M3548" s="33">
        <v>0.35</v>
      </c>
      <c r="N3548" s="30">
        <f t="shared" si="199"/>
        <v>0.35</v>
      </c>
      <c r="O3548" s="31">
        <v>1487.5</v>
      </c>
      <c r="P3548" s="31">
        <v>520.625</v>
      </c>
      <c r="Q3548" s="30">
        <f t="shared" si="200"/>
        <v>520.625</v>
      </c>
      <c r="R3548" s="27">
        <f t="shared" si="201"/>
        <v>4</v>
      </c>
    </row>
    <row r="3549" spans="1:18">
      <c r="A3549" s="1"/>
      <c r="B3549" s="6" t="s">
        <v>14</v>
      </c>
      <c r="C3549" s="6">
        <v>1185732</v>
      </c>
      <c r="D3549" s="7">
        <v>44293</v>
      </c>
      <c r="E3549" s="6" t="s">
        <v>15</v>
      </c>
      <c r="F3549" s="6" t="s">
        <v>121</v>
      </c>
      <c r="G3549" s="6" t="s">
        <v>122</v>
      </c>
      <c r="H3549" s="6" t="s">
        <v>18</v>
      </c>
      <c r="I3549" s="25">
        <v>0.35000000000000003</v>
      </c>
      <c r="J3549" s="22">
        <v>1250</v>
      </c>
      <c r="K3549" s="23">
        <f t="shared" si="188"/>
        <v>437.50000000000006</v>
      </c>
      <c r="L3549" s="23">
        <f t="shared" si="189"/>
        <v>153.125</v>
      </c>
      <c r="M3549" s="33">
        <v>0.35</v>
      </c>
      <c r="N3549" s="30">
        <f t="shared" si="199"/>
        <v>0.35</v>
      </c>
      <c r="O3549" s="31">
        <v>437.5</v>
      </c>
      <c r="P3549" s="31">
        <v>153.125</v>
      </c>
      <c r="Q3549" s="30">
        <f t="shared" si="200"/>
        <v>153.125</v>
      </c>
      <c r="R3549" s="27">
        <f t="shared" si="201"/>
        <v>4</v>
      </c>
    </row>
    <row r="3550" spans="1:18">
      <c r="A3550" s="1"/>
      <c r="B3550" s="6" t="s">
        <v>14</v>
      </c>
      <c r="C3550" s="6">
        <v>1185732</v>
      </c>
      <c r="D3550" s="7">
        <v>44293</v>
      </c>
      <c r="E3550" s="6" t="s">
        <v>15</v>
      </c>
      <c r="F3550" s="6" t="s">
        <v>121</v>
      </c>
      <c r="G3550" s="6" t="s">
        <v>122</v>
      </c>
      <c r="H3550" s="6" t="s">
        <v>19</v>
      </c>
      <c r="I3550" s="25">
        <v>0.25000000000000006</v>
      </c>
      <c r="J3550" s="22">
        <v>1250</v>
      </c>
      <c r="K3550" s="23">
        <f t="shared" si="188"/>
        <v>312.50000000000006</v>
      </c>
      <c r="L3550" s="23">
        <f t="shared" si="189"/>
        <v>125.00000000000003</v>
      </c>
      <c r="M3550" s="33">
        <v>0.4</v>
      </c>
      <c r="N3550" s="30">
        <f t="shared" si="199"/>
        <v>0.25</v>
      </c>
      <c r="O3550" s="31">
        <v>312.5</v>
      </c>
      <c r="P3550" s="31">
        <v>125</v>
      </c>
      <c r="Q3550" s="30">
        <f t="shared" si="200"/>
        <v>78.125000000000014</v>
      </c>
      <c r="R3550" s="27">
        <f t="shared" si="201"/>
        <v>4</v>
      </c>
    </row>
    <row r="3551" spans="1:18">
      <c r="A3551" s="1"/>
      <c r="B3551" s="6" t="s">
        <v>14</v>
      </c>
      <c r="C3551" s="6">
        <v>1185732</v>
      </c>
      <c r="D3551" s="7">
        <v>44293</v>
      </c>
      <c r="E3551" s="6" t="s">
        <v>15</v>
      </c>
      <c r="F3551" s="6" t="s">
        <v>121</v>
      </c>
      <c r="G3551" s="6" t="s">
        <v>122</v>
      </c>
      <c r="H3551" s="6" t="s">
        <v>20</v>
      </c>
      <c r="I3551" s="25">
        <v>0.3</v>
      </c>
      <c r="J3551" s="22">
        <v>500</v>
      </c>
      <c r="K3551" s="23">
        <f t="shared" si="188"/>
        <v>150</v>
      </c>
      <c r="L3551" s="23">
        <f t="shared" si="189"/>
        <v>60</v>
      </c>
      <c r="M3551" s="33">
        <v>0.4</v>
      </c>
      <c r="N3551" s="30">
        <f t="shared" si="199"/>
        <v>0.3</v>
      </c>
      <c r="O3551" s="31">
        <v>150</v>
      </c>
      <c r="P3551" s="31">
        <v>60</v>
      </c>
      <c r="Q3551" s="30">
        <f t="shared" si="200"/>
        <v>45</v>
      </c>
      <c r="R3551" s="27">
        <f t="shared" si="201"/>
        <v>4</v>
      </c>
    </row>
    <row r="3552" spans="1:18">
      <c r="A3552" s="1"/>
      <c r="B3552" s="6" t="s">
        <v>14</v>
      </c>
      <c r="C3552" s="6">
        <v>1185732</v>
      </c>
      <c r="D3552" s="7">
        <v>44293</v>
      </c>
      <c r="E3552" s="6" t="s">
        <v>15</v>
      </c>
      <c r="F3552" s="6" t="s">
        <v>121</v>
      </c>
      <c r="G3552" s="6" t="s">
        <v>122</v>
      </c>
      <c r="H3552" s="6" t="s">
        <v>21</v>
      </c>
      <c r="I3552" s="25">
        <v>0.45</v>
      </c>
      <c r="J3552" s="22">
        <v>500</v>
      </c>
      <c r="K3552" s="23">
        <f t="shared" si="188"/>
        <v>225</v>
      </c>
      <c r="L3552" s="23">
        <f t="shared" si="189"/>
        <v>67.5</v>
      </c>
      <c r="M3552" s="33">
        <v>0.3</v>
      </c>
      <c r="N3552" s="30">
        <f t="shared" si="199"/>
        <v>0.45</v>
      </c>
      <c r="O3552" s="31">
        <v>225</v>
      </c>
      <c r="P3552" s="31">
        <v>67.5</v>
      </c>
      <c r="Q3552" s="30">
        <f t="shared" si="200"/>
        <v>101.25</v>
      </c>
      <c r="R3552" s="27">
        <f t="shared" si="201"/>
        <v>4</v>
      </c>
    </row>
    <row r="3553" spans="1:18">
      <c r="A3553" s="1"/>
      <c r="B3553" s="6" t="s">
        <v>14</v>
      </c>
      <c r="C3553" s="6">
        <v>1185732</v>
      </c>
      <c r="D3553" s="7">
        <v>44293</v>
      </c>
      <c r="E3553" s="6" t="s">
        <v>15</v>
      </c>
      <c r="F3553" s="6" t="s">
        <v>121</v>
      </c>
      <c r="G3553" s="6" t="s">
        <v>122</v>
      </c>
      <c r="H3553" s="6" t="s">
        <v>22</v>
      </c>
      <c r="I3553" s="25">
        <v>0.35000000000000003</v>
      </c>
      <c r="J3553" s="22">
        <v>2000</v>
      </c>
      <c r="K3553" s="23">
        <f t="shared" si="188"/>
        <v>700.00000000000011</v>
      </c>
      <c r="L3553" s="23">
        <f t="shared" si="189"/>
        <v>280.00000000000006</v>
      </c>
      <c r="M3553" s="33">
        <v>0.4</v>
      </c>
      <c r="N3553" s="30">
        <f t="shared" si="199"/>
        <v>0.35</v>
      </c>
      <c r="O3553" s="31">
        <v>700</v>
      </c>
      <c r="P3553" s="31">
        <v>280</v>
      </c>
      <c r="Q3553" s="30">
        <f t="shared" si="200"/>
        <v>245.00000000000003</v>
      </c>
      <c r="R3553" s="27">
        <f t="shared" si="201"/>
        <v>4</v>
      </c>
    </row>
    <row r="3554" spans="1:18">
      <c r="A3554" s="1"/>
      <c r="B3554" s="6" t="s">
        <v>14</v>
      </c>
      <c r="C3554" s="6">
        <v>1185732</v>
      </c>
      <c r="D3554" s="7">
        <v>44322</v>
      </c>
      <c r="E3554" s="6" t="s">
        <v>15</v>
      </c>
      <c r="F3554" s="6" t="s">
        <v>121</v>
      </c>
      <c r="G3554" s="6" t="s">
        <v>122</v>
      </c>
      <c r="H3554" s="6" t="s">
        <v>17</v>
      </c>
      <c r="I3554" s="25">
        <v>0.49999999999999994</v>
      </c>
      <c r="J3554" s="22">
        <v>4700</v>
      </c>
      <c r="K3554" s="23">
        <f t="shared" si="188"/>
        <v>2349.9999999999995</v>
      </c>
      <c r="L3554" s="23">
        <f t="shared" si="189"/>
        <v>822.49999999999977</v>
      </c>
      <c r="M3554" s="33">
        <v>0.35</v>
      </c>
      <c r="N3554" s="30">
        <f t="shared" si="199"/>
        <v>0.5</v>
      </c>
      <c r="O3554" s="31">
        <v>2350</v>
      </c>
      <c r="P3554" s="31">
        <v>822.5</v>
      </c>
      <c r="Q3554" s="30">
        <f t="shared" si="200"/>
        <v>1174.9999999999998</v>
      </c>
      <c r="R3554" s="27">
        <f t="shared" si="201"/>
        <v>5</v>
      </c>
    </row>
    <row r="3555" spans="1:18">
      <c r="A3555" s="1"/>
      <c r="B3555" s="6" t="s">
        <v>14</v>
      </c>
      <c r="C3555" s="6">
        <v>1185732</v>
      </c>
      <c r="D3555" s="7">
        <v>44322</v>
      </c>
      <c r="E3555" s="6" t="s">
        <v>15</v>
      </c>
      <c r="F3555" s="6" t="s">
        <v>121</v>
      </c>
      <c r="G3555" s="6" t="s">
        <v>122</v>
      </c>
      <c r="H3555" s="6" t="s">
        <v>18</v>
      </c>
      <c r="I3555" s="25">
        <v>0.45</v>
      </c>
      <c r="J3555" s="22">
        <v>1750</v>
      </c>
      <c r="K3555" s="23">
        <f t="shared" si="188"/>
        <v>787.5</v>
      </c>
      <c r="L3555" s="23">
        <f t="shared" si="189"/>
        <v>275.625</v>
      </c>
      <c r="M3555" s="33">
        <v>0.35</v>
      </c>
      <c r="N3555" s="30">
        <f t="shared" si="199"/>
        <v>0.45</v>
      </c>
      <c r="O3555" s="31">
        <v>787.5</v>
      </c>
      <c r="P3555" s="31">
        <v>275.625</v>
      </c>
      <c r="Q3555" s="30">
        <f t="shared" si="200"/>
        <v>354.375</v>
      </c>
      <c r="R3555" s="27">
        <f t="shared" si="201"/>
        <v>5</v>
      </c>
    </row>
    <row r="3556" spans="1:18">
      <c r="A3556" s="1"/>
      <c r="B3556" s="6" t="s">
        <v>14</v>
      </c>
      <c r="C3556" s="6">
        <v>1185732</v>
      </c>
      <c r="D3556" s="7">
        <v>44322</v>
      </c>
      <c r="E3556" s="6" t="s">
        <v>15</v>
      </c>
      <c r="F3556" s="6" t="s">
        <v>121</v>
      </c>
      <c r="G3556" s="6" t="s">
        <v>122</v>
      </c>
      <c r="H3556" s="6" t="s">
        <v>19</v>
      </c>
      <c r="I3556" s="25">
        <v>0.4</v>
      </c>
      <c r="J3556" s="22">
        <v>2000</v>
      </c>
      <c r="K3556" s="23">
        <f t="shared" si="188"/>
        <v>800</v>
      </c>
      <c r="L3556" s="23">
        <f t="shared" si="189"/>
        <v>320</v>
      </c>
      <c r="M3556" s="33">
        <v>0.4</v>
      </c>
      <c r="N3556" s="30">
        <f t="shared" si="199"/>
        <v>0.4</v>
      </c>
      <c r="O3556" s="31">
        <v>800</v>
      </c>
      <c r="P3556" s="31">
        <v>320</v>
      </c>
      <c r="Q3556" s="30">
        <f t="shared" si="200"/>
        <v>320</v>
      </c>
      <c r="R3556" s="27">
        <f t="shared" si="201"/>
        <v>5</v>
      </c>
    </row>
    <row r="3557" spans="1:18">
      <c r="A3557" s="1"/>
      <c r="B3557" s="6" t="s">
        <v>14</v>
      </c>
      <c r="C3557" s="6">
        <v>1185732</v>
      </c>
      <c r="D3557" s="7">
        <v>44322</v>
      </c>
      <c r="E3557" s="6" t="s">
        <v>15</v>
      </c>
      <c r="F3557" s="6" t="s">
        <v>121</v>
      </c>
      <c r="G3557" s="6" t="s">
        <v>122</v>
      </c>
      <c r="H3557" s="6" t="s">
        <v>20</v>
      </c>
      <c r="I3557" s="25">
        <v>0.4</v>
      </c>
      <c r="J3557" s="22">
        <v>1500</v>
      </c>
      <c r="K3557" s="23">
        <f t="shared" si="188"/>
        <v>600</v>
      </c>
      <c r="L3557" s="23">
        <f t="shared" si="189"/>
        <v>240</v>
      </c>
      <c r="M3557" s="33">
        <v>0.4</v>
      </c>
      <c r="N3557" s="30">
        <f t="shared" si="199"/>
        <v>0.4</v>
      </c>
      <c r="O3557" s="31">
        <v>600</v>
      </c>
      <c r="P3557" s="31">
        <v>240</v>
      </c>
      <c r="Q3557" s="30">
        <f t="shared" si="200"/>
        <v>240</v>
      </c>
      <c r="R3557" s="27">
        <f t="shared" si="201"/>
        <v>5</v>
      </c>
    </row>
    <row r="3558" spans="1:18">
      <c r="A3558" s="1"/>
      <c r="B3558" s="6" t="s">
        <v>14</v>
      </c>
      <c r="C3558" s="6">
        <v>1185732</v>
      </c>
      <c r="D3558" s="7">
        <v>44322</v>
      </c>
      <c r="E3558" s="6" t="s">
        <v>15</v>
      </c>
      <c r="F3558" s="6" t="s">
        <v>121</v>
      </c>
      <c r="G3558" s="6" t="s">
        <v>122</v>
      </c>
      <c r="H3558" s="6" t="s">
        <v>21</v>
      </c>
      <c r="I3558" s="25">
        <v>0.49999999999999994</v>
      </c>
      <c r="J3558" s="22">
        <v>1750</v>
      </c>
      <c r="K3558" s="23">
        <f t="shared" si="188"/>
        <v>874.99999999999989</v>
      </c>
      <c r="L3558" s="23">
        <f t="shared" si="189"/>
        <v>262.49999999999994</v>
      </c>
      <c r="M3558" s="33">
        <v>0.3</v>
      </c>
      <c r="N3558" s="30">
        <f t="shared" si="199"/>
        <v>0.5</v>
      </c>
      <c r="O3558" s="31">
        <v>875</v>
      </c>
      <c r="P3558" s="31">
        <v>262.5</v>
      </c>
      <c r="Q3558" s="30">
        <f t="shared" si="200"/>
        <v>437.49999999999994</v>
      </c>
      <c r="R3558" s="27">
        <f t="shared" si="201"/>
        <v>5</v>
      </c>
    </row>
    <row r="3559" spans="1:18">
      <c r="A3559" s="1"/>
      <c r="B3559" s="6" t="s">
        <v>14</v>
      </c>
      <c r="C3559" s="6">
        <v>1185732</v>
      </c>
      <c r="D3559" s="7">
        <v>44322</v>
      </c>
      <c r="E3559" s="6" t="s">
        <v>15</v>
      </c>
      <c r="F3559" s="6" t="s">
        <v>121</v>
      </c>
      <c r="G3559" s="6" t="s">
        <v>122</v>
      </c>
      <c r="H3559" s="6" t="s">
        <v>22</v>
      </c>
      <c r="I3559" s="25">
        <v>0.54999999999999993</v>
      </c>
      <c r="J3559" s="22">
        <v>3000</v>
      </c>
      <c r="K3559" s="23">
        <f t="shared" si="188"/>
        <v>1649.9999999999998</v>
      </c>
      <c r="L3559" s="23">
        <f t="shared" si="189"/>
        <v>660</v>
      </c>
      <c r="M3559" s="33">
        <v>0.4</v>
      </c>
      <c r="N3559" s="30">
        <f t="shared" si="199"/>
        <v>0.55000000000000004</v>
      </c>
      <c r="O3559" s="31">
        <v>1650</v>
      </c>
      <c r="P3559" s="31">
        <v>660</v>
      </c>
      <c r="Q3559" s="30">
        <f t="shared" si="200"/>
        <v>907.5</v>
      </c>
      <c r="R3559" s="27">
        <f t="shared" si="201"/>
        <v>5</v>
      </c>
    </row>
    <row r="3560" spans="1:18">
      <c r="A3560" s="1"/>
      <c r="B3560" s="6" t="s">
        <v>14</v>
      </c>
      <c r="C3560" s="6">
        <v>1185732</v>
      </c>
      <c r="D3560" s="7">
        <v>44355</v>
      </c>
      <c r="E3560" s="6" t="s">
        <v>15</v>
      </c>
      <c r="F3560" s="6" t="s">
        <v>121</v>
      </c>
      <c r="G3560" s="6" t="s">
        <v>122</v>
      </c>
      <c r="H3560" s="6" t="s">
        <v>17</v>
      </c>
      <c r="I3560" s="25">
        <v>0.49999999999999994</v>
      </c>
      <c r="J3560" s="22">
        <v>5500</v>
      </c>
      <c r="K3560" s="23">
        <f t="shared" si="188"/>
        <v>2749.9999999999995</v>
      </c>
      <c r="L3560" s="23">
        <f t="shared" si="189"/>
        <v>962.49999999999977</v>
      </c>
      <c r="M3560" s="33">
        <v>0.35</v>
      </c>
      <c r="N3560" s="30">
        <f t="shared" si="199"/>
        <v>0.5</v>
      </c>
      <c r="O3560" s="31">
        <v>2750</v>
      </c>
      <c r="P3560" s="31">
        <v>962.5</v>
      </c>
      <c r="Q3560" s="30">
        <f t="shared" si="200"/>
        <v>1374.9999999999998</v>
      </c>
      <c r="R3560" s="27">
        <f t="shared" si="201"/>
        <v>6</v>
      </c>
    </row>
    <row r="3561" spans="1:18">
      <c r="A3561" s="1"/>
      <c r="B3561" s="6" t="s">
        <v>14</v>
      </c>
      <c r="C3561" s="6">
        <v>1185732</v>
      </c>
      <c r="D3561" s="7">
        <v>44355</v>
      </c>
      <c r="E3561" s="6" t="s">
        <v>15</v>
      </c>
      <c r="F3561" s="6" t="s">
        <v>121</v>
      </c>
      <c r="G3561" s="6" t="s">
        <v>122</v>
      </c>
      <c r="H3561" s="6" t="s">
        <v>18</v>
      </c>
      <c r="I3561" s="25">
        <v>0.45</v>
      </c>
      <c r="J3561" s="22">
        <v>3000</v>
      </c>
      <c r="K3561" s="23">
        <f t="shared" si="188"/>
        <v>1350</v>
      </c>
      <c r="L3561" s="23">
        <f t="shared" si="189"/>
        <v>472.49999999999994</v>
      </c>
      <c r="M3561" s="33">
        <v>0.35</v>
      </c>
      <c r="N3561" s="30">
        <f t="shared" si="199"/>
        <v>0.45</v>
      </c>
      <c r="O3561" s="31">
        <v>1350</v>
      </c>
      <c r="P3561" s="31">
        <v>472.5</v>
      </c>
      <c r="Q3561" s="30">
        <f t="shared" si="200"/>
        <v>607.5</v>
      </c>
      <c r="R3561" s="27">
        <f t="shared" si="201"/>
        <v>6</v>
      </c>
    </row>
    <row r="3562" spans="1:18">
      <c r="A3562" s="1"/>
      <c r="B3562" s="6" t="s">
        <v>14</v>
      </c>
      <c r="C3562" s="6">
        <v>1185732</v>
      </c>
      <c r="D3562" s="7">
        <v>44355</v>
      </c>
      <c r="E3562" s="6" t="s">
        <v>15</v>
      </c>
      <c r="F3562" s="6" t="s">
        <v>121</v>
      </c>
      <c r="G3562" s="6" t="s">
        <v>122</v>
      </c>
      <c r="H3562" s="6" t="s">
        <v>19</v>
      </c>
      <c r="I3562" s="25">
        <v>0.4</v>
      </c>
      <c r="J3562" s="22">
        <v>2250</v>
      </c>
      <c r="K3562" s="23">
        <f t="shared" si="188"/>
        <v>900</v>
      </c>
      <c r="L3562" s="23">
        <f t="shared" si="189"/>
        <v>360</v>
      </c>
      <c r="M3562" s="33">
        <v>0.4</v>
      </c>
      <c r="N3562" s="30">
        <f t="shared" si="199"/>
        <v>0.4</v>
      </c>
      <c r="O3562" s="31">
        <v>900</v>
      </c>
      <c r="P3562" s="31">
        <v>360</v>
      </c>
      <c r="Q3562" s="30">
        <f t="shared" si="200"/>
        <v>360</v>
      </c>
      <c r="R3562" s="27">
        <f t="shared" si="201"/>
        <v>6</v>
      </c>
    </row>
    <row r="3563" spans="1:18">
      <c r="A3563" s="1"/>
      <c r="B3563" s="6" t="s">
        <v>14</v>
      </c>
      <c r="C3563" s="6">
        <v>1185732</v>
      </c>
      <c r="D3563" s="7">
        <v>44355</v>
      </c>
      <c r="E3563" s="6" t="s">
        <v>15</v>
      </c>
      <c r="F3563" s="6" t="s">
        <v>121</v>
      </c>
      <c r="G3563" s="6" t="s">
        <v>122</v>
      </c>
      <c r="H3563" s="6" t="s">
        <v>20</v>
      </c>
      <c r="I3563" s="25">
        <v>0.4</v>
      </c>
      <c r="J3563" s="22">
        <v>2000</v>
      </c>
      <c r="K3563" s="23">
        <f t="shared" si="188"/>
        <v>800</v>
      </c>
      <c r="L3563" s="23">
        <f t="shared" si="189"/>
        <v>320</v>
      </c>
      <c r="M3563" s="33">
        <v>0.4</v>
      </c>
      <c r="N3563" s="30">
        <f t="shared" si="199"/>
        <v>0.4</v>
      </c>
      <c r="O3563" s="31">
        <v>800</v>
      </c>
      <c r="P3563" s="31">
        <v>320</v>
      </c>
      <c r="Q3563" s="30">
        <f t="shared" si="200"/>
        <v>320</v>
      </c>
      <c r="R3563" s="27">
        <f t="shared" si="201"/>
        <v>6</v>
      </c>
    </row>
    <row r="3564" spans="1:18">
      <c r="A3564" s="1"/>
      <c r="B3564" s="6" t="s">
        <v>14</v>
      </c>
      <c r="C3564" s="6">
        <v>1185732</v>
      </c>
      <c r="D3564" s="7">
        <v>44355</v>
      </c>
      <c r="E3564" s="6" t="s">
        <v>15</v>
      </c>
      <c r="F3564" s="6" t="s">
        <v>121</v>
      </c>
      <c r="G3564" s="6" t="s">
        <v>122</v>
      </c>
      <c r="H3564" s="6" t="s">
        <v>21</v>
      </c>
      <c r="I3564" s="25">
        <v>0.49999999999999994</v>
      </c>
      <c r="J3564" s="22">
        <v>2000</v>
      </c>
      <c r="K3564" s="23">
        <f t="shared" si="188"/>
        <v>999.99999999999989</v>
      </c>
      <c r="L3564" s="23">
        <f t="shared" si="189"/>
        <v>299.99999999999994</v>
      </c>
      <c r="M3564" s="33">
        <v>0.3</v>
      </c>
      <c r="N3564" s="30">
        <f t="shared" si="199"/>
        <v>0.5</v>
      </c>
      <c r="O3564" s="31">
        <v>1000</v>
      </c>
      <c r="P3564" s="31">
        <v>300</v>
      </c>
      <c r="Q3564" s="30">
        <f t="shared" si="200"/>
        <v>499.99999999999994</v>
      </c>
      <c r="R3564" s="27">
        <f t="shared" si="201"/>
        <v>6</v>
      </c>
    </row>
    <row r="3565" spans="1:18">
      <c r="A3565" s="1"/>
      <c r="B3565" s="6" t="s">
        <v>14</v>
      </c>
      <c r="C3565" s="6">
        <v>1185732</v>
      </c>
      <c r="D3565" s="7">
        <v>44355</v>
      </c>
      <c r="E3565" s="6" t="s">
        <v>15</v>
      </c>
      <c r="F3565" s="6" t="s">
        <v>121</v>
      </c>
      <c r="G3565" s="6" t="s">
        <v>122</v>
      </c>
      <c r="H3565" s="6" t="s">
        <v>22</v>
      </c>
      <c r="I3565" s="25">
        <v>0.54999999999999993</v>
      </c>
      <c r="J3565" s="22">
        <v>3500</v>
      </c>
      <c r="K3565" s="23">
        <f t="shared" si="188"/>
        <v>1924.9999999999998</v>
      </c>
      <c r="L3565" s="23">
        <f t="shared" si="189"/>
        <v>770</v>
      </c>
      <c r="M3565" s="33">
        <v>0.4</v>
      </c>
      <c r="N3565" s="30">
        <f t="shared" si="199"/>
        <v>0.55000000000000004</v>
      </c>
      <c r="O3565" s="31">
        <v>1925</v>
      </c>
      <c r="P3565" s="31">
        <v>770</v>
      </c>
      <c r="Q3565" s="30">
        <f t="shared" si="200"/>
        <v>1058.75</v>
      </c>
      <c r="R3565" s="27">
        <f t="shared" si="201"/>
        <v>6</v>
      </c>
    </row>
    <row r="3566" spans="1:18">
      <c r="A3566" s="1"/>
      <c r="B3566" s="6" t="s">
        <v>14</v>
      </c>
      <c r="C3566" s="6">
        <v>1185732</v>
      </c>
      <c r="D3566" s="7">
        <v>44383</v>
      </c>
      <c r="E3566" s="6" t="s">
        <v>15</v>
      </c>
      <c r="F3566" s="6" t="s">
        <v>121</v>
      </c>
      <c r="G3566" s="6" t="s">
        <v>122</v>
      </c>
      <c r="H3566" s="6" t="s">
        <v>17</v>
      </c>
      <c r="I3566" s="25">
        <v>0.49999999999999994</v>
      </c>
      <c r="J3566" s="22">
        <v>5750</v>
      </c>
      <c r="K3566" s="23">
        <f t="shared" si="188"/>
        <v>2874.9999999999995</v>
      </c>
      <c r="L3566" s="23">
        <f t="shared" si="189"/>
        <v>1006.2499999999998</v>
      </c>
      <c r="M3566" s="33">
        <v>0.35</v>
      </c>
      <c r="N3566" s="30">
        <f t="shared" si="199"/>
        <v>0.5</v>
      </c>
      <c r="O3566" s="31">
        <v>2875</v>
      </c>
      <c r="P3566" s="31">
        <v>1006.25</v>
      </c>
      <c r="Q3566" s="30">
        <f t="shared" si="200"/>
        <v>1437.4999999999998</v>
      </c>
      <c r="R3566" s="27">
        <f t="shared" si="201"/>
        <v>7</v>
      </c>
    </row>
    <row r="3567" spans="1:18">
      <c r="A3567" s="1"/>
      <c r="B3567" s="6" t="s">
        <v>14</v>
      </c>
      <c r="C3567" s="6">
        <v>1185732</v>
      </c>
      <c r="D3567" s="7">
        <v>44383</v>
      </c>
      <c r="E3567" s="6" t="s">
        <v>15</v>
      </c>
      <c r="F3567" s="6" t="s">
        <v>121</v>
      </c>
      <c r="G3567" s="6" t="s">
        <v>122</v>
      </c>
      <c r="H3567" s="6" t="s">
        <v>18</v>
      </c>
      <c r="I3567" s="25">
        <v>0.45</v>
      </c>
      <c r="J3567" s="22">
        <v>3250</v>
      </c>
      <c r="K3567" s="23">
        <f t="shared" si="188"/>
        <v>1462.5</v>
      </c>
      <c r="L3567" s="23">
        <f t="shared" si="189"/>
        <v>511.87499999999994</v>
      </c>
      <c r="M3567" s="33">
        <v>0.35</v>
      </c>
      <c r="N3567" s="30">
        <f t="shared" si="199"/>
        <v>0.45</v>
      </c>
      <c r="O3567" s="31">
        <v>1462.5</v>
      </c>
      <c r="P3567" s="31">
        <v>511.875</v>
      </c>
      <c r="Q3567" s="30">
        <f t="shared" si="200"/>
        <v>658.125</v>
      </c>
      <c r="R3567" s="27">
        <f t="shared" si="201"/>
        <v>7</v>
      </c>
    </row>
    <row r="3568" spans="1:18">
      <c r="A3568" s="1"/>
      <c r="B3568" s="6" t="s">
        <v>14</v>
      </c>
      <c r="C3568" s="6">
        <v>1185732</v>
      </c>
      <c r="D3568" s="7">
        <v>44383</v>
      </c>
      <c r="E3568" s="6" t="s">
        <v>15</v>
      </c>
      <c r="F3568" s="6" t="s">
        <v>121</v>
      </c>
      <c r="G3568" s="6" t="s">
        <v>122</v>
      </c>
      <c r="H3568" s="6" t="s">
        <v>19</v>
      </c>
      <c r="I3568" s="25">
        <v>0.4</v>
      </c>
      <c r="J3568" s="22">
        <v>2500</v>
      </c>
      <c r="K3568" s="23">
        <f t="shared" si="188"/>
        <v>1000</v>
      </c>
      <c r="L3568" s="23">
        <f t="shared" si="189"/>
        <v>400</v>
      </c>
      <c r="M3568" s="33">
        <v>0.4</v>
      </c>
      <c r="N3568" s="30">
        <f t="shared" si="199"/>
        <v>0.4</v>
      </c>
      <c r="O3568" s="31">
        <v>1000</v>
      </c>
      <c r="P3568" s="31">
        <v>400</v>
      </c>
      <c r="Q3568" s="30">
        <f t="shared" si="200"/>
        <v>400</v>
      </c>
      <c r="R3568" s="27">
        <f t="shared" si="201"/>
        <v>7</v>
      </c>
    </row>
    <row r="3569" spans="1:18">
      <c r="A3569" s="1"/>
      <c r="B3569" s="6" t="s">
        <v>14</v>
      </c>
      <c r="C3569" s="6">
        <v>1185732</v>
      </c>
      <c r="D3569" s="7">
        <v>44383</v>
      </c>
      <c r="E3569" s="6" t="s">
        <v>15</v>
      </c>
      <c r="F3569" s="6" t="s">
        <v>121</v>
      </c>
      <c r="G3569" s="6" t="s">
        <v>122</v>
      </c>
      <c r="H3569" s="6" t="s">
        <v>20</v>
      </c>
      <c r="I3569" s="25">
        <v>0.4</v>
      </c>
      <c r="J3569" s="22">
        <v>2000</v>
      </c>
      <c r="K3569" s="23">
        <f t="shared" si="188"/>
        <v>800</v>
      </c>
      <c r="L3569" s="23">
        <f t="shared" si="189"/>
        <v>320</v>
      </c>
      <c r="M3569" s="33">
        <v>0.4</v>
      </c>
      <c r="N3569" s="30">
        <f t="shared" si="199"/>
        <v>0.4</v>
      </c>
      <c r="O3569" s="31">
        <v>800</v>
      </c>
      <c r="P3569" s="31">
        <v>320</v>
      </c>
      <c r="Q3569" s="30">
        <f t="shared" si="200"/>
        <v>320</v>
      </c>
      <c r="R3569" s="27">
        <f t="shared" si="201"/>
        <v>7</v>
      </c>
    </row>
    <row r="3570" spans="1:18">
      <c r="A3570" s="1"/>
      <c r="B3570" s="6" t="s">
        <v>14</v>
      </c>
      <c r="C3570" s="6">
        <v>1185732</v>
      </c>
      <c r="D3570" s="7">
        <v>44383</v>
      </c>
      <c r="E3570" s="6" t="s">
        <v>15</v>
      </c>
      <c r="F3570" s="6" t="s">
        <v>121</v>
      </c>
      <c r="G3570" s="6" t="s">
        <v>122</v>
      </c>
      <c r="H3570" s="6" t="s">
        <v>21</v>
      </c>
      <c r="I3570" s="25">
        <v>0.49999999999999994</v>
      </c>
      <c r="J3570" s="22">
        <v>2250</v>
      </c>
      <c r="K3570" s="23">
        <f t="shared" si="188"/>
        <v>1124.9999999999998</v>
      </c>
      <c r="L3570" s="23">
        <f t="shared" si="189"/>
        <v>337.49999999999994</v>
      </c>
      <c r="M3570" s="33">
        <v>0.3</v>
      </c>
      <c r="N3570" s="30">
        <f t="shared" si="199"/>
        <v>0.5</v>
      </c>
      <c r="O3570" s="31">
        <v>1125</v>
      </c>
      <c r="P3570" s="31">
        <v>337.5</v>
      </c>
      <c r="Q3570" s="30">
        <f t="shared" si="200"/>
        <v>562.49999999999989</v>
      </c>
      <c r="R3570" s="27">
        <f t="shared" si="201"/>
        <v>7</v>
      </c>
    </row>
    <row r="3571" spans="1:18">
      <c r="A3571" s="1"/>
      <c r="B3571" s="6" t="s">
        <v>14</v>
      </c>
      <c r="C3571" s="6">
        <v>1185732</v>
      </c>
      <c r="D3571" s="7">
        <v>44383</v>
      </c>
      <c r="E3571" s="6" t="s">
        <v>15</v>
      </c>
      <c r="F3571" s="6" t="s">
        <v>121</v>
      </c>
      <c r="G3571" s="6" t="s">
        <v>122</v>
      </c>
      <c r="H3571" s="6" t="s">
        <v>22</v>
      </c>
      <c r="I3571" s="25">
        <v>0.54999999999999993</v>
      </c>
      <c r="J3571" s="22">
        <v>4000</v>
      </c>
      <c r="K3571" s="23">
        <f t="shared" si="188"/>
        <v>2199.9999999999995</v>
      </c>
      <c r="L3571" s="23">
        <f t="shared" si="189"/>
        <v>879.99999999999989</v>
      </c>
      <c r="M3571" s="33">
        <v>0.4</v>
      </c>
      <c r="N3571" s="30">
        <f t="shared" si="199"/>
        <v>0.55000000000000004</v>
      </c>
      <c r="O3571" s="31">
        <v>2200</v>
      </c>
      <c r="P3571" s="31">
        <v>880</v>
      </c>
      <c r="Q3571" s="30">
        <f t="shared" si="200"/>
        <v>1209.9999999999998</v>
      </c>
      <c r="R3571" s="27">
        <f t="shared" si="201"/>
        <v>7</v>
      </c>
    </row>
    <row r="3572" spans="1:18">
      <c r="A3572" s="1"/>
      <c r="B3572" s="6" t="s">
        <v>14</v>
      </c>
      <c r="C3572" s="6">
        <v>1185732</v>
      </c>
      <c r="D3572" s="7">
        <v>44415</v>
      </c>
      <c r="E3572" s="6" t="s">
        <v>15</v>
      </c>
      <c r="F3572" s="6" t="s">
        <v>121</v>
      </c>
      <c r="G3572" s="6" t="s">
        <v>122</v>
      </c>
      <c r="H3572" s="6" t="s">
        <v>17</v>
      </c>
      <c r="I3572" s="25">
        <v>0.49999999999999994</v>
      </c>
      <c r="J3572" s="22">
        <v>5500</v>
      </c>
      <c r="K3572" s="23">
        <f t="shared" ref="K3572:K3826" si="202">I3572*J3572</f>
        <v>2749.9999999999995</v>
      </c>
      <c r="L3572" s="23">
        <f t="shared" ref="L3572:L3826" si="203">K3572*M3572</f>
        <v>962.49999999999977</v>
      </c>
      <c r="M3572" s="33">
        <v>0.35</v>
      </c>
      <c r="N3572" s="30">
        <f t="shared" si="199"/>
        <v>0.5</v>
      </c>
      <c r="O3572" s="31">
        <v>2750</v>
      </c>
      <c r="P3572" s="31">
        <v>962.5</v>
      </c>
      <c r="Q3572" s="30">
        <f t="shared" si="200"/>
        <v>1374.9999999999998</v>
      </c>
      <c r="R3572" s="27">
        <f t="shared" si="201"/>
        <v>8</v>
      </c>
    </row>
    <row r="3573" spans="1:18">
      <c r="A3573" s="1"/>
      <c r="B3573" s="6" t="s">
        <v>14</v>
      </c>
      <c r="C3573" s="6">
        <v>1185732</v>
      </c>
      <c r="D3573" s="7">
        <v>44415</v>
      </c>
      <c r="E3573" s="6" t="s">
        <v>15</v>
      </c>
      <c r="F3573" s="6" t="s">
        <v>121</v>
      </c>
      <c r="G3573" s="6" t="s">
        <v>122</v>
      </c>
      <c r="H3573" s="6" t="s">
        <v>18</v>
      </c>
      <c r="I3573" s="25">
        <v>0.45</v>
      </c>
      <c r="J3573" s="22">
        <v>3250</v>
      </c>
      <c r="K3573" s="23">
        <f t="shared" si="202"/>
        <v>1462.5</v>
      </c>
      <c r="L3573" s="23">
        <f t="shared" si="203"/>
        <v>511.87499999999994</v>
      </c>
      <c r="M3573" s="33">
        <v>0.35</v>
      </c>
      <c r="N3573" s="30">
        <f t="shared" si="199"/>
        <v>0.45</v>
      </c>
      <c r="O3573" s="31">
        <v>1462.5</v>
      </c>
      <c r="P3573" s="31">
        <v>511.875</v>
      </c>
      <c r="Q3573" s="30">
        <f t="shared" si="200"/>
        <v>658.125</v>
      </c>
      <c r="R3573" s="27">
        <f t="shared" si="201"/>
        <v>8</v>
      </c>
    </row>
    <row r="3574" spans="1:18">
      <c r="A3574" s="1"/>
      <c r="B3574" s="6" t="s">
        <v>14</v>
      </c>
      <c r="C3574" s="6">
        <v>1185732</v>
      </c>
      <c r="D3574" s="7">
        <v>44415</v>
      </c>
      <c r="E3574" s="6" t="s">
        <v>15</v>
      </c>
      <c r="F3574" s="6" t="s">
        <v>121</v>
      </c>
      <c r="G3574" s="6" t="s">
        <v>122</v>
      </c>
      <c r="H3574" s="6" t="s">
        <v>19</v>
      </c>
      <c r="I3574" s="25">
        <v>0.4</v>
      </c>
      <c r="J3574" s="22">
        <v>2500</v>
      </c>
      <c r="K3574" s="23">
        <f t="shared" si="202"/>
        <v>1000</v>
      </c>
      <c r="L3574" s="23">
        <f t="shared" si="203"/>
        <v>400</v>
      </c>
      <c r="M3574" s="33">
        <v>0.4</v>
      </c>
      <c r="N3574" s="30">
        <f t="shared" si="199"/>
        <v>0.4</v>
      </c>
      <c r="O3574" s="31">
        <v>1000</v>
      </c>
      <c r="P3574" s="31">
        <v>400</v>
      </c>
      <c r="Q3574" s="30">
        <f t="shared" si="200"/>
        <v>400</v>
      </c>
      <c r="R3574" s="27">
        <f t="shared" si="201"/>
        <v>8</v>
      </c>
    </row>
    <row r="3575" spans="1:18">
      <c r="A3575" s="1"/>
      <c r="B3575" s="6" t="s">
        <v>14</v>
      </c>
      <c r="C3575" s="6">
        <v>1185732</v>
      </c>
      <c r="D3575" s="7">
        <v>44415</v>
      </c>
      <c r="E3575" s="6" t="s">
        <v>15</v>
      </c>
      <c r="F3575" s="6" t="s">
        <v>121</v>
      </c>
      <c r="G3575" s="6" t="s">
        <v>122</v>
      </c>
      <c r="H3575" s="6" t="s">
        <v>20</v>
      </c>
      <c r="I3575" s="25">
        <v>0.4</v>
      </c>
      <c r="J3575" s="22">
        <v>1500</v>
      </c>
      <c r="K3575" s="23">
        <f t="shared" si="202"/>
        <v>600</v>
      </c>
      <c r="L3575" s="23">
        <f t="shared" si="203"/>
        <v>240</v>
      </c>
      <c r="M3575" s="33">
        <v>0.4</v>
      </c>
      <c r="N3575" s="30">
        <f t="shared" si="199"/>
        <v>0.4</v>
      </c>
      <c r="O3575" s="31">
        <v>600</v>
      </c>
      <c r="P3575" s="31">
        <v>240</v>
      </c>
      <c r="Q3575" s="30">
        <f t="shared" si="200"/>
        <v>240</v>
      </c>
      <c r="R3575" s="27">
        <f t="shared" si="201"/>
        <v>8</v>
      </c>
    </row>
    <row r="3576" spans="1:18">
      <c r="A3576" s="1"/>
      <c r="B3576" s="6" t="s">
        <v>14</v>
      </c>
      <c r="C3576" s="6">
        <v>1185732</v>
      </c>
      <c r="D3576" s="7">
        <v>44415</v>
      </c>
      <c r="E3576" s="6" t="s">
        <v>15</v>
      </c>
      <c r="F3576" s="6" t="s">
        <v>121</v>
      </c>
      <c r="G3576" s="6" t="s">
        <v>122</v>
      </c>
      <c r="H3576" s="6" t="s">
        <v>21</v>
      </c>
      <c r="I3576" s="25">
        <v>0.49999999999999994</v>
      </c>
      <c r="J3576" s="22">
        <v>1250</v>
      </c>
      <c r="K3576" s="23">
        <f t="shared" si="202"/>
        <v>624.99999999999989</v>
      </c>
      <c r="L3576" s="23">
        <f t="shared" si="203"/>
        <v>187.49999999999997</v>
      </c>
      <c r="M3576" s="33">
        <v>0.3</v>
      </c>
      <c r="N3576" s="30">
        <f t="shared" si="199"/>
        <v>0.5</v>
      </c>
      <c r="O3576" s="31">
        <v>625</v>
      </c>
      <c r="P3576" s="31">
        <v>187.5</v>
      </c>
      <c r="Q3576" s="30">
        <f t="shared" si="200"/>
        <v>312.49999999999994</v>
      </c>
      <c r="R3576" s="27">
        <f t="shared" si="201"/>
        <v>8</v>
      </c>
    </row>
    <row r="3577" spans="1:18">
      <c r="A3577" s="1"/>
      <c r="B3577" s="6" t="s">
        <v>14</v>
      </c>
      <c r="C3577" s="6">
        <v>1185732</v>
      </c>
      <c r="D3577" s="7">
        <v>44415</v>
      </c>
      <c r="E3577" s="6" t="s">
        <v>15</v>
      </c>
      <c r="F3577" s="6" t="s">
        <v>121</v>
      </c>
      <c r="G3577" s="6" t="s">
        <v>122</v>
      </c>
      <c r="H3577" s="6" t="s">
        <v>22</v>
      </c>
      <c r="I3577" s="25">
        <v>0.54999999999999993</v>
      </c>
      <c r="J3577" s="22">
        <v>3000</v>
      </c>
      <c r="K3577" s="23">
        <f t="shared" si="202"/>
        <v>1649.9999999999998</v>
      </c>
      <c r="L3577" s="23">
        <f t="shared" si="203"/>
        <v>660</v>
      </c>
      <c r="M3577" s="33">
        <v>0.4</v>
      </c>
      <c r="N3577" s="30">
        <f t="shared" si="199"/>
        <v>0.55000000000000004</v>
      </c>
      <c r="O3577" s="31">
        <v>1650</v>
      </c>
      <c r="P3577" s="31">
        <v>660</v>
      </c>
      <c r="Q3577" s="30">
        <f t="shared" si="200"/>
        <v>907.5</v>
      </c>
      <c r="R3577" s="27">
        <f t="shared" si="201"/>
        <v>8</v>
      </c>
    </row>
    <row r="3578" spans="1:18">
      <c r="A3578" s="1"/>
      <c r="B3578" s="6" t="s">
        <v>14</v>
      </c>
      <c r="C3578" s="6">
        <v>1185732</v>
      </c>
      <c r="D3578" s="7">
        <v>44445</v>
      </c>
      <c r="E3578" s="6" t="s">
        <v>15</v>
      </c>
      <c r="F3578" s="6" t="s">
        <v>121</v>
      </c>
      <c r="G3578" s="6" t="s">
        <v>122</v>
      </c>
      <c r="H3578" s="6" t="s">
        <v>17</v>
      </c>
      <c r="I3578" s="25">
        <v>0.49999999999999994</v>
      </c>
      <c r="J3578" s="22">
        <v>4250</v>
      </c>
      <c r="K3578" s="23">
        <f t="shared" si="202"/>
        <v>2124.9999999999995</v>
      </c>
      <c r="L3578" s="23">
        <f t="shared" si="203"/>
        <v>743.74999999999977</v>
      </c>
      <c r="M3578" s="33">
        <v>0.35</v>
      </c>
      <c r="N3578" s="30">
        <f t="shared" si="199"/>
        <v>0.5</v>
      </c>
      <c r="O3578" s="31">
        <v>2125</v>
      </c>
      <c r="P3578" s="31">
        <v>743.75</v>
      </c>
      <c r="Q3578" s="30">
        <f t="shared" si="200"/>
        <v>1062.4999999999998</v>
      </c>
      <c r="R3578" s="27">
        <f t="shared" si="201"/>
        <v>9</v>
      </c>
    </row>
    <row r="3579" spans="1:18">
      <c r="A3579" s="1"/>
      <c r="B3579" s="6" t="s">
        <v>14</v>
      </c>
      <c r="C3579" s="6">
        <v>1185732</v>
      </c>
      <c r="D3579" s="7">
        <v>44445</v>
      </c>
      <c r="E3579" s="6" t="s">
        <v>15</v>
      </c>
      <c r="F3579" s="6" t="s">
        <v>121</v>
      </c>
      <c r="G3579" s="6" t="s">
        <v>122</v>
      </c>
      <c r="H3579" s="6" t="s">
        <v>18</v>
      </c>
      <c r="I3579" s="25">
        <v>0.45</v>
      </c>
      <c r="J3579" s="22">
        <v>2250</v>
      </c>
      <c r="K3579" s="23">
        <f t="shared" si="202"/>
        <v>1012.5</v>
      </c>
      <c r="L3579" s="23">
        <f t="shared" si="203"/>
        <v>354.375</v>
      </c>
      <c r="M3579" s="33">
        <v>0.35</v>
      </c>
      <c r="N3579" s="30">
        <f t="shared" si="199"/>
        <v>0.45</v>
      </c>
      <c r="O3579" s="31">
        <v>1012.5</v>
      </c>
      <c r="P3579" s="31">
        <v>354.375</v>
      </c>
      <c r="Q3579" s="30">
        <f t="shared" si="200"/>
        <v>455.625</v>
      </c>
      <c r="R3579" s="27">
        <f t="shared" si="201"/>
        <v>9</v>
      </c>
    </row>
    <row r="3580" spans="1:18">
      <c r="A3580" s="1"/>
      <c r="B3580" s="6" t="s">
        <v>14</v>
      </c>
      <c r="C3580" s="6">
        <v>1185732</v>
      </c>
      <c r="D3580" s="7">
        <v>44445</v>
      </c>
      <c r="E3580" s="6" t="s">
        <v>15</v>
      </c>
      <c r="F3580" s="6" t="s">
        <v>121</v>
      </c>
      <c r="G3580" s="6" t="s">
        <v>122</v>
      </c>
      <c r="H3580" s="6" t="s">
        <v>19</v>
      </c>
      <c r="I3580" s="25">
        <v>0.4</v>
      </c>
      <c r="J3580" s="22">
        <v>1250</v>
      </c>
      <c r="K3580" s="23">
        <f t="shared" si="202"/>
        <v>500</v>
      </c>
      <c r="L3580" s="23">
        <f t="shared" si="203"/>
        <v>200</v>
      </c>
      <c r="M3580" s="33">
        <v>0.4</v>
      </c>
      <c r="N3580" s="30">
        <f t="shared" si="199"/>
        <v>0.4</v>
      </c>
      <c r="O3580" s="31">
        <v>500</v>
      </c>
      <c r="P3580" s="31">
        <v>200</v>
      </c>
      <c r="Q3580" s="30">
        <f t="shared" si="200"/>
        <v>200</v>
      </c>
      <c r="R3580" s="27">
        <f t="shared" si="201"/>
        <v>9</v>
      </c>
    </row>
    <row r="3581" spans="1:18">
      <c r="A3581" s="1"/>
      <c r="B3581" s="6" t="s">
        <v>14</v>
      </c>
      <c r="C3581" s="6">
        <v>1185732</v>
      </c>
      <c r="D3581" s="7">
        <v>44445</v>
      </c>
      <c r="E3581" s="6" t="s">
        <v>15</v>
      </c>
      <c r="F3581" s="6" t="s">
        <v>121</v>
      </c>
      <c r="G3581" s="6" t="s">
        <v>122</v>
      </c>
      <c r="H3581" s="6" t="s">
        <v>20</v>
      </c>
      <c r="I3581" s="25">
        <v>0.4</v>
      </c>
      <c r="J3581" s="22">
        <v>1000</v>
      </c>
      <c r="K3581" s="23">
        <f t="shared" si="202"/>
        <v>400</v>
      </c>
      <c r="L3581" s="23">
        <f t="shared" si="203"/>
        <v>160</v>
      </c>
      <c r="M3581" s="33">
        <v>0.4</v>
      </c>
      <c r="N3581" s="30">
        <f t="shared" si="199"/>
        <v>0.4</v>
      </c>
      <c r="O3581" s="31">
        <v>400</v>
      </c>
      <c r="P3581" s="31">
        <v>160</v>
      </c>
      <c r="Q3581" s="30">
        <f t="shared" si="200"/>
        <v>160</v>
      </c>
      <c r="R3581" s="27">
        <f t="shared" si="201"/>
        <v>9</v>
      </c>
    </row>
    <row r="3582" spans="1:18">
      <c r="A3582" s="1"/>
      <c r="B3582" s="6" t="s">
        <v>14</v>
      </c>
      <c r="C3582" s="6">
        <v>1185732</v>
      </c>
      <c r="D3582" s="7">
        <v>44445</v>
      </c>
      <c r="E3582" s="6" t="s">
        <v>15</v>
      </c>
      <c r="F3582" s="6" t="s">
        <v>121</v>
      </c>
      <c r="G3582" s="6" t="s">
        <v>122</v>
      </c>
      <c r="H3582" s="6" t="s">
        <v>21</v>
      </c>
      <c r="I3582" s="25">
        <v>0.49999999999999994</v>
      </c>
      <c r="J3582" s="22">
        <v>1000</v>
      </c>
      <c r="K3582" s="23">
        <f t="shared" si="202"/>
        <v>499.99999999999994</v>
      </c>
      <c r="L3582" s="23">
        <f t="shared" si="203"/>
        <v>149.99999999999997</v>
      </c>
      <c r="M3582" s="33">
        <v>0.3</v>
      </c>
      <c r="N3582" s="30">
        <f t="shared" si="199"/>
        <v>0.5</v>
      </c>
      <c r="O3582" s="31">
        <v>500</v>
      </c>
      <c r="P3582" s="31">
        <v>150</v>
      </c>
      <c r="Q3582" s="30">
        <f t="shared" si="200"/>
        <v>249.99999999999997</v>
      </c>
      <c r="R3582" s="27">
        <f>MONTH(D3582)</f>
        <v>9</v>
      </c>
    </row>
    <row r="3583" spans="1:18">
      <c r="A3583" s="1"/>
      <c r="B3583" s="6" t="s">
        <v>14</v>
      </c>
      <c r="C3583" s="6">
        <v>1185732</v>
      </c>
      <c r="D3583" s="7">
        <v>44445</v>
      </c>
      <c r="E3583" s="6" t="s">
        <v>15</v>
      </c>
      <c r="F3583" s="6" t="s">
        <v>121</v>
      </c>
      <c r="G3583" s="6" t="s">
        <v>122</v>
      </c>
      <c r="H3583" s="6" t="s">
        <v>22</v>
      </c>
      <c r="I3583" s="25">
        <v>0.54999999999999993</v>
      </c>
      <c r="J3583" s="22">
        <v>2000</v>
      </c>
      <c r="K3583" s="23">
        <f t="shared" si="202"/>
        <v>1099.9999999999998</v>
      </c>
      <c r="L3583" s="23">
        <f t="shared" si="203"/>
        <v>439.99999999999994</v>
      </c>
      <c r="M3583" s="33">
        <v>0.4</v>
      </c>
      <c r="N3583" s="30">
        <f t="shared" si="199"/>
        <v>0.55000000000000004</v>
      </c>
      <c r="O3583" s="31">
        <v>1100</v>
      </c>
      <c r="P3583" s="31">
        <v>440</v>
      </c>
      <c r="Q3583" s="30">
        <f t="shared" si="200"/>
        <v>604.99999999999989</v>
      </c>
      <c r="R3583" s="27">
        <f t="shared" ref="R3583:R3646" si="204">MONTH(D3583)</f>
        <v>9</v>
      </c>
    </row>
    <row r="3584" spans="1:18">
      <c r="A3584" s="1"/>
      <c r="B3584" s="6" t="s">
        <v>14</v>
      </c>
      <c r="C3584" s="6">
        <v>1185732</v>
      </c>
      <c r="D3584" s="7">
        <v>44477</v>
      </c>
      <c r="E3584" s="6" t="s">
        <v>15</v>
      </c>
      <c r="F3584" s="6" t="s">
        <v>121</v>
      </c>
      <c r="G3584" s="6" t="s">
        <v>122</v>
      </c>
      <c r="H3584" s="6" t="s">
        <v>17</v>
      </c>
      <c r="I3584" s="25">
        <v>0.54999999999999993</v>
      </c>
      <c r="J3584" s="22">
        <v>3750</v>
      </c>
      <c r="K3584" s="23">
        <f t="shared" si="202"/>
        <v>2062.4999999999995</v>
      </c>
      <c r="L3584" s="23">
        <f t="shared" si="203"/>
        <v>721.87499999999977</v>
      </c>
      <c r="M3584" s="33">
        <v>0.35</v>
      </c>
      <c r="N3584" s="30">
        <f t="shared" si="199"/>
        <v>0.55000000000000004</v>
      </c>
      <c r="O3584" s="31">
        <v>2062.5</v>
      </c>
      <c r="P3584" s="31">
        <v>721.875</v>
      </c>
      <c r="Q3584" s="30">
        <f t="shared" si="200"/>
        <v>1134.3749999999998</v>
      </c>
      <c r="R3584" s="27">
        <f t="shared" si="204"/>
        <v>10</v>
      </c>
    </row>
    <row r="3585" spans="1:18">
      <c r="A3585" s="1"/>
      <c r="B3585" s="6" t="s">
        <v>14</v>
      </c>
      <c r="C3585" s="6">
        <v>1185732</v>
      </c>
      <c r="D3585" s="7">
        <v>44477</v>
      </c>
      <c r="E3585" s="6" t="s">
        <v>15</v>
      </c>
      <c r="F3585" s="6" t="s">
        <v>121</v>
      </c>
      <c r="G3585" s="6" t="s">
        <v>122</v>
      </c>
      <c r="H3585" s="6" t="s">
        <v>18</v>
      </c>
      <c r="I3585" s="25">
        <v>0.5</v>
      </c>
      <c r="J3585" s="22">
        <v>2000</v>
      </c>
      <c r="K3585" s="23">
        <f t="shared" si="202"/>
        <v>1000</v>
      </c>
      <c r="L3585" s="23">
        <f t="shared" si="203"/>
        <v>350</v>
      </c>
      <c r="M3585" s="33">
        <v>0.35</v>
      </c>
      <c r="N3585" s="30">
        <f t="shared" si="199"/>
        <v>0.5</v>
      </c>
      <c r="O3585" s="31">
        <v>1000</v>
      </c>
      <c r="P3585" s="31">
        <v>350</v>
      </c>
      <c r="Q3585" s="30">
        <f t="shared" si="200"/>
        <v>500</v>
      </c>
      <c r="R3585" s="27">
        <f t="shared" si="204"/>
        <v>10</v>
      </c>
    </row>
    <row r="3586" spans="1:18">
      <c r="A3586" s="1"/>
      <c r="B3586" s="6" t="s">
        <v>14</v>
      </c>
      <c r="C3586" s="6">
        <v>1185732</v>
      </c>
      <c r="D3586" s="7">
        <v>44477</v>
      </c>
      <c r="E3586" s="6" t="s">
        <v>15</v>
      </c>
      <c r="F3586" s="6" t="s">
        <v>121</v>
      </c>
      <c r="G3586" s="6" t="s">
        <v>122</v>
      </c>
      <c r="H3586" s="6" t="s">
        <v>19</v>
      </c>
      <c r="I3586" s="25">
        <v>0.5</v>
      </c>
      <c r="J3586" s="22">
        <v>1000</v>
      </c>
      <c r="K3586" s="23">
        <f t="shared" si="202"/>
        <v>500</v>
      </c>
      <c r="L3586" s="23">
        <f t="shared" si="203"/>
        <v>200</v>
      </c>
      <c r="M3586" s="33">
        <v>0.4</v>
      </c>
      <c r="N3586" s="30">
        <f t="shared" si="199"/>
        <v>0.5</v>
      </c>
      <c r="O3586" s="31">
        <v>500</v>
      </c>
      <c r="P3586" s="31">
        <v>200</v>
      </c>
      <c r="Q3586" s="30">
        <f t="shared" si="200"/>
        <v>250</v>
      </c>
      <c r="R3586" s="27">
        <f t="shared" si="204"/>
        <v>10</v>
      </c>
    </row>
    <row r="3587" spans="1:18">
      <c r="A3587" s="1"/>
      <c r="B3587" s="6" t="s">
        <v>14</v>
      </c>
      <c r="C3587" s="6">
        <v>1185732</v>
      </c>
      <c r="D3587" s="7">
        <v>44477</v>
      </c>
      <c r="E3587" s="6" t="s">
        <v>15</v>
      </c>
      <c r="F3587" s="6" t="s">
        <v>121</v>
      </c>
      <c r="G3587" s="6" t="s">
        <v>122</v>
      </c>
      <c r="H3587" s="6" t="s">
        <v>20</v>
      </c>
      <c r="I3587" s="25">
        <v>0.5</v>
      </c>
      <c r="J3587" s="22">
        <v>750</v>
      </c>
      <c r="K3587" s="23">
        <f t="shared" si="202"/>
        <v>375</v>
      </c>
      <c r="L3587" s="23">
        <f t="shared" si="203"/>
        <v>150</v>
      </c>
      <c r="M3587" s="33">
        <v>0.4</v>
      </c>
      <c r="N3587" s="30">
        <f t="shared" ref="N3587:N3650" si="205">_xlfn.NUMBERVALUE(SUBSTITUTE(I3587,"$",""))</f>
        <v>0.5</v>
      </c>
      <c r="O3587" s="31">
        <v>375</v>
      </c>
      <c r="P3587" s="31">
        <v>150</v>
      </c>
      <c r="Q3587" s="30">
        <f t="shared" ref="Q3587:Q3650" si="206">N3587*K3587</f>
        <v>187.5</v>
      </c>
      <c r="R3587" s="27">
        <f t="shared" si="204"/>
        <v>10</v>
      </c>
    </row>
    <row r="3588" spans="1:18">
      <c r="A3588" s="1"/>
      <c r="B3588" s="6" t="s">
        <v>14</v>
      </c>
      <c r="C3588" s="6">
        <v>1185732</v>
      </c>
      <c r="D3588" s="7">
        <v>44477</v>
      </c>
      <c r="E3588" s="6" t="s">
        <v>15</v>
      </c>
      <c r="F3588" s="6" t="s">
        <v>121</v>
      </c>
      <c r="G3588" s="6" t="s">
        <v>122</v>
      </c>
      <c r="H3588" s="6" t="s">
        <v>21</v>
      </c>
      <c r="I3588" s="25">
        <v>0.6</v>
      </c>
      <c r="J3588" s="22">
        <v>750</v>
      </c>
      <c r="K3588" s="23">
        <f t="shared" si="202"/>
        <v>450</v>
      </c>
      <c r="L3588" s="23">
        <f t="shared" si="203"/>
        <v>135</v>
      </c>
      <c r="M3588" s="33">
        <v>0.3</v>
      </c>
      <c r="N3588" s="30">
        <f t="shared" si="205"/>
        <v>0.6</v>
      </c>
      <c r="O3588" s="31">
        <v>450</v>
      </c>
      <c r="P3588" s="31">
        <v>135</v>
      </c>
      <c r="Q3588" s="30">
        <f t="shared" si="206"/>
        <v>270</v>
      </c>
      <c r="R3588" s="27">
        <f t="shared" si="204"/>
        <v>10</v>
      </c>
    </row>
    <row r="3589" spans="1:18">
      <c r="A3589" s="1"/>
      <c r="B3589" s="6" t="s">
        <v>14</v>
      </c>
      <c r="C3589" s="6">
        <v>1185732</v>
      </c>
      <c r="D3589" s="7">
        <v>44477</v>
      </c>
      <c r="E3589" s="6" t="s">
        <v>15</v>
      </c>
      <c r="F3589" s="6" t="s">
        <v>121</v>
      </c>
      <c r="G3589" s="6" t="s">
        <v>122</v>
      </c>
      <c r="H3589" s="6" t="s">
        <v>22</v>
      </c>
      <c r="I3589" s="25">
        <v>0.64999999999999991</v>
      </c>
      <c r="J3589" s="22">
        <v>2000</v>
      </c>
      <c r="K3589" s="23">
        <f t="shared" si="202"/>
        <v>1299.9999999999998</v>
      </c>
      <c r="L3589" s="23">
        <f t="shared" si="203"/>
        <v>519.99999999999989</v>
      </c>
      <c r="M3589" s="33">
        <v>0.4</v>
      </c>
      <c r="N3589" s="30">
        <f t="shared" si="205"/>
        <v>0.65</v>
      </c>
      <c r="O3589" s="31">
        <v>1300</v>
      </c>
      <c r="P3589" s="31">
        <v>520</v>
      </c>
      <c r="Q3589" s="30">
        <f t="shared" si="206"/>
        <v>844.99999999999989</v>
      </c>
      <c r="R3589" s="27">
        <f t="shared" si="204"/>
        <v>10</v>
      </c>
    </row>
    <row r="3590" spans="1:18">
      <c r="A3590" s="1"/>
      <c r="B3590" s="6" t="s">
        <v>14</v>
      </c>
      <c r="C3590" s="6">
        <v>1185732</v>
      </c>
      <c r="D3590" s="7">
        <v>44507</v>
      </c>
      <c r="E3590" s="6" t="s">
        <v>15</v>
      </c>
      <c r="F3590" s="6" t="s">
        <v>121</v>
      </c>
      <c r="G3590" s="6" t="s">
        <v>122</v>
      </c>
      <c r="H3590" s="6" t="s">
        <v>17</v>
      </c>
      <c r="I3590" s="25">
        <v>0.6</v>
      </c>
      <c r="J3590" s="22">
        <v>3500</v>
      </c>
      <c r="K3590" s="23">
        <f t="shared" si="202"/>
        <v>2100</v>
      </c>
      <c r="L3590" s="23">
        <f t="shared" si="203"/>
        <v>735</v>
      </c>
      <c r="M3590" s="33">
        <v>0.35</v>
      </c>
      <c r="N3590" s="30">
        <f t="shared" si="205"/>
        <v>0.6</v>
      </c>
      <c r="O3590" s="31">
        <v>2100</v>
      </c>
      <c r="P3590" s="31">
        <v>735</v>
      </c>
      <c r="Q3590" s="30">
        <f t="shared" si="206"/>
        <v>1260</v>
      </c>
      <c r="R3590" s="27">
        <f t="shared" si="204"/>
        <v>11</v>
      </c>
    </row>
    <row r="3591" spans="1:18">
      <c r="A3591" s="1"/>
      <c r="B3591" s="6" t="s">
        <v>14</v>
      </c>
      <c r="C3591" s="6">
        <v>1185732</v>
      </c>
      <c r="D3591" s="7">
        <v>44507</v>
      </c>
      <c r="E3591" s="6" t="s">
        <v>15</v>
      </c>
      <c r="F3591" s="6" t="s">
        <v>121</v>
      </c>
      <c r="G3591" s="6" t="s">
        <v>122</v>
      </c>
      <c r="H3591" s="6" t="s">
        <v>18</v>
      </c>
      <c r="I3591" s="25">
        <v>0.5</v>
      </c>
      <c r="J3591" s="22">
        <v>2250</v>
      </c>
      <c r="K3591" s="23">
        <f t="shared" si="202"/>
        <v>1125</v>
      </c>
      <c r="L3591" s="23">
        <f t="shared" si="203"/>
        <v>393.75</v>
      </c>
      <c r="M3591" s="33">
        <v>0.35</v>
      </c>
      <c r="N3591" s="30">
        <f t="shared" si="205"/>
        <v>0.5</v>
      </c>
      <c r="O3591" s="31">
        <v>1125</v>
      </c>
      <c r="P3591" s="31">
        <v>393.75</v>
      </c>
      <c r="Q3591" s="30">
        <f t="shared" si="206"/>
        <v>562.5</v>
      </c>
      <c r="R3591" s="27">
        <f t="shared" si="204"/>
        <v>11</v>
      </c>
    </row>
    <row r="3592" spans="1:18">
      <c r="A3592" s="1"/>
      <c r="B3592" s="6" t="s">
        <v>14</v>
      </c>
      <c r="C3592" s="6">
        <v>1185732</v>
      </c>
      <c r="D3592" s="7">
        <v>44507</v>
      </c>
      <c r="E3592" s="6" t="s">
        <v>15</v>
      </c>
      <c r="F3592" s="6" t="s">
        <v>121</v>
      </c>
      <c r="G3592" s="6" t="s">
        <v>122</v>
      </c>
      <c r="H3592" s="6" t="s">
        <v>19</v>
      </c>
      <c r="I3592" s="25">
        <v>0.5</v>
      </c>
      <c r="J3592" s="22">
        <v>2200</v>
      </c>
      <c r="K3592" s="23">
        <f t="shared" si="202"/>
        <v>1100</v>
      </c>
      <c r="L3592" s="23">
        <f t="shared" si="203"/>
        <v>440</v>
      </c>
      <c r="M3592" s="33">
        <v>0.4</v>
      </c>
      <c r="N3592" s="30">
        <f t="shared" si="205"/>
        <v>0.5</v>
      </c>
      <c r="O3592" s="31">
        <v>1100</v>
      </c>
      <c r="P3592" s="31">
        <v>440</v>
      </c>
      <c r="Q3592" s="30">
        <f t="shared" si="206"/>
        <v>550</v>
      </c>
      <c r="R3592" s="27">
        <f t="shared" si="204"/>
        <v>11</v>
      </c>
    </row>
    <row r="3593" spans="1:18">
      <c r="A3593" s="1"/>
      <c r="B3593" s="6" t="s">
        <v>14</v>
      </c>
      <c r="C3593" s="6">
        <v>1185732</v>
      </c>
      <c r="D3593" s="7">
        <v>44507</v>
      </c>
      <c r="E3593" s="6" t="s">
        <v>15</v>
      </c>
      <c r="F3593" s="6" t="s">
        <v>121</v>
      </c>
      <c r="G3593" s="6" t="s">
        <v>122</v>
      </c>
      <c r="H3593" s="6" t="s">
        <v>20</v>
      </c>
      <c r="I3593" s="25">
        <v>0.5</v>
      </c>
      <c r="J3593" s="22">
        <v>2000</v>
      </c>
      <c r="K3593" s="23">
        <f t="shared" si="202"/>
        <v>1000</v>
      </c>
      <c r="L3593" s="23">
        <f t="shared" si="203"/>
        <v>400</v>
      </c>
      <c r="M3593" s="33">
        <v>0.4</v>
      </c>
      <c r="N3593" s="30">
        <f t="shared" si="205"/>
        <v>0.5</v>
      </c>
      <c r="O3593" s="31">
        <v>1000</v>
      </c>
      <c r="P3593" s="31">
        <v>400</v>
      </c>
      <c r="Q3593" s="30">
        <f t="shared" si="206"/>
        <v>500</v>
      </c>
      <c r="R3593" s="27">
        <f t="shared" si="204"/>
        <v>11</v>
      </c>
    </row>
    <row r="3594" spans="1:18">
      <c r="A3594" s="1"/>
      <c r="B3594" s="6" t="s">
        <v>14</v>
      </c>
      <c r="C3594" s="6">
        <v>1185732</v>
      </c>
      <c r="D3594" s="7">
        <v>44507</v>
      </c>
      <c r="E3594" s="6" t="s">
        <v>15</v>
      </c>
      <c r="F3594" s="6" t="s">
        <v>121</v>
      </c>
      <c r="G3594" s="6" t="s">
        <v>122</v>
      </c>
      <c r="H3594" s="6" t="s">
        <v>21</v>
      </c>
      <c r="I3594" s="25">
        <v>0.6</v>
      </c>
      <c r="J3594" s="22">
        <v>1750</v>
      </c>
      <c r="K3594" s="23">
        <f t="shared" si="202"/>
        <v>1050</v>
      </c>
      <c r="L3594" s="23">
        <f t="shared" si="203"/>
        <v>315</v>
      </c>
      <c r="M3594" s="33">
        <v>0.3</v>
      </c>
      <c r="N3594" s="30">
        <f t="shared" si="205"/>
        <v>0.6</v>
      </c>
      <c r="O3594" s="31">
        <v>1050</v>
      </c>
      <c r="P3594" s="31">
        <v>315</v>
      </c>
      <c r="Q3594" s="30">
        <f t="shared" si="206"/>
        <v>630</v>
      </c>
      <c r="R3594" s="27">
        <f t="shared" si="204"/>
        <v>11</v>
      </c>
    </row>
    <row r="3595" spans="1:18">
      <c r="A3595" s="1"/>
      <c r="B3595" s="6" t="s">
        <v>14</v>
      </c>
      <c r="C3595" s="6">
        <v>1185732</v>
      </c>
      <c r="D3595" s="7">
        <v>44507</v>
      </c>
      <c r="E3595" s="6" t="s">
        <v>15</v>
      </c>
      <c r="F3595" s="6" t="s">
        <v>121</v>
      </c>
      <c r="G3595" s="6" t="s">
        <v>122</v>
      </c>
      <c r="H3595" s="6" t="s">
        <v>22</v>
      </c>
      <c r="I3595" s="25">
        <v>0.64999999999999991</v>
      </c>
      <c r="J3595" s="22">
        <v>2750</v>
      </c>
      <c r="K3595" s="23">
        <f t="shared" si="202"/>
        <v>1787.4999999999998</v>
      </c>
      <c r="L3595" s="23">
        <f t="shared" si="203"/>
        <v>715</v>
      </c>
      <c r="M3595" s="33">
        <v>0.4</v>
      </c>
      <c r="N3595" s="30">
        <f t="shared" si="205"/>
        <v>0.65</v>
      </c>
      <c r="O3595" s="31">
        <v>1787.5</v>
      </c>
      <c r="P3595" s="31">
        <v>715</v>
      </c>
      <c r="Q3595" s="30">
        <f t="shared" si="206"/>
        <v>1161.875</v>
      </c>
      <c r="R3595" s="27">
        <f t="shared" si="204"/>
        <v>11</v>
      </c>
    </row>
    <row r="3596" spans="1:18">
      <c r="A3596" s="1"/>
      <c r="B3596" s="6" t="s">
        <v>14</v>
      </c>
      <c r="C3596" s="6">
        <v>1185732</v>
      </c>
      <c r="D3596" s="7">
        <v>44536</v>
      </c>
      <c r="E3596" s="6" t="s">
        <v>15</v>
      </c>
      <c r="F3596" s="6" t="s">
        <v>121</v>
      </c>
      <c r="G3596" s="6" t="s">
        <v>122</v>
      </c>
      <c r="H3596" s="6" t="s">
        <v>17</v>
      </c>
      <c r="I3596" s="25">
        <v>0.6</v>
      </c>
      <c r="J3596" s="22">
        <v>5000</v>
      </c>
      <c r="K3596" s="23">
        <f t="shared" si="202"/>
        <v>3000</v>
      </c>
      <c r="L3596" s="23">
        <f t="shared" si="203"/>
        <v>1050</v>
      </c>
      <c r="M3596" s="33">
        <v>0.35</v>
      </c>
      <c r="N3596" s="30">
        <f t="shared" si="205"/>
        <v>0.6</v>
      </c>
      <c r="O3596" s="31">
        <v>3000</v>
      </c>
      <c r="P3596" s="31">
        <v>1050</v>
      </c>
      <c r="Q3596" s="30">
        <f t="shared" si="206"/>
        <v>1800</v>
      </c>
      <c r="R3596" s="27">
        <f t="shared" si="204"/>
        <v>12</v>
      </c>
    </row>
    <row r="3597" spans="1:18">
      <c r="A3597" s="1"/>
      <c r="B3597" s="6" t="s">
        <v>14</v>
      </c>
      <c r="C3597" s="6">
        <v>1185732</v>
      </c>
      <c r="D3597" s="7">
        <v>44536</v>
      </c>
      <c r="E3597" s="6" t="s">
        <v>15</v>
      </c>
      <c r="F3597" s="6" t="s">
        <v>121</v>
      </c>
      <c r="G3597" s="6" t="s">
        <v>122</v>
      </c>
      <c r="H3597" s="6" t="s">
        <v>18</v>
      </c>
      <c r="I3597" s="25">
        <v>0.5</v>
      </c>
      <c r="J3597" s="22">
        <v>3000</v>
      </c>
      <c r="K3597" s="23">
        <f t="shared" si="202"/>
        <v>1500</v>
      </c>
      <c r="L3597" s="23">
        <f t="shared" si="203"/>
        <v>525</v>
      </c>
      <c r="M3597" s="33">
        <v>0.35</v>
      </c>
      <c r="N3597" s="30">
        <f t="shared" si="205"/>
        <v>0.5</v>
      </c>
      <c r="O3597" s="31">
        <v>1500</v>
      </c>
      <c r="P3597" s="31">
        <v>525</v>
      </c>
      <c r="Q3597" s="30">
        <f t="shared" si="206"/>
        <v>750</v>
      </c>
      <c r="R3597" s="27">
        <f t="shared" si="204"/>
        <v>12</v>
      </c>
    </row>
    <row r="3598" spans="1:18">
      <c r="A3598" s="1"/>
      <c r="B3598" s="6" t="s">
        <v>14</v>
      </c>
      <c r="C3598" s="6">
        <v>1185732</v>
      </c>
      <c r="D3598" s="7">
        <v>44536</v>
      </c>
      <c r="E3598" s="6" t="s">
        <v>15</v>
      </c>
      <c r="F3598" s="6" t="s">
        <v>121</v>
      </c>
      <c r="G3598" s="6" t="s">
        <v>122</v>
      </c>
      <c r="H3598" s="6" t="s">
        <v>19</v>
      </c>
      <c r="I3598" s="25">
        <v>0.5</v>
      </c>
      <c r="J3598" s="22">
        <v>2750</v>
      </c>
      <c r="K3598" s="23">
        <f t="shared" si="202"/>
        <v>1375</v>
      </c>
      <c r="L3598" s="23">
        <f t="shared" si="203"/>
        <v>550</v>
      </c>
      <c r="M3598" s="33">
        <v>0.4</v>
      </c>
      <c r="N3598" s="30">
        <f t="shared" si="205"/>
        <v>0.5</v>
      </c>
      <c r="O3598" s="31">
        <v>1375</v>
      </c>
      <c r="P3598" s="31">
        <v>550</v>
      </c>
      <c r="Q3598" s="30">
        <f t="shared" si="206"/>
        <v>687.5</v>
      </c>
      <c r="R3598" s="27">
        <f t="shared" si="204"/>
        <v>12</v>
      </c>
    </row>
    <row r="3599" spans="1:18">
      <c r="A3599" s="1"/>
      <c r="B3599" s="6" t="s">
        <v>14</v>
      </c>
      <c r="C3599" s="6">
        <v>1185732</v>
      </c>
      <c r="D3599" s="7">
        <v>44536</v>
      </c>
      <c r="E3599" s="6" t="s">
        <v>15</v>
      </c>
      <c r="F3599" s="6" t="s">
        <v>121</v>
      </c>
      <c r="G3599" s="6" t="s">
        <v>122</v>
      </c>
      <c r="H3599" s="6" t="s">
        <v>20</v>
      </c>
      <c r="I3599" s="25">
        <v>0.5</v>
      </c>
      <c r="J3599" s="22">
        <v>2250</v>
      </c>
      <c r="K3599" s="23">
        <f t="shared" si="202"/>
        <v>1125</v>
      </c>
      <c r="L3599" s="23">
        <f t="shared" si="203"/>
        <v>450</v>
      </c>
      <c r="M3599" s="33">
        <v>0.4</v>
      </c>
      <c r="N3599" s="30">
        <f t="shared" si="205"/>
        <v>0.5</v>
      </c>
      <c r="O3599" s="31">
        <v>1125</v>
      </c>
      <c r="P3599" s="31">
        <v>450</v>
      </c>
      <c r="Q3599" s="30">
        <f t="shared" si="206"/>
        <v>562.5</v>
      </c>
      <c r="R3599" s="27">
        <f t="shared" si="204"/>
        <v>12</v>
      </c>
    </row>
    <row r="3600" spans="1:18">
      <c r="A3600" s="1"/>
      <c r="B3600" s="6" t="s">
        <v>14</v>
      </c>
      <c r="C3600" s="6">
        <v>1185732</v>
      </c>
      <c r="D3600" s="7">
        <v>44536</v>
      </c>
      <c r="E3600" s="6" t="s">
        <v>15</v>
      </c>
      <c r="F3600" s="6" t="s">
        <v>121</v>
      </c>
      <c r="G3600" s="6" t="s">
        <v>122</v>
      </c>
      <c r="H3600" s="6" t="s">
        <v>21</v>
      </c>
      <c r="I3600" s="25">
        <v>0.6</v>
      </c>
      <c r="J3600" s="22">
        <v>2250</v>
      </c>
      <c r="K3600" s="23">
        <f t="shared" si="202"/>
        <v>1350</v>
      </c>
      <c r="L3600" s="23">
        <f t="shared" si="203"/>
        <v>405</v>
      </c>
      <c r="M3600" s="33">
        <v>0.3</v>
      </c>
      <c r="N3600" s="30">
        <f t="shared" si="205"/>
        <v>0.6</v>
      </c>
      <c r="O3600" s="31">
        <v>1350</v>
      </c>
      <c r="P3600" s="31">
        <v>405</v>
      </c>
      <c r="Q3600" s="30">
        <f t="shared" si="206"/>
        <v>810</v>
      </c>
      <c r="R3600" s="27">
        <f t="shared" si="204"/>
        <v>12</v>
      </c>
    </row>
    <row r="3601" spans="1:18">
      <c r="A3601" s="1"/>
      <c r="B3601" s="6" t="s">
        <v>14</v>
      </c>
      <c r="C3601" s="6">
        <v>1185732</v>
      </c>
      <c r="D3601" s="7">
        <v>44536</v>
      </c>
      <c r="E3601" s="6" t="s">
        <v>15</v>
      </c>
      <c r="F3601" s="6" t="s">
        <v>121</v>
      </c>
      <c r="G3601" s="6" t="s">
        <v>122</v>
      </c>
      <c r="H3601" s="6" t="s">
        <v>22</v>
      </c>
      <c r="I3601" s="25">
        <v>0.64999999999999991</v>
      </c>
      <c r="J3601" s="22">
        <v>3250</v>
      </c>
      <c r="K3601" s="23">
        <f t="shared" si="202"/>
        <v>2112.4999999999995</v>
      </c>
      <c r="L3601" s="23">
        <f t="shared" si="203"/>
        <v>844.99999999999989</v>
      </c>
      <c r="M3601" s="33">
        <v>0.4</v>
      </c>
      <c r="N3601" s="30">
        <f t="shared" si="205"/>
        <v>0.65</v>
      </c>
      <c r="O3601" s="31">
        <v>2112.5</v>
      </c>
      <c r="P3601" s="31">
        <v>845</v>
      </c>
      <c r="Q3601" s="30">
        <f t="shared" si="206"/>
        <v>1373.1249999999998</v>
      </c>
      <c r="R3601" s="27">
        <f t="shared" si="204"/>
        <v>12</v>
      </c>
    </row>
    <row r="3602" spans="1:18">
      <c r="A3602" s="1" t="s">
        <v>39</v>
      </c>
      <c r="B3602" s="6" t="s">
        <v>14</v>
      </c>
      <c r="C3602" s="6">
        <v>1185732</v>
      </c>
      <c r="D3602" s="7">
        <v>44213</v>
      </c>
      <c r="E3602" s="6" t="s">
        <v>15</v>
      </c>
      <c r="F3602" s="6" t="s">
        <v>123</v>
      </c>
      <c r="G3602" s="6" t="s">
        <v>124</v>
      </c>
      <c r="H3602" s="6" t="s">
        <v>17</v>
      </c>
      <c r="I3602" s="25">
        <v>0.4</v>
      </c>
      <c r="J3602" s="22">
        <v>4500</v>
      </c>
      <c r="K3602" s="23">
        <f t="shared" si="202"/>
        <v>1800</v>
      </c>
      <c r="L3602" s="23">
        <f t="shared" si="203"/>
        <v>540</v>
      </c>
      <c r="M3602" s="33">
        <v>0.3</v>
      </c>
      <c r="N3602" s="30">
        <f t="shared" si="205"/>
        <v>0.4</v>
      </c>
      <c r="O3602" s="31">
        <v>1800</v>
      </c>
      <c r="P3602" s="31">
        <v>540</v>
      </c>
      <c r="Q3602" s="30">
        <f t="shared" si="206"/>
        <v>720</v>
      </c>
      <c r="R3602" s="27">
        <f t="shared" si="204"/>
        <v>1</v>
      </c>
    </row>
    <row r="3603" spans="1:18">
      <c r="A3603" s="1"/>
      <c r="B3603" s="6" t="s">
        <v>14</v>
      </c>
      <c r="C3603" s="6">
        <v>1185732</v>
      </c>
      <c r="D3603" s="7">
        <v>44213</v>
      </c>
      <c r="E3603" s="6" t="s">
        <v>15</v>
      </c>
      <c r="F3603" s="6" t="s">
        <v>123</v>
      </c>
      <c r="G3603" s="6" t="s">
        <v>124</v>
      </c>
      <c r="H3603" s="6" t="s">
        <v>18</v>
      </c>
      <c r="I3603" s="25">
        <v>0.4</v>
      </c>
      <c r="J3603" s="22">
        <v>2500</v>
      </c>
      <c r="K3603" s="23">
        <f t="shared" si="202"/>
        <v>1000</v>
      </c>
      <c r="L3603" s="23">
        <f t="shared" si="203"/>
        <v>300</v>
      </c>
      <c r="M3603" s="33">
        <v>0.3</v>
      </c>
      <c r="N3603" s="30">
        <f t="shared" si="205"/>
        <v>0.4</v>
      </c>
      <c r="O3603" s="31">
        <v>1000</v>
      </c>
      <c r="P3603" s="31">
        <v>300</v>
      </c>
      <c r="Q3603" s="30">
        <f t="shared" si="206"/>
        <v>400</v>
      </c>
      <c r="R3603" s="27">
        <f t="shared" si="204"/>
        <v>1</v>
      </c>
    </row>
    <row r="3604" spans="1:18">
      <c r="A3604" s="1"/>
      <c r="B3604" s="6" t="s">
        <v>14</v>
      </c>
      <c r="C3604" s="6">
        <v>1185732</v>
      </c>
      <c r="D3604" s="7">
        <v>44213</v>
      </c>
      <c r="E3604" s="6" t="s">
        <v>15</v>
      </c>
      <c r="F3604" s="6" t="s">
        <v>123</v>
      </c>
      <c r="G3604" s="6" t="s">
        <v>124</v>
      </c>
      <c r="H3604" s="6" t="s">
        <v>19</v>
      </c>
      <c r="I3604" s="25">
        <v>0.30000000000000004</v>
      </c>
      <c r="J3604" s="22">
        <v>2500</v>
      </c>
      <c r="K3604" s="23">
        <f t="shared" si="202"/>
        <v>750.00000000000011</v>
      </c>
      <c r="L3604" s="23">
        <f t="shared" si="203"/>
        <v>187.50000000000003</v>
      </c>
      <c r="M3604" s="33">
        <v>0.25</v>
      </c>
      <c r="N3604" s="30">
        <f t="shared" si="205"/>
        <v>0.3</v>
      </c>
      <c r="O3604" s="31">
        <v>750</v>
      </c>
      <c r="P3604" s="31">
        <v>187.5</v>
      </c>
      <c r="Q3604" s="30">
        <f t="shared" si="206"/>
        <v>225.00000000000003</v>
      </c>
      <c r="R3604" s="27">
        <f t="shared" si="204"/>
        <v>1</v>
      </c>
    </row>
    <row r="3605" spans="1:18">
      <c r="A3605" s="1"/>
      <c r="B3605" s="6" t="s">
        <v>14</v>
      </c>
      <c r="C3605" s="6">
        <v>1185732</v>
      </c>
      <c r="D3605" s="7">
        <v>44213</v>
      </c>
      <c r="E3605" s="6" t="s">
        <v>15</v>
      </c>
      <c r="F3605" s="6" t="s">
        <v>123</v>
      </c>
      <c r="G3605" s="6" t="s">
        <v>124</v>
      </c>
      <c r="H3605" s="6" t="s">
        <v>20</v>
      </c>
      <c r="I3605" s="25">
        <v>0.35</v>
      </c>
      <c r="J3605" s="22">
        <v>1000</v>
      </c>
      <c r="K3605" s="23">
        <f t="shared" si="202"/>
        <v>350</v>
      </c>
      <c r="L3605" s="23">
        <f t="shared" si="203"/>
        <v>87.5</v>
      </c>
      <c r="M3605" s="33">
        <v>0.25</v>
      </c>
      <c r="N3605" s="30">
        <f t="shared" si="205"/>
        <v>0.35</v>
      </c>
      <c r="O3605" s="31">
        <v>350</v>
      </c>
      <c r="P3605" s="31">
        <v>87.5</v>
      </c>
      <c r="Q3605" s="30">
        <f t="shared" si="206"/>
        <v>122.49999999999999</v>
      </c>
      <c r="R3605" s="27">
        <f t="shared" si="204"/>
        <v>1</v>
      </c>
    </row>
    <row r="3606" spans="1:18">
      <c r="A3606" s="1"/>
      <c r="B3606" s="6" t="s">
        <v>14</v>
      </c>
      <c r="C3606" s="6">
        <v>1185732</v>
      </c>
      <c r="D3606" s="7">
        <v>44213</v>
      </c>
      <c r="E3606" s="6" t="s">
        <v>15</v>
      </c>
      <c r="F3606" s="6" t="s">
        <v>123</v>
      </c>
      <c r="G3606" s="6" t="s">
        <v>124</v>
      </c>
      <c r="H3606" s="6" t="s">
        <v>21</v>
      </c>
      <c r="I3606" s="25">
        <v>0.5</v>
      </c>
      <c r="J3606" s="22">
        <v>1500</v>
      </c>
      <c r="K3606" s="23">
        <f t="shared" si="202"/>
        <v>750</v>
      </c>
      <c r="L3606" s="23">
        <f t="shared" si="203"/>
        <v>187.5</v>
      </c>
      <c r="M3606" s="33">
        <v>0.25</v>
      </c>
      <c r="N3606" s="30">
        <f t="shared" si="205"/>
        <v>0.5</v>
      </c>
      <c r="O3606" s="31">
        <v>750</v>
      </c>
      <c r="P3606" s="31">
        <v>187.5</v>
      </c>
      <c r="Q3606" s="30">
        <f t="shared" si="206"/>
        <v>375</v>
      </c>
      <c r="R3606" s="27">
        <f t="shared" si="204"/>
        <v>1</v>
      </c>
    </row>
    <row r="3607" spans="1:18">
      <c r="A3607" s="1"/>
      <c r="B3607" s="6" t="s">
        <v>14</v>
      </c>
      <c r="C3607" s="6">
        <v>1185732</v>
      </c>
      <c r="D3607" s="7">
        <v>44213</v>
      </c>
      <c r="E3607" s="6" t="s">
        <v>15</v>
      </c>
      <c r="F3607" s="6" t="s">
        <v>123</v>
      </c>
      <c r="G3607" s="6" t="s">
        <v>124</v>
      </c>
      <c r="H3607" s="6" t="s">
        <v>22</v>
      </c>
      <c r="I3607" s="25">
        <v>0.4</v>
      </c>
      <c r="J3607" s="22">
        <v>2500</v>
      </c>
      <c r="K3607" s="23">
        <f t="shared" si="202"/>
        <v>1000</v>
      </c>
      <c r="L3607" s="23">
        <f t="shared" si="203"/>
        <v>300</v>
      </c>
      <c r="M3607" s="33">
        <v>0.3</v>
      </c>
      <c r="N3607" s="30">
        <f t="shared" si="205"/>
        <v>0.4</v>
      </c>
      <c r="O3607" s="31">
        <v>1000</v>
      </c>
      <c r="P3607" s="31">
        <v>300</v>
      </c>
      <c r="Q3607" s="30">
        <f t="shared" si="206"/>
        <v>400</v>
      </c>
      <c r="R3607" s="27">
        <f t="shared" si="204"/>
        <v>1</v>
      </c>
    </row>
    <row r="3608" spans="1:18">
      <c r="A3608" s="1"/>
      <c r="B3608" s="6" t="s">
        <v>14</v>
      </c>
      <c r="C3608" s="6">
        <v>1185732</v>
      </c>
      <c r="D3608" s="7">
        <v>44242</v>
      </c>
      <c r="E3608" s="6" t="s">
        <v>15</v>
      </c>
      <c r="F3608" s="6" t="s">
        <v>123</v>
      </c>
      <c r="G3608" s="6" t="s">
        <v>124</v>
      </c>
      <c r="H3608" s="6" t="s">
        <v>17</v>
      </c>
      <c r="I3608" s="25">
        <v>0.4</v>
      </c>
      <c r="J3608" s="22">
        <v>5000</v>
      </c>
      <c r="K3608" s="23">
        <f t="shared" si="202"/>
        <v>2000</v>
      </c>
      <c r="L3608" s="23">
        <f t="shared" si="203"/>
        <v>600</v>
      </c>
      <c r="M3608" s="33">
        <v>0.3</v>
      </c>
      <c r="N3608" s="30">
        <f t="shared" si="205"/>
        <v>0.4</v>
      </c>
      <c r="O3608" s="31">
        <v>2000</v>
      </c>
      <c r="P3608" s="31">
        <v>600</v>
      </c>
      <c r="Q3608" s="30">
        <f t="shared" si="206"/>
        <v>800</v>
      </c>
      <c r="R3608" s="27">
        <f t="shared" si="204"/>
        <v>2</v>
      </c>
    </row>
    <row r="3609" spans="1:18">
      <c r="A3609" s="1"/>
      <c r="B3609" s="6" t="s">
        <v>14</v>
      </c>
      <c r="C3609" s="6">
        <v>1185732</v>
      </c>
      <c r="D3609" s="7">
        <v>44242</v>
      </c>
      <c r="E3609" s="6" t="s">
        <v>15</v>
      </c>
      <c r="F3609" s="6" t="s">
        <v>123</v>
      </c>
      <c r="G3609" s="6" t="s">
        <v>124</v>
      </c>
      <c r="H3609" s="6" t="s">
        <v>18</v>
      </c>
      <c r="I3609" s="25">
        <v>0.4</v>
      </c>
      <c r="J3609" s="22">
        <v>1500</v>
      </c>
      <c r="K3609" s="23">
        <f t="shared" si="202"/>
        <v>600</v>
      </c>
      <c r="L3609" s="23">
        <f t="shared" si="203"/>
        <v>180</v>
      </c>
      <c r="M3609" s="33">
        <v>0.3</v>
      </c>
      <c r="N3609" s="30">
        <f t="shared" si="205"/>
        <v>0.4</v>
      </c>
      <c r="O3609" s="31">
        <v>600</v>
      </c>
      <c r="P3609" s="31">
        <v>180</v>
      </c>
      <c r="Q3609" s="30">
        <f t="shared" si="206"/>
        <v>240</v>
      </c>
      <c r="R3609" s="27">
        <f t="shared" si="204"/>
        <v>2</v>
      </c>
    </row>
    <row r="3610" spans="1:18">
      <c r="A3610" s="1"/>
      <c r="B3610" s="6" t="s">
        <v>14</v>
      </c>
      <c r="C3610" s="6">
        <v>1185732</v>
      </c>
      <c r="D3610" s="7">
        <v>44242</v>
      </c>
      <c r="E3610" s="6" t="s">
        <v>15</v>
      </c>
      <c r="F3610" s="6" t="s">
        <v>123</v>
      </c>
      <c r="G3610" s="6" t="s">
        <v>124</v>
      </c>
      <c r="H3610" s="6" t="s">
        <v>19</v>
      </c>
      <c r="I3610" s="25">
        <v>0.30000000000000004</v>
      </c>
      <c r="J3610" s="22">
        <v>2000</v>
      </c>
      <c r="K3610" s="23">
        <f t="shared" si="202"/>
        <v>600.00000000000011</v>
      </c>
      <c r="L3610" s="23">
        <f t="shared" si="203"/>
        <v>150.00000000000003</v>
      </c>
      <c r="M3610" s="33">
        <v>0.25</v>
      </c>
      <c r="N3610" s="30">
        <f t="shared" si="205"/>
        <v>0.3</v>
      </c>
      <c r="O3610" s="31">
        <v>600</v>
      </c>
      <c r="P3610" s="31">
        <v>150</v>
      </c>
      <c r="Q3610" s="30">
        <f t="shared" si="206"/>
        <v>180.00000000000003</v>
      </c>
      <c r="R3610" s="27">
        <f t="shared" si="204"/>
        <v>2</v>
      </c>
    </row>
    <row r="3611" spans="1:18">
      <c r="A3611" s="1"/>
      <c r="B3611" s="6" t="s">
        <v>14</v>
      </c>
      <c r="C3611" s="6">
        <v>1185732</v>
      </c>
      <c r="D3611" s="7">
        <v>44242</v>
      </c>
      <c r="E3611" s="6" t="s">
        <v>15</v>
      </c>
      <c r="F3611" s="6" t="s">
        <v>123</v>
      </c>
      <c r="G3611" s="6" t="s">
        <v>124</v>
      </c>
      <c r="H3611" s="6" t="s">
        <v>20</v>
      </c>
      <c r="I3611" s="25">
        <v>0.35</v>
      </c>
      <c r="J3611" s="22">
        <v>2500</v>
      </c>
      <c r="K3611" s="23">
        <f t="shared" si="202"/>
        <v>875</v>
      </c>
      <c r="L3611" s="23">
        <f t="shared" si="203"/>
        <v>218.75</v>
      </c>
      <c r="M3611" s="33">
        <v>0.25</v>
      </c>
      <c r="N3611" s="30">
        <f t="shared" si="205"/>
        <v>0.35</v>
      </c>
      <c r="O3611" s="31">
        <v>875</v>
      </c>
      <c r="P3611" s="31">
        <v>218.75</v>
      </c>
      <c r="Q3611" s="30">
        <f t="shared" si="206"/>
        <v>306.25</v>
      </c>
      <c r="R3611" s="27">
        <f t="shared" si="204"/>
        <v>2</v>
      </c>
    </row>
    <row r="3612" spans="1:18">
      <c r="A3612" s="1"/>
      <c r="B3612" s="6" t="s">
        <v>14</v>
      </c>
      <c r="C3612" s="6">
        <v>1185732</v>
      </c>
      <c r="D3612" s="7">
        <v>44242</v>
      </c>
      <c r="E3612" s="6" t="s">
        <v>15</v>
      </c>
      <c r="F3612" s="6" t="s">
        <v>123</v>
      </c>
      <c r="G3612" s="6" t="s">
        <v>124</v>
      </c>
      <c r="H3612" s="6" t="s">
        <v>21</v>
      </c>
      <c r="I3612" s="25">
        <v>0.5</v>
      </c>
      <c r="J3612" s="22">
        <v>1500</v>
      </c>
      <c r="K3612" s="23">
        <f t="shared" si="202"/>
        <v>750</v>
      </c>
      <c r="L3612" s="23">
        <f t="shared" si="203"/>
        <v>187.5</v>
      </c>
      <c r="M3612" s="33">
        <v>0.25</v>
      </c>
      <c r="N3612" s="30">
        <f t="shared" si="205"/>
        <v>0.5</v>
      </c>
      <c r="O3612" s="31">
        <v>750</v>
      </c>
      <c r="P3612" s="31">
        <v>187.5</v>
      </c>
      <c r="Q3612" s="30">
        <f t="shared" si="206"/>
        <v>375</v>
      </c>
      <c r="R3612" s="27">
        <f t="shared" si="204"/>
        <v>2</v>
      </c>
    </row>
    <row r="3613" spans="1:18">
      <c r="A3613" s="1"/>
      <c r="B3613" s="6" t="s">
        <v>14</v>
      </c>
      <c r="C3613" s="6">
        <v>1185732</v>
      </c>
      <c r="D3613" s="7">
        <v>44242</v>
      </c>
      <c r="E3613" s="6" t="s">
        <v>15</v>
      </c>
      <c r="F3613" s="6" t="s">
        <v>123</v>
      </c>
      <c r="G3613" s="6" t="s">
        <v>124</v>
      </c>
      <c r="H3613" s="6" t="s">
        <v>22</v>
      </c>
      <c r="I3613" s="25">
        <v>0.4</v>
      </c>
      <c r="J3613" s="22">
        <v>2500</v>
      </c>
      <c r="K3613" s="23">
        <f t="shared" si="202"/>
        <v>1000</v>
      </c>
      <c r="L3613" s="23">
        <f t="shared" si="203"/>
        <v>300</v>
      </c>
      <c r="M3613" s="33">
        <v>0.3</v>
      </c>
      <c r="N3613" s="30">
        <f t="shared" si="205"/>
        <v>0.4</v>
      </c>
      <c r="O3613" s="31">
        <v>1000</v>
      </c>
      <c r="P3613" s="31">
        <v>300</v>
      </c>
      <c r="Q3613" s="30">
        <f t="shared" si="206"/>
        <v>400</v>
      </c>
      <c r="R3613" s="27">
        <f t="shared" si="204"/>
        <v>2</v>
      </c>
    </row>
    <row r="3614" spans="1:18">
      <c r="A3614" s="1"/>
      <c r="B3614" s="6" t="s">
        <v>14</v>
      </c>
      <c r="C3614" s="6">
        <v>1185732</v>
      </c>
      <c r="D3614" s="7">
        <v>44268</v>
      </c>
      <c r="E3614" s="6" t="s">
        <v>15</v>
      </c>
      <c r="F3614" s="6" t="s">
        <v>123</v>
      </c>
      <c r="G3614" s="6" t="s">
        <v>124</v>
      </c>
      <c r="H3614" s="6" t="s">
        <v>17</v>
      </c>
      <c r="I3614" s="25">
        <v>0.4</v>
      </c>
      <c r="J3614" s="22">
        <v>4700</v>
      </c>
      <c r="K3614" s="23">
        <f t="shared" si="202"/>
        <v>1880</v>
      </c>
      <c r="L3614" s="23">
        <f t="shared" si="203"/>
        <v>564</v>
      </c>
      <c r="M3614" s="33">
        <v>0.3</v>
      </c>
      <c r="N3614" s="30">
        <f t="shared" si="205"/>
        <v>0.4</v>
      </c>
      <c r="O3614" s="31">
        <v>1880</v>
      </c>
      <c r="P3614" s="31">
        <v>564</v>
      </c>
      <c r="Q3614" s="30">
        <f t="shared" si="206"/>
        <v>752</v>
      </c>
      <c r="R3614" s="27">
        <f t="shared" si="204"/>
        <v>3</v>
      </c>
    </row>
    <row r="3615" spans="1:18">
      <c r="A3615" s="1"/>
      <c r="B3615" s="6" t="s">
        <v>14</v>
      </c>
      <c r="C3615" s="6">
        <v>1185732</v>
      </c>
      <c r="D3615" s="7">
        <v>44268</v>
      </c>
      <c r="E3615" s="6" t="s">
        <v>15</v>
      </c>
      <c r="F3615" s="6" t="s">
        <v>123</v>
      </c>
      <c r="G3615" s="6" t="s">
        <v>124</v>
      </c>
      <c r="H3615" s="6" t="s">
        <v>18</v>
      </c>
      <c r="I3615" s="25">
        <v>0.4</v>
      </c>
      <c r="J3615" s="22">
        <v>1750</v>
      </c>
      <c r="K3615" s="23">
        <f t="shared" si="202"/>
        <v>700</v>
      </c>
      <c r="L3615" s="23">
        <f t="shared" si="203"/>
        <v>210</v>
      </c>
      <c r="M3615" s="33">
        <v>0.3</v>
      </c>
      <c r="N3615" s="30">
        <f t="shared" si="205"/>
        <v>0.4</v>
      </c>
      <c r="O3615" s="31">
        <v>700</v>
      </c>
      <c r="P3615" s="31">
        <v>210</v>
      </c>
      <c r="Q3615" s="30">
        <f t="shared" si="206"/>
        <v>280</v>
      </c>
      <c r="R3615" s="27">
        <f t="shared" si="204"/>
        <v>3</v>
      </c>
    </row>
    <row r="3616" spans="1:18">
      <c r="A3616" s="1"/>
      <c r="B3616" s="6" t="s">
        <v>14</v>
      </c>
      <c r="C3616" s="6">
        <v>1185732</v>
      </c>
      <c r="D3616" s="7">
        <v>44268</v>
      </c>
      <c r="E3616" s="6" t="s">
        <v>15</v>
      </c>
      <c r="F3616" s="6" t="s">
        <v>123</v>
      </c>
      <c r="G3616" s="6" t="s">
        <v>124</v>
      </c>
      <c r="H3616" s="6" t="s">
        <v>19</v>
      </c>
      <c r="I3616" s="25">
        <v>0.30000000000000004</v>
      </c>
      <c r="J3616" s="22">
        <v>2000</v>
      </c>
      <c r="K3616" s="23">
        <f t="shared" si="202"/>
        <v>600.00000000000011</v>
      </c>
      <c r="L3616" s="23">
        <f t="shared" si="203"/>
        <v>150.00000000000003</v>
      </c>
      <c r="M3616" s="33">
        <v>0.25</v>
      </c>
      <c r="N3616" s="30">
        <f t="shared" si="205"/>
        <v>0.3</v>
      </c>
      <c r="O3616" s="31">
        <v>600</v>
      </c>
      <c r="P3616" s="31">
        <v>150</v>
      </c>
      <c r="Q3616" s="30">
        <f t="shared" si="206"/>
        <v>180.00000000000003</v>
      </c>
      <c r="R3616" s="27">
        <f t="shared" si="204"/>
        <v>3</v>
      </c>
    </row>
    <row r="3617" spans="1:18">
      <c r="A3617" s="1"/>
      <c r="B3617" s="6" t="s">
        <v>14</v>
      </c>
      <c r="C3617" s="6">
        <v>1185732</v>
      </c>
      <c r="D3617" s="7">
        <v>44268</v>
      </c>
      <c r="E3617" s="6" t="s">
        <v>15</v>
      </c>
      <c r="F3617" s="6" t="s">
        <v>123</v>
      </c>
      <c r="G3617" s="6" t="s">
        <v>124</v>
      </c>
      <c r="H3617" s="6" t="s">
        <v>20</v>
      </c>
      <c r="I3617" s="25">
        <v>0.35</v>
      </c>
      <c r="J3617" s="22">
        <v>3000</v>
      </c>
      <c r="K3617" s="23">
        <f t="shared" si="202"/>
        <v>1050</v>
      </c>
      <c r="L3617" s="23">
        <f t="shared" si="203"/>
        <v>262.5</v>
      </c>
      <c r="M3617" s="33">
        <v>0.25</v>
      </c>
      <c r="N3617" s="30">
        <f t="shared" si="205"/>
        <v>0.35</v>
      </c>
      <c r="O3617" s="31">
        <v>1050</v>
      </c>
      <c r="P3617" s="31">
        <v>262.5</v>
      </c>
      <c r="Q3617" s="30">
        <f t="shared" si="206"/>
        <v>367.5</v>
      </c>
      <c r="R3617" s="27">
        <f t="shared" si="204"/>
        <v>3</v>
      </c>
    </row>
    <row r="3618" spans="1:18">
      <c r="A3618" s="1"/>
      <c r="B3618" s="6" t="s">
        <v>14</v>
      </c>
      <c r="C3618" s="6">
        <v>1185732</v>
      </c>
      <c r="D3618" s="7">
        <v>44268</v>
      </c>
      <c r="E3618" s="6" t="s">
        <v>15</v>
      </c>
      <c r="F3618" s="6" t="s">
        <v>123</v>
      </c>
      <c r="G3618" s="6" t="s">
        <v>124</v>
      </c>
      <c r="H3618" s="6" t="s">
        <v>21</v>
      </c>
      <c r="I3618" s="25">
        <v>0.5</v>
      </c>
      <c r="J3618" s="22">
        <v>1000</v>
      </c>
      <c r="K3618" s="23">
        <f t="shared" si="202"/>
        <v>500</v>
      </c>
      <c r="L3618" s="23">
        <f t="shared" si="203"/>
        <v>125</v>
      </c>
      <c r="M3618" s="33">
        <v>0.25</v>
      </c>
      <c r="N3618" s="30">
        <f t="shared" si="205"/>
        <v>0.5</v>
      </c>
      <c r="O3618" s="31">
        <v>500</v>
      </c>
      <c r="P3618" s="31">
        <v>125</v>
      </c>
      <c r="Q3618" s="30">
        <f t="shared" si="206"/>
        <v>250</v>
      </c>
      <c r="R3618" s="27">
        <f t="shared" si="204"/>
        <v>3</v>
      </c>
    </row>
    <row r="3619" spans="1:18">
      <c r="A3619" s="1"/>
      <c r="B3619" s="6" t="s">
        <v>14</v>
      </c>
      <c r="C3619" s="6">
        <v>1185732</v>
      </c>
      <c r="D3619" s="7">
        <v>44268</v>
      </c>
      <c r="E3619" s="6" t="s">
        <v>15</v>
      </c>
      <c r="F3619" s="6" t="s">
        <v>123</v>
      </c>
      <c r="G3619" s="6" t="s">
        <v>124</v>
      </c>
      <c r="H3619" s="6" t="s">
        <v>22</v>
      </c>
      <c r="I3619" s="25">
        <v>0.4</v>
      </c>
      <c r="J3619" s="22">
        <v>2000</v>
      </c>
      <c r="K3619" s="23">
        <f t="shared" si="202"/>
        <v>800</v>
      </c>
      <c r="L3619" s="23">
        <f t="shared" si="203"/>
        <v>240</v>
      </c>
      <c r="M3619" s="33">
        <v>0.3</v>
      </c>
      <c r="N3619" s="30">
        <f t="shared" si="205"/>
        <v>0.4</v>
      </c>
      <c r="O3619" s="31">
        <v>800</v>
      </c>
      <c r="P3619" s="31">
        <v>240</v>
      </c>
      <c r="Q3619" s="30">
        <f t="shared" si="206"/>
        <v>320</v>
      </c>
      <c r="R3619" s="27">
        <f t="shared" si="204"/>
        <v>3</v>
      </c>
    </row>
    <row r="3620" spans="1:18">
      <c r="A3620" s="1"/>
      <c r="B3620" s="6" t="s">
        <v>14</v>
      </c>
      <c r="C3620" s="6">
        <v>1185732</v>
      </c>
      <c r="D3620" s="7">
        <v>44300</v>
      </c>
      <c r="E3620" s="6" t="s">
        <v>15</v>
      </c>
      <c r="F3620" s="6" t="s">
        <v>123</v>
      </c>
      <c r="G3620" s="6" t="s">
        <v>124</v>
      </c>
      <c r="H3620" s="6" t="s">
        <v>17</v>
      </c>
      <c r="I3620" s="25">
        <v>0.4</v>
      </c>
      <c r="J3620" s="22">
        <v>4500</v>
      </c>
      <c r="K3620" s="23">
        <f t="shared" si="202"/>
        <v>1800</v>
      </c>
      <c r="L3620" s="23">
        <f t="shared" si="203"/>
        <v>540</v>
      </c>
      <c r="M3620" s="33">
        <v>0.3</v>
      </c>
      <c r="N3620" s="30">
        <f t="shared" si="205"/>
        <v>0.4</v>
      </c>
      <c r="O3620" s="31">
        <v>1800</v>
      </c>
      <c r="P3620" s="31">
        <v>540</v>
      </c>
      <c r="Q3620" s="30">
        <f t="shared" si="206"/>
        <v>720</v>
      </c>
      <c r="R3620" s="27">
        <f t="shared" si="204"/>
        <v>4</v>
      </c>
    </row>
    <row r="3621" spans="1:18">
      <c r="A3621" s="1"/>
      <c r="B3621" s="6" t="s">
        <v>14</v>
      </c>
      <c r="C3621" s="6">
        <v>1185732</v>
      </c>
      <c r="D3621" s="7">
        <v>44300</v>
      </c>
      <c r="E3621" s="6" t="s">
        <v>15</v>
      </c>
      <c r="F3621" s="6" t="s">
        <v>123</v>
      </c>
      <c r="G3621" s="6" t="s">
        <v>124</v>
      </c>
      <c r="H3621" s="6" t="s">
        <v>18</v>
      </c>
      <c r="I3621" s="25">
        <v>0.4</v>
      </c>
      <c r="J3621" s="22">
        <v>1500</v>
      </c>
      <c r="K3621" s="23">
        <f t="shared" si="202"/>
        <v>600</v>
      </c>
      <c r="L3621" s="23">
        <f t="shared" si="203"/>
        <v>180</v>
      </c>
      <c r="M3621" s="33">
        <v>0.3</v>
      </c>
      <c r="N3621" s="30">
        <f t="shared" si="205"/>
        <v>0.4</v>
      </c>
      <c r="O3621" s="31">
        <v>600</v>
      </c>
      <c r="P3621" s="31">
        <v>180</v>
      </c>
      <c r="Q3621" s="30">
        <f t="shared" si="206"/>
        <v>240</v>
      </c>
      <c r="R3621" s="27">
        <f t="shared" si="204"/>
        <v>4</v>
      </c>
    </row>
    <row r="3622" spans="1:18">
      <c r="A3622" s="1"/>
      <c r="B3622" s="6" t="s">
        <v>14</v>
      </c>
      <c r="C3622" s="6">
        <v>1185732</v>
      </c>
      <c r="D3622" s="7">
        <v>44300</v>
      </c>
      <c r="E3622" s="6" t="s">
        <v>15</v>
      </c>
      <c r="F3622" s="6" t="s">
        <v>123</v>
      </c>
      <c r="G3622" s="6" t="s">
        <v>124</v>
      </c>
      <c r="H3622" s="6" t="s">
        <v>19</v>
      </c>
      <c r="I3622" s="25">
        <v>0.30000000000000004</v>
      </c>
      <c r="J3622" s="22">
        <v>1500</v>
      </c>
      <c r="K3622" s="23">
        <f t="shared" si="202"/>
        <v>450.00000000000006</v>
      </c>
      <c r="L3622" s="23">
        <f t="shared" si="203"/>
        <v>112.50000000000001</v>
      </c>
      <c r="M3622" s="33">
        <v>0.25</v>
      </c>
      <c r="N3622" s="30">
        <f t="shared" si="205"/>
        <v>0.3</v>
      </c>
      <c r="O3622" s="31">
        <v>450</v>
      </c>
      <c r="P3622" s="31">
        <v>112.5</v>
      </c>
      <c r="Q3622" s="30">
        <f t="shared" si="206"/>
        <v>135</v>
      </c>
      <c r="R3622" s="27">
        <f t="shared" si="204"/>
        <v>4</v>
      </c>
    </row>
    <row r="3623" spans="1:18">
      <c r="A3623" s="1"/>
      <c r="B3623" s="6" t="s">
        <v>14</v>
      </c>
      <c r="C3623" s="6">
        <v>1185732</v>
      </c>
      <c r="D3623" s="7">
        <v>44300</v>
      </c>
      <c r="E3623" s="6" t="s">
        <v>15</v>
      </c>
      <c r="F3623" s="6" t="s">
        <v>123</v>
      </c>
      <c r="G3623" s="6" t="s">
        <v>124</v>
      </c>
      <c r="H3623" s="6" t="s">
        <v>20</v>
      </c>
      <c r="I3623" s="25">
        <v>0.35</v>
      </c>
      <c r="J3623" s="22">
        <v>1250</v>
      </c>
      <c r="K3623" s="23">
        <f t="shared" si="202"/>
        <v>437.5</v>
      </c>
      <c r="L3623" s="23">
        <f t="shared" si="203"/>
        <v>109.375</v>
      </c>
      <c r="M3623" s="33">
        <v>0.25</v>
      </c>
      <c r="N3623" s="30">
        <f t="shared" si="205"/>
        <v>0.35</v>
      </c>
      <c r="O3623" s="31">
        <v>437.5</v>
      </c>
      <c r="P3623" s="31">
        <v>109.375</v>
      </c>
      <c r="Q3623" s="30">
        <f t="shared" si="206"/>
        <v>153.125</v>
      </c>
      <c r="R3623" s="27">
        <f t="shared" si="204"/>
        <v>4</v>
      </c>
    </row>
    <row r="3624" spans="1:18">
      <c r="A3624" s="1"/>
      <c r="B3624" s="6" t="s">
        <v>14</v>
      </c>
      <c r="C3624" s="6">
        <v>1185732</v>
      </c>
      <c r="D3624" s="7">
        <v>44300</v>
      </c>
      <c r="E3624" s="6" t="s">
        <v>15</v>
      </c>
      <c r="F3624" s="6" t="s">
        <v>123</v>
      </c>
      <c r="G3624" s="6" t="s">
        <v>124</v>
      </c>
      <c r="H3624" s="6" t="s">
        <v>21</v>
      </c>
      <c r="I3624" s="25">
        <v>0.5</v>
      </c>
      <c r="J3624" s="22">
        <v>1250</v>
      </c>
      <c r="K3624" s="23">
        <f t="shared" si="202"/>
        <v>625</v>
      </c>
      <c r="L3624" s="23">
        <f t="shared" si="203"/>
        <v>156.25</v>
      </c>
      <c r="M3624" s="33">
        <v>0.25</v>
      </c>
      <c r="N3624" s="30">
        <f t="shared" si="205"/>
        <v>0.5</v>
      </c>
      <c r="O3624" s="31">
        <v>625</v>
      </c>
      <c r="P3624" s="31">
        <v>156.25</v>
      </c>
      <c r="Q3624" s="30">
        <f t="shared" si="206"/>
        <v>312.5</v>
      </c>
      <c r="R3624" s="27">
        <f t="shared" si="204"/>
        <v>4</v>
      </c>
    </row>
    <row r="3625" spans="1:18">
      <c r="A3625" s="1"/>
      <c r="B3625" s="6" t="s">
        <v>14</v>
      </c>
      <c r="C3625" s="6">
        <v>1185732</v>
      </c>
      <c r="D3625" s="7">
        <v>44300</v>
      </c>
      <c r="E3625" s="6" t="s">
        <v>15</v>
      </c>
      <c r="F3625" s="6" t="s">
        <v>123</v>
      </c>
      <c r="G3625" s="6" t="s">
        <v>124</v>
      </c>
      <c r="H3625" s="6" t="s">
        <v>22</v>
      </c>
      <c r="I3625" s="25">
        <v>0.4</v>
      </c>
      <c r="J3625" s="22">
        <v>2750</v>
      </c>
      <c r="K3625" s="23">
        <f t="shared" si="202"/>
        <v>1100</v>
      </c>
      <c r="L3625" s="23">
        <f t="shared" si="203"/>
        <v>330</v>
      </c>
      <c r="M3625" s="33">
        <v>0.3</v>
      </c>
      <c r="N3625" s="30">
        <f t="shared" si="205"/>
        <v>0.4</v>
      </c>
      <c r="O3625" s="31">
        <v>1100</v>
      </c>
      <c r="P3625" s="31">
        <v>330</v>
      </c>
      <c r="Q3625" s="30">
        <f t="shared" si="206"/>
        <v>440</v>
      </c>
      <c r="R3625" s="27">
        <f t="shared" si="204"/>
        <v>4</v>
      </c>
    </row>
    <row r="3626" spans="1:18">
      <c r="A3626" s="1"/>
      <c r="B3626" s="6" t="s">
        <v>14</v>
      </c>
      <c r="C3626" s="6">
        <v>1185732</v>
      </c>
      <c r="D3626" s="7">
        <v>44329</v>
      </c>
      <c r="E3626" s="6" t="s">
        <v>15</v>
      </c>
      <c r="F3626" s="6" t="s">
        <v>123</v>
      </c>
      <c r="G3626" s="6" t="s">
        <v>124</v>
      </c>
      <c r="H3626" s="6" t="s">
        <v>17</v>
      </c>
      <c r="I3626" s="25">
        <v>0.54999999999999993</v>
      </c>
      <c r="J3626" s="22">
        <v>4950</v>
      </c>
      <c r="K3626" s="23">
        <f t="shared" si="202"/>
        <v>2722.4999999999995</v>
      </c>
      <c r="L3626" s="23">
        <f t="shared" si="203"/>
        <v>816.74999999999989</v>
      </c>
      <c r="M3626" s="33">
        <v>0.3</v>
      </c>
      <c r="N3626" s="30">
        <f t="shared" si="205"/>
        <v>0.55000000000000004</v>
      </c>
      <c r="O3626" s="31">
        <v>2722.5</v>
      </c>
      <c r="P3626" s="31">
        <v>816.75</v>
      </c>
      <c r="Q3626" s="30">
        <f t="shared" si="206"/>
        <v>1497.3749999999998</v>
      </c>
      <c r="R3626" s="27">
        <f t="shared" si="204"/>
        <v>5</v>
      </c>
    </row>
    <row r="3627" spans="1:18">
      <c r="A3627" s="1"/>
      <c r="B3627" s="6" t="s">
        <v>14</v>
      </c>
      <c r="C3627" s="6">
        <v>1185732</v>
      </c>
      <c r="D3627" s="7">
        <v>44329</v>
      </c>
      <c r="E3627" s="6" t="s">
        <v>15</v>
      </c>
      <c r="F3627" s="6" t="s">
        <v>123</v>
      </c>
      <c r="G3627" s="6" t="s">
        <v>124</v>
      </c>
      <c r="H3627" s="6" t="s">
        <v>18</v>
      </c>
      <c r="I3627" s="25">
        <v>0.5</v>
      </c>
      <c r="J3627" s="22">
        <v>2000</v>
      </c>
      <c r="K3627" s="23">
        <f t="shared" si="202"/>
        <v>1000</v>
      </c>
      <c r="L3627" s="23">
        <f t="shared" si="203"/>
        <v>300</v>
      </c>
      <c r="M3627" s="33">
        <v>0.3</v>
      </c>
      <c r="N3627" s="30">
        <f t="shared" si="205"/>
        <v>0.5</v>
      </c>
      <c r="O3627" s="31">
        <v>1000</v>
      </c>
      <c r="P3627" s="31">
        <v>300</v>
      </c>
      <c r="Q3627" s="30">
        <f t="shared" si="206"/>
        <v>500</v>
      </c>
      <c r="R3627" s="27">
        <f t="shared" si="204"/>
        <v>5</v>
      </c>
    </row>
    <row r="3628" spans="1:18">
      <c r="A3628" s="1"/>
      <c r="B3628" s="6" t="s">
        <v>14</v>
      </c>
      <c r="C3628" s="6">
        <v>1185732</v>
      </c>
      <c r="D3628" s="7">
        <v>44329</v>
      </c>
      <c r="E3628" s="6" t="s">
        <v>15</v>
      </c>
      <c r="F3628" s="6" t="s">
        <v>123</v>
      </c>
      <c r="G3628" s="6" t="s">
        <v>124</v>
      </c>
      <c r="H3628" s="6" t="s">
        <v>19</v>
      </c>
      <c r="I3628" s="25">
        <v>0.45</v>
      </c>
      <c r="J3628" s="22">
        <v>2250</v>
      </c>
      <c r="K3628" s="23">
        <f t="shared" si="202"/>
        <v>1012.5</v>
      </c>
      <c r="L3628" s="23">
        <f t="shared" si="203"/>
        <v>253.125</v>
      </c>
      <c r="M3628" s="33">
        <v>0.25</v>
      </c>
      <c r="N3628" s="30">
        <f t="shared" si="205"/>
        <v>0.45</v>
      </c>
      <c r="O3628" s="31">
        <v>1012.5</v>
      </c>
      <c r="P3628" s="31">
        <v>253.125</v>
      </c>
      <c r="Q3628" s="30">
        <f t="shared" si="206"/>
        <v>455.625</v>
      </c>
      <c r="R3628" s="27">
        <f t="shared" si="204"/>
        <v>5</v>
      </c>
    </row>
    <row r="3629" spans="1:18">
      <c r="A3629" s="1"/>
      <c r="B3629" s="6" t="s">
        <v>14</v>
      </c>
      <c r="C3629" s="6">
        <v>1185732</v>
      </c>
      <c r="D3629" s="7">
        <v>44329</v>
      </c>
      <c r="E3629" s="6" t="s">
        <v>15</v>
      </c>
      <c r="F3629" s="6" t="s">
        <v>123</v>
      </c>
      <c r="G3629" s="6" t="s">
        <v>124</v>
      </c>
      <c r="H3629" s="6" t="s">
        <v>20</v>
      </c>
      <c r="I3629" s="25">
        <v>0.45</v>
      </c>
      <c r="J3629" s="22">
        <v>1750</v>
      </c>
      <c r="K3629" s="23">
        <f t="shared" si="202"/>
        <v>787.5</v>
      </c>
      <c r="L3629" s="23">
        <f t="shared" si="203"/>
        <v>196.875</v>
      </c>
      <c r="M3629" s="33">
        <v>0.25</v>
      </c>
      <c r="N3629" s="30">
        <f t="shared" si="205"/>
        <v>0.45</v>
      </c>
      <c r="O3629" s="31">
        <v>787.5</v>
      </c>
      <c r="P3629" s="31">
        <v>196.875</v>
      </c>
      <c r="Q3629" s="30">
        <f t="shared" si="206"/>
        <v>354.375</v>
      </c>
      <c r="R3629" s="27">
        <f t="shared" si="204"/>
        <v>5</v>
      </c>
    </row>
    <row r="3630" spans="1:18">
      <c r="A3630" s="1"/>
      <c r="B3630" s="6" t="s">
        <v>14</v>
      </c>
      <c r="C3630" s="6">
        <v>1185732</v>
      </c>
      <c r="D3630" s="7">
        <v>44329</v>
      </c>
      <c r="E3630" s="6" t="s">
        <v>15</v>
      </c>
      <c r="F3630" s="6" t="s">
        <v>123</v>
      </c>
      <c r="G3630" s="6" t="s">
        <v>124</v>
      </c>
      <c r="H3630" s="6" t="s">
        <v>21</v>
      </c>
      <c r="I3630" s="25">
        <v>0.54999999999999993</v>
      </c>
      <c r="J3630" s="22">
        <v>2000</v>
      </c>
      <c r="K3630" s="23">
        <f t="shared" si="202"/>
        <v>1099.9999999999998</v>
      </c>
      <c r="L3630" s="23">
        <f t="shared" si="203"/>
        <v>274.99999999999994</v>
      </c>
      <c r="M3630" s="33">
        <v>0.25</v>
      </c>
      <c r="N3630" s="30">
        <f t="shared" si="205"/>
        <v>0.55000000000000004</v>
      </c>
      <c r="O3630" s="31">
        <v>1100</v>
      </c>
      <c r="P3630" s="31">
        <v>275</v>
      </c>
      <c r="Q3630" s="30">
        <f t="shared" si="206"/>
        <v>604.99999999999989</v>
      </c>
      <c r="R3630" s="27">
        <f t="shared" si="204"/>
        <v>5</v>
      </c>
    </row>
    <row r="3631" spans="1:18">
      <c r="A3631" s="1"/>
      <c r="B3631" s="6" t="s">
        <v>14</v>
      </c>
      <c r="C3631" s="6">
        <v>1185732</v>
      </c>
      <c r="D3631" s="7">
        <v>44329</v>
      </c>
      <c r="E3631" s="6" t="s">
        <v>15</v>
      </c>
      <c r="F3631" s="6" t="s">
        <v>123</v>
      </c>
      <c r="G3631" s="6" t="s">
        <v>124</v>
      </c>
      <c r="H3631" s="6" t="s">
        <v>22</v>
      </c>
      <c r="I3631" s="25">
        <v>0.6</v>
      </c>
      <c r="J3631" s="22">
        <v>3250</v>
      </c>
      <c r="K3631" s="23">
        <f t="shared" si="202"/>
        <v>1950</v>
      </c>
      <c r="L3631" s="23">
        <f t="shared" si="203"/>
        <v>585</v>
      </c>
      <c r="M3631" s="33">
        <v>0.3</v>
      </c>
      <c r="N3631" s="30">
        <f t="shared" si="205"/>
        <v>0.6</v>
      </c>
      <c r="O3631" s="31">
        <v>1950</v>
      </c>
      <c r="P3631" s="31">
        <v>585</v>
      </c>
      <c r="Q3631" s="30">
        <f t="shared" si="206"/>
        <v>1170</v>
      </c>
      <c r="R3631" s="27">
        <f t="shared" si="204"/>
        <v>5</v>
      </c>
    </row>
    <row r="3632" spans="1:18">
      <c r="A3632" s="1"/>
      <c r="B3632" s="6" t="s">
        <v>14</v>
      </c>
      <c r="C3632" s="6">
        <v>1185732</v>
      </c>
      <c r="D3632" s="7">
        <v>44362</v>
      </c>
      <c r="E3632" s="6" t="s">
        <v>15</v>
      </c>
      <c r="F3632" s="6" t="s">
        <v>123</v>
      </c>
      <c r="G3632" s="6" t="s">
        <v>124</v>
      </c>
      <c r="H3632" s="6" t="s">
        <v>17</v>
      </c>
      <c r="I3632" s="25">
        <v>0.54999999999999993</v>
      </c>
      <c r="J3632" s="22">
        <v>5750</v>
      </c>
      <c r="K3632" s="23">
        <f t="shared" si="202"/>
        <v>3162.4999999999995</v>
      </c>
      <c r="L3632" s="23">
        <f t="shared" si="203"/>
        <v>948.74999999999977</v>
      </c>
      <c r="M3632" s="33">
        <v>0.3</v>
      </c>
      <c r="N3632" s="30">
        <f t="shared" si="205"/>
        <v>0.55000000000000004</v>
      </c>
      <c r="O3632" s="31">
        <v>3162.5</v>
      </c>
      <c r="P3632" s="31">
        <v>948.75</v>
      </c>
      <c r="Q3632" s="30">
        <f t="shared" si="206"/>
        <v>1739.375</v>
      </c>
      <c r="R3632" s="27">
        <f t="shared" si="204"/>
        <v>6</v>
      </c>
    </row>
    <row r="3633" spans="1:18">
      <c r="A3633" s="1"/>
      <c r="B3633" s="6" t="s">
        <v>14</v>
      </c>
      <c r="C3633" s="6">
        <v>1185732</v>
      </c>
      <c r="D3633" s="7">
        <v>44362</v>
      </c>
      <c r="E3633" s="6" t="s">
        <v>15</v>
      </c>
      <c r="F3633" s="6" t="s">
        <v>123</v>
      </c>
      <c r="G3633" s="6" t="s">
        <v>124</v>
      </c>
      <c r="H3633" s="6" t="s">
        <v>18</v>
      </c>
      <c r="I3633" s="25">
        <v>0.5</v>
      </c>
      <c r="J3633" s="22">
        <v>3250</v>
      </c>
      <c r="K3633" s="23">
        <f t="shared" si="202"/>
        <v>1625</v>
      </c>
      <c r="L3633" s="23">
        <f t="shared" si="203"/>
        <v>487.5</v>
      </c>
      <c r="M3633" s="33">
        <v>0.3</v>
      </c>
      <c r="N3633" s="30">
        <f t="shared" si="205"/>
        <v>0.5</v>
      </c>
      <c r="O3633" s="31">
        <v>1625</v>
      </c>
      <c r="P3633" s="31">
        <v>487.5</v>
      </c>
      <c r="Q3633" s="30">
        <f t="shared" si="206"/>
        <v>812.5</v>
      </c>
      <c r="R3633" s="27">
        <f t="shared" si="204"/>
        <v>6</v>
      </c>
    </row>
    <row r="3634" spans="1:18">
      <c r="A3634" s="1"/>
      <c r="B3634" s="6" t="s">
        <v>14</v>
      </c>
      <c r="C3634" s="6">
        <v>1185732</v>
      </c>
      <c r="D3634" s="7">
        <v>44362</v>
      </c>
      <c r="E3634" s="6" t="s">
        <v>15</v>
      </c>
      <c r="F3634" s="6" t="s">
        <v>123</v>
      </c>
      <c r="G3634" s="6" t="s">
        <v>124</v>
      </c>
      <c r="H3634" s="6" t="s">
        <v>19</v>
      </c>
      <c r="I3634" s="25">
        <v>0.45</v>
      </c>
      <c r="J3634" s="22">
        <v>2500</v>
      </c>
      <c r="K3634" s="23">
        <f t="shared" si="202"/>
        <v>1125</v>
      </c>
      <c r="L3634" s="23">
        <f t="shared" si="203"/>
        <v>281.25</v>
      </c>
      <c r="M3634" s="33">
        <v>0.25</v>
      </c>
      <c r="N3634" s="30">
        <f t="shared" si="205"/>
        <v>0.45</v>
      </c>
      <c r="O3634" s="31">
        <v>1125</v>
      </c>
      <c r="P3634" s="31">
        <v>281.25</v>
      </c>
      <c r="Q3634" s="30">
        <f t="shared" si="206"/>
        <v>506.25</v>
      </c>
      <c r="R3634" s="27">
        <f t="shared" si="204"/>
        <v>6</v>
      </c>
    </row>
    <row r="3635" spans="1:18">
      <c r="A3635" s="1"/>
      <c r="B3635" s="6" t="s">
        <v>14</v>
      </c>
      <c r="C3635" s="6">
        <v>1185732</v>
      </c>
      <c r="D3635" s="7">
        <v>44362</v>
      </c>
      <c r="E3635" s="6" t="s">
        <v>15</v>
      </c>
      <c r="F3635" s="6" t="s">
        <v>123</v>
      </c>
      <c r="G3635" s="6" t="s">
        <v>124</v>
      </c>
      <c r="H3635" s="6" t="s">
        <v>20</v>
      </c>
      <c r="I3635" s="25">
        <v>0.45</v>
      </c>
      <c r="J3635" s="22">
        <v>2250</v>
      </c>
      <c r="K3635" s="23">
        <f t="shared" si="202"/>
        <v>1012.5</v>
      </c>
      <c r="L3635" s="23">
        <f t="shared" si="203"/>
        <v>253.125</v>
      </c>
      <c r="M3635" s="33">
        <v>0.25</v>
      </c>
      <c r="N3635" s="30">
        <f t="shared" si="205"/>
        <v>0.45</v>
      </c>
      <c r="O3635" s="31">
        <v>1012.5</v>
      </c>
      <c r="P3635" s="31">
        <v>253.125</v>
      </c>
      <c r="Q3635" s="30">
        <f t="shared" si="206"/>
        <v>455.625</v>
      </c>
      <c r="R3635" s="27">
        <f t="shared" si="204"/>
        <v>6</v>
      </c>
    </row>
    <row r="3636" spans="1:18">
      <c r="A3636" s="1"/>
      <c r="B3636" s="6" t="s">
        <v>14</v>
      </c>
      <c r="C3636" s="6">
        <v>1185732</v>
      </c>
      <c r="D3636" s="7">
        <v>44362</v>
      </c>
      <c r="E3636" s="6" t="s">
        <v>15</v>
      </c>
      <c r="F3636" s="6" t="s">
        <v>123</v>
      </c>
      <c r="G3636" s="6" t="s">
        <v>124</v>
      </c>
      <c r="H3636" s="6" t="s">
        <v>21</v>
      </c>
      <c r="I3636" s="25">
        <v>0.54999999999999993</v>
      </c>
      <c r="J3636" s="22">
        <v>2250</v>
      </c>
      <c r="K3636" s="23">
        <f t="shared" si="202"/>
        <v>1237.4999999999998</v>
      </c>
      <c r="L3636" s="23">
        <f t="shared" si="203"/>
        <v>309.37499999999994</v>
      </c>
      <c r="M3636" s="33">
        <v>0.25</v>
      </c>
      <c r="N3636" s="30">
        <f t="shared" si="205"/>
        <v>0.55000000000000004</v>
      </c>
      <c r="O3636" s="31">
        <v>1237.5</v>
      </c>
      <c r="P3636" s="31">
        <v>309.375</v>
      </c>
      <c r="Q3636" s="30">
        <f t="shared" si="206"/>
        <v>680.62499999999989</v>
      </c>
      <c r="R3636" s="27">
        <f t="shared" si="204"/>
        <v>6</v>
      </c>
    </row>
    <row r="3637" spans="1:18">
      <c r="A3637" s="1"/>
      <c r="B3637" s="6" t="s">
        <v>14</v>
      </c>
      <c r="C3637" s="6">
        <v>1185732</v>
      </c>
      <c r="D3637" s="7">
        <v>44362</v>
      </c>
      <c r="E3637" s="6" t="s">
        <v>15</v>
      </c>
      <c r="F3637" s="6" t="s">
        <v>123</v>
      </c>
      <c r="G3637" s="6" t="s">
        <v>124</v>
      </c>
      <c r="H3637" s="6" t="s">
        <v>22</v>
      </c>
      <c r="I3637" s="25">
        <v>0.6</v>
      </c>
      <c r="J3637" s="22">
        <v>3750</v>
      </c>
      <c r="K3637" s="23">
        <f t="shared" si="202"/>
        <v>2250</v>
      </c>
      <c r="L3637" s="23">
        <f t="shared" si="203"/>
        <v>675</v>
      </c>
      <c r="M3637" s="33">
        <v>0.3</v>
      </c>
      <c r="N3637" s="30">
        <f t="shared" si="205"/>
        <v>0.6</v>
      </c>
      <c r="O3637" s="31">
        <v>2250</v>
      </c>
      <c r="P3637" s="31">
        <v>675</v>
      </c>
      <c r="Q3637" s="30">
        <f t="shared" si="206"/>
        <v>1350</v>
      </c>
      <c r="R3637" s="27">
        <f t="shared" si="204"/>
        <v>6</v>
      </c>
    </row>
    <row r="3638" spans="1:18">
      <c r="A3638" s="1"/>
      <c r="B3638" s="6" t="s">
        <v>14</v>
      </c>
      <c r="C3638" s="6">
        <v>1185732</v>
      </c>
      <c r="D3638" s="7">
        <v>44390</v>
      </c>
      <c r="E3638" s="6" t="s">
        <v>15</v>
      </c>
      <c r="F3638" s="6" t="s">
        <v>123</v>
      </c>
      <c r="G3638" s="6" t="s">
        <v>124</v>
      </c>
      <c r="H3638" s="6" t="s">
        <v>17</v>
      </c>
      <c r="I3638" s="25">
        <v>0.54999999999999993</v>
      </c>
      <c r="J3638" s="22">
        <v>6000</v>
      </c>
      <c r="K3638" s="23">
        <f t="shared" si="202"/>
        <v>3299.9999999999995</v>
      </c>
      <c r="L3638" s="23">
        <f t="shared" si="203"/>
        <v>989.99999999999977</v>
      </c>
      <c r="M3638" s="33">
        <v>0.3</v>
      </c>
      <c r="N3638" s="30">
        <f t="shared" si="205"/>
        <v>0.55000000000000004</v>
      </c>
      <c r="O3638" s="31">
        <v>3300</v>
      </c>
      <c r="P3638" s="31">
        <v>990</v>
      </c>
      <c r="Q3638" s="30">
        <f t="shared" si="206"/>
        <v>1815</v>
      </c>
      <c r="R3638" s="27">
        <f t="shared" si="204"/>
        <v>7</v>
      </c>
    </row>
    <row r="3639" spans="1:18">
      <c r="A3639" s="1"/>
      <c r="B3639" s="6" t="s">
        <v>14</v>
      </c>
      <c r="C3639" s="6">
        <v>1185732</v>
      </c>
      <c r="D3639" s="7">
        <v>44390</v>
      </c>
      <c r="E3639" s="6" t="s">
        <v>15</v>
      </c>
      <c r="F3639" s="6" t="s">
        <v>123</v>
      </c>
      <c r="G3639" s="6" t="s">
        <v>124</v>
      </c>
      <c r="H3639" s="6" t="s">
        <v>18</v>
      </c>
      <c r="I3639" s="25">
        <v>0.5</v>
      </c>
      <c r="J3639" s="22">
        <v>3500</v>
      </c>
      <c r="K3639" s="23">
        <f t="shared" si="202"/>
        <v>1750</v>
      </c>
      <c r="L3639" s="23">
        <f t="shared" si="203"/>
        <v>525</v>
      </c>
      <c r="M3639" s="33">
        <v>0.3</v>
      </c>
      <c r="N3639" s="30">
        <f t="shared" si="205"/>
        <v>0.5</v>
      </c>
      <c r="O3639" s="31">
        <v>1750</v>
      </c>
      <c r="P3639" s="31">
        <v>525</v>
      </c>
      <c r="Q3639" s="30">
        <f t="shared" si="206"/>
        <v>875</v>
      </c>
      <c r="R3639" s="27">
        <f t="shared" si="204"/>
        <v>7</v>
      </c>
    </row>
    <row r="3640" spans="1:18">
      <c r="A3640" s="1"/>
      <c r="B3640" s="6" t="s">
        <v>14</v>
      </c>
      <c r="C3640" s="6">
        <v>1185732</v>
      </c>
      <c r="D3640" s="7">
        <v>44390</v>
      </c>
      <c r="E3640" s="6" t="s">
        <v>15</v>
      </c>
      <c r="F3640" s="6" t="s">
        <v>123</v>
      </c>
      <c r="G3640" s="6" t="s">
        <v>124</v>
      </c>
      <c r="H3640" s="6" t="s">
        <v>19</v>
      </c>
      <c r="I3640" s="25">
        <v>0.45</v>
      </c>
      <c r="J3640" s="22">
        <v>2750</v>
      </c>
      <c r="K3640" s="23">
        <f t="shared" si="202"/>
        <v>1237.5</v>
      </c>
      <c r="L3640" s="23">
        <f t="shared" si="203"/>
        <v>309.375</v>
      </c>
      <c r="M3640" s="33">
        <v>0.25</v>
      </c>
      <c r="N3640" s="30">
        <f t="shared" si="205"/>
        <v>0.45</v>
      </c>
      <c r="O3640" s="31">
        <v>1237.5</v>
      </c>
      <c r="P3640" s="31">
        <v>309.375</v>
      </c>
      <c r="Q3640" s="30">
        <f t="shared" si="206"/>
        <v>556.875</v>
      </c>
      <c r="R3640" s="27">
        <f t="shared" si="204"/>
        <v>7</v>
      </c>
    </row>
    <row r="3641" spans="1:18">
      <c r="A3641" s="1"/>
      <c r="B3641" s="6" t="s">
        <v>14</v>
      </c>
      <c r="C3641" s="6">
        <v>1185732</v>
      </c>
      <c r="D3641" s="7">
        <v>44390</v>
      </c>
      <c r="E3641" s="6" t="s">
        <v>15</v>
      </c>
      <c r="F3641" s="6" t="s">
        <v>123</v>
      </c>
      <c r="G3641" s="6" t="s">
        <v>124</v>
      </c>
      <c r="H3641" s="6" t="s">
        <v>20</v>
      </c>
      <c r="I3641" s="25">
        <v>0.45</v>
      </c>
      <c r="J3641" s="22">
        <v>2250</v>
      </c>
      <c r="K3641" s="23">
        <f t="shared" si="202"/>
        <v>1012.5</v>
      </c>
      <c r="L3641" s="23">
        <f t="shared" si="203"/>
        <v>253.125</v>
      </c>
      <c r="M3641" s="33">
        <v>0.25</v>
      </c>
      <c r="N3641" s="30">
        <f t="shared" si="205"/>
        <v>0.45</v>
      </c>
      <c r="O3641" s="31">
        <v>1012.5</v>
      </c>
      <c r="P3641" s="31">
        <v>253.125</v>
      </c>
      <c r="Q3641" s="30">
        <f t="shared" si="206"/>
        <v>455.625</v>
      </c>
      <c r="R3641" s="27">
        <f t="shared" si="204"/>
        <v>7</v>
      </c>
    </row>
    <row r="3642" spans="1:18">
      <c r="A3642" s="1"/>
      <c r="B3642" s="6" t="s">
        <v>14</v>
      </c>
      <c r="C3642" s="6">
        <v>1185732</v>
      </c>
      <c r="D3642" s="7">
        <v>44390</v>
      </c>
      <c r="E3642" s="6" t="s">
        <v>15</v>
      </c>
      <c r="F3642" s="6" t="s">
        <v>123</v>
      </c>
      <c r="G3642" s="6" t="s">
        <v>124</v>
      </c>
      <c r="H3642" s="6" t="s">
        <v>21</v>
      </c>
      <c r="I3642" s="25">
        <v>0.54999999999999993</v>
      </c>
      <c r="J3642" s="22">
        <v>2500</v>
      </c>
      <c r="K3642" s="23">
        <f t="shared" si="202"/>
        <v>1374.9999999999998</v>
      </c>
      <c r="L3642" s="23">
        <f t="shared" si="203"/>
        <v>343.74999999999994</v>
      </c>
      <c r="M3642" s="33">
        <v>0.25</v>
      </c>
      <c r="N3642" s="30">
        <f t="shared" si="205"/>
        <v>0.55000000000000004</v>
      </c>
      <c r="O3642" s="31">
        <v>1375</v>
      </c>
      <c r="P3642" s="31">
        <v>343.75</v>
      </c>
      <c r="Q3642" s="30">
        <f t="shared" si="206"/>
        <v>756.24999999999989</v>
      </c>
      <c r="R3642" s="27">
        <f t="shared" si="204"/>
        <v>7</v>
      </c>
    </row>
    <row r="3643" spans="1:18">
      <c r="A3643" s="1"/>
      <c r="B3643" s="6" t="s">
        <v>14</v>
      </c>
      <c r="C3643" s="6">
        <v>1185732</v>
      </c>
      <c r="D3643" s="7">
        <v>44390</v>
      </c>
      <c r="E3643" s="6" t="s">
        <v>15</v>
      </c>
      <c r="F3643" s="6" t="s">
        <v>123</v>
      </c>
      <c r="G3643" s="6" t="s">
        <v>124</v>
      </c>
      <c r="H3643" s="6" t="s">
        <v>22</v>
      </c>
      <c r="I3643" s="25">
        <v>0.6</v>
      </c>
      <c r="J3643" s="22">
        <v>4250</v>
      </c>
      <c r="K3643" s="23">
        <f t="shared" si="202"/>
        <v>2550</v>
      </c>
      <c r="L3643" s="23">
        <f t="shared" si="203"/>
        <v>765</v>
      </c>
      <c r="M3643" s="33">
        <v>0.3</v>
      </c>
      <c r="N3643" s="30">
        <f t="shared" si="205"/>
        <v>0.6</v>
      </c>
      <c r="O3643" s="31">
        <v>2550</v>
      </c>
      <c r="P3643" s="31">
        <v>765</v>
      </c>
      <c r="Q3643" s="30">
        <f t="shared" si="206"/>
        <v>1530</v>
      </c>
      <c r="R3643" s="27">
        <f t="shared" si="204"/>
        <v>7</v>
      </c>
    </row>
    <row r="3644" spans="1:18">
      <c r="A3644" s="1"/>
      <c r="B3644" s="6" t="s">
        <v>14</v>
      </c>
      <c r="C3644" s="6">
        <v>1185732</v>
      </c>
      <c r="D3644" s="7">
        <v>44422</v>
      </c>
      <c r="E3644" s="6" t="s">
        <v>15</v>
      </c>
      <c r="F3644" s="6" t="s">
        <v>123</v>
      </c>
      <c r="G3644" s="6" t="s">
        <v>124</v>
      </c>
      <c r="H3644" s="6" t="s">
        <v>17</v>
      </c>
      <c r="I3644" s="25">
        <v>0.54999999999999993</v>
      </c>
      <c r="J3644" s="22">
        <v>5750</v>
      </c>
      <c r="K3644" s="23">
        <f t="shared" si="202"/>
        <v>3162.4999999999995</v>
      </c>
      <c r="L3644" s="23">
        <f t="shared" si="203"/>
        <v>948.74999999999977</v>
      </c>
      <c r="M3644" s="33">
        <v>0.3</v>
      </c>
      <c r="N3644" s="30">
        <f t="shared" si="205"/>
        <v>0.55000000000000004</v>
      </c>
      <c r="O3644" s="31">
        <v>3162.5</v>
      </c>
      <c r="P3644" s="31">
        <v>948.75</v>
      </c>
      <c r="Q3644" s="30">
        <f t="shared" si="206"/>
        <v>1739.375</v>
      </c>
      <c r="R3644" s="27">
        <f t="shared" si="204"/>
        <v>8</v>
      </c>
    </row>
    <row r="3645" spans="1:18">
      <c r="A3645" s="1"/>
      <c r="B3645" s="6" t="s">
        <v>14</v>
      </c>
      <c r="C3645" s="6">
        <v>1185732</v>
      </c>
      <c r="D3645" s="7">
        <v>44422</v>
      </c>
      <c r="E3645" s="6" t="s">
        <v>15</v>
      </c>
      <c r="F3645" s="6" t="s">
        <v>123</v>
      </c>
      <c r="G3645" s="6" t="s">
        <v>124</v>
      </c>
      <c r="H3645" s="6" t="s">
        <v>18</v>
      </c>
      <c r="I3645" s="25">
        <v>0.5</v>
      </c>
      <c r="J3645" s="22">
        <v>3500</v>
      </c>
      <c r="K3645" s="23">
        <f t="shared" si="202"/>
        <v>1750</v>
      </c>
      <c r="L3645" s="23">
        <f t="shared" si="203"/>
        <v>525</v>
      </c>
      <c r="M3645" s="33">
        <v>0.3</v>
      </c>
      <c r="N3645" s="30">
        <f t="shared" si="205"/>
        <v>0.5</v>
      </c>
      <c r="O3645" s="31">
        <v>1750</v>
      </c>
      <c r="P3645" s="31">
        <v>525</v>
      </c>
      <c r="Q3645" s="30">
        <f t="shared" si="206"/>
        <v>875</v>
      </c>
      <c r="R3645" s="27">
        <f t="shared" si="204"/>
        <v>8</v>
      </c>
    </row>
    <row r="3646" spans="1:18">
      <c r="A3646" s="1"/>
      <c r="B3646" s="6" t="s">
        <v>14</v>
      </c>
      <c r="C3646" s="6">
        <v>1185732</v>
      </c>
      <c r="D3646" s="7">
        <v>44422</v>
      </c>
      <c r="E3646" s="6" t="s">
        <v>15</v>
      </c>
      <c r="F3646" s="6" t="s">
        <v>123</v>
      </c>
      <c r="G3646" s="6" t="s">
        <v>124</v>
      </c>
      <c r="H3646" s="6" t="s">
        <v>19</v>
      </c>
      <c r="I3646" s="25">
        <v>0.45</v>
      </c>
      <c r="J3646" s="22">
        <v>2750</v>
      </c>
      <c r="K3646" s="23">
        <f t="shared" si="202"/>
        <v>1237.5</v>
      </c>
      <c r="L3646" s="23">
        <f t="shared" si="203"/>
        <v>309.375</v>
      </c>
      <c r="M3646" s="33">
        <v>0.25</v>
      </c>
      <c r="N3646" s="30">
        <f t="shared" si="205"/>
        <v>0.45</v>
      </c>
      <c r="O3646" s="31">
        <v>1237.5</v>
      </c>
      <c r="P3646" s="31">
        <v>309.375</v>
      </c>
      <c r="Q3646" s="30">
        <f t="shared" si="206"/>
        <v>556.875</v>
      </c>
      <c r="R3646" s="27">
        <f t="shared" si="204"/>
        <v>8</v>
      </c>
    </row>
    <row r="3647" spans="1:18">
      <c r="A3647" s="1"/>
      <c r="B3647" s="6" t="s">
        <v>14</v>
      </c>
      <c r="C3647" s="6">
        <v>1185732</v>
      </c>
      <c r="D3647" s="7">
        <v>44422</v>
      </c>
      <c r="E3647" s="6" t="s">
        <v>15</v>
      </c>
      <c r="F3647" s="6" t="s">
        <v>123</v>
      </c>
      <c r="G3647" s="6" t="s">
        <v>124</v>
      </c>
      <c r="H3647" s="6" t="s">
        <v>20</v>
      </c>
      <c r="I3647" s="25">
        <v>0.45</v>
      </c>
      <c r="J3647" s="22">
        <v>1750</v>
      </c>
      <c r="K3647" s="23">
        <f t="shared" si="202"/>
        <v>787.5</v>
      </c>
      <c r="L3647" s="23">
        <f t="shared" si="203"/>
        <v>196.875</v>
      </c>
      <c r="M3647" s="33">
        <v>0.25</v>
      </c>
      <c r="N3647" s="30">
        <f t="shared" si="205"/>
        <v>0.45</v>
      </c>
      <c r="O3647" s="31">
        <v>787.5</v>
      </c>
      <c r="P3647" s="31">
        <v>196.875</v>
      </c>
      <c r="Q3647" s="30">
        <f t="shared" si="206"/>
        <v>354.375</v>
      </c>
      <c r="R3647" s="27">
        <f t="shared" ref="R3647:R3710" si="207">MONTH(D3647)</f>
        <v>8</v>
      </c>
    </row>
    <row r="3648" spans="1:18">
      <c r="A3648" s="1"/>
      <c r="B3648" s="6" t="s">
        <v>14</v>
      </c>
      <c r="C3648" s="6">
        <v>1185732</v>
      </c>
      <c r="D3648" s="7">
        <v>44422</v>
      </c>
      <c r="E3648" s="6" t="s">
        <v>15</v>
      </c>
      <c r="F3648" s="6" t="s">
        <v>123</v>
      </c>
      <c r="G3648" s="6" t="s">
        <v>124</v>
      </c>
      <c r="H3648" s="6" t="s">
        <v>21</v>
      </c>
      <c r="I3648" s="25">
        <v>0.54999999999999993</v>
      </c>
      <c r="J3648" s="22">
        <v>1500</v>
      </c>
      <c r="K3648" s="23">
        <f t="shared" si="202"/>
        <v>824.99999999999989</v>
      </c>
      <c r="L3648" s="23">
        <f t="shared" si="203"/>
        <v>206.24999999999997</v>
      </c>
      <c r="M3648" s="33">
        <v>0.25</v>
      </c>
      <c r="N3648" s="30">
        <f t="shared" si="205"/>
        <v>0.55000000000000004</v>
      </c>
      <c r="O3648" s="31">
        <v>825</v>
      </c>
      <c r="P3648" s="31">
        <v>206.25</v>
      </c>
      <c r="Q3648" s="30">
        <f t="shared" si="206"/>
        <v>453.75</v>
      </c>
      <c r="R3648" s="27">
        <f t="shared" si="207"/>
        <v>8</v>
      </c>
    </row>
    <row r="3649" spans="1:18">
      <c r="A3649" s="1"/>
      <c r="B3649" s="6" t="s">
        <v>14</v>
      </c>
      <c r="C3649" s="6">
        <v>1185732</v>
      </c>
      <c r="D3649" s="7">
        <v>44422</v>
      </c>
      <c r="E3649" s="6" t="s">
        <v>15</v>
      </c>
      <c r="F3649" s="6" t="s">
        <v>123</v>
      </c>
      <c r="G3649" s="6" t="s">
        <v>124</v>
      </c>
      <c r="H3649" s="6" t="s">
        <v>22</v>
      </c>
      <c r="I3649" s="25">
        <v>0.6</v>
      </c>
      <c r="J3649" s="22">
        <v>3250</v>
      </c>
      <c r="K3649" s="23">
        <f t="shared" si="202"/>
        <v>1950</v>
      </c>
      <c r="L3649" s="23">
        <f t="shared" si="203"/>
        <v>585</v>
      </c>
      <c r="M3649" s="33">
        <v>0.3</v>
      </c>
      <c r="N3649" s="30">
        <f t="shared" si="205"/>
        <v>0.6</v>
      </c>
      <c r="O3649" s="31">
        <v>1950</v>
      </c>
      <c r="P3649" s="31">
        <v>585</v>
      </c>
      <c r="Q3649" s="30">
        <f t="shared" si="206"/>
        <v>1170</v>
      </c>
      <c r="R3649" s="27">
        <f t="shared" si="207"/>
        <v>8</v>
      </c>
    </row>
    <row r="3650" spans="1:18">
      <c r="A3650" s="1"/>
      <c r="B3650" s="6" t="s">
        <v>14</v>
      </c>
      <c r="C3650" s="6">
        <v>1185732</v>
      </c>
      <c r="D3650" s="7">
        <v>44452</v>
      </c>
      <c r="E3650" s="6" t="s">
        <v>15</v>
      </c>
      <c r="F3650" s="6" t="s">
        <v>123</v>
      </c>
      <c r="G3650" s="6" t="s">
        <v>124</v>
      </c>
      <c r="H3650" s="6" t="s">
        <v>17</v>
      </c>
      <c r="I3650" s="25">
        <v>0.54999999999999993</v>
      </c>
      <c r="J3650" s="22">
        <v>4500</v>
      </c>
      <c r="K3650" s="23">
        <f t="shared" si="202"/>
        <v>2474.9999999999995</v>
      </c>
      <c r="L3650" s="23">
        <f t="shared" si="203"/>
        <v>742.49999999999989</v>
      </c>
      <c r="M3650" s="33">
        <v>0.3</v>
      </c>
      <c r="N3650" s="30">
        <f t="shared" si="205"/>
        <v>0.55000000000000004</v>
      </c>
      <c r="O3650" s="31">
        <v>2475</v>
      </c>
      <c r="P3650" s="31">
        <v>742.5</v>
      </c>
      <c r="Q3650" s="30">
        <f t="shared" si="206"/>
        <v>1361.2499999999998</v>
      </c>
      <c r="R3650" s="27">
        <f t="shared" si="207"/>
        <v>9</v>
      </c>
    </row>
    <row r="3651" spans="1:18">
      <c r="A3651" s="1"/>
      <c r="B3651" s="6" t="s">
        <v>14</v>
      </c>
      <c r="C3651" s="6">
        <v>1185732</v>
      </c>
      <c r="D3651" s="7">
        <v>44452</v>
      </c>
      <c r="E3651" s="6" t="s">
        <v>15</v>
      </c>
      <c r="F3651" s="6" t="s">
        <v>123</v>
      </c>
      <c r="G3651" s="6" t="s">
        <v>124</v>
      </c>
      <c r="H3651" s="6" t="s">
        <v>18</v>
      </c>
      <c r="I3651" s="25">
        <v>0.5</v>
      </c>
      <c r="J3651" s="22">
        <v>2500</v>
      </c>
      <c r="K3651" s="23">
        <f t="shared" si="202"/>
        <v>1250</v>
      </c>
      <c r="L3651" s="23">
        <f t="shared" si="203"/>
        <v>375</v>
      </c>
      <c r="M3651" s="33">
        <v>0.3</v>
      </c>
      <c r="N3651" s="30">
        <f t="shared" ref="N3651:N3714" si="208">_xlfn.NUMBERVALUE(SUBSTITUTE(I3651,"$",""))</f>
        <v>0.5</v>
      </c>
      <c r="O3651" s="31">
        <v>1250</v>
      </c>
      <c r="P3651" s="31">
        <v>375</v>
      </c>
      <c r="Q3651" s="30">
        <f t="shared" ref="Q3651:Q3714" si="209">N3651*K3651</f>
        <v>625</v>
      </c>
      <c r="R3651" s="27">
        <f t="shared" si="207"/>
        <v>9</v>
      </c>
    </row>
    <row r="3652" spans="1:18">
      <c r="A3652" s="1"/>
      <c r="B3652" s="6" t="s">
        <v>14</v>
      </c>
      <c r="C3652" s="6">
        <v>1185732</v>
      </c>
      <c r="D3652" s="7">
        <v>44452</v>
      </c>
      <c r="E3652" s="6" t="s">
        <v>15</v>
      </c>
      <c r="F3652" s="6" t="s">
        <v>123</v>
      </c>
      <c r="G3652" s="6" t="s">
        <v>124</v>
      </c>
      <c r="H3652" s="6" t="s">
        <v>19</v>
      </c>
      <c r="I3652" s="25">
        <v>0.45</v>
      </c>
      <c r="J3652" s="22">
        <v>1500</v>
      </c>
      <c r="K3652" s="23">
        <f t="shared" si="202"/>
        <v>675</v>
      </c>
      <c r="L3652" s="23">
        <f t="shared" si="203"/>
        <v>168.75</v>
      </c>
      <c r="M3652" s="33">
        <v>0.25</v>
      </c>
      <c r="N3652" s="30">
        <f t="shared" si="208"/>
        <v>0.45</v>
      </c>
      <c r="O3652" s="31">
        <v>675</v>
      </c>
      <c r="P3652" s="31">
        <v>168.75</v>
      </c>
      <c r="Q3652" s="30">
        <f t="shared" si="209"/>
        <v>303.75</v>
      </c>
      <c r="R3652" s="27">
        <f t="shared" si="207"/>
        <v>9</v>
      </c>
    </row>
    <row r="3653" spans="1:18">
      <c r="A3653" s="1"/>
      <c r="B3653" s="6" t="s">
        <v>14</v>
      </c>
      <c r="C3653" s="6">
        <v>1185732</v>
      </c>
      <c r="D3653" s="7">
        <v>44452</v>
      </c>
      <c r="E3653" s="6" t="s">
        <v>15</v>
      </c>
      <c r="F3653" s="6" t="s">
        <v>123</v>
      </c>
      <c r="G3653" s="6" t="s">
        <v>124</v>
      </c>
      <c r="H3653" s="6" t="s">
        <v>20</v>
      </c>
      <c r="I3653" s="25">
        <v>0.45</v>
      </c>
      <c r="J3653" s="22">
        <v>1250</v>
      </c>
      <c r="K3653" s="23">
        <f t="shared" si="202"/>
        <v>562.5</v>
      </c>
      <c r="L3653" s="23">
        <f t="shared" si="203"/>
        <v>140.625</v>
      </c>
      <c r="M3653" s="33">
        <v>0.25</v>
      </c>
      <c r="N3653" s="30">
        <f t="shared" si="208"/>
        <v>0.45</v>
      </c>
      <c r="O3653" s="31">
        <v>562.5</v>
      </c>
      <c r="P3653" s="31">
        <v>140.625</v>
      </c>
      <c r="Q3653" s="30">
        <f t="shared" si="209"/>
        <v>253.125</v>
      </c>
      <c r="R3653" s="27">
        <f t="shared" si="207"/>
        <v>9</v>
      </c>
    </row>
    <row r="3654" spans="1:18">
      <c r="A3654" s="1"/>
      <c r="B3654" s="6" t="s">
        <v>14</v>
      </c>
      <c r="C3654" s="6">
        <v>1185732</v>
      </c>
      <c r="D3654" s="7">
        <v>44452</v>
      </c>
      <c r="E3654" s="6" t="s">
        <v>15</v>
      </c>
      <c r="F3654" s="6" t="s">
        <v>123</v>
      </c>
      <c r="G3654" s="6" t="s">
        <v>124</v>
      </c>
      <c r="H3654" s="6" t="s">
        <v>21</v>
      </c>
      <c r="I3654" s="25">
        <v>0.54999999999999993</v>
      </c>
      <c r="J3654" s="22">
        <v>1250</v>
      </c>
      <c r="K3654" s="23">
        <f t="shared" si="202"/>
        <v>687.49999999999989</v>
      </c>
      <c r="L3654" s="23">
        <f t="shared" si="203"/>
        <v>171.87499999999997</v>
      </c>
      <c r="M3654" s="33">
        <v>0.25</v>
      </c>
      <c r="N3654" s="30">
        <f t="shared" si="208"/>
        <v>0.55000000000000004</v>
      </c>
      <c r="O3654" s="31">
        <v>687.5</v>
      </c>
      <c r="P3654" s="31">
        <v>171.875</v>
      </c>
      <c r="Q3654" s="30">
        <f t="shared" si="209"/>
        <v>378.12499999999994</v>
      </c>
      <c r="R3654" s="27">
        <f t="shared" si="207"/>
        <v>9</v>
      </c>
    </row>
    <row r="3655" spans="1:18">
      <c r="A3655" s="1"/>
      <c r="B3655" s="6" t="s">
        <v>14</v>
      </c>
      <c r="C3655" s="6">
        <v>1185732</v>
      </c>
      <c r="D3655" s="7">
        <v>44452</v>
      </c>
      <c r="E3655" s="6" t="s">
        <v>15</v>
      </c>
      <c r="F3655" s="6" t="s">
        <v>123</v>
      </c>
      <c r="G3655" s="6" t="s">
        <v>124</v>
      </c>
      <c r="H3655" s="6" t="s">
        <v>22</v>
      </c>
      <c r="I3655" s="25">
        <v>0.6</v>
      </c>
      <c r="J3655" s="22">
        <v>2250</v>
      </c>
      <c r="K3655" s="23">
        <f t="shared" si="202"/>
        <v>1350</v>
      </c>
      <c r="L3655" s="23">
        <f t="shared" si="203"/>
        <v>405</v>
      </c>
      <c r="M3655" s="33">
        <v>0.3</v>
      </c>
      <c r="N3655" s="30">
        <f t="shared" si="208"/>
        <v>0.6</v>
      </c>
      <c r="O3655" s="31">
        <v>1350</v>
      </c>
      <c r="P3655" s="31">
        <v>405</v>
      </c>
      <c r="Q3655" s="30">
        <f t="shared" si="209"/>
        <v>810</v>
      </c>
      <c r="R3655" s="27">
        <f t="shared" si="207"/>
        <v>9</v>
      </c>
    </row>
    <row r="3656" spans="1:18">
      <c r="A3656" s="1"/>
      <c r="B3656" s="6" t="s">
        <v>14</v>
      </c>
      <c r="C3656" s="6">
        <v>1185732</v>
      </c>
      <c r="D3656" s="7">
        <v>44484</v>
      </c>
      <c r="E3656" s="6" t="s">
        <v>15</v>
      </c>
      <c r="F3656" s="6" t="s">
        <v>123</v>
      </c>
      <c r="G3656" s="6" t="s">
        <v>124</v>
      </c>
      <c r="H3656" s="6" t="s">
        <v>17</v>
      </c>
      <c r="I3656" s="25">
        <v>0.6</v>
      </c>
      <c r="J3656" s="22">
        <v>4000</v>
      </c>
      <c r="K3656" s="23">
        <f t="shared" si="202"/>
        <v>2400</v>
      </c>
      <c r="L3656" s="23">
        <f t="shared" si="203"/>
        <v>720</v>
      </c>
      <c r="M3656" s="33">
        <v>0.3</v>
      </c>
      <c r="N3656" s="30">
        <f t="shared" si="208"/>
        <v>0.6</v>
      </c>
      <c r="O3656" s="31">
        <v>2400</v>
      </c>
      <c r="P3656" s="31">
        <v>720</v>
      </c>
      <c r="Q3656" s="30">
        <f t="shared" si="209"/>
        <v>1440</v>
      </c>
      <c r="R3656" s="27">
        <f t="shared" si="207"/>
        <v>10</v>
      </c>
    </row>
    <row r="3657" spans="1:18">
      <c r="A3657" s="1"/>
      <c r="B3657" s="6" t="s">
        <v>14</v>
      </c>
      <c r="C3657" s="6">
        <v>1185732</v>
      </c>
      <c r="D3657" s="7">
        <v>44484</v>
      </c>
      <c r="E3657" s="6" t="s">
        <v>15</v>
      </c>
      <c r="F3657" s="6" t="s">
        <v>123</v>
      </c>
      <c r="G3657" s="6" t="s">
        <v>124</v>
      </c>
      <c r="H3657" s="6" t="s">
        <v>18</v>
      </c>
      <c r="I3657" s="25">
        <v>0.55000000000000004</v>
      </c>
      <c r="J3657" s="22">
        <v>2250</v>
      </c>
      <c r="K3657" s="23">
        <f t="shared" si="202"/>
        <v>1237.5</v>
      </c>
      <c r="L3657" s="23">
        <f t="shared" si="203"/>
        <v>371.25</v>
      </c>
      <c r="M3657" s="33">
        <v>0.3</v>
      </c>
      <c r="N3657" s="30">
        <f t="shared" si="208"/>
        <v>0.55000000000000004</v>
      </c>
      <c r="O3657" s="31">
        <v>1237.5</v>
      </c>
      <c r="P3657" s="31">
        <v>371.25</v>
      </c>
      <c r="Q3657" s="30">
        <f t="shared" si="209"/>
        <v>680.625</v>
      </c>
      <c r="R3657" s="27">
        <f t="shared" si="207"/>
        <v>10</v>
      </c>
    </row>
    <row r="3658" spans="1:18">
      <c r="A3658" s="1"/>
      <c r="B3658" s="6" t="s">
        <v>14</v>
      </c>
      <c r="C3658" s="6">
        <v>1185732</v>
      </c>
      <c r="D3658" s="7">
        <v>44484</v>
      </c>
      <c r="E3658" s="6" t="s">
        <v>15</v>
      </c>
      <c r="F3658" s="6" t="s">
        <v>123</v>
      </c>
      <c r="G3658" s="6" t="s">
        <v>124</v>
      </c>
      <c r="H3658" s="6" t="s">
        <v>19</v>
      </c>
      <c r="I3658" s="25">
        <v>0.55000000000000004</v>
      </c>
      <c r="J3658" s="22">
        <v>1250</v>
      </c>
      <c r="K3658" s="23">
        <f t="shared" si="202"/>
        <v>687.5</v>
      </c>
      <c r="L3658" s="23">
        <f t="shared" si="203"/>
        <v>171.875</v>
      </c>
      <c r="M3658" s="33">
        <v>0.25</v>
      </c>
      <c r="N3658" s="30">
        <f t="shared" si="208"/>
        <v>0.55000000000000004</v>
      </c>
      <c r="O3658" s="31">
        <v>687.5</v>
      </c>
      <c r="P3658" s="31">
        <v>171.875</v>
      </c>
      <c r="Q3658" s="30">
        <f t="shared" si="209"/>
        <v>378.12500000000006</v>
      </c>
      <c r="R3658" s="27">
        <f t="shared" si="207"/>
        <v>10</v>
      </c>
    </row>
    <row r="3659" spans="1:18">
      <c r="A3659" s="1"/>
      <c r="B3659" s="6" t="s">
        <v>14</v>
      </c>
      <c r="C3659" s="6">
        <v>1185732</v>
      </c>
      <c r="D3659" s="7">
        <v>44484</v>
      </c>
      <c r="E3659" s="6" t="s">
        <v>15</v>
      </c>
      <c r="F3659" s="6" t="s">
        <v>123</v>
      </c>
      <c r="G3659" s="6" t="s">
        <v>124</v>
      </c>
      <c r="H3659" s="6" t="s">
        <v>20</v>
      </c>
      <c r="I3659" s="25">
        <v>0.55000000000000004</v>
      </c>
      <c r="J3659" s="22">
        <v>1000</v>
      </c>
      <c r="K3659" s="23">
        <f t="shared" si="202"/>
        <v>550</v>
      </c>
      <c r="L3659" s="23">
        <f t="shared" si="203"/>
        <v>137.5</v>
      </c>
      <c r="M3659" s="33">
        <v>0.25</v>
      </c>
      <c r="N3659" s="30">
        <f t="shared" si="208"/>
        <v>0.55000000000000004</v>
      </c>
      <c r="O3659" s="31">
        <v>550</v>
      </c>
      <c r="P3659" s="31">
        <v>137.5</v>
      </c>
      <c r="Q3659" s="30">
        <f t="shared" si="209"/>
        <v>302.5</v>
      </c>
      <c r="R3659" s="27">
        <f t="shared" si="207"/>
        <v>10</v>
      </c>
    </row>
    <row r="3660" spans="1:18">
      <c r="A3660" s="1"/>
      <c r="B3660" s="6" t="s">
        <v>14</v>
      </c>
      <c r="C3660" s="6">
        <v>1185732</v>
      </c>
      <c r="D3660" s="7">
        <v>44484</v>
      </c>
      <c r="E3660" s="6" t="s">
        <v>15</v>
      </c>
      <c r="F3660" s="6" t="s">
        <v>123</v>
      </c>
      <c r="G3660" s="6" t="s">
        <v>124</v>
      </c>
      <c r="H3660" s="6" t="s">
        <v>21</v>
      </c>
      <c r="I3660" s="25">
        <v>0.65</v>
      </c>
      <c r="J3660" s="22">
        <v>1000</v>
      </c>
      <c r="K3660" s="23">
        <f t="shared" si="202"/>
        <v>650</v>
      </c>
      <c r="L3660" s="23">
        <f t="shared" si="203"/>
        <v>162.5</v>
      </c>
      <c r="M3660" s="33">
        <v>0.25</v>
      </c>
      <c r="N3660" s="30">
        <f t="shared" si="208"/>
        <v>0.65</v>
      </c>
      <c r="O3660" s="31">
        <v>650</v>
      </c>
      <c r="P3660" s="31">
        <v>162.5</v>
      </c>
      <c r="Q3660" s="30">
        <f t="shared" si="209"/>
        <v>422.5</v>
      </c>
      <c r="R3660" s="27">
        <f t="shared" si="207"/>
        <v>10</v>
      </c>
    </row>
    <row r="3661" spans="1:18">
      <c r="A3661" s="1"/>
      <c r="B3661" s="6" t="s">
        <v>14</v>
      </c>
      <c r="C3661" s="6">
        <v>1185732</v>
      </c>
      <c r="D3661" s="7">
        <v>44484</v>
      </c>
      <c r="E3661" s="6" t="s">
        <v>15</v>
      </c>
      <c r="F3661" s="6" t="s">
        <v>123</v>
      </c>
      <c r="G3661" s="6" t="s">
        <v>124</v>
      </c>
      <c r="H3661" s="6" t="s">
        <v>22</v>
      </c>
      <c r="I3661" s="25">
        <v>0.7</v>
      </c>
      <c r="J3661" s="22">
        <v>2250</v>
      </c>
      <c r="K3661" s="23">
        <f t="shared" si="202"/>
        <v>1575</v>
      </c>
      <c r="L3661" s="23">
        <f t="shared" si="203"/>
        <v>472.5</v>
      </c>
      <c r="M3661" s="33">
        <v>0.3</v>
      </c>
      <c r="N3661" s="30">
        <f t="shared" si="208"/>
        <v>0.7</v>
      </c>
      <c r="O3661" s="31">
        <v>1575</v>
      </c>
      <c r="P3661" s="31">
        <v>472.5</v>
      </c>
      <c r="Q3661" s="30">
        <f t="shared" si="209"/>
        <v>1102.5</v>
      </c>
      <c r="R3661" s="27">
        <f t="shared" si="207"/>
        <v>10</v>
      </c>
    </row>
    <row r="3662" spans="1:18">
      <c r="A3662" s="1"/>
      <c r="B3662" s="6" t="s">
        <v>14</v>
      </c>
      <c r="C3662" s="6">
        <v>1185732</v>
      </c>
      <c r="D3662" s="7">
        <v>44514</v>
      </c>
      <c r="E3662" s="6" t="s">
        <v>15</v>
      </c>
      <c r="F3662" s="6" t="s">
        <v>123</v>
      </c>
      <c r="G3662" s="6" t="s">
        <v>124</v>
      </c>
      <c r="H3662" s="6" t="s">
        <v>17</v>
      </c>
      <c r="I3662" s="25">
        <v>0.65</v>
      </c>
      <c r="J3662" s="22">
        <v>3750</v>
      </c>
      <c r="K3662" s="23">
        <f t="shared" si="202"/>
        <v>2437.5</v>
      </c>
      <c r="L3662" s="23">
        <f t="shared" si="203"/>
        <v>731.25</v>
      </c>
      <c r="M3662" s="33">
        <v>0.3</v>
      </c>
      <c r="N3662" s="30">
        <f t="shared" si="208"/>
        <v>0.65</v>
      </c>
      <c r="O3662" s="31">
        <v>2437.5</v>
      </c>
      <c r="P3662" s="31">
        <v>731.25</v>
      </c>
      <c r="Q3662" s="30">
        <f t="shared" si="209"/>
        <v>1584.375</v>
      </c>
      <c r="R3662" s="27">
        <f t="shared" si="207"/>
        <v>11</v>
      </c>
    </row>
    <row r="3663" spans="1:18">
      <c r="A3663" s="1"/>
      <c r="B3663" s="6" t="s">
        <v>14</v>
      </c>
      <c r="C3663" s="6">
        <v>1185732</v>
      </c>
      <c r="D3663" s="7">
        <v>44514</v>
      </c>
      <c r="E3663" s="6" t="s">
        <v>15</v>
      </c>
      <c r="F3663" s="6" t="s">
        <v>123</v>
      </c>
      <c r="G3663" s="6" t="s">
        <v>124</v>
      </c>
      <c r="H3663" s="6" t="s">
        <v>18</v>
      </c>
      <c r="I3663" s="25">
        <v>0.55000000000000004</v>
      </c>
      <c r="J3663" s="22">
        <v>3000</v>
      </c>
      <c r="K3663" s="23">
        <f t="shared" si="202"/>
        <v>1650.0000000000002</v>
      </c>
      <c r="L3663" s="23">
        <f t="shared" si="203"/>
        <v>495.00000000000006</v>
      </c>
      <c r="M3663" s="33">
        <v>0.3</v>
      </c>
      <c r="N3663" s="30">
        <f t="shared" si="208"/>
        <v>0.55000000000000004</v>
      </c>
      <c r="O3663" s="31">
        <v>1650</v>
      </c>
      <c r="P3663" s="31">
        <v>495</v>
      </c>
      <c r="Q3663" s="30">
        <f t="shared" si="209"/>
        <v>907.50000000000023</v>
      </c>
      <c r="R3663" s="27">
        <f t="shared" si="207"/>
        <v>11</v>
      </c>
    </row>
    <row r="3664" spans="1:18">
      <c r="A3664" s="1"/>
      <c r="B3664" s="6" t="s">
        <v>14</v>
      </c>
      <c r="C3664" s="6">
        <v>1185732</v>
      </c>
      <c r="D3664" s="7">
        <v>44514</v>
      </c>
      <c r="E3664" s="6" t="s">
        <v>15</v>
      </c>
      <c r="F3664" s="6" t="s">
        <v>123</v>
      </c>
      <c r="G3664" s="6" t="s">
        <v>124</v>
      </c>
      <c r="H3664" s="6" t="s">
        <v>19</v>
      </c>
      <c r="I3664" s="25">
        <v>0.55000000000000004</v>
      </c>
      <c r="J3664" s="22">
        <v>2950</v>
      </c>
      <c r="K3664" s="23">
        <f t="shared" si="202"/>
        <v>1622.5000000000002</v>
      </c>
      <c r="L3664" s="23">
        <f t="shared" si="203"/>
        <v>405.62500000000006</v>
      </c>
      <c r="M3664" s="33">
        <v>0.25</v>
      </c>
      <c r="N3664" s="30">
        <f t="shared" si="208"/>
        <v>0.55000000000000004</v>
      </c>
      <c r="O3664" s="31">
        <v>1622.5</v>
      </c>
      <c r="P3664" s="31">
        <v>405.625</v>
      </c>
      <c r="Q3664" s="30">
        <f t="shared" si="209"/>
        <v>892.37500000000023</v>
      </c>
      <c r="R3664" s="27">
        <f t="shared" si="207"/>
        <v>11</v>
      </c>
    </row>
    <row r="3665" spans="1:18">
      <c r="A3665" s="1"/>
      <c r="B3665" s="6" t="s">
        <v>14</v>
      </c>
      <c r="C3665" s="6">
        <v>1185732</v>
      </c>
      <c r="D3665" s="7">
        <v>44514</v>
      </c>
      <c r="E3665" s="6" t="s">
        <v>15</v>
      </c>
      <c r="F3665" s="6" t="s">
        <v>123</v>
      </c>
      <c r="G3665" s="6" t="s">
        <v>124</v>
      </c>
      <c r="H3665" s="6" t="s">
        <v>20</v>
      </c>
      <c r="I3665" s="25">
        <v>0.55000000000000004</v>
      </c>
      <c r="J3665" s="22">
        <v>2750</v>
      </c>
      <c r="K3665" s="23">
        <f t="shared" si="202"/>
        <v>1512.5000000000002</v>
      </c>
      <c r="L3665" s="23">
        <f t="shared" si="203"/>
        <v>378.12500000000006</v>
      </c>
      <c r="M3665" s="33">
        <v>0.25</v>
      </c>
      <c r="N3665" s="30">
        <f t="shared" si="208"/>
        <v>0.55000000000000004</v>
      </c>
      <c r="O3665" s="31">
        <v>1512.5</v>
      </c>
      <c r="P3665" s="31">
        <v>378.125</v>
      </c>
      <c r="Q3665" s="30">
        <f t="shared" si="209"/>
        <v>831.87500000000023</v>
      </c>
      <c r="R3665" s="27">
        <f t="shared" si="207"/>
        <v>11</v>
      </c>
    </row>
    <row r="3666" spans="1:18">
      <c r="A3666" s="1"/>
      <c r="B3666" s="6" t="s">
        <v>14</v>
      </c>
      <c r="C3666" s="6">
        <v>1185732</v>
      </c>
      <c r="D3666" s="7">
        <v>44514</v>
      </c>
      <c r="E3666" s="6" t="s">
        <v>15</v>
      </c>
      <c r="F3666" s="6" t="s">
        <v>123</v>
      </c>
      <c r="G3666" s="6" t="s">
        <v>124</v>
      </c>
      <c r="H3666" s="6" t="s">
        <v>21</v>
      </c>
      <c r="I3666" s="25">
        <v>0.65</v>
      </c>
      <c r="J3666" s="22">
        <v>2500</v>
      </c>
      <c r="K3666" s="23">
        <f t="shared" si="202"/>
        <v>1625</v>
      </c>
      <c r="L3666" s="23">
        <f t="shared" si="203"/>
        <v>406.25</v>
      </c>
      <c r="M3666" s="33">
        <v>0.25</v>
      </c>
      <c r="N3666" s="30">
        <f t="shared" si="208"/>
        <v>0.65</v>
      </c>
      <c r="O3666" s="31">
        <v>1625</v>
      </c>
      <c r="P3666" s="31">
        <v>406.25</v>
      </c>
      <c r="Q3666" s="30">
        <f t="shared" si="209"/>
        <v>1056.25</v>
      </c>
      <c r="R3666" s="27">
        <f t="shared" si="207"/>
        <v>11</v>
      </c>
    </row>
    <row r="3667" spans="1:18">
      <c r="A3667" s="1"/>
      <c r="B3667" s="6" t="s">
        <v>14</v>
      </c>
      <c r="C3667" s="6">
        <v>1185732</v>
      </c>
      <c r="D3667" s="7">
        <v>44514</v>
      </c>
      <c r="E3667" s="6" t="s">
        <v>15</v>
      </c>
      <c r="F3667" s="6" t="s">
        <v>123</v>
      </c>
      <c r="G3667" s="6" t="s">
        <v>124</v>
      </c>
      <c r="H3667" s="6" t="s">
        <v>22</v>
      </c>
      <c r="I3667" s="25">
        <v>0.7</v>
      </c>
      <c r="J3667" s="22">
        <v>3500</v>
      </c>
      <c r="K3667" s="23">
        <f t="shared" si="202"/>
        <v>2450</v>
      </c>
      <c r="L3667" s="23">
        <f t="shared" si="203"/>
        <v>735</v>
      </c>
      <c r="M3667" s="33">
        <v>0.3</v>
      </c>
      <c r="N3667" s="30">
        <f t="shared" si="208"/>
        <v>0.7</v>
      </c>
      <c r="O3667" s="31">
        <v>2450</v>
      </c>
      <c r="P3667" s="31">
        <v>735</v>
      </c>
      <c r="Q3667" s="30">
        <f t="shared" si="209"/>
        <v>1715</v>
      </c>
      <c r="R3667" s="27">
        <f t="shared" si="207"/>
        <v>11</v>
      </c>
    </row>
    <row r="3668" spans="1:18">
      <c r="A3668" s="1"/>
      <c r="B3668" s="6" t="s">
        <v>14</v>
      </c>
      <c r="C3668" s="6">
        <v>1185732</v>
      </c>
      <c r="D3668" s="7">
        <v>44543</v>
      </c>
      <c r="E3668" s="6" t="s">
        <v>15</v>
      </c>
      <c r="F3668" s="6" t="s">
        <v>123</v>
      </c>
      <c r="G3668" s="6" t="s">
        <v>124</v>
      </c>
      <c r="H3668" s="6" t="s">
        <v>17</v>
      </c>
      <c r="I3668" s="25">
        <v>0.65</v>
      </c>
      <c r="J3668" s="22">
        <v>5750</v>
      </c>
      <c r="K3668" s="23">
        <f t="shared" si="202"/>
        <v>3737.5</v>
      </c>
      <c r="L3668" s="23">
        <f t="shared" si="203"/>
        <v>1121.25</v>
      </c>
      <c r="M3668" s="33">
        <v>0.3</v>
      </c>
      <c r="N3668" s="30">
        <f t="shared" si="208"/>
        <v>0.65</v>
      </c>
      <c r="O3668" s="31">
        <v>3737.5</v>
      </c>
      <c r="P3668" s="31">
        <v>1121.25</v>
      </c>
      <c r="Q3668" s="30">
        <f t="shared" si="209"/>
        <v>2429.375</v>
      </c>
      <c r="R3668" s="27">
        <f t="shared" si="207"/>
        <v>12</v>
      </c>
    </row>
    <row r="3669" spans="1:18">
      <c r="A3669" s="1"/>
      <c r="B3669" s="6" t="s">
        <v>14</v>
      </c>
      <c r="C3669" s="6">
        <v>1185732</v>
      </c>
      <c r="D3669" s="7">
        <v>44543</v>
      </c>
      <c r="E3669" s="6" t="s">
        <v>15</v>
      </c>
      <c r="F3669" s="6" t="s">
        <v>123</v>
      </c>
      <c r="G3669" s="6" t="s">
        <v>124</v>
      </c>
      <c r="H3669" s="6" t="s">
        <v>18</v>
      </c>
      <c r="I3669" s="25">
        <v>0.55000000000000004</v>
      </c>
      <c r="J3669" s="22">
        <v>3750</v>
      </c>
      <c r="K3669" s="23">
        <f t="shared" si="202"/>
        <v>2062.5</v>
      </c>
      <c r="L3669" s="23">
        <f t="shared" si="203"/>
        <v>618.75</v>
      </c>
      <c r="M3669" s="33">
        <v>0.3</v>
      </c>
      <c r="N3669" s="30">
        <f t="shared" si="208"/>
        <v>0.55000000000000004</v>
      </c>
      <c r="O3669" s="31">
        <v>2062.5</v>
      </c>
      <c r="P3669" s="31">
        <v>618.75</v>
      </c>
      <c r="Q3669" s="30">
        <f t="shared" si="209"/>
        <v>1134.375</v>
      </c>
      <c r="R3669" s="27">
        <f t="shared" si="207"/>
        <v>12</v>
      </c>
    </row>
    <row r="3670" spans="1:18">
      <c r="A3670" s="1"/>
      <c r="B3670" s="6" t="s">
        <v>14</v>
      </c>
      <c r="C3670" s="6">
        <v>1185732</v>
      </c>
      <c r="D3670" s="7">
        <v>44543</v>
      </c>
      <c r="E3670" s="6" t="s">
        <v>15</v>
      </c>
      <c r="F3670" s="6" t="s">
        <v>123</v>
      </c>
      <c r="G3670" s="6" t="s">
        <v>124</v>
      </c>
      <c r="H3670" s="6" t="s">
        <v>19</v>
      </c>
      <c r="I3670" s="25">
        <v>0.55000000000000004</v>
      </c>
      <c r="J3670" s="22">
        <v>3500</v>
      </c>
      <c r="K3670" s="23">
        <f t="shared" si="202"/>
        <v>1925.0000000000002</v>
      </c>
      <c r="L3670" s="23">
        <f t="shared" si="203"/>
        <v>481.25000000000006</v>
      </c>
      <c r="M3670" s="33">
        <v>0.25</v>
      </c>
      <c r="N3670" s="30">
        <f t="shared" si="208"/>
        <v>0.55000000000000004</v>
      </c>
      <c r="O3670" s="31">
        <v>1925</v>
      </c>
      <c r="P3670" s="31">
        <v>481.25</v>
      </c>
      <c r="Q3670" s="30">
        <f t="shared" si="209"/>
        <v>1058.7500000000002</v>
      </c>
      <c r="R3670" s="27">
        <f t="shared" si="207"/>
        <v>12</v>
      </c>
    </row>
    <row r="3671" spans="1:18">
      <c r="A3671" s="1"/>
      <c r="B3671" s="6" t="s">
        <v>14</v>
      </c>
      <c r="C3671" s="6">
        <v>1185732</v>
      </c>
      <c r="D3671" s="7">
        <v>44543</v>
      </c>
      <c r="E3671" s="6" t="s">
        <v>15</v>
      </c>
      <c r="F3671" s="6" t="s">
        <v>123</v>
      </c>
      <c r="G3671" s="6" t="s">
        <v>124</v>
      </c>
      <c r="H3671" s="6" t="s">
        <v>20</v>
      </c>
      <c r="I3671" s="25">
        <v>0.55000000000000004</v>
      </c>
      <c r="J3671" s="22">
        <v>3000</v>
      </c>
      <c r="K3671" s="23">
        <f t="shared" si="202"/>
        <v>1650.0000000000002</v>
      </c>
      <c r="L3671" s="23">
        <f t="shared" si="203"/>
        <v>412.50000000000006</v>
      </c>
      <c r="M3671" s="33">
        <v>0.25</v>
      </c>
      <c r="N3671" s="30">
        <f t="shared" si="208"/>
        <v>0.55000000000000004</v>
      </c>
      <c r="O3671" s="31">
        <v>1650</v>
      </c>
      <c r="P3671" s="31">
        <v>412.5</v>
      </c>
      <c r="Q3671" s="30">
        <f t="shared" si="209"/>
        <v>907.50000000000023</v>
      </c>
      <c r="R3671" s="27">
        <f t="shared" si="207"/>
        <v>12</v>
      </c>
    </row>
    <row r="3672" spans="1:18">
      <c r="A3672" s="1"/>
      <c r="B3672" s="6" t="s">
        <v>14</v>
      </c>
      <c r="C3672" s="6">
        <v>1185732</v>
      </c>
      <c r="D3672" s="7">
        <v>44543</v>
      </c>
      <c r="E3672" s="6" t="s">
        <v>15</v>
      </c>
      <c r="F3672" s="6" t="s">
        <v>123</v>
      </c>
      <c r="G3672" s="6" t="s">
        <v>124</v>
      </c>
      <c r="H3672" s="6" t="s">
        <v>21</v>
      </c>
      <c r="I3672" s="25">
        <v>0.65</v>
      </c>
      <c r="J3672" s="22">
        <v>3000</v>
      </c>
      <c r="K3672" s="23">
        <f t="shared" si="202"/>
        <v>1950</v>
      </c>
      <c r="L3672" s="23">
        <f t="shared" si="203"/>
        <v>487.5</v>
      </c>
      <c r="M3672" s="33">
        <v>0.25</v>
      </c>
      <c r="N3672" s="30">
        <f t="shared" si="208"/>
        <v>0.65</v>
      </c>
      <c r="O3672" s="31">
        <v>1950</v>
      </c>
      <c r="P3672" s="31">
        <v>487.5</v>
      </c>
      <c r="Q3672" s="30">
        <f t="shared" si="209"/>
        <v>1267.5</v>
      </c>
      <c r="R3672" s="27">
        <f t="shared" si="207"/>
        <v>12</v>
      </c>
    </row>
    <row r="3673" spans="1:18">
      <c r="A3673" s="1"/>
      <c r="B3673" s="6" t="s">
        <v>14</v>
      </c>
      <c r="C3673" s="6">
        <v>1185732</v>
      </c>
      <c r="D3673" s="7">
        <v>44543</v>
      </c>
      <c r="E3673" s="6" t="s">
        <v>15</v>
      </c>
      <c r="F3673" s="6" t="s">
        <v>123</v>
      </c>
      <c r="G3673" s="6" t="s">
        <v>124</v>
      </c>
      <c r="H3673" s="6" t="s">
        <v>22</v>
      </c>
      <c r="I3673" s="25">
        <v>0.7</v>
      </c>
      <c r="J3673" s="22">
        <v>4000</v>
      </c>
      <c r="K3673" s="23">
        <f t="shared" si="202"/>
        <v>2800</v>
      </c>
      <c r="L3673" s="23">
        <f t="shared" si="203"/>
        <v>840</v>
      </c>
      <c r="M3673" s="33">
        <v>0.3</v>
      </c>
      <c r="N3673" s="30">
        <f t="shared" si="208"/>
        <v>0.7</v>
      </c>
      <c r="O3673" s="31">
        <v>2800</v>
      </c>
      <c r="P3673" s="31">
        <v>840</v>
      </c>
      <c r="Q3673" s="30">
        <f t="shared" si="209"/>
        <v>1959.9999999999998</v>
      </c>
      <c r="R3673" s="27">
        <f t="shared" si="207"/>
        <v>12</v>
      </c>
    </row>
    <row r="3674" spans="1:18">
      <c r="A3674" s="1" t="s">
        <v>39</v>
      </c>
      <c r="B3674" s="6" t="s">
        <v>14</v>
      </c>
      <c r="C3674" s="6">
        <v>1185732</v>
      </c>
      <c r="D3674" s="7">
        <v>44210</v>
      </c>
      <c r="E3674" s="6" t="s">
        <v>15</v>
      </c>
      <c r="F3674" s="6" t="s">
        <v>125</v>
      </c>
      <c r="G3674" s="6" t="s">
        <v>126</v>
      </c>
      <c r="H3674" s="6" t="s">
        <v>17</v>
      </c>
      <c r="I3674" s="25">
        <v>0.45</v>
      </c>
      <c r="J3674" s="22">
        <v>5250</v>
      </c>
      <c r="K3674" s="23">
        <f t="shared" si="202"/>
        <v>2362.5</v>
      </c>
      <c r="L3674" s="23">
        <f t="shared" si="203"/>
        <v>1063.125</v>
      </c>
      <c r="M3674" s="33">
        <v>0.45</v>
      </c>
      <c r="N3674" s="30">
        <f t="shared" si="208"/>
        <v>0.45</v>
      </c>
      <c r="O3674" s="31">
        <v>2362.5</v>
      </c>
      <c r="P3674" s="31">
        <v>1063.125</v>
      </c>
      <c r="Q3674" s="30">
        <f t="shared" si="209"/>
        <v>1063.125</v>
      </c>
      <c r="R3674" s="27">
        <f t="shared" si="207"/>
        <v>1</v>
      </c>
    </row>
    <row r="3675" spans="1:18">
      <c r="A3675" s="1"/>
      <c r="B3675" s="6" t="s">
        <v>14</v>
      </c>
      <c r="C3675" s="6">
        <v>1185732</v>
      </c>
      <c r="D3675" s="7">
        <v>44210</v>
      </c>
      <c r="E3675" s="6" t="s">
        <v>15</v>
      </c>
      <c r="F3675" s="6" t="s">
        <v>125</v>
      </c>
      <c r="G3675" s="6" t="s">
        <v>126</v>
      </c>
      <c r="H3675" s="6" t="s">
        <v>18</v>
      </c>
      <c r="I3675" s="25">
        <v>0.45</v>
      </c>
      <c r="J3675" s="22">
        <v>3250</v>
      </c>
      <c r="K3675" s="23">
        <f t="shared" si="202"/>
        <v>1462.5</v>
      </c>
      <c r="L3675" s="23">
        <f t="shared" si="203"/>
        <v>658.125</v>
      </c>
      <c r="M3675" s="33">
        <v>0.45</v>
      </c>
      <c r="N3675" s="30">
        <f t="shared" si="208"/>
        <v>0.45</v>
      </c>
      <c r="O3675" s="31">
        <v>1462.5</v>
      </c>
      <c r="P3675" s="31">
        <v>658.125</v>
      </c>
      <c r="Q3675" s="30">
        <f t="shared" si="209"/>
        <v>658.125</v>
      </c>
      <c r="R3675" s="27">
        <f t="shared" si="207"/>
        <v>1</v>
      </c>
    </row>
    <row r="3676" spans="1:18">
      <c r="A3676" s="1"/>
      <c r="B3676" s="6" t="s">
        <v>14</v>
      </c>
      <c r="C3676" s="6">
        <v>1185732</v>
      </c>
      <c r="D3676" s="7">
        <v>44210</v>
      </c>
      <c r="E3676" s="6" t="s">
        <v>15</v>
      </c>
      <c r="F3676" s="6" t="s">
        <v>125</v>
      </c>
      <c r="G3676" s="6" t="s">
        <v>126</v>
      </c>
      <c r="H3676" s="6" t="s">
        <v>19</v>
      </c>
      <c r="I3676" s="25">
        <v>0.35000000000000003</v>
      </c>
      <c r="J3676" s="22">
        <v>3250</v>
      </c>
      <c r="K3676" s="23">
        <f t="shared" si="202"/>
        <v>1137.5</v>
      </c>
      <c r="L3676" s="23">
        <f t="shared" si="203"/>
        <v>398.125</v>
      </c>
      <c r="M3676" s="33">
        <v>0.35</v>
      </c>
      <c r="N3676" s="30">
        <f t="shared" si="208"/>
        <v>0.35</v>
      </c>
      <c r="O3676" s="31">
        <v>1137.5</v>
      </c>
      <c r="P3676" s="31">
        <v>398.125</v>
      </c>
      <c r="Q3676" s="30">
        <f t="shared" si="209"/>
        <v>398.125</v>
      </c>
      <c r="R3676" s="27">
        <f t="shared" si="207"/>
        <v>1</v>
      </c>
    </row>
    <row r="3677" spans="1:18">
      <c r="A3677" s="1"/>
      <c r="B3677" s="6" t="s">
        <v>14</v>
      </c>
      <c r="C3677" s="6">
        <v>1185732</v>
      </c>
      <c r="D3677" s="7">
        <v>44210</v>
      </c>
      <c r="E3677" s="6" t="s">
        <v>15</v>
      </c>
      <c r="F3677" s="6" t="s">
        <v>125</v>
      </c>
      <c r="G3677" s="6" t="s">
        <v>126</v>
      </c>
      <c r="H3677" s="6" t="s">
        <v>20</v>
      </c>
      <c r="I3677" s="25">
        <v>0.39999999999999997</v>
      </c>
      <c r="J3677" s="22">
        <v>1750</v>
      </c>
      <c r="K3677" s="23">
        <f t="shared" si="202"/>
        <v>699.99999999999989</v>
      </c>
      <c r="L3677" s="23">
        <f t="shared" si="203"/>
        <v>244.99999999999994</v>
      </c>
      <c r="M3677" s="33">
        <v>0.35</v>
      </c>
      <c r="N3677" s="30">
        <f t="shared" si="208"/>
        <v>0.4</v>
      </c>
      <c r="O3677" s="31">
        <v>700</v>
      </c>
      <c r="P3677" s="31">
        <v>245</v>
      </c>
      <c r="Q3677" s="30">
        <f t="shared" si="209"/>
        <v>279.99999999999994</v>
      </c>
      <c r="R3677" s="27">
        <f t="shared" si="207"/>
        <v>1</v>
      </c>
    </row>
    <row r="3678" spans="1:18">
      <c r="A3678" s="1"/>
      <c r="B3678" s="6" t="s">
        <v>14</v>
      </c>
      <c r="C3678" s="6">
        <v>1185732</v>
      </c>
      <c r="D3678" s="7">
        <v>44210</v>
      </c>
      <c r="E3678" s="6" t="s">
        <v>15</v>
      </c>
      <c r="F3678" s="6" t="s">
        <v>125</v>
      </c>
      <c r="G3678" s="6" t="s">
        <v>126</v>
      </c>
      <c r="H3678" s="6" t="s">
        <v>21</v>
      </c>
      <c r="I3678" s="25">
        <v>0.55000000000000004</v>
      </c>
      <c r="J3678" s="22">
        <v>2250</v>
      </c>
      <c r="K3678" s="23">
        <f t="shared" si="202"/>
        <v>1237.5</v>
      </c>
      <c r="L3678" s="23">
        <f t="shared" si="203"/>
        <v>433.125</v>
      </c>
      <c r="M3678" s="33">
        <v>0.35</v>
      </c>
      <c r="N3678" s="30">
        <f t="shared" si="208"/>
        <v>0.55000000000000004</v>
      </c>
      <c r="O3678" s="31">
        <v>1237.5</v>
      </c>
      <c r="P3678" s="31">
        <v>433.125</v>
      </c>
      <c r="Q3678" s="30">
        <f t="shared" si="209"/>
        <v>680.625</v>
      </c>
      <c r="R3678" s="27">
        <f t="shared" si="207"/>
        <v>1</v>
      </c>
    </row>
    <row r="3679" spans="1:18">
      <c r="A3679" s="1"/>
      <c r="B3679" s="6" t="s">
        <v>14</v>
      </c>
      <c r="C3679" s="6">
        <v>1185732</v>
      </c>
      <c r="D3679" s="7">
        <v>44210</v>
      </c>
      <c r="E3679" s="6" t="s">
        <v>15</v>
      </c>
      <c r="F3679" s="6" t="s">
        <v>125</v>
      </c>
      <c r="G3679" s="6" t="s">
        <v>126</v>
      </c>
      <c r="H3679" s="6" t="s">
        <v>22</v>
      </c>
      <c r="I3679" s="25">
        <v>0.45</v>
      </c>
      <c r="J3679" s="22">
        <v>3250</v>
      </c>
      <c r="K3679" s="23">
        <f t="shared" si="202"/>
        <v>1462.5</v>
      </c>
      <c r="L3679" s="23">
        <f t="shared" si="203"/>
        <v>585</v>
      </c>
      <c r="M3679" s="33">
        <v>0.39999999999999997</v>
      </c>
      <c r="N3679" s="30">
        <f t="shared" si="208"/>
        <v>0.45</v>
      </c>
      <c r="O3679" s="31">
        <v>1462.5</v>
      </c>
      <c r="P3679" s="31">
        <v>585</v>
      </c>
      <c r="Q3679" s="30">
        <f t="shared" si="209"/>
        <v>658.125</v>
      </c>
      <c r="R3679" s="27">
        <f t="shared" si="207"/>
        <v>1</v>
      </c>
    </row>
    <row r="3680" spans="1:18">
      <c r="A3680" s="1"/>
      <c r="B3680" s="6" t="s">
        <v>14</v>
      </c>
      <c r="C3680" s="6">
        <v>1185732</v>
      </c>
      <c r="D3680" s="7">
        <v>44239</v>
      </c>
      <c r="E3680" s="6" t="s">
        <v>15</v>
      </c>
      <c r="F3680" s="6" t="s">
        <v>125</v>
      </c>
      <c r="G3680" s="6" t="s">
        <v>126</v>
      </c>
      <c r="H3680" s="6" t="s">
        <v>17</v>
      </c>
      <c r="I3680" s="25">
        <v>0.45</v>
      </c>
      <c r="J3680" s="22">
        <v>5750</v>
      </c>
      <c r="K3680" s="23">
        <f t="shared" si="202"/>
        <v>2587.5</v>
      </c>
      <c r="L3680" s="23">
        <f t="shared" si="203"/>
        <v>1164.375</v>
      </c>
      <c r="M3680" s="33">
        <v>0.45</v>
      </c>
      <c r="N3680" s="30">
        <f t="shared" si="208"/>
        <v>0.45</v>
      </c>
      <c r="O3680" s="31">
        <v>2587.5</v>
      </c>
      <c r="P3680" s="31">
        <v>1164.375</v>
      </c>
      <c r="Q3680" s="30">
        <f t="shared" si="209"/>
        <v>1164.375</v>
      </c>
      <c r="R3680" s="27">
        <f t="shared" si="207"/>
        <v>2</v>
      </c>
    </row>
    <row r="3681" spans="1:18">
      <c r="A3681" s="1"/>
      <c r="B3681" s="6" t="s">
        <v>14</v>
      </c>
      <c r="C3681" s="6">
        <v>1185732</v>
      </c>
      <c r="D3681" s="7">
        <v>44239</v>
      </c>
      <c r="E3681" s="6" t="s">
        <v>15</v>
      </c>
      <c r="F3681" s="6" t="s">
        <v>125</v>
      </c>
      <c r="G3681" s="6" t="s">
        <v>126</v>
      </c>
      <c r="H3681" s="6" t="s">
        <v>18</v>
      </c>
      <c r="I3681" s="25">
        <v>0.45</v>
      </c>
      <c r="J3681" s="22">
        <v>2250</v>
      </c>
      <c r="K3681" s="23">
        <f t="shared" si="202"/>
        <v>1012.5</v>
      </c>
      <c r="L3681" s="23">
        <f t="shared" si="203"/>
        <v>455.625</v>
      </c>
      <c r="M3681" s="33">
        <v>0.45</v>
      </c>
      <c r="N3681" s="30">
        <f t="shared" si="208"/>
        <v>0.45</v>
      </c>
      <c r="O3681" s="31">
        <v>1012.5</v>
      </c>
      <c r="P3681" s="31">
        <v>455.625</v>
      </c>
      <c r="Q3681" s="30">
        <f t="shared" si="209"/>
        <v>455.625</v>
      </c>
      <c r="R3681" s="27">
        <f t="shared" si="207"/>
        <v>2</v>
      </c>
    </row>
    <row r="3682" spans="1:18">
      <c r="A3682" s="1"/>
      <c r="B3682" s="6" t="s">
        <v>14</v>
      </c>
      <c r="C3682" s="6">
        <v>1185732</v>
      </c>
      <c r="D3682" s="7">
        <v>44239</v>
      </c>
      <c r="E3682" s="6" t="s">
        <v>15</v>
      </c>
      <c r="F3682" s="6" t="s">
        <v>125</v>
      </c>
      <c r="G3682" s="6" t="s">
        <v>126</v>
      </c>
      <c r="H3682" s="6" t="s">
        <v>19</v>
      </c>
      <c r="I3682" s="25">
        <v>0.35000000000000003</v>
      </c>
      <c r="J3682" s="22">
        <v>2750</v>
      </c>
      <c r="K3682" s="23">
        <f t="shared" si="202"/>
        <v>962.50000000000011</v>
      </c>
      <c r="L3682" s="23">
        <f t="shared" si="203"/>
        <v>336.875</v>
      </c>
      <c r="M3682" s="33">
        <v>0.35</v>
      </c>
      <c r="N3682" s="30">
        <f t="shared" si="208"/>
        <v>0.35</v>
      </c>
      <c r="O3682" s="31">
        <v>962.5</v>
      </c>
      <c r="P3682" s="31">
        <v>336.875</v>
      </c>
      <c r="Q3682" s="30">
        <f t="shared" si="209"/>
        <v>336.875</v>
      </c>
      <c r="R3682" s="27">
        <f t="shared" si="207"/>
        <v>2</v>
      </c>
    </row>
    <row r="3683" spans="1:18">
      <c r="A3683" s="1"/>
      <c r="B3683" s="6" t="s">
        <v>14</v>
      </c>
      <c r="C3683" s="6">
        <v>1185732</v>
      </c>
      <c r="D3683" s="7">
        <v>44239</v>
      </c>
      <c r="E3683" s="6" t="s">
        <v>15</v>
      </c>
      <c r="F3683" s="6" t="s">
        <v>125</v>
      </c>
      <c r="G3683" s="6" t="s">
        <v>126</v>
      </c>
      <c r="H3683" s="6" t="s">
        <v>20</v>
      </c>
      <c r="I3683" s="25">
        <v>0.39999999999999997</v>
      </c>
      <c r="J3683" s="22">
        <v>1500</v>
      </c>
      <c r="K3683" s="23">
        <f t="shared" si="202"/>
        <v>600</v>
      </c>
      <c r="L3683" s="23">
        <f t="shared" si="203"/>
        <v>210</v>
      </c>
      <c r="M3683" s="33">
        <v>0.35</v>
      </c>
      <c r="N3683" s="30">
        <f t="shared" si="208"/>
        <v>0.4</v>
      </c>
      <c r="O3683" s="31">
        <v>600</v>
      </c>
      <c r="P3683" s="31">
        <v>210</v>
      </c>
      <c r="Q3683" s="30">
        <f t="shared" si="209"/>
        <v>240</v>
      </c>
      <c r="R3683" s="27">
        <f t="shared" si="207"/>
        <v>2</v>
      </c>
    </row>
    <row r="3684" spans="1:18">
      <c r="A3684" s="1"/>
      <c r="B3684" s="6" t="s">
        <v>14</v>
      </c>
      <c r="C3684" s="6">
        <v>1185732</v>
      </c>
      <c r="D3684" s="7">
        <v>44239</v>
      </c>
      <c r="E3684" s="6" t="s">
        <v>15</v>
      </c>
      <c r="F3684" s="6" t="s">
        <v>125</v>
      </c>
      <c r="G3684" s="6" t="s">
        <v>126</v>
      </c>
      <c r="H3684" s="6" t="s">
        <v>21</v>
      </c>
      <c r="I3684" s="25">
        <v>0.55000000000000004</v>
      </c>
      <c r="J3684" s="22">
        <v>2250</v>
      </c>
      <c r="K3684" s="23">
        <f t="shared" si="202"/>
        <v>1237.5</v>
      </c>
      <c r="L3684" s="23">
        <f t="shared" si="203"/>
        <v>433.125</v>
      </c>
      <c r="M3684" s="33">
        <v>0.35</v>
      </c>
      <c r="N3684" s="30">
        <f t="shared" si="208"/>
        <v>0.55000000000000004</v>
      </c>
      <c r="O3684" s="31">
        <v>1237.5</v>
      </c>
      <c r="P3684" s="31">
        <v>433.125</v>
      </c>
      <c r="Q3684" s="30">
        <f t="shared" si="209"/>
        <v>680.625</v>
      </c>
      <c r="R3684" s="27">
        <f t="shared" si="207"/>
        <v>2</v>
      </c>
    </row>
    <row r="3685" spans="1:18">
      <c r="A3685" s="1"/>
      <c r="B3685" s="6" t="s">
        <v>14</v>
      </c>
      <c r="C3685" s="6">
        <v>1185732</v>
      </c>
      <c r="D3685" s="7">
        <v>44239</v>
      </c>
      <c r="E3685" s="6" t="s">
        <v>15</v>
      </c>
      <c r="F3685" s="6" t="s">
        <v>125</v>
      </c>
      <c r="G3685" s="6" t="s">
        <v>126</v>
      </c>
      <c r="H3685" s="6" t="s">
        <v>22</v>
      </c>
      <c r="I3685" s="25">
        <v>0.45</v>
      </c>
      <c r="J3685" s="22">
        <v>3250</v>
      </c>
      <c r="K3685" s="23">
        <f t="shared" si="202"/>
        <v>1462.5</v>
      </c>
      <c r="L3685" s="23">
        <f t="shared" si="203"/>
        <v>585</v>
      </c>
      <c r="M3685" s="33">
        <v>0.39999999999999997</v>
      </c>
      <c r="N3685" s="30">
        <f t="shared" si="208"/>
        <v>0.45</v>
      </c>
      <c r="O3685" s="31">
        <v>1462.5</v>
      </c>
      <c r="P3685" s="31">
        <v>585</v>
      </c>
      <c r="Q3685" s="30">
        <f t="shared" si="209"/>
        <v>658.125</v>
      </c>
      <c r="R3685" s="27">
        <f t="shared" si="207"/>
        <v>2</v>
      </c>
    </row>
    <row r="3686" spans="1:18">
      <c r="A3686" s="1"/>
      <c r="B3686" s="6" t="s">
        <v>14</v>
      </c>
      <c r="C3686" s="6">
        <v>1185732</v>
      </c>
      <c r="D3686" s="7">
        <v>44265</v>
      </c>
      <c r="E3686" s="6" t="s">
        <v>15</v>
      </c>
      <c r="F3686" s="6" t="s">
        <v>125</v>
      </c>
      <c r="G3686" s="6" t="s">
        <v>126</v>
      </c>
      <c r="H3686" s="6" t="s">
        <v>17</v>
      </c>
      <c r="I3686" s="25">
        <v>0.45</v>
      </c>
      <c r="J3686" s="22">
        <v>5450</v>
      </c>
      <c r="K3686" s="23">
        <f t="shared" si="202"/>
        <v>2452.5</v>
      </c>
      <c r="L3686" s="23">
        <f t="shared" si="203"/>
        <v>1103.625</v>
      </c>
      <c r="M3686" s="33">
        <v>0.45</v>
      </c>
      <c r="N3686" s="30">
        <f t="shared" si="208"/>
        <v>0.45</v>
      </c>
      <c r="O3686" s="31">
        <v>2452.5</v>
      </c>
      <c r="P3686" s="31">
        <v>1103.625</v>
      </c>
      <c r="Q3686" s="30">
        <f t="shared" si="209"/>
        <v>1103.625</v>
      </c>
      <c r="R3686" s="27">
        <f t="shared" si="207"/>
        <v>3</v>
      </c>
    </row>
    <row r="3687" spans="1:18">
      <c r="A3687" s="1"/>
      <c r="B3687" s="6" t="s">
        <v>14</v>
      </c>
      <c r="C3687" s="6">
        <v>1185732</v>
      </c>
      <c r="D3687" s="7">
        <v>44265</v>
      </c>
      <c r="E3687" s="6" t="s">
        <v>15</v>
      </c>
      <c r="F3687" s="6" t="s">
        <v>125</v>
      </c>
      <c r="G3687" s="6" t="s">
        <v>126</v>
      </c>
      <c r="H3687" s="6" t="s">
        <v>18</v>
      </c>
      <c r="I3687" s="25">
        <v>0.45</v>
      </c>
      <c r="J3687" s="22">
        <v>2500</v>
      </c>
      <c r="K3687" s="23">
        <f t="shared" si="202"/>
        <v>1125</v>
      </c>
      <c r="L3687" s="23">
        <f t="shared" si="203"/>
        <v>506.25</v>
      </c>
      <c r="M3687" s="33">
        <v>0.45</v>
      </c>
      <c r="N3687" s="30">
        <f t="shared" si="208"/>
        <v>0.45</v>
      </c>
      <c r="O3687" s="31">
        <v>1125</v>
      </c>
      <c r="P3687" s="31">
        <v>506.25</v>
      </c>
      <c r="Q3687" s="30">
        <f t="shared" si="209"/>
        <v>506.25</v>
      </c>
      <c r="R3687" s="27">
        <f t="shared" si="207"/>
        <v>3</v>
      </c>
    </row>
    <row r="3688" spans="1:18">
      <c r="A3688" s="1"/>
      <c r="B3688" s="6" t="s">
        <v>14</v>
      </c>
      <c r="C3688" s="6">
        <v>1185732</v>
      </c>
      <c r="D3688" s="7">
        <v>44265</v>
      </c>
      <c r="E3688" s="6" t="s">
        <v>15</v>
      </c>
      <c r="F3688" s="6" t="s">
        <v>125</v>
      </c>
      <c r="G3688" s="6" t="s">
        <v>126</v>
      </c>
      <c r="H3688" s="6" t="s">
        <v>19</v>
      </c>
      <c r="I3688" s="25">
        <v>0.35000000000000003</v>
      </c>
      <c r="J3688" s="22">
        <v>2750</v>
      </c>
      <c r="K3688" s="23">
        <f t="shared" si="202"/>
        <v>962.50000000000011</v>
      </c>
      <c r="L3688" s="23">
        <f t="shared" si="203"/>
        <v>336.875</v>
      </c>
      <c r="M3688" s="33">
        <v>0.35</v>
      </c>
      <c r="N3688" s="30">
        <f t="shared" si="208"/>
        <v>0.35</v>
      </c>
      <c r="O3688" s="31">
        <v>962.5</v>
      </c>
      <c r="P3688" s="31">
        <v>336.875</v>
      </c>
      <c r="Q3688" s="30">
        <f t="shared" si="209"/>
        <v>336.875</v>
      </c>
      <c r="R3688" s="27">
        <f t="shared" si="207"/>
        <v>3</v>
      </c>
    </row>
    <row r="3689" spans="1:18">
      <c r="A3689" s="1"/>
      <c r="B3689" s="6" t="s">
        <v>14</v>
      </c>
      <c r="C3689" s="6">
        <v>1185732</v>
      </c>
      <c r="D3689" s="7">
        <v>44265</v>
      </c>
      <c r="E3689" s="6" t="s">
        <v>15</v>
      </c>
      <c r="F3689" s="6" t="s">
        <v>125</v>
      </c>
      <c r="G3689" s="6" t="s">
        <v>126</v>
      </c>
      <c r="H3689" s="6" t="s">
        <v>20</v>
      </c>
      <c r="I3689" s="25">
        <v>0.39999999999999997</v>
      </c>
      <c r="J3689" s="22">
        <v>1250</v>
      </c>
      <c r="K3689" s="23">
        <f t="shared" si="202"/>
        <v>499.99999999999994</v>
      </c>
      <c r="L3689" s="23">
        <f t="shared" si="203"/>
        <v>174.99999999999997</v>
      </c>
      <c r="M3689" s="33">
        <v>0.35</v>
      </c>
      <c r="N3689" s="30">
        <f t="shared" si="208"/>
        <v>0.4</v>
      </c>
      <c r="O3689" s="31">
        <v>500</v>
      </c>
      <c r="P3689" s="31">
        <v>175</v>
      </c>
      <c r="Q3689" s="30">
        <f t="shared" si="209"/>
        <v>200</v>
      </c>
      <c r="R3689" s="27">
        <f t="shared" si="207"/>
        <v>3</v>
      </c>
    </row>
    <row r="3690" spans="1:18">
      <c r="A3690" s="1"/>
      <c r="B3690" s="6" t="s">
        <v>14</v>
      </c>
      <c r="C3690" s="6">
        <v>1185732</v>
      </c>
      <c r="D3690" s="7">
        <v>44265</v>
      </c>
      <c r="E3690" s="6" t="s">
        <v>15</v>
      </c>
      <c r="F3690" s="6" t="s">
        <v>125</v>
      </c>
      <c r="G3690" s="6" t="s">
        <v>126</v>
      </c>
      <c r="H3690" s="6" t="s">
        <v>21</v>
      </c>
      <c r="I3690" s="25">
        <v>0.55000000000000004</v>
      </c>
      <c r="J3690" s="22">
        <v>1750</v>
      </c>
      <c r="K3690" s="23">
        <f t="shared" si="202"/>
        <v>962.50000000000011</v>
      </c>
      <c r="L3690" s="23">
        <f t="shared" si="203"/>
        <v>336.875</v>
      </c>
      <c r="M3690" s="33">
        <v>0.35</v>
      </c>
      <c r="N3690" s="30">
        <f t="shared" si="208"/>
        <v>0.55000000000000004</v>
      </c>
      <c r="O3690" s="31">
        <v>962.5</v>
      </c>
      <c r="P3690" s="31">
        <v>336.875</v>
      </c>
      <c r="Q3690" s="30">
        <f t="shared" si="209"/>
        <v>529.37500000000011</v>
      </c>
      <c r="R3690" s="27">
        <f t="shared" si="207"/>
        <v>3</v>
      </c>
    </row>
    <row r="3691" spans="1:18">
      <c r="A3691" s="1"/>
      <c r="B3691" s="6" t="s">
        <v>14</v>
      </c>
      <c r="C3691" s="6">
        <v>1185732</v>
      </c>
      <c r="D3691" s="7">
        <v>44265</v>
      </c>
      <c r="E3691" s="6" t="s">
        <v>15</v>
      </c>
      <c r="F3691" s="6" t="s">
        <v>125</v>
      </c>
      <c r="G3691" s="6" t="s">
        <v>126</v>
      </c>
      <c r="H3691" s="6" t="s">
        <v>22</v>
      </c>
      <c r="I3691" s="25">
        <v>0.45</v>
      </c>
      <c r="J3691" s="22">
        <v>2750</v>
      </c>
      <c r="K3691" s="23">
        <f t="shared" si="202"/>
        <v>1237.5</v>
      </c>
      <c r="L3691" s="23">
        <f t="shared" si="203"/>
        <v>494.99999999999994</v>
      </c>
      <c r="M3691" s="33">
        <v>0.39999999999999997</v>
      </c>
      <c r="N3691" s="30">
        <f t="shared" si="208"/>
        <v>0.45</v>
      </c>
      <c r="O3691" s="31">
        <v>1237.5</v>
      </c>
      <c r="P3691" s="31">
        <v>495</v>
      </c>
      <c r="Q3691" s="30">
        <f t="shared" si="209"/>
        <v>556.875</v>
      </c>
      <c r="R3691" s="27">
        <f t="shared" si="207"/>
        <v>3</v>
      </c>
    </row>
    <row r="3692" spans="1:18">
      <c r="A3692" s="1"/>
      <c r="B3692" s="6" t="s">
        <v>14</v>
      </c>
      <c r="C3692" s="6">
        <v>1185732</v>
      </c>
      <c r="D3692" s="7">
        <v>44297</v>
      </c>
      <c r="E3692" s="6" t="s">
        <v>15</v>
      </c>
      <c r="F3692" s="6" t="s">
        <v>125</v>
      </c>
      <c r="G3692" s="6" t="s">
        <v>126</v>
      </c>
      <c r="H3692" s="6" t="s">
        <v>17</v>
      </c>
      <c r="I3692" s="25">
        <v>0.45</v>
      </c>
      <c r="J3692" s="22">
        <v>5250</v>
      </c>
      <c r="K3692" s="23">
        <f t="shared" si="202"/>
        <v>2362.5</v>
      </c>
      <c r="L3692" s="23">
        <f t="shared" si="203"/>
        <v>1063.125</v>
      </c>
      <c r="M3692" s="33">
        <v>0.45</v>
      </c>
      <c r="N3692" s="30">
        <f t="shared" si="208"/>
        <v>0.45</v>
      </c>
      <c r="O3692" s="31">
        <v>2362.5</v>
      </c>
      <c r="P3692" s="31">
        <v>1063.125</v>
      </c>
      <c r="Q3692" s="30">
        <f t="shared" si="209"/>
        <v>1063.125</v>
      </c>
      <c r="R3692" s="27">
        <f t="shared" si="207"/>
        <v>4</v>
      </c>
    </row>
    <row r="3693" spans="1:18">
      <c r="A3693" s="1"/>
      <c r="B3693" s="6" t="s">
        <v>14</v>
      </c>
      <c r="C3693" s="6">
        <v>1185732</v>
      </c>
      <c r="D3693" s="7">
        <v>44297</v>
      </c>
      <c r="E3693" s="6" t="s">
        <v>15</v>
      </c>
      <c r="F3693" s="6" t="s">
        <v>125</v>
      </c>
      <c r="G3693" s="6" t="s">
        <v>126</v>
      </c>
      <c r="H3693" s="6" t="s">
        <v>18</v>
      </c>
      <c r="I3693" s="25">
        <v>0.45</v>
      </c>
      <c r="J3693" s="22">
        <v>2250</v>
      </c>
      <c r="K3693" s="23">
        <f t="shared" si="202"/>
        <v>1012.5</v>
      </c>
      <c r="L3693" s="23">
        <f t="shared" si="203"/>
        <v>455.625</v>
      </c>
      <c r="M3693" s="33">
        <v>0.45</v>
      </c>
      <c r="N3693" s="30">
        <f t="shared" si="208"/>
        <v>0.45</v>
      </c>
      <c r="O3693" s="31">
        <v>1012.5</v>
      </c>
      <c r="P3693" s="31">
        <v>455.625</v>
      </c>
      <c r="Q3693" s="30">
        <f t="shared" si="209"/>
        <v>455.625</v>
      </c>
      <c r="R3693" s="27">
        <f t="shared" si="207"/>
        <v>4</v>
      </c>
    </row>
    <row r="3694" spans="1:18">
      <c r="A3694" s="1"/>
      <c r="B3694" s="6" t="s">
        <v>14</v>
      </c>
      <c r="C3694" s="6">
        <v>1185732</v>
      </c>
      <c r="D3694" s="7">
        <v>44297</v>
      </c>
      <c r="E3694" s="6" t="s">
        <v>15</v>
      </c>
      <c r="F3694" s="6" t="s">
        <v>125</v>
      </c>
      <c r="G3694" s="6" t="s">
        <v>126</v>
      </c>
      <c r="H3694" s="6" t="s">
        <v>19</v>
      </c>
      <c r="I3694" s="25">
        <v>0.35000000000000003</v>
      </c>
      <c r="J3694" s="22">
        <v>2250</v>
      </c>
      <c r="K3694" s="23">
        <f t="shared" si="202"/>
        <v>787.50000000000011</v>
      </c>
      <c r="L3694" s="23">
        <f t="shared" si="203"/>
        <v>275.625</v>
      </c>
      <c r="M3694" s="33">
        <v>0.35</v>
      </c>
      <c r="N3694" s="30">
        <f t="shared" si="208"/>
        <v>0.35</v>
      </c>
      <c r="O3694" s="31">
        <v>787.5</v>
      </c>
      <c r="P3694" s="31">
        <v>275.625</v>
      </c>
      <c r="Q3694" s="30">
        <f t="shared" si="209"/>
        <v>275.625</v>
      </c>
      <c r="R3694" s="27">
        <f t="shared" si="207"/>
        <v>4</v>
      </c>
    </row>
    <row r="3695" spans="1:18">
      <c r="A3695" s="1"/>
      <c r="B3695" s="6" t="s">
        <v>14</v>
      </c>
      <c r="C3695" s="6">
        <v>1185732</v>
      </c>
      <c r="D3695" s="7">
        <v>44297</v>
      </c>
      <c r="E3695" s="6" t="s">
        <v>15</v>
      </c>
      <c r="F3695" s="6" t="s">
        <v>125</v>
      </c>
      <c r="G3695" s="6" t="s">
        <v>126</v>
      </c>
      <c r="H3695" s="6" t="s">
        <v>20</v>
      </c>
      <c r="I3695" s="25">
        <v>0.39999999999999997</v>
      </c>
      <c r="J3695" s="22">
        <v>1500</v>
      </c>
      <c r="K3695" s="23">
        <f t="shared" si="202"/>
        <v>600</v>
      </c>
      <c r="L3695" s="23">
        <f t="shared" si="203"/>
        <v>210</v>
      </c>
      <c r="M3695" s="33">
        <v>0.35</v>
      </c>
      <c r="N3695" s="30">
        <f t="shared" si="208"/>
        <v>0.4</v>
      </c>
      <c r="O3695" s="31">
        <v>600</v>
      </c>
      <c r="P3695" s="31">
        <v>210</v>
      </c>
      <c r="Q3695" s="30">
        <f t="shared" si="209"/>
        <v>240</v>
      </c>
      <c r="R3695" s="27">
        <f t="shared" si="207"/>
        <v>4</v>
      </c>
    </row>
    <row r="3696" spans="1:18">
      <c r="A3696" s="1"/>
      <c r="B3696" s="6" t="s">
        <v>14</v>
      </c>
      <c r="C3696" s="6">
        <v>1185732</v>
      </c>
      <c r="D3696" s="7">
        <v>44297</v>
      </c>
      <c r="E3696" s="6" t="s">
        <v>15</v>
      </c>
      <c r="F3696" s="6" t="s">
        <v>125</v>
      </c>
      <c r="G3696" s="6" t="s">
        <v>126</v>
      </c>
      <c r="H3696" s="6" t="s">
        <v>21</v>
      </c>
      <c r="I3696" s="25">
        <v>0.55000000000000004</v>
      </c>
      <c r="J3696" s="22">
        <v>1500</v>
      </c>
      <c r="K3696" s="23">
        <f t="shared" si="202"/>
        <v>825.00000000000011</v>
      </c>
      <c r="L3696" s="23">
        <f t="shared" si="203"/>
        <v>288.75</v>
      </c>
      <c r="M3696" s="33">
        <v>0.35</v>
      </c>
      <c r="N3696" s="30">
        <f t="shared" si="208"/>
        <v>0.55000000000000004</v>
      </c>
      <c r="O3696" s="31">
        <v>825</v>
      </c>
      <c r="P3696" s="31">
        <v>288.75</v>
      </c>
      <c r="Q3696" s="30">
        <f t="shared" si="209"/>
        <v>453.75000000000011</v>
      </c>
      <c r="R3696" s="27">
        <f t="shared" si="207"/>
        <v>4</v>
      </c>
    </row>
    <row r="3697" spans="1:18">
      <c r="A3697" s="1"/>
      <c r="B3697" s="6" t="s">
        <v>14</v>
      </c>
      <c r="C3697" s="6">
        <v>1185732</v>
      </c>
      <c r="D3697" s="7">
        <v>44297</v>
      </c>
      <c r="E3697" s="6" t="s">
        <v>15</v>
      </c>
      <c r="F3697" s="6" t="s">
        <v>125</v>
      </c>
      <c r="G3697" s="6" t="s">
        <v>126</v>
      </c>
      <c r="H3697" s="6" t="s">
        <v>22</v>
      </c>
      <c r="I3697" s="25">
        <v>0.45</v>
      </c>
      <c r="J3697" s="22">
        <v>3000</v>
      </c>
      <c r="K3697" s="23">
        <f t="shared" si="202"/>
        <v>1350</v>
      </c>
      <c r="L3697" s="23">
        <f t="shared" si="203"/>
        <v>540</v>
      </c>
      <c r="M3697" s="33">
        <v>0.39999999999999997</v>
      </c>
      <c r="N3697" s="30">
        <f t="shared" si="208"/>
        <v>0.45</v>
      </c>
      <c r="O3697" s="31">
        <v>1350</v>
      </c>
      <c r="P3697" s="31">
        <v>540</v>
      </c>
      <c r="Q3697" s="30">
        <f t="shared" si="209"/>
        <v>607.5</v>
      </c>
      <c r="R3697" s="27">
        <f t="shared" si="207"/>
        <v>4</v>
      </c>
    </row>
    <row r="3698" spans="1:18">
      <c r="A3698" s="1"/>
      <c r="B3698" s="6" t="s">
        <v>14</v>
      </c>
      <c r="C3698" s="6">
        <v>1185732</v>
      </c>
      <c r="D3698" s="7">
        <v>44326</v>
      </c>
      <c r="E3698" s="6" t="s">
        <v>15</v>
      </c>
      <c r="F3698" s="6" t="s">
        <v>125</v>
      </c>
      <c r="G3698" s="6" t="s">
        <v>126</v>
      </c>
      <c r="H3698" s="6" t="s">
        <v>17</v>
      </c>
      <c r="I3698" s="25">
        <v>0.6</v>
      </c>
      <c r="J3698" s="22">
        <v>5700</v>
      </c>
      <c r="K3698" s="23">
        <f t="shared" si="202"/>
        <v>3420</v>
      </c>
      <c r="L3698" s="23">
        <f t="shared" si="203"/>
        <v>1539</v>
      </c>
      <c r="M3698" s="33">
        <v>0.45</v>
      </c>
      <c r="N3698" s="30">
        <f t="shared" si="208"/>
        <v>0.6</v>
      </c>
      <c r="O3698" s="31">
        <v>3420</v>
      </c>
      <c r="P3698" s="31">
        <v>1539</v>
      </c>
      <c r="Q3698" s="30">
        <f t="shared" si="209"/>
        <v>2052</v>
      </c>
      <c r="R3698" s="27">
        <f t="shared" si="207"/>
        <v>5</v>
      </c>
    </row>
    <row r="3699" spans="1:18">
      <c r="A3699" s="1"/>
      <c r="B3699" s="6" t="s">
        <v>14</v>
      </c>
      <c r="C3699" s="6">
        <v>1185732</v>
      </c>
      <c r="D3699" s="7">
        <v>44326</v>
      </c>
      <c r="E3699" s="6" t="s">
        <v>15</v>
      </c>
      <c r="F3699" s="6" t="s">
        <v>125</v>
      </c>
      <c r="G3699" s="6" t="s">
        <v>126</v>
      </c>
      <c r="H3699" s="6" t="s">
        <v>18</v>
      </c>
      <c r="I3699" s="25">
        <v>0.55000000000000004</v>
      </c>
      <c r="J3699" s="22">
        <v>2750</v>
      </c>
      <c r="K3699" s="23">
        <f t="shared" si="202"/>
        <v>1512.5000000000002</v>
      </c>
      <c r="L3699" s="23">
        <f t="shared" si="203"/>
        <v>680.62500000000011</v>
      </c>
      <c r="M3699" s="33">
        <v>0.45</v>
      </c>
      <c r="N3699" s="30">
        <f t="shared" si="208"/>
        <v>0.55000000000000004</v>
      </c>
      <c r="O3699" s="31">
        <v>1512.5</v>
      </c>
      <c r="P3699" s="31">
        <v>680.625</v>
      </c>
      <c r="Q3699" s="30">
        <f t="shared" si="209"/>
        <v>831.87500000000023</v>
      </c>
      <c r="R3699" s="27">
        <f t="shared" si="207"/>
        <v>5</v>
      </c>
    </row>
    <row r="3700" spans="1:18">
      <c r="A3700" s="1"/>
      <c r="B3700" s="6" t="s">
        <v>14</v>
      </c>
      <c r="C3700" s="6">
        <v>1185732</v>
      </c>
      <c r="D3700" s="7">
        <v>44326</v>
      </c>
      <c r="E3700" s="6" t="s">
        <v>15</v>
      </c>
      <c r="F3700" s="6" t="s">
        <v>125</v>
      </c>
      <c r="G3700" s="6" t="s">
        <v>126</v>
      </c>
      <c r="H3700" s="6" t="s">
        <v>19</v>
      </c>
      <c r="I3700" s="25">
        <v>0.5</v>
      </c>
      <c r="J3700" s="22">
        <v>3000</v>
      </c>
      <c r="K3700" s="23">
        <f t="shared" si="202"/>
        <v>1500</v>
      </c>
      <c r="L3700" s="23">
        <f t="shared" si="203"/>
        <v>525</v>
      </c>
      <c r="M3700" s="33">
        <v>0.35</v>
      </c>
      <c r="N3700" s="30">
        <f t="shared" si="208"/>
        <v>0.5</v>
      </c>
      <c r="O3700" s="31">
        <v>1500</v>
      </c>
      <c r="P3700" s="31">
        <v>525</v>
      </c>
      <c r="Q3700" s="30">
        <f t="shared" si="209"/>
        <v>750</v>
      </c>
      <c r="R3700" s="27">
        <f t="shared" si="207"/>
        <v>5</v>
      </c>
    </row>
    <row r="3701" spans="1:18">
      <c r="A3701" s="1"/>
      <c r="B3701" s="6" t="s">
        <v>14</v>
      </c>
      <c r="C3701" s="6">
        <v>1185732</v>
      </c>
      <c r="D3701" s="7">
        <v>44326</v>
      </c>
      <c r="E3701" s="6" t="s">
        <v>15</v>
      </c>
      <c r="F3701" s="6" t="s">
        <v>125</v>
      </c>
      <c r="G3701" s="6" t="s">
        <v>126</v>
      </c>
      <c r="H3701" s="6" t="s">
        <v>20</v>
      </c>
      <c r="I3701" s="25">
        <v>0.5</v>
      </c>
      <c r="J3701" s="22">
        <v>2500</v>
      </c>
      <c r="K3701" s="23">
        <f t="shared" si="202"/>
        <v>1250</v>
      </c>
      <c r="L3701" s="23">
        <f t="shared" si="203"/>
        <v>437.5</v>
      </c>
      <c r="M3701" s="33">
        <v>0.35</v>
      </c>
      <c r="N3701" s="30">
        <f t="shared" si="208"/>
        <v>0.5</v>
      </c>
      <c r="O3701" s="31">
        <v>1250</v>
      </c>
      <c r="P3701" s="31">
        <v>437.5</v>
      </c>
      <c r="Q3701" s="30">
        <f t="shared" si="209"/>
        <v>625</v>
      </c>
      <c r="R3701" s="27">
        <f t="shared" si="207"/>
        <v>5</v>
      </c>
    </row>
    <row r="3702" spans="1:18">
      <c r="A3702" s="1"/>
      <c r="B3702" s="6" t="s">
        <v>14</v>
      </c>
      <c r="C3702" s="6">
        <v>1185732</v>
      </c>
      <c r="D3702" s="7">
        <v>44326</v>
      </c>
      <c r="E3702" s="6" t="s">
        <v>15</v>
      </c>
      <c r="F3702" s="6" t="s">
        <v>125</v>
      </c>
      <c r="G3702" s="6" t="s">
        <v>126</v>
      </c>
      <c r="H3702" s="6" t="s">
        <v>21</v>
      </c>
      <c r="I3702" s="25">
        <v>0.6</v>
      </c>
      <c r="J3702" s="22">
        <v>2750</v>
      </c>
      <c r="K3702" s="23">
        <f t="shared" si="202"/>
        <v>1650</v>
      </c>
      <c r="L3702" s="23">
        <f t="shared" si="203"/>
        <v>577.5</v>
      </c>
      <c r="M3702" s="33">
        <v>0.35</v>
      </c>
      <c r="N3702" s="30">
        <f t="shared" si="208"/>
        <v>0.6</v>
      </c>
      <c r="O3702" s="31">
        <v>1650</v>
      </c>
      <c r="P3702" s="31">
        <v>577.5</v>
      </c>
      <c r="Q3702" s="30">
        <f t="shared" si="209"/>
        <v>990</v>
      </c>
      <c r="R3702" s="27">
        <f t="shared" si="207"/>
        <v>5</v>
      </c>
    </row>
    <row r="3703" spans="1:18">
      <c r="A3703" s="1"/>
      <c r="B3703" s="6" t="s">
        <v>14</v>
      </c>
      <c r="C3703" s="6">
        <v>1185732</v>
      </c>
      <c r="D3703" s="7">
        <v>44326</v>
      </c>
      <c r="E3703" s="6" t="s">
        <v>15</v>
      </c>
      <c r="F3703" s="6" t="s">
        <v>125</v>
      </c>
      <c r="G3703" s="6" t="s">
        <v>126</v>
      </c>
      <c r="H3703" s="6" t="s">
        <v>22</v>
      </c>
      <c r="I3703" s="25">
        <v>0.65</v>
      </c>
      <c r="J3703" s="22">
        <v>4000</v>
      </c>
      <c r="K3703" s="23">
        <f t="shared" si="202"/>
        <v>2600</v>
      </c>
      <c r="L3703" s="23">
        <f t="shared" si="203"/>
        <v>1040</v>
      </c>
      <c r="M3703" s="33">
        <v>0.39999999999999997</v>
      </c>
      <c r="N3703" s="30">
        <f t="shared" si="208"/>
        <v>0.65</v>
      </c>
      <c r="O3703" s="31">
        <v>2600</v>
      </c>
      <c r="P3703" s="31">
        <v>1040</v>
      </c>
      <c r="Q3703" s="30">
        <f t="shared" si="209"/>
        <v>1690</v>
      </c>
      <c r="R3703" s="27">
        <f t="shared" si="207"/>
        <v>5</v>
      </c>
    </row>
    <row r="3704" spans="1:18">
      <c r="A3704" s="1"/>
      <c r="B3704" s="6" t="s">
        <v>14</v>
      </c>
      <c r="C3704" s="6">
        <v>1185732</v>
      </c>
      <c r="D3704" s="7">
        <v>44359</v>
      </c>
      <c r="E3704" s="6" t="s">
        <v>15</v>
      </c>
      <c r="F3704" s="6" t="s">
        <v>125</v>
      </c>
      <c r="G3704" s="6" t="s">
        <v>126</v>
      </c>
      <c r="H3704" s="6" t="s">
        <v>17</v>
      </c>
      <c r="I3704" s="25">
        <v>0.6</v>
      </c>
      <c r="J3704" s="22">
        <v>6500</v>
      </c>
      <c r="K3704" s="23">
        <f t="shared" si="202"/>
        <v>3900</v>
      </c>
      <c r="L3704" s="23">
        <f t="shared" si="203"/>
        <v>1755</v>
      </c>
      <c r="M3704" s="33">
        <v>0.45</v>
      </c>
      <c r="N3704" s="30">
        <f t="shared" si="208"/>
        <v>0.6</v>
      </c>
      <c r="O3704" s="31">
        <v>3900</v>
      </c>
      <c r="P3704" s="31">
        <v>1755</v>
      </c>
      <c r="Q3704" s="30">
        <f t="shared" si="209"/>
        <v>2340</v>
      </c>
      <c r="R3704" s="27">
        <f t="shared" si="207"/>
        <v>6</v>
      </c>
    </row>
    <row r="3705" spans="1:18">
      <c r="A3705" s="1"/>
      <c r="B3705" s="6" t="s">
        <v>14</v>
      </c>
      <c r="C3705" s="6">
        <v>1185732</v>
      </c>
      <c r="D3705" s="7">
        <v>44359</v>
      </c>
      <c r="E3705" s="6" t="s">
        <v>15</v>
      </c>
      <c r="F3705" s="6" t="s">
        <v>125</v>
      </c>
      <c r="G3705" s="6" t="s">
        <v>126</v>
      </c>
      <c r="H3705" s="6" t="s">
        <v>18</v>
      </c>
      <c r="I3705" s="25">
        <v>0.55000000000000004</v>
      </c>
      <c r="J3705" s="22">
        <v>4000</v>
      </c>
      <c r="K3705" s="23">
        <f t="shared" si="202"/>
        <v>2200</v>
      </c>
      <c r="L3705" s="23">
        <f t="shared" si="203"/>
        <v>990</v>
      </c>
      <c r="M3705" s="33">
        <v>0.45</v>
      </c>
      <c r="N3705" s="30">
        <f t="shared" si="208"/>
        <v>0.55000000000000004</v>
      </c>
      <c r="O3705" s="31">
        <v>2200</v>
      </c>
      <c r="P3705" s="31">
        <v>990</v>
      </c>
      <c r="Q3705" s="30">
        <f t="shared" si="209"/>
        <v>1210</v>
      </c>
      <c r="R3705" s="27">
        <f t="shared" si="207"/>
        <v>6</v>
      </c>
    </row>
    <row r="3706" spans="1:18">
      <c r="A3706" s="1"/>
      <c r="B3706" s="6" t="s">
        <v>14</v>
      </c>
      <c r="C3706" s="6">
        <v>1185732</v>
      </c>
      <c r="D3706" s="7">
        <v>44359</v>
      </c>
      <c r="E3706" s="6" t="s">
        <v>15</v>
      </c>
      <c r="F3706" s="6" t="s">
        <v>125</v>
      </c>
      <c r="G3706" s="6" t="s">
        <v>126</v>
      </c>
      <c r="H3706" s="6" t="s">
        <v>19</v>
      </c>
      <c r="I3706" s="25">
        <v>0.5</v>
      </c>
      <c r="J3706" s="22">
        <v>3250</v>
      </c>
      <c r="K3706" s="23">
        <f t="shared" si="202"/>
        <v>1625</v>
      </c>
      <c r="L3706" s="23">
        <f t="shared" si="203"/>
        <v>568.75</v>
      </c>
      <c r="M3706" s="33">
        <v>0.35</v>
      </c>
      <c r="N3706" s="30">
        <f t="shared" si="208"/>
        <v>0.5</v>
      </c>
      <c r="O3706" s="31">
        <v>1625</v>
      </c>
      <c r="P3706" s="31">
        <v>568.75</v>
      </c>
      <c r="Q3706" s="30">
        <f t="shared" si="209"/>
        <v>812.5</v>
      </c>
      <c r="R3706" s="27">
        <f t="shared" si="207"/>
        <v>6</v>
      </c>
    </row>
    <row r="3707" spans="1:18">
      <c r="A3707" s="1"/>
      <c r="B3707" s="6" t="s">
        <v>14</v>
      </c>
      <c r="C3707" s="6">
        <v>1185732</v>
      </c>
      <c r="D3707" s="7">
        <v>44359</v>
      </c>
      <c r="E3707" s="6" t="s">
        <v>15</v>
      </c>
      <c r="F3707" s="6" t="s">
        <v>125</v>
      </c>
      <c r="G3707" s="6" t="s">
        <v>126</v>
      </c>
      <c r="H3707" s="6" t="s">
        <v>20</v>
      </c>
      <c r="I3707" s="25">
        <v>0.5</v>
      </c>
      <c r="J3707" s="22">
        <v>3000</v>
      </c>
      <c r="K3707" s="23">
        <f t="shared" si="202"/>
        <v>1500</v>
      </c>
      <c r="L3707" s="23">
        <f t="shared" si="203"/>
        <v>525</v>
      </c>
      <c r="M3707" s="33">
        <v>0.35</v>
      </c>
      <c r="N3707" s="30">
        <f t="shared" si="208"/>
        <v>0.5</v>
      </c>
      <c r="O3707" s="31">
        <v>1500</v>
      </c>
      <c r="P3707" s="31">
        <v>525</v>
      </c>
      <c r="Q3707" s="30">
        <f t="shared" si="209"/>
        <v>750</v>
      </c>
      <c r="R3707" s="27">
        <f t="shared" si="207"/>
        <v>6</v>
      </c>
    </row>
    <row r="3708" spans="1:18">
      <c r="A3708" s="1"/>
      <c r="B3708" s="6" t="s">
        <v>14</v>
      </c>
      <c r="C3708" s="6">
        <v>1185732</v>
      </c>
      <c r="D3708" s="7">
        <v>44359</v>
      </c>
      <c r="E3708" s="6" t="s">
        <v>15</v>
      </c>
      <c r="F3708" s="6" t="s">
        <v>125</v>
      </c>
      <c r="G3708" s="6" t="s">
        <v>126</v>
      </c>
      <c r="H3708" s="6" t="s">
        <v>21</v>
      </c>
      <c r="I3708" s="25">
        <v>0.6</v>
      </c>
      <c r="J3708" s="22">
        <v>3000</v>
      </c>
      <c r="K3708" s="23">
        <f t="shared" si="202"/>
        <v>1800</v>
      </c>
      <c r="L3708" s="23">
        <f t="shared" si="203"/>
        <v>630</v>
      </c>
      <c r="M3708" s="33">
        <v>0.35</v>
      </c>
      <c r="N3708" s="30">
        <f t="shared" si="208"/>
        <v>0.6</v>
      </c>
      <c r="O3708" s="31">
        <v>1800</v>
      </c>
      <c r="P3708" s="31">
        <v>630</v>
      </c>
      <c r="Q3708" s="30">
        <f t="shared" si="209"/>
        <v>1080</v>
      </c>
      <c r="R3708" s="27">
        <f t="shared" si="207"/>
        <v>6</v>
      </c>
    </row>
    <row r="3709" spans="1:18">
      <c r="A3709" s="1"/>
      <c r="B3709" s="6" t="s">
        <v>14</v>
      </c>
      <c r="C3709" s="6">
        <v>1185732</v>
      </c>
      <c r="D3709" s="7">
        <v>44359</v>
      </c>
      <c r="E3709" s="6" t="s">
        <v>15</v>
      </c>
      <c r="F3709" s="6" t="s">
        <v>125</v>
      </c>
      <c r="G3709" s="6" t="s">
        <v>126</v>
      </c>
      <c r="H3709" s="6" t="s">
        <v>22</v>
      </c>
      <c r="I3709" s="25">
        <v>0.65</v>
      </c>
      <c r="J3709" s="22">
        <v>4500</v>
      </c>
      <c r="K3709" s="23">
        <f t="shared" si="202"/>
        <v>2925</v>
      </c>
      <c r="L3709" s="23">
        <f t="shared" si="203"/>
        <v>1170</v>
      </c>
      <c r="M3709" s="33">
        <v>0.39999999999999997</v>
      </c>
      <c r="N3709" s="30">
        <f t="shared" si="208"/>
        <v>0.65</v>
      </c>
      <c r="O3709" s="31">
        <v>2925</v>
      </c>
      <c r="P3709" s="31">
        <v>1170</v>
      </c>
      <c r="Q3709" s="30">
        <f t="shared" si="209"/>
        <v>1901.25</v>
      </c>
      <c r="R3709" s="27">
        <f t="shared" si="207"/>
        <v>6</v>
      </c>
    </row>
    <row r="3710" spans="1:18">
      <c r="A3710" s="1"/>
      <c r="B3710" s="6" t="s">
        <v>14</v>
      </c>
      <c r="C3710" s="6">
        <v>1185732</v>
      </c>
      <c r="D3710" s="7">
        <v>44387</v>
      </c>
      <c r="E3710" s="6" t="s">
        <v>15</v>
      </c>
      <c r="F3710" s="6" t="s">
        <v>125</v>
      </c>
      <c r="G3710" s="6" t="s">
        <v>126</v>
      </c>
      <c r="H3710" s="6" t="s">
        <v>17</v>
      </c>
      <c r="I3710" s="25">
        <v>0.6</v>
      </c>
      <c r="J3710" s="22">
        <v>6750</v>
      </c>
      <c r="K3710" s="23">
        <f t="shared" si="202"/>
        <v>4050</v>
      </c>
      <c r="L3710" s="23">
        <f t="shared" si="203"/>
        <v>1822.5</v>
      </c>
      <c r="M3710" s="33">
        <v>0.45</v>
      </c>
      <c r="N3710" s="30">
        <f t="shared" si="208"/>
        <v>0.6</v>
      </c>
      <c r="O3710" s="31">
        <v>4050</v>
      </c>
      <c r="P3710" s="31">
        <v>1822.5</v>
      </c>
      <c r="Q3710" s="30">
        <f t="shared" si="209"/>
        <v>2430</v>
      </c>
      <c r="R3710" s="27">
        <f t="shared" si="207"/>
        <v>7</v>
      </c>
    </row>
    <row r="3711" spans="1:18">
      <c r="A3711" s="1"/>
      <c r="B3711" s="6" t="s">
        <v>14</v>
      </c>
      <c r="C3711" s="6">
        <v>1185732</v>
      </c>
      <c r="D3711" s="7">
        <v>44387</v>
      </c>
      <c r="E3711" s="6" t="s">
        <v>15</v>
      </c>
      <c r="F3711" s="6" t="s">
        <v>125</v>
      </c>
      <c r="G3711" s="6" t="s">
        <v>126</v>
      </c>
      <c r="H3711" s="6" t="s">
        <v>18</v>
      </c>
      <c r="I3711" s="25">
        <v>0.55000000000000004</v>
      </c>
      <c r="J3711" s="22">
        <v>4250</v>
      </c>
      <c r="K3711" s="23">
        <f t="shared" si="202"/>
        <v>2337.5</v>
      </c>
      <c r="L3711" s="23">
        <f t="shared" si="203"/>
        <v>1051.875</v>
      </c>
      <c r="M3711" s="33">
        <v>0.45</v>
      </c>
      <c r="N3711" s="30">
        <f t="shared" si="208"/>
        <v>0.55000000000000004</v>
      </c>
      <c r="O3711" s="31">
        <v>2337.5</v>
      </c>
      <c r="P3711" s="31">
        <v>1051.875</v>
      </c>
      <c r="Q3711" s="30">
        <f t="shared" si="209"/>
        <v>1285.625</v>
      </c>
      <c r="R3711" s="27">
        <f t="shared" ref="R3711:R3718" si="210">MONTH(D3711)</f>
        <v>7</v>
      </c>
    </row>
    <row r="3712" spans="1:18">
      <c r="A3712" s="1"/>
      <c r="B3712" s="6" t="s">
        <v>14</v>
      </c>
      <c r="C3712" s="6">
        <v>1185732</v>
      </c>
      <c r="D3712" s="7">
        <v>44387</v>
      </c>
      <c r="E3712" s="6" t="s">
        <v>15</v>
      </c>
      <c r="F3712" s="6" t="s">
        <v>125</v>
      </c>
      <c r="G3712" s="6" t="s">
        <v>126</v>
      </c>
      <c r="H3712" s="6" t="s">
        <v>19</v>
      </c>
      <c r="I3712" s="25">
        <v>0.5</v>
      </c>
      <c r="J3712" s="22">
        <v>3500</v>
      </c>
      <c r="K3712" s="23">
        <f t="shared" si="202"/>
        <v>1750</v>
      </c>
      <c r="L3712" s="23">
        <f t="shared" si="203"/>
        <v>612.5</v>
      </c>
      <c r="M3712" s="33">
        <v>0.35</v>
      </c>
      <c r="N3712" s="30">
        <f t="shared" si="208"/>
        <v>0.5</v>
      </c>
      <c r="O3712" s="31">
        <v>1750</v>
      </c>
      <c r="P3712" s="31">
        <v>612.5</v>
      </c>
      <c r="Q3712" s="30">
        <f t="shared" si="209"/>
        <v>875</v>
      </c>
      <c r="R3712" s="27">
        <f t="shared" si="210"/>
        <v>7</v>
      </c>
    </row>
    <row r="3713" spans="1:18">
      <c r="A3713" s="1"/>
      <c r="B3713" s="6" t="s">
        <v>14</v>
      </c>
      <c r="C3713" s="6">
        <v>1185732</v>
      </c>
      <c r="D3713" s="7">
        <v>44387</v>
      </c>
      <c r="E3713" s="6" t="s">
        <v>15</v>
      </c>
      <c r="F3713" s="6" t="s">
        <v>125</v>
      </c>
      <c r="G3713" s="6" t="s">
        <v>126</v>
      </c>
      <c r="H3713" s="6" t="s">
        <v>20</v>
      </c>
      <c r="I3713" s="25">
        <v>0.5</v>
      </c>
      <c r="J3713" s="22">
        <v>3000</v>
      </c>
      <c r="K3713" s="23">
        <f t="shared" si="202"/>
        <v>1500</v>
      </c>
      <c r="L3713" s="23">
        <f t="shared" si="203"/>
        <v>525</v>
      </c>
      <c r="M3713" s="33">
        <v>0.35</v>
      </c>
      <c r="N3713" s="30">
        <f t="shared" si="208"/>
        <v>0.5</v>
      </c>
      <c r="O3713" s="31">
        <v>1500</v>
      </c>
      <c r="P3713" s="31">
        <v>525</v>
      </c>
      <c r="Q3713" s="30">
        <f t="shared" si="209"/>
        <v>750</v>
      </c>
      <c r="R3713" s="27">
        <f t="shared" si="210"/>
        <v>7</v>
      </c>
    </row>
    <row r="3714" spans="1:18">
      <c r="A3714" s="1"/>
      <c r="B3714" s="6" t="s">
        <v>14</v>
      </c>
      <c r="C3714" s="6">
        <v>1185732</v>
      </c>
      <c r="D3714" s="7">
        <v>44387</v>
      </c>
      <c r="E3714" s="6" t="s">
        <v>15</v>
      </c>
      <c r="F3714" s="6" t="s">
        <v>125</v>
      </c>
      <c r="G3714" s="6" t="s">
        <v>126</v>
      </c>
      <c r="H3714" s="6" t="s">
        <v>21</v>
      </c>
      <c r="I3714" s="25">
        <v>0.6</v>
      </c>
      <c r="J3714" s="22">
        <v>3250</v>
      </c>
      <c r="K3714" s="23">
        <f t="shared" si="202"/>
        <v>1950</v>
      </c>
      <c r="L3714" s="23">
        <f t="shared" si="203"/>
        <v>682.5</v>
      </c>
      <c r="M3714" s="33">
        <v>0.35</v>
      </c>
      <c r="N3714" s="30">
        <f t="shared" si="208"/>
        <v>0.6</v>
      </c>
      <c r="O3714" s="31">
        <v>1950</v>
      </c>
      <c r="P3714" s="31">
        <v>682.5</v>
      </c>
      <c r="Q3714" s="30">
        <f t="shared" si="209"/>
        <v>1170</v>
      </c>
      <c r="R3714" s="27">
        <f t="shared" si="210"/>
        <v>7</v>
      </c>
    </row>
    <row r="3715" spans="1:18">
      <c r="A3715" s="1"/>
      <c r="B3715" s="6" t="s">
        <v>14</v>
      </c>
      <c r="C3715" s="6">
        <v>1185732</v>
      </c>
      <c r="D3715" s="7">
        <v>44387</v>
      </c>
      <c r="E3715" s="6" t="s">
        <v>15</v>
      </c>
      <c r="F3715" s="6" t="s">
        <v>125</v>
      </c>
      <c r="G3715" s="6" t="s">
        <v>126</v>
      </c>
      <c r="H3715" s="6" t="s">
        <v>22</v>
      </c>
      <c r="I3715" s="25">
        <v>0.65</v>
      </c>
      <c r="J3715" s="22">
        <v>5000</v>
      </c>
      <c r="K3715" s="23">
        <f t="shared" si="202"/>
        <v>3250</v>
      </c>
      <c r="L3715" s="23">
        <f t="shared" si="203"/>
        <v>1300</v>
      </c>
      <c r="M3715" s="33">
        <v>0.39999999999999997</v>
      </c>
      <c r="N3715" s="30">
        <f t="shared" ref="N3715:N3778" si="211">_xlfn.NUMBERVALUE(SUBSTITUTE(I3715,"$",""))</f>
        <v>0.65</v>
      </c>
      <c r="O3715" s="31">
        <v>3250</v>
      </c>
      <c r="P3715" s="31">
        <v>1300</v>
      </c>
      <c r="Q3715" s="30">
        <f t="shared" ref="Q3715:Q3778" si="212">N3715*K3715</f>
        <v>2112.5</v>
      </c>
      <c r="R3715" s="27">
        <f t="shared" si="210"/>
        <v>7</v>
      </c>
    </row>
    <row r="3716" spans="1:18">
      <c r="A3716" s="1"/>
      <c r="B3716" s="6" t="s">
        <v>14</v>
      </c>
      <c r="C3716" s="6">
        <v>1185732</v>
      </c>
      <c r="D3716" s="7">
        <v>44419</v>
      </c>
      <c r="E3716" s="6" t="s">
        <v>15</v>
      </c>
      <c r="F3716" s="6" t="s">
        <v>125</v>
      </c>
      <c r="G3716" s="6" t="s">
        <v>126</v>
      </c>
      <c r="H3716" s="6" t="s">
        <v>17</v>
      </c>
      <c r="I3716" s="25">
        <v>0.6</v>
      </c>
      <c r="J3716" s="22">
        <v>6500</v>
      </c>
      <c r="K3716" s="23">
        <f t="shared" si="202"/>
        <v>3900</v>
      </c>
      <c r="L3716" s="23">
        <f t="shared" si="203"/>
        <v>1755</v>
      </c>
      <c r="M3716" s="33">
        <v>0.45</v>
      </c>
      <c r="N3716" s="30">
        <f t="shared" si="211"/>
        <v>0.6</v>
      </c>
      <c r="O3716" s="31">
        <v>3900</v>
      </c>
      <c r="P3716" s="31">
        <v>1755</v>
      </c>
      <c r="Q3716" s="30">
        <f t="shared" si="212"/>
        <v>2340</v>
      </c>
      <c r="R3716" s="27">
        <f t="shared" si="210"/>
        <v>8</v>
      </c>
    </row>
    <row r="3717" spans="1:18">
      <c r="A3717" s="1"/>
      <c r="B3717" s="6" t="s">
        <v>14</v>
      </c>
      <c r="C3717" s="6">
        <v>1185732</v>
      </c>
      <c r="D3717" s="7">
        <v>44419</v>
      </c>
      <c r="E3717" s="6" t="s">
        <v>15</v>
      </c>
      <c r="F3717" s="6" t="s">
        <v>125</v>
      </c>
      <c r="G3717" s="6" t="s">
        <v>126</v>
      </c>
      <c r="H3717" s="6" t="s">
        <v>18</v>
      </c>
      <c r="I3717" s="25">
        <v>0.55000000000000004</v>
      </c>
      <c r="J3717" s="22">
        <v>4250</v>
      </c>
      <c r="K3717" s="23">
        <f t="shared" si="202"/>
        <v>2337.5</v>
      </c>
      <c r="L3717" s="23">
        <f t="shared" si="203"/>
        <v>1051.875</v>
      </c>
      <c r="M3717" s="33">
        <v>0.45</v>
      </c>
      <c r="N3717" s="30">
        <f t="shared" si="211"/>
        <v>0.55000000000000004</v>
      </c>
      <c r="O3717" s="31">
        <v>2337.5</v>
      </c>
      <c r="P3717" s="31">
        <v>1051.875</v>
      </c>
      <c r="Q3717" s="30">
        <f t="shared" si="212"/>
        <v>1285.625</v>
      </c>
      <c r="R3717" s="27">
        <f t="shared" si="210"/>
        <v>8</v>
      </c>
    </row>
    <row r="3718" spans="1:18">
      <c r="A3718" s="1"/>
      <c r="B3718" s="6" t="s">
        <v>14</v>
      </c>
      <c r="C3718" s="6">
        <v>1185732</v>
      </c>
      <c r="D3718" s="7">
        <v>44419</v>
      </c>
      <c r="E3718" s="6" t="s">
        <v>15</v>
      </c>
      <c r="F3718" s="6" t="s">
        <v>125</v>
      </c>
      <c r="G3718" s="6" t="s">
        <v>126</v>
      </c>
      <c r="H3718" s="6" t="s">
        <v>19</v>
      </c>
      <c r="I3718" s="25">
        <v>0.5</v>
      </c>
      <c r="J3718" s="22">
        <v>3500</v>
      </c>
      <c r="K3718" s="23">
        <f t="shared" si="202"/>
        <v>1750</v>
      </c>
      <c r="L3718" s="23">
        <f t="shared" si="203"/>
        <v>612.5</v>
      </c>
      <c r="M3718" s="33">
        <v>0.35</v>
      </c>
      <c r="N3718" s="30">
        <f t="shared" si="211"/>
        <v>0.5</v>
      </c>
      <c r="O3718" s="31">
        <v>1750</v>
      </c>
      <c r="P3718" s="31">
        <v>612.5</v>
      </c>
      <c r="Q3718" s="30">
        <f t="shared" si="212"/>
        <v>875</v>
      </c>
      <c r="R3718" s="27">
        <f t="shared" si="210"/>
        <v>8</v>
      </c>
    </row>
    <row r="3719" spans="1:18">
      <c r="A3719" s="1"/>
      <c r="B3719" s="6" t="s">
        <v>14</v>
      </c>
      <c r="C3719" s="6">
        <v>1185732</v>
      </c>
      <c r="D3719" s="7">
        <v>44419</v>
      </c>
      <c r="E3719" s="6" t="s">
        <v>15</v>
      </c>
      <c r="F3719" s="6" t="s">
        <v>125</v>
      </c>
      <c r="G3719" s="6" t="s">
        <v>126</v>
      </c>
      <c r="H3719" s="6" t="s">
        <v>20</v>
      </c>
      <c r="I3719" s="25">
        <v>0.5</v>
      </c>
      <c r="J3719" s="22">
        <v>2500</v>
      </c>
      <c r="K3719" s="23">
        <f t="shared" si="202"/>
        <v>1250</v>
      </c>
      <c r="L3719" s="23">
        <f t="shared" si="203"/>
        <v>437.5</v>
      </c>
      <c r="M3719" s="33">
        <v>0.35</v>
      </c>
      <c r="N3719" s="30">
        <f t="shared" si="211"/>
        <v>0.5</v>
      </c>
      <c r="O3719" s="31">
        <v>1250</v>
      </c>
      <c r="P3719" s="31">
        <v>437.5</v>
      </c>
      <c r="Q3719" s="30">
        <f t="shared" si="212"/>
        <v>625</v>
      </c>
      <c r="R3719" s="27">
        <f>MONTH(D3719)</f>
        <v>8</v>
      </c>
    </row>
    <row r="3720" spans="1:18">
      <c r="A3720" s="1"/>
      <c r="B3720" s="6" t="s">
        <v>14</v>
      </c>
      <c r="C3720" s="6">
        <v>1185732</v>
      </c>
      <c r="D3720" s="7">
        <v>44419</v>
      </c>
      <c r="E3720" s="6" t="s">
        <v>15</v>
      </c>
      <c r="F3720" s="6" t="s">
        <v>125</v>
      </c>
      <c r="G3720" s="6" t="s">
        <v>126</v>
      </c>
      <c r="H3720" s="6" t="s">
        <v>21</v>
      </c>
      <c r="I3720" s="25">
        <v>0.6</v>
      </c>
      <c r="J3720" s="22">
        <v>2250</v>
      </c>
      <c r="K3720" s="23">
        <f t="shared" si="202"/>
        <v>1350</v>
      </c>
      <c r="L3720" s="23">
        <f t="shared" si="203"/>
        <v>472.49999999999994</v>
      </c>
      <c r="M3720" s="33">
        <v>0.35</v>
      </c>
      <c r="N3720" s="30">
        <f t="shared" si="211"/>
        <v>0.6</v>
      </c>
      <c r="O3720" s="31">
        <v>1350</v>
      </c>
      <c r="P3720" s="31">
        <v>472.5</v>
      </c>
      <c r="Q3720" s="30">
        <f t="shared" si="212"/>
        <v>810</v>
      </c>
      <c r="R3720" s="27">
        <f t="shared" ref="R3720:R3783" si="213">MONTH(D3720)</f>
        <v>8</v>
      </c>
    </row>
    <row r="3721" spans="1:18">
      <c r="A3721" s="1"/>
      <c r="B3721" s="6" t="s">
        <v>14</v>
      </c>
      <c r="C3721" s="6">
        <v>1185732</v>
      </c>
      <c r="D3721" s="7">
        <v>44419</v>
      </c>
      <c r="E3721" s="6" t="s">
        <v>15</v>
      </c>
      <c r="F3721" s="6" t="s">
        <v>125</v>
      </c>
      <c r="G3721" s="6" t="s">
        <v>126</v>
      </c>
      <c r="H3721" s="6" t="s">
        <v>22</v>
      </c>
      <c r="I3721" s="25">
        <v>0.65</v>
      </c>
      <c r="J3721" s="22">
        <v>4000</v>
      </c>
      <c r="K3721" s="23">
        <f t="shared" si="202"/>
        <v>2600</v>
      </c>
      <c r="L3721" s="23">
        <f t="shared" si="203"/>
        <v>1040</v>
      </c>
      <c r="M3721" s="33">
        <v>0.39999999999999997</v>
      </c>
      <c r="N3721" s="30">
        <f t="shared" si="211"/>
        <v>0.65</v>
      </c>
      <c r="O3721" s="31">
        <v>2600</v>
      </c>
      <c r="P3721" s="31">
        <v>1040</v>
      </c>
      <c r="Q3721" s="30">
        <f t="shared" si="212"/>
        <v>1690</v>
      </c>
      <c r="R3721" s="27">
        <f t="shared" si="213"/>
        <v>8</v>
      </c>
    </row>
    <row r="3722" spans="1:18">
      <c r="A3722" s="1"/>
      <c r="B3722" s="6" t="s">
        <v>14</v>
      </c>
      <c r="C3722" s="6">
        <v>1185732</v>
      </c>
      <c r="D3722" s="7">
        <v>44449</v>
      </c>
      <c r="E3722" s="6" t="s">
        <v>15</v>
      </c>
      <c r="F3722" s="6" t="s">
        <v>125</v>
      </c>
      <c r="G3722" s="6" t="s">
        <v>126</v>
      </c>
      <c r="H3722" s="6" t="s">
        <v>17</v>
      </c>
      <c r="I3722" s="25">
        <v>0.6</v>
      </c>
      <c r="J3722" s="22">
        <v>5250</v>
      </c>
      <c r="K3722" s="23">
        <f t="shared" si="202"/>
        <v>3150</v>
      </c>
      <c r="L3722" s="23">
        <f t="shared" si="203"/>
        <v>1417.5</v>
      </c>
      <c r="M3722" s="33">
        <v>0.45</v>
      </c>
      <c r="N3722" s="30">
        <f t="shared" si="211"/>
        <v>0.6</v>
      </c>
      <c r="O3722" s="31">
        <v>3150</v>
      </c>
      <c r="P3722" s="31">
        <v>1417.5</v>
      </c>
      <c r="Q3722" s="30">
        <f t="shared" si="212"/>
        <v>1890</v>
      </c>
      <c r="R3722" s="27">
        <f t="shared" si="213"/>
        <v>9</v>
      </c>
    </row>
    <row r="3723" spans="1:18">
      <c r="A3723" s="1"/>
      <c r="B3723" s="6" t="s">
        <v>14</v>
      </c>
      <c r="C3723" s="6">
        <v>1185732</v>
      </c>
      <c r="D3723" s="7">
        <v>44449</v>
      </c>
      <c r="E3723" s="6" t="s">
        <v>15</v>
      </c>
      <c r="F3723" s="6" t="s">
        <v>125</v>
      </c>
      <c r="G3723" s="6" t="s">
        <v>126</v>
      </c>
      <c r="H3723" s="6" t="s">
        <v>18</v>
      </c>
      <c r="I3723" s="25">
        <v>0.55000000000000004</v>
      </c>
      <c r="J3723" s="22">
        <v>3250</v>
      </c>
      <c r="K3723" s="23">
        <f t="shared" si="202"/>
        <v>1787.5000000000002</v>
      </c>
      <c r="L3723" s="23">
        <f t="shared" si="203"/>
        <v>804.37500000000011</v>
      </c>
      <c r="M3723" s="33">
        <v>0.45</v>
      </c>
      <c r="N3723" s="30">
        <f t="shared" si="211"/>
        <v>0.55000000000000004</v>
      </c>
      <c r="O3723" s="31">
        <v>1787.5</v>
      </c>
      <c r="P3723" s="31">
        <v>804.375</v>
      </c>
      <c r="Q3723" s="30">
        <f t="shared" si="212"/>
        <v>983.12500000000023</v>
      </c>
      <c r="R3723" s="27">
        <f t="shared" si="213"/>
        <v>9</v>
      </c>
    </row>
    <row r="3724" spans="1:18">
      <c r="A3724" s="1"/>
      <c r="B3724" s="6" t="s">
        <v>14</v>
      </c>
      <c r="C3724" s="6">
        <v>1185732</v>
      </c>
      <c r="D3724" s="7">
        <v>44449</v>
      </c>
      <c r="E3724" s="6" t="s">
        <v>15</v>
      </c>
      <c r="F3724" s="6" t="s">
        <v>125</v>
      </c>
      <c r="G3724" s="6" t="s">
        <v>126</v>
      </c>
      <c r="H3724" s="6" t="s">
        <v>19</v>
      </c>
      <c r="I3724" s="25">
        <v>0.5</v>
      </c>
      <c r="J3724" s="22">
        <v>2250</v>
      </c>
      <c r="K3724" s="23">
        <f t="shared" si="202"/>
        <v>1125</v>
      </c>
      <c r="L3724" s="23">
        <f t="shared" si="203"/>
        <v>393.75</v>
      </c>
      <c r="M3724" s="33">
        <v>0.35</v>
      </c>
      <c r="N3724" s="30">
        <f t="shared" si="211"/>
        <v>0.5</v>
      </c>
      <c r="O3724" s="31">
        <v>1125</v>
      </c>
      <c r="P3724" s="31">
        <v>393.75</v>
      </c>
      <c r="Q3724" s="30">
        <f t="shared" si="212"/>
        <v>562.5</v>
      </c>
      <c r="R3724" s="27">
        <f t="shared" si="213"/>
        <v>9</v>
      </c>
    </row>
    <row r="3725" spans="1:18">
      <c r="A3725" s="1"/>
      <c r="B3725" s="6" t="s">
        <v>14</v>
      </c>
      <c r="C3725" s="6">
        <v>1185732</v>
      </c>
      <c r="D3725" s="7">
        <v>44449</v>
      </c>
      <c r="E3725" s="6" t="s">
        <v>15</v>
      </c>
      <c r="F3725" s="6" t="s">
        <v>125</v>
      </c>
      <c r="G3725" s="6" t="s">
        <v>126</v>
      </c>
      <c r="H3725" s="6" t="s">
        <v>20</v>
      </c>
      <c r="I3725" s="25">
        <v>0.5</v>
      </c>
      <c r="J3725" s="22">
        <v>2000</v>
      </c>
      <c r="K3725" s="23">
        <f t="shared" si="202"/>
        <v>1000</v>
      </c>
      <c r="L3725" s="23">
        <f t="shared" si="203"/>
        <v>350</v>
      </c>
      <c r="M3725" s="33">
        <v>0.35</v>
      </c>
      <c r="N3725" s="30">
        <f t="shared" si="211"/>
        <v>0.5</v>
      </c>
      <c r="O3725" s="31">
        <v>1000</v>
      </c>
      <c r="P3725" s="31">
        <v>350</v>
      </c>
      <c r="Q3725" s="30">
        <f t="shared" si="212"/>
        <v>500</v>
      </c>
      <c r="R3725" s="27">
        <f t="shared" si="213"/>
        <v>9</v>
      </c>
    </row>
    <row r="3726" spans="1:18">
      <c r="A3726" s="1"/>
      <c r="B3726" s="6" t="s">
        <v>14</v>
      </c>
      <c r="C3726" s="6">
        <v>1185732</v>
      </c>
      <c r="D3726" s="7">
        <v>44449</v>
      </c>
      <c r="E3726" s="6" t="s">
        <v>15</v>
      </c>
      <c r="F3726" s="6" t="s">
        <v>125</v>
      </c>
      <c r="G3726" s="6" t="s">
        <v>126</v>
      </c>
      <c r="H3726" s="6" t="s">
        <v>21</v>
      </c>
      <c r="I3726" s="25">
        <v>0.6</v>
      </c>
      <c r="J3726" s="22">
        <v>2000</v>
      </c>
      <c r="K3726" s="23">
        <f t="shared" si="202"/>
        <v>1200</v>
      </c>
      <c r="L3726" s="23">
        <f t="shared" si="203"/>
        <v>420</v>
      </c>
      <c r="M3726" s="33">
        <v>0.35</v>
      </c>
      <c r="N3726" s="30">
        <f t="shared" si="211"/>
        <v>0.6</v>
      </c>
      <c r="O3726" s="31">
        <v>1200</v>
      </c>
      <c r="P3726" s="31">
        <v>420</v>
      </c>
      <c r="Q3726" s="30">
        <f t="shared" si="212"/>
        <v>720</v>
      </c>
      <c r="R3726" s="27">
        <f t="shared" si="213"/>
        <v>9</v>
      </c>
    </row>
    <row r="3727" spans="1:18">
      <c r="A3727" s="1"/>
      <c r="B3727" s="6" t="s">
        <v>14</v>
      </c>
      <c r="C3727" s="6">
        <v>1185732</v>
      </c>
      <c r="D3727" s="7">
        <v>44449</v>
      </c>
      <c r="E3727" s="6" t="s">
        <v>15</v>
      </c>
      <c r="F3727" s="6" t="s">
        <v>125</v>
      </c>
      <c r="G3727" s="6" t="s">
        <v>126</v>
      </c>
      <c r="H3727" s="6" t="s">
        <v>22</v>
      </c>
      <c r="I3727" s="25">
        <v>0.65</v>
      </c>
      <c r="J3727" s="22">
        <v>3000</v>
      </c>
      <c r="K3727" s="23">
        <f t="shared" si="202"/>
        <v>1950</v>
      </c>
      <c r="L3727" s="23">
        <f t="shared" si="203"/>
        <v>779.99999999999989</v>
      </c>
      <c r="M3727" s="33">
        <v>0.39999999999999997</v>
      </c>
      <c r="N3727" s="30">
        <f t="shared" si="211"/>
        <v>0.65</v>
      </c>
      <c r="O3727" s="31">
        <v>1950</v>
      </c>
      <c r="P3727" s="31">
        <v>780</v>
      </c>
      <c r="Q3727" s="30">
        <f t="shared" si="212"/>
        <v>1267.5</v>
      </c>
      <c r="R3727" s="27">
        <f t="shared" si="213"/>
        <v>9</v>
      </c>
    </row>
    <row r="3728" spans="1:18">
      <c r="A3728" s="1"/>
      <c r="B3728" s="6" t="s">
        <v>14</v>
      </c>
      <c r="C3728" s="6">
        <v>1185732</v>
      </c>
      <c r="D3728" s="7">
        <v>44481</v>
      </c>
      <c r="E3728" s="6" t="s">
        <v>15</v>
      </c>
      <c r="F3728" s="6" t="s">
        <v>125</v>
      </c>
      <c r="G3728" s="6" t="s">
        <v>126</v>
      </c>
      <c r="H3728" s="6" t="s">
        <v>17</v>
      </c>
      <c r="I3728" s="25">
        <v>0.65</v>
      </c>
      <c r="J3728" s="22">
        <v>4750</v>
      </c>
      <c r="K3728" s="23">
        <f t="shared" si="202"/>
        <v>3087.5</v>
      </c>
      <c r="L3728" s="23">
        <f t="shared" si="203"/>
        <v>1389.375</v>
      </c>
      <c r="M3728" s="33">
        <v>0.45</v>
      </c>
      <c r="N3728" s="30">
        <f t="shared" si="211"/>
        <v>0.65</v>
      </c>
      <c r="O3728" s="31">
        <v>3087.5</v>
      </c>
      <c r="P3728" s="31">
        <v>1389.375</v>
      </c>
      <c r="Q3728" s="30">
        <f t="shared" si="212"/>
        <v>2006.875</v>
      </c>
      <c r="R3728" s="27">
        <f t="shared" si="213"/>
        <v>10</v>
      </c>
    </row>
    <row r="3729" spans="1:18">
      <c r="A3729" s="1"/>
      <c r="B3729" s="6" t="s">
        <v>14</v>
      </c>
      <c r="C3729" s="6">
        <v>1185732</v>
      </c>
      <c r="D3729" s="7">
        <v>44481</v>
      </c>
      <c r="E3729" s="6" t="s">
        <v>15</v>
      </c>
      <c r="F3729" s="6" t="s">
        <v>125</v>
      </c>
      <c r="G3729" s="6" t="s">
        <v>126</v>
      </c>
      <c r="H3729" s="6" t="s">
        <v>18</v>
      </c>
      <c r="I3729" s="25">
        <v>0.60000000000000009</v>
      </c>
      <c r="J3729" s="22">
        <v>3000</v>
      </c>
      <c r="K3729" s="23">
        <f t="shared" si="202"/>
        <v>1800.0000000000002</v>
      </c>
      <c r="L3729" s="23">
        <f t="shared" si="203"/>
        <v>810.00000000000011</v>
      </c>
      <c r="M3729" s="33">
        <v>0.45</v>
      </c>
      <c r="N3729" s="30">
        <f t="shared" si="211"/>
        <v>0.6</v>
      </c>
      <c r="O3729" s="31">
        <v>1800</v>
      </c>
      <c r="P3729" s="31">
        <v>810</v>
      </c>
      <c r="Q3729" s="30">
        <f t="shared" si="212"/>
        <v>1080</v>
      </c>
      <c r="R3729" s="27">
        <f t="shared" si="213"/>
        <v>10</v>
      </c>
    </row>
    <row r="3730" spans="1:18">
      <c r="A3730" s="1"/>
      <c r="B3730" s="6" t="s">
        <v>14</v>
      </c>
      <c r="C3730" s="6">
        <v>1185732</v>
      </c>
      <c r="D3730" s="7">
        <v>44481</v>
      </c>
      <c r="E3730" s="6" t="s">
        <v>15</v>
      </c>
      <c r="F3730" s="6" t="s">
        <v>125</v>
      </c>
      <c r="G3730" s="6" t="s">
        <v>126</v>
      </c>
      <c r="H3730" s="6" t="s">
        <v>19</v>
      </c>
      <c r="I3730" s="25">
        <v>0.60000000000000009</v>
      </c>
      <c r="J3730" s="22">
        <v>2000</v>
      </c>
      <c r="K3730" s="23">
        <f t="shared" si="202"/>
        <v>1200.0000000000002</v>
      </c>
      <c r="L3730" s="23">
        <f t="shared" si="203"/>
        <v>420.00000000000006</v>
      </c>
      <c r="M3730" s="33">
        <v>0.35</v>
      </c>
      <c r="N3730" s="30">
        <f t="shared" si="211"/>
        <v>0.6</v>
      </c>
      <c r="O3730" s="31">
        <v>1200</v>
      </c>
      <c r="P3730" s="31">
        <v>420</v>
      </c>
      <c r="Q3730" s="30">
        <f t="shared" si="212"/>
        <v>720.00000000000011</v>
      </c>
      <c r="R3730" s="27">
        <f t="shared" si="213"/>
        <v>10</v>
      </c>
    </row>
    <row r="3731" spans="1:18">
      <c r="A3731" s="1"/>
      <c r="B3731" s="6" t="s">
        <v>14</v>
      </c>
      <c r="C3731" s="6">
        <v>1185732</v>
      </c>
      <c r="D3731" s="7">
        <v>44481</v>
      </c>
      <c r="E3731" s="6" t="s">
        <v>15</v>
      </c>
      <c r="F3731" s="6" t="s">
        <v>125</v>
      </c>
      <c r="G3731" s="6" t="s">
        <v>126</v>
      </c>
      <c r="H3731" s="6" t="s">
        <v>20</v>
      </c>
      <c r="I3731" s="25">
        <v>0.60000000000000009</v>
      </c>
      <c r="J3731" s="22">
        <v>1750</v>
      </c>
      <c r="K3731" s="23">
        <f t="shared" si="202"/>
        <v>1050.0000000000002</v>
      </c>
      <c r="L3731" s="23">
        <f t="shared" si="203"/>
        <v>367.50000000000006</v>
      </c>
      <c r="M3731" s="33">
        <v>0.35</v>
      </c>
      <c r="N3731" s="30">
        <f t="shared" si="211"/>
        <v>0.6</v>
      </c>
      <c r="O3731" s="31">
        <v>1050</v>
      </c>
      <c r="P3731" s="31">
        <v>367.5</v>
      </c>
      <c r="Q3731" s="30">
        <f t="shared" si="212"/>
        <v>630.00000000000011</v>
      </c>
      <c r="R3731" s="27">
        <f t="shared" si="213"/>
        <v>10</v>
      </c>
    </row>
    <row r="3732" spans="1:18">
      <c r="A3732" s="1"/>
      <c r="B3732" s="6" t="s">
        <v>14</v>
      </c>
      <c r="C3732" s="6">
        <v>1185732</v>
      </c>
      <c r="D3732" s="7">
        <v>44481</v>
      </c>
      <c r="E3732" s="6" t="s">
        <v>15</v>
      </c>
      <c r="F3732" s="6" t="s">
        <v>125</v>
      </c>
      <c r="G3732" s="6" t="s">
        <v>126</v>
      </c>
      <c r="H3732" s="6" t="s">
        <v>21</v>
      </c>
      <c r="I3732" s="25">
        <v>0.70000000000000007</v>
      </c>
      <c r="J3732" s="22">
        <v>1750</v>
      </c>
      <c r="K3732" s="23">
        <f t="shared" si="202"/>
        <v>1225.0000000000002</v>
      </c>
      <c r="L3732" s="23">
        <f t="shared" si="203"/>
        <v>428.75000000000006</v>
      </c>
      <c r="M3732" s="33">
        <v>0.35</v>
      </c>
      <c r="N3732" s="30">
        <f t="shared" si="211"/>
        <v>0.7</v>
      </c>
      <c r="O3732" s="31">
        <v>1225</v>
      </c>
      <c r="P3732" s="31">
        <v>428.75</v>
      </c>
      <c r="Q3732" s="30">
        <f t="shared" si="212"/>
        <v>857.50000000000011</v>
      </c>
      <c r="R3732" s="27">
        <f t="shared" si="213"/>
        <v>10</v>
      </c>
    </row>
    <row r="3733" spans="1:18">
      <c r="A3733" s="1"/>
      <c r="B3733" s="6" t="s">
        <v>14</v>
      </c>
      <c r="C3733" s="6">
        <v>1185732</v>
      </c>
      <c r="D3733" s="7">
        <v>44481</v>
      </c>
      <c r="E3733" s="6" t="s">
        <v>15</v>
      </c>
      <c r="F3733" s="6" t="s">
        <v>125</v>
      </c>
      <c r="G3733" s="6" t="s">
        <v>126</v>
      </c>
      <c r="H3733" s="6" t="s">
        <v>22</v>
      </c>
      <c r="I3733" s="25">
        <v>0.75</v>
      </c>
      <c r="J3733" s="22">
        <v>3000</v>
      </c>
      <c r="K3733" s="23">
        <f t="shared" si="202"/>
        <v>2250</v>
      </c>
      <c r="L3733" s="23">
        <f t="shared" si="203"/>
        <v>899.99999999999989</v>
      </c>
      <c r="M3733" s="33">
        <v>0.39999999999999997</v>
      </c>
      <c r="N3733" s="30">
        <f t="shared" si="211"/>
        <v>0.75</v>
      </c>
      <c r="O3733" s="31">
        <v>2250</v>
      </c>
      <c r="P3733" s="31">
        <v>900</v>
      </c>
      <c r="Q3733" s="30">
        <f t="shared" si="212"/>
        <v>1687.5</v>
      </c>
      <c r="R3733" s="27">
        <f t="shared" si="213"/>
        <v>10</v>
      </c>
    </row>
    <row r="3734" spans="1:18">
      <c r="A3734" s="1"/>
      <c r="B3734" s="6" t="s">
        <v>14</v>
      </c>
      <c r="C3734" s="6">
        <v>1185732</v>
      </c>
      <c r="D3734" s="7">
        <v>44511</v>
      </c>
      <c r="E3734" s="6" t="s">
        <v>15</v>
      </c>
      <c r="F3734" s="6" t="s">
        <v>125</v>
      </c>
      <c r="G3734" s="6" t="s">
        <v>126</v>
      </c>
      <c r="H3734" s="6" t="s">
        <v>17</v>
      </c>
      <c r="I3734" s="25">
        <v>0.70000000000000007</v>
      </c>
      <c r="J3734" s="22">
        <v>4500</v>
      </c>
      <c r="K3734" s="23">
        <f t="shared" si="202"/>
        <v>3150.0000000000005</v>
      </c>
      <c r="L3734" s="23">
        <f t="shared" si="203"/>
        <v>1417.5000000000002</v>
      </c>
      <c r="M3734" s="33">
        <v>0.45</v>
      </c>
      <c r="N3734" s="30">
        <f t="shared" si="211"/>
        <v>0.7</v>
      </c>
      <c r="O3734" s="31">
        <v>3150</v>
      </c>
      <c r="P3734" s="31">
        <v>1417.5</v>
      </c>
      <c r="Q3734" s="30">
        <f t="shared" si="212"/>
        <v>2205</v>
      </c>
      <c r="R3734" s="27">
        <f t="shared" si="213"/>
        <v>11</v>
      </c>
    </row>
    <row r="3735" spans="1:18">
      <c r="A3735" s="1"/>
      <c r="B3735" s="6" t="s">
        <v>14</v>
      </c>
      <c r="C3735" s="6">
        <v>1185732</v>
      </c>
      <c r="D3735" s="7">
        <v>44511</v>
      </c>
      <c r="E3735" s="6" t="s">
        <v>15</v>
      </c>
      <c r="F3735" s="6" t="s">
        <v>125</v>
      </c>
      <c r="G3735" s="6" t="s">
        <v>126</v>
      </c>
      <c r="H3735" s="6" t="s">
        <v>18</v>
      </c>
      <c r="I3735" s="25">
        <v>0.60000000000000009</v>
      </c>
      <c r="J3735" s="22">
        <v>3250</v>
      </c>
      <c r="K3735" s="23">
        <f t="shared" si="202"/>
        <v>1950.0000000000002</v>
      </c>
      <c r="L3735" s="23">
        <f t="shared" si="203"/>
        <v>877.50000000000011</v>
      </c>
      <c r="M3735" s="33">
        <v>0.45</v>
      </c>
      <c r="N3735" s="30">
        <f t="shared" si="211"/>
        <v>0.6</v>
      </c>
      <c r="O3735" s="31">
        <v>1950</v>
      </c>
      <c r="P3735" s="31">
        <v>877.5</v>
      </c>
      <c r="Q3735" s="30">
        <f t="shared" si="212"/>
        <v>1170</v>
      </c>
      <c r="R3735" s="27">
        <f t="shared" si="213"/>
        <v>11</v>
      </c>
    </row>
    <row r="3736" spans="1:18">
      <c r="A3736" s="1"/>
      <c r="B3736" s="6" t="s">
        <v>14</v>
      </c>
      <c r="C3736" s="6">
        <v>1185732</v>
      </c>
      <c r="D3736" s="7">
        <v>44511</v>
      </c>
      <c r="E3736" s="6" t="s">
        <v>15</v>
      </c>
      <c r="F3736" s="6" t="s">
        <v>125</v>
      </c>
      <c r="G3736" s="6" t="s">
        <v>126</v>
      </c>
      <c r="H3736" s="6" t="s">
        <v>19</v>
      </c>
      <c r="I3736" s="25">
        <v>0.60000000000000009</v>
      </c>
      <c r="J3736" s="22">
        <v>3200</v>
      </c>
      <c r="K3736" s="23">
        <f t="shared" si="202"/>
        <v>1920.0000000000002</v>
      </c>
      <c r="L3736" s="23">
        <f t="shared" si="203"/>
        <v>672</v>
      </c>
      <c r="M3736" s="33">
        <v>0.35</v>
      </c>
      <c r="N3736" s="30">
        <f t="shared" si="211"/>
        <v>0.6</v>
      </c>
      <c r="O3736" s="31">
        <v>1920</v>
      </c>
      <c r="P3736" s="31">
        <v>672</v>
      </c>
      <c r="Q3736" s="30">
        <f t="shared" si="212"/>
        <v>1152</v>
      </c>
      <c r="R3736" s="27">
        <f t="shared" si="213"/>
        <v>11</v>
      </c>
    </row>
    <row r="3737" spans="1:18">
      <c r="A3737" s="1"/>
      <c r="B3737" s="6" t="s">
        <v>14</v>
      </c>
      <c r="C3737" s="6">
        <v>1185732</v>
      </c>
      <c r="D3737" s="7">
        <v>44511</v>
      </c>
      <c r="E3737" s="6" t="s">
        <v>15</v>
      </c>
      <c r="F3737" s="6" t="s">
        <v>125</v>
      </c>
      <c r="G3737" s="6" t="s">
        <v>126</v>
      </c>
      <c r="H3737" s="6" t="s">
        <v>20</v>
      </c>
      <c r="I3737" s="25">
        <v>0.60000000000000009</v>
      </c>
      <c r="J3737" s="22">
        <v>3000</v>
      </c>
      <c r="K3737" s="23">
        <f t="shared" si="202"/>
        <v>1800.0000000000002</v>
      </c>
      <c r="L3737" s="23">
        <f t="shared" si="203"/>
        <v>630</v>
      </c>
      <c r="M3737" s="33">
        <v>0.35</v>
      </c>
      <c r="N3737" s="30">
        <f t="shared" si="211"/>
        <v>0.6</v>
      </c>
      <c r="O3737" s="31">
        <v>1800</v>
      </c>
      <c r="P3737" s="31">
        <v>630</v>
      </c>
      <c r="Q3737" s="30">
        <f t="shared" si="212"/>
        <v>1080</v>
      </c>
      <c r="R3737" s="27">
        <f t="shared" si="213"/>
        <v>11</v>
      </c>
    </row>
    <row r="3738" spans="1:18">
      <c r="A3738" s="1"/>
      <c r="B3738" s="6" t="s">
        <v>14</v>
      </c>
      <c r="C3738" s="6">
        <v>1185732</v>
      </c>
      <c r="D3738" s="7">
        <v>44511</v>
      </c>
      <c r="E3738" s="6" t="s">
        <v>15</v>
      </c>
      <c r="F3738" s="6" t="s">
        <v>125</v>
      </c>
      <c r="G3738" s="6" t="s">
        <v>126</v>
      </c>
      <c r="H3738" s="6" t="s">
        <v>21</v>
      </c>
      <c r="I3738" s="25">
        <v>0.70000000000000007</v>
      </c>
      <c r="J3738" s="22">
        <v>2750</v>
      </c>
      <c r="K3738" s="23">
        <f t="shared" si="202"/>
        <v>1925.0000000000002</v>
      </c>
      <c r="L3738" s="23">
        <f t="shared" si="203"/>
        <v>673.75</v>
      </c>
      <c r="M3738" s="33">
        <v>0.35</v>
      </c>
      <c r="N3738" s="30">
        <f t="shared" si="211"/>
        <v>0.7</v>
      </c>
      <c r="O3738" s="31">
        <v>1925</v>
      </c>
      <c r="P3738" s="31">
        <v>673.75</v>
      </c>
      <c r="Q3738" s="30">
        <f t="shared" si="212"/>
        <v>1347.5</v>
      </c>
      <c r="R3738" s="27">
        <f t="shared" si="213"/>
        <v>11</v>
      </c>
    </row>
    <row r="3739" spans="1:18">
      <c r="A3739" s="1"/>
      <c r="B3739" s="6" t="s">
        <v>14</v>
      </c>
      <c r="C3739" s="6">
        <v>1185732</v>
      </c>
      <c r="D3739" s="7">
        <v>44511</v>
      </c>
      <c r="E3739" s="6" t="s">
        <v>15</v>
      </c>
      <c r="F3739" s="6" t="s">
        <v>125</v>
      </c>
      <c r="G3739" s="6" t="s">
        <v>126</v>
      </c>
      <c r="H3739" s="6" t="s">
        <v>22</v>
      </c>
      <c r="I3739" s="25">
        <v>0.75</v>
      </c>
      <c r="J3739" s="22">
        <v>3750</v>
      </c>
      <c r="K3739" s="23">
        <f t="shared" si="202"/>
        <v>2812.5</v>
      </c>
      <c r="L3739" s="23">
        <f t="shared" si="203"/>
        <v>1125</v>
      </c>
      <c r="M3739" s="33">
        <v>0.39999999999999997</v>
      </c>
      <c r="N3739" s="30">
        <f t="shared" si="211"/>
        <v>0.75</v>
      </c>
      <c r="O3739" s="31">
        <v>2812.5</v>
      </c>
      <c r="P3739" s="31">
        <v>1125</v>
      </c>
      <c r="Q3739" s="30">
        <f t="shared" si="212"/>
        <v>2109.375</v>
      </c>
      <c r="R3739" s="27">
        <f t="shared" si="213"/>
        <v>11</v>
      </c>
    </row>
    <row r="3740" spans="1:18">
      <c r="A3740" s="1"/>
      <c r="B3740" s="6" t="s">
        <v>14</v>
      </c>
      <c r="C3740" s="6">
        <v>1185732</v>
      </c>
      <c r="D3740" s="7">
        <v>44540</v>
      </c>
      <c r="E3740" s="6" t="s">
        <v>15</v>
      </c>
      <c r="F3740" s="6" t="s">
        <v>125</v>
      </c>
      <c r="G3740" s="6" t="s">
        <v>126</v>
      </c>
      <c r="H3740" s="6" t="s">
        <v>17</v>
      </c>
      <c r="I3740" s="25">
        <v>0.70000000000000007</v>
      </c>
      <c r="J3740" s="22">
        <v>6000</v>
      </c>
      <c r="K3740" s="23">
        <f t="shared" si="202"/>
        <v>4200</v>
      </c>
      <c r="L3740" s="23">
        <f t="shared" si="203"/>
        <v>1890</v>
      </c>
      <c r="M3740" s="33">
        <v>0.45</v>
      </c>
      <c r="N3740" s="30">
        <f t="shared" si="211"/>
        <v>0.7</v>
      </c>
      <c r="O3740" s="31">
        <v>4200</v>
      </c>
      <c r="P3740" s="31">
        <v>1890</v>
      </c>
      <c r="Q3740" s="30">
        <f t="shared" si="212"/>
        <v>2940</v>
      </c>
      <c r="R3740" s="27">
        <f t="shared" si="213"/>
        <v>12</v>
      </c>
    </row>
    <row r="3741" spans="1:18">
      <c r="A3741" s="1"/>
      <c r="B3741" s="6" t="s">
        <v>14</v>
      </c>
      <c r="C3741" s="6">
        <v>1185732</v>
      </c>
      <c r="D3741" s="7">
        <v>44540</v>
      </c>
      <c r="E3741" s="6" t="s">
        <v>15</v>
      </c>
      <c r="F3741" s="6" t="s">
        <v>125</v>
      </c>
      <c r="G3741" s="6" t="s">
        <v>126</v>
      </c>
      <c r="H3741" s="6" t="s">
        <v>18</v>
      </c>
      <c r="I3741" s="25">
        <v>0.60000000000000009</v>
      </c>
      <c r="J3741" s="22">
        <v>4000</v>
      </c>
      <c r="K3741" s="23">
        <f t="shared" si="202"/>
        <v>2400.0000000000005</v>
      </c>
      <c r="L3741" s="23">
        <f t="shared" si="203"/>
        <v>1080.0000000000002</v>
      </c>
      <c r="M3741" s="33">
        <v>0.45</v>
      </c>
      <c r="N3741" s="30">
        <f t="shared" si="211"/>
        <v>0.6</v>
      </c>
      <c r="O3741" s="31">
        <v>2400</v>
      </c>
      <c r="P3741" s="31">
        <v>1080</v>
      </c>
      <c r="Q3741" s="30">
        <f t="shared" si="212"/>
        <v>1440.0000000000002</v>
      </c>
      <c r="R3741" s="27">
        <f t="shared" si="213"/>
        <v>12</v>
      </c>
    </row>
    <row r="3742" spans="1:18">
      <c r="A3742" s="1"/>
      <c r="B3742" s="6" t="s">
        <v>14</v>
      </c>
      <c r="C3742" s="6">
        <v>1185732</v>
      </c>
      <c r="D3742" s="7">
        <v>44540</v>
      </c>
      <c r="E3742" s="6" t="s">
        <v>15</v>
      </c>
      <c r="F3742" s="6" t="s">
        <v>125</v>
      </c>
      <c r="G3742" s="6" t="s">
        <v>126</v>
      </c>
      <c r="H3742" s="6" t="s">
        <v>19</v>
      </c>
      <c r="I3742" s="25">
        <v>0.60000000000000009</v>
      </c>
      <c r="J3742" s="22">
        <v>3750</v>
      </c>
      <c r="K3742" s="23">
        <f t="shared" si="202"/>
        <v>2250.0000000000005</v>
      </c>
      <c r="L3742" s="23">
        <f t="shared" si="203"/>
        <v>787.50000000000011</v>
      </c>
      <c r="M3742" s="33">
        <v>0.35</v>
      </c>
      <c r="N3742" s="30">
        <f t="shared" si="211"/>
        <v>0.6</v>
      </c>
      <c r="O3742" s="31">
        <v>2250</v>
      </c>
      <c r="P3742" s="31">
        <v>787.5</v>
      </c>
      <c r="Q3742" s="30">
        <f t="shared" si="212"/>
        <v>1350.0000000000002</v>
      </c>
      <c r="R3742" s="27">
        <f t="shared" si="213"/>
        <v>12</v>
      </c>
    </row>
    <row r="3743" spans="1:18">
      <c r="A3743" s="1"/>
      <c r="B3743" s="6" t="s">
        <v>14</v>
      </c>
      <c r="C3743" s="6">
        <v>1185732</v>
      </c>
      <c r="D3743" s="7">
        <v>44540</v>
      </c>
      <c r="E3743" s="6" t="s">
        <v>15</v>
      </c>
      <c r="F3743" s="6" t="s">
        <v>125</v>
      </c>
      <c r="G3743" s="6" t="s">
        <v>126</v>
      </c>
      <c r="H3743" s="6" t="s">
        <v>20</v>
      </c>
      <c r="I3743" s="25">
        <v>0.60000000000000009</v>
      </c>
      <c r="J3743" s="22">
        <v>3250</v>
      </c>
      <c r="K3743" s="23">
        <f t="shared" si="202"/>
        <v>1950.0000000000002</v>
      </c>
      <c r="L3743" s="23">
        <f t="shared" si="203"/>
        <v>682.5</v>
      </c>
      <c r="M3743" s="33">
        <v>0.35</v>
      </c>
      <c r="N3743" s="30">
        <f t="shared" si="211"/>
        <v>0.6</v>
      </c>
      <c r="O3743" s="31">
        <v>1950</v>
      </c>
      <c r="P3743" s="31">
        <v>682.5</v>
      </c>
      <c r="Q3743" s="30">
        <f t="shared" si="212"/>
        <v>1170</v>
      </c>
      <c r="R3743" s="27">
        <f t="shared" si="213"/>
        <v>12</v>
      </c>
    </row>
    <row r="3744" spans="1:18">
      <c r="A3744" s="1"/>
      <c r="B3744" s="6" t="s">
        <v>14</v>
      </c>
      <c r="C3744" s="6">
        <v>1185732</v>
      </c>
      <c r="D3744" s="7">
        <v>44540</v>
      </c>
      <c r="E3744" s="6" t="s">
        <v>15</v>
      </c>
      <c r="F3744" s="6" t="s">
        <v>125</v>
      </c>
      <c r="G3744" s="6" t="s">
        <v>126</v>
      </c>
      <c r="H3744" s="6" t="s">
        <v>21</v>
      </c>
      <c r="I3744" s="25">
        <v>0.70000000000000007</v>
      </c>
      <c r="J3744" s="22">
        <v>3250</v>
      </c>
      <c r="K3744" s="23">
        <f t="shared" si="202"/>
        <v>2275</v>
      </c>
      <c r="L3744" s="23">
        <f t="shared" si="203"/>
        <v>796.25</v>
      </c>
      <c r="M3744" s="33">
        <v>0.35</v>
      </c>
      <c r="N3744" s="30">
        <f t="shared" si="211"/>
        <v>0.7</v>
      </c>
      <c r="O3744" s="31">
        <v>2275</v>
      </c>
      <c r="P3744" s="31">
        <v>796.25</v>
      </c>
      <c r="Q3744" s="30">
        <f t="shared" si="212"/>
        <v>1592.5</v>
      </c>
      <c r="R3744" s="27">
        <f t="shared" si="213"/>
        <v>12</v>
      </c>
    </row>
    <row r="3745" spans="1:18">
      <c r="A3745" s="1"/>
      <c r="B3745" s="6" t="s">
        <v>14</v>
      </c>
      <c r="C3745" s="6">
        <v>1185732</v>
      </c>
      <c r="D3745" s="7">
        <v>44540</v>
      </c>
      <c r="E3745" s="6" t="s">
        <v>15</v>
      </c>
      <c r="F3745" s="6" t="s">
        <v>125</v>
      </c>
      <c r="G3745" s="6" t="s">
        <v>126</v>
      </c>
      <c r="H3745" s="6" t="s">
        <v>22</v>
      </c>
      <c r="I3745" s="25">
        <v>0.75</v>
      </c>
      <c r="J3745" s="22">
        <v>4250</v>
      </c>
      <c r="K3745" s="23">
        <f t="shared" si="202"/>
        <v>3187.5</v>
      </c>
      <c r="L3745" s="23">
        <f t="shared" si="203"/>
        <v>1275</v>
      </c>
      <c r="M3745" s="33">
        <v>0.39999999999999997</v>
      </c>
      <c r="N3745" s="30">
        <f t="shared" si="211"/>
        <v>0.75</v>
      </c>
      <c r="O3745" s="31">
        <v>3187.5</v>
      </c>
      <c r="P3745" s="31">
        <v>1275</v>
      </c>
      <c r="Q3745" s="30">
        <f t="shared" si="212"/>
        <v>2390.625</v>
      </c>
      <c r="R3745" s="27">
        <f t="shared" si="213"/>
        <v>12</v>
      </c>
    </row>
    <row r="3746" spans="1:18">
      <c r="A3746" s="1" t="s">
        <v>39</v>
      </c>
      <c r="B3746" s="6" t="s">
        <v>14</v>
      </c>
      <c r="C3746" s="6">
        <v>1185732</v>
      </c>
      <c r="D3746" s="7">
        <v>44217</v>
      </c>
      <c r="E3746" s="6" t="s">
        <v>15</v>
      </c>
      <c r="F3746" s="6" t="s">
        <v>127</v>
      </c>
      <c r="G3746" s="6" t="s">
        <v>128</v>
      </c>
      <c r="H3746" s="6" t="s">
        <v>17</v>
      </c>
      <c r="I3746" s="25">
        <v>0.5</v>
      </c>
      <c r="J3746" s="22">
        <v>5250</v>
      </c>
      <c r="K3746" s="23">
        <f t="shared" si="202"/>
        <v>2625</v>
      </c>
      <c r="L3746" s="23">
        <f t="shared" si="203"/>
        <v>1050</v>
      </c>
      <c r="M3746" s="33">
        <v>0.4</v>
      </c>
      <c r="N3746" s="30">
        <f t="shared" si="211"/>
        <v>0.5</v>
      </c>
      <c r="O3746" s="31">
        <v>2625</v>
      </c>
      <c r="P3746" s="31">
        <v>1050</v>
      </c>
      <c r="Q3746" s="30">
        <f t="shared" si="212"/>
        <v>1312.5</v>
      </c>
      <c r="R3746" s="27">
        <f t="shared" si="213"/>
        <v>1</v>
      </c>
    </row>
    <row r="3747" spans="1:18">
      <c r="A3747" s="1"/>
      <c r="B3747" s="6" t="s">
        <v>14</v>
      </c>
      <c r="C3747" s="6">
        <v>1185732</v>
      </c>
      <c r="D3747" s="7">
        <v>44217</v>
      </c>
      <c r="E3747" s="6" t="s">
        <v>15</v>
      </c>
      <c r="F3747" s="6" t="s">
        <v>127</v>
      </c>
      <c r="G3747" s="6" t="s">
        <v>128</v>
      </c>
      <c r="H3747" s="6" t="s">
        <v>18</v>
      </c>
      <c r="I3747" s="25">
        <v>0.5</v>
      </c>
      <c r="J3747" s="22">
        <v>3250</v>
      </c>
      <c r="K3747" s="23">
        <f t="shared" si="202"/>
        <v>1625</v>
      </c>
      <c r="L3747" s="23">
        <f t="shared" si="203"/>
        <v>650</v>
      </c>
      <c r="M3747" s="33">
        <v>0.4</v>
      </c>
      <c r="N3747" s="30">
        <f t="shared" si="211"/>
        <v>0.5</v>
      </c>
      <c r="O3747" s="31">
        <v>1625</v>
      </c>
      <c r="P3747" s="31">
        <v>650</v>
      </c>
      <c r="Q3747" s="30">
        <f t="shared" si="212"/>
        <v>812.5</v>
      </c>
      <c r="R3747" s="27">
        <f t="shared" si="213"/>
        <v>1</v>
      </c>
    </row>
    <row r="3748" spans="1:18">
      <c r="A3748" s="1"/>
      <c r="B3748" s="6" t="s">
        <v>14</v>
      </c>
      <c r="C3748" s="6">
        <v>1185732</v>
      </c>
      <c r="D3748" s="7">
        <v>44217</v>
      </c>
      <c r="E3748" s="6" t="s">
        <v>15</v>
      </c>
      <c r="F3748" s="6" t="s">
        <v>127</v>
      </c>
      <c r="G3748" s="6" t="s">
        <v>128</v>
      </c>
      <c r="H3748" s="6" t="s">
        <v>19</v>
      </c>
      <c r="I3748" s="25">
        <v>0.4</v>
      </c>
      <c r="J3748" s="22">
        <v>3250</v>
      </c>
      <c r="K3748" s="23">
        <f t="shared" si="202"/>
        <v>1300</v>
      </c>
      <c r="L3748" s="23">
        <f t="shared" si="203"/>
        <v>390</v>
      </c>
      <c r="M3748" s="33">
        <v>0.3</v>
      </c>
      <c r="N3748" s="30">
        <f t="shared" si="211"/>
        <v>0.4</v>
      </c>
      <c r="O3748" s="31">
        <v>1300</v>
      </c>
      <c r="P3748" s="31">
        <v>390</v>
      </c>
      <c r="Q3748" s="30">
        <f t="shared" si="212"/>
        <v>520</v>
      </c>
      <c r="R3748" s="27">
        <f t="shared" si="213"/>
        <v>1</v>
      </c>
    </row>
    <row r="3749" spans="1:18">
      <c r="A3749" s="1"/>
      <c r="B3749" s="6" t="s">
        <v>14</v>
      </c>
      <c r="C3749" s="6">
        <v>1185732</v>
      </c>
      <c r="D3749" s="7">
        <v>44217</v>
      </c>
      <c r="E3749" s="6" t="s">
        <v>15</v>
      </c>
      <c r="F3749" s="6" t="s">
        <v>127</v>
      </c>
      <c r="G3749" s="6" t="s">
        <v>128</v>
      </c>
      <c r="H3749" s="6" t="s">
        <v>20</v>
      </c>
      <c r="I3749" s="25">
        <v>0.44999999999999996</v>
      </c>
      <c r="J3749" s="22">
        <v>1750</v>
      </c>
      <c r="K3749" s="23">
        <f t="shared" si="202"/>
        <v>787.49999999999989</v>
      </c>
      <c r="L3749" s="23">
        <f t="shared" si="203"/>
        <v>236.24999999999994</v>
      </c>
      <c r="M3749" s="33">
        <v>0.3</v>
      </c>
      <c r="N3749" s="30">
        <f t="shared" si="211"/>
        <v>0.45</v>
      </c>
      <c r="O3749" s="31">
        <v>787.5</v>
      </c>
      <c r="P3749" s="31">
        <v>236.25</v>
      </c>
      <c r="Q3749" s="30">
        <f t="shared" si="212"/>
        <v>354.37499999999994</v>
      </c>
      <c r="R3749" s="27">
        <f t="shared" si="213"/>
        <v>1</v>
      </c>
    </row>
    <row r="3750" spans="1:18">
      <c r="A3750" s="1"/>
      <c r="B3750" s="6" t="s">
        <v>14</v>
      </c>
      <c r="C3750" s="6">
        <v>1185732</v>
      </c>
      <c r="D3750" s="7">
        <v>44217</v>
      </c>
      <c r="E3750" s="6" t="s">
        <v>15</v>
      </c>
      <c r="F3750" s="6" t="s">
        <v>127</v>
      </c>
      <c r="G3750" s="6" t="s">
        <v>128</v>
      </c>
      <c r="H3750" s="6" t="s">
        <v>21</v>
      </c>
      <c r="I3750" s="25">
        <v>0.60000000000000009</v>
      </c>
      <c r="J3750" s="22">
        <v>2250</v>
      </c>
      <c r="K3750" s="23">
        <f t="shared" si="202"/>
        <v>1350.0000000000002</v>
      </c>
      <c r="L3750" s="23">
        <f t="shared" si="203"/>
        <v>405.00000000000006</v>
      </c>
      <c r="M3750" s="33">
        <v>0.3</v>
      </c>
      <c r="N3750" s="30">
        <f t="shared" si="211"/>
        <v>0.6</v>
      </c>
      <c r="O3750" s="31">
        <v>1350</v>
      </c>
      <c r="P3750" s="31">
        <v>405</v>
      </c>
      <c r="Q3750" s="30">
        <f t="shared" si="212"/>
        <v>810.00000000000011</v>
      </c>
      <c r="R3750" s="27">
        <f t="shared" si="213"/>
        <v>1</v>
      </c>
    </row>
    <row r="3751" spans="1:18">
      <c r="A3751" s="1"/>
      <c r="B3751" s="6" t="s">
        <v>14</v>
      </c>
      <c r="C3751" s="6">
        <v>1185732</v>
      </c>
      <c r="D3751" s="7">
        <v>44217</v>
      </c>
      <c r="E3751" s="6" t="s">
        <v>15</v>
      </c>
      <c r="F3751" s="6" t="s">
        <v>127</v>
      </c>
      <c r="G3751" s="6" t="s">
        <v>128</v>
      </c>
      <c r="H3751" s="6" t="s">
        <v>22</v>
      </c>
      <c r="I3751" s="25">
        <v>0.5</v>
      </c>
      <c r="J3751" s="22">
        <v>3250</v>
      </c>
      <c r="K3751" s="23">
        <f t="shared" si="202"/>
        <v>1625</v>
      </c>
      <c r="L3751" s="23">
        <f t="shared" si="203"/>
        <v>568.75</v>
      </c>
      <c r="M3751" s="33">
        <v>0.35</v>
      </c>
      <c r="N3751" s="30">
        <f t="shared" si="211"/>
        <v>0.5</v>
      </c>
      <c r="O3751" s="31">
        <v>1625</v>
      </c>
      <c r="P3751" s="31">
        <v>568.75</v>
      </c>
      <c r="Q3751" s="30">
        <f t="shared" si="212"/>
        <v>812.5</v>
      </c>
      <c r="R3751" s="27">
        <f t="shared" si="213"/>
        <v>1</v>
      </c>
    </row>
    <row r="3752" spans="1:18">
      <c r="A3752" s="1"/>
      <c r="B3752" s="6" t="s">
        <v>14</v>
      </c>
      <c r="C3752" s="6">
        <v>1185732</v>
      </c>
      <c r="D3752" s="7">
        <v>44246</v>
      </c>
      <c r="E3752" s="6" t="s">
        <v>15</v>
      </c>
      <c r="F3752" s="6" t="s">
        <v>127</v>
      </c>
      <c r="G3752" s="6" t="s">
        <v>128</v>
      </c>
      <c r="H3752" s="6" t="s">
        <v>17</v>
      </c>
      <c r="I3752" s="25">
        <v>0.5</v>
      </c>
      <c r="J3752" s="22">
        <v>6000</v>
      </c>
      <c r="K3752" s="23">
        <f t="shared" si="202"/>
        <v>3000</v>
      </c>
      <c r="L3752" s="23">
        <f t="shared" si="203"/>
        <v>1200</v>
      </c>
      <c r="M3752" s="33">
        <v>0.4</v>
      </c>
      <c r="N3752" s="30">
        <f t="shared" si="211"/>
        <v>0.5</v>
      </c>
      <c r="O3752" s="31">
        <v>3000</v>
      </c>
      <c r="P3752" s="31">
        <v>1200</v>
      </c>
      <c r="Q3752" s="30">
        <f t="shared" si="212"/>
        <v>1500</v>
      </c>
      <c r="R3752" s="27">
        <f t="shared" si="213"/>
        <v>2</v>
      </c>
    </row>
    <row r="3753" spans="1:18">
      <c r="A3753" s="1"/>
      <c r="B3753" s="6" t="s">
        <v>14</v>
      </c>
      <c r="C3753" s="6">
        <v>1185732</v>
      </c>
      <c r="D3753" s="7">
        <v>44246</v>
      </c>
      <c r="E3753" s="6" t="s">
        <v>15</v>
      </c>
      <c r="F3753" s="6" t="s">
        <v>127</v>
      </c>
      <c r="G3753" s="6" t="s">
        <v>128</v>
      </c>
      <c r="H3753" s="6" t="s">
        <v>18</v>
      </c>
      <c r="I3753" s="25">
        <v>0.5</v>
      </c>
      <c r="J3753" s="22">
        <v>2500</v>
      </c>
      <c r="K3753" s="23">
        <f t="shared" si="202"/>
        <v>1250</v>
      </c>
      <c r="L3753" s="23">
        <f t="shared" si="203"/>
        <v>500</v>
      </c>
      <c r="M3753" s="33">
        <v>0.4</v>
      </c>
      <c r="N3753" s="30">
        <f t="shared" si="211"/>
        <v>0.5</v>
      </c>
      <c r="O3753" s="31">
        <v>1250</v>
      </c>
      <c r="P3753" s="31">
        <v>500</v>
      </c>
      <c r="Q3753" s="30">
        <f t="shared" si="212"/>
        <v>625</v>
      </c>
      <c r="R3753" s="27">
        <f t="shared" si="213"/>
        <v>2</v>
      </c>
    </row>
    <row r="3754" spans="1:18">
      <c r="A3754" s="1"/>
      <c r="B3754" s="6" t="s">
        <v>14</v>
      </c>
      <c r="C3754" s="6">
        <v>1185732</v>
      </c>
      <c r="D3754" s="7">
        <v>44246</v>
      </c>
      <c r="E3754" s="6" t="s">
        <v>15</v>
      </c>
      <c r="F3754" s="6" t="s">
        <v>127</v>
      </c>
      <c r="G3754" s="6" t="s">
        <v>128</v>
      </c>
      <c r="H3754" s="6" t="s">
        <v>19</v>
      </c>
      <c r="I3754" s="25">
        <v>0.4</v>
      </c>
      <c r="J3754" s="22">
        <v>3000</v>
      </c>
      <c r="K3754" s="23">
        <f t="shared" si="202"/>
        <v>1200</v>
      </c>
      <c r="L3754" s="23">
        <f t="shared" si="203"/>
        <v>360</v>
      </c>
      <c r="M3754" s="33">
        <v>0.3</v>
      </c>
      <c r="N3754" s="30">
        <f t="shared" si="211"/>
        <v>0.4</v>
      </c>
      <c r="O3754" s="31">
        <v>1200</v>
      </c>
      <c r="P3754" s="31">
        <v>360</v>
      </c>
      <c r="Q3754" s="30">
        <f t="shared" si="212"/>
        <v>480</v>
      </c>
      <c r="R3754" s="27">
        <f t="shared" si="213"/>
        <v>2</v>
      </c>
    </row>
    <row r="3755" spans="1:18">
      <c r="A3755" s="1"/>
      <c r="B3755" s="6" t="s">
        <v>14</v>
      </c>
      <c r="C3755" s="6">
        <v>1185732</v>
      </c>
      <c r="D3755" s="7">
        <v>44246</v>
      </c>
      <c r="E3755" s="6" t="s">
        <v>15</v>
      </c>
      <c r="F3755" s="6" t="s">
        <v>127</v>
      </c>
      <c r="G3755" s="6" t="s">
        <v>128</v>
      </c>
      <c r="H3755" s="6" t="s">
        <v>20</v>
      </c>
      <c r="I3755" s="25">
        <v>0.44999999999999996</v>
      </c>
      <c r="J3755" s="22">
        <v>2000</v>
      </c>
      <c r="K3755" s="23">
        <f t="shared" si="202"/>
        <v>899.99999999999989</v>
      </c>
      <c r="L3755" s="23">
        <f t="shared" si="203"/>
        <v>269.99999999999994</v>
      </c>
      <c r="M3755" s="33">
        <v>0.3</v>
      </c>
      <c r="N3755" s="30">
        <f t="shared" si="211"/>
        <v>0.45</v>
      </c>
      <c r="O3755" s="31">
        <v>900</v>
      </c>
      <c r="P3755" s="31">
        <v>270</v>
      </c>
      <c r="Q3755" s="30">
        <f t="shared" si="212"/>
        <v>404.99999999999994</v>
      </c>
      <c r="R3755" s="27">
        <f t="shared" si="213"/>
        <v>2</v>
      </c>
    </row>
    <row r="3756" spans="1:18">
      <c r="A3756" s="1"/>
      <c r="B3756" s="6" t="s">
        <v>14</v>
      </c>
      <c r="C3756" s="6">
        <v>1185732</v>
      </c>
      <c r="D3756" s="7">
        <v>44246</v>
      </c>
      <c r="E3756" s="6" t="s">
        <v>15</v>
      </c>
      <c r="F3756" s="6" t="s">
        <v>127</v>
      </c>
      <c r="G3756" s="6" t="s">
        <v>128</v>
      </c>
      <c r="H3756" s="6" t="s">
        <v>21</v>
      </c>
      <c r="I3756" s="25">
        <v>0.60000000000000009</v>
      </c>
      <c r="J3756" s="22">
        <v>2750</v>
      </c>
      <c r="K3756" s="23">
        <f t="shared" si="202"/>
        <v>1650.0000000000002</v>
      </c>
      <c r="L3756" s="23">
        <f t="shared" si="203"/>
        <v>495.00000000000006</v>
      </c>
      <c r="M3756" s="33">
        <v>0.3</v>
      </c>
      <c r="N3756" s="30">
        <f t="shared" si="211"/>
        <v>0.6</v>
      </c>
      <c r="O3756" s="31">
        <v>1650</v>
      </c>
      <c r="P3756" s="31">
        <v>495</v>
      </c>
      <c r="Q3756" s="30">
        <f t="shared" si="212"/>
        <v>990.00000000000011</v>
      </c>
      <c r="R3756" s="27">
        <f t="shared" si="213"/>
        <v>2</v>
      </c>
    </row>
    <row r="3757" spans="1:18">
      <c r="A3757" s="1"/>
      <c r="B3757" s="6" t="s">
        <v>14</v>
      </c>
      <c r="C3757" s="6">
        <v>1185732</v>
      </c>
      <c r="D3757" s="7">
        <v>44246</v>
      </c>
      <c r="E3757" s="6" t="s">
        <v>15</v>
      </c>
      <c r="F3757" s="6" t="s">
        <v>127</v>
      </c>
      <c r="G3757" s="6" t="s">
        <v>128</v>
      </c>
      <c r="H3757" s="6" t="s">
        <v>22</v>
      </c>
      <c r="I3757" s="25">
        <v>0.5</v>
      </c>
      <c r="J3757" s="22">
        <v>3750</v>
      </c>
      <c r="K3757" s="23">
        <f t="shared" si="202"/>
        <v>1875</v>
      </c>
      <c r="L3757" s="23">
        <f t="shared" si="203"/>
        <v>656.25</v>
      </c>
      <c r="M3757" s="33">
        <v>0.35</v>
      </c>
      <c r="N3757" s="30">
        <f t="shared" si="211"/>
        <v>0.5</v>
      </c>
      <c r="O3757" s="31">
        <v>1875</v>
      </c>
      <c r="P3757" s="31">
        <v>656.25</v>
      </c>
      <c r="Q3757" s="30">
        <f t="shared" si="212"/>
        <v>937.5</v>
      </c>
      <c r="R3757" s="27">
        <f t="shared" si="213"/>
        <v>2</v>
      </c>
    </row>
    <row r="3758" spans="1:18">
      <c r="A3758" s="1"/>
      <c r="B3758" s="6" t="s">
        <v>14</v>
      </c>
      <c r="C3758" s="6">
        <v>1185732</v>
      </c>
      <c r="D3758" s="7">
        <v>44272</v>
      </c>
      <c r="E3758" s="6" t="s">
        <v>15</v>
      </c>
      <c r="F3758" s="6" t="s">
        <v>127</v>
      </c>
      <c r="G3758" s="6" t="s">
        <v>128</v>
      </c>
      <c r="H3758" s="6" t="s">
        <v>17</v>
      </c>
      <c r="I3758" s="25">
        <v>0.5</v>
      </c>
      <c r="J3758" s="22">
        <v>5700</v>
      </c>
      <c r="K3758" s="23">
        <f t="shared" si="202"/>
        <v>2850</v>
      </c>
      <c r="L3758" s="23">
        <f t="shared" si="203"/>
        <v>1140</v>
      </c>
      <c r="M3758" s="33">
        <v>0.4</v>
      </c>
      <c r="N3758" s="30">
        <f t="shared" si="211"/>
        <v>0.5</v>
      </c>
      <c r="O3758" s="31">
        <v>2850</v>
      </c>
      <c r="P3758" s="31">
        <v>1140</v>
      </c>
      <c r="Q3758" s="30">
        <f t="shared" si="212"/>
        <v>1425</v>
      </c>
      <c r="R3758" s="27">
        <f t="shared" si="213"/>
        <v>3</v>
      </c>
    </row>
    <row r="3759" spans="1:18">
      <c r="A3759" s="1"/>
      <c r="B3759" s="6" t="s">
        <v>14</v>
      </c>
      <c r="C3759" s="6">
        <v>1185732</v>
      </c>
      <c r="D3759" s="7">
        <v>44272</v>
      </c>
      <c r="E3759" s="6" t="s">
        <v>15</v>
      </c>
      <c r="F3759" s="6" t="s">
        <v>127</v>
      </c>
      <c r="G3759" s="6" t="s">
        <v>128</v>
      </c>
      <c r="H3759" s="6" t="s">
        <v>18</v>
      </c>
      <c r="I3759" s="25">
        <v>0.5</v>
      </c>
      <c r="J3759" s="22">
        <v>2750</v>
      </c>
      <c r="K3759" s="23">
        <f t="shared" si="202"/>
        <v>1375</v>
      </c>
      <c r="L3759" s="23">
        <f t="shared" si="203"/>
        <v>550</v>
      </c>
      <c r="M3759" s="33">
        <v>0.4</v>
      </c>
      <c r="N3759" s="30">
        <f t="shared" si="211"/>
        <v>0.5</v>
      </c>
      <c r="O3759" s="31">
        <v>1375</v>
      </c>
      <c r="P3759" s="31">
        <v>550</v>
      </c>
      <c r="Q3759" s="30">
        <f t="shared" si="212"/>
        <v>687.5</v>
      </c>
      <c r="R3759" s="27">
        <f t="shared" si="213"/>
        <v>3</v>
      </c>
    </row>
    <row r="3760" spans="1:18">
      <c r="A3760" s="1"/>
      <c r="B3760" s="6" t="s">
        <v>14</v>
      </c>
      <c r="C3760" s="6">
        <v>1185732</v>
      </c>
      <c r="D3760" s="7">
        <v>44272</v>
      </c>
      <c r="E3760" s="6" t="s">
        <v>15</v>
      </c>
      <c r="F3760" s="6" t="s">
        <v>127</v>
      </c>
      <c r="G3760" s="6" t="s">
        <v>128</v>
      </c>
      <c r="H3760" s="6" t="s">
        <v>19</v>
      </c>
      <c r="I3760" s="25">
        <v>0.4</v>
      </c>
      <c r="J3760" s="22">
        <v>3000</v>
      </c>
      <c r="K3760" s="23">
        <f t="shared" si="202"/>
        <v>1200</v>
      </c>
      <c r="L3760" s="23">
        <f t="shared" si="203"/>
        <v>360</v>
      </c>
      <c r="M3760" s="33">
        <v>0.3</v>
      </c>
      <c r="N3760" s="30">
        <f t="shared" si="211"/>
        <v>0.4</v>
      </c>
      <c r="O3760" s="31">
        <v>1200</v>
      </c>
      <c r="P3760" s="31">
        <v>360</v>
      </c>
      <c r="Q3760" s="30">
        <f t="shared" si="212"/>
        <v>480</v>
      </c>
      <c r="R3760" s="27">
        <f t="shared" si="213"/>
        <v>3</v>
      </c>
    </row>
    <row r="3761" spans="1:18">
      <c r="A3761" s="1"/>
      <c r="B3761" s="6" t="s">
        <v>14</v>
      </c>
      <c r="C3761" s="6">
        <v>1185732</v>
      </c>
      <c r="D3761" s="7">
        <v>44272</v>
      </c>
      <c r="E3761" s="6" t="s">
        <v>15</v>
      </c>
      <c r="F3761" s="6" t="s">
        <v>127</v>
      </c>
      <c r="G3761" s="6" t="s">
        <v>128</v>
      </c>
      <c r="H3761" s="6" t="s">
        <v>20</v>
      </c>
      <c r="I3761" s="25">
        <v>0.44999999999999996</v>
      </c>
      <c r="J3761" s="22">
        <v>1500</v>
      </c>
      <c r="K3761" s="23">
        <f t="shared" si="202"/>
        <v>674.99999999999989</v>
      </c>
      <c r="L3761" s="23">
        <f t="shared" si="203"/>
        <v>202.49999999999997</v>
      </c>
      <c r="M3761" s="33">
        <v>0.3</v>
      </c>
      <c r="N3761" s="30">
        <f t="shared" si="211"/>
        <v>0.45</v>
      </c>
      <c r="O3761" s="31">
        <v>675</v>
      </c>
      <c r="P3761" s="31">
        <v>202.5</v>
      </c>
      <c r="Q3761" s="30">
        <f t="shared" si="212"/>
        <v>303.74999999999994</v>
      </c>
      <c r="R3761" s="27">
        <f t="shared" si="213"/>
        <v>3</v>
      </c>
    </row>
    <row r="3762" spans="1:18">
      <c r="A3762" s="1"/>
      <c r="B3762" s="6" t="s">
        <v>14</v>
      </c>
      <c r="C3762" s="6">
        <v>1185732</v>
      </c>
      <c r="D3762" s="7">
        <v>44272</v>
      </c>
      <c r="E3762" s="6" t="s">
        <v>15</v>
      </c>
      <c r="F3762" s="6" t="s">
        <v>127</v>
      </c>
      <c r="G3762" s="6" t="s">
        <v>128</v>
      </c>
      <c r="H3762" s="6" t="s">
        <v>21</v>
      </c>
      <c r="I3762" s="25">
        <v>0.60000000000000009</v>
      </c>
      <c r="J3762" s="22">
        <v>2000</v>
      </c>
      <c r="K3762" s="23">
        <f t="shared" si="202"/>
        <v>1200.0000000000002</v>
      </c>
      <c r="L3762" s="23">
        <f t="shared" si="203"/>
        <v>360.00000000000006</v>
      </c>
      <c r="M3762" s="33">
        <v>0.3</v>
      </c>
      <c r="N3762" s="30">
        <f t="shared" si="211"/>
        <v>0.6</v>
      </c>
      <c r="O3762" s="31">
        <v>1200</v>
      </c>
      <c r="P3762" s="31">
        <v>360</v>
      </c>
      <c r="Q3762" s="30">
        <f t="shared" si="212"/>
        <v>720.00000000000011</v>
      </c>
      <c r="R3762" s="27">
        <f t="shared" si="213"/>
        <v>3</v>
      </c>
    </row>
    <row r="3763" spans="1:18">
      <c r="A3763" s="1"/>
      <c r="B3763" s="6" t="s">
        <v>14</v>
      </c>
      <c r="C3763" s="6">
        <v>1185732</v>
      </c>
      <c r="D3763" s="7">
        <v>44272</v>
      </c>
      <c r="E3763" s="6" t="s">
        <v>15</v>
      </c>
      <c r="F3763" s="6" t="s">
        <v>127</v>
      </c>
      <c r="G3763" s="6" t="s">
        <v>128</v>
      </c>
      <c r="H3763" s="6" t="s">
        <v>22</v>
      </c>
      <c r="I3763" s="25">
        <v>0.5</v>
      </c>
      <c r="J3763" s="22">
        <v>3000</v>
      </c>
      <c r="K3763" s="23">
        <f t="shared" si="202"/>
        <v>1500</v>
      </c>
      <c r="L3763" s="23">
        <f t="shared" si="203"/>
        <v>525</v>
      </c>
      <c r="M3763" s="33">
        <v>0.35</v>
      </c>
      <c r="N3763" s="30">
        <f t="shared" si="211"/>
        <v>0.5</v>
      </c>
      <c r="O3763" s="31">
        <v>1500</v>
      </c>
      <c r="P3763" s="31">
        <v>525</v>
      </c>
      <c r="Q3763" s="30">
        <f t="shared" si="212"/>
        <v>750</v>
      </c>
      <c r="R3763" s="27">
        <f t="shared" si="213"/>
        <v>3</v>
      </c>
    </row>
    <row r="3764" spans="1:18">
      <c r="A3764" s="1"/>
      <c r="B3764" s="6" t="s">
        <v>14</v>
      </c>
      <c r="C3764" s="6">
        <v>1185732</v>
      </c>
      <c r="D3764" s="7">
        <v>44304</v>
      </c>
      <c r="E3764" s="6" t="s">
        <v>15</v>
      </c>
      <c r="F3764" s="6" t="s">
        <v>127</v>
      </c>
      <c r="G3764" s="6" t="s">
        <v>128</v>
      </c>
      <c r="H3764" s="6" t="s">
        <v>17</v>
      </c>
      <c r="I3764" s="25">
        <v>0.5</v>
      </c>
      <c r="J3764" s="22">
        <v>5500</v>
      </c>
      <c r="K3764" s="23">
        <f t="shared" si="202"/>
        <v>2750</v>
      </c>
      <c r="L3764" s="23">
        <f t="shared" si="203"/>
        <v>1100</v>
      </c>
      <c r="M3764" s="33">
        <v>0.4</v>
      </c>
      <c r="N3764" s="30">
        <f t="shared" si="211"/>
        <v>0.5</v>
      </c>
      <c r="O3764" s="31">
        <v>2750</v>
      </c>
      <c r="P3764" s="31">
        <v>1100</v>
      </c>
      <c r="Q3764" s="30">
        <f t="shared" si="212"/>
        <v>1375</v>
      </c>
      <c r="R3764" s="27">
        <f t="shared" si="213"/>
        <v>4</v>
      </c>
    </row>
    <row r="3765" spans="1:18">
      <c r="A3765" s="1"/>
      <c r="B3765" s="6" t="s">
        <v>14</v>
      </c>
      <c r="C3765" s="6">
        <v>1185732</v>
      </c>
      <c r="D3765" s="7">
        <v>44304</v>
      </c>
      <c r="E3765" s="6" t="s">
        <v>15</v>
      </c>
      <c r="F3765" s="6" t="s">
        <v>127</v>
      </c>
      <c r="G3765" s="6" t="s">
        <v>128</v>
      </c>
      <c r="H3765" s="6" t="s">
        <v>18</v>
      </c>
      <c r="I3765" s="25">
        <v>0.5</v>
      </c>
      <c r="J3765" s="22">
        <v>2500</v>
      </c>
      <c r="K3765" s="23">
        <f t="shared" si="202"/>
        <v>1250</v>
      </c>
      <c r="L3765" s="23">
        <f t="shared" si="203"/>
        <v>500</v>
      </c>
      <c r="M3765" s="33">
        <v>0.4</v>
      </c>
      <c r="N3765" s="30">
        <f t="shared" si="211"/>
        <v>0.5</v>
      </c>
      <c r="O3765" s="31">
        <v>1250</v>
      </c>
      <c r="P3765" s="31">
        <v>500</v>
      </c>
      <c r="Q3765" s="30">
        <f t="shared" si="212"/>
        <v>625</v>
      </c>
      <c r="R3765" s="27">
        <f t="shared" si="213"/>
        <v>4</v>
      </c>
    </row>
    <row r="3766" spans="1:18">
      <c r="A3766" s="1"/>
      <c r="B3766" s="6" t="s">
        <v>14</v>
      </c>
      <c r="C3766" s="6">
        <v>1185732</v>
      </c>
      <c r="D3766" s="7">
        <v>44304</v>
      </c>
      <c r="E3766" s="6" t="s">
        <v>15</v>
      </c>
      <c r="F3766" s="6" t="s">
        <v>127</v>
      </c>
      <c r="G3766" s="6" t="s">
        <v>128</v>
      </c>
      <c r="H3766" s="6" t="s">
        <v>19</v>
      </c>
      <c r="I3766" s="25">
        <v>0.4</v>
      </c>
      <c r="J3766" s="22">
        <v>2500</v>
      </c>
      <c r="K3766" s="23">
        <f t="shared" si="202"/>
        <v>1000</v>
      </c>
      <c r="L3766" s="23">
        <f t="shared" si="203"/>
        <v>300</v>
      </c>
      <c r="M3766" s="33">
        <v>0.3</v>
      </c>
      <c r="N3766" s="30">
        <f t="shared" si="211"/>
        <v>0.4</v>
      </c>
      <c r="O3766" s="31">
        <v>1000</v>
      </c>
      <c r="P3766" s="31">
        <v>300</v>
      </c>
      <c r="Q3766" s="30">
        <f t="shared" si="212"/>
        <v>400</v>
      </c>
      <c r="R3766" s="27">
        <f t="shared" si="213"/>
        <v>4</v>
      </c>
    </row>
    <row r="3767" spans="1:18">
      <c r="A3767" s="1"/>
      <c r="B3767" s="6" t="s">
        <v>14</v>
      </c>
      <c r="C3767" s="6">
        <v>1185732</v>
      </c>
      <c r="D3767" s="7">
        <v>44304</v>
      </c>
      <c r="E3767" s="6" t="s">
        <v>15</v>
      </c>
      <c r="F3767" s="6" t="s">
        <v>127</v>
      </c>
      <c r="G3767" s="6" t="s">
        <v>128</v>
      </c>
      <c r="H3767" s="6" t="s">
        <v>20</v>
      </c>
      <c r="I3767" s="25">
        <v>0.44999999999999996</v>
      </c>
      <c r="J3767" s="22">
        <v>1750</v>
      </c>
      <c r="K3767" s="23">
        <f t="shared" si="202"/>
        <v>787.49999999999989</v>
      </c>
      <c r="L3767" s="23">
        <f t="shared" si="203"/>
        <v>236.24999999999994</v>
      </c>
      <c r="M3767" s="33">
        <v>0.3</v>
      </c>
      <c r="N3767" s="30">
        <f t="shared" si="211"/>
        <v>0.45</v>
      </c>
      <c r="O3767" s="31">
        <v>787.5</v>
      </c>
      <c r="P3767" s="31">
        <v>236.25</v>
      </c>
      <c r="Q3767" s="30">
        <f t="shared" si="212"/>
        <v>354.37499999999994</v>
      </c>
      <c r="R3767" s="27">
        <f t="shared" si="213"/>
        <v>4</v>
      </c>
    </row>
    <row r="3768" spans="1:18">
      <c r="A3768" s="1"/>
      <c r="B3768" s="6" t="s">
        <v>14</v>
      </c>
      <c r="C3768" s="6">
        <v>1185732</v>
      </c>
      <c r="D3768" s="7">
        <v>44304</v>
      </c>
      <c r="E3768" s="6" t="s">
        <v>15</v>
      </c>
      <c r="F3768" s="6" t="s">
        <v>127</v>
      </c>
      <c r="G3768" s="6" t="s">
        <v>128</v>
      </c>
      <c r="H3768" s="6" t="s">
        <v>21</v>
      </c>
      <c r="I3768" s="25">
        <v>0.60000000000000009</v>
      </c>
      <c r="J3768" s="22">
        <v>1750</v>
      </c>
      <c r="K3768" s="23">
        <f t="shared" si="202"/>
        <v>1050.0000000000002</v>
      </c>
      <c r="L3768" s="23">
        <f t="shared" si="203"/>
        <v>315.00000000000006</v>
      </c>
      <c r="M3768" s="33">
        <v>0.3</v>
      </c>
      <c r="N3768" s="30">
        <f t="shared" si="211"/>
        <v>0.6</v>
      </c>
      <c r="O3768" s="31">
        <v>1050</v>
      </c>
      <c r="P3768" s="31">
        <v>315</v>
      </c>
      <c r="Q3768" s="30">
        <f t="shared" si="212"/>
        <v>630.00000000000011</v>
      </c>
      <c r="R3768" s="27">
        <f t="shared" si="213"/>
        <v>4</v>
      </c>
    </row>
    <row r="3769" spans="1:18">
      <c r="A3769" s="1"/>
      <c r="B3769" s="6" t="s">
        <v>14</v>
      </c>
      <c r="C3769" s="6">
        <v>1185732</v>
      </c>
      <c r="D3769" s="7">
        <v>44304</v>
      </c>
      <c r="E3769" s="6" t="s">
        <v>15</v>
      </c>
      <c r="F3769" s="6" t="s">
        <v>127</v>
      </c>
      <c r="G3769" s="6" t="s">
        <v>128</v>
      </c>
      <c r="H3769" s="6" t="s">
        <v>22</v>
      </c>
      <c r="I3769" s="25">
        <v>0.5</v>
      </c>
      <c r="J3769" s="22">
        <v>3250</v>
      </c>
      <c r="K3769" s="23">
        <f t="shared" si="202"/>
        <v>1625</v>
      </c>
      <c r="L3769" s="23">
        <f t="shared" si="203"/>
        <v>568.75</v>
      </c>
      <c r="M3769" s="33">
        <v>0.35</v>
      </c>
      <c r="N3769" s="30">
        <f t="shared" si="211"/>
        <v>0.5</v>
      </c>
      <c r="O3769" s="31">
        <v>1625</v>
      </c>
      <c r="P3769" s="31">
        <v>568.75</v>
      </c>
      <c r="Q3769" s="30">
        <f t="shared" si="212"/>
        <v>812.5</v>
      </c>
      <c r="R3769" s="27">
        <f t="shared" si="213"/>
        <v>4</v>
      </c>
    </row>
    <row r="3770" spans="1:18">
      <c r="A3770" s="1"/>
      <c r="B3770" s="6" t="s">
        <v>14</v>
      </c>
      <c r="C3770" s="6">
        <v>1185732</v>
      </c>
      <c r="D3770" s="7">
        <v>44333</v>
      </c>
      <c r="E3770" s="6" t="s">
        <v>15</v>
      </c>
      <c r="F3770" s="6" t="s">
        <v>127</v>
      </c>
      <c r="G3770" s="6" t="s">
        <v>128</v>
      </c>
      <c r="H3770" s="6" t="s">
        <v>17</v>
      </c>
      <c r="I3770" s="25">
        <v>0.65</v>
      </c>
      <c r="J3770" s="22">
        <v>5950</v>
      </c>
      <c r="K3770" s="23">
        <f t="shared" si="202"/>
        <v>3867.5</v>
      </c>
      <c r="L3770" s="23">
        <f t="shared" si="203"/>
        <v>1547</v>
      </c>
      <c r="M3770" s="33">
        <v>0.4</v>
      </c>
      <c r="N3770" s="30">
        <f t="shared" si="211"/>
        <v>0.65</v>
      </c>
      <c r="O3770" s="31">
        <v>3867.5</v>
      </c>
      <c r="P3770" s="31">
        <v>1547</v>
      </c>
      <c r="Q3770" s="30">
        <f t="shared" si="212"/>
        <v>2513.875</v>
      </c>
      <c r="R3770" s="27">
        <f t="shared" si="213"/>
        <v>5</v>
      </c>
    </row>
    <row r="3771" spans="1:18">
      <c r="A3771" s="1"/>
      <c r="B3771" s="6" t="s">
        <v>14</v>
      </c>
      <c r="C3771" s="6">
        <v>1185732</v>
      </c>
      <c r="D3771" s="7">
        <v>44333</v>
      </c>
      <c r="E3771" s="6" t="s">
        <v>15</v>
      </c>
      <c r="F3771" s="6" t="s">
        <v>127</v>
      </c>
      <c r="G3771" s="6" t="s">
        <v>128</v>
      </c>
      <c r="H3771" s="6" t="s">
        <v>18</v>
      </c>
      <c r="I3771" s="25">
        <v>0.60000000000000009</v>
      </c>
      <c r="J3771" s="22">
        <v>3000</v>
      </c>
      <c r="K3771" s="23">
        <f t="shared" si="202"/>
        <v>1800.0000000000002</v>
      </c>
      <c r="L3771" s="23">
        <f t="shared" si="203"/>
        <v>720.00000000000011</v>
      </c>
      <c r="M3771" s="33">
        <v>0.4</v>
      </c>
      <c r="N3771" s="30">
        <f t="shared" si="211"/>
        <v>0.6</v>
      </c>
      <c r="O3771" s="31">
        <v>1800</v>
      </c>
      <c r="P3771" s="31">
        <v>720</v>
      </c>
      <c r="Q3771" s="30">
        <f t="shared" si="212"/>
        <v>1080</v>
      </c>
      <c r="R3771" s="27">
        <f t="shared" si="213"/>
        <v>5</v>
      </c>
    </row>
    <row r="3772" spans="1:18">
      <c r="A3772" s="1"/>
      <c r="B3772" s="6" t="s">
        <v>14</v>
      </c>
      <c r="C3772" s="6">
        <v>1185732</v>
      </c>
      <c r="D3772" s="7">
        <v>44333</v>
      </c>
      <c r="E3772" s="6" t="s">
        <v>15</v>
      </c>
      <c r="F3772" s="6" t="s">
        <v>127</v>
      </c>
      <c r="G3772" s="6" t="s">
        <v>128</v>
      </c>
      <c r="H3772" s="6" t="s">
        <v>19</v>
      </c>
      <c r="I3772" s="25">
        <v>0.55000000000000004</v>
      </c>
      <c r="J3772" s="22">
        <v>3250</v>
      </c>
      <c r="K3772" s="23">
        <f t="shared" si="202"/>
        <v>1787.5000000000002</v>
      </c>
      <c r="L3772" s="23">
        <f t="shared" si="203"/>
        <v>536.25</v>
      </c>
      <c r="M3772" s="33">
        <v>0.3</v>
      </c>
      <c r="N3772" s="30">
        <f t="shared" si="211"/>
        <v>0.55000000000000004</v>
      </c>
      <c r="O3772" s="31">
        <v>1787.5</v>
      </c>
      <c r="P3772" s="31">
        <v>536.25</v>
      </c>
      <c r="Q3772" s="30">
        <f t="shared" si="212"/>
        <v>983.12500000000023</v>
      </c>
      <c r="R3772" s="27">
        <f t="shared" si="213"/>
        <v>5</v>
      </c>
    </row>
    <row r="3773" spans="1:18">
      <c r="A3773" s="1"/>
      <c r="B3773" s="6" t="s">
        <v>14</v>
      </c>
      <c r="C3773" s="6">
        <v>1185732</v>
      </c>
      <c r="D3773" s="7">
        <v>44333</v>
      </c>
      <c r="E3773" s="6" t="s">
        <v>15</v>
      </c>
      <c r="F3773" s="6" t="s">
        <v>127</v>
      </c>
      <c r="G3773" s="6" t="s">
        <v>128</v>
      </c>
      <c r="H3773" s="6" t="s">
        <v>20</v>
      </c>
      <c r="I3773" s="25">
        <v>0.55000000000000004</v>
      </c>
      <c r="J3773" s="22">
        <v>2750</v>
      </c>
      <c r="K3773" s="23">
        <f t="shared" si="202"/>
        <v>1512.5000000000002</v>
      </c>
      <c r="L3773" s="23">
        <f t="shared" si="203"/>
        <v>453.75000000000006</v>
      </c>
      <c r="M3773" s="33">
        <v>0.3</v>
      </c>
      <c r="N3773" s="30">
        <f t="shared" si="211"/>
        <v>0.55000000000000004</v>
      </c>
      <c r="O3773" s="31">
        <v>1512.5</v>
      </c>
      <c r="P3773" s="31">
        <v>453.75</v>
      </c>
      <c r="Q3773" s="30">
        <f t="shared" si="212"/>
        <v>831.87500000000023</v>
      </c>
      <c r="R3773" s="27">
        <f t="shared" si="213"/>
        <v>5</v>
      </c>
    </row>
    <row r="3774" spans="1:18">
      <c r="A3774" s="1"/>
      <c r="B3774" s="6" t="s">
        <v>14</v>
      </c>
      <c r="C3774" s="6">
        <v>1185732</v>
      </c>
      <c r="D3774" s="7">
        <v>44333</v>
      </c>
      <c r="E3774" s="6" t="s">
        <v>15</v>
      </c>
      <c r="F3774" s="6" t="s">
        <v>127</v>
      </c>
      <c r="G3774" s="6" t="s">
        <v>128</v>
      </c>
      <c r="H3774" s="6" t="s">
        <v>21</v>
      </c>
      <c r="I3774" s="25">
        <v>0.65</v>
      </c>
      <c r="J3774" s="22">
        <v>3000</v>
      </c>
      <c r="K3774" s="23">
        <f t="shared" si="202"/>
        <v>1950</v>
      </c>
      <c r="L3774" s="23">
        <f t="shared" si="203"/>
        <v>585</v>
      </c>
      <c r="M3774" s="33">
        <v>0.3</v>
      </c>
      <c r="N3774" s="30">
        <f t="shared" si="211"/>
        <v>0.65</v>
      </c>
      <c r="O3774" s="31">
        <v>1950</v>
      </c>
      <c r="P3774" s="31">
        <v>585</v>
      </c>
      <c r="Q3774" s="30">
        <f t="shared" si="212"/>
        <v>1267.5</v>
      </c>
      <c r="R3774" s="27">
        <f t="shared" si="213"/>
        <v>5</v>
      </c>
    </row>
    <row r="3775" spans="1:18">
      <c r="A3775" s="1"/>
      <c r="B3775" s="6" t="s">
        <v>14</v>
      </c>
      <c r="C3775" s="6">
        <v>1185732</v>
      </c>
      <c r="D3775" s="7">
        <v>44333</v>
      </c>
      <c r="E3775" s="6" t="s">
        <v>15</v>
      </c>
      <c r="F3775" s="6" t="s">
        <v>127</v>
      </c>
      <c r="G3775" s="6" t="s">
        <v>128</v>
      </c>
      <c r="H3775" s="6" t="s">
        <v>22</v>
      </c>
      <c r="I3775" s="25">
        <v>0.70000000000000007</v>
      </c>
      <c r="J3775" s="22">
        <v>4250</v>
      </c>
      <c r="K3775" s="23">
        <f t="shared" si="202"/>
        <v>2975.0000000000005</v>
      </c>
      <c r="L3775" s="23">
        <f t="shared" si="203"/>
        <v>1041.25</v>
      </c>
      <c r="M3775" s="33">
        <v>0.35</v>
      </c>
      <c r="N3775" s="30">
        <f t="shared" si="211"/>
        <v>0.7</v>
      </c>
      <c r="O3775" s="31">
        <v>2975</v>
      </c>
      <c r="P3775" s="31">
        <v>1041.25</v>
      </c>
      <c r="Q3775" s="30">
        <f t="shared" si="212"/>
        <v>2082.5</v>
      </c>
      <c r="R3775" s="27">
        <f t="shared" si="213"/>
        <v>5</v>
      </c>
    </row>
    <row r="3776" spans="1:18">
      <c r="A3776" s="1"/>
      <c r="B3776" s="6" t="s">
        <v>14</v>
      </c>
      <c r="C3776" s="6">
        <v>1185732</v>
      </c>
      <c r="D3776" s="7">
        <v>44366</v>
      </c>
      <c r="E3776" s="6" t="s">
        <v>15</v>
      </c>
      <c r="F3776" s="6" t="s">
        <v>127</v>
      </c>
      <c r="G3776" s="6" t="s">
        <v>128</v>
      </c>
      <c r="H3776" s="6" t="s">
        <v>17</v>
      </c>
      <c r="I3776" s="25">
        <v>0.65</v>
      </c>
      <c r="J3776" s="22">
        <v>6750</v>
      </c>
      <c r="K3776" s="23">
        <f t="shared" si="202"/>
        <v>4387.5</v>
      </c>
      <c r="L3776" s="23">
        <f t="shared" si="203"/>
        <v>1755</v>
      </c>
      <c r="M3776" s="33">
        <v>0.4</v>
      </c>
      <c r="N3776" s="30">
        <f t="shared" si="211"/>
        <v>0.65</v>
      </c>
      <c r="O3776" s="31">
        <v>4387.5</v>
      </c>
      <c r="P3776" s="31">
        <v>1755</v>
      </c>
      <c r="Q3776" s="30">
        <f t="shared" si="212"/>
        <v>2851.875</v>
      </c>
      <c r="R3776" s="27">
        <f t="shared" si="213"/>
        <v>6</v>
      </c>
    </row>
    <row r="3777" spans="1:18">
      <c r="A3777" s="1"/>
      <c r="B3777" s="6" t="s">
        <v>14</v>
      </c>
      <c r="C3777" s="6">
        <v>1185732</v>
      </c>
      <c r="D3777" s="7">
        <v>44366</v>
      </c>
      <c r="E3777" s="6" t="s">
        <v>15</v>
      </c>
      <c r="F3777" s="6" t="s">
        <v>127</v>
      </c>
      <c r="G3777" s="6" t="s">
        <v>128</v>
      </c>
      <c r="H3777" s="6" t="s">
        <v>18</v>
      </c>
      <c r="I3777" s="25">
        <v>0.60000000000000009</v>
      </c>
      <c r="J3777" s="22">
        <v>4250</v>
      </c>
      <c r="K3777" s="23">
        <f t="shared" si="202"/>
        <v>2550.0000000000005</v>
      </c>
      <c r="L3777" s="23">
        <f t="shared" si="203"/>
        <v>1020.0000000000002</v>
      </c>
      <c r="M3777" s="33">
        <v>0.4</v>
      </c>
      <c r="N3777" s="30">
        <f t="shared" si="211"/>
        <v>0.6</v>
      </c>
      <c r="O3777" s="31">
        <v>2550</v>
      </c>
      <c r="P3777" s="31">
        <v>1020</v>
      </c>
      <c r="Q3777" s="30">
        <f t="shared" si="212"/>
        <v>1530.0000000000002</v>
      </c>
      <c r="R3777" s="27">
        <f t="shared" si="213"/>
        <v>6</v>
      </c>
    </row>
    <row r="3778" spans="1:18">
      <c r="A3778" s="1"/>
      <c r="B3778" s="6" t="s">
        <v>14</v>
      </c>
      <c r="C3778" s="6">
        <v>1185732</v>
      </c>
      <c r="D3778" s="7">
        <v>44366</v>
      </c>
      <c r="E3778" s="6" t="s">
        <v>15</v>
      </c>
      <c r="F3778" s="6" t="s">
        <v>127</v>
      </c>
      <c r="G3778" s="6" t="s">
        <v>128</v>
      </c>
      <c r="H3778" s="6" t="s">
        <v>19</v>
      </c>
      <c r="I3778" s="25">
        <v>0.55000000000000004</v>
      </c>
      <c r="J3778" s="22">
        <v>3500</v>
      </c>
      <c r="K3778" s="23">
        <f t="shared" si="202"/>
        <v>1925.0000000000002</v>
      </c>
      <c r="L3778" s="23">
        <f t="shared" si="203"/>
        <v>577.5</v>
      </c>
      <c r="M3778" s="33">
        <v>0.3</v>
      </c>
      <c r="N3778" s="30">
        <f t="shared" si="211"/>
        <v>0.55000000000000004</v>
      </c>
      <c r="O3778" s="31">
        <v>1925</v>
      </c>
      <c r="P3778" s="31">
        <v>577.5</v>
      </c>
      <c r="Q3778" s="30">
        <f t="shared" si="212"/>
        <v>1058.7500000000002</v>
      </c>
      <c r="R3778" s="27">
        <f t="shared" si="213"/>
        <v>6</v>
      </c>
    </row>
    <row r="3779" spans="1:18">
      <c r="A3779" s="1"/>
      <c r="B3779" s="6" t="s">
        <v>14</v>
      </c>
      <c r="C3779" s="6">
        <v>1185732</v>
      </c>
      <c r="D3779" s="7">
        <v>44366</v>
      </c>
      <c r="E3779" s="6" t="s">
        <v>15</v>
      </c>
      <c r="F3779" s="6" t="s">
        <v>127</v>
      </c>
      <c r="G3779" s="6" t="s">
        <v>128</v>
      </c>
      <c r="H3779" s="6" t="s">
        <v>20</v>
      </c>
      <c r="I3779" s="25">
        <v>0.55000000000000004</v>
      </c>
      <c r="J3779" s="22">
        <v>3250</v>
      </c>
      <c r="K3779" s="23">
        <f t="shared" si="202"/>
        <v>1787.5000000000002</v>
      </c>
      <c r="L3779" s="23">
        <f t="shared" si="203"/>
        <v>536.25</v>
      </c>
      <c r="M3779" s="33">
        <v>0.3</v>
      </c>
      <c r="N3779" s="30">
        <f t="shared" ref="N3779:N3842" si="214">_xlfn.NUMBERVALUE(SUBSTITUTE(I3779,"$",""))</f>
        <v>0.55000000000000004</v>
      </c>
      <c r="O3779" s="31">
        <v>1787.5</v>
      </c>
      <c r="P3779" s="31">
        <v>536.25</v>
      </c>
      <c r="Q3779" s="30">
        <f t="shared" ref="Q3779:Q3842" si="215">N3779*K3779</f>
        <v>983.12500000000023</v>
      </c>
      <c r="R3779" s="27">
        <f t="shared" si="213"/>
        <v>6</v>
      </c>
    </row>
    <row r="3780" spans="1:18">
      <c r="A3780" s="1"/>
      <c r="B3780" s="6" t="s">
        <v>14</v>
      </c>
      <c r="C3780" s="6">
        <v>1185732</v>
      </c>
      <c r="D3780" s="7">
        <v>44366</v>
      </c>
      <c r="E3780" s="6" t="s">
        <v>15</v>
      </c>
      <c r="F3780" s="6" t="s">
        <v>127</v>
      </c>
      <c r="G3780" s="6" t="s">
        <v>128</v>
      </c>
      <c r="H3780" s="6" t="s">
        <v>21</v>
      </c>
      <c r="I3780" s="25">
        <v>0.65</v>
      </c>
      <c r="J3780" s="22">
        <v>3250</v>
      </c>
      <c r="K3780" s="23">
        <f t="shared" si="202"/>
        <v>2112.5</v>
      </c>
      <c r="L3780" s="23">
        <f t="shared" si="203"/>
        <v>633.75</v>
      </c>
      <c r="M3780" s="33">
        <v>0.3</v>
      </c>
      <c r="N3780" s="30">
        <f t="shared" si="214"/>
        <v>0.65</v>
      </c>
      <c r="O3780" s="31">
        <v>2112.5</v>
      </c>
      <c r="P3780" s="31">
        <v>633.75</v>
      </c>
      <c r="Q3780" s="30">
        <f t="shared" si="215"/>
        <v>1373.125</v>
      </c>
      <c r="R3780" s="27">
        <f t="shared" si="213"/>
        <v>6</v>
      </c>
    </row>
    <row r="3781" spans="1:18">
      <c r="A3781" s="1"/>
      <c r="B3781" s="6" t="s">
        <v>14</v>
      </c>
      <c r="C3781" s="6">
        <v>1185732</v>
      </c>
      <c r="D3781" s="7">
        <v>44366</v>
      </c>
      <c r="E3781" s="6" t="s">
        <v>15</v>
      </c>
      <c r="F3781" s="6" t="s">
        <v>127</v>
      </c>
      <c r="G3781" s="6" t="s">
        <v>128</v>
      </c>
      <c r="H3781" s="6" t="s">
        <v>22</v>
      </c>
      <c r="I3781" s="25">
        <v>0.70000000000000007</v>
      </c>
      <c r="J3781" s="22">
        <v>4750</v>
      </c>
      <c r="K3781" s="23">
        <f t="shared" si="202"/>
        <v>3325.0000000000005</v>
      </c>
      <c r="L3781" s="23">
        <f t="shared" si="203"/>
        <v>1163.75</v>
      </c>
      <c r="M3781" s="33">
        <v>0.35</v>
      </c>
      <c r="N3781" s="30">
        <f t="shared" si="214"/>
        <v>0.7</v>
      </c>
      <c r="O3781" s="31">
        <v>3325</v>
      </c>
      <c r="P3781" s="31">
        <v>1163.75</v>
      </c>
      <c r="Q3781" s="30">
        <f t="shared" si="215"/>
        <v>2327.5</v>
      </c>
      <c r="R3781" s="27">
        <f t="shared" si="213"/>
        <v>6</v>
      </c>
    </row>
    <row r="3782" spans="1:18">
      <c r="A3782" s="1"/>
      <c r="B3782" s="6" t="s">
        <v>14</v>
      </c>
      <c r="C3782" s="6">
        <v>1185732</v>
      </c>
      <c r="D3782" s="7">
        <v>44394</v>
      </c>
      <c r="E3782" s="6" t="s">
        <v>15</v>
      </c>
      <c r="F3782" s="6" t="s">
        <v>127</v>
      </c>
      <c r="G3782" s="6" t="s">
        <v>128</v>
      </c>
      <c r="H3782" s="6" t="s">
        <v>17</v>
      </c>
      <c r="I3782" s="25">
        <v>0.65</v>
      </c>
      <c r="J3782" s="22">
        <v>7000</v>
      </c>
      <c r="K3782" s="23">
        <f t="shared" si="202"/>
        <v>4550</v>
      </c>
      <c r="L3782" s="23">
        <f t="shared" si="203"/>
        <v>1820</v>
      </c>
      <c r="M3782" s="33">
        <v>0.4</v>
      </c>
      <c r="N3782" s="30">
        <f t="shared" si="214"/>
        <v>0.65</v>
      </c>
      <c r="O3782" s="31">
        <v>4550</v>
      </c>
      <c r="P3782" s="31">
        <v>1820</v>
      </c>
      <c r="Q3782" s="30">
        <f t="shared" si="215"/>
        <v>2957.5</v>
      </c>
      <c r="R3782" s="27">
        <f t="shared" si="213"/>
        <v>7</v>
      </c>
    </row>
    <row r="3783" spans="1:18">
      <c r="A3783" s="1"/>
      <c r="B3783" s="6" t="s">
        <v>14</v>
      </c>
      <c r="C3783" s="6">
        <v>1185732</v>
      </c>
      <c r="D3783" s="7">
        <v>44394</v>
      </c>
      <c r="E3783" s="6" t="s">
        <v>15</v>
      </c>
      <c r="F3783" s="6" t="s">
        <v>127</v>
      </c>
      <c r="G3783" s="6" t="s">
        <v>128</v>
      </c>
      <c r="H3783" s="6" t="s">
        <v>18</v>
      </c>
      <c r="I3783" s="25">
        <v>0.60000000000000009</v>
      </c>
      <c r="J3783" s="22">
        <v>4500</v>
      </c>
      <c r="K3783" s="23">
        <f t="shared" si="202"/>
        <v>2700.0000000000005</v>
      </c>
      <c r="L3783" s="23">
        <f t="shared" si="203"/>
        <v>1080.0000000000002</v>
      </c>
      <c r="M3783" s="33">
        <v>0.4</v>
      </c>
      <c r="N3783" s="30">
        <f t="shared" si="214"/>
        <v>0.6</v>
      </c>
      <c r="O3783" s="31">
        <v>2700</v>
      </c>
      <c r="P3783" s="31">
        <v>1080</v>
      </c>
      <c r="Q3783" s="30">
        <f t="shared" si="215"/>
        <v>1620.0000000000002</v>
      </c>
      <c r="R3783" s="27">
        <f t="shared" si="213"/>
        <v>7</v>
      </c>
    </row>
    <row r="3784" spans="1:18">
      <c r="A3784" s="1"/>
      <c r="B3784" s="6" t="s">
        <v>14</v>
      </c>
      <c r="C3784" s="6">
        <v>1185732</v>
      </c>
      <c r="D3784" s="7">
        <v>44394</v>
      </c>
      <c r="E3784" s="6" t="s">
        <v>15</v>
      </c>
      <c r="F3784" s="6" t="s">
        <v>127</v>
      </c>
      <c r="G3784" s="6" t="s">
        <v>128</v>
      </c>
      <c r="H3784" s="6" t="s">
        <v>19</v>
      </c>
      <c r="I3784" s="25">
        <v>0.55000000000000004</v>
      </c>
      <c r="J3784" s="22">
        <v>3750</v>
      </c>
      <c r="K3784" s="23">
        <f t="shared" si="202"/>
        <v>2062.5</v>
      </c>
      <c r="L3784" s="23">
        <f t="shared" si="203"/>
        <v>618.75</v>
      </c>
      <c r="M3784" s="33">
        <v>0.3</v>
      </c>
      <c r="N3784" s="30">
        <f t="shared" si="214"/>
        <v>0.55000000000000004</v>
      </c>
      <c r="O3784" s="31">
        <v>2062.5</v>
      </c>
      <c r="P3784" s="31">
        <v>618.75</v>
      </c>
      <c r="Q3784" s="30">
        <f t="shared" si="215"/>
        <v>1134.375</v>
      </c>
      <c r="R3784" s="27">
        <f t="shared" ref="R3784:R3847" si="216">MONTH(D3784)</f>
        <v>7</v>
      </c>
    </row>
    <row r="3785" spans="1:18">
      <c r="A3785" s="1"/>
      <c r="B3785" s="6" t="s">
        <v>14</v>
      </c>
      <c r="C3785" s="6">
        <v>1185732</v>
      </c>
      <c r="D3785" s="7">
        <v>44394</v>
      </c>
      <c r="E3785" s="6" t="s">
        <v>15</v>
      </c>
      <c r="F3785" s="6" t="s">
        <v>127</v>
      </c>
      <c r="G3785" s="6" t="s">
        <v>128</v>
      </c>
      <c r="H3785" s="6" t="s">
        <v>20</v>
      </c>
      <c r="I3785" s="25">
        <v>0.55000000000000004</v>
      </c>
      <c r="J3785" s="22">
        <v>3250</v>
      </c>
      <c r="K3785" s="23">
        <f t="shared" si="202"/>
        <v>1787.5000000000002</v>
      </c>
      <c r="L3785" s="23">
        <f t="shared" si="203"/>
        <v>536.25</v>
      </c>
      <c r="M3785" s="33">
        <v>0.3</v>
      </c>
      <c r="N3785" s="30">
        <f t="shared" si="214"/>
        <v>0.55000000000000004</v>
      </c>
      <c r="O3785" s="31">
        <v>1787.5</v>
      </c>
      <c r="P3785" s="31">
        <v>536.25</v>
      </c>
      <c r="Q3785" s="30">
        <f t="shared" si="215"/>
        <v>983.12500000000023</v>
      </c>
      <c r="R3785" s="27">
        <f t="shared" si="216"/>
        <v>7</v>
      </c>
    </row>
    <row r="3786" spans="1:18">
      <c r="A3786" s="1"/>
      <c r="B3786" s="6" t="s">
        <v>14</v>
      </c>
      <c r="C3786" s="6">
        <v>1185732</v>
      </c>
      <c r="D3786" s="7">
        <v>44394</v>
      </c>
      <c r="E3786" s="6" t="s">
        <v>15</v>
      </c>
      <c r="F3786" s="6" t="s">
        <v>127</v>
      </c>
      <c r="G3786" s="6" t="s">
        <v>128</v>
      </c>
      <c r="H3786" s="6" t="s">
        <v>21</v>
      </c>
      <c r="I3786" s="25">
        <v>0.65</v>
      </c>
      <c r="J3786" s="22">
        <v>3500</v>
      </c>
      <c r="K3786" s="23">
        <f t="shared" si="202"/>
        <v>2275</v>
      </c>
      <c r="L3786" s="23">
        <f t="shared" si="203"/>
        <v>682.5</v>
      </c>
      <c r="M3786" s="33">
        <v>0.3</v>
      </c>
      <c r="N3786" s="30">
        <f t="shared" si="214"/>
        <v>0.65</v>
      </c>
      <c r="O3786" s="31">
        <v>2275</v>
      </c>
      <c r="P3786" s="31">
        <v>682.5</v>
      </c>
      <c r="Q3786" s="30">
        <f t="shared" si="215"/>
        <v>1478.75</v>
      </c>
      <c r="R3786" s="27">
        <f t="shared" si="216"/>
        <v>7</v>
      </c>
    </row>
    <row r="3787" spans="1:18">
      <c r="A3787" s="1"/>
      <c r="B3787" s="6" t="s">
        <v>14</v>
      </c>
      <c r="C3787" s="6">
        <v>1185732</v>
      </c>
      <c r="D3787" s="7">
        <v>44394</v>
      </c>
      <c r="E3787" s="6" t="s">
        <v>15</v>
      </c>
      <c r="F3787" s="6" t="s">
        <v>127</v>
      </c>
      <c r="G3787" s="6" t="s">
        <v>128</v>
      </c>
      <c r="H3787" s="6" t="s">
        <v>22</v>
      </c>
      <c r="I3787" s="25">
        <v>0.70000000000000007</v>
      </c>
      <c r="J3787" s="22">
        <v>5250</v>
      </c>
      <c r="K3787" s="23">
        <f t="shared" si="202"/>
        <v>3675.0000000000005</v>
      </c>
      <c r="L3787" s="23">
        <f t="shared" si="203"/>
        <v>1286.25</v>
      </c>
      <c r="M3787" s="33">
        <v>0.35</v>
      </c>
      <c r="N3787" s="30">
        <f t="shared" si="214"/>
        <v>0.7</v>
      </c>
      <c r="O3787" s="31">
        <v>3675</v>
      </c>
      <c r="P3787" s="31">
        <v>1286.25</v>
      </c>
      <c r="Q3787" s="30">
        <f t="shared" si="215"/>
        <v>2572.5</v>
      </c>
      <c r="R3787" s="27">
        <f t="shared" si="216"/>
        <v>7</v>
      </c>
    </row>
    <row r="3788" spans="1:18">
      <c r="A3788" s="1"/>
      <c r="B3788" s="6" t="s">
        <v>14</v>
      </c>
      <c r="C3788" s="6">
        <v>1185732</v>
      </c>
      <c r="D3788" s="7">
        <v>44426</v>
      </c>
      <c r="E3788" s="6" t="s">
        <v>15</v>
      </c>
      <c r="F3788" s="6" t="s">
        <v>127</v>
      </c>
      <c r="G3788" s="6" t="s">
        <v>128</v>
      </c>
      <c r="H3788" s="6" t="s">
        <v>17</v>
      </c>
      <c r="I3788" s="25">
        <v>0.65</v>
      </c>
      <c r="J3788" s="22">
        <v>6750</v>
      </c>
      <c r="K3788" s="23">
        <f t="shared" si="202"/>
        <v>4387.5</v>
      </c>
      <c r="L3788" s="23">
        <f t="shared" si="203"/>
        <v>1755</v>
      </c>
      <c r="M3788" s="33">
        <v>0.4</v>
      </c>
      <c r="N3788" s="30">
        <f t="shared" si="214"/>
        <v>0.65</v>
      </c>
      <c r="O3788" s="31">
        <v>4387.5</v>
      </c>
      <c r="P3788" s="31">
        <v>1755</v>
      </c>
      <c r="Q3788" s="30">
        <f t="shared" si="215"/>
        <v>2851.875</v>
      </c>
      <c r="R3788" s="27">
        <f t="shared" si="216"/>
        <v>8</v>
      </c>
    </row>
    <row r="3789" spans="1:18">
      <c r="A3789" s="1"/>
      <c r="B3789" s="6" t="s">
        <v>14</v>
      </c>
      <c r="C3789" s="6">
        <v>1185732</v>
      </c>
      <c r="D3789" s="7">
        <v>44426</v>
      </c>
      <c r="E3789" s="6" t="s">
        <v>15</v>
      </c>
      <c r="F3789" s="6" t="s">
        <v>127</v>
      </c>
      <c r="G3789" s="6" t="s">
        <v>128</v>
      </c>
      <c r="H3789" s="6" t="s">
        <v>18</v>
      </c>
      <c r="I3789" s="25">
        <v>0.60000000000000009</v>
      </c>
      <c r="J3789" s="22">
        <v>4500</v>
      </c>
      <c r="K3789" s="23">
        <f t="shared" si="202"/>
        <v>2700.0000000000005</v>
      </c>
      <c r="L3789" s="23">
        <f t="shared" si="203"/>
        <v>1080.0000000000002</v>
      </c>
      <c r="M3789" s="33">
        <v>0.4</v>
      </c>
      <c r="N3789" s="30">
        <f t="shared" si="214"/>
        <v>0.6</v>
      </c>
      <c r="O3789" s="31">
        <v>2700</v>
      </c>
      <c r="P3789" s="31">
        <v>1080</v>
      </c>
      <c r="Q3789" s="30">
        <f t="shared" si="215"/>
        <v>1620.0000000000002</v>
      </c>
      <c r="R3789" s="27">
        <f t="shared" si="216"/>
        <v>8</v>
      </c>
    </row>
    <row r="3790" spans="1:18">
      <c r="A3790" s="1"/>
      <c r="B3790" s="6" t="s">
        <v>14</v>
      </c>
      <c r="C3790" s="6">
        <v>1185732</v>
      </c>
      <c r="D3790" s="7">
        <v>44426</v>
      </c>
      <c r="E3790" s="6" t="s">
        <v>15</v>
      </c>
      <c r="F3790" s="6" t="s">
        <v>127</v>
      </c>
      <c r="G3790" s="6" t="s">
        <v>128</v>
      </c>
      <c r="H3790" s="6" t="s">
        <v>19</v>
      </c>
      <c r="I3790" s="25">
        <v>0.55000000000000004</v>
      </c>
      <c r="J3790" s="22">
        <v>3750</v>
      </c>
      <c r="K3790" s="23">
        <f t="shared" si="202"/>
        <v>2062.5</v>
      </c>
      <c r="L3790" s="23">
        <f t="shared" si="203"/>
        <v>618.75</v>
      </c>
      <c r="M3790" s="33">
        <v>0.3</v>
      </c>
      <c r="N3790" s="30">
        <f t="shared" si="214"/>
        <v>0.55000000000000004</v>
      </c>
      <c r="O3790" s="31">
        <v>2062.5</v>
      </c>
      <c r="P3790" s="31">
        <v>618.75</v>
      </c>
      <c r="Q3790" s="30">
        <f t="shared" si="215"/>
        <v>1134.375</v>
      </c>
      <c r="R3790" s="27">
        <f t="shared" si="216"/>
        <v>8</v>
      </c>
    </row>
    <row r="3791" spans="1:18">
      <c r="A3791" s="1"/>
      <c r="B3791" s="6" t="s">
        <v>14</v>
      </c>
      <c r="C3791" s="6">
        <v>1185732</v>
      </c>
      <c r="D3791" s="7">
        <v>44426</v>
      </c>
      <c r="E3791" s="6" t="s">
        <v>15</v>
      </c>
      <c r="F3791" s="6" t="s">
        <v>127</v>
      </c>
      <c r="G3791" s="6" t="s">
        <v>128</v>
      </c>
      <c r="H3791" s="6" t="s">
        <v>20</v>
      </c>
      <c r="I3791" s="25">
        <v>0.55000000000000004</v>
      </c>
      <c r="J3791" s="22">
        <v>2750</v>
      </c>
      <c r="K3791" s="23">
        <f t="shared" si="202"/>
        <v>1512.5000000000002</v>
      </c>
      <c r="L3791" s="23">
        <f t="shared" si="203"/>
        <v>453.75000000000006</v>
      </c>
      <c r="M3791" s="33">
        <v>0.3</v>
      </c>
      <c r="N3791" s="30">
        <f t="shared" si="214"/>
        <v>0.55000000000000004</v>
      </c>
      <c r="O3791" s="31">
        <v>1512.5</v>
      </c>
      <c r="P3791" s="31">
        <v>453.75</v>
      </c>
      <c r="Q3791" s="30">
        <f t="shared" si="215"/>
        <v>831.87500000000023</v>
      </c>
      <c r="R3791" s="27">
        <f t="shared" si="216"/>
        <v>8</v>
      </c>
    </row>
    <row r="3792" spans="1:18">
      <c r="A3792" s="1"/>
      <c r="B3792" s="6" t="s">
        <v>14</v>
      </c>
      <c r="C3792" s="6">
        <v>1185732</v>
      </c>
      <c r="D3792" s="7">
        <v>44426</v>
      </c>
      <c r="E3792" s="6" t="s">
        <v>15</v>
      </c>
      <c r="F3792" s="6" t="s">
        <v>127</v>
      </c>
      <c r="G3792" s="6" t="s">
        <v>128</v>
      </c>
      <c r="H3792" s="6" t="s">
        <v>21</v>
      </c>
      <c r="I3792" s="25">
        <v>0.65</v>
      </c>
      <c r="J3792" s="22">
        <v>2500</v>
      </c>
      <c r="K3792" s="23">
        <f t="shared" si="202"/>
        <v>1625</v>
      </c>
      <c r="L3792" s="23">
        <f t="shared" si="203"/>
        <v>487.5</v>
      </c>
      <c r="M3792" s="33">
        <v>0.3</v>
      </c>
      <c r="N3792" s="30">
        <f t="shared" si="214"/>
        <v>0.65</v>
      </c>
      <c r="O3792" s="31">
        <v>1625</v>
      </c>
      <c r="P3792" s="31">
        <v>487.5</v>
      </c>
      <c r="Q3792" s="30">
        <f t="shared" si="215"/>
        <v>1056.25</v>
      </c>
      <c r="R3792" s="27">
        <f t="shared" si="216"/>
        <v>8</v>
      </c>
    </row>
    <row r="3793" spans="1:18">
      <c r="A3793" s="1"/>
      <c r="B3793" s="6" t="s">
        <v>14</v>
      </c>
      <c r="C3793" s="6">
        <v>1185732</v>
      </c>
      <c r="D3793" s="7">
        <v>44426</v>
      </c>
      <c r="E3793" s="6" t="s">
        <v>15</v>
      </c>
      <c r="F3793" s="6" t="s">
        <v>127</v>
      </c>
      <c r="G3793" s="6" t="s">
        <v>128</v>
      </c>
      <c r="H3793" s="6" t="s">
        <v>22</v>
      </c>
      <c r="I3793" s="25">
        <v>0.70000000000000007</v>
      </c>
      <c r="J3793" s="22">
        <v>4250</v>
      </c>
      <c r="K3793" s="23">
        <f t="shared" si="202"/>
        <v>2975.0000000000005</v>
      </c>
      <c r="L3793" s="23">
        <f t="shared" si="203"/>
        <v>1041.25</v>
      </c>
      <c r="M3793" s="33">
        <v>0.35</v>
      </c>
      <c r="N3793" s="30">
        <f t="shared" si="214"/>
        <v>0.7</v>
      </c>
      <c r="O3793" s="31">
        <v>2975</v>
      </c>
      <c r="P3793" s="31">
        <v>1041.25</v>
      </c>
      <c r="Q3793" s="30">
        <f t="shared" si="215"/>
        <v>2082.5</v>
      </c>
      <c r="R3793" s="27">
        <f t="shared" si="216"/>
        <v>8</v>
      </c>
    </row>
    <row r="3794" spans="1:18">
      <c r="A3794" s="1"/>
      <c r="B3794" s="6" t="s">
        <v>14</v>
      </c>
      <c r="C3794" s="6">
        <v>1185732</v>
      </c>
      <c r="D3794" s="7">
        <v>44456</v>
      </c>
      <c r="E3794" s="6" t="s">
        <v>15</v>
      </c>
      <c r="F3794" s="6" t="s">
        <v>127</v>
      </c>
      <c r="G3794" s="6" t="s">
        <v>128</v>
      </c>
      <c r="H3794" s="6" t="s">
        <v>17</v>
      </c>
      <c r="I3794" s="25">
        <v>0.65</v>
      </c>
      <c r="J3794" s="22">
        <v>5500</v>
      </c>
      <c r="K3794" s="23">
        <f t="shared" si="202"/>
        <v>3575</v>
      </c>
      <c r="L3794" s="23">
        <f t="shared" si="203"/>
        <v>1430</v>
      </c>
      <c r="M3794" s="33">
        <v>0.4</v>
      </c>
      <c r="N3794" s="30">
        <f t="shared" si="214"/>
        <v>0.65</v>
      </c>
      <c r="O3794" s="31">
        <v>3575</v>
      </c>
      <c r="P3794" s="31">
        <v>1430</v>
      </c>
      <c r="Q3794" s="30">
        <f t="shared" si="215"/>
        <v>2323.75</v>
      </c>
      <c r="R3794" s="27">
        <f t="shared" si="216"/>
        <v>9</v>
      </c>
    </row>
    <row r="3795" spans="1:18">
      <c r="A3795" s="1"/>
      <c r="B3795" s="6" t="s">
        <v>14</v>
      </c>
      <c r="C3795" s="6">
        <v>1185732</v>
      </c>
      <c r="D3795" s="7">
        <v>44456</v>
      </c>
      <c r="E3795" s="6" t="s">
        <v>15</v>
      </c>
      <c r="F3795" s="6" t="s">
        <v>127</v>
      </c>
      <c r="G3795" s="6" t="s">
        <v>128</v>
      </c>
      <c r="H3795" s="6" t="s">
        <v>18</v>
      </c>
      <c r="I3795" s="25">
        <v>0.60000000000000009</v>
      </c>
      <c r="J3795" s="22">
        <v>3500</v>
      </c>
      <c r="K3795" s="23">
        <f t="shared" si="202"/>
        <v>2100.0000000000005</v>
      </c>
      <c r="L3795" s="23">
        <f t="shared" si="203"/>
        <v>840.00000000000023</v>
      </c>
      <c r="M3795" s="33">
        <v>0.4</v>
      </c>
      <c r="N3795" s="30">
        <f t="shared" si="214"/>
        <v>0.6</v>
      </c>
      <c r="O3795" s="31">
        <v>2100</v>
      </c>
      <c r="P3795" s="31">
        <v>840</v>
      </c>
      <c r="Q3795" s="30">
        <f t="shared" si="215"/>
        <v>1260.0000000000002</v>
      </c>
      <c r="R3795" s="27">
        <f t="shared" si="216"/>
        <v>9</v>
      </c>
    </row>
    <row r="3796" spans="1:18">
      <c r="A3796" s="1"/>
      <c r="B3796" s="6" t="s">
        <v>14</v>
      </c>
      <c r="C3796" s="6">
        <v>1185732</v>
      </c>
      <c r="D3796" s="7">
        <v>44456</v>
      </c>
      <c r="E3796" s="6" t="s">
        <v>15</v>
      </c>
      <c r="F3796" s="6" t="s">
        <v>127</v>
      </c>
      <c r="G3796" s="6" t="s">
        <v>128</v>
      </c>
      <c r="H3796" s="6" t="s">
        <v>19</v>
      </c>
      <c r="I3796" s="25">
        <v>0.55000000000000004</v>
      </c>
      <c r="J3796" s="22">
        <v>2500</v>
      </c>
      <c r="K3796" s="23">
        <f t="shared" si="202"/>
        <v>1375</v>
      </c>
      <c r="L3796" s="23">
        <f t="shared" si="203"/>
        <v>412.5</v>
      </c>
      <c r="M3796" s="33">
        <v>0.3</v>
      </c>
      <c r="N3796" s="30">
        <f t="shared" si="214"/>
        <v>0.55000000000000004</v>
      </c>
      <c r="O3796" s="31">
        <v>1375</v>
      </c>
      <c r="P3796" s="31">
        <v>412.5</v>
      </c>
      <c r="Q3796" s="30">
        <f t="shared" si="215"/>
        <v>756.25000000000011</v>
      </c>
      <c r="R3796" s="27">
        <f t="shared" si="216"/>
        <v>9</v>
      </c>
    </row>
    <row r="3797" spans="1:18">
      <c r="A3797" s="1"/>
      <c r="B3797" s="6" t="s">
        <v>14</v>
      </c>
      <c r="C3797" s="6">
        <v>1185732</v>
      </c>
      <c r="D3797" s="7">
        <v>44456</v>
      </c>
      <c r="E3797" s="6" t="s">
        <v>15</v>
      </c>
      <c r="F3797" s="6" t="s">
        <v>127</v>
      </c>
      <c r="G3797" s="6" t="s">
        <v>128</v>
      </c>
      <c r="H3797" s="6" t="s">
        <v>20</v>
      </c>
      <c r="I3797" s="25">
        <v>0.55000000000000004</v>
      </c>
      <c r="J3797" s="22">
        <v>2250</v>
      </c>
      <c r="K3797" s="23">
        <f t="shared" si="202"/>
        <v>1237.5</v>
      </c>
      <c r="L3797" s="23">
        <f t="shared" si="203"/>
        <v>371.25</v>
      </c>
      <c r="M3797" s="33">
        <v>0.3</v>
      </c>
      <c r="N3797" s="30">
        <f t="shared" si="214"/>
        <v>0.55000000000000004</v>
      </c>
      <c r="O3797" s="31">
        <v>1237.5</v>
      </c>
      <c r="P3797" s="31">
        <v>371.25</v>
      </c>
      <c r="Q3797" s="30">
        <f t="shared" si="215"/>
        <v>680.625</v>
      </c>
      <c r="R3797" s="27">
        <f t="shared" si="216"/>
        <v>9</v>
      </c>
    </row>
    <row r="3798" spans="1:18">
      <c r="A3798" s="1"/>
      <c r="B3798" s="6" t="s">
        <v>14</v>
      </c>
      <c r="C3798" s="6">
        <v>1185732</v>
      </c>
      <c r="D3798" s="7">
        <v>44456</v>
      </c>
      <c r="E3798" s="6" t="s">
        <v>15</v>
      </c>
      <c r="F3798" s="6" t="s">
        <v>127</v>
      </c>
      <c r="G3798" s="6" t="s">
        <v>128</v>
      </c>
      <c r="H3798" s="6" t="s">
        <v>21</v>
      </c>
      <c r="I3798" s="25">
        <v>0.65</v>
      </c>
      <c r="J3798" s="22">
        <v>2250</v>
      </c>
      <c r="K3798" s="23">
        <f t="shared" si="202"/>
        <v>1462.5</v>
      </c>
      <c r="L3798" s="23">
        <f t="shared" si="203"/>
        <v>438.75</v>
      </c>
      <c r="M3798" s="33">
        <v>0.3</v>
      </c>
      <c r="N3798" s="30">
        <f t="shared" si="214"/>
        <v>0.65</v>
      </c>
      <c r="O3798" s="31">
        <v>1462.5</v>
      </c>
      <c r="P3798" s="31">
        <v>438.75</v>
      </c>
      <c r="Q3798" s="30">
        <f t="shared" si="215"/>
        <v>950.625</v>
      </c>
      <c r="R3798" s="27">
        <f t="shared" si="216"/>
        <v>9</v>
      </c>
    </row>
    <row r="3799" spans="1:18">
      <c r="A3799" s="1"/>
      <c r="B3799" s="6" t="s">
        <v>14</v>
      </c>
      <c r="C3799" s="6">
        <v>1185732</v>
      </c>
      <c r="D3799" s="7">
        <v>44456</v>
      </c>
      <c r="E3799" s="6" t="s">
        <v>15</v>
      </c>
      <c r="F3799" s="6" t="s">
        <v>127</v>
      </c>
      <c r="G3799" s="6" t="s">
        <v>128</v>
      </c>
      <c r="H3799" s="6" t="s">
        <v>22</v>
      </c>
      <c r="I3799" s="25">
        <v>0.70000000000000007</v>
      </c>
      <c r="J3799" s="22">
        <v>3250</v>
      </c>
      <c r="K3799" s="23">
        <f t="shared" si="202"/>
        <v>2275</v>
      </c>
      <c r="L3799" s="23">
        <f t="shared" si="203"/>
        <v>796.25</v>
      </c>
      <c r="M3799" s="33">
        <v>0.35</v>
      </c>
      <c r="N3799" s="30">
        <f t="shared" si="214"/>
        <v>0.7</v>
      </c>
      <c r="O3799" s="31">
        <v>2275</v>
      </c>
      <c r="P3799" s="31">
        <v>796.25</v>
      </c>
      <c r="Q3799" s="30">
        <f t="shared" si="215"/>
        <v>1592.5</v>
      </c>
      <c r="R3799" s="27">
        <f t="shared" si="216"/>
        <v>9</v>
      </c>
    </row>
    <row r="3800" spans="1:18">
      <c r="A3800" s="1"/>
      <c r="B3800" s="6" t="s">
        <v>14</v>
      </c>
      <c r="C3800" s="6">
        <v>1185732</v>
      </c>
      <c r="D3800" s="7">
        <v>44488</v>
      </c>
      <c r="E3800" s="6" t="s">
        <v>15</v>
      </c>
      <c r="F3800" s="6" t="s">
        <v>127</v>
      </c>
      <c r="G3800" s="6" t="s">
        <v>128</v>
      </c>
      <c r="H3800" s="6" t="s">
        <v>17</v>
      </c>
      <c r="I3800" s="25">
        <v>0.70000000000000007</v>
      </c>
      <c r="J3800" s="22">
        <v>4750</v>
      </c>
      <c r="K3800" s="23">
        <f t="shared" si="202"/>
        <v>3325.0000000000005</v>
      </c>
      <c r="L3800" s="23">
        <f t="shared" si="203"/>
        <v>1330.0000000000002</v>
      </c>
      <c r="M3800" s="33">
        <v>0.4</v>
      </c>
      <c r="N3800" s="30">
        <f t="shared" si="214"/>
        <v>0.7</v>
      </c>
      <c r="O3800" s="31">
        <v>3325</v>
      </c>
      <c r="P3800" s="31">
        <v>1330</v>
      </c>
      <c r="Q3800" s="30">
        <f t="shared" si="215"/>
        <v>2327.5</v>
      </c>
      <c r="R3800" s="27">
        <f t="shared" si="216"/>
        <v>10</v>
      </c>
    </row>
    <row r="3801" spans="1:18">
      <c r="A3801" s="1"/>
      <c r="B3801" s="6" t="s">
        <v>14</v>
      </c>
      <c r="C3801" s="6">
        <v>1185732</v>
      </c>
      <c r="D3801" s="7">
        <v>44488</v>
      </c>
      <c r="E3801" s="6" t="s">
        <v>15</v>
      </c>
      <c r="F3801" s="6" t="s">
        <v>127</v>
      </c>
      <c r="G3801" s="6" t="s">
        <v>128</v>
      </c>
      <c r="H3801" s="6" t="s">
        <v>18</v>
      </c>
      <c r="I3801" s="25">
        <v>0.65000000000000013</v>
      </c>
      <c r="J3801" s="22">
        <v>3000</v>
      </c>
      <c r="K3801" s="23">
        <f t="shared" si="202"/>
        <v>1950.0000000000005</v>
      </c>
      <c r="L3801" s="23">
        <f t="shared" si="203"/>
        <v>780.00000000000023</v>
      </c>
      <c r="M3801" s="33">
        <v>0.4</v>
      </c>
      <c r="N3801" s="30">
        <f t="shared" si="214"/>
        <v>0.65</v>
      </c>
      <c r="O3801" s="31">
        <v>1950</v>
      </c>
      <c r="P3801" s="31">
        <v>780</v>
      </c>
      <c r="Q3801" s="30">
        <f t="shared" si="215"/>
        <v>1267.5000000000002</v>
      </c>
      <c r="R3801" s="27">
        <f t="shared" si="216"/>
        <v>10</v>
      </c>
    </row>
    <row r="3802" spans="1:18">
      <c r="A3802" s="1"/>
      <c r="B3802" s="6" t="s">
        <v>14</v>
      </c>
      <c r="C3802" s="6">
        <v>1185732</v>
      </c>
      <c r="D3802" s="7">
        <v>44488</v>
      </c>
      <c r="E3802" s="6" t="s">
        <v>15</v>
      </c>
      <c r="F3802" s="6" t="s">
        <v>127</v>
      </c>
      <c r="G3802" s="6" t="s">
        <v>128</v>
      </c>
      <c r="H3802" s="6" t="s">
        <v>19</v>
      </c>
      <c r="I3802" s="25">
        <v>0.65000000000000013</v>
      </c>
      <c r="J3802" s="22">
        <v>2000</v>
      </c>
      <c r="K3802" s="23">
        <f t="shared" si="202"/>
        <v>1300.0000000000002</v>
      </c>
      <c r="L3802" s="23">
        <f t="shared" si="203"/>
        <v>390.00000000000006</v>
      </c>
      <c r="M3802" s="33">
        <v>0.3</v>
      </c>
      <c r="N3802" s="30">
        <f t="shared" si="214"/>
        <v>0.65</v>
      </c>
      <c r="O3802" s="31">
        <v>1300</v>
      </c>
      <c r="P3802" s="31">
        <v>390</v>
      </c>
      <c r="Q3802" s="30">
        <f t="shared" si="215"/>
        <v>845.00000000000023</v>
      </c>
      <c r="R3802" s="27">
        <f t="shared" si="216"/>
        <v>10</v>
      </c>
    </row>
    <row r="3803" spans="1:18">
      <c r="A3803" s="1"/>
      <c r="B3803" s="6" t="s">
        <v>14</v>
      </c>
      <c r="C3803" s="6">
        <v>1185732</v>
      </c>
      <c r="D3803" s="7">
        <v>44488</v>
      </c>
      <c r="E3803" s="6" t="s">
        <v>15</v>
      </c>
      <c r="F3803" s="6" t="s">
        <v>127</v>
      </c>
      <c r="G3803" s="6" t="s">
        <v>128</v>
      </c>
      <c r="H3803" s="6" t="s">
        <v>20</v>
      </c>
      <c r="I3803" s="25">
        <v>0.65000000000000013</v>
      </c>
      <c r="J3803" s="22">
        <v>1750</v>
      </c>
      <c r="K3803" s="23">
        <f t="shared" si="202"/>
        <v>1137.5000000000002</v>
      </c>
      <c r="L3803" s="23">
        <f t="shared" si="203"/>
        <v>341.25000000000006</v>
      </c>
      <c r="M3803" s="33">
        <v>0.3</v>
      </c>
      <c r="N3803" s="30">
        <f t="shared" si="214"/>
        <v>0.65</v>
      </c>
      <c r="O3803" s="31">
        <v>1137.5</v>
      </c>
      <c r="P3803" s="31">
        <v>341.25</v>
      </c>
      <c r="Q3803" s="30">
        <f t="shared" si="215"/>
        <v>739.37500000000023</v>
      </c>
      <c r="R3803" s="27">
        <f t="shared" si="216"/>
        <v>10</v>
      </c>
    </row>
    <row r="3804" spans="1:18">
      <c r="A3804" s="1"/>
      <c r="B3804" s="6" t="s">
        <v>14</v>
      </c>
      <c r="C3804" s="6">
        <v>1185732</v>
      </c>
      <c r="D3804" s="7">
        <v>44488</v>
      </c>
      <c r="E3804" s="6" t="s">
        <v>15</v>
      </c>
      <c r="F3804" s="6" t="s">
        <v>127</v>
      </c>
      <c r="G3804" s="6" t="s">
        <v>128</v>
      </c>
      <c r="H3804" s="6" t="s">
        <v>21</v>
      </c>
      <c r="I3804" s="25">
        <v>0.75000000000000011</v>
      </c>
      <c r="J3804" s="22">
        <v>1750</v>
      </c>
      <c r="K3804" s="23">
        <f t="shared" si="202"/>
        <v>1312.5000000000002</v>
      </c>
      <c r="L3804" s="23">
        <f t="shared" si="203"/>
        <v>393.75000000000006</v>
      </c>
      <c r="M3804" s="33">
        <v>0.3</v>
      </c>
      <c r="N3804" s="30">
        <f t="shared" si="214"/>
        <v>0.75</v>
      </c>
      <c r="O3804" s="31">
        <v>1312.5</v>
      </c>
      <c r="P3804" s="31">
        <v>393.75</v>
      </c>
      <c r="Q3804" s="30">
        <f t="shared" si="215"/>
        <v>984.37500000000023</v>
      </c>
      <c r="R3804" s="27">
        <f t="shared" si="216"/>
        <v>10</v>
      </c>
    </row>
    <row r="3805" spans="1:18">
      <c r="A3805" s="1"/>
      <c r="B3805" s="6" t="s">
        <v>14</v>
      </c>
      <c r="C3805" s="6">
        <v>1185732</v>
      </c>
      <c r="D3805" s="7">
        <v>44488</v>
      </c>
      <c r="E3805" s="6" t="s">
        <v>15</v>
      </c>
      <c r="F3805" s="6" t="s">
        <v>127</v>
      </c>
      <c r="G3805" s="6" t="s">
        <v>128</v>
      </c>
      <c r="H3805" s="6" t="s">
        <v>22</v>
      </c>
      <c r="I3805" s="25">
        <v>0.8</v>
      </c>
      <c r="J3805" s="22">
        <v>3000</v>
      </c>
      <c r="K3805" s="23">
        <f t="shared" si="202"/>
        <v>2400</v>
      </c>
      <c r="L3805" s="23">
        <f t="shared" si="203"/>
        <v>840</v>
      </c>
      <c r="M3805" s="33">
        <v>0.35</v>
      </c>
      <c r="N3805" s="30">
        <f t="shared" si="214"/>
        <v>0.8</v>
      </c>
      <c r="O3805" s="31">
        <v>2400</v>
      </c>
      <c r="P3805" s="31">
        <v>840</v>
      </c>
      <c r="Q3805" s="30">
        <f t="shared" si="215"/>
        <v>1920</v>
      </c>
      <c r="R3805" s="27">
        <f t="shared" si="216"/>
        <v>10</v>
      </c>
    </row>
    <row r="3806" spans="1:18">
      <c r="A3806" s="1"/>
      <c r="B3806" s="6" t="s">
        <v>14</v>
      </c>
      <c r="C3806" s="6">
        <v>1185732</v>
      </c>
      <c r="D3806" s="7">
        <v>44518</v>
      </c>
      <c r="E3806" s="6" t="s">
        <v>15</v>
      </c>
      <c r="F3806" s="6" t="s">
        <v>127</v>
      </c>
      <c r="G3806" s="6" t="s">
        <v>128</v>
      </c>
      <c r="H3806" s="6" t="s">
        <v>17</v>
      </c>
      <c r="I3806" s="25">
        <v>0.75000000000000011</v>
      </c>
      <c r="J3806" s="22">
        <v>4500</v>
      </c>
      <c r="K3806" s="23">
        <f t="shared" si="202"/>
        <v>3375.0000000000005</v>
      </c>
      <c r="L3806" s="23">
        <f t="shared" si="203"/>
        <v>1350.0000000000002</v>
      </c>
      <c r="M3806" s="33">
        <v>0.4</v>
      </c>
      <c r="N3806" s="30">
        <f t="shared" si="214"/>
        <v>0.75</v>
      </c>
      <c r="O3806" s="31">
        <v>3375</v>
      </c>
      <c r="P3806" s="31">
        <v>1350</v>
      </c>
      <c r="Q3806" s="30">
        <f t="shared" si="215"/>
        <v>2531.2500000000005</v>
      </c>
      <c r="R3806" s="27">
        <f t="shared" si="216"/>
        <v>11</v>
      </c>
    </row>
    <row r="3807" spans="1:18">
      <c r="A3807" s="1"/>
      <c r="B3807" s="6" t="s">
        <v>14</v>
      </c>
      <c r="C3807" s="6">
        <v>1185732</v>
      </c>
      <c r="D3807" s="7">
        <v>44518</v>
      </c>
      <c r="E3807" s="6" t="s">
        <v>15</v>
      </c>
      <c r="F3807" s="6" t="s">
        <v>127</v>
      </c>
      <c r="G3807" s="6" t="s">
        <v>128</v>
      </c>
      <c r="H3807" s="6" t="s">
        <v>18</v>
      </c>
      <c r="I3807" s="25">
        <v>0.65000000000000013</v>
      </c>
      <c r="J3807" s="22">
        <v>3250</v>
      </c>
      <c r="K3807" s="23">
        <f t="shared" si="202"/>
        <v>2112.5000000000005</v>
      </c>
      <c r="L3807" s="23">
        <f t="shared" si="203"/>
        <v>845.00000000000023</v>
      </c>
      <c r="M3807" s="33">
        <v>0.4</v>
      </c>
      <c r="N3807" s="30">
        <f t="shared" si="214"/>
        <v>0.65</v>
      </c>
      <c r="O3807" s="31">
        <v>2112.5</v>
      </c>
      <c r="P3807" s="31">
        <v>845</v>
      </c>
      <c r="Q3807" s="30">
        <f t="shared" si="215"/>
        <v>1373.1250000000005</v>
      </c>
      <c r="R3807" s="27">
        <f t="shared" si="216"/>
        <v>11</v>
      </c>
    </row>
    <row r="3808" spans="1:18">
      <c r="A3808" s="1"/>
      <c r="B3808" s="6" t="s">
        <v>14</v>
      </c>
      <c r="C3808" s="6">
        <v>1185732</v>
      </c>
      <c r="D3808" s="7">
        <v>44518</v>
      </c>
      <c r="E3808" s="6" t="s">
        <v>15</v>
      </c>
      <c r="F3808" s="6" t="s">
        <v>127</v>
      </c>
      <c r="G3808" s="6" t="s">
        <v>128</v>
      </c>
      <c r="H3808" s="6" t="s">
        <v>19</v>
      </c>
      <c r="I3808" s="25">
        <v>0.65000000000000013</v>
      </c>
      <c r="J3808" s="22">
        <v>3450</v>
      </c>
      <c r="K3808" s="23">
        <f t="shared" si="202"/>
        <v>2242.5000000000005</v>
      </c>
      <c r="L3808" s="23">
        <f t="shared" si="203"/>
        <v>672.75000000000011</v>
      </c>
      <c r="M3808" s="33">
        <v>0.3</v>
      </c>
      <c r="N3808" s="30">
        <f t="shared" si="214"/>
        <v>0.65</v>
      </c>
      <c r="O3808" s="31">
        <v>2242.5</v>
      </c>
      <c r="P3808" s="31">
        <v>672.75</v>
      </c>
      <c r="Q3808" s="30">
        <f t="shared" si="215"/>
        <v>1457.6250000000005</v>
      </c>
      <c r="R3808" s="27">
        <f t="shared" si="216"/>
        <v>11</v>
      </c>
    </row>
    <row r="3809" spans="1:18">
      <c r="A3809" s="1"/>
      <c r="B3809" s="6" t="s">
        <v>14</v>
      </c>
      <c r="C3809" s="6">
        <v>1185732</v>
      </c>
      <c r="D3809" s="7">
        <v>44518</v>
      </c>
      <c r="E3809" s="6" t="s">
        <v>15</v>
      </c>
      <c r="F3809" s="6" t="s">
        <v>127</v>
      </c>
      <c r="G3809" s="6" t="s">
        <v>128</v>
      </c>
      <c r="H3809" s="6" t="s">
        <v>20</v>
      </c>
      <c r="I3809" s="25">
        <v>0.65000000000000013</v>
      </c>
      <c r="J3809" s="22">
        <v>3250</v>
      </c>
      <c r="K3809" s="23">
        <f t="shared" si="202"/>
        <v>2112.5000000000005</v>
      </c>
      <c r="L3809" s="23">
        <f t="shared" si="203"/>
        <v>633.75000000000011</v>
      </c>
      <c r="M3809" s="33">
        <v>0.3</v>
      </c>
      <c r="N3809" s="30">
        <f t="shared" si="214"/>
        <v>0.65</v>
      </c>
      <c r="O3809" s="31">
        <v>2112.5</v>
      </c>
      <c r="P3809" s="31">
        <v>633.75</v>
      </c>
      <c r="Q3809" s="30">
        <f t="shared" si="215"/>
        <v>1373.1250000000005</v>
      </c>
      <c r="R3809" s="27">
        <f t="shared" si="216"/>
        <v>11</v>
      </c>
    </row>
    <row r="3810" spans="1:18">
      <c r="A3810" s="1"/>
      <c r="B3810" s="6" t="s">
        <v>14</v>
      </c>
      <c r="C3810" s="6">
        <v>1185732</v>
      </c>
      <c r="D3810" s="7">
        <v>44518</v>
      </c>
      <c r="E3810" s="6" t="s">
        <v>15</v>
      </c>
      <c r="F3810" s="6" t="s">
        <v>127</v>
      </c>
      <c r="G3810" s="6" t="s">
        <v>128</v>
      </c>
      <c r="H3810" s="6" t="s">
        <v>21</v>
      </c>
      <c r="I3810" s="25">
        <v>0.75000000000000011</v>
      </c>
      <c r="J3810" s="22">
        <v>3000</v>
      </c>
      <c r="K3810" s="23">
        <f t="shared" si="202"/>
        <v>2250.0000000000005</v>
      </c>
      <c r="L3810" s="23">
        <f t="shared" si="203"/>
        <v>675.00000000000011</v>
      </c>
      <c r="M3810" s="33">
        <v>0.3</v>
      </c>
      <c r="N3810" s="30">
        <f t="shared" si="214"/>
        <v>0.75</v>
      </c>
      <c r="O3810" s="31">
        <v>2250</v>
      </c>
      <c r="P3810" s="31">
        <v>675</v>
      </c>
      <c r="Q3810" s="30">
        <f t="shared" si="215"/>
        <v>1687.5000000000005</v>
      </c>
      <c r="R3810" s="27">
        <f t="shared" si="216"/>
        <v>11</v>
      </c>
    </row>
    <row r="3811" spans="1:18">
      <c r="A3811" s="1"/>
      <c r="B3811" s="6" t="s">
        <v>14</v>
      </c>
      <c r="C3811" s="6">
        <v>1185732</v>
      </c>
      <c r="D3811" s="7">
        <v>44518</v>
      </c>
      <c r="E3811" s="6" t="s">
        <v>15</v>
      </c>
      <c r="F3811" s="6" t="s">
        <v>127</v>
      </c>
      <c r="G3811" s="6" t="s">
        <v>128</v>
      </c>
      <c r="H3811" s="6" t="s">
        <v>22</v>
      </c>
      <c r="I3811" s="25">
        <v>0.8</v>
      </c>
      <c r="J3811" s="22">
        <v>4000</v>
      </c>
      <c r="K3811" s="23">
        <f t="shared" si="202"/>
        <v>3200</v>
      </c>
      <c r="L3811" s="23">
        <f t="shared" si="203"/>
        <v>1120</v>
      </c>
      <c r="M3811" s="33">
        <v>0.35</v>
      </c>
      <c r="N3811" s="30">
        <f t="shared" si="214"/>
        <v>0.8</v>
      </c>
      <c r="O3811" s="31">
        <v>3200</v>
      </c>
      <c r="P3811" s="31">
        <v>1120</v>
      </c>
      <c r="Q3811" s="30">
        <f t="shared" si="215"/>
        <v>2560</v>
      </c>
      <c r="R3811" s="27">
        <f t="shared" si="216"/>
        <v>11</v>
      </c>
    </row>
    <row r="3812" spans="1:18">
      <c r="A3812" s="1"/>
      <c r="B3812" s="6" t="s">
        <v>14</v>
      </c>
      <c r="C3812" s="6">
        <v>1185732</v>
      </c>
      <c r="D3812" s="7">
        <v>44547</v>
      </c>
      <c r="E3812" s="6" t="s">
        <v>15</v>
      </c>
      <c r="F3812" s="6" t="s">
        <v>127</v>
      </c>
      <c r="G3812" s="6" t="s">
        <v>128</v>
      </c>
      <c r="H3812" s="6" t="s">
        <v>17</v>
      </c>
      <c r="I3812" s="25">
        <v>0.75000000000000011</v>
      </c>
      <c r="J3812" s="22">
        <v>6250</v>
      </c>
      <c r="K3812" s="23">
        <f t="shared" si="202"/>
        <v>4687.5000000000009</v>
      </c>
      <c r="L3812" s="23">
        <f t="shared" si="203"/>
        <v>1875.0000000000005</v>
      </c>
      <c r="M3812" s="33">
        <v>0.4</v>
      </c>
      <c r="N3812" s="30">
        <f t="shared" si="214"/>
        <v>0.75</v>
      </c>
      <c r="O3812" s="31">
        <v>4687.5</v>
      </c>
      <c r="P3812" s="31">
        <v>1875</v>
      </c>
      <c r="Q3812" s="30">
        <f t="shared" si="215"/>
        <v>3515.6250000000009</v>
      </c>
      <c r="R3812" s="27">
        <f t="shared" si="216"/>
        <v>12</v>
      </c>
    </row>
    <row r="3813" spans="1:18">
      <c r="A3813" s="1"/>
      <c r="B3813" s="6" t="s">
        <v>14</v>
      </c>
      <c r="C3813" s="6">
        <v>1185732</v>
      </c>
      <c r="D3813" s="7">
        <v>44547</v>
      </c>
      <c r="E3813" s="6" t="s">
        <v>15</v>
      </c>
      <c r="F3813" s="6" t="s">
        <v>127</v>
      </c>
      <c r="G3813" s="6" t="s">
        <v>128</v>
      </c>
      <c r="H3813" s="6" t="s">
        <v>18</v>
      </c>
      <c r="I3813" s="25">
        <v>0.65000000000000013</v>
      </c>
      <c r="J3813" s="22">
        <v>4250</v>
      </c>
      <c r="K3813" s="23">
        <f t="shared" si="202"/>
        <v>2762.5000000000005</v>
      </c>
      <c r="L3813" s="23">
        <f t="shared" si="203"/>
        <v>1105.0000000000002</v>
      </c>
      <c r="M3813" s="33">
        <v>0.4</v>
      </c>
      <c r="N3813" s="30">
        <f t="shared" si="214"/>
        <v>0.65</v>
      </c>
      <c r="O3813" s="31">
        <v>2762.5</v>
      </c>
      <c r="P3813" s="31">
        <v>1105</v>
      </c>
      <c r="Q3813" s="30">
        <f t="shared" si="215"/>
        <v>1795.6250000000005</v>
      </c>
      <c r="R3813" s="27">
        <f t="shared" si="216"/>
        <v>12</v>
      </c>
    </row>
    <row r="3814" spans="1:18">
      <c r="A3814" s="1"/>
      <c r="B3814" s="6" t="s">
        <v>14</v>
      </c>
      <c r="C3814" s="6">
        <v>1185732</v>
      </c>
      <c r="D3814" s="7">
        <v>44547</v>
      </c>
      <c r="E3814" s="6" t="s">
        <v>15</v>
      </c>
      <c r="F3814" s="6" t="s">
        <v>127</v>
      </c>
      <c r="G3814" s="6" t="s">
        <v>128</v>
      </c>
      <c r="H3814" s="6" t="s">
        <v>19</v>
      </c>
      <c r="I3814" s="25">
        <v>0.65000000000000013</v>
      </c>
      <c r="J3814" s="22">
        <v>4000</v>
      </c>
      <c r="K3814" s="23">
        <f t="shared" si="202"/>
        <v>2600.0000000000005</v>
      </c>
      <c r="L3814" s="23">
        <f t="shared" si="203"/>
        <v>780.00000000000011</v>
      </c>
      <c r="M3814" s="33">
        <v>0.3</v>
      </c>
      <c r="N3814" s="30">
        <f t="shared" si="214"/>
        <v>0.65</v>
      </c>
      <c r="O3814" s="31">
        <v>2600</v>
      </c>
      <c r="P3814" s="31">
        <v>780</v>
      </c>
      <c r="Q3814" s="30">
        <f t="shared" si="215"/>
        <v>1690.0000000000005</v>
      </c>
      <c r="R3814" s="27">
        <f t="shared" si="216"/>
        <v>12</v>
      </c>
    </row>
    <row r="3815" spans="1:18">
      <c r="A3815" s="1"/>
      <c r="B3815" s="6" t="s">
        <v>14</v>
      </c>
      <c r="C3815" s="6">
        <v>1185732</v>
      </c>
      <c r="D3815" s="7">
        <v>44547</v>
      </c>
      <c r="E3815" s="6" t="s">
        <v>15</v>
      </c>
      <c r="F3815" s="6" t="s">
        <v>127</v>
      </c>
      <c r="G3815" s="6" t="s">
        <v>128</v>
      </c>
      <c r="H3815" s="6" t="s">
        <v>20</v>
      </c>
      <c r="I3815" s="25">
        <v>0.65000000000000013</v>
      </c>
      <c r="J3815" s="22">
        <v>3500</v>
      </c>
      <c r="K3815" s="23">
        <f t="shared" si="202"/>
        <v>2275.0000000000005</v>
      </c>
      <c r="L3815" s="23">
        <f t="shared" si="203"/>
        <v>682.50000000000011</v>
      </c>
      <c r="M3815" s="33">
        <v>0.3</v>
      </c>
      <c r="N3815" s="30">
        <f t="shared" si="214"/>
        <v>0.65</v>
      </c>
      <c r="O3815" s="31">
        <v>2275</v>
      </c>
      <c r="P3815" s="31">
        <v>682.5</v>
      </c>
      <c r="Q3815" s="30">
        <f t="shared" si="215"/>
        <v>1478.7500000000005</v>
      </c>
      <c r="R3815" s="27">
        <f t="shared" si="216"/>
        <v>12</v>
      </c>
    </row>
    <row r="3816" spans="1:18">
      <c r="A3816" s="1"/>
      <c r="B3816" s="6" t="s">
        <v>14</v>
      </c>
      <c r="C3816" s="6">
        <v>1185732</v>
      </c>
      <c r="D3816" s="7">
        <v>44547</v>
      </c>
      <c r="E3816" s="6" t="s">
        <v>15</v>
      </c>
      <c r="F3816" s="6" t="s">
        <v>127</v>
      </c>
      <c r="G3816" s="6" t="s">
        <v>128</v>
      </c>
      <c r="H3816" s="6" t="s">
        <v>21</v>
      </c>
      <c r="I3816" s="25">
        <v>0.75000000000000011</v>
      </c>
      <c r="J3816" s="22">
        <v>3500</v>
      </c>
      <c r="K3816" s="23">
        <f t="shared" si="202"/>
        <v>2625.0000000000005</v>
      </c>
      <c r="L3816" s="23">
        <f t="shared" si="203"/>
        <v>787.50000000000011</v>
      </c>
      <c r="M3816" s="33">
        <v>0.3</v>
      </c>
      <c r="N3816" s="30">
        <f t="shared" si="214"/>
        <v>0.75</v>
      </c>
      <c r="O3816" s="31">
        <v>2625</v>
      </c>
      <c r="P3816" s="31">
        <v>787.5</v>
      </c>
      <c r="Q3816" s="30">
        <f t="shared" si="215"/>
        <v>1968.7500000000005</v>
      </c>
      <c r="R3816" s="27">
        <f t="shared" si="216"/>
        <v>12</v>
      </c>
    </row>
    <row r="3817" spans="1:18">
      <c r="A3817" s="1"/>
      <c r="B3817" s="6" t="s">
        <v>14</v>
      </c>
      <c r="C3817" s="6">
        <v>1185732</v>
      </c>
      <c r="D3817" s="7">
        <v>44547</v>
      </c>
      <c r="E3817" s="6" t="s">
        <v>15</v>
      </c>
      <c r="F3817" s="6" t="s">
        <v>127</v>
      </c>
      <c r="G3817" s="6" t="s">
        <v>128</v>
      </c>
      <c r="H3817" s="6" t="s">
        <v>22</v>
      </c>
      <c r="I3817" s="25">
        <v>0.8</v>
      </c>
      <c r="J3817" s="22">
        <v>4500</v>
      </c>
      <c r="K3817" s="23">
        <f t="shared" si="202"/>
        <v>3600</v>
      </c>
      <c r="L3817" s="23">
        <f t="shared" si="203"/>
        <v>1260</v>
      </c>
      <c r="M3817" s="33">
        <v>0.35</v>
      </c>
      <c r="N3817" s="30">
        <f t="shared" si="214"/>
        <v>0.8</v>
      </c>
      <c r="O3817" s="31">
        <v>3600</v>
      </c>
      <c r="P3817" s="31">
        <v>1260</v>
      </c>
      <c r="Q3817" s="30">
        <f t="shared" si="215"/>
        <v>2880</v>
      </c>
      <c r="R3817" s="27">
        <f t="shared" si="216"/>
        <v>12</v>
      </c>
    </row>
    <row r="3818" spans="1:18">
      <c r="A3818" s="1" t="s">
        <v>39</v>
      </c>
      <c r="B3818" s="6" t="s">
        <v>14</v>
      </c>
      <c r="C3818" s="6">
        <v>1185732</v>
      </c>
      <c r="D3818" s="7">
        <v>44220</v>
      </c>
      <c r="E3818" s="6" t="s">
        <v>15</v>
      </c>
      <c r="F3818" s="6" t="s">
        <v>129</v>
      </c>
      <c r="G3818" s="6" t="s">
        <v>130</v>
      </c>
      <c r="H3818" s="6" t="s">
        <v>17</v>
      </c>
      <c r="I3818" s="25">
        <v>0.55000000000000004</v>
      </c>
      <c r="J3818" s="22">
        <v>5000</v>
      </c>
      <c r="K3818" s="23">
        <f t="shared" si="202"/>
        <v>2750</v>
      </c>
      <c r="L3818" s="23">
        <f t="shared" si="203"/>
        <v>962.50000000000011</v>
      </c>
      <c r="M3818" s="33">
        <v>0.35000000000000003</v>
      </c>
      <c r="N3818" s="30">
        <f t="shared" si="214"/>
        <v>0.55000000000000004</v>
      </c>
      <c r="O3818" s="31">
        <v>2750</v>
      </c>
      <c r="P3818" s="31">
        <v>962.5</v>
      </c>
      <c r="Q3818" s="30">
        <f t="shared" si="215"/>
        <v>1512.5000000000002</v>
      </c>
      <c r="R3818" s="27">
        <f t="shared" si="216"/>
        <v>1</v>
      </c>
    </row>
    <row r="3819" spans="1:18">
      <c r="A3819" s="1"/>
      <c r="B3819" s="6" t="s">
        <v>14</v>
      </c>
      <c r="C3819" s="6">
        <v>1185732</v>
      </c>
      <c r="D3819" s="7">
        <v>44220</v>
      </c>
      <c r="E3819" s="6" t="s">
        <v>15</v>
      </c>
      <c r="F3819" s="6" t="s">
        <v>129</v>
      </c>
      <c r="G3819" s="6" t="s">
        <v>130</v>
      </c>
      <c r="H3819" s="6" t="s">
        <v>18</v>
      </c>
      <c r="I3819" s="25">
        <v>0.55000000000000004</v>
      </c>
      <c r="J3819" s="22">
        <v>3000</v>
      </c>
      <c r="K3819" s="23">
        <f t="shared" si="202"/>
        <v>1650.0000000000002</v>
      </c>
      <c r="L3819" s="23">
        <f t="shared" si="203"/>
        <v>577.50000000000011</v>
      </c>
      <c r="M3819" s="33">
        <v>0.35000000000000003</v>
      </c>
      <c r="N3819" s="30">
        <f t="shared" si="214"/>
        <v>0.55000000000000004</v>
      </c>
      <c r="O3819" s="31">
        <v>1650</v>
      </c>
      <c r="P3819" s="31">
        <v>577.5</v>
      </c>
      <c r="Q3819" s="30">
        <f t="shared" si="215"/>
        <v>907.50000000000023</v>
      </c>
      <c r="R3819" s="27">
        <f t="shared" si="216"/>
        <v>1</v>
      </c>
    </row>
    <row r="3820" spans="1:18">
      <c r="A3820" s="1"/>
      <c r="B3820" s="6" t="s">
        <v>14</v>
      </c>
      <c r="C3820" s="6">
        <v>1185732</v>
      </c>
      <c r="D3820" s="7">
        <v>44220</v>
      </c>
      <c r="E3820" s="6" t="s">
        <v>15</v>
      </c>
      <c r="F3820" s="6" t="s">
        <v>129</v>
      </c>
      <c r="G3820" s="6" t="s">
        <v>130</v>
      </c>
      <c r="H3820" s="6" t="s">
        <v>19</v>
      </c>
      <c r="I3820" s="25">
        <v>0.45</v>
      </c>
      <c r="J3820" s="22">
        <v>3000</v>
      </c>
      <c r="K3820" s="23">
        <f t="shared" si="202"/>
        <v>1350</v>
      </c>
      <c r="L3820" s="23">
        <f t="shared" si="203"/>
        <v>337.5</v>
      </c>
      <c r="M3820" s="33">
        <v>0.25</v>
      </c>
      <c r="N3820" s="30">
        <f t="shared" si="214"/>
        <v>0.45</v>
      </c>
      <c r="O3820" s="31">
        <v>1350</v>
      </c>
      <c r="P3820" s="31">
        <v>337.5</v>
      </c>
      <c r="Q3820" s="30">
        <f t="shared" si="215"/>
        <v>607.5</v>
      </c>
      <c r="R3820" s="27">
        <f t="shared" si="216"/>
        <v>1</v>
      </c>
    </row>
    <row r="3821" spans="1:18">
      <c r="A3821" s="1"/>
      <c r="B3821" s="6" t="s">
        <v>14</v>
      </c>
      <c r="C3821" s="6">
        <v>1185732</v>
      </c>
      <c r="D3821" s="7">
        <v>44220</v>
      </c>
      <c r="E3821" s="6" t="s">
        <v>15</v>
      </c>
      <c r="F3821" s="6" t="s">
        <v>129</v>
      </c>
      <c r="G3821" s="6" t="s">
        <v>130</v>
      </c>
      <c r="H3821" s="6" t="s">
        <v>20</v>
      </c>
      <c r="I3821" s="25">
        <v>0.49999999999999994</v>
      </c>
      <c r="J3821" s="22">
        <v>1500</v>
      </c>
      <c r="K3821" s="23">
        <f t="shared" si="202"/>
        <v>749.99999999999989</v>
      </c>
      <c r="L3821" s="23">
        <f t="shared" si="203"/>
        <v>187.49999999999997</v>
      </c>
      <c r="M3821" s="33">
        <v>0.25</v>
      </c>
      <c r="N3821" s="30">
        <f t="shared" si="214"/>
        <v>0.5</v>
      </c>
      <c r="O3821" s="31">
        <v>750</v>
      </c>
      <c r="P3821" s="31">
        <v>187.5</v>
      </c>
      <c r="Q3821" s="30">
        <f t="shared" si="215"/>
        <v>374.99999999999994</v>
      </c>
      <c r="R3821" s="27">
        <f t="shared" si="216"/>
        <v>1</v>
      </c>
    </row>
    <row r="3822" spans="1:18">
      <c r="A3822" s="1"/>
      <c r="B3822" s="6" t="s">
        <v>14</v>
      </c>
      <c r="C3822" s="6">
        <v>1185732</v>
      </c>
      <c r="D3822" s="7">
        <v>44220</v>
      </c>
      <c r="E3822" s="6" t="s">
        <v>15</v>
      </c>
      <c r="F3822" s="6" t="s">
        <v>129</v>
      </c>
      <c r="G3822" s="6" t="s">
        <v>130</v>
      </c>
      <c r="H3822" s="6" t="s">
        <v>21</v>
      </c>
      <c r="I3822" s="25">
        <v>0.65000000000000013</v>
      </c>
      <c r="J3822" s="22">
        <v>2000</v>
      </c>
      <c r="K3822" s="23">
        <f t="shared" si="202"/>
        <v>1300.0000000000002</v>
      </c>
      <c r="L3822" s="23">
        <f t="shared" si="203"/>
        <v>325.00000000000006</v>
      </c>
      <c r="M3822" s="33">
        <v>0.25</v>
      </c>
      <c r="N3822" s="30">
        <f t="shared" si="214"/>
        <v>0.65</v>
      </c>
      <c r="O3822" s="31">
        <v>1300</v>
      </c>
      <c r="P3822" s="31">
        <v>325</v>
      </c>
      <c r="Q3822" s="30">
        <f t="shared" si="215"/>
        <v>845.00000000000023</v>
      </c>
      <c r="R3822" s="27">
        <f t="shared" si="216"/>
        <v>1</v>
      </c>
    </row>
    <row r="3823" spans="1:18">
      <c r="A3823" s="1"/>
      <c r="B3823" s="6" t="s">
        <v>14</v>
      </c>
      <c r="C3823" s="6">
        <v>1185732</v>
      </c>
      <c r="D3823" s="7">
        <v>44220</v>
      </c>
      <c r="E3823" s="6" t="s">
        <v>15</v>
      </c>
      <c r="F3823" s="6" t="s">
        <v>129</v>
      </c>
      <c r="G3823" s="6" t="s">
        <v>130</v>
      </c>
      <c r="H3823" s="6" t="s">
        <v>22</v>
      </c>
      <c r="I3823" s="25">
        <v>0.55000000000000004</v>
      </c>
      <c r="J3823" s="22">
        <v>3000</v>
      </c>
      <c r="K3823" s="23">
        <f t="shared" si="202"/>
        <v>1650.0000000000002</v>
      </c>
      <c r="L3823" s="23">
        <f t="shared" si="203"/>
        <v>495.00000000000006</v>
      </c>
      <c r="M3823" s="33">
        <v>0.3</v>
      </c>
      <c r="N3823" s="30">
        <f t="shared" si="214"/>
        <v>0.55000000000000004</v>
      </c>
      <c r="O3823" s="31">
        <v>1650</v>
      </c>
      <c r="P3823" s="31">
        <v>495</v>
      </c>
      <c r="Q3823" s="30">
        <f t="shared" si="215"/>
        <v>907.50000000000023</v>
      </c>
      <c r="R3823" s="27">
        <f t="shared" si="216"/>
        <v>1</v>
      </c>
    </row>
    <row r="3824" spans="1:18">
      <c r="A3824" s="1"/>
      <c r="B3824" s="6" t="s">
        <v>14</v>
      </c>
      <c r="C3824" s="6">
        <v>1185732</v>
      </c>
      <c r="D3824" s="7">
        <v>44249</v>
      </c>
      <c r="E3824" s="6" t="s">
        <v>15</v>
      </c>
      <c r="F3824" s="6" t="s">
        <v>129</v>
      </c>
      <c r="G3824" s="6" t="s">
        <v>130</v>
      </c>
      <c r="H3824" s="6" t="s">
        <v>17</v>
      </c>
      <c r="I3824" s="25">
        <v>0.55000000000000004</v>
      </c>
      <c r="J3824" s="22">
        <v>5750</v>
      </c>
      <c r="K3824" s="23">
        <f t="shared" si="202"/>
        <v>3162.5000000000005</v>
      </c>
      <c r="L3824" s="23">
        <f t="shared" si="203"/>
        <v>1106.8750000000002</v>
      </c>
      <c r="M3824" s="33">
        <v>0.35000000000000003</v>
      </c>
      <c r="N3824" s="30">
        <f t="shared" si="214"/>
        <v>0.55000000000000004</v>
      </c>
      <c r="O3824" s="31">
        <v>3162.5</v>
      </c>
      <c r="P3824" s="31">
        <v>1106.875</v>
      </c>
      <c r="Q3824" s="30">
        <f t="shared" si="215"/>
        <v>1739.3750000000005</v>
      </c>
      <c r="R3824" s="27">
        <f t="shared" si="216"/>
        <v>2</v>
      </c>
    </row>
    <row r="3825" spans="1:18">
      <c r="A3825" s="1"/>
      <c r="B3825" s="6" t="s">
        <v>14</v>
      </c>
      <c r="C3825" s="6">
        <v>1185732</v>
      </c>
      <c r="D3825" s="7">
        <v>44249</v>
      </c>
      <c r="E3825" s="6" t="s">
        <v>15</v>
      </c>
      <c r="F3825" s="6" t="s">
        <v>129</v>
      </c>
      <c r="G3825" s="6" t="s">
        <v>130</v>
      </c>
      <c r="H3825" s="6" t="s">
        <v>18</v>
      </c>
      <c r="I3825" s="25">
        <v>0.55000000000000004</v>
      </c>
      <c r="J3825" s="22">
        <v>2250</v>
      </c>
      <c r="K3825" s="23">
        <f t="shared" si="202"/>
        <v>1237.5</v>
      </c>
      <c r="L3825" s="23">
        <f t="shared" si="203"/>
        <v>433.12500000000006</v>
      </c>
      <c r="M3825" s="33">
        <v>0.35000000000000003</v>
      </c>
      <c r="N3825" s="30">
        <f t="shared" si="214"/>
        <v>0.55000000000000004</v>
      </c>
      <c r="O3825" s="31">
        <v>1237.5</v>
      </c>
      <c r="P3825" s="31">
        <v>433.125</v>
      </c>
      <c r="Q3825" s="30">
        <f t="shared" si="215"/>
        <v>680.625</v>
      </c>
      <c r="R3825" s="27">
        <f t="shared" si="216"/>
        <v>2</v>
      </c>
    </row>
    <row r="3826" spans="1:18">
      <c r="A3826" s="1"/>
      <c r="B3826" s="6" t="s">
        <v>14</v>
      </c>
      <c r="C3826" s="6">
        <v>1185732</v>
      </c>
      <c r="D3826" s="7">
        <v>44249</v>
      </c>
      <c r="E3826" s="6" t="s">
        <v>15</v>
      </c>
      <c r="F3826" s="6" t="s">
        <v>129</v>
      </c>
      <c r="G3826" s="6" t="s">
        <v>130</v>
      </c>
      <c r="H3826" s="6" t="s">
        <v>19</v>
      </c>
      <c r="I3826" s="25">
        <v>0.45</v>
      </c>
      <c r="J3826" s="22">
        <v>2750</v>
      </c>
      <c r="K3826" s="23">
        <f t="shared" si="202"/>
        <v>1237.5</v>
      </c>
      <c r="L3826" s="23">
        <f t="shared" si="203"/>
        <v>309.375</v>
      </c>
      <c r="M3826" s="33">
        <v>0.25</v>
      </c>
      <c r="N3826" s="30">
        <f t="shared" si="214"/>
        <v>0.45</v>
      </c>
      <c r="O3826" s="31">
        <v>1237.5</v>
      </c>
      <c r="P3826" s="31">
        <v>309.375</v>
      </c>
      <c r="Q3826" s="30">
        <f t="shared" si="215"/>
        <v>556.875</v>
      </c>
      <c r="R3826" s="27">
        <f t="shared" si="216"/>
        <v>2</v>
      </c>
    </row>
    <row r="3827" spans="1:18">
      <c r="A3827" s="1"/>
      <c r="B3827" s="6" t="s">
        <v>14</v>
      </c>
      <c r="C3827" s="6">
        <v>1185732</v>
      </c>
      <c r="D3827" s="7">
        <v>44249</v>
      </c>
      <c r="E3827" s="6" t="s">
        <v>15</v>
      </c>
      <c r="F3827" s="6" t="s">
        <v>129</v>
      </c>
      <c r="G3827" s="6" t="s">
        <v>130</v>
      </c>
      <c r="H3827" s="6" t="s">
        <v>20</v>
      </c>
      <c r="I3827" s="25">
        <v>0.49999999999999994</v>
      </c>
      <c r="J3827" s="22">
        <v>1750</v>
      </c>
      <c r="K3827" s="23">
        <f t="shared" ref="K3827:K3889" si="217">I3827*J3827</f>
        <v>874.99999999999989</v>
      </c>
      <c r="L3827" s="23">
        <f t="shared" ref="L3827:L3889" si="218">K3827*M3827</f>
        <v>218.74999999999997</v>
      </c>
      <c r="M3827" s="33">
        <v>0.25</v>
      </c>
      <c r="N3827" s="30">
        <f t="shared" si="214"/>
        <v>0.5</v>
      </c>
      <c r="O3827" s="31">
        <v>875</v>
      </c>
      <c r="P3827" s="31">
        <v>218.75</v>
      </c>
      <c r="Q3827" s="30">
        <f t="shared" si="215"/>
        <v>437.49999999999994</v>
      </c>
      <c r="R3827" s="27">
        <f t="shared" si="216"/>
        <v>2</v>
      </c>
    </row>
    <row r="3828" spans="1:18">
      <c r="A3828" s="1"/>
      <c r="B3828" s="6" t="s">
        <v>14</v>
      </c>
      <c r="C3828" s="6">
        <v>1185732</v>
      </c>
      <c r="D3828" s="7">
        <v>44249</v>
      </c>
      <c r="E3828" s="6" t="s">
        <v>15</v>
      </c>
      <c r="F3828" s="6" t="s">
        <v>129</v>
      </c>
      <c r="G3828" s="6" t="s">
        <v>130</v>
      </c>
      <c r="H3828" s="6" t="s">
        <v>21</v>
      </c>
      <c r="I3828" s="25">
        <v>0.65000000000000013</v>
      </c>
      <c r="J3828" s="22">
        <v>2500</v>
      </c>
      <c r="K3828" s="23">
        <f t="shared" si="217"/>
        <v>1625.0000000000002</v>
      </c>
      <c r="L3828" s="23">
        <f t="shared" si="218"/>
        <v>406.25000000000006</v>
      </c>
      <c r="M3828" s="33">
        <v>0.25</v>
      </c>
      <c r="N3828" s="30">
        <f t="shared" si="214"/>
        <v>0.65</v>
      </c>
      <c r="O3828" s="31">
        <v>1625</v>
      </c>
      <c r="P3828" s="31">
        <v>406.25</v>
      </c>
      <c r="Q3828" s="30">
        <f t="shared" si="215"/>
        <v>1056.2500000000002</v>
      </c>
      <c r="R3828" s="27">
        <f t="shared" si="216"/>
        <v>2</v>
      </c>
    </row>
    <row r="3829" spans="1:18">
      <c r="A3829" s="1"/>
      <c r="B3829" s="6" t="s">
        <v>14</v>
      </c>
      <c r="C3829" s="6">
        <v>1185732</v>
      </c>
      <c r="D3829" s="7">
        <v>44249</v>
      </c>
      <c r="E3829" s="6" t="s">
        <v>15</v>
      </c>
      <c r="F3829" s="6" t="s">
        <v>129</v>
      </c>
      <c r="G3829" s="6" t="s">
        <v>130</v>
      </c>
      <c r="H3829" s="6" t="s">
        <v>22</v>
      </c>
      <c r="I3829" s="25">
        <v>0.55000000000000004</v>
      </c>
      <c r="J3829" s="22">
        <v>3500</v>
      </c>
      <c r="K3829" s="23">
        <f t="shared" si="217"/>
        <v>1925.0000000000002</v>
      </c>
      <c r="L3829" s="23">
        <f t="shared" si="218"/>
        <v>577.5</v>
      </c>
      <c r="M3829" s="33">
        <v>0.3</v>
      </c>
      <c r="N3829" s="30">
        <f t="shared" si="214"/>
        <v>0.55000000000000004</v>
      </c>
      <c r="O3829" s="31">
        <v>1925</v>
      </c>
      <c r="P3829" s="31">
        <v>577.5</v>
      </c>
      <c r="Q3829" s="30">
        <f t="shared" si="215"/>
        <v>1058.7500000000002</v>
      </c>
      <c r="R3829" s="27">
        <f t="shared" si="216"/>
        <v>2</v>
      </c>
    </row>
    <row r="3830" spans="1:18">
      <c r="A3830" s="1"/>
      <c r="B3830" s="6" t="s">
        <v>14</v>
      </c>
      <c r="C3830" s="6">
        <v>1185732</v>
      </c>
      <c r="D3830" s="7">
        <v>44275</v>
      </c>
      <c r="E3830" s="6" t="s">
        <v>15</v>
      </c>
      <c r="F3830" s="6" t="s">
        <v>129</v>
      </c>
      <c r="G3830" s="6" t="s">
        <v>130</v>
      </c>
      <c r="H3830" s="6" t="s">
        <v>17</v>
      </c>
      <c r="I3830" s="25">
        <v>0.55000000000000004</v>
      </c>
      <c r="J3830" s="22">
        <v>5450</v>
      </c>
      <c r="K3830" s="23">
        <f t="shared" si="217"/>
        <v>2997.5000000000005</v>
      </c>
      <c r="L3830" s="23">
        <f t="shared" si="218"/>
        <v>1049.1250000000002</v>
      </c>
      <c r="M3830" s="33">
        <v>0.35000000000000003</v>
      </c>
      <c r="N3830" s="30">
        <f t="shared" si="214"/>
        <v>0.55000000000000004</v>
      </c>
      <c r="O3830" s="31">
        <v>2997.5</v>
      </c>
      <c r="P3830" s="31">
        <v>1049.125</v>
      </c>
      <c r="Q3830" s="30">
        <f t="shared" si="215"/>
        <v>1648.6250000000005</v>
      </c>
      <c r="R3830" s="27">
        <f t="shared" si="216"/>
        <v>3</v>
      </c>
    </row>
    <row r="3831" spans="1:18">
      <c r="A3831" s="1"/>
      <c r="B3831" s="6" t="s">
        <v>14</v>
      </c>
      <c r="C3831" s="6">
        <v>1185732</v>
      </c>
      <c r="D3831" s="7">
        <v>44275</v>
      </c>
      <c r="E3831" s="6" t="s">
        <v>15</v>
      </c>
      <c r="F3831" s="6" t="s">
        <v>129</v>
      </c>
      <c r="G3831" s="6" t="s">
        <v>130</v>
      </c>
      <c r="H3831" s="6" t="s">
        <v>18</v>
      </c>
      <c r="I3831" s="25">
        <v>0.55000000000000004</v>
      </c>
      <c r="J3831" s="22">
        <v>2500</v>
      </c>
      <c r="K3831" s="23">
        <f t="shared" si="217"/>
        <v>1375</v>
      </c>
      <c r="L3831" s="23">
        <f t="shared" si="218"/>
        <v>481.25000000000006</v>
      </c>
      <c r="M3831" s="33">
        <v>0.35000000000000003</v>
      </c>
      <c r="N3831" s="30">
        <f t="shared" si="214"/>
        <v>0.55000000000000004</v>
      </c>
      <c r="O3831" s="31">
        <v>1375</v>
      </c>
      <c r="P3831" s="31">
        <v>481.25</v>
      </c>
      <c r="Q3831" s="30">
        <f t="shared" si="215"/>
        <v>756.25000000000011</v>
      </c>
      <c r="R3831" s="27">
        <f t="shared" si="216"/>
        <v>3</v>
      </c>
    </row>
    <row r="3832" spans="1:18">
      <c r="A3832" s="1"/>
      <c r="B3832" s="6" t="s">
        <v>14</v>
      </c>
      <c r="C3832" s="6">
        <v>1185732</v>
      </c>
      <c r="D3832" s="7">
        <v>44275</v>
      </c>
      <c r="E3832" s="6" t="s">
        <v>15</v>
      </c>
      <c r="F3832" s="6" t="s">
        <v>129</v>
      </c>
      <c r="G3832" s="6" t="s">
        <v>130</v>
      </c>
      <c r="H3832" s="6" t="s">
        <v>19</v>
      </c>
      <c r="I3832" s="25">
        <v>0.45</v>
      </c>
      <c r="J3832" s="22">
        <v>2750</v>
      </c>
      <c r="K3832" s="23">
        <f t="shared" si="217"/>
        <v>1237.5</v>
      </c>
      <c r="L3832" s="23">
        <f t="shared" si="218"/>
        <v>309.375</v>
      </c>
      <c r="M3832" s="33">
        <v>0.25</v>
      </c>
      <c r="N3832" s="30">
        <f t="shared" si="214"/>
        <v>0.45</v>
      </c>
      <c r="O3832" s="31">
        <v>1237.5</v>
      </c>
      <c r="P3832" s="31">
        <v>309.375</v>
      </c>
      <c r="Q3832" s="30">
        <f t="shared" si="215"/>
        <v>556.875</v>
      </c>
      <c r="R3832" s="27">
        <f t="shared" si="216"/>
        <v>3</v>
      </c>
    </row>
    <row r="3833" spans="1:18">
      <c r="A3833" s="1"/>
      <c r="B3833" s="6" t="s">
        <v>14</v>
      </c>
      <c r="C3833" s="6">
        <v>1185732</v>
      </c>
      <c r="D3833" s="7">
        <v>44275</v>
      </c>
      <c r="E3833" s="6" t="s">
        <v>15</v>
      </c>
      <c r="F3833" s="6" t="s">
        <v>129</v>
      </c>
      <c r="G3833" s="6" t="s">
        <v>130</v>
      </c>
      <c r="H3833" s="6" t="s">
        <v>20</v>
      </c>
      <c r="I3833" s="25">
        <v>0.49999999999999994</v>
      </c>
      <c r="J3833" s="22">
        <v>1250</v>
      </c>
      <c r="K3833" s="23">
        <f t="shared" si="217"/>
        <v>624.99999999999989</v>
      </c>
      <c r="L3833" s="23">
        <f t="shared" si="218"/>
        <v>156.24999999999997</v>
      </c>
      <c r="M3833" s="33">
        <v>0.25</v>
      </c>
      <c r="N3833" s="30">
        <f t="shared" si="214"/>
        <v>0.5</v>
      </c>
      <c r="O3833" s="31">
        <v>625</v>
      </c>
      <c r="P3833" s="31">
        <v>156.25</v>
      </c>
      <c r="Q3833" s="30">
        <f t="shared" si="215"/>
        <v>312.49999999999994</v>
      </c>
      <c r="R3833" s="27">
        <f t="shared" si="216"/>
        <v>3</v>
      </c>
    </row>
    <row r="3834" spans="1:18">
      <c r="A3834" s="1"/>
      <c r="B3834" s="6" t="s">
        <v>14</v>
      </c>
      <c r="C3834" s="6">
        <v>1185732</v>
      </c>
      <c r="D3834" s="7">
        <v>44275</v>
      </c>
      <c r="E3834" s="6" t="s">
        <v>15</v>
      </c>
      <c r="F3834" s="6" t="s">
        <v>129</v>
      </c>
      <c r="G3834" s="6" t="s">
        <v>130</v>
      </c>
      <c r="H3834" s="6" t="s">
        <v>21</v>
      </c>
      <c r="I3834" s="25">
        <v>0.65000000000000013</v>
      </c>
      <c r="J3834" s="22">
        <v>1750</v>
      </c>
      <c r="K3834" s="23">
        <f t="shared" si="217"/>
        <v>1137.5000000000002</v>
      </c>
      <c r="L3834" s="23">
        <f t="shared" si="218"/>
        <v>284.37500000000006</v>
      </c>
      <c r="M3834" s="33">
        <v>0.25</v>
      </c>
      <c r="N3834" s="30">
        <f t="shared" si="214"/>
        <v>0.65</v>
      </c>
      <c r="O3834" s="31">
        <v>1137.5</v>
      </c>
      <c r="P3834" s="31">
        <v>284.375</v>
      </c>
      <c r="Q3834" s="30">
        <f t="shared" si="215"/>
        <v>739.37500000000023</v>
      </c>
      <c r="R3834" s="27">
        <f t="shared" si="216"/>
        <v>3</v>
      </c>
    </row>
    <row r="3835" spans="1:18">
      <c r="A3835" s="1"/>
      <c r="B3835" s="6" t="s">
        <v>14</v>
      </c>
      <c r="C3835" s="6">
        <v>1185732</v>
      </c>
      <c r="D3835" s="7">
        <v>44275</v>
      </c>
      <c r="E3835" s="6" t="s">
        <v>15</v>
      </c>
      <c r="F3835" s="6" t="s">
        <v>129</v>
      </c>
      <c r="G3835" s="6" t="s">
        <v>130</v>
      </c>
      <c r="H3835" s="6" t="s">
        <v>22</v>
      </c>
      <c r="I3835" s="25">
        <v>0.55000000000000004</v>
      </c>
      <c r="J3835" s="22">
        <v>2750</v>
      </c>
      <c r="K3835" s="23">
        <f t="shared" si="217"/>
        <v>1512.5000000000002</v>
      </c>
      <c r="L3835" s="23">
        <f t="shared" si="218"/>
        <v>453.75000000000006</v>
      </c>
      <c r="M3835" s="33">
        <v>0.3</v>
      </c>
      <c r="N3835" s="30">
        <f t="shared" si="214"/>
        <v>0.55000000000000004</v>
      </c>
      <c r="O3835" s="31">
        <v>1512.5</v>
      </c>
      <c r="P3835" s="31">
        <v>453.75</v>
      </c>
      <c r="Q3835" s="30">
        <f t="shared" si="215"/>
        <v>831.87500000000023</v>
      </c>
      <c r="R3835" s="27">
        <f t="shared" si="216"/>
        <v>3</v>
      </c>
    </row>
    <row r="3836" spans="1:18">
      <c r="A3836" s="1"/>
      <c r="B3836" s="6" t="s">
        <v>14</v>
      </c>
      <c r="C3836" s="6">
        <v>1185732</v>
      </c>
      <c r="D3836" s="7">
        <v>44307</v>
      </c>
      <c r="E3836" s="6" t="s">
        <v>15</v>
      </c>
      <c r="F3836" s="6" t="s">
        <v>129</v>
      </c>
      <c r="G3836" s="6" t="s">
        <v>130</v>
      </c>
      <c r="H3836" s="6" t="s">
        <v>17</v>
      </c>
      <c r="I3836" s="25">
        <v>0.55000000000000004</v>
      </c>
      <c r="J3836" s="22">
        <v>5250</v>
      </c>
      <c r="K3836" s="23">
        <f t="shared" si="217"/>
        <v>2887.5000000000005</v>
      </c>
      <c r="L3836" s="23">
        <f t="shared" si="218"/>
        <v>1010.6250000000002</v>
      </c>
      <c r="M3836" s="33">
        <v>0.35000000000000003</v>
      </c>
      <c r="N3836" s="30">
        <f t="shared" si="214"/>
        <v>0.55000000000000004</v>
      </c>
      <c r="O3836" s="31">
        <v>2887.5</v>
      </c>
      <c r="P3836" s="31">
        <v>1010.625</v>
      </c>
      <c r="Q3836" s="30">
        <f t="shared" si="215"/>
        <v>1588.1250000000005</v>
      </c>
      <c r="R3836" s="27">
        <f t="shared" si="216"/>
        <v>4</v>
      </c>
    </row>
    <row r="3837" spans="1:18">
      <c r="A3837" s="1"/>
      <c r="B3837" s="6" t="s">
        <v>14</v>
      </c>
      <c r="C3837" s="6">
        <v>1185732</v>
      </c>
      <c r="D3837" s="7">
        <v>44307</v>
      </c>
      <c r="E3837" s="6" t="s">
        <v>15</v>
      </c>
      <c r="F3837" s="6" t="s">
        <v>129</v>
      </c>
      <c r="G3837" s="6" t="s">
        <v>130</v>
      </c>
      <c r="H3837" s="6" t="s">
        <v>18</v>
      </c>
      <c r="I3837" s="25">
        <v>0.55000000000000004</v>
      </c>
      <c r="J3837" s="22">
        <v>2250</v>
      </c>
      <c r="K3837" s="23">
        <f t="shared" si="217"/>
        <v>1237.5</v>
      </c>
      <c r="L3837" s="23">
        <f t="shared" si="218"/>
        <v>433.12500000000006</v>
      </c>
      <c r="M3837" s="33">
        <v>0.35000000000000003</v>
      </c>
      <c r="N3837" s="30">
        <f t="shared" si="214"/>
        <v>0.55000000000000004</v>
      </c>
      <c r="O3837" s="31">
        <v>1237.5</v>
      </c>
      <c r="P3837" s="31">
        <v>433.125</v>
      </c>
      <c r="Q3837" s="30">
        <f t="shared" si="215"/>
        <v>680.625</v>
      </c>
      <c r="R3837" s="27">
        <f t="shared" si="216"/>
        <v>4</v>
      </c>
    </row>
    <row r="3838" spans="1:18">
      <c r="A3838" s="1"/>
      <c r="B3838" s="6" t="s">
        <v>14</v>
      </c>
      <c r="C3838" s="6">
        <v>1185732</v>
      </c>
      <c r="D3838" s="7">
        <v>44307</v>
      </c>
      <c r="E3838" s="6" t="s">
        <v>15</v>
      </c>
      <c r="F3838" s="6" t="s">
        <v>129</v>
      </c>
      <c r="G3838" s="6" t="s">
        <v>130</v>
      </c>
      <c r="H3838" s="6" t="s">
        <v>19</v>
      </c>
      <c r="I3838" s="25">
        <v>0.45</v>
      </c>
      <c r="J3838" s="22">
        <v>2250</v>
      </c>
      <c r="K3838" s="23">
        <f t="shared" si="217"/>
        <v>1012.5</v>
      </c>
      <c r="L3838" s="23">
        <f t="shared" si="218"/>
        <v>253.125</v>
      </c>
      <c r="M3838" s="33">
        <v>0.25</v>
      </c>
      <c r="N3838" s="30">
        <f t="shared" si="214"/>
        <v>0.45</v>
      </c>
      <c r="O3838" s="31">
        <v>1012.5</v>
      </c>
      <c r="P3838" s="31">
        <v>253.125</v>
      </c>
      <c r="Q3838" s="30">
        <f t="shared" si="215"/>
        <v>455.625</v>
      </c>
      <c r="R3838" s="27">
        <f t="shared" si="216"/>
        <v>4</v>
      </c>
    </row>
    <row r="3839" spans="1:18">
      <c r="A3839" s="1"/>
      <c r="B3839" s="6" t="s">
        <v>14</v>
      </c>
      <c r="C3839" s="6">
        <v>1185732</v>
      </c>
      <c r="D3839" s="7">
        <v>44307</v>
      </c>
      <c r="E3839" s="6" t="s">
        <v>15</v>
      </c>
      <c r="F3839" s="6" t="s">
        <v>129</v>
      </c>
      <c r="G3839" s="6" t="s">
        <v>130</v>
      </c>
      <c r="H3839" s="6" t="s">
        <v>20</v>
      </c>
      <c r="I3839" s="25">
        <v>0.49999999999999994</v>
      </c>
      <c r="J3839" s="22">
        <v>1500</v>
      </c>
      <c r="K3839" s="23">
        <f t="shared" si="217"/>
        <v>749.99999999999989</v>
      </c>
      <c r="L3839" s="23">
        <f t="shared" si="218"/>
        <v>187.49999999999997</v>
      </c>
      <c r="M3839" s="33">
        <v>0.25</v>
      </c>
      <c r="N3839" s="30">
        <f t="shared" si="214"/>
        <v>0.5</v>
      </c>
      <c r="O3839" s="31">
        <v>750</v>
      </c>
      <c r="P3839" s="31">
        <v>187.5</v>
      </c>
      <c r="Q3839" s="30">
        <f t="shared" si="215"/>
        <v>374.99999999999994</v>
      </c>
      <c r="R3839" s="27">
        <f t="shared" si="216"/>
        <v>4</v>
      </c>
    </row>
    <row r="3840" spans="1:18">
      <c r="A3840" s="1"/>
      <c r="B3840" s="6" t="s">
        <v>14</v>
      </c>
      <c r="C3840" s="6">
        <v>1185732</v>
      </c>
      <c r="D3840" s="7">
        <v>44307</v>
      </c>
      <c r="E3840" s="6" t="s">
        <v>15</v>
      </c>
      <c r="F3840" s="6" t="s">
        <v>129</v>
      </c>
      <c r="G3840" s="6" t="s">
        <v>130</v>
      </c>
      <c r="H3840" s="6" t="s">
        <v>21</v>
      </c>
      <c r="I3840" s="25">
        <v>0.60000000000000009</v>
      </c>
      <c r="J3840" s="22">
        <v>1500</v>
      </c>
      <c r="K3840" s="23">
        <f t="shared" si="217"/>
        <v>900.00000000000011</v>
      </c>
      <c r="L3840" s="23">
        <f t="shared" si="218"/>
        <v>225.00000000000003</v>
      </c>
      <c r="M3840" s="33">
        <v>0.25</v>
      </c>
      <c r="N3840" s="30">
        <f t="shared" si="214"/>
        <v>0.6</v>
      </c>
      <c r="O3840" s="31">
        <v>900</v>
      </c>
      <c r="P3840" s="31">
        <v>225</v>
      </c>
      <c r="Q3840" s="30">
        <f t="shared" si="215"/>
        <v>540</v>
      </c>
      <c r="R3840" s="27">
        <f t="shared" si="216"/>
        <v>4</v>
      </c>
    </row>
    <row r="3841" spans="1:18">
      <c r="A3841" s="1"/>
      <c r="B3841" s="6" t="s">
        <v>14</v>
      </c>
      <c r="C3841" s="6">
        <v>1185732</v>
      </c>
      <c r="D3841" s="7">
        <v>44307</v>
      </c>
      <c r="E3841" s="6" t="s">
        <v>15</v>
      </c>
      <c r="F3841" s="6" t="s">
        <v>129</v>
      </c>
      <c r="G3841" s="6" t="s">
        <v>130</v>
      </c>
      <c r="H3841" s="6" t="s">
        <v>22</v>
      </c>
      <c r="I3841" s="25">
        <v>0.5</v>
      </c>
      <c r="J3841" s="22">
        <v>3000</v>
      </c>
      <c r="K3841" s="23">
        <f t="shared" si="217"/>
        <v>1500</v>
      </c>
      <c r="L3841" s="23">
        <f t="shared" si="218"/>
        <v>450</v>
      </c>
      <c r="M3841" s="33">
        <v>0.3</v>
      </c>
      <c r="N3841" s="30">
        <f t="shared" si="214"/>
        <v>0.5</v>
      </c>
      <c r="O3841" s="31">
        <v>1500</v>
      </c>
      <c r="P3841" s="31">
        <v>450</v>
      </c>
      <c r="Q3841" s="30">
        <f t="shared" si="215"/>
        <v>750</v>
      </c>
      <c r="R3841" s="27">
        <f t="shared" si="216"/>
        <v>4</v>
      </c>
    </row>
    <row r="3842" spans="1:18">
      <c r="A3842" s="1"/>
      <c r="B3842" s="6" t="s">
        <v>14</v>
      </c>
      <c r="C3842" s="6">
        <v>1185732</v>
      </c>
      <c r="D3842" s="7">
        <v>44336</v>
      </c>
      <c r="E3842" s="6" t="s">
        <v>15</v>
      </c>
      <c r="F3842" s="6" t="s">
        <v>129</v>
      </c>
      <c r="G3842" s="6" t="s">
        <v>130</v>
      </c>
      <c r="H3842" s="6" t="s">
        <v>17</v>
      </c>
      <c r="I3842" s="25">
        <v>0.65</v>
      </c>
      <c r="J3842" s="22">
        <v>5700</v>
      </c>
      <c r="K3842" s="23">
        <f t="shared" si="217"/>
        <v>3705</v>
      </c>
      <c r="L3842" s="23">
        <f t="shared" si="218"/>
        <v>1296.7500000000002</v>
      </c>
      <c r="M3842" s="33">
        <v>0.35000000000000003</v>
      </c>
      <c r="N3842" s="30">
        <f t="shared" si="214"/>
        <v>0.65</v>
      </c>
      <c r="O3842" s="31">
        <v>3705</v>
      </c>
      <c r="P3842" s="31">
        <v>1296.75</v>
      </c>
      <c r="Q3842" s="30">
        <f t="shared" si="215"/>
        <v>2408.25</v>
      </c>
      <c r="R3842" s="27">
        <f t="shared" si="216"/>
        <v>5</v>
      </c>
    </row>
    <row r="3843" spans="1:18">
      <c r="A3843" s="1"/>
      <c r="B3843" s="6" t="s">
        <v>14</v>
      </c>
      <c r="C3843" s="6">
        <v>1185732</v>
      </c>
      <c r="D3843" s="7">
        <v>44336</v>
      </c>
      <c r="E3843" s="6" t="s">
        <v>15</v>
      </c>
      <c r="F3843" s="6" t="s">
        <v>129</v>
      </c>
      <c r="G3843" s="6" t="s">
        <v>130</v>
      </c>
      <c r="H3843" s="6" t="s">
        <v>18</v>
      </c>
      <c r="I3843" s="25">
        <v>0.60000000000000009</v>
      </c>
      <c r="J3843" s="22">
        <v>2750</v>
      </c>
      <c r="K3843" s="23">
        <f t="shared" si="217"/>
        <v>1650.0000000000002</v>
      </c>
      <c r="L3843" s="23">
        <f t="shared" si="218"/>
        <v>577.50000000000011</v>
      </c>
      <c r="M3843" s="33">
        <v>0.35000000000000003</v>
      </c>
      <c r="N3843" s="30">
        <f t="shared" ref="N3843:N3906" si="219">_xlfn.NUMBERVALUE(SUBSTITUTE(I3843,"$",""))</f>
        <v>0.6</v>
      </c>
      <c r="O3843" s="31">
        <v>1650</v>
      </c>
      <c r="P3843" s="31">
        <v>577.5</v>
      </c>
      <c r="Q3843" s="30">
        <f t="shared" ref="Q3843:Q3906" si="220">N3843*K3843</f>
        <v>990.00000000000011</v>
      </c>
      <c r="R3843" s="27">
        <f t="shared" si="216"/>
        <v>5</v>
      </c>
    </row>
    <row r="3844" spans="1:18">
      <c r="A3844" s="1"/>
      <c r="B3844" s="6" t="s">
        <v>14</v>
      </c>
      <c r="C3844" s="6">
        <v>1185732</v>
      </c>
      <c r="D3844" s="7">
        <v>44336</v>
      </c>
      <c r="E3844" s="6" t="s">
        <v>15</v>
      </c>
      <c r="F3844" s="6" t="s">
        <v>129</v>
      </c>
      <c r="G3844" s="6" t="s">
        <v>130</v>
      </c>
      <c r="H3844" s="6" t="s">
        <v>19</v>
      </c>
      <c r="I3844" s="25">
        <v>0.55000000000000004</v>
      </c>
      <c r="J3844" s="22">
        <v>3000</v>
      </c>
      <c r="K3844" s="23">
        <f t="shared" si="217"/>
        <v>1650.0000000000002</v>
      </c>
      <c r="L3844" s="23">
        <f t="shared" si="218"/>
        <v>412.50000000000006</v>
      </c>
      <c r="M3844" s="33">
        <v>0.25</v>
      </c>
      <c r="N3844" s="30">
        <f t="shared" si="219"/>
        <v>0.55000000000000004</v>
      </c>
      <c r="O3844" s="31">
        <v>1650</v>
      </c>
      <c r="P3844" s="31">
        <v>412.5</v>
      </c>
      <c r="Q3844" s="30">
        <f t="shared" si="220"/>
        <v>907.50000000000023</v>
      </c>
      <c r="R3844" s="27">
        <f t="shared" si="216"/>
        <v>5</v>
      </c>
    </row>
    <row r="3845" spans="1:18">
      <c r="A3845" s="1"/>
      <c r="B3845" s="6" t="s">
        <v>14</v>
      </c>
      <c r="C3845" s="6">
        <v>1185732</v>
      </c>
      <c r="D3845" s="7">
        <v>44336</v>
      </c>
      <c r="E3845" s="6" t="s">
        <v>15</v>
      </c>
      <c r="F3845" s="6" t="s">
        <v>129</v>
      </c>
      <c r="G3845" s="6" t="s">
        <v>130</v>
      </c>
      <c r="H3845" s="6" t="s">
        <v>20</v>
      </c>
      <c r="I3845" s="25">
        <v>0.55000000000000004</v>
      </c>
      <c r="J3845" s="22">
        <v>2500</v>
      </c>
      <c r="K3845" s="23">
        <f t="shared" si="217"/>
        <v>1375</v>
      </c>
      <c r="L3845" s="23">
        <f t="shared" si="218"/>
        <v>343.75</v>
      </c>
      <c r="M3845" s="33">
        <v>0.25</v>
      </c>
      <c r="N3845" s="30">
        <f t="shared" si="219"/>
        <v>0.55000000000000004</v>
      </c>
      <c r="O3845" s="31">
        <v>1375</v>
      </c>
      <c r="P3845" s="31">
        <v>343.75</v>
      </c>
      <c r="Q3845" s="30">
        <f t="shared" si="220"/>
        <v>756.25000000000011</v>
      </c>
      <c r="R3845" s="27">
        <f t="shared" si="216"/>
        <v>5</v>
      </c>
    </row>
    <row r="3846" spans="1:18">
      <c r="A3846" s="1"/>
      <c r="B3846" s="6" t="s">
        <v>14</v>
      </c>
      <c r="C3846" s="6">
        <v>1185732</v>
      </c>
      <c r="D3846" s="7">
        <v>44336</v>
      </c>
      <c r="E3846" s="6" t="s">
        <v>15</v>
      </c>
      <c r="F3846" s="6" t="s">
        <v>129</v>
      </c>
      <c r="G3846" s="6" t="s">
        <v>130</v>
      </c>
      <c r="H3846" s="6" t="s">
        <v>21</v>
      </c>
      <c r="I3846" s="25">
        <v>0.65</v>
      </c>
      <c r="J3846" s="22">
        <v>2750</v>
      </c>
      <c r="K3846" s="23">
        <f t="shared" si="217"/>
        <v>1787.5</v>
      </c>
      <c r="L3846" s="23">
        <f t="shared" si="218"/>
        <v>446.875</v>
      </c>
      <c r="M3846" s="33">
        <v>0.25</v>
      </c>
      <c r="N3846" s="30">
        <f t="shared" si="219"/>
        <v>0.65</v>
      </c>
      <c r="O3846" s="31">
        <v>1787.5</v>
      </c>
      <c r="P3846" s="31">
        <v>446.875</v>
      </c>
      <c r="Q3846" s="30">
        <f t="shared" si="220"/>
        <v>1161.875</v>
      </c>
      <c r="R3846" s="27">
        <f t="shared" si="216"/>
        <v>5</v>
      </c>
    </row>
    <row r="3847" spans="1:18">
      <c r="A3847" s="1"/>
      <c r="B3847" s="6" t="s">
        <v>14</v>
      </c>
      <c r="C3847" s="6">
        <v>1185732</v>
      </c>
      <c r="D3847" s="7">
        <v>44336</v>
      </c>
      <c r="E3847" s="6" t="s">
        <v>15</v>
      </c>
      <c r="F3847" s="6" t="s">
        <v>129</v>
      </c>
      <c r="G3847" s="6" t="s">
        <v>130</v>
      </c>
      <c r="H3847" s="6" t="s">
        <v>22</v>
      </c>
      <c r="I3847" s="25">
        <v>0.70000000000000007</v>
      </c>
      <c r="J3847" s="22">
        <v>4000</v>
      </c>
      <c r="K3847" s="23">
        <f t="shared" si="217"/>
        <v>2800.0000000000005</v>
      </c>
      <c r="L3847" s="23">
        <f t="shared" si="218"/>
        <v>840.00000000000011</v>
      </c>
      <c r="M3847" s="33">
        <v>0.3</v>
      </c>
      <c r="N3847" s="30">
        <f t="shared" si="219"/>
        <v>0.7</v>
      </c>
      <c r="O3847" s="31">
        <v>2800</v>
      </c>
      <c r="P3847" s="31">
        <v>840</v>
      </c>
      <c r="Q3847" s="30">
        <f t="shared" si="220"/>
        <v>1960.0000000000002</v>
      </c>
      <c r="R3847" s="27">
        <f t="shared" si="216"/>
        <v>5</v>
      </c>
    </row>
    <row r="3848" spans="1:18">
      <c r="A3848" s="1"/>
      <c r="B3848" s="6" t="s">
        <v>14</v>
      </c>
      <c r="C3848" s="6">
        <v>1185732</v>
      </c>
      <c r="D3848" s="7">
        <v>44369</v>
      </c>
      <c r="E3848" s="6" t="s">
        <v>15</v>
      </c>
      <c r="F3848" s="6" t="s">
        <v>129</v>
      </c>
      <c r="G3848" s="6" t="s">
        <v>130</v>
      </c>
      <c r="H3848" s="6" t="s">
        <v>17</v>
      </c>
      <c r="I3848" s="25">
        <v>0.65</v>
      </c>
      <c r="J3848" s="22">
        <v>6500</v>
      </c>
      <c r="K3848" s="23">
        <f t="shared" si="217"/>
        <v>4225</v>
      </c>
      <c r="L3848" s="23">
        <f t="shared" si="218"/>
        <v>1478.7500000000002</v>
      </c>
      <c r="M3848" s="33">
        <v>0.35000000000000003</v>
      </c>
      <c r="N3848" s="30">
        <f t="shared" si="219"/>
        <v>0.65</v>
      </c>
      <c r="O3848" s="31">
        <v>4225</v>
      </c>
      <c r="P3848" s="31">
        <v>1478.75</v>
      </c>
      <c r="Q3848" s="30">
        <f t="shared" si="220"/>
        <v>2746.25</v>
      </c>
      <c r="R3848" s="27">
        <f t="shared" ref="R3848:R3911" si="221">MONTH(D3848)</f>
        <v>6</v>
      </c>
    </row>
    <row r="3849" spans="1:18">
      <c r="A3849" s="1"/>
      <c r="B3849" s="6" t="s">
        <v>14</v>
      </c>
      <c r="C3849" s="6">
        <v>1185732</v>
      </c>
      <c r="D3849" s="7">
        <v>44369</v>
      </c>
      <c r="E3849" s="6" t="s">
        <v>15</v>
      </c>
      <c r="F3849" s="6" t="s">
        <v>129</v>
      </c>
      <c r="G3849" s="6" t="s">
        <v>130</v>
      </c>
      <c r="H3849" s="6" t="s">
        <v>18</v>
      </c>
      <c r="I3849" s="25">
        <v>0.60000000000000009</v>
      </c>
      <c r="J3849" s="22">
        <v>4000</v>
      </c>
      <c r="K3849" s="23">
        <f t="shared" si="217"/>
        <v>2400.0000000000005</v>
      </c>
      <c r="L3849" s="23">
        <f t="shared" si="218"/>
        <v>840.00000000000023</v>
      </c>
      <c r="M3849" s="33">
        <v>0.35000000000000003</v>
      </c>
      <c r="N3849" s="30">
        <f t="shared" si="219"/>
        <v>0.6</v>
      </c>
      <c r="O3849" s="31">
        <v>2400</v>
      </c>
      <c r="P3849" s="31">
        <v>840</v>
      </c>
      <c r="Q3849" s="30">
        <f t="shared" si="220"/>
        <v>1440.0000000000002</v>
      </c>
      <c r="R3849" s="27">
        <f t="shared" si="221"/>
        <v>6</v>
      </c>
    </row>
    <row r="3850" spans="1:18">
      <c r="A3850" s="1"/>
      <c r="B3850" s="6" t="s">
        <v>14</v>
      </c>
      <c r="C3850" s="6">
        <v>1185732</v>
      </c>
      <c r="D3850" s="7">
        <v>44369</v>
      </c>
      <c r="E3850" s="6" t="s">
        <v>15</v>
      </c>
      <c r="F3850" s="6" t="s">
        <v>129</v>
      </c>
      <c r="G3850" s="6" t="s">
        <v>130</v>
      </c>
      <c r="H3850" s="6" t="s">
        <v>19</v>
      </c>
      <c r="I3850" s="25">
        <v>0.55000000000000004</v>
      </c>
      <c r="J3850" s="22">
        <v>3250</v>
      </c>
      <c r="K3850" s="23">
        <f t="shared" si="217"/>
        <v>1787.5000000000002</v>
      </c>
      <c r="L3850" s="23">
        <f t="shared" si="218"/>
        <v>446.87500000000006</v>
      </c>
      <c r="M3850" s="33">
        <v>0.25</v>
      </c>
      <c r="N3850" s="30">
        <f t="shared" si="219"/>
        <v>0.55000000000000004</v>
      </c>
      <c r="O3850" s="31">
        <v>1787.5</v>
      </c>
      <c r="P3850" s="31">
        <v>446.875</v>
      </c>
      <c r="Q3850" s="30">
        <f t="shared" si="220"/>
        <v>983.12500000000023</v>
      </c>
      <c r="R3850" s="27">
        <f t="shared" si="221"/>
        <v>6</v>
      </c>
    </row>
    <row r="3851" spans="1:18">
      <c r="A3851" s="1"/>
      <c r="B3851" s="6" t="s">
        <v>14</v>
      </c>
      <c r="C3851" s="6">
        <v>1185732</v>
      </c>
      <c r="D3851" s="7">
        <v>44369</v>
      </c>
      <c r="E3851" s="6" t="s">
        <v>15</v>
      </c>
      <c r="F3851" s="6" t="s">
        <v>129</v>
      </c>
      <c r="G3851" s="6" t="s">
        <v>130</v>
      </c>
      <c r="H3851" s="6" t="s">
        <v>20</v>
      </c>
      <c r="I3851" s="25">
        <v>0.55000000000000004</v>
      </c>
      <c r="J3851" s="22">
        <v>3000</v>
      </c>
      <c r="K3851" s="23">
        <f t="shared" si="217"/>
        <v>1650.0000000000002</v>
      </c>
      <c r="L3851" s="23">
        <f t="shared" si="218"/>
        <v>412.50000000000006</v>
      </c>
      <c r="M3851" s="33">
        <v>0.25</v>
      </c>
      <c r="N3851" s="30">
        <f t="shared" si="219"/>
        <v>0.55000000000000004</v>
      </c>
      <c r="O3851" s="31">
        <v>1650</v>
      </c>
      <c r="P3851" s="31">
        <v>412.5</v>
      </c>
      <c r="Q3851" s="30">
        <f t="shared" si="220"/>
        <v>907.50000000000023</v>
      </c>
      <c r="R3851" s="27">
        <f t="shared" si="221"/>
        <v>6</v>
      </c>
    </row>
    <row r="3852" spans="1:18">
      <c r="A3852" s="1"/>
      <c r="B3852" s="6" t="s">
        <v>14</v>
      </c>
      <c r="C3852" s="6">
        <v>1185732</v>
      </c>
      <c r="D3852" s="7">
        <v>44369</v>
      </c>
      <c r="E3852" s="6" t="s">
        <v>15</v>
      </c>
      <c r="F3852" s="6" t="s">
        <v>129</v>
      </c>
      <c r="G3852" s="6" t="s">
        <v>130</v>
      </c>
      <c r="H3852" s="6" t="s">
        <v>21</v>
      </c>
      <c r="I3852" s="25">
        <v>0.65</v>
      </c>
      <c r="J3852" s="22">
        <v>3000</v>
      </c>
      <c r="K3852" s="23">
        <f t="shared" si="217"/>
        <v>1950</v>
      </c>
      <c r="L3852" s="23">
        <f t="shared" si="218"/>
        <v>487.5</v>
      </c>
      <c r="M3852" s="33">
        <v>0.25</v>
      </c>
      <c r="N3852" s="30">
        <f t="shared" si="219"/>
        <v>0.65</v>
      </c>
      <c r="O3852" s="31">
        <v>1950</v>
      </c>
      <c r="P3852" s="31">
        <v>487.5</v>
      </c>
      <c r="Q3852" s="30">
        <f t="shared" si="220"/>
        <v>1267.5</v>
      </c>
      <c r="R3852" s="27">
        <f t="shared" si="221"/>
        <v>6</v>
      </c>
    </row>
    <row r="3853" spans="1:18">
      <c r="A3853" s="1"/>
      <c r="B3853" s="6" t="s">
        <v>14</v>
      </c>
      <c r="C3853" s="6">
        <v>1185732</v>
      </c>
      <c r="D3853" s="7">
        <v>44369</v>
      </c>
      <c r="E3853" s="6" t="s">
        <v>15</v>
      </c>
      <c r="F3853" s="6" t="s">
        <v>129</v>
      </c>
      <c r="G3853" s="6" t="s">
        <v>130</v>
      </c>
      <c r="H3853" s="6" t="s">
        <v>22</v>
      </c>
      <c r="I3853" s="25">
        <v>0.70000000000000007</v>
      </c>
      <c r="J3853" s="22">
        <v>4500</v>
      </c>
      <c r="K3853" s="23">
        <f t="shared" si="217"/>
        <v>3150.0000000000005</v>
      </c>
      <c r="L3853" s="23">
        <f t="shared" si="218"/>
        <v>945.00000000000011</v>
      </c>
      <c r="M3853" s="33">
        <v>0.3</v>
      </c>
      <c r="N3853" s="30">
        <f t="shared" si="219"/>
        <v>0.7</v>
      </c>
      <c r="O3853" s="31">
        <v>3150</v>
      </c>
      <c r="P3853" s="31">
        <v>945</v>
      </c>
      <c r="Q3853" s="30">
        <f t="shared" si="220"/>
        <v>2205</v>
      </c>
      <c r="R3853" s="27">
        <f t="shared" si="221"/>
        <v>6</v>
      </c>
    </row>
    <row r="3854" spans="1:18">
      <c r="A3854" s="1"/>
      <c r="B3854" s="6" t="s">
        <v>14</v>
      </c>
      <c r="C3854" s="6">
        <v>1185732</v>
      </c>
      <c r="D3854" s="7">
        <v>44397</v>
      </c>
      <c r="E3854" s="6" t="s">
        <v>15</v>
      </c>
      <c r="F3854" s="6" t="s">
        <v>129</v>
      </c>
      <c r="G3854" s="6" t="s">
        <v>130</v>
      </c>
      <c r="H3854" s="6" t="s">
        <v>17</v>
      </c>
      <c r="I3854" s="25">
        <v>0.65</v>
      </c>
      <c r="J3854" s="22">
        <v>6750</v>
      </c>
      <c r="K3854" s="23">
        <f t="shared" si="217"/>
        <v>4387.5</v>
      </c>
      <c r="L3854" s="23">
        <f t="shared" si="218"/>
        <v>1535.6250000000002</v>
      </c>
      <c r="M3854" s="33">
        <v>0.35000000000000003</v>
      </c>
      <c r="N3854" s="30">
        <f t="shared" si="219"/>
        <v>0.65</v>
      </c>
      <c r="O3854" s="31">
        <v>4387.5</v>
      </c>
      <c r="P3854" s="31">
        <v>1535.625</v>
      </c>
      <c r="Q3854" s="30">
        <f t="shared" si="220"/>
        <v>2851.875</v>
      </c>
      <c r="R3854" s="27">
        <f t="shared" si="221"/>
        <v>7</v>
      </c>
    </row>
    <row r="3855" spans="1:18">
      <c r="A3855" s="1"/>
      <c r="B3855" s="6" t="s">
        <v>14</v>
      </c>
      <c r="C3855" s="6">
        <v>1185732</v>
      </c>
      <c r="D3855" s="7">
        <v>44397</v>
      </c>
      <c r="E3855" s="6" t="s">
        <v>15</v>
      </c>
      <c r="F3855" s="6" t="s">
        <v>129</v>
      </c>
      <c r="G3855" s="6" t="s">
        <v>130</v>
      </c>
      <c r="H3855" s="6" t="s">
        <v>18</v>
      </c>
      <c r="I3855" s="25">
        <v>0.60000000000000009</v>
      </c>
      <c r="J3855" s="22">
        <v>4250</v>
      </c>
      <c r="K3855" s="23">
        <f t="shared" si="217"/>
        <v>2550.0000000000005</v>
      </c>
      <c r="L3855" s="23">
        <f t="shared" si="218"/>
        <v>892.50000000000023</v>
      </c>
      <c r="M3855" s="33">
        <v>0.35000000000000003</v>
      </c>
      <c r="N3855" s="30">
        <f t="shared" si="219"/>
        <v>0.6</v>
      </c>
      <c r="O3855" s="31">
        <v>2550</v>
      </c>
      <c r="P3855" s="31">
        <v>892.5</v>
      </c>
      <c r="Q3855" s="30">
        <f t="shared" si="220"/>
        <v>1530.0000000000002</v>
      </c>
      <c r="R3855" s="27">
        <f t="shared" si="221"/>
        <v>7</v>
      </c>
    </row>
    <row r="3856" spans="1:18">
      <c r="A3856" s="1"/>
      <c r="B3856" s="6" t="s">
        <v>14</v>
      </c>
      <c r="C3856" s="6">
        <v>1185732</v>
      </c>
      <c r="D3856" s="7">
        <v>44397</v>
      </c>
      <c r="E3856" s="6" t="s">
        <v>15</v>
      </c>
      <c r="F3856" s="6" t="s">
        <v>129</v>
      </c>
      <c r="G3856" s="6" t="s">
        <v>130</v>
      </c>
      <c r="H3856" s="6" t="s">
        <v>19</v>
      </c>
      <c r="I3856" s="25">
        <v>0.55000000000000004</v>
      </c>
      <c r="J3856" s="22">
        <v>3500</v>
      </c>
      <c r="K3856" s="23">
        <f t="shared" si="217"/>
        <v>1925.0000000000002</v>
      </c>
      <c r="L3856" s="23">
        <f t="shared" si="218"/>
        <v>481.25000000000006</v>
      </c>
      <c r="M3856" s="33">
        <v>0.25</v>
      </c>
      <c r="N3856" s="30">
        <f t="shared" si="219"/>
        <v>0.55000000000000004</v>
      </c>
      <c r="O3856" s="31">
        <v>1925</v>
      </c>
      <c r="P3856" s="31">
        <v>481.25</v>
      </c>
      <c r="Q3856" s="30">
        <f t="shared" si="220"/>
        <v>1058.7500000000002</v>
      </c>
      <c r="R3856" s="27">
        <f t="shared" si="221"/>
        <v>7</v>
      </c>
    </row>
    <row r="3857" spans="1:18">
      <c r="A3857" s="1"/>
      <c r="B3857" s="6" t="s">
        <v>14</v>
      </c>
      <c r="C3857" s="6">
        <v>1185732</v>
      </c>
      <c r="D3857" s="7">
        <v>44397</v>
      </c>
      <c r="E3857" s="6" t="s">
        <v>15</v>
      </c>
      <c r="F3857" s="6" t="s">
        <v>129</v>
      </c>
      <c r="G3857" s="6" t="s">
        <v>130</v>
      </c>
      <c r="H3857" s="6" t="s">
        <v>20</v>
      </c>
      <c r="I3857" s="25">
        <v>0.55000000000000004</v>
      </c>
      <c r="J3857" s="22">
        <v>3000</v>
      </c>
      <c r="K3857" s="23">
        <f t="shared" si="217"/>
        <v>1650.0000000000002</v>
      </c>
      <c r="L3857" s="23">
        <f t="shared" si="218"/>
        <v>412.50000000000006</v>
      </c>
      <c r="M3857" s="33">
        <v>0.25</v>
      </c>
      <c r="N3857" s="30">
        <f t="shared" si="219"/>
        <v>0.55000000000000004</v>
      </c>
      <c r="O3857" s="31">
        <v>1650</v>
      </c>
      <c r="P3857" s="31">
        <v>412.5</v>
      </c>
      <c r="Q3857" s="30">
        <f t="shared" si="220"/>
        <v>907.50000000000023</v>
      </c>
      <c r="R3857" s="27">
        <f t="shared" si="221"/>
        <v>7</v>
      </c>
    </row>
    <row r="3858" spans="1:18">
      <c r="A3858" s="1"/>
      <c r="B3858" s="6" t="s">
        <v>14</v>
      </c>
      <c r="C3858" s="6">
        <v>1185732</v>
      </c>
      <c r="D3858" s="7">
        <v>44397</v>
      </c>
      <c r="E3858" s="6" t="s">
        <v>15</v>
      </c>
      <c r="F3858" s="6" t="s">
        <v>129</v>
      </c>
      <c r="G3858" s="6" t="s">
        <v>130</v>
      </c>
      <c r="H3858" s="6" t="s">
        <v>21</v>
      </c>
      <c r="I3858" s="25">
        <v>0.65</v>
      </c>
      <c r="J3858" s="22">
        <v>3250</v>
      </c>
      <c r="K3858" s="23">
        <f t="shared" si="217"/>
        <v>2112.5</v>
      </c>
      <c r="L3858" s="23">
        <f t="shared" si="218"/>
        <v>528.125</v>
      </c>
      <c r="M3858" s="33">
        <v>0.25</v>
      </c>
      <c r="N3858" s="30">
        <f t="shared" si="219"/>
        <v>0.65</v>
      </c>
      <c r="O3858" s="31">
        <v>2112.5</v>
      </c>
      <c r="P3858" s="31">
        <v>528.125</v>
      </c>
      <c r="Q3858" s="30">
        <f t="shared" si="220"/>
        <v>1373.125</v>
      </c>
      <c r="R3858" s="27">
        <f t="shared" si="221"/>
        <v>7</v>
      </c>
    </row>
    <row r="3859" spans="1:18">
      <c r="A3859" s="1"/>
      <c r="B3859" s="6" t="s">
        <v>14</v>
      </c>
      <c r="C3859" s="6">
        <v>1185732</v>
      </c>
      <c r="D3859" s="7">
        <v>44397</v>
      </c>
      <c r="E3859" s="6" t="s">
        <v>15</v>
      </c>
      <c r="F3859" s="6" t="s">
        <v>129</v>
      </c>
      <c r="G3859" s="6" t="s">
        <v>130</v>
      </c>
      <c r="H3859" s="6" t="s">
        <v>22</v>
      </c>
      <c r="I3859" s="25">
        <v>0.70000000000000007</v>
      </c>
      <c r="J3859" s="22">
        <v>5000</v>
      </c>
      <c r="K3859" s="23">
        <f t="shared" si="217"/>
        <v>3500.0000000000005</v>
      </c>
      <c r="L3859" s="23">
        <f t="shared" si="218"/>
        <v>1050</v>
      </c>
      <c r="M3859" s="33">
        <v>0.3</v>
      </c>
      <c r="N3859" s="30">
        <f t="shared" si="219"/>
        <v>0.7</v>
      </c>
      <c r="O3859" s="31">
        <v>3500</v>
      </c>
      <c r="P3859" s="31">
        <v>1050</v>
      </c>
      <c r="Q3859" s="30">
        <f t="shared" si="220"/>
        <v>2450</v>
      </c>
      <c r="R3859" s="27">
        <f t="shared" si="221"/>
        <v>7</v>
      </c>
    </row>
    <row r="3860" spans="1:18">
      <c r="A3860" s="1"/>
      <c r="B3860" s="6" t="s">
        <v>14</v>
      </c>
      <c r="C3860" s="6">
        <v>1185732</v>
      </c>
      <c r="D3860" s="7">
        <v>44429</v>
      </c>
      <c r="E3860" s="6" t="s">
        <v>15</v>
      </c>
      <c r="F3860" s="6" t="s">
        <v>129</v>
      </c>
      <c r="G3860" s="6" t="s">
        <v>130</v>
      </c>
      <c r="H3860" s="6" t="s">
        <v>17</v>
      </c>
      <c r="I3860" s="25">
        <v>0.65</v>
      </c>
      <c r="J3860" s="22">
        <v>6500</v>
      </c>
      <c r="K3860" s="23">
        <f t="shared" si="217"/>
        <v>4225</v>
      </c>
      <c r="L3860" s="23">
        <f t="shared" si="218"/>
        <v>1478.7500000000002</v>
      </c>
      <c r="M3860" s="33">
        <v>0.35000000000000003</v>
      </c>
      <c r="N3860" s="30">
        <f t="shared" si="219"/>
        <v>0.65</v>
      </c>
      <c r="O3860" s="31">
        <v>4225</v>
      </c>
      <c r="P3860" s="31">
        <v>1478.75</v>
      </c>
      <c r="Q3860" s="30">
        <f t="shared" si="220"/>
        <v>2746.25</v>
      </c>
      <c r="R3860" s="27">
        <f t="shared" si="221"/>
        <v>8</v>
      </c>
    </row>
    <row r="3861" spans="1:18">
      <c r="A3861" s="1"/>
      <c r="B3861" s="6" t="s">
        <v>14</v>
      </c>
      <c r="C3861" s="6">
        <v>1185732</v>
      </c>
      <c r="D3861" s="7">
        <v>44429</v>
      </c>
      <c r="E3861" s="6" t="s">
        <v>15</v>
      </c>
      <c r="F3861" s="6" t="s">
        <v>129</v>
      </c>
      <c r="G3861" s="6" t="s">
        <v>130</v>
      </c>
      <c r="H3861" s="6" t="s">
        <v>18</v>
      </c>
      <c r="I3861" s="25">
        <v>0.60000000000000009</v>
      </c>
      <c r="J3861" s="22">
        <v>4250</v>
      </c>
      <c r="K3861" s="23">
        <f t="shared" si="217"/>
        <v>2550.0000000000005</v>
      </c>
      <c r="L3861" s="23">
        <f t="shared" si="218"/>
        <v>892.50000000000023</v>
      </c>
      <c r="M3861" s="33">
        <v>0.35000000000000003</v>
      </c>
      <c r="N3861" s="30">
        <f t="shared" si="219"/>
        <v>0.6</v>
      </c>
      <c r="O3861" s="31">
        <v>2550</v>
      </c>
      <c r="P3861" s="31">
        <v>892.5</v>
      </c>
      <c r="Q3861" s="30">
        <f t="shared" si="220"/>
        <v>1530.0000000000002</v>
      </c>
      <c r="R3861" s="27">
        <f t="shared" si="221"/>
        <v>8</v>
      </c>
    </row>
    <row r="3862" spans="1:18">
      <c r="A3862" s="1"/>
      <c r="B3862" s="6" t="s">
        <v>14</v>
      </c>
      <c r="C3862" s="6">
        <v>1185732</v>
      </c>
      <c r="D3862" s="7">
        <v>44429</v>
      </c>
      <c r="E3862" s="6" t="s">
        <v>15</v>
      </c>
      <c r="F3862" s="6" t="s">
        <v>129</v>
      </c>
      <c r="G3862" s="6" t="s">
        <v>130</v>
      </c>
      <c r="H3862" s="6" t="s">
        <v>19</v>
      </c>
      <c r="I3862" s="25">
        <v>0.55000000000000004</v>
      </c>
      <c r="J3862" s="22">
        <v>3500</v>
      </c>
      <c r="K3862" s="23">
        <f t="shared" si="217"/>
        <v>1925.0000000000002</v>
      </c>
      <c r="L3862" s="23">
        <f t="shared" si="218"/>
        <v>481.25000000000006</v>
      </c>
      <c r="M3862" s="33">
        <v>0.25</v>
      </c>
      <c r="N3862" s="30">
        <f t="shared" si="219"/>
        <v>0.55000000000000004</v>
      </c>
      <c r="O3862" s="31">
        <v>1925</v>
      </c>
      <c r="P3862" s="31">
        <v>481.25</v>
      </c>
      <c r="Q3862" s="30">
        <f t="shared" si="220"/>
        <v>1058.7500000000002</v>
      </c>
      <c r="R3862" s="27">
        <f t="shared" si="221"/>
        <v>8</v>
      </c>
    </row>
    <row r="3863" spans="1:18">
      <c r="A3863" s="1"/>
      <c r="B3863" s="6" t="s">
        <v>14</v>
      </c>
      <c r="C3863" s="6">
        <v>1185732</v>
      </c>
      <c r="D3863" s="7">
        <v>44429</v>
      </c>
      <c r="E3863" s="6" t="s">
        <v>15</v>
      </c>
      <c r="F3863" s="6" t="s">
        <v>129</v>
      </c>
      <c r="G3863" s="6" t="s">
        <v>130</v>
      </c>
      <c r="H3863" s="6" t="s">
        <v>20</v>
      </c>
      <c r="I3863" s="25">
        <v>0.55000000000000004</v>
      </c>
      <c r="J3863" s="22">
        <v>2500</v>
      </c>
      <c r="K3863" s="23">
        <f t="shared" si="217"/>
        <v>1375</v>
      </c>
      <c r="L3863" s="23">
        <f t="shared" si="218"/>
        <v>343.75</v>
      </c>
      <c r="M3863" s="33">
        <v>0.25</v>
      </c>
      <c r="N3863" s="30">
        <f t="shared" si="219"/>
        <v>0.55000000000000004</v>
      </c>
      <c r="O3863" s="31">
        <v>1375</v>
      </c>
      <c r="P3863" s="31">
        <v>343.75</v>
      </c>
      <c r="Q3863" s="30">
        <f t="shared" si="220"/>
        <v>756.25000000000011</v>
      </c>
      <c r="R3863" s="27">
        <f t="shared" si="221"/>
        <v>8</v>
      </c>
    </row>
    <row r="3864" spans="1:18">
      <c r="A3864" s="1"/>
      <c r="B3864" s="6" t="s">
        <v>14</v>
      </c>
      <c r="C3864" s="6">
        <v>1185732</v>
      </c>
      <c r="D3864" s="7">
        <v>44429</v>
      </c>
      <c r="E3864" s="6" t="s">
        <v>15</v>
      </c>
      <c r="F3864" s="6" t="s">
        <v>129</v>
      </c>
      <c r="G3864" s="6" t="s">
        <v>130</v>
      </c>
      <c r="H3864" s="6" t="s">
        <v>21</v>
      </c>
      <c r="I3864" s="25">
        <v>0.65</v>
      </c>
      <c r="J3864" s="22">
        <v>2250</v>
      </c>
      <c r="K3864" s="23">
        <f t="shared" si="217"/>
        <v>1462.5</v>
      </c>
      <c r="L3864" s="23">
        <f t="shared" si="218"/>
        <v>365.625</v>
      </c>
      <c r="M3864" s="33">
        <v>0.25</v>
      </c>
      <c r="N3864" s="30">
        <f t="shared" si="219"/>
        <v>0.65</v>
      </c>
      <c r="O3864" s="31">
        <v>1462.5</v>
      </c>
      <c r="P3864" s="31">
        <v>365.625</v>
      </c>
      <c r="Q3864" s="30">
        <f t="shared" si="220"/>
        <v>950.625</v>
      </c>
      <c r="R3864" s="27">
        <f t="shared" si="221"/>
        <v>8</v>
      </c>
    </row>
    <row r="3865" spans="1:18">
      <c r="A3865" s="1"/>
      <c r="B3865" s="6" t="s">
        <v>14</v>
      </c>
      <c r="C3865" s="6">
        <v>1185732</v>
      </c>
      <c r="D3865" s="7">
        <v>44429</v>
      </c>
      <c r="E3865" s="6" t="s">
        <v>15</v>
      </c>
      <c r="F3865" s="6" t="s">
        <v>129</v>
      </c>
      <c r="G3865" s="6" t="s">
        <v>130</v>
      </c>
      <c r="H3865" s="6" t="s">
        <v>22</v>
      </c>
      <c r="I3865" s="25">
        <v>0.70000000000000007</v>
      </c>
      <c r="J3865" s="22">
        <v>4000</v>
      </c>
      <c r="K3865" s="23">
        <f t="shared" si="217"/>
        <v>2800.0000000000005</v>
      </c>
      <c r="L3865" s="23">
        <f t="shared" si="218"/>
        <v>840.00000000000011</v>
      </c>
      <c r="M3865" s="33">
        <v>0.3</v>
      </c>
      <c r="N3865" s="30">
        <f t="shared" si="219"/>
        <v>0.7</v>
      </c>
      <c r="O3865" s="31">
        <v>2800</v>
      </c>
      <c r="P3865" s="31">
        <v>840</v>
      </c>
      <c r="Q3865" s="30">
        <f t="shared" si="220"/>
        <v>1960.0000000000002</v>
      </c>
      <c r="R3865" s="27">
        <f t="shared" si="221"/>
        <v>8</v>
      </c>
    </row>
    <row r="3866" spans="1:18">
      <c r="A3866" s="1"/>
      <c r="B3866" s="6" t="s">
        <v>14</v>
      </c>
      <c r="C3866" s="6">
        <v>1185732</v>
      </c>
      <c r="D3866" s="7">
        <v>44459</v>
      </c>
      <c r="E3866" s="6" t="s">
        <v>15</v>
      </c>
      <c r="F3866" s="6" t="s">
        <v>129</v>
      </c>
      <c r="G3866" s="6" t="s">
        <v>130</v>
      </c>
      <c r="H3866" s="6" t="s">
        <v>17</v>
      </c>
      <c r="I3866" s="25">
        <v>0.65</v>
      </c>
      <c r="J3866" s="22">
        <v>5250</v>
      </c>
      <c r="K3866" s="23">
        <f t="shared" si="217"/>
        <v>3412.5</v>
      </c>
      <c r="L3866" s="23">
        <f t="shared" si="218"/>
        <v>1194.375</v>
      </c>
      <c r="M3866" s="33">
        <v>0.35000000000000003</v>
      </c>
      <c r="N3866" s="30">
        <f t="shared" si="219"/>
        <v>0.65</v>
      </c>
      <c r="O3866" s="31">
        <v>3412.5</v>
      </c>
      <c r="P3866" s="31">
        <v>1194.375</v>
      </c>
      <c r="Q3866" s="30">
        <f t="shared" si="220"/>
        <v>2218.125</v>
      </c>
      <c r="R3866" s="27">
        <f t="shared" si="221"/>
        <v>9</v>
      </c>
    </row>
    <row r="3867" spans="1:18">
      <c r="A3867" s="1"/>
      <c r="B3867" s="6" t="s">
        <v>14</v>
      </c>
      <c r="C3867" s="6">
        <v>1185732</v>
      </c>
      <c r="D3867" s="7">
        <v>44459</v>
      </c>
      <c r="E3867" s="6" t="s">
        <v>15</v>
      </c>
      <c r="F3867" s="6" t="s">
        <v>129</v>
      </c>
      <c r="G3867" s="6" t="s">
        <v>130</v>
      </c>
      <c r="H3867" s="6" t="s">
        <v>18</v>
      </c>
      <c r="I3867" s="25">
        <v>0.60000000000000009</v>
      </c>
      <c r="J3867" s="22">
        <v>3250</v>
      </c>
      <c r="K3867" s="23">
        <f t="shared" si="217"/>
        <v>1950.0000000000002</v>
      </c>
      <c r="L3867" s="23">
        <f t="shared" si="218"/>
        <v>682.50000000000011</v>
      </c>
      <c r="M3867" s="33">
        <v>0.35000000000000003</v>
      </c>
      <c r="N3867" s="30">
        <f t="shared" si="219"/>
        <v>0.6</v>
      </c>
      <c r="O3867" s="31">
        <v>1950</v>
      </c>
      <c r="P3867" s="31">
        <v>682.5</v>
      </c>
      <c r="Q3867" s="30">
        <f t="shared" si="220"/>
        <v>1170</v>
      </c>
      <c r="R3867" s="27">
        <f t="shared" si="221"/>
        <v>9</v>
      </c>
    </row>
    <row r="3868" spans="1:18">
      <c r="A3868" s="1"/>
      <c r="B3868" s="6" t="s">
        <v>14</v>
      </c>
      <c r="C3868" s="6">
        <v>1185732</v>
      </c>
      <c r="D3868" s="7">
        <v>44459</v>
      </c>
      <c r="E3868" s="6" t="s">
        <v>15</v>
      </c>
      <c r="F3868" s="6" t="s">
        <v>129</v>
      </c>
      <c r="G3868" s="6" t="s">
        <v>130</v>
      </c>
      <c r="H3868" s="6" t="s">
        <v>19</v>
      </c>
      <c r="I3868" s="25">
        <v>0.55000000000000004</v>
      </c>
      <c r="J3868" s="22">
        <v>2250</v>
      </c>
      <c r="K3868" s="23">
        <f t="shared" si="217"/>
        <v>1237.5</v>
      </c>
      <c r="L3868" s="23">
        <f t="shared" si="218"/>
        <v>309.375</v>
      </c>
      <c r="M3868" s="33">
        <v>0.25</v>
      </c>
      <c r="N3868" s="30">
        <f t="shared" si="219"/>
        <v>0.55000000000000004</v>
      </c>
      <c r="O3868" s="31">
        <v>1237.5</v>
      </c>
      <c r="P3868" s="31">
        <v>309.375</v>
      </c>
      <c r="Q3868" s="30">
        <f t="shared" si="220"/>
        <v>680.625</v>
      </c>
      <c r="R3868" s="27">
        <f t="shared" si="221"/>
        <v>9</v>
      </c>
    </row>
    <row r="3869" spans="1:18">
      <c r="A3869" s="1"/>
      <c r="B3869" s="6" t="s">
        <v>14</v>
      </c>
      <c r="C3869" s="6">
        <v>1185732</v>
      </c>
      <c r="D3869" s="7">
        <v>44459</v>
      </c>
      <c r="E3869" s="6" t="s">
        <v>15</v>
      </c>
      <c r="F3869" s="6" t="s">
        <v>129</v>
      </c>
      <c r="G3869" s="6" t="s">
        <v>130</v>
      </c>
      <c r="H3869" s="6" t="s">
        <v>20</v>
      </c>
      <c r="I3869" s="25">
        <v>0.55000000000000004</v>
      </c>
      <c r="J3869" s="22">
        <v>2000</v>
      </c>
      <c r="K3869" s="23">
        <f t="shared" si="217"/>
        <v>1100</v>
      </c>
      <c r="L3869" s="23">
        <f t="shared" si="218"/>
        <v>275</v>
      </c>
      <c r="M3869" s="33">
        <v>0.25</v>
      </c>
      <c r="N3869" s="30">
        <f t="shared" si="219"/>
        <v>0.55000000000000004</v>
      </c>
      <c r="O3869" s="31">
        <v>1100</v>
      </c>
      <c r="P3869" s="31">
        <v>275</v>
      </c>
      <c r="Q3869" s="30">
        <f t="shared" si="220"/>
        <v>605</v>
      </c>
      <c r="R3869" s="27">
        <f t="shared" si="221"/>
        <v>9</v>
      </c>
    </row>
    <row r="3870" spans="1:18">
      <c r="A3870" s="1"/>
      <c r="B3870" s="6" t="s">
        <v>14</v>
      </c>
      <c r="C3870" s="6">
        <v>1185732</v>
      </c>
      <c r="D3870" s="7">
        <v>44459</v>
      </c>
      <c r="E3870" s="6" t="s">
        <v>15</v>
      </c>
      <c r="F3870" s="6" t="s">
        <v>129</v>
      </c>
      <c r="G3870" s="6" t="s">
        <v>130</v>
      </c>
      <c r="H3870" s="6" t="s">
        <v>21</v>
      </c>
      <c r="I3870" s="25">
        <v>0.65</v>
      </c>
      <c r="J3870" s="22">
        <v>2000</v>
      </c>
      <c r="K3870" s="23">
        <f t="shared" si="217"/>
        <v>1300</v>
      </c>
      <c r="L3870" s="23">
        <f t="shared" si="218"/>
        <v>325</v>
      </c>
      <c r="M3870" s="33">
        <v>0.25</v>
      </c>
      <c r="N3870" s="30">
        <f t="shared" si="219"/>
        <v>0.65</v>
      </c>
      <c r="O3870" s="31">
        <v>1300</v>
      </c>
      <c r="P3870" s="31">
        <v>325</v>
      </c>
      <c r="Q3870" s="30">
        <f t="shared" si="220"/>
        <v>845</v>
      </c>
      <c r="R3870" s="27">
        <f t="shared" si="221"/>
        <v>9</v>
      </c>
    </row>
    <row r="3871" spans="1:18">
      <c r="A3871" s="1"/>
      <c r="B3871" s="6" t="s">
        <v>14</v>
      </c>
      <c r="C3871" s="6">
        <v>1185732</v>
      </c>
      <c r="D3871" s="7">
        <v>44459</v>
      </c>
      <c r="E3871" s="6" t="s">
        <v>15</v>
      </c>
      <c r="F3871" s="6" t="s">
        <v>129</v>
      </c>
      <c r="G3871" s="6" t="s">
        <v>130</v>
      </c>
      <c r="H3871" s="6" t="s">
        <v>22</v>
      </c>
      <c r="I3871" s="25">
        <v>0.70000000000000007</v>
      </c>
      <c r="J3871" s="22">
        <v>3000</v>
      </c>
      <c r="K3871" s="23">
        <f t="shared" si="217"/>
        <v>2100</v>
      </c>
      <c r="L3871" s="23">
        <f t="shared" si="218"/>
        <v>630</v>
      </c>
      <c r="M3871" s="33">
        <v>0.3</v>
      </c>
      <c r="N3871" s="30">
        <f t="shared" si="219"/>
        <v>0.7</v>
      </c>
      <c r="O3871" s="31">
        <v>2100</v>
      </c>
      <c r="P3871" s="31">
        <v>630</v>
      </c>
      <c r="Q3871" s="30">
        <f t="shared" si="220"/>
        <v>1470</v>
      </c>
      <c r="R3871" s="27">
        <f t="shared" si="221"/>
        <v>9</v>
      </c>
    </row>
    <row r="3872" spans="1:18">
      <c r="A3872" s="1"/>
      <c r="B3872" s="6" t="s">
        <v>14</v>
      </c>
      <c r="C3872" s="6">
        <v>1185732</v>
      </c>
      <c r="D3872" s="7">
        <v>44491</v>
      </c>
      <c r="E3872" s="6" t="s">
        <v>15</v>
      </c>
      <c r="F3872" s="6" t="s">
        <v>129</v>
      </c>
      <c r="G3872" s="6" t="s">
        <v>130</v>
      </c>
      <c r="H3872" s="6" t="s">
        <v>17</v>
      </c>
      <c r="I3872" s="25">
        <v>0.70000000000000007</v>
      </c>
      <c r="J3872" s="22">
        <v>4500</v>
      </c>
      <c r="K3872" s="23">
        <f t="shared" si="217"/>
        <v>3150.0000000000005</v>
      </c>
      <c r="L3872" s="23">
        <f t="shared" si="218"/>
        <v>1102.5000000000002</v>
      </c>
      <c r="M3872" s="33">
        <v>0.35000000000000003</v>
      </c>
      <c r="N3872" s="30">
        <f t="shared" si="219"/>
        <v>0.7</v>
      </c>
      <c r="O3872" s="31">
        <v>3150</v>
      </c>
      <c r="P3872" s="31">
        <v>1102.5</v>
      </c>
      <c r="Q3872" s="30">
        <f t="shared" si="220"/>
        <v>2205</v>
      </c>
      <c r="R3872" s="27">
        <f t="shared" si="221"/>
        <v>10</v>
      </c>
    </row>
    <row r="3873" spans="1:18">
      <c r="A3873" s="1"/>
      <c r="B3873" s="6" t="s">
        <v>14</v>
      </c>
      <c r="C3873" s="6">
        <v>1185732</v>
      </c>
      <c r="D3873" s="7">
        <v>44491</v>
      </c>
      <c r="E3873" s="6" t="s">
        <v>15</v>
      </c>
      <c r="F3873" s="6" t="s">
        <v>129</v>
      </c>
      <c r="G3873" s="6" t="s">
        <v>130</v>
      </c>
      <c r="H3873" s="6" t="s">
        <v>18</v>
      </c>
      <c r="I3873" s="25">
        <v>0.65000000000000013</v>
      </c>
      <c r="J3873" s="22">
        <v>2750</v>
      </c>
      <c r="K3873" s="23">
        <f t="shared" si="217"/>
        <v>1787.5000000000005</v>
      </c>
      <c r="L3873" s="23">
        <f t="shared" si="218"/>
        <v>625.62500000000023</v>
      </c>
      <c r="M3873" s="33">
        <v>0.35000000000000003</v>
      </c>
      <c r="N3873" s="30">
        <f t="shared" si="219"/>
        <v>0.65</v>
      </c>
      <c r="O3873" s="31">
        <v>1787.5</v>
      </c>
      <c r="P3873" s="31">
        <v>625.625</v>
      </c>
      <c r="Q3873" s="30">
        <f t="shared" si="220"/>
        <v>1161.8750000000002</v>
      </c>
      <c r="R3873" s="27">
        <f t="shared" si="221"/>
        <v>10</v>
      </c>
    </row>
    <row r="3874" spans="1:18">
      <c r="A3874" s="1"/>
      <c r="B3874" s="6" t="s">
        <v>14</v>
      </c>
      <c r="C3874" s="6">
        <v>1185732</v>
      </c>
      <c r="D3874" s="7">
        <v>44491</v>
      </c>
      <c r="E3874" s="6" t="s">
        <v>15</v>
      </c>
      <c r="F3874" s="6" t="s">
        <v>129</v>
      </c>
      <c r="G3874" s="6" t="s">
        <v>130</v>
      </c>
      <c r="H3874" s="6" t="s">
        <v>19</v>
      </c>
      <c r="I3874" s="25">
        <v>0.65000000000000013</v>
      </c>
      <c r="J3874" s="22">
        <v>1750</v>
      </c>
      <c r="K3874" s="23">
        <f t="shared" si="217"/>
        <v>1137.5000000000002</v>
      </c>
      <c r="L3874" s="23">
        <f t="shared" si="218"/>
        <v>284.37500000000006</v>
      </c>
      <c r="M3874" s="33">
        <v>0.25</v>
      </c>
      <c r="N3874" s="30">
        <f t="shared" si="219"/>
        <v>0.65</v>
      </c>
      <c r="O3874" s="31">
        <v>1137.5</v>
      </c>
      <c r="P3874" s="31">
        <v>284.375</v>
      </c>
      <c r="Q3874" s="30">
        <f t="shared" si="220"/>
        <v>739.37500000000023</v>
      </c>
      <c r="R3874" s="27">
        <f t="shared" si="221"/>
        <v>10</v>
      </c>
    </row>
    <row r="3875" spans="1:18">
      <c r="A3875" s="1"/>
      <c r="B3875" s="6" t="s">
        <v>14</v>
      </c>
      <c r="C3875" s="6">
        <v>1185732</v>
      </c>
      <c r="D3875" s="7">
        <v>44491</v>
      </c>
      <c r="E3875" s="6" t="s">
        <v>15</v>
      </c>
      <c r="F3875" s="6" t="s">
        <v>129</v>
      </c>
      <c r="G3875" s="6" t="s">
        <v>130</v>
      </c>
      <c r="H3875" s="6" t="s">
        <v>20</v>
      </c>
      <c r="I3875" s="25">
        <v>0.65000000000000013</v>
      </c>
      <c r="J3875" s="22">
        <v>1500</v>
      </c>
      <c r="K3875" s="23">
        <f t="shared" si="217"/>
        <v>975.00000000000023</v>
      </c>
      <c r="L3875" s="23">
        <f t="shared" si="218"/>
        <v>243.75000000000006</v>
      </c>
      <c r="M3875" s="33">
        <v>0.25</v>
      </c>
      <c r="N3875" s="30">
        <f t="shared" si="219"/>
        <v>0.65</v>
      </c>
      <c r="O3875" s="31">
        <v>975</v>
      </c>
      <c r="P3875" s="31">
        <v>243.75</v>
      </c>
      <c r="Q3875" s="30">
        <f t="shared" si="220"/>
        <v>633.75000000000011</v>
      </c>
      <c r="R3875" s="27">
        <f t="shared" si="221"/>
        <v>10</v>
      </c>
    </row>
    <row r="3876" spans="1:18">
      <c r="A3876" s="1"/>
      <c r="B3876" s="6" t="s">
        <v>14</v>
      </c>
      <c r="C3876" s="6">
        <v>1185732</v>
      </c>
      <c r="D3876" s="7">
        <v>44491</v>
      </c>
      <c r="E3876" s="6" t="s">
        <v>15</v>
      </c>
      <c r="F3876" s="6" t="s">
        <v>129</v>
      </c>
      <c r="G3876" s="6" t="s">
        <v>130</v>
      </c>
      <c r="H3876" s="6" t="s">
        <v>21</v>
      </c>
      <c r="I3876" s="25">
        <v>0.75000000000000011</v>
      </c>
      <c r="J3876" s="22">
        <v>1500</v>
      </c>
      <c r="K3876" s="23">
        <f t="shared" si="217"/>
        <v>1125.0000000000002</v>
      </c>
      <c r="L3876" s="23">
        <f t="shared" si="218"/>
        <v>281.25000000000006</v>
      </c>
      <c r="M3876" s="33">
        <v>0.25</v>
      </c>
      <c r="N3876" s="30">
        <f t="shared" si="219"/>
        <v>0.75</v>
      </c>
      <c r="O3876" s="31">
        <v>1125</v>
      </c>
      <c r="P3876" s="31">
        <v>281.25</v>
      </c>
      <c r="Q3876" s="30">
        <f t="shared" si="220"/>
        <v>843.75000000000023</v>
      </c>
      <c r="R3876" s="27">
        <f t="shared" si="221"/>
        <v>10</v>
      </c>
    </row>
    <row r="3877" spans="1:18">
      <c r="A3877" s="1"/>
      <c r="B3877" s="6" t="s">
        <v>14</v>
      </c>
      <c r="C3877" s="6">
        <v>1185732</v>
      </c>
      <c r="D3877" s="7">
        <v>44491</v>
      </c>
      <c r="E3877" s="6" t="s">
        <v>15</v>
      </c>
      <c r="F3877" s="6" t="s">
        <v>129</v>
      </c>
      <c r="G3877" s="6" t="s">
        <v>130</v>
      </c>
      <c r="H3877" s="6" t="s">
        <v>22</v>
      </c>
      <c r="I3877" s="25">
        <v>0.8</v>
      </c>
      <c r="J3877" s="22">
        <v>2750</v>
      </c>
      <c r="K3877" s="23">
        <f t="shared" si="217"/>
        <v>2200</v>
      </c>
      <c r="L3877" s="23">
        <f t="shared" si="218"/>
        <v>660</v>
      </c>
      <c r="M3877" s="33">
        <v>0.3</v>
      </c>
      <c r="N3877" s="30">
        <f t="shared" si="219"/>
        <v>0.8</v>
      </c>
      <c r="O3877" s="31">
        <v>2200</v>
      </c>
      <c r="P3877" s="31">
        <v>660</v>
      </c>
      <c r="Q3877" s="30">
        <f t="shared" si="220"/>
        <v>1760</v>
      </c>
      <c r="R3877" s="27">
        <f t="shared" si="221"/>
        <v>10</v>
      </c>
    </row>
    <row r="3878" spans="1:18">
      <c r="A3878" s="1"/>
      <c r="B3878" s="6" t="s">
        <v>14</v>
      </c>
      <c r="C3878" s="6">
        <v>1185732</v>
      </c>
      <c r="D3878" s="7">
        <v>44521</v>
      </c>
      <c r="E3878" s="6" t="s">
        <v>15</v>
      </c>
      <c r="F3878" s="6" t="s">
        <v>129</v>
      </c>
      <c r="G3878" s="6" t="s">
        <v>130</v>
      </c>
      <c r="H3878" s="6" t="s">
        <v>17</v>
      </c>
      <c r="I3878" s="25">
        <v>0.75000000000000011</v>
      </c>
      <c r="J3878" s="22">
        <v>4250</v>
      </c>
      <c r="K3878" s="23">
        <f t="shared" si="217"/>
        <v>3187.5000000000005</v>
      </c>
      <c r="L3878" s="23">
        <f t="shared" si="218"/>
        <v>1115.6250000000002</v>
      </c>
      <c r="M3878" s="33">
        <v>0.35000000000000003</v>
      </c>
      <c r="N3878" s="30">
        <f t="shared" si="219"/>
        <v>0.75</v>
      </c>
      <c r="O3878" s="31">
        <v>3187.5</v>
      </c>
      <c r="P3878" s="31">
        <v>1115.625</v>
      </c>
      <c r="Q3878" s="30">
        <f t="shared" si="220"/>
        <v>2390.6250000000005</v>
      </c>
      <c r="R3878" s="27">
        <f t="shared" si="221"/>
        <v>11</v>
      </c>
    </row>
    <row r="3879" spans="1:18">
      <c r="A3879" s="1"/>
      <c r="B3879" s="6" t="s">
        <v>14</v>
      </c>
      <c r="C3879" s="6">
        <v>1185732</v>
      </c>
      <c r="D3879" s="7">
        <v>44521</v>
      </c>
      <c r="E3879" s="6" t="s">
        <v>15</v>
      </c>
      <c r="F3879" s="6" t="s">
        <v>129</v>
      </c>
      <c r="G3879" s="6" t="s">
        <v>130</v>
      </c>
      <c r="H3879" s="6" t="s">
        <v>18</v>
      </c>
      <c r="I3879" s="25">
        <v>0.65000000000000013</v>
      </c>
      <c r="J3879" s="22">
        <v>3000</v>
      </c>
      <c r="K3879" s="23">
        <f t="shared" si="217"/>
        <v>1950.0000000000005</v>
      </c>
      <c r="L3879" s="23">
        <f t="shared" si="218"/>
        <v>682.50000000000023</v>
      </c>
      <c r="M3879" s="33">
        <v>0.35000000000000003</v>
      </c>
      <c r="N3879" s="30">
        <f t="shared" si="219"/>
        <v>0.65</v>
      </c>
      <c r="O3879" s="31">
        <v>1950</v>
      </c>
      <c r="P3879" s="31">
        <v>682.5</v>
      </c>
      <c r="Q3879" s="30">
        <f t="shared" si="220"/>
        <v>1267.5000000000002</v>
      </c>
      <c r="R3879" s="27">
        <f t="shared" si="221"/>
        <v>11</v>
      </c>
    </row>
    <row r="3880" spans="1:18">
      <c r="A3880" s="1"/>
      <c r="B3880" s="6" t="s">
        <v>14</v>
      </c>
      <c r="C3880" s="6">
        <v>1185732</v>
      </c>
      <c r="D3880" s="7">
        <v>44521</v>
      </c>
      <c r="E3880" s="6" t="s">
        <v>15</v>
      </c>
      <c r="F3880" s="6" t="s">
        <v>129</v>
      </c>
      <c r="G3880" s="6" t="s">
        <v>130</v>
      </c>
      <c r="H3880" s="6" t="s">
        <v>19</v>
      </c>
      <c r="I3880" s="25">
        <v>0.65000000000000013</v>
      </c>
      <c r="J3880" s="22">
        <v>3200</v>
      </c>
      <c r="K3880" s="23">
        <f t="shared" si="217"/>
        <v>2080.0000000000005</v>
      </c>
      <c r="L3880" s="23">
        <f t="shared" si="218"/>
        <v>520.00000000000011</v>
      </c>
      <c r="M3880" s="33">
        <v>0.25</v>
      </c>
      <c r="N3880" s="30">
        <f t="shared" si="219"/>
        <v>0.65</v>
      </c>
      <c r="O3880" s="31">
        <v>2080</v>
      </c>
      <c r="P3880" s="31">
        <v>520</v>
      </c>
      <c r="Q3880" s="30">
        <f t="shared" si="220"/>
        <v>1352.0000000000005</v>
      </c>
      <c r="R3880" s="27">
        <f t="shared" si="221"/>
        <v>11</v>
      </c>
    </row>
    <row r="3881" spans="1:18">
      <c r="A3881" s="1"/>
      <c r="B3881" s="6" t="s">
        <v>14</v>
      </c>
      <c r="C3881" s="6">
        <v>1185732</v>
      </c>
      <c r="D3881" s="7">
        <v>44521</v>
      </c>
      <c r="E3881" s="6" t="s">
        <v>15</v>
      </c>
      <c r="F3881" s="6" t="s">
        <v>129</v>
      </c>
      <c r="G3881" s="6" t="s">
        <v>130</v>
      </c>
      <c r="H3881" s="6" t="s">
        <v>20</v>
      </c>
      <c r="I3881" s="25">
        <v>0.65000000000000013</v>
      </c>
      <c r="J3881" s="22">
        <v>3000</v>
      </c>
      <c r="K3881" s="23">
        <f t="shared" si="217"/>
        <v>1950.0000000000005</v>
      </c>
      <c r="L3881" s="23">
        <f t="shared" si="218"/>
        <v>487.50000000000011</v>
      </c>
      <c r="M3881" s="33">
        <v>0.25</v>
      </c>
      <c r="N3881" s="30">
        <f t="shared" si="219"/>
        <v>0.65</v>
      </c>
      <c r="O3881" s="31">
        <v>1950</v>
      </c>
      <c r="P3881" s="31">
        <v>487.5</v>
      </c>
      <c r="Q3881" s="30">
        <f t="shared" si="220"/>
        <v>1267.5000000000002</v>
      </c>
      <c r="R3881" s="27">
        <f t="shared" si="221"/>
        <v>11</v>
      </c>
    </row>
    <row r="3882" spans="1:18">
      <c r="A3882" s="1"/>
      <c r="B3882" s="6" t="s">
        <v>14</v>
      </c>
      <c r="C3882" s="6">
        <v>1185732</v>
      </c>
      <c r="D3882" s="7">
        <v>44521</v>
      </c>
      <c r="E3882" s="6" t="s">
        <v>15</v>
      </c>
      <c r="F3882" s="6" t="s">
        <v>129</v>
      </c>
      <c r="G3882" s="6" t="s">
        <v>130</v>
      </c>
      <c r="H3882" s="6" t="s">
        <v>21</v>
      </c>
      <c r="I3882" s="25">
        <v>0.75000000000000011</v>
      </c>
      <c r="J3882" s="22">
        <v>2750</v>
      </c>
      <c r="K3882" s="23">
        <f t="shared" si="217"/>
        <v>2062.5000000000005</v>
      </c>
      <c r="L3882" s="23">
        <f t="shared" si="218"/>
        <v>515.62500000000011</v>
      </c>
      <c r="M3882" s="33">
        <v>0.25</v>
      </c>
      <c r="N3882" s="30">
        <f t="shared" si="219"/>
        <v>0.75</v>
      </c>
      <c r="O3882" s="31">
        <v>2062.5</v>
      </c>
      <c r="P3882" s="31">
        <v>515.625</v>
      </c>
      <c r="Q3882" s="30">
        <f t="shared" si="220"/>
        <v>1546.8750000000005</v>
      </c>
      <c r="R3882" s="27">
        <f t="shared" si="221"/>
        <v>11</v>
      </c>
    </row>
    <row r="3883" spans="1:18">
      <c r="A3883" s="1"/>
      <c r="B3883" s="6" t="s">
        <v>14</v>
      </c>
      <c r="C3883" s="6">
        <v>1185732</v>
      </c>
      <c r="D3883" s="7">
        <v>44521</v>
      </c>
      <c r="E3883" s="6" t="s">
        <v>15</v>
      </c>
      <c r="F3883" s="6" t="s">
        <v>129</v>
      </c>
      <c r="G3883" s="6" t="s">
        <v>130</v>
      </c>
      <c r="H3883" s="6" t="s">
        <v>22</v>
      </c>
      <c r="I3883" s="25">
        <v>0.8</v>
      </c>
      <c r="J3883" s="22">
        <v>3750</v>
      </c>
      <c r="K3883" s="23">
        <f t="shared" si="217"/>
        <v>3000</v>
      </c>
      <c r="L3883" s="23">
        <f t="shared" si="218"/>
        <v>900</v>
      </c>
      <c r="M3883" s="33">
        <v>0.3</v>
      </c>
      <c r="N3883" s="30">
        <f t="shared" si="219"/>
        <v>0.8</v>
      </c>
      <c r="O3883" s="31">
        <v>3000</v>
      </c>
      <c r="P3883" s="31">
        <v>900</v>
      </c>
      <c r="Q3883" s="30">
        <f t="shared" si="220"/>
        <v>2400</v>
      </c>
      <c r="R3883" s="27">
        <f t="shared" si="221"/>
        <v>11</v>
      </c>
    </row>
    <row r="3884" spans="1:18">
      <c r="A3884" s="1"/>
      <c r="B3884" s="6" t="s">
        <v>14</v>
      </c>
      <c r="C3884" s="6">
        <v>1185732</v>
      </c>
      <c r="D3884" s="7">
        <v>44550</v>
      </c>
      <c r="E3884" s="6" t="s">
        <v>15</v>
      </c>
      <c r="F3884" s="6" t="s">
        <v>129</v>
      </c>
      <c r="G3884" s="6" t="s">
        <v>130</v>
      </c>
      <c r="H3884" s="6" t="s">
        <v>17</v>
      </c>
      <c r="I3884" s="25">
        <v>0.75000000000000011</v>
      </c>
      <c r="J3884" s="22">
        <v>6000</v>
      </c>
      <c r="K3884" s="23">
        <f t="shared" si="217"/>
        <v>4500.0000000000009</v>
      </c>
      <c r="L3884" s="23">
        <f t="shared" si="218"/>
        <v>1575.0000000000005</v>
      </c>
      <c r="M3884" s="33">
        <v>0.35000000000000003</v>
      </c>
      <c r="N3884" s="30">
        <f t="shared" si="219"/>
        <v>0.75</v>
      </c>
      <c r="O3884" s="31">
        <v>4500</v>
      </c>
      <c r="P3884" s="31">
        <v>1575</v>
      </c>
      <c r="Q3884" s="30">
        <f t="shared" si="220"/>
        <v>3375.0000000000009</v>
      </c>
      <c r="R3884" s="27">
        <f t="shared" si="221"/>
        <v>12</v>
      </c>
    </row>
    <row r="3885" spans="1:18">
      <c r="A3885" s="1"/>
      <c r="B3885" s="6" t="s">
        <v>14</v>
      </c>
      <c r="C3885" s="6">
        <v>1185732</v>
      </c>
      <c r="D3885" s="7">
        <v>44550</v>
      </c>
      <c r="E3885" s="6" t="s">
        <v>15</v>
      </c>
      <c r="F3885" s="6" t="s">
        <v>129</v>
      </c>
      <c r="G3885" s="6" t="s">
        <v>130</v>
      </c>
      <c r="H3885" s="6" t="s">
        <v>18</v>
      </c>
      <c r="I3885" s="25">
        <v>0.65000000000000013</v>
      </c>
      <c r="J3885" s="22">
        <v>4000</v>
      </c>
      <c r="K3885" s="23">
        <f t="shared" si="217"/>
        <v>2600.0000000000005</v>
      </c>
      <c r="L3885" s="23">
        <f t="shared" si="218"/>
        <v>910.00000000000023</v>
      </c>
      <c r="M3885" s="33">
        <v>0.35000000000000003</v>
      </c>
      <c r="N3885" s="30">
        <f t="shared" si="219"/>
        <v>0.65</v>
      </c>
      <c r="O3885" s="31">
        <v>2600</v>
      </c>
      <c r="P3885" s="31">
        <v>910</v>
      </c>
      <c r="Q3885" s="30">
        <f t="shared" si="220"/>
        <v>1690.0000000000005</v>
      </c>
      <c r="R3885" s="27">
        <f t="shared" si="221"/>
        <v>12</v>
      </c>
    </row>
    <row r="3886" spans="1:18">
      <c r="A3886" s="1"/>
      <c r="B3886" s="6" t="s">
        <v>14</v>
      </c>
      <c r="C3886" s="6">
        <v>1185732</v>
      </c>
      <c r="D3886" s="7">
        <v>44550</v>
      </c>
      <c r="E3886" s="6" t="s">
        <v>15</v>
      </c>
      <c r="F3886" s="6" t="s">
        <v>129</v>
      </c>
      <c r="G3886" s="6" t="s">
        <v>130</v>
      </c>
      <c r="H3886" s="6" t="s">
        <v>19</v>
      </c>
      <c r="I3886" s="25">
        <v>0.65000000000000013</v>
      </c>
      <c r="J3886" s="22">
        <v>3750</v>
      </c>
      <c r="K3886" s="23">
        <f t="shared" si="217"/>
        <v>2437.5000000000005</v>
      </c>
      <c r="L3886" s="23">
        <f t="shared" si="218"/>
        <v>609.37500000000011</v>
      </c>
      <c r="M3886" s="33">
        <v>0.25</v>
      </c>
      <c r="N3886" s="30">
        <f t="shared" si="219"/>
        <v>0.65</v>
      </c>
      <c r="O3886" s="31">
        <v>2437.5</v>
      </c>
      <c r="P3886" s="31">
        <v>609.375</v>
      </c>
      <c r="Q3886" s="30">
        <f t="shared" si="220"/>
        <v>1584.3750000000005</v>
      </c>
      <c r="R3886" s="27">
        <f t="shared" si="221"/>
        <v>12</v>
      </c>
    </row>
    <row r="3887" spans="1:18">
      <c r="A3887" s="1"/>
      <c r="B3887" s="6" t="s">
        <v>14</v>
      </c>
      <c r="C3887" s="6">
        <v>1185732</v>
      </c>
      <c r="D3887" s="7">
        <v>44550</v>
      </c>
      <c r="E3887" s="6" t="s">
        <v>15</v>
      </c>
      <c r="F3887" s="6" t="s">
        <v>129</v>
      </c>
      <c r="G3887" s="6" t="s">
        <v>130</v>
      </c>
      <c r="H3887" s="6" t="s">
        <v>20</v>
      </c>
      <c r="I3887" s="25">
        <v>0.65000000000000013</v>
      </c>
      <c r="J3887" s="22">
        <v>3250</v>
      </c>
      <c r="K3887" s="23">
        <f t="shared" si="217"/>
        <v>2112.5000000000005</v>
      </c>
      <c r="L3887" s="23">
        <f t="shared" si="218"/>
        <v>528.12500000000011</v>
      </c>
      <c r="M3887" s="33">
        <v>0.25</v>
      </c>
      <c r="N3887" s="30">
        <f t="shared" si="219"/>
        <v>0.65</v>
      </c>
      <c r="O3887" s="31">
        <v>2112.5</v>
      </c>
      <c r="P3887" s="31">
        <v>528.125</v>
      </c>
      <c r="Q3887" s="30">
        <f t="shared" si="220"/>
        <v>1373.1250000000005</v>
      </c>
      <c r="R3887" s="27">
        <f t="shared" si="221"/>
        <v>12</v>
      </c>
    </row>
    <row r="3888" spans="1:18">
      <c r="A3888" s="1"/>
      <c r="B3888" s="6" t="s">
        <v>14</v>
      </c>
      <c r="C3888" s="6">
        <v>1185732</v>
      </c>
      <c r="D3888" s="7">
        <v>44550</v>
      </c>
      <c r="E3888" s="6" t="s">
        <v>15</v>
      </c>
      <c r="F3888" s="6" t="s">
        <v>129</v>
      </c>
      <c r="G3888" s="6" t="s">
        <v>130</v>
      </c>
      <c r="H3888" s="6" t="s">
        <v>21</v>
      </c>
      <c r="I3888" s="25">
        <v>0.75000000000000011</v>
      </c>
      <c r="J3888" s="22">
        <v>3250</v>
      </c>
      <c r="K3888" s="23">
        <f t="shared" si="217"/>
        <v>2437.5000000000005</v>
      </c>
      <c r="L3888" s="23">
        <f t="shared" si="218"/>
        <v>609.37500000000011</v>
      </c>
      <c r="M3888" s="33">
        <v>0.25</v>
      </c>
      <c r="N3888" s="30">
        <f t="shared" si="219"/>
        <v>0.75</v>
      </c>
      <c r="O3888" s="31">
        <v>2437.5</v>
      </c>
      <c r="P3888" s="31">
        <v>609.375</v>
      </c>
      <c r="Q3888" s="30">
        <f t="shared" si="220"/>
        <v>1828.1250000000005</v>
      </c>
      <c r="R3888" s="27">
        <f t="shared" si="221"/>
        <v>12</v>
      </c>
    </row>
    <row r="3889" spans="1:18">
      <c r="A3889" s="1"/>
      <c r="B3889" s="6" t="s">
        <v>14</v>
      </c>
      <c r="C3889" s="6">
        <v>1185732</v>
      </c>
      <c r="D3889" s="7">
        <v>44550</v>
      </c>
      <c r="E3889" s="6" t="s">
        <v>15</v>
      </c>
      <c r="F3889" s="6" t="s">
        <v>129</v>
      </c>
      <c r="G3889" s="6" t="s">
        <v>130</v>
      </c>
      <c r="H3889" s="6" t="s">
        <v>22</v>
      </c>
      <c r="I3889" s="25">
        <v>0.8</v>
      </c>
      <c r="J3889" s="22">
        <v>4250</v>
      </c>
      <c r="K3889" s="23">
        <f t="shared" si="217"/>
        <v>3400</v>
      </c>
      <c r="L3889" s="23">
        <f t="shared" si="218"/>
        <v>1020</v>
      </c>
      <c r="M3889" s="33">
        <v>0.3</v>
      </c>
      <c r="N3889" s="30">
        <f t="shared" si="219"/>
        <v>0.8</v>
      </c>
      <c r="O3889" s="31">
        <v>3400</v>
      </c>
      <c r="P3889" s="31">
        <v>1020</v>
      </c>
      <c r="Q3889" s="30">
        <f t="shared" si="220"/>
        <v>2720</v>
      </c>
      <c r="R3889" s="27">
        <f t="shared" si="221"/>
        <v>12</v>
      </c>
    </row>
    <row r="3890" spans="1:18">
      <c r="N3890" s="30"/>
      <c r="Q3890" s="30"/>
    </row>
    <row r="3891" spans="1:18">
      <c r="N3891" s="30"/>
      <c r="Q3891" s="30"/>
    </row>
    <row r="3892" spans="1:18">
      <c r="N3892" s="30"/>
      <c r="Q3892" s="30"/>
    </row>
    <row r="3893" spans="1:18">
      <c r="N3893" s="30"/>
      <c r="Q3893" s="30"/>
    </row>
    <row r="3894" spans="1:18">
      <c r="N3894" s="30"/>
      <c r="Q3894" s="30"/>
    </row>
    <row r="3895" spans="1:18">
      <c r="N3895" s="30"/>
      <c r="Q3895" s="30"/>
    </row>
    <row r="3896" spans="1:18">
      <c r="N3896" s="30"/>
      <c r="Q3896" s="30"/>
    </row>
    <row r="3897" spans="1:18">
      <c r="N3897" s="30"/>
      <c r="Q3897" s="30"/>
    </row>
    <row r="3898" spans="1:18">
      <c r="N3898" s="30"/>
      <c r="Q3898" s="30"/>
    </row>
    <row r="3899" spans="1:18">
      <c r="N3899" s="30"/>
      <c r="Q3899" s="30"/>
    </row>
    <row r="3900" spans="1:18">
      <c r="N3900" s="30"/>
      <c r="Q3900" s="30"/>
    </row>
    <row r="3901" spans="1:18">
      <c r="N3901" s="30"/>
      <c r="Q3901" s="30"/>
    </row>
    <row r="3902" spans="1:18">
      <c r="N3902" s="30"/>
      <c r="Q3902" s="30"/>
    </row>
    <row r="3903" spans="1:18">
      <c r="N3903" s="30"/>
      <c r="Q3903" s="30"/>
    </row>
    <row r="3904" spans="1:18">
      <c r="N3904" s="30"/>
      <c r="Q3904" s="30"/>
    </row>
    <row r="3905" spans="14:17">
      <c r="N3905" s="30"/>
      <c r="Q3905" s="30"/>
    </row>
    <row r="3906" spans="14:17">
      <c r="N3906" s="30"/>
      <c r="Q3906" s="30"/>
    </row>
    <row r="3907" spans="14:17">
      <c r="N3907" s="30"/>
      <c r="Q3907" s="30"/>
    </row>
    <row r="3908" spans="14:17">
      <c r="N3908" s="30"/>
      <c r="Q3908" s="30"/>
    </row>
    <row r="3909" spans="14:17">
      <c r="N3909" s="30"/>
      <c r="Q3909" s="30"/>
    </row>
    <row r="3910" spans="14:17">
      <c r="N3910" s="30"/>
      <c r="Q3910" s="30"/>
    </row>
    <row r="3911" spans="14:17">
      <c r="N3911" s="30"/>
      <c r="Q3911" s="30"/>
    </row>
    <row r="3912" spans="14:17">
      <c r="N3912" s="30"/>
      <c r="Q3912" s="30"/>
    </row>
    <row r="3913" spans="14:17">
      <c r="N3913" s="30"/>
      <c r="Q3913" s="30"/>
    </row>
    <row r="3914" spans="14:17">
      <c r="N3914" s="30"/>
      <c r="Q3914" s="30"/>
    </row>
    <row r="3915" spans="14:17">
      <c r="N3915" s="30"/>
      <c r="Q3915" s="30"/>
    </row>
    <row r="3916" spans="14:17">
      <c r="N3916" s="30"/>
      <c r="Q3916" s="30"/>
    </row>
    <row r="3917" spans="14:17">
      <c r="N3917" s="30"/>
      <c r="Q3917" s="30"/>
    </row>
    <row r="3918" spans="14:17">
      <c r="N3918" s="30"/>
      <c r="Q3918" s="30"/>
    </row>
    <row r="3919" spans="14:17">
      <c r="N3919" s="30"/>
      <c r="Q3919" s="30"/>
    </row>
    <row r="3920" spans="14:17">
      <c r="N3920" s="30"/>
      <c r="Q3920" s="30"/>
    </row>
    <row r="3921" spans="14:17">
      <c r="N3921" s="30"/>
      <c r="Q3921" s="30"/>
    </row>
    <row r="3922" spans="14:17">
      <c r="N3922" s="30"/>
      <c r="Q3922" s="30"/>
    </row>
    <row r="3923" spans="14:17">
      <c r="N3923" s="30"/>
      <c r="Q3923" s="30"/>
    </row>
    <row r="3924" spans="14:17">
      <c r="N3924" s="30"/>
      <c r="Q3924" s="30"/>
    </row>
    <row r="3925" spans="14:17">
      <c r="N3925" s="30"/>
      <c r="Q3925" s="30"/>
    </row>
    <row r="3926" spans="14:17">
      <c r="N3926" s="30"/>
      <c r="Q3926" s="30"/>
    </row>
    <row r="3927" spans="14:17">
      <c r="N3927" s="30"/>
      <c r="Q3927" s="30"/>
    </row>
    <row r="3928" spans="14:17">
      <c r="N3928" s="30"/>
      <c r="Q3928" s="30"/>
    </row>
    <row r="3929" spans="14:17">
      <c r="N3929" s="30"/>
      <c r="Q3929" s="30"/>
    </row>
    <row r="3930" spans="14:17">
      <c r="N3930" s="30"/>
      <c r="Q3930" s="30"/>
    </row>
    <row r="3931" spans="14:17">
      <c r="N3931" s="30"/>
      <c r="Q3931" s="30"/>
    </row>
    <row r="3932" spans="14:17">
      <c r="N3932" s="30"/>
      <c r="Q3932" s="30"/>
    </row>
    <row r="3933" spans="14:17">
      <c r="N3933" s="30"/>
      <c r="Q3933" s="30"/>
    </row>
    <row r="3934" spans="14:17">
      <c r="N3934" s="30"/>
      <c r="Q3934" s="30"/>
    </row>
    <row r="3935" spans="14:17">
      <c r="N3935" s="30"/>
      <c r="Q3935" s="30"/>
    </row>
    <row r="3936" spans="14:17">
      <c r="N3936" s="30"/>
      <c r="Q3936" s="30"/>
    </row>
    <row r="3937" spans="14:17">
      <c r="N3937" s="30"/>
      <c r="Q3937" s="30"/>
    </row>
    <row r="3938" spans="14:17">
      <c r="N3938" s="30"/>
      <c r="Q3938" s="30"/>
    </row>
    <row r="3939" spans="14:17">
      <c r="N3939" s="30"/>
      <c r="Q3939" s="30"/>
    </row>
    <row r="3940" spans="14:17">
      <c r="N3940" s="30"/>
      <c r="Q3940" s="30"/>
    </row>
    <row r="3941" spans="14:17">
      <c r="N3941" s="30"/>
      <c r="Q3941" s="30"/>
    </row>
    <row r="3942" spans="14:17">
      <c r="N3942" s="30"/>
      <c r="Q3942" s="30"/>
    </row>
    <row r="3943" spans="14:17">
      <c r="N3943" s="30"/>
      <c r="Q3943" s="30"/>
    </row>
    <row r="3944" spans="14:17">
      <c r="N3944" s="30"/>
      <c r="Q3944" s="30"/>
    </row>
    <row r="3945" spans="14:17">
      <c r="N3945" s="30"/>
      <c r="Q3945" s="30"/>
    </row>
    <row r="3946" spans="14:17">
      <c r="N3946" s="30"/>
      <c r="Q3946" s="30"/>
    </row>
    <row r="3947" spans="14:17">
      <c r="N3947" s="30"/>
      <c r="Q3947" s="30"/>
    </row>
    <row r="3948" spans="14:17">
      <c r="N3948" s="30"/>
      <c r="Q3948" s="30"/>
    </row>
    <row r="3949" spans="14:17">
      <c r="N3949" s="30"/>
      <c r="Q3949" s="30"/>
    </row>
    <row r="3950" spans="14:17">
      <c r="N3950" s="30"/>
      <c r="Q3950" s="30"/>
    </row>
    <row r="3951" spans="14:17">
      <c r="N3951" s="30"/>
      <c r="Q3951" s="30"/>
    </row>
    <row r="3952" spans="14:17">
      <c r="N3952" s="30"/>
      <c r="Q3952" s="30"/>
    </row>
    <row r="3953" spans="14:17">
      <c r="N3953" s="30"/>
      <c r="Q3953" s="30"/>
    </row>
    <row r="3954" spans="14:17">
      <c r="N3954" s="30"/>
      <c r="Q3954" s="30"/>
    </row>
    <row r="3955" spans="14:17">
      <c r="N3955" s="30"/>
      <c r="Q3955" s="30"/>
    </row>
    <row r="3956" spans="14:17">
      <c r="N3956" s="30"/>
      <c r="Q3956" s="30"/>
    </row>
    <row r="3957" spans="14:17">
      <c r="N3957" s="30"/>
      <c r="Q3957" s="30"/>
    </row>
    <row r="3958" spans="14:17">
      <c r="N3958" s="30"/>
      <c r="Q3958" s="30"/>
    </row>
    <row r="3959" spans="14:17">
      <c r="N3959" s="30"/>
      <c r="Q3959" s="30"/>
    </row>
    <row r="3960" spans="14:17">
      <c r="N3960" s="30"/>
      <c r="Q3960" s="30"/>
    </row>
    <row r="3961" spans="14:17">
      <c r="N3961" s="30"/>
      <c r="Q3961" s="30"/>
    </row>
    <row r="3962" spans="14:17">
      <c r="N3962" s="30"/>
      <c r="Q3962" s="30"/>
    </row>
    <row r="3963" spans="14:17">
      <c r="N3963" s="30"/>
      <c r="Q3963" s="30"/>
    </row>
    <row r="3964" spans="14:17">
      <c r="N3964" s="30"/>
      <c r="Q3964" s="30"/>
    </row>
    <row r="3965" spans="14:17">
      <c r="N3965" s="30"/>
      <c r="Q3965" s="30"/>
    </row>
    <row r="3966" spans="14:17">
      <c r="N3966" s="30"/>
      <c r="Q3966" s="30"/>
    </row>
    <row r="3967" spans="14:17">
      <c r="N3967" s="30"/>
      <c r="Q3967" s="30"/>
    </row>
    <row r="3968" spans="14:17">
      <c r="N3968" s="30"/>
      <c r="Q3968" s="30"/>
    </row>
    <row r="3969" spans="14:17">
      <c r="N3969" s="30"/>
      <c r="Q3969" s="30"/>
    </row>
    <row r="3970" spans="14:17">
      <c r="N3970" s="30"/>
      <c r="Q3970" s="30"/>
    </row>
    <row r="3971" spans="14:17">
      <c r="N3971" s="30"/>
      <c r="Q3971" s="30"/>
    </row>
    <row r="3972" spans="14:17">
      <c r="N3972" s="30"/>
      <c r="Q3972" s="30"/>
    </row>
    <row r="3973" spans="14:17">
      <c r="N3973" s="30"/>
      <c r="Q3973" s="30"/>
    </row>
    <row r="3974" spans="14:17">
      <c r="N3974" s="30"/>
      <c r="Q3974" s="30"/>
    </row>
    <row r="3975" spans="14:17">
      <c r="N3975" s="30"/>
      <c r="Q3975" s="30"/>
    </row>
    <row r="3976" spans="14:17">
      <c r="N3976" s="30"/>
      <c r="Q3976" s="30"/>
    </row>
    <row r="3977" spans="14:17">
      <c r="N3977" s="30"/>
      <c r="Q3977" s="30"/>
    </row>
    <row r="3978" spans="14:17">
      <c r="N3978" s="30"/>
      <c r="Q3978" s="30"/>
    </row>
    <row r="3979" spans="14:17">
      <c r="N3979" s="30"/>
      <c r="Q3979" s="30"/>
    </row>
    <row r="3980" spans="14:17">
      <c r="N3980" s="30"/>
      <c r="Q3980" s="30"/>
    </row>
    <row r="3981" spans="14:17">
      <c r="N3981" s="30"/>
      <c r="Q3981" s="30"/>
    </row>
    <row r="3982" spans="14:17">
      <c r="N3982" s="30"/>
      <c r="Q3982" s="30"/>
    </row>
    <row r="3983" spans="14:17">
      <c r="N3983" s="30"/>
      <c r="Q3983" s="30"/>
    </row>
    <row r="3984" spans="14:17">
      <c r="N3984" s="30"/>
      <c r="Q3984" s="30"/>
    </row>
    <row r="3985" spans="14:17">
      <c r="N3985" s="30"/>
      <c r="Q3985" s="30"/>
    </row>
    <row r="3986" spans="14:17">
      <c r="N3986" s="30"/>
      <c r="Q3986" s="30"/>
    </row>
    <row r="3987" spans="14:17">
      <c r="N3987" s="30"/>
      <c r="Q3987" s="30"/>
    </row>
    <row r="3988" spans="14:17">
      <c r="N3988" s="30"/>
      <c r="Q3988" s="30"/>
    </row>
    <row r="3989" spans="14:17">
      <c r="N3989" s="30"/>
      <c r="Q3989" s="30"/>
    </row>
    <row r="3990" spans="14:17">
      <c r="N3990" s="30"/>
      <c r="Q3990" s="30"/>
    </row>
    <row r="3991" spans="14:17">
      <c r="N3991" s="30"/>
      <c r="Q3991" s="30"/>
    </row>
    <row r="3992" spans="14:17">
      <c r="N3992" s="30"/>
      <c r="Q3992" s="30"/>
    </row>
    <row r="3993" spans="14:17">
      <c r="N3993" s="30"/>
      <c r="Q3993" s="30"/>
    </row>
    <row r="3994" spans="14:17">
      <c r="N3994" s="30"/>
      <c r="Q3994" s="30"/>
    </row>
    <row r="3995" spans="14:17">
      <c r="N3995" s="30"/>
      <c r="Q3995" s="30"/>
    </row>
    <row r="3996" spans="14:17">
      <c r="N3996" s="30"/>
      <c r="Q3996" s="30"/>
    </row>
    <row r="3997" spans="14:17">
      <c r="N3997" s="30"/>
      <c r="Q3997" s="30"/>
    </row>
    <row r="3998" spans="14:17">
      <c r="N3998" s="30"/>
      <c r="Q3998" s="30"/>
    </row>
    <row r="3999" spans="14:17">
      <c r="N3999" s="30"/>
      <c r="Q3999" s="30"/>
    </row>
    <row r="4000" spans="14:17">
      <c r="N4000" s="30"/>
      <c r="Q4000" s="30"/>
    </row>
    <row r="4001" spans="14:17">
      <c r="N4001" s="30"/>
      <c r="Q4001" s="30"/>
    </row>
    <row r="4002" spans="14:17">
      <c r="N4002" s="30"/>
      <c r="Q4002" s="30"/>
    </row>
    <row r="4003" spans="14:17">
      <c r="N4003" s="30"/>
      <c r="Q4003" s="30"/>
    </row>
    <row r="4004" spans="14:17">
      <c r="N4004" s="30"/>
      <c r="Q4004" s="30"/>
    </row>
    <row r="4005" spans="14:17">
      <c r="N4005" s="30"/>
      <c r="Q4005" s="30"/>
    </row>
    <row r="4006" spans="14:17">
      <c r="N4006" s="30"/>
      <c r="Q4006" s="30"/>
    </row>
    <row r="4007" spans="14:17">
      <c r="N4007" s="30"/>
      <c r="Q4007" s="30"/>
    </row>
    <row r="4008" spans="14:17">
      <c r="N4008" s="30"/>
      <c r="Q4008" s="30"/>
    </row>
    <row r="4009" spans="14:17">
      <c r="N4009" s="30"/>
      <c r="Q4009" s="30"/>
    </row>
    <row r="4010" spans="14:17">
      <c r="N4010" s="30"/>
      <c r="Q4010" s="30"/>
    </row>
    <row r="4011" spans="14:17">
      <c r="N4011" s="30"/>
      <c r="Q4011" s="30"/>
    </row>
    <row r="4012" spans="14:17">
      <c r="N4012" s="30"/>
      <c r="Q4012" s="30"/>
    </row>
    <row r="4013" spans="14:17">
      <c r="N4013" s="30"/>
      <c r="Q4013" s="30"/>
    </row>
    <row r="4014" spans="14:17">
      <c r="N4014" s="30"/>
      <c r="Q4014" s="30"/>
    </row>
    <row r="4015" spans="14:17">
      <c r="N4015" s="30"/>
      <c r="Q4015" s="30"/>
    </row>
    <row r="4016" spans="14:17">
      <c r="N4016" s="30"/>
      <c r="Q4016" s="30"/>
    </row>
    <row r="4017" spans="14:17">
      <c r="N4017" s="30"/>
      <c r="Q4017" s="30"/>
    </row>
    <row r="4018" spans="14:17">
      <c r="N4018" s="30"/>
      <c r="Q4018" s="30"/>
    </row>
    <row r="4019" spans="14:17">
      <c r="N4019" s="30"/>
      <c r="Q4019" s="30"/>
    </row>
    <row r="4020" spans="14:17">
      <c r="N4020" s="30"/>
      <c r="Q4020" s="30"/>
    </row>
    <row r="4021" spans="14:17">
      <c r="N4021" s="30"/>
      <c r="Q4021" s="30"/>
    </row>
    <row r="4022" spans="14:17">
      <c r="N4022" s="30"/>
      <c r="Q4022" s="30"/>
    </row>
    <row r="4023" spans="14:17">
      <c r="N4023" s="30"/>
      <c r="Q4023" s="30"/>
    </row>
    <row r="4024" spans="14:17">
      <c r="N4024" s="30"/>
      <c r="Q4024" s="30"/>
    </row>
    <row r="4025" spans="14:17">
      <c r="N4025" s="30"/>
      <c r="Q4025" s="30"/>
    </row>
    <row r="4026" spans="14:17">
      <c r="N4026" s="30"/>
      <c r="Q4026" s="30"/>
    </row>
    <row r="4027" spans="14:17">
      <c r="N4027" s="30"/>
      <c r="Q4027" s="30"/>
    </row>
    <row r="4028" spans="14:17">
      <c r="N4028" s="30"/>
      <c r="Q4028" s="30"/>
    </row>
    <row r="4029" spans="14:17">
      <c r="N4029" s="30"/>
      <c r="Q4029" s="30"/>
    </row>
    <row r="4030" spans="14:17">
      <c r="N4030" s="30"/>
      <c r="Q4030" s="30"/>
    </row>
    <row r="4031" spans="14:17">
      <c r="N4031" s="30"/>
      <c r="Q4031" s="30"/>
    </row>
    <row r="4032" spans="14:17">
      <c r="N4032" s="30"/>
      <c r="Q4032" s="30"/>
    </row>
    <row r="4033" spans="14:17">
      <c r="N4033" s="30"/>
      <c r="Q4033" s="30"/>
    </row>
    <row r="4034" spans="14:17">
      <c r="N4034" s="30"/>
      <c r="Q4034" s="30"/>
    </row>
    <row r="4035" spans="14:17">
      <c r="N4035" s="30"/>
      <c r="Q4035" s="30"/>
    </row>
    <row r="4036" spans="14:17">
      <c r="N4036" s="30"/>
      <c r="Q4036" s="30"/>
    </row>
    <row r="4037" spans="14:17">
      <c r="N4037" s="30"/>
      <c r="Q4037" s="30"/>
    </row>
    <row r="4038" spans="14:17">
      <c r="N4038" s="30"/>
      <c r="Q4038" s="30"/>
    </row>
    <row r="4039" spans="14:17">
      <c r="N4039" s="30"/>
      <c r="Q4039" s="30"/>
    </row>
    <row r="4040" spans="14:17">
      <c r="N4040" s="30"/>
      <c r="Q4040" s="30"/>
    </row>
    <row r="4041" spans="14:17">
      <c r="N4041" s="30"/>
      <c r="Q4041" s="30"/>
    </row>
    <row r="4042" spans="14:17">
      <c r="N4042" s="30"/>
      <c r="Q4042" s="30"/>
    </row>
    <row r="4043" spans="14:17">
      <c r="N4043" s="30"/>
      <c r="Q4043" s="30"/>
    </row>
    <row r="4044" spans="14:17">
      <c r="N4044" s="30"/>
      <c r="Q4044" s="30"/>
    </row>
    <row r="4045" spans="14:17">
      <c r="N4045" s="30"/>
      <c r="Q4045" s="30"/>
    </row>
    <row r="4046" spans="14:17">
      <c r="N4046" s="30"/>
      <c r="Q4046" s="30"/>
    </row>
    <row r="4047" spans="14:17">
      <c r="N4047" s="30"/>
      <c r="Q4047" s="30"/>
    </row>
    <row r="4048" spans="14:17">
      <c r="N4048" s="30"/>
      <c r="Q4048" s="30"/>
    </row>
    <row r="4049" spans="14:17">
      <c r="N4049" s="30"/>
      <c r="Q4049" s="30"/>
    </row>
    <row r="4050" spans="14:17">
      <c r="N4050" s="30"/>
      <c r="Q4050" s="30"/>
    </row>
    <row r="4051" spans="14:17">
      <c r="N4051" s="30"/>
      <c r="Q4051" s="30"/>
    </row>
    <row r="4052" spans="14:17">
      <c r="N4052" s="30"/>
      <c r="Q4052" s="30"/>
    </row>
    <row r="4053" spans="14:17">
      <c r="N4053" s="30"/>
      <c r="Q4053" s="30"/>
    </row>
    <row r="4054" spans="14:17">
      <c r="N4054" s="30"/>
      <c r="Q4054" s="30"/>
    </row>
    <row r="4055" spans="14:17">
      <c r="N4055" s="30"/>
      <c r="Q4055" s="30"/>
    </row>
    <row r="4056" spans="14:17">
      <c r="N4056" s="30"/>
      <c r="Q4056" s="30"/>
    </row>
    <row r="4057" spans="14:17">
      <c r="N4057" s="30"/>
      <c r="Q4057" s="30"/>
    </row>
    <row r="4058" spans="14:17">
      <c r="N4058" s="30"/>
      <c r="Q4058" s="30"/>
    </row>
    <row r="4059" spans="14:17">
      <c r="N4059" s="30"/>
      <c r="Q4059" s="30"/>
    </row>
    <row r="4060" spans="14:17">
      <c r="N4060" s="30"/>
      <c r="Q4060" s="30"/>
    </row>
    <row r="4061" spans="14:17">
      <c r="N4061" s="30"/>
      <c r="Q4061" s="30"/>
    </row>
    <row r="4062" spans="14:17">
      <c r="N4062" s="30"/>
      <c r="Q4062" s="30"/>
    </row>
    <row r="4063" spans="14:17">
      <c r="N4063" s="30"/>
      <c r="Q4063" s="30"/>
    </row>
    <row r="4064" spans="14:17">
      <c r="N4064" s="30"/>
      <c r="Q4064" s="30"/>
    </row>
    <row r="4065" spans="14:17">
      <c r="N4065" s="30"/>
      <c r="Q4065" s="30"/>
    </row>
    <row r="4066" spans="14:17">
      <c r="N4066" s="30"/>
      <c r="Q4066" s="30"/>
    </row>
    <row r="4067" spans="14:17">
      <c r="N4067" s="30"/>
      <c r="Q4067" s="30"/>
    </row>
    <row r="4068" spans="14:17">
      <c r="N4068" s="30"/>
      <c r="Q4068" s="30"/>
    </row>
    <row r="4069" spans="14:17">
      <c r="N4069" s="30"/>
      <c r="Q4069" s="30"/>
    </row>
    <row r="4070" spans="14:17">
      <c r="N4070" s="30"/>
      <c r="Q4070" s="30"/>
    </row>
    <row r="4071" spans="14:17">
      <c r="N4071" s="30"/>
      <c r="Q4071" s="30"/>
    </row>
    <row r="4072" spans="14:17">
      <c r="N4072" s="30"/>
      <c r="Q4072" s="30"/>
    </row>
    <row r="4073" spans="14:17">
      <c r="N4073" s="30"/>
      <c r="Q4073" s="30"/>
    </row>
    <row r="4074" spans="14:17">
      <c r="N4074" s="30"/>
      <c r="Q4074" s="30"/>
    </row>
    <row r="4075" spans="14:17">
      <c r="N4075" s="30"/>
      <c r="Q4075" s="30"/>
    </row>
    <row r="4076" spans="14:17">
      <c r="N4076" s="30"/>
      <c r="Q4076" s="30"/>
    </row>
    <row r="4077" spans="14:17">
      <c r="N4077" s="30"/>
      <c r="Q4077" s="30"/>
    </row>
    <row r="4078" spans="14:17">
      <c r="N4078" s="30"/>
      <c r="Q4078" s="30"/>
    </row>
    <row r="4079" spans="14:17">
      <c r="N4079" s="30"/>
      <c r="Q4079" s="30"/>
    </row>
    <row r="4080" spans="14:17">
      <c r="N4080" s="30"/>
      <c r="Q4080" s="30"/>
    </row>
    <row r="4081" spans="14:17">
      <c r="N4081" s="30"/>
      <c r="Q4081" s="30"/>
    </row>
    <row r="4082" spans="14:17">
      <c r="N4082" s="30"/>
      <c r="Q4082" s="30"/>
    </row>
    <row r="4083" spans="14:17">
      <c r="N4083" s="30"/>
      <c r="Q4083" s="30"/>
    </row>
    <row r="4084" spans="14:17">
      <c r="N4084" s="30"/>
      <c r="Q4084" s="30"/>
    </row>
    <row r="4085" spans="14:17">
      <c r="N4085" s="30"/>
      <c r="Q4085" s="30"/>
    </row>
    <row r="4086" spans="14:17">
      <c r="N4086" s="30"/>
      <c r="Q4086" s="30"/>
    </row>
    <row r="4087" spans="14:17">
      <c r="N4087" s="30"/>
      <c r="Q4087" s="30"/>
    </row>
    <row r="4088" spans="14:17">
      <c r="N4088" s="30"/>
      <c r="Q4088" s="30"/>
    </row>
    <row r="4089" spans="14:17">
      <c r="N4089" s="30"/>
      <c r="Q4089" s="30"/>
    </row>
    <row r="4090" spans="14:17">
      <c r="N4090" s="30"/>
      <c r="Q4090" s="30"/>
    </row>
    <row r="4091" spans="14:17">
      <c r="N4091" s="30"/>
      <c r="Q4091" s="30"/>
    </row>
    <row r="4092" spans="14:17">
      <c r="N4092" s="30"/>
      <c r="Q4092" s="30"/>
    </row>
    <row r="4093" spans="14:17">
      <c r="N4093" s="30"/>
      <c r="Q4093" s="30"/>
    </row>
    <row r="4094" spans="14:17">
      <c r="N4094" s="30"/>
      <c r="Q4094" s="30"/>
    </row>
    <row r="4095" spans="14:17">
      <c r="N4095" s="30"/>
      <c r="Q4095" s="30"/>
    </row>
    <row r="4096" spans="14:17">
      <c r="N4096" s="30"/>
      <c r="Q4096" s="30"/>
    </row>
    <row r="4097" spans="14:17">
      <c r="N4097" s="30"/>
      <c r="Q4097" s="30"/>
    </row>
    <row r="4098" spans="14:17">
      <c r="N4098" s="30"/>
      <c r="Q4098" s="30"/>
    </row>
    <row r="4099" spans="14:17">
      <c r="N4099" s="30"/>
      <c r="Q4099" s="30"/>
    </row>
    <row r="4100" spans="14:17">
      <c r="N4100" s="30"/>
      <c r="Q4100" s="30"/>
    </row>
    <row r="4101" spans="14:17">
      <c r="N4101" s="30"/>
      <c r="Q4101" s="30"/>
    </row>
    <row r="4102" spans="14:17">
      <c r="N4102" s="30"/>
      <c r="Q4102" s="30"/>
    </row>
    <row r="4103" spans="14:17">
      <c r="N4103" s="30"/>
      <c r="Q4103" s="30"/>
    </row>
    <row r="4104" spans="14:17">
      <c r="N4104" s="30"/>
      <c r="Q4104" s="30"/>
    </row>
    <row r="4105" spans="14:17">
      <c r="N4105" s="30"/>
      <c r="Q4105" s="30"/>
    </row>
    <row r="4106" spans="14:17">
      <c r="N4106" s="30"/>
      <c r="Q4106" s="30"/>
    </row>
    <row r="4107" spans="14:17">
      <c r="N4107" s="30"/>
      <c r="Q4107" s="30"/>
    </row>
    <row r="4108" spans="14:17">
      <c r="N4108" s="30"/>
      <c r="Q4108" s="30"/>
    </row>
    <row r="4109" spans="14:17">
      <c r="N4109" s="30"/>
      <c r="Q4109" s="30"/>
    </row>
    <row r="4110" spans="14:17">
      <c r="N4110" s="30"/>
      <c r="Q4110" s="30"/>
    </row>
    <row r="4111" spans="14:17">
      <c r="N4111" s="30"/>
      <c r="Q4111" s="30"/>
    </row>
    <row r="4112" spans="14:17">
      <c r="N4112" s="30"/>
      <c r="Q4112" s="30"/>
    </row>
    <row r="4113" spans="14:17">
      <c r="N4113" s="30"/>
      <c r="Q4113" s="30"/>
    </row>
    <row r="4114" spans="14:17">
      <c r="N4114" s="30"/>
      <c r="Q4114" s="30"/>
    </row>
    <row r="4115" spans="14:17">
      <c r="N4115" s="30"/>
      <c r="Q4115" s="30"/>
    </row>
    <row r="4116" spans="14:17">
      <c r="N4116" s="30"/>
      <c r="Q4116" s="30"/>
    </row>
    <row r="4117" spans="14:17">
      <c r="N4117" s="30"/>
      <c r="Q4117" s="30"/>
    </row>
    <row r="4118" spans="14:17">
      <c r="N4118" s="30"/>
      <c r="Q4118" s="30"/>
    </row>
    <row r="4119" spans="14:17">
      <c r="N4119" s="30"/>
      <c r="Q4119" s="30"/>
    </row>
    <row r="4120" spans="14:17">
      <c r="N4120" s="30"/>
      <c r="Q4120" s="30"/>
    </row>
    <row r="4121" spans="14:17">
      <c r="N4121" s="30"/>
      <c r="Q4121" s="30"/>
    </row>
    <row r="4122" spans="14:17">
      <c r="N4122" s="30"/>
      <c r="Q4122" s="30"/>
    </row>
    <row r="4123" spans="14:17">
      <c r="N4123" s="30"/>
      <c r="Q4123" s="30"/>
    </row>
    <row r="4124" spans="14:17">
      <c r="N4124" s="30"/>
      <c r="Q4124" s="30"/>
    </row>
    <row r="4125" spans="14:17">
      <c r="N4125" s="30"/>
      <c r="Q4125" s="30"/>
    </row>
    <row r="4126" spans="14:17">
      <c r="N4126" s="30"/>
      <c r="Q4126" s="30"/>
    </row>
    <row r="4127" spans="14:17">
      <c r="N4127" s="30"/>
      <c r="Q4127" s="30"/>
    </row>
    <row r="4128" spans="14:17">
      <c r="N4128" s="30"/>
      <c r="Q4128" s="30"/>
    </row>
    <row r="4129" spans="14:17">
      <c r="N4129" s="30"/>
      <c r="Q4129" s="30"/>
    </row>
    <row r="4130" spans="14:17">
      <c r="N4130" s="30"/>
      <c r="Q4130" s="30"/>
    </row>
    <row r="4131" spans="14:17">
      <c r="N4131" s="30"/>
      <c r="Q4131" s="30"/>
    </row>
    <row r="4132" spans="14:17">
      <c r="N4132" s="30"/>
      <c r="Q4132" s="30"/>
    </row>
    <row r="4133" spans="14:17">
      <c r="N4133" s="30"/>
      <c r="Q4133" s="30"/>
    </row>
    <row r="4134" spans="14:17">
      <c r="N4134" s="30"/>
      <c r="Q4134" s="30"/>
    </row>
    <row r="4135" spans="14:17">
      <c r="N4135" s="30"/>
      <c r="Q4135" s="30"/>
    </row>
    <row r="4136" spans="14:17">
      <c r="N4136" s="30"/>
      <c r="Q4136" s="30"/>
    </row>
    <row r="4137" spans="14:17">
      <c r="N4137" s="30"/>
      <c r="Q4137" s="30"/>
    </row>
    <row r="4138" spans="14:17">
      <c r="N4138" s="30"/>
      <c r="Q4138" s="30"/>
    </row>
    <row r="4139" spans="14:17">
      <c r="N4139" s="30"/>
      <c r="Q4139" s="30"/>
    </row>
    <row r="4140" spans="14:17">
      <c r="N4140" s="30"/>
      <c r="Q4140" s="30"/>
    </row>
    <row r="4141" spans="14:17">
      <c r="N4141" s="30"/>
      <c r="Q4141" s="30"/>
    </row>
    <row r="4142" spans="14:17">
      <c r="N4142" s="30"/>
      <c r="Q4142" s="30"/>
    </row>
    <row r="4143" spans="14:17">
      <c r="N4143" s="30"/>
      <c r="Q4143" s="30"/>
    </row>
    <row r="4144" spans="14:17">
      <c r="N4144" s="30"/>
      <c r="Q4144" s="30"/>
    </row>
    <row r="4145" spans="14:17">
      <c r="N4145" s="30"/>
      <c r="Q4145" s="30"/>
    </row>
    <row r="4146" spans="14:17">
      <c r="N4146" s="30"/>
      <c r="Q4146" s="30"/>
    </row>
    <row r="4147" spans="14:17">
      <c r="N4147" s="30"/>
      <c r="Q4147" s="30"/>
    </row>
    <row r="4148" spans="14:17">
      <c r="N4148" s="30"/>
      <c r="Q4148" s="30"/>
    </row>
    <row r="4149" spans="14:17">
      <c r="N4149" s="30"/>
      <c r="Q4149" s="30"/>
    </row>
    <row r="4150" spans="14:17">
      <c r="N4150" s="30"/>
      <c r="Q4150" s="30"/>
    </row>
    <row r="4151" spans="14:17">
      <c r="N4151" s="30"/>
      <c r="Q4151" s="30"/>
    </row>
    <row r="4152" spans="14:17">
      <c r="N4152" s="30"/>
      <c r="Q4152" s="30"/>
    </row>
    <row r="4153" spans="14:17">
      <c r="N4153" s="30"/>
      <c r="Q4153" s="30"/>
    </row>
    <row r="4154" spans="14:17">
      <c r="N4154" s="30"/>
      <c r="Q4154" s="30"/>
    </row>
    <row r="4155" spans="14:17">
      <c r="N4155" s="30"/>
      <c r="Q4155" s="30"/>
    </row>
    <row r="4156" spans="14:17">
      <c r="N4156" s="30"/>
      <c r="Q4156" s="30"/>
    </row>
    <row r="4157" spans="14:17">
      <c r="N4157" s="30"/>
      <c r="Q4157" s="30"/>
    </row>
    <row r="4158" spans="14:17">
      <c r="N4158" s="30"/>
      <c r="Q4158" s="30"/>
    </row>
    <row r="4159" spans="14:17">
      <c r="N4159" s="30"/>
      <c r="Q4159" s="30"/>
    </row>
    <row r="4160" spans="14:17">
      <c r="N4160" s="30"/>
      <c r="Q4160" s="30"/>
    </row>
    <row r="4161" spans="14:17">
      <c r="N4161" s="30"/>
      <c r="Q4161" s="30"/>
    </row>
    <row r="4162" spans="14:17">
      <c r="N4162" s="30"/>
      <c r="Q4162" s="30"/>
    </row>
    <row r="4163" spans="14:17">
      <c r="N4163" s="30"/>
      <c r="Q4163" s="30"/>
    </row>
    <row r="4164" spans="14:17">
      <c r="N4164" s="30"/>
      <c r="Q4164" s="30"/>
    </row>
    <row r="4165" spans="14:17">
      <c r="N4165" s="30"/>
      <c r="Q4165" s="30"/>
    </row>
    <row r="4166" spans="14:17">
      <c r="N4166" s="30"/>
      <c r="Q4166" s="30"/>
    </row>
    <row r="4167" spans="14:17">
      <c r="N4167" s="30"/>
      <c r="Q4167" s="30"/>
    </row>
    <row r="4168" spans="14:17">
      <c r="N4168" s="30"/>
      <c r="Q4168" s="30"/>
    </row>
    <row r="4169" spans="14:17">
      <c r="N4169" s="30"/>
      <c r="Q4169" s="30"/>
    </row>
    <row r="4170" spans="14:17">
      <c r="N4170" s="30"/>
      <c r="Q4170" s="30"/>
    </row>
    <row r="4171" spans="14:17">
      <c r="N4171" s="30"/>
      <c r="Q4171" s="30"/>
    </row>
    <row r="4172" spans="14:17">
      <c r="N4172" s="30"/>
      <c r="Q4172" s="30"/>
    </row>
    <row r="4173" spans="14:17">
      <c r="N4173" s="30"/>
      <c r="Q4173" s="30"/>
    </row>
    <row r="4174" spans="14:17">
      <c r="N4174" s="30"/>
      <c r="Q4174" s="30"/>
    </row>
    <row r="4175" spans="14:17">
      <c r="N4175" s="30"/>
      <c r="Q4175" s="30"/>
    </row>
    <row r="4176" spans="14:17">
      <c r="N4176" s="30"/>
      <c r="Q4176" s="30"/>
    </row>
    <row r="4177" spans="14:17">
      <c r="N4177" s="30"/>
      <c r="Q4177" s="30"/>
    </row>
    <row r="4178" spans="14:17">
      <c r="N4178" s="30"/>
      <c r="Q4178" s="30"/>
    </row>
    <row r="4179" spans="14:17">
      <c r="N4179" s="30"/>
      <c r="Q4179" s="30"/>
    </row>
    <row r="4180" spans="14:17">
      <c r="N4180" s="30"/>
      <c r="Q4180" s="30"/>
    </row>
    <row r="4181" spans="14:17">
      <c r="N4181" s="30"/>
      <c r="Q4181" s="30"/>
    </row>
    <row r="4182" spans="14:17">
      <c r="N4182" s="30"/>
      <c r="Q4182" s="30"/>
    </row>
    <row r="4183" spans="14:17">
      <c r="N4183" s="30"/>
      <c r="Q4183" s="30"/>
    </row>
    <row r="4184" spans="14:17">
      <c r="N4184" s="30"/>
      <c r="Q4184" s="30"/>
    </row>
    <row r="4185" spans="14:17">
      <c r="N4185" s="30"/>
      <c r="Q4185" s="30"/>
    </row>
    <row r="4186" spans="14:17">
      <c r="N4186" s="30"/>
      <c r="Q4186" s="30"/>
    </row>
    <row r="4187" spans="14:17">
      <c r="N4187" s="30"/>
      <c r="Q4187" s="30"/>
    </row>
    <row r="4188" spans="14:17">
      <c r="N4188" s="30"/>
      <c r="Q4188" s="30"/>
    </row>
    <row r="4189" spans="14:17">
      <c r="N4189" s="30"/>
      <c r="Q4189" s="30"/>
    </row>
    <row r="4190" spans="14:17">
      <c r="N4190" s="30"/>
      <c r="Q4190" s="30"/>
    </row>
    <row r="4191" spans="14:17">
      <c r="N4191" s="30"/>
      <c r="Q4191" s="30"/>
    </row>
    <row r="4192" spans="14:17">
      <c r="N4192" s="30"/>
      <c r="Q4192" s="30"/>
    </row>
    <row r="4193" spans="14:17">
      <c r="N4193" s="30"/>
      <c r="Q4193" s="30"/>
    </row>
    <row r="4194" spans="14:17">
      <c r="N4194" s="30"/>
      <c r="Q4194" s="30"/>
    </row>
    <row r="4195" spans="14:17">
      <c r="N4195" s="30"/>
      <c r="Q4195" s="30"/>
    </row>
    <row r="4196" spans="14:17">
      <c r="N4196" s="30"/>
      <c r="Q4196" s="30"/>
    </row>
    <row r="4197" spans="14:17">
      <c r="N4197" s="30"/>
      <c r="Q4197" s="30"/>
    </row>
    <row r="4198" spans="14:17">
      <c r="N4198" s="30"/>
      <c r="Q4198" s="30"/>
    </row>
    <row r="4199" spans="14:17">
      <c r="N4199" s="30"/>
      <c r="Q4199" s="30"/>
    </row>
    <row r="4200" spans="14:17">
      <c r="N4200" s="30"/>
      <c r="Q4200" s="30"/>
    </row>
    <row r="4201" spans="14:17">
      <c r="N4201" s="30"/>
      <c r="Q4201" s="30"/>
    </row>
    <row r="4202" spans="14:17">
      <c r="N4202" s="30"/>
      <c r="Q4202" s="30"/>
    </row>
    <row r="4203" spans="14:17">
      <c r="N4203" s="30"/>
      <c r="Q4203" s="30"/>
    </row>
    <row r="4204" spans="14:17">
      <c r="N4204" s="30"/>
      <c r="Q4204" s="30"/>
    </row>
    <row r="4205" spans="14:17">
      <c r="N4205" s="30"/>
      <c r="Q4205" s="30"/>
    </row>
    <row r="4206" spans="14:17">
      <c r="N4206" s="30"/>
      <c r="Q4206" s="30"/>
    </row>
    <row r="4207" spans="14:17">
      <c r="N4207" s="30"/>
      <c r="Q4207" s="30"/>
    </row>
    <row r="4208" spans="14:17">
      <c r="N4208" s="30"/>
      <c r="Q4208" s="30"/>
    </row>
    <row r="4209" spans="14:17">
      <c r="N4209" s="30"/>
      <c r="Q4209" s="30"/>
    </row>
    <row r="4210" spans="14:17">
      <c r="N4210" s="30"/>
      <c r="Q4210" s="30"/>
    </row>
    <row r="4211" spans="14:17">
      <c r="N4211" s="30"/>
      <c r="Q4211" s="30"/>
    </row>
    <row r="4212" spans="14:17">
      <c r="N4212" s="30"/>
      <c r="Q4212" s="30"/>
    </row>
    <row r="4213" spans="14:17">
      <c r="N4213" s="30"/>
      <c r="Q4213" s="30"/>
    </row>
    <row r="4214" spans="14:17">
      <c r="N4214" s="30"/>
      <c r="Q4214" s="30"/>
    </row>
    <row r="4215" spans="14:17">
      <c r="N4215" s="30"/>
      <c r="Q4215" s="30"/>
    </row>
    <row r="4216" spans="14:17">
      <c r="N4216" s="30"/>
      <c r="Q4216" s="30"/>
    </row>
    <row r="4217" spans="14:17">
      <c r="N4217" s="30"/>
      <c r="Q4217" s="30"/>
    </row>
    <row r="4218" spans="14:17">
      <c r="N4218" s="30"/>
      <c r="Q4218" s="30"/>
    </row>
    <row r="4219" spans="14:17">
      <c r="N4219" s="30"/>
      <c r="Q4219" s="30"/>
    </row>
    <row r="4220" spans="14:17">
      <c r="N4220" s="30"/>
      <c r="Q4220" s="30"/>
    </row>
    <row r="4221" spans="14:17">
      <c r="N4221" s="30"/>
      <c r="Q4221" s="30"/>
    </row>
    <row r="4222" spans="14:17">
      <c r="N4222" s="30"/>
      <c r="Q4222" s="30"/>
    </row>
    <row r="4223" spans="14:17">
      <c r="N4223" s="30"/>
      <c r="Q4223" s="30"/>
    </row>
    <row r="4224" spans="14:17">
      <c r="N4224" s="30"/>
      <c r="Q4224" s="30"/>
    </row>
    <row r="4225" spans="14:17">
      <c r="N4225" s="30"/>
      <c r="Q4225" s="30"/>
    </row>
    <row r="4226" spans="14:17">
      <c r="N4226" s="30"/>
      <c r="Q4226" s="30"/>
    </row>
    <row r="4227" spans="14:17">
      <c r="N4227" s="30"/>
      <c r="Q4227" s="30"/>
    </row>
    <row r="4228" spans="14:17">
      <c r="N4228" s="30"/>
      <c r="Q4228" s="30"/>
    </row>
    <row r="4229" spans="14:17">
      <c r="N4229" s="30"/>
      <c r="Q4229" s="30"/>
    </row>
    <row r="4230" spans="14:17">
      <c r="N4230" s="30"/>
      <c r="Q4230" s="30"/>
    </row>
    <row r="4231" spans="14:17">
      <c r="N4231" s="30"/>
      <c r="Q4231" s="30"/>
    </row>
    <row r="4232" spans="14:17">
      <c r="N4232" s="30"/>
      <c r="Q4232" s="30"/>
    </row>
    <row r="4233" spans="14:17">
      <c r="N4233" s="30"/>
      <c r="Q4233" s="30"/>
    </row>
    <row r="4234" spans="14:17">
      <c r="N4234" s="30"/>
      <c r="Q4234" s="30"/>
    </row>
    <row r="4235" spans="14:17">
      <c r="N4235" s="30"/>
      <c r="Q4235" s="30"/>
    </row>
    <row r="4236" spans="14:17">
      <c r="N4236" s="30"/>
      <c r="Q4236" s="30"/>
    </row>
    <row r="4237" spans="14:17">
      <c r="N4237" s="30"/>
      <c r="Q4237" s="30"/>
    </row>
    <row r="4238" spans="14:17">
      <c r="N4238" s="30"/>
      <c r="Q4238" s="30"/>
    </row>
    <row r="4239" spans="14:17">
      <c r="N4239" s="30"/>
      <c r="Q4239" s="30"/>
    </row>
    <row r="4240" spans="14:17">
      <c r="N4240" s="30"/>
      <c r="Q4240" s="30"/>
    </row>
    <row r="4241" spans="14:17">
      <c r="N4241" s="30"/>
      <c r="Q4241" s="30"/>
    </row>
    <row r="4242" spans="14:17">
      <c r="N4242" s="30"/>
      <c r="Q4242" s="30"/>
    </row>
    <row r="4243" spans="14:17">
      <c r="N4243" s="30"/>
      <c r="Q4243" s="30"/>
    </row>
    <row r="4244" spans="14:17">
      <c r="N4244" s="30"/>
      <c r="Q4244" s="30"/>
    </row>
    <row r="4245" spans="14:17">
      <c r="N4245" s="30"/>
      <c r="Q4245" s="30"/>
    </row>
    <row r="4246" spans="14:17">
      <c r="N4246" s="30"/>
      <c r="Q4246" s="30"/>
    </row>
    <row r="4247" spans="14:17">
      <c r="N4247" s="30"/>
      <c r="Q4247" s="30"/>
    </row>
    <row r="4248" spans="14:17">
      <c r="N4248" s="30"/>
      <c r="Q4248" s="30"/>
    </row>
    <row r="4249" spans="14:17">
      <c r="N4249" s="30"/>
      <c r="Q4249" s="30"/>
    </row>
    <row r="4250" spans="14:17">
      <c r="N4250" s="30"/>
      <c r="Q4250" s="30"/>
    </row>
    <row r="4251" spans="14:17">
      <c r="N4251" s="30"/>
      <c r="Q4251" s="30"/>
    </row>
    <row r="4252" spans="14:17">
      <c r="N4252" s="30"/>
      <c r="Q4252" s="30"/>
    </row>
    <row r="4253" spans="14:17">
      <c r="N4253" s="30"/>
      <c r="Q4253" s="30"/>
    </row>
    <row r="4254" spans="14:17">
      <c r="N4254" s="30"/>
      <c r="Q4254" s="30"/>
    </row>
    <row r="4255" spans="14:17">
      <c r="N4255" s="30"/>
      <c r="Q4255" s="30"/>
    </row>
    <row r="4256" spans="14:17">
      <c r="N4256" s="30"/>
      <c r="Q4256" s="30"/>
    </row>
    <row r="4257" spans="14:17">
      <c r="N4257" s="30"/>
      <c r="Q4257" s="30"/>
    </row>
    <row r="4258" spans="14:17">
      <c r="N4258" s="30"/>
      <c r="Q4258" s="30"/>
    </row>
    <row r="4259" spans="14:17">
      <c r="N4259" s="30"/>
      <c r="Q4259" s="30"/>
    </row>
    <row r="4260" spans="14:17">
      <c r="N4260" s="30"/>
      <c r="Q4260" s="30"/>
    </row>
    <row r="4261" spans="14:17">
      <c r="N4261" s="30"/>
      <c r="Q4261" s="30"/>
    </row>
    <row r="4262" spans="14:17">
      <c r="N4262" s="30"/>
      <c r="Q4262" s="30"/>
    </row>
    <row r="4263" spans="14:17">
      <c r="N4263" s="30"/>
      <c r="Q4263" s="30"/>
    </row>
    <row r="4264" spans="14:17">
      <c r="N4264" s="30"/>
      <c r="Q4264" s="30"/>
    </row>
    <row r="4265" spans="14:17">
      <c r="N4265" s="30"/>
      <c r="Q4265" s="30"/>
    </row>
    <row r="4266" spans="14:17">
      <c r="N4266" s="30"/>
      <c r="Q4266" s="30"/>
    </row>
    <row r="4267" spans="14:17">
      <c r="N4267" s="30"/>
      <c r="Q4267" s="30"/>
    </row>
    <row r="4268" spans="14:17">
      <c r="N4268" s="30"/>
      <c r="Q4268" s="30"/>
    </row>
    <row r="4269" spans="14:17">
      <c r="N4269" s="30"/>
      <c r="Q4269" s="30"/>
    </row>
    <row r="4270" spans="14:17">
      <c r="N4270" s="30"/>
      <c r="Q4270" s="30"/>
    </row>
    <row r="4271" spans="14:17">
      <c r="N4271" s="30"/>
      <c r="Q4271" s="30"/>
    </row>
    <row r="4272" spans="14:17">
      <c r="N4272" s="30"/>
      <c r="Q4272" s="30"/>
    </row>
    <row r="4273" spans="14:17">
      <c r="N4273" s="30"/>
      <c r="Q4273" s="30"/>
    </row>
    <row r="4274" spans="14:17">
      <c r="N4274" s="30"/>
      <c r="Q4274" s="30"/>
    </row>
    <row r="4275" spans="14:17">
      <c r="N4275" s="30"/>
      <c r="Q4275" s="30"/>
    </row>
    <row r="4276" spans="14:17">
      <c r="N4276" s="30"/>
      <c r="Q4276" s="30"/>
    </row>
    <row r="4277" spans="14:17">
      <c r="N4277" s="30"/>
      <c r="Q4277" s="30"/>
    </row>
    <row r="4278" spans="14:17">
      <c r="N4278" s="30"/>
      <c r="Q4278" s="30"/>
    </row>
    <row r="4279" spans="14:17">
      <c r="N4279" s="30"/>
      <c r="Q4279" s="30"/>
    </row>
    <row r="4280" spans="14:17">
      <c r="N4280" s="30"/>
      <c r="Q4280" s="30"/>
    </row>
    <row r="4281" spans="14:17">
      <c r="N4281" s="30"/>
      <c r="Q4281" s="30"/>
    </row>
    <row r="4282" spans="14:17">
      <c r="N4282" s="30"/>
      <c r="Q4282" s="30"/>
    </row>
    <row r="4283" spans="14:17">
      <c r="N4283" s="30"/>
      <c r="Q4283" s="30"/>
    </row>
    <row r="4284" spans="14:17">
      <c r="N4284" s="30"/>
      <c r="Q4284" s="30"/>
    </row>
    <row r="4285" spans="14:17">
      <c r="N4285" s="30"/>
      <c r="Q4285" s="30"/>
    </row>
    <row r="4286" spans="14:17">
      <c r="N4286" s="30"/>
      <c r="Q4286" s="30"/>
    </row>
    <row r="4287" spans="14:17">
      <c r="N4287" s="30"/>
      <c r="Q4287" s="30"/>
    </row>
    <row r="4288" spans="14:17">
      <c r="N4288" s="30"/>
      <c r="Q4288" s="30"/>
    </row>
    <row r="4289" spans="14:17">
      <c r="N4289" s="30"/>
      <c r="Q4289" s="30"/>
    </row>
    <row r="4290" spans="14:17">
      <c r="N4290" s="30"/>
      <c r="Q4290" s="30"/>
    </row>
    <row r="4291" spans="14:17">
      <c r="N4291" s="30"/>
      <c r="Q4291" s="30"/>
    </row>
    <row r="4292" spans="14:17">
      <c r="N4292" s="30"/>
      <c r="Q4292" s="30"/>
    </row>
    <row r="4293" spans="14:17">
      <c r="N4293" s="30"/>
      <c r="Q4293" s="30"/>
    </row>
    <row r="4294" spans="14:17">
      <c r="N4294" s="30"/>
      <c r="Q4294" s="30"/>
    </row>
    <row r="4295" spans="14:17">
      <c r="N4295" s="30"/>
      <c r="Q4295" s="30"/>
    </row>
    <row r="4296" spans="14:17">
      <c r="N4296" s="30"/>
      <c r="Q4296" s="30"/>
    </row>
    <row r="4297" spans="14:17">
      <c r="N4297" s="30"/>
      <c r="Q4297" s="30"/>
    </row>
    <row r="4298" spans="14:17">
      <c r="N4298" s="30"/>
      <c r="Q4298" s="30"/>
    </row>
    <row r="4299" spans="14:17">
      <c r="N4299" s="30"/>
      <c r="Q4299" s="30"/>
    </row>
    <row r="4300" spans="14:17">
      <c r="N4300" s="30"/>
      <c r="Q4300" s="30"/>
    </row>
    <row r="4301" spans="14:17">
      <c r="N4301" s="30"/>
      <c r="Q4301" s="30"/>
    </row>
    <row r="4302" spans="14:17">
      <c r="N4302" s="30"/>
      <c r="Q4302" s="30"/>
    </row>
    <row r="4303" spans="14:17">
      <c r="N4303" s="30"/>
      <c r="Q4303" s="30"/>
    </row>
    <row r="4304" spans="14:17">
      <c r="N4304" s="30"/>
      <c r="Q4304" s="30"/>
    </row>
    <row r="4305" spans="14:17">
      <c r="N4305" s="30"/>
      <c r="Q4305" s="30"/>
    </row>
    <row r="4306" spans="14:17">
      <c r="N4306" s="30"/>
      <c r="Q4306" s="30"/>
    </row>
    <row r="4307" spans="14:17">
      <c r="N4307" s="30"/>
      <c r="Q4307" s="30"/>
    </row>
    <row r="4308" spans="14:17">
      <c r="N4308" s="30"/>
      <c r="Q4308" s="30"/>
    </row>
    <row r="4309" spans="14:17">
      <c r="N4309" s="30"/>
      <c r="Q4309" s="30"/>
    </row>
    <row r="4310" spans="14:17">
      <c r="N4310" s="30"/>
      <c r="Q4310" s="30"/>
    </row>
    <row r="4311" spans="14:17">
      <c r="N4311" s="30"/>
      <c r="Q4311" s="30"/>
    </row>
    <row r="4312" spans="14:17">
      <c r="N4312" s="30"/>
      <c r="Q4312" s="30"/>
    </row>
    <row r="4313" spans="14:17">
      <c r="N4313" s="30"/>
      <c r="Q4313" s="30"/>
    </row>
    <row r="4314" spans="14:17">
      <c r="N4314" s="30"/>
      <c r="Q4314" s="30"/>
    </row>
    <row r="4315" spans="14:17">
      <c r="N4315" s="30"/>
      <c r="Q4315" s="30"/>
    </row>
    <row r="4316" spans="14:17">
      <c r="N4316" s="30"/>
      <c r="Q4316" s="30"/>
    </row>
    <row r="4317" spans="14:17">
      <c r="N4317" s="30"/>
      <c r="Q4317" s="30"/>
    </row>
    <row r="4318" spans="14:17">
      <c r="N4318" s="30"/>
      <c r="Q4318" s="30"/>
    </row>
    <row r="4319" spans="14:17">
      <c r="N4319" s="30"/>
      <c r="Q4319" s="30"/>
    </row>
    <row r="4320" spans="14:17">
      <c r="N4320" s="30"/>
      <c r="Q4320" s="30"/>
    </row>
    <row r="4321" spans="14:17">
      <c r="N4321" s="30"/>
      <c r="Q4321" s="30"/>
    </row>
    <row r="4322" spans="14:17">
      <c r="N4322" s="30"/>
      <c r="Q4322" s="30"/>
    </row>
    <row r="4323" spans="14:17">
      <c r="N4323" s="30"/>
      <c r="Q4323" s="30"/>
    </row>
    <row r="4324" spans="14:17">
      <c r="N4324" s="30"/>
      <c r="Q4324" s="30"/>
    </row>
    <row r="4325" spans="14:17">
      <c r="N4325" s="30"/>
      <c r="Q4325" s="30"/>
    </row>
    <row r="4326" spans="14:17">
      <c r="N4326" s="30"/>
      <c r="Q4326" s="30"/>
    </row>
    <row r="4327" spans="14:17">
      <c r="N4327" s="30"/>
      <c r="Q4327" s="30"/>
    </row>
    <row r="4328" spans="14:17">
      <c r="N4328" s="30"/>
      <c r="Q4328" s="30"/>
    </row>
    <row r="4329" spans="14:17">
      <c r="N4329" s="30"/>
      <c r="Q4329" s="30"/>
    </row>
    <row r="4330" spans="14:17">
      <c r="N4330" s="30"/>
      <c r="Q4330" s="30"/>
    </row>
    <row r="4331" spans="14:17">
      <c r="N4331" s="30"/>
      <c r="Q4331" s="30"/>
    </row>
    <row r="4332" spans="14:17">
      <c r="N4332" s="30"/>
      <c r="Q4332" s="30"/>
    </row>
    <row r="4333" spans="14:17">
      <c r="N4333" s="30"/>
      <c r="Q4333" s="30"/>
    </row>
    <row r="4334" spans="14:17">
      <c r="N4334" s="30"/>
      <c r="Q4334" s="30"/>
    </row>
    <row r="4335" spans="14:17">
      <c r="N4335" s="30"/>
      <c r="Q4335" s="30"/>
    </row>
    <row r="4336" spans="14:17">
      <c r="N4336" s="30"/>
      <c r="Q4336" s="30"/>
    </row>
    <row r="4337" spans="14:17">
      <c r="N4337" s="30"/>
      <c r="Q4337" s="30"/>
    </row>
    <row r="4338" spans="14:17">
      <c r="N4338" s="30"/>
      <c r="Q4338" s="30"/>
    </row>
    <row r="4339" spans="14:17">
      <c r="N4339" s="30"/>
      <c r="Q4339" s="30"/>
    </row>
    <row r="4340" spans="14:17">
      <c r="N4340" s="30"/>
      <c r="Q4340" s="30"/>
    </row>
    <row r="4341" spans="14:17">
      <c r="N4341" s="30"/>
      <c r="Q4341" s="30"/>
    </row>
    <row r="4342" spans="14:17">
      <c r="N4342" s="30"/>
      <c r="Q4342" s="30"/>
    </row>
    <row r="4343" spans="14:17">
      <c r="N4343" s="30"/>
      <c r="Q4343" s="30"/>
    </row>
    <row r="4344" spans="14:17">
      <c r="N4344" s="30"/>
      <c r="Q4344" s="30"/>
    </row>
    <row r="4345" spans="14:17">
      <c r="N4345" s="30"/>
      <c r="Q4345" s="30"/>
    </row>
    <row r="4346" spans="14:17">
      <c r="N4346" s="30"/>
      <c r="Q4346" s="30"/>
    </row>
    <row r="4347" spans="14:17">
      <c r="N4347" s="30"/>
      <c r="Q4347" s="30"/>
    </row>
    <row r="4348" spans="14:17">
      <c r="N4348" s="30"/>
      <c r="Q4348" s="30"/>
    </row>
    <row r="4349" spans="14:17">
      <c r="N4349" s="30"/>
      <c r="Q4349" s="30"/>
    </row>
    <row r="4350" spans="14:17">
      <c r="N4350" s="30"/>
      <c r="Q4350" s="30"/>
    </row>
    <row r="4351" spans="14:17">
      <c r="N4351" s="30"/>
      <c r="Q4351" s="30"/>
    </row>
    <row r="4352" spans="14:17">
      <c r="N4352" s="30"/>
      <c r="Q4352" s="30"/>
    </row>
    <row r="4353" spans="14:17">
      <c r="N4353" s="30"/>
      <c r="Q4353" s="30"/>
    </row>
    <row r="4354" spans="14:17">
      <c r="N4354" s="30"/>
      <c r="Q4354" s="30"/>
    </row>
    <row r="4355" spans="14:17">
      <c r="N4355" s="30"/>
      <c r="Q4355" s="30"/>
    </row>
    <row r="4356" spans="14:17">
      <c r="N4356" s="30"/>
      <c r="Q4356" s="30"/>
    </row>
    <row r="4357" spans="14:17">
      <c r="N4357" s="30"/>
      <c r="Q4357" s="30"/>
    </row>
    <row r="4358" spans="14:17">
      <c r="N4358" s="30"/>
      <c r="Q4358" s="30"/>
    </row>
    <row r="4359" spans="14:17">
      <c r="N4359" s="30"/>
      <c r="Q4359" s="30"/>
    </row>
    <row r="4360" spans="14:17">
      <c r="N4360" s="30"/>
      <c r="Q4360" s="30"/>
    </row>
    <row r="4361" spans="14:17">
      <c r="N4361" s="30"/>
      <c r="Q4361" s="30"/>
    </row>
    <row r="4362" spans="14:17">
      <c r="N4362" s="30"/>
      <c r="Q4362" s="30"/>
    </row>
    <row r="4363" spans="14:17">
      <c r="N4363" s="30"/>
      <c r="Q4363" s="30"/>
    </row>
    <row r="4364" spans="14:17">
      <c r="N4364" s="30"/>
      <c r="Q4364" s="30"/>
    </row>
    <row r="4365" spans="14:17">
      <c r="N4365" s="30"/>
      <c r="Q4365" s="30"/>
    </row>
    <row r="4366" spans="14:17">
      <c r="N4366" s="30"/>
      <c r="Q4366" s="30"/>
    </row>
    <row r="4367" spans="14:17">
      <c r="N4367" s="30"/>
      <c r="Q4367" s="30"/>
    </row>
    <row r="4368" spans="14:17">
      <c r="N4368" s="30"/>
      <c r="Q4368" s="30"/>
    </row>
    <row r="4369" spans="14:17">
      <c r="N4369" s="30"/>
      <c r="Q4369" s="30"/>
    </row>
    <row r="4370" spans="14:17">
      <c r="N4370" s="30"/>
      <c r="Q4370" s="30"/>
    </row>
    <row r="4371" spans="14:17">
      <c r="N4371" s="30"/>
      <c r="Q4371" s="30"/>
    </row>
    <row r="4372" spans="14:17">
      <c r="N4372" s="30"/>
      <c r="Q4372" s="30"/>
    </row>
    <row r="4373" spans="14:17">
      <c r="N4373" s="30"/>
      <c r="Q4373" s="30"/>
    </row>
    <row r="4374" spans="14:17">
      <c r="N4374" s="30"/>
      <c r="Q4374" s="30"/>
    </row>
    <row r="4375" spans="14:17">
      <c r="N4375" s="30"/>
      <c r="Q4375" s="30"/>
    </row>
    <row r="4376" spans="14:17">
      <c r="N4376" s="30"/>
      <c r="Q4376" s="30"/>
    </row>
    <row r="4377" spans="14:17">
      <c r="N4377" s="30"/>
      <c r="Q4377" s="30"/>
    </row>
    <row r="4378" spans="14:17">
      <c r="N4378" s="30"/>
      <c r="Q4378" s="30"/>
    </row>
    <row r="4379" spans="14:17">
      <c r="N4379" s="30"/>
      <c r="Q4379" s="30"/>
    </row>
    <row r="4380" spans="14:17">
      <c r="N4380" s="30"/>
      <c r="Q4380" s="30"/>
    </row>
    <row r="4381" spans="14:17">
      <c r="N4381" s="30"/>
      <c r="Q4381" s="30"/>
    </row>
    <row r="4382" spans="14:17">
      <c r="N4382" s="30"/>
      <c r="Q4382" s="30"/>
    </row>
    <row r="4383" spans="14:17">
      <c r="N4383" s="30"/>
      <c r="Q4383" s="30"/>
    </row>
    <row r="4384" spans="14:17">
      <c r="N4384" s="30"/>
      <c r="Q4384" s="30"/>
    </row>
    <row r="4385" spans="14:17">
      <c r="N4385" s="30"/>
      <c r="Q4385" s="30"/>
    </row>
    <row r="4386" spans="14:17">
      <c r="N4386" s="30"/>
      <c r="Q4386" s="30"/>
    </row>
    <row r="4387" spans="14:17">
      <c r="N4387" s="30"/>
      <c r="Q4387" s="30"/>
    </row>
    <row r="4388" spans="14:17">
      <c r="N4388" s="30"/>
      <c r="Q4388" s="30"/>
    </row>
    <row r="4389" spans="14:17">
      <c r="N4389" s="30"/>
      <c r="Q4389" s="30"/>
    </row>
    <row r="4390" spans="14:17">
      <c r="N4390" s="30"/>
      <c r="Q4390" s="30"/>
    </row>
    <row r="4391" spans="14:17">
      <c r="N4391" s="30"/>
      <c r="Q4391" s="30"/>
    </row>
    <row r="4392" spans="14:17">
      <c r="N4392" s="30"/>
      <c r="Q4392" s="30"/>
    </row>
    <row r="4393" spans="14:17">
      <c r="N4393" s="30"/>
      <c r="Q4393" s="30"/>
    </row>
    <row r="4394" spans="14:17">
      <c r="N4394" s="30"/>
      <c r="Q4394" s="30"/>
    </row>
    <row r="4395" spans="14:17">
      <c r="N4395" s="30"/>
      <c r="Q4395" s="30"/>
    </row>
    <row r="4396" spans="14:17">
      <c r="N4396" s="30"/>
      <c r="Q4396" s="30"/>
    </row>
    <row r="4397" spans="14:17">
      <c r="N4397" s="30"/>
      <c r="Q4397" s="30"/>
    </row>
    <row r="4398" spans="14:17">
      <c r="N4398" s="30"/>
      <c r="Q4398" s="30"/>
    </row>
    <row r="4399" spans="14:17">
      <c r="N4399" s="30"/>
      <c r="Q4399" s="30"/>
    </row>
    <row r="4400" spans="14:17">
      <c r="N4400" s="30"/>
      <c r="Q4400" s="30"/>
    </row>
    <row r="4401" spans="14:17">
      <c r="N4401" s="30"/>
      <c r="Q4401" s="30"/>
    </row>
    <row r="4402" spans="14:17">
      <c r="N4402" s="30"/>
      <c r="Q4402" s="30"/>
    </row>
    <row r="4403" spans="14:17">
      <c r="N4403" s="30"/>
      <c r="Q4403" s="30"/>
    </row>
    <row r="4404" spans="14:17">
      <c r="N4404" s="30"/>
      <c r="Q4404" s="30"/>
    </row>
    <row r="4405" spans="14:17">
      <c r="N4405" s="30"/>
      <c r="Q4405" s="30"/>
    </row>
    <row r="4406" spans="14:17">
      <c r="N4406" s="30"/>
      <c r="Q4406" s="30"/>
    </row>
    <row r="4407" spans="14:17">
      <c r="N4407" s="30"/>
      <c r="Q4407" s="30"/>
    </row>
    <row r="4408" spans="14:17">
      <c r="N4408" s="30"/>
      <c r="Q4408" s="30"/>
    </row>
    <row r="4409" spans="14:17">
      <c r="N4409" s="30"/>
      <c r="Q4409" s="30"/>
    </row>
    <row r="4410" spans="14:17">
      <c r="N4410" s="30"/>
      <c r="Q4410" s="30"/>
    </row>
    <row r="4411" spans="14:17">
      <c r="N4411" s="30"/>
      <c r="Q4411" s="30"/>
    </row>
    <row r="4412" spans="14:17">
      <c r="N4412" s="30"/>
      <c r="Q4412" s="30"/>
    </row>
    <row r="4413" spans="14:17">
      <c r="N4413" s="30"/>
      <c r="Q4413" s="30"/>
    </row>
    <row r="4414" spans="14:17">
      <c r="N4414" s="30"/>
      <c r="Q4414" s="30"/>
    </row>
    <row r="4415" spans="14:17">
      <c r="N4415" s="30"/>
      <c r="Q4415" s="30"/>
    </row>
    <row r="4416" spans="14:17">
      <c r="N4416" s="30"/>
      <c r="Q4416" s="30"/>
    </row>
    <row r="4417" spans="14:17">
      <c r="N4417" s="30"/>
      <c r="Q4417" s="30"/>
    </row>
    <row r="4418" spans="14:17">
      <c r="N4418" s="30"/>
      <c r="Q4418" s="30"/>
    </row>
    <row r="4419" spans="14:17">
      <c r="N4419" s="30"/>
      <c r="Q4419" s="30"/>
    </row>
    <row r="4420" spans="14:17">
      <c r="N4420" s="30"/>
      <c r="Q4420" s="30"/>
    </row>
    <row r="4421" spans="14:17">
      <c r="N4421" s="30"/>
      <c r="Q4421" s="30"/>
    </row>
    <row r="4422" spans="14:17">
      <c r="N4422" s="30"/>
      <c r="Q4422" s="30"/>
    </row>
    <row r="4423" spans="14:17">
      <c r="N4423" s="30"/>
      <c r="Q4423" s="30"/>
    </row>
    <row r="4424" spans="14:17">
      <c r="N4424" s="30"/>
      <c r="Q4424" s="30"/>
    </row>
    <row r="4425" spans="14:17">
      <c r="N4425" s="30"/>
      <c r="Q4425" s="30"/>
    </row>
    <row r="4426" spans="14:17">
      <c r="N4426" s="30"/>
      <c r="Q4426" s="30"/>
    </row>
    <row r="4427" spans="14:17">
      <c r="N4427" s="30"/>
      <c r="Q4427" s="30"/>
    </row>
    <row r="4428" spans="14:17">
      <c r="N4428" s="30"/>
      <c r="Q4428" s="30"/>
    </row>
    <row r="4429" spans="14:17">
      <c r="N4429" s="30"/>
      <c r="Q4429" s="30"/>
    </row>
    <row r="4430" spans="14:17">
      <c r="N4430" s="30"/>
      <c r="Q4430" s="30"/>
    </row>
    <row r="4431" spans="14:17">
      <c r="N4431" s="30"/>
      <c r="Q4431" s="30"/>
    </row>
    <row r="4432" spans="14:17">
      <c r="N4432" s="30"/>
      <c r="Q4432" s="30"/>
    </row>
    <row r="4433" spans="14:17">
      <c r="N4433" s="30"/>
      <c r="Q4433" s="30"/>
    </row>
    <row r="4434" spans="14:17">
      <c r="N4434" s="30"/>
      <c r="Q4434" s="30"/>
    </row>
    <row r="4435" spans="14:17">
      <c r="N4435" s="30"/>
      <c r="Q4435" s="30"/>
    </row>
    <row r="4436" spans="14:17">
      <c r="N4436" s="30"/>
      <c r="Q4436" s="30"/>
    </row>
    <row r="4437" spans="14:17">
      <c r="N4437" s="30"/>
      <c r="Q4437" s="30"/>
    </row>
    <row r="4438" spans="14:17">
      <c r="N4438" s="30"/>
      <c r="Q4438" s="30"/>
    </row>
    <row r="4439" spans="14:17">
      <c r="N4439" s="30"/>
      <c r="Q4439" s="30"/>
    </row>
    <row r="4440" spans="14:17">
      <c r="N4440" s="30"/>
      <c r="Q4440" s="30"/>
    </row>
    <row r="4441" spans="14:17">
      <c r="N4441" s="30"/>
      <c r="Q4441" s="30"/>
    </row>
    <row r="4442" spans="14:17">
      <c r="N4442" s="30"/>
      <c r="Q4442" s="30"/>
    </row>
    <row r="4443" spans="14:17">
      <c r="N4443" s="30"/>
      <c r="Q4443" s="30"/>
    </row>
    <row r="4444" spans="14:17">
      <c r="N4444" s="30"/>
      <c r="Q4444" s="30"/>
    </row>
    <row r="4445" spans="14:17">
      <c r="N4445" s="30"/>
      <c r="Q4445" s="30"/>
    </row>
    <row r="4446" spans="14:17">
      <c r="N4446" s="30"/>
      <c r="Q4446" s="30"/>
    </row>
    <row r="4447" spans="14:17">
      <c r="N4447" s="30"/>
      <c r="Q4447" s="30"/>
    </row>
    <row r="4448" spans="14:17">
      <c r="N4448" s="30"/>
      <c r="Q4448" s="30"/>
    </row>
    <row r="4449" spans="14:17">
      <c r="N4449" s="30"/>
      <c r="Q4449" s="30"/>
    </row>
    <row r="4450" spans="14:17">
      <c r="N4450" s="30"/>
      <c r="Q4450" s="30"/>
    </row>
    <row r="4451" spans="14:17">
      <c r="N4451" s="30"/>
      <c r="Q4451" s="30"/>
    </row>
    <row r="4452" spans="14:17">
      <c r="N4452" s="30"/>
      <c r="Q4452" s="30"/>
    </row>
    <row r="4453" spans="14:17">
      <c r="N4453" s="30"/>
      <c r="Q4453" s="30"/>
    </row>
    <row r="4454" spans="14:17">
      <c r="N4454" s="30"/>
      <c r="Q4454" s="30"/>
    </row>
    <row r="4455" spans="14:17">
      <c r="N4455" s="30"/>
      <c r="Q4455" s="30"/>
    </row>
    <row r="4456" spans="14:17">
      <c r="N4456" s="30"/>
      <c r="Q4456" s="30"/>
    </row>
    <row r="4457" spans="14:17">
      <c r="N4457" s="30"/>
      <c r="Q4457" s="30"/>
    </row>
    <row r="4458" spans="14:17">
      <c r="N4458" s="30"/>
      <c r="Q4458" s="30"/>
    </row>
    <row r="4459" spans="14:17">
      <c r="N4459" s="30"/>
      <c r="Q4459" s="30"/>
    </row>
    <row r="4460" spans="14:17">
      <c r="N4460" s="30"/>
      <c r="Q4460" s="30"/>
    </row>
    <row r="4461" spans="14:17">
      <c r="N4461" s="30"/>
      <c r="Q4461" s="30"/>
    </row>
    <row r="4462" spans="14:17">
      <c r="N4462" s="30"/>
      <c r="Q4462" s="30"/>
    </row>
    <row r="4463" spans="14:17">
      <c r="N4463" s="30"/>
      <c r="Q4463" s="30"/>
    </row>
    <row r="4464" spans="14:17">
      <c r="N4464" s="30"/>
      <c r="Q4464" s="30"/>
    </row>
    <row r="4465" spans="14:17">
      <c r="N4465" s="30"/>
      <c r="Q4465" s="30"/>
    </row>
    <row r="4466" spans="14:17">
      <c r="N4466" s="30"/>
      <c r="Q4466" s="30"/>
    </row>
    <row r="4467" spans="14:17">
      <c r="N4467" s="30"/>
      <c r="Q4467" s="30"/>
    </row>
    <row r="4468" spans="14:17">
      <c r="N4468" s="30"/>
      <c r="Q4468" s="30"/>
    </row>
    <row r="4469" spans="14:17">
      <c r="N4469" s="30"/>
      <c r="Q4469" s="30"/>
    </row>
    <row r="4470" spans="14:17">
      <c r="N4470" s="30"/>
      <c r="Q4470" s="30"/>
    </row>
    <row r="4471" spans="14:17">
      <c r="N4471" s="30"/>
      <c r="Q4471" s="30"/>
    </row>
    <row r="4472" spans="14:17">
      <c r="N4472" s="30"/>
      <c r="Q4472" s="30"/>
    </row>
    <row r="4473" spans="14:17">
      <c r="N4473" s="30"/>
      <c r="Q4473" s="30"/>
    </row>
    <row r="4474" spans="14:17">
      <c r="N4474" s="30"/>
      <c r="Q4474" s="30"/>
    </row>
    <row r="4475" spans="14:17">
      <c r="N4475" s="30"/>
      <c r="Q4475" s="30"/>
    </row>
    <row r="4476" spans="14:17">
      <c r="N4476" s="30"/>
      <c r="Q4476" s="30"/>
    </row>
    <row r="4477" spans="14:17">
      <c r="N4477" s="30"/>
      <c r="Q4477" s="30"/>
    </row>
    <row r="4478" spans="14:17">
      <c r="N4478" s="30"/>
      <c r="Q4478" s="30"/>
    </row>
    <row r="4479" spans="14:17">
      <c r="N4479" s="30"/>
      <c r="Q4479" s="30"/>
    </row>
    <row r="4480" spans="14:17">
      <c r="N4480" s="30"/>
      <c r="Q4480" s="30"/>
    </row>
    <row r="4481" spans="14:17">
      <c r="N4481" s="30"/>
      <c r="Q4481" s="30"/>
    </row>
    <row r="4482" spans="14:17">
      <c r="N4482" s="30"/>
      <c r="Q4482" s="30"/>
    </row>
    <row r="4483" spans="14:17">
      <c r="N4483" s="30"/>
      <c r="Q4483" s="30"/>
    </row>
    <row r="4484" spans="14:17">
      <c r="N4484" s="30"/>
      <c r="Q4484" s="30"/>
    </row>
    <row r="4485" spans="14:17">
      <c r="N4485" s="30"/>
      <c r="Q4485" s="30"/>
    </row>
    <row r="4486" spans="14:17">
      <c r="N4486" s="30"/>
      <c r="Q4486" s="30"/>
    </row>
    <row r="4487" spans="14:17">
      <c r="N4487" s="30"/>
      <c r="Q4487" s="30"/>
    </row>
    <row r="4488" spans="14:17">
      <c r="N4488" s="30"/>
      <c r="Q4488" s="30"/>
    </row>
    <row r="4489" spans="14:17">
      <c r="N4489" s="30"/>
      <c r="Q4489" s="30"/>
    </row>
    <row r="4490" spans="14:17">
      <c r="N4490" s="30"/>
      <c r="Q4490" s="30"/>
    </row>
    <row r="4491" spans="14:17">
      <c r="N4491" s="30"/>
      <c r="Q4491" s="30"/>
    </row>
    <row r="4492" spans="14:17">
      <c r="N4492" s="30"/>
      <c r="Q4492" s="30"/>
    </row>
    <row r="4493" spans="14:17">
      <c r="N4493" s="30"/>
      <c r="Q4493" s="30"/>
    </row>
    <row r="4494" spans="14:17">
      <c r="N4494" s="30"/>
      <c r="Q4494" s="30"/>
    </row>
    <row r="4495" spans="14:17">
      <c r="N4495" s="30"/>
      <c r="Q4495" s="30"/>
    </row>
    <row r="4496" spans="14:17">
      <c r="N4496" s="30"/>
      <c r="Q4496" s="30"/>
    </row>
    <row r="4497" spans="14:17">
      <c r="N4497" s="30"/>
      <c r="Q4497" s="30"/>
    </row>
    <row r="4498" spans="14:17">
      <c r="N4498" s="30"/>
      <c r="Q4498" s="30"/>
    </row>
    <row r="4499" spans="14:17">
      <c r="N4499" s="30"/>
      <c r="Q4499" s="30"/>
    </row>
    <row r="4500" spans="14:17">
      <c r="N4500" s="30"/>
      <c r="Q4500" s="30"/>
    </row>
    <row r="4501" spans="14:17">
      <c r="N4501" s="30"/>
      <c r="Q4501" s="30"/>
    </row>
    <row r="4502" spans="14:17">
      <c r="N4502" s="30"/>
      <c r="Q4502" s="30"/>
    </row>
    <row r="4503" spans="14:17">
      <c r="N4503" s="30"/>
      <c r="Q4503" s="30"/>
    </row>
    <row r="4504" spans="14:17">
      <c r="N4504" s="30"/>
      <c r="Q4504" s="30"/>
    </row>
    <row r="4505" spans="14:17">
      <c r="N4505" s="30"/>
      <c r="Q4505" s="30"/>
    </row>
    <row r="4506" spans="14:17">
      <c r="N4506" s="30"/>
      <c r="Q4506" s="30"/>
    </row>
    <row r="4507" spans="14:17">
      <c r="N4507" s="30"/>
      <c r="Q4507" s="30"/>
    </row>
    <row r="4508" spans="14:17">
      <c r="N4508" s="30"/>
      <c r="Q4508" s="30"/>
    </row>
    <row r="4509" spans="14:17">
      <c r="N4509" s="30"/>
      <c r="Q4509" s="30"/>
    </row>
    <row r="4510" spans="14:17">
      <c r="N4510" s="30"/>
      <c r="Q4510" s="30"/>
    </row>
    <row r="4511" spans="14:17">
      <c r="N4511" s="30"/>
      <c r="Q4511" s="30"/>
    </row>
    <row r="4512" spans="14:17">
      <c r="N4512" s="30"/>
      <c r="Q4512" s="30"/>
    </row>
    <row r="4513" spans="14:17">
      <c r="N4513" s="30"/>
      <c r="Q4513" s="30"/>
    </row>
    <row r="4514" spans="14:17">
      <c r="N4514" s="30"/>
      <c r="Q4514" s="30"/>
    </row>
    <row r="4515" spans="14:17">
      <c r="N4515" s="30"/>
      <c r="Q4515" s="30"/>
    </row>
    <row r="4516" spans="14:17">
      <c r="N4516" s="30"/>
      <c r="Q4516" s="30"/>
    </row>
    <row r="4517" spans="14:17">
      <c r="N4517" s="30"/>
      <c r="Q4517" s="30"/>
    </row>
    <row r="4518" spans="14:17">
      <c r="N4518" s="30"/>
      <c r="Q4518" s="30"/>
    </row>
    <row r="4519" spans="14:17">
      <c r="N4519" s="30"/>
      <c r="Q4519" s="30"/>
    </row>
    <row r="4520" spans="14:17">
      <c r="N4520" s="30"/>
      <c r="Q4520" s="30"/>
    </row>
    <row r="4521" spans="14:17">
      <c r="N4521" s="30"/>
      <c r="Q4521" s="30"/>
    </row>
    <row r="4522" spans="14:17">
      <c r="N4522" s="30"/>
      <c r="Q4522" s="30"/>
    </row>
    <row r="4523" spans="14:17">
      <c r="N4523" s="30"/>
      <c r="Q4523" s="30"/>
    </row>
    <row r="4524" spans="14:17">
      <c r="N4524" s="30"/>
      <c r="Q4524" s="30"/>
    </row>
    <row r="4525" spans="14:17">
      <c r="N4525" s="30"/>
      <c r="Q4525" s="30"/>
    </row>
    <row r="4526" spans="14:17">
      <c r="N4526" s="30"/>
      <c r="Q4526" s="30"/>
    </row>
    <row r="4527" spans="14:17">
      <c r="N4527" s="30"/>
      <c r="Q4527" s="30"/>
    </row>
    <row r="4528" spans="14:17">
      <c r="N4528" s="30"/>
      <c r="Q4528" s="30"/>
    </row>
    <row r="4529" spans="14:17">
      <c r="N4529" s="30"/>
      <c r="Q4529" s="30"/>
    </row>
    <row r="4530" spans="14:17">
      <c r="N4530" s="30"/>
      <c r="Q4530" s="30"/>
    </row>
    <row r="4531" spans="14:17">
      <c r="N4531" s="30"/>
      <c r="Q4531" s="30"/>
    </row>
    <row r="4532" spans="14:17">
      <c r="N4532" s="30"/>
      <c r="Q4532" s="30"/>
    </row>
    <row r="4533" spans="14:17">
      <c r="N4533" s="30"/>
      <c r="Q4533" s="30"/>
    </row>
    <row r="4534" spans="14:17">
      <c r="N4534" s="30"/>
      <c r="Q4534" s="30"/>
    </row>
    <row r="4535" spans="14:17">
      <c r="N4535" s="30"/>
      <c r="Q4535" s="30"/>
    </row>
    <row r="4536" spans="14:17">
      <c r="N4536" s="30"/>
      <c r="Q4536" s="30"/>
    </row>
    <row r="4537" spans="14:17">
      <c r="N4537" s="30"/>
      <c r="Q4537" s="30"/>
    </row>
    <row r="4538" spans="14:17">
      <c r="N4538" s="30"/>
      <c r="Q4538" s="30"/>
    </row>
    <row r="4539" spans="14:17">
      <c r="N4539" s="30"/>
      <c r="Q4539" s="30"/>
    </row>
    <row r="4540" spans="14:17">
      <c r="N4540" s="30"/>
      <c r="Q4540" s="30"/>
    </row>
    <row r="4541" spans="14:17">
      <c r="N4541" s="30"/>
      <c r="Q4541" s="30"/>
    </row>
    <row r="4542" spans="14:17">
      <c r="N4542" s="30"/>
      <c r="Q4542" s="30"/>
    </row>
    <row r="4543" spans="14:17">
      <c r="N4543" s="30"/>
      <c r="Q4543" s="30"/>
    </row>
    <row r="4544" spans="14:17">
      <c r="N4544" s="30"/>
      <c r="Q4544" s="30"/>
    </row>
    <row r="4545" spans="14:17">
      <c r="N4545" s="30"/>
      <c r="Q4545" s="30"/>
    </row>
    <row r="4546" spans="14:17">
      <c r="N4546" s="30"/>
      <c r="Q4546" s="30"/>
    </row>
    <row r="4547" spans="14:17">
      <c r="N4547" s="30"/>
      <c r="Q4547" s="30"/>
    </row>
    <row r="4548" spans="14:17">
      <c r="N4548" s="30"/>
      <c r="Q4548" s="30"/>
    </row>
    <row r="4549" spans="14:17">
      <c r="N4549" s="30"/>
      <c r="Q4549" s="30"/>
    </row>
    <row r="4550" spans="14:17">
      <c r="N4550" s="30"/>
      <c r="Q4550" s="30"/>
    </row>
    <row r="4551" spans="14:17">
      <c r="N4551" s="30"/>
      <c r="Q4551" s="30"/>
    </row>
    <row r="4552" spans="14:17">
      <c r="N4552" s="30"/>
      <c r="Q4552" s="30"/>
    </row>
    <row r="4553" spans="14:17">
      <c r="N4553" s="30"/>
      <c r="Q4553" s="30"/>
    </row>
    <row r="4554" spans="14:17">
      <c r="N4554" s="30"/>
      <c r="Q4554" s="30"/>
    </row>
    <row r="4555" spans="14:17">
      <c r="N4555" s="30"/>
      <c r="Q4555" s="30"/>
    </row>
    <row r="4556" spans="14:17">
      <c r="N4556" s="30"/>
      <c r="Q4556" s="30"/>
    </row>
    <row r="4557" spans="14:17">
      <c r="N4557" s="30"/>
      <c r="Q4557" s="30"/>
    </row>
    <row r="4558" spans="14:17">
      <c r="N4558" s="30"/>
      <c r="Q4558" s="30"/>
    </row>
    <row r="4559" spans="14:17">
      <c r="N4559" s="30"/>
      <c r="Q4559" s="30"/>
    </row>
    <row r="4560" spans="14:17">
      <c r="N4560" s="30"/>
      <c r="Q4560" s="30"/>
    </row>
    <row r="4561" spans="14:17">
      <c r="N4561" s="30"/>
      <c r="Q4561" s="30"/>
    </row>
    <row r="4562" spans="14:17">
      <c r="N4562" s="30"/>
      <c r="Q4562" s="30"/>
    </row>
    <row r="4563" spans="14:17">
      <c r="N4563" s="30"/>
      <c r="Q4563" s="30"/>
    </row>
    <row r="4564" spans="14:17">
      <c r="N4564" s="30"/>
      <c r="Q4564" s="30"/>
    </row>
    <row r="4565" spans="14:17">
      <c r="N4565" s="30"/>
      <c r="Q4565" s="30"/>
    </row>
    <row r="4566" spans="14:17">
      <c r="N4566" s="30"/>
      <c r="Q4566" s="30"/>
    </row>
    <row r="4567" spans="14:17">
      <c r="N4567" s="30"/>
      <c r="Q4567" s="30"/>
    </row>
    <row r="4568" spans="14:17">
      <c r="N4568" s="30"/>
      <c r="Q4568" s="30"/>
    </row>
    <row r="4569" spans="14:17">
      <c r="N4569" s="30"/>
      <c r="Q4569" s="30"/>
    </row>
    <row r="4570" spans="14:17">
      <c r="N4570" s="30"/>
      <c r="Q4570" s="30"/>
    </row>
    <row r="4571" spans="14:17">
      <c r="N4571" s="30"/>
      <c r="Q4571" s="30"/>
    </row>
    <row r="4572" spans="14:17">
      <c r="N4572" s="30"/>
      <c r="Q4572" s="30"/>
    </row>
    <row r="4573" spans="14:17">
      <c r="N4573" s="30"/>
      <c r="Q4573" s="30"/>
    </row>
    <row r="4574" spans="14:17">
      <c r="N4574" s="30"/>
      <c r="Q4574" s="30"/>
    </row>
    <row r="4575" spans="14:17">
      <c r="N4575" s="30"/>
      <c r="Q4575" s="30"/>
    </row>
    <row r="4576" spans="14:17">
      <c r="N4576" s="30"/>
      <c r="Q4576" s="30"/>
    </row>
    <row r="4577" spans="14:17">
      <c r="N4577" s="30"/>
      <c r="Q4577" s="30"/>
    </row>
    <row r="4578" spans="14:17">
      <c r="N4578" s="30"/>
      <c r="Q4578" s="30"/>
    </row>
    <row r="4579" spans="14:17">
      <c r="N4579" s="30"/>
      <c r="Q4579" s="30"/>
    </row>
    <row r="4580" spans="14:17">
      <c r="N4580" s="30"/>
      <c r="Q4580" s="30"/>
    </row>
    <row r="4581" spans="14:17">
      <c r="N4581" s="30"/>
      <c r="Q4581" s="30"/>
    </row>
    <row r="4582" spans="14:17">
      <c r="N4582" s="30"/>
      <c r="Q4582" s="30"/>
    </row>
    <row r="4583" spans="14:17">
      <c r="N4583" s="30"/>
      <c r="Q4583" s="30"/>
    </row>
    <row r="4584" spans="14:17">
      <c r="N4584" s="30"/>
      <c r="Q4584" s="30"/>
    </row>
    <row r="4585" spans="14:17">
      <c r="N4585" s="30"/>
      <c r="Q4585" s="30"/>
    </row>
    <row r="4586" spans="14:17">
      <c r="N4586" s="30"/>
      <c r="Q4586" s="30"/>
    </row>
    <row r="4587" spans="14:17">
      <c r="N4587" s="30"/>
      <c r="Q4587" s="30"/>
    </row>
    <row r="4588" spans="14:17">
      <c r="N4588" s="30"/>
      <c r="Q4588" s="30"/>
    </row>
    <row r="4589" spans="14:17">
      <c r="N4589" s="30"/>
      <c r="Q4589" s="30"/>
    </row>
    <row r="4590" spans="14:17">
      <c r="N4590" s="30"/>
      <c r="Q4590" s="30"/>
    </row>
    <row r="4591" spans="14:17">
      <c r="N4591" s="30"/>
      <c r="Q4591" s="30"/>
    </row>
    <row r="4592" spans="14:17">
      <c r="N4592" s="30"/>
      <c r="Q4592" s="30"/>
    </row>
    <row r="4593" spans="14:17">
      <c r="N4593" s="30"/>
      <c r="Q4593" s="30"/>
    </row>
    <row r="4594" spans="14:17">
      <c r="N4594" s="30"/>
      <c r="Q4594" s="30"/>
    </row>
    <row r="4595" spans="14:17">
      <c r="N4595" s="30"/>
      <c r="Q4595" s="30"/>
    </row>
    <row r="4596" spans="14:17">
      <c r="N4596" s="30"/>
      <c r="Q4596" s="30"/>
    </row>
    <row r="4597" spans="14:17">
      <c r="N4597" s="30"/>
      <c r="Q4597" s="30"/>
    </row>
    <row r="4598" spans="14:17">
      <c r="N4598" s="30"/>
      <c r="Q4598" s="30"/>
    </row>
    <row r="4599" spans="14:17">
      <c r="N4599" s="30"/>
      <c r="Q4599" s="30"/>
    </row>
    <row r="4600" spans="14:17">
      <c r="N4600" s="30"/>
      <c r="Q4600" s="30"/>
    </row>
    <row r="4601" spans="14:17">
      <c r="N4601" s="30"/>
      <c r="Q4601" s="30"/>
    </row>
    <row r="4602" spans="14:17">
      <c r="N4602" s="30"/>
      <c r="Q4602" s="30"/>
    </row>
    <row r="4603" spans="14:17">
      <c r="N4603" s="30"/>
      <c r="Q4603" s="30"/>
    </row>
    <row r="4604" spans="14:17">
      <c r="N4604" s="30"/>
      <c r="Q4604" s="30"/>
    </row>
    <row r="4605" spans="14:17">
      <c r="N4605" s="30"/>
      <c r="Q4605" s="30"/>
    </row>
    <row r="4606" spans="14:17">
      <c r="N4606" s="30"/>
      <c r="Q4606" s="30"/>
    </row>
    <row r="4607" spans="14:17">
      <c r="N4607" s="30"/>
      <c r="Q4607" s="30"/>
    </row>
    <row r="4608" spans="14:17">
      <c r="N4608" s="30"/>
      <c r="Q4608" s="30"/>
    </row>
    <row r="4609" spans="14:17">
      <c r="N4609" s="30"/>
      <c r="Q4609" s="30"/>
    </row>
    <row r="4610" spans="14:17">
      <c r="N4610" s="30"/>
      <c r="Q4610" s="30"/>
    </row>
    <row r="4611" spans="14:17">
      <c r="N4611" s="30"/>
      <c r="Q4611" s="30"/>
    </row>
    <row r="4612" spans="14:17">
      <c r="N4612" s="30"/>
      <c r="Q4612" s="30"/>
    </row>
    <row r="4613" spans="14:17">
      <c r="N4613" s="30"/>
      <c r="Q4613" s="30"/>
    </row>
    <row r="4614" spans="14:17">
      <c r="N4614" s="30"/>
      <c r="Q4614" s="30"/>
    </row>
    <row r="4615" spans="14:17">
      <c r="N4615" s="30"/>
      <c r="Q4615" s="30"/>
    </row>
    <row r="4616" spans="14:17">
      <c r="N4616" s="30"/>
      <c r="Q4616" s="30"/>
    </row>
    <row r="4617" spans="14:17">
      <c r="N4617" s="30"/>
      <c r="Q4617" s="30"/>
    </row>
    <row r="4618" spans="14:17">
      <c r="N4618" s="30"/>
      <c r="Q4618" s="30"/>
    </row>
    <row r="4619" spans="14:17">
      <c r="N4619" s="30"/>
      <c r="Q4619" s="30"/>
    </row>
    <row r="4620" spans="14:17">
      <c r="N4620" s="30"/>
      <c r="Q4620" s="30"/>
    </row>
    <row r="4621" spans="14:17">
      <c r="N4621" s="30"/>
      <c r="Q4621" s="30"/>
    </row>
    <row r="4622" spans="14:17">
      <c r="N4622" s="30"/>
      <c r="Q4622" s="30"/>
    </row>
    <row r="4623" spans="14:17">
      <c r="N4623" s="30"/>
      <c r="Q4623" s="30"/>
    </row>
    <row r="4624" spans="14:17">
      <c r="N4624" s="30"/>
      <c r="Q4624" s="30"/>
    </row>
    <row r="4625" spans="14:17">
      <c r="N4625" s="30"/>
      <c r="Q4625" s="30"/>
    </row>
    <row r="4626" spans="14:17">
      <c r="N4626" s="30"/>
      <c r="Q4626" s="30"/>
    </row>
    <row r="4627" spans="14:17">
      <c r="N4627" s="30"/>
      <c r="Q4627" s="30"/>
    </row>
    <row r="4628" spans="14:17">
      <c r="N4628" s="30"/>
      <c r="Q4628" s="30"/>
    </row>
    <row r="4629" spans="14:17">
      <c r="N4629" s="30"/>
      <c r="Q4629" s="30"/>
    </row>
    <row r="4630" spans="14:17">
      <c r="N4630" s="30"/>
      <c r="Q4630" s="30"/>
    </row>
    <row r="4631" spans="14:17">
      <c r="N4631" s="30"/>
      <c r="Q4631" s="30"/>
    </row>
    <row r="4632" spans="14:17">
      <c r="N4632" s="30"/>
      <c r="Q4632" s="30"/>
    </row>
    <row r="4633" spans="14:17">
      <c r="N4633" s="30"/>
      <c r="Q4633" s="30"/>
    </row>
    <row r="4634" spans="14:17">
      <c r="N4634" s="30"/>
      <c r="Q4634" s="30"/>
    </row>
    <row r="4635" spans="14:17">
      <c r="N4635" s="30"/>
      <c r="Q4635" s="30"/>
    </row>
    <row r="4636" spans="14:17">
      <c r="N4636" s="30"/>
      <c r="Q4636" s="30"/>
    </row>
    <row r="4637" spans="14:17">
      <c r="N4637" s="30"/>
      <c r="Q4637" s="30"/>
    </row>
    <row r="4638" spans="14:17">
      <c r="N4638" s="30"/>
      <c r="Q4638" s="30"/>
    </row>
    <row r="4639" spans="14:17">
      <c r="N4639" s="30"/>
      <c r="Q4639" s="30"/>
    </row>
    <row r="4640" spans="14:17">
      <c r="N4640" s="30"/>
      <c r="Q4640" s="30"/>
    </row>
    <row r="4641" spans="14:17">
      <c r="N4641" s="30"/>
      <c r="Q4641" s="30"/>
    </row>
    <row r="4642" spans="14:17">
      <c r="N4642" s="30"/>
      <c r="Q4642" s="30"/>
    </row>
    <row r="4643" spans="14:17">
      <c r="N4643" s="30"/>
      <c r="Q4643" s="30"/>
    </row>
    <row r="4644" spans="14:17">
      <c r="N4644" s="30"/>
      <c r="Q4644" s="30"/>
    </row>
    <row r="4645" spans="14:17">
      <c r="N4645" s="30"/>
      <c r="Q4645" s="30"/>
    </row>
    <row r="4646" spans="14:17">
      <c r="N4646" s="30"/>
      <c r="Q4646" s="30"/>
    </row>
    <row r="4647" spans="14:17">
      <c r="N4647" s="30"/>
      <c r="Q4647" s="30"/>
    </row>
    <row r="4648" spans="14:17">
      <c r="N4648" s="30"/>
      <c r="Q4648" s="30"/>
    </row>
    <row r="4649" spans="14:17">
      <c r="N4649" s="30"/>
      <c r="Q4649" s="30"/>
    </row>
    <row r="4650" spans="14:17">
      <c r="N4650" s="30"/>
      <c r="Q4650" s="30"/>
    </row>
    <row r="4651" spans="14:17">
      <c r="N4651" s="30"/>
      <c r="Q4651" s="30"/>
    </row>
    <row r="4652" spans="14:17">
      <c r="N4652" s="30"/>
      <c r="Q4652" s="30"/>
    </row>
    <row r="4653" spans="14:17">
      <c r="N4653" s="30"/>
      <c r="Q4653" s="30"/>
    </row>
    <row r="4654" spans="14:17">
      <c r="N4654" s="30"/>
      <c r="Q4654" s="30"/>
    </row>
    <row r="4655" spans="14:17">
      <c r="N4655" s="30"/>
      <c r="Q4655" s="30"/>
    </row>
    <row r="4656" spans="14:17">
      <c r="N4656" s="30"/>
      <c r="Q4656" s="30"/>
    </row>
    <row r="4657" spans="14:17">
      <c r="N4657" s="30"/>
      <c r="Q4657" s="30"/>
    </row>
    <row r="4658" spans="14:17">
      <c r="N4658" s="30"/>
      <c r="Q4658" s="30"/>
    </row>
    <row r="4659" spans="14:17">
      <c r="N4659" s="30"/>
      <c r="Q4659" s="30"/>
    </row>
    <row r="4660" spans="14:17">
      <c r="N4660" s="30"/>
      <c r="Q4660" s="30"/>
    </row>
    <row r="4661" spans="14:17">
      <c r="N4661" s="30"/>
      <c r="Q4661" s="30"/>
    </row>
    <row r="4662" spans="14:17">
      <c r="N4662" s="30"/>
      <c r="Q4662" s="30"/>
    </row>
    <row r="4663" spans="14:17">
      <c r="N4663" s="30"/>
      <c r="Q4663" s="30"/>
    </row>
    <row r="4664" spans="14:17">
      <c r="N4664" s="30"/>
      <c r="Q4664" s="30"/>
    </row>
    <row r="4665" spans="14:17">
      <c r="N4665" s="30"/>
      <c r="Q4665" s="30"/>
    </row>
    <row r="4666" spans="14:17">
      <c r="N4666" s="30"/>
      <c r="Q4666" s="30"/>
    </row>
    <row r="4667" spans="14:17">
      <c r="N4667" s="30"/>
      <c r="Q4667" s="30"/>
    </row>
    <row r="4668" spans="14:17">
      <c r="N4668" s="30"/>
      <c r="Q4668" s="30"/>
    </row>
    <row r="4669" spans="14:17">
      <c r="N4669" s="30"/>
      <c r="Q4669" s="30"/>
    </row>
    <row r="4670" spans="14:17">
      <c r="N4670" s="30"/>
      <c r="Q4670" s="30"/>
    </row>
    <row r="4671" spans="14:17">
      <c r="N4671" s="30"/>
      <c r="Q4671" s="30"/>
    </row>
    <row r="4672" spans="14:17">
      <c r="N4672" s="30"/>
      <c r="Q4672" s="30"/>
    </row>
    <row r="4673" spans="14:17">
      <c r="N4673" s="30"/>
      <c r="Q4673" s="30"/>
    </row>
    <row r="4674" spans="14:17">
      <c r="N4674" s="30"/>
      <c r="Q4674" s="30"/>
    </row>
    <row r="4675" spans="14:17">
      <c r="N4675" s="30"/>
      <c r="Q4675" s="30"/>
    </row>
    <row r="4676" spans="14:17">
      <c r="N4676" s="30"/>
      <c r="Q4676" s="30"/>
    </row>
    <row r="4677" spans="14:17">
      <c r="N4677" s="30"/>
      <c r="Q4677" s="30"/>
    </row>
    <row r="4678" spans="14:17">
      <c r="N4678" s="30"/>
      <c r="Q4678" s="30"/>
    </row>
    <row r="4679" spans="14:17">
      <c r="N4679" s="30"/>
      <c r="Q4679" s="30"/>
    </row>
    <row r="4680" spans="14:17">
      <c r="N4680" s="30"/>
      <c r="Q4680" s="30"/>
    </row>
    <row r="4681" spans="14:17">
      <c r="N4681" s="30"/>
      <c r="Q4681" s="30"/>
    </row>
    <row r="4682" spans="14:17">
      <c r="N4682" s="30"/>
      <c r="Q4682" s="30"/>
    </row>
    <row r="4683" spans="14:17">
      <c r="N4683" s="30"/>
      <c r="Q4683" s="30"/>
    </row>
    <row r="4684" spans="14:17">
      <c r="N4684" s="30"/>
      <c r="Q4684" s="30"/>
    </row>
    <row r="4685" spans="14:17">
      <c r="N4685" s="30"/>
      <c r="Q4685" s="30"/>
    </row>
    <row r="4686" spans="14:17">
      <c r="N4686" s="30"/>
      <c r="Q4686" s="30"/>
    </row>
    <row r="4687" spans="14:17">
      <c r="N4687" s="30"/>
      <c r="Q4687" s="30"/>
    </row>
    <row r="4688" spans="14:17">
      <c r="N4688" s="30"/>
      <c r="Q4688" s="30"/>
    </row>
    <row r="4689" spans="14:17">
      <c r="N4689" s="30"/>
      <c r="Q4689" s="30"/>
    </row>
    <row r="4690" spans="14:17">
      <c r="N4690" s="30"/>
      <c r="Q4690" s="30"/>
    </row>
    <row r="4691" spans="14:17">
      <c r="N4691" s="30"/>
      <c r="Q4691" s="30"/>
    </row>
    <row r="4692" spans="14:17">
      <c r="N4692" s="30"/>
      <c r="Q4692" s="30"/>
    </row>
    <row r="4693" spans="14:17">
      <c r="N4693" s="30"/>
      <c r="Q4693" s="30"/>
    </row>
    <row r="4694" spans="14:17">
      <c r="N4694" s="30"/>
      <c r="Q4694" s="30"/>
    </row>
    <row r="4695" spans="14:17">
      <c r="N4695" s="30"/>
      <c r="Q4695" s="30"/>
    </row>
    <row r="4696" spans="14:17">
      <c r="N4696" s="30"/>
      <c r="Q4696" s="30"/>
    </row>
    <row r="4697" spans="14:17">
      <c r="N4697" s="30"/>
      <c r="Q4697" s="30"/>
    </row>
    <row r="4698" spans="14:17">
      <c r="N4698" s="30"/>
      <c r="Q4698" s="30"/>
    </row>
    <row r="4699" spans="14:17">
      <c r="N4699" s="30"/>
      <c r="Q4699" s="30"/>
    </row>
    <row r="4700" spans="14:17">
      <c r="N4700" s="30"/>
      <c r="Q4700" s="30"/>
    </row>
    <row r="4701" spans="14:17">
      <c r="N4701" s="30"/>
      <c r="Q4701" s="30"/>
    </row>
    <row r="4702" spans="14:17">
      <c r="N4702" s="30"/>
      <c r="Q4702" s="30"/>
    </row>
    <row r="4703" spans="14:17">
      <c r="N4703" s="30"/>
      <c r="Q4703" s="30"/>
    </row>
    <row r="4704" spans="14:17">
      <c r="N4704" s="30"/>
      <c r="Q4704" s="30"/>
    </row>
    <row r="4705" spans="14:17">
      <c r="N4705" s="30"/>
      <c r="Q4705" s="30"/>
    </row>
    <row r="4706" spans="14:17">
      <c r="N4706" s="30"/>
      <c r="Q4706" s="30"/>
    </row>
    <row r="4707" spans="14:17">
      <c r="N4707" s="30"/>
      <c r="Q4707" s="30"/>
    </row>
    <row r="4708" spans="14:17">
      <c r="N4708" s="30"/>
      <c r="Q4708" s="30"/>
    </row>
    <row r="4709" spans="14:17">
      <c r="N4709" s="30"/>
      <c r="Q4709" s="30"/>
    </row>
    <row r="4710" spans="14:17">
      <c r="N4710" s="30"/>
      <c r="Q4710" s="30"/>
    </row>
    <row r="4711" spans="14:17">
      <c r="N4711" s="30"/>
      <c r="Q4711" s="30"/>
    </row>
    <row r="4712" spans="14:17">
      <c r="N4712" s="30"/>
      <c r="Q4712" s="30"/>
    </row>
    <row r="4713" spans="14:17">
      <c r="N4713" s="30"/>
      <c r="Q4713" s="30"/>
    </row>
    <row r="4714" spans="14:17">
      <c r="N4714" s="30"/>
      <c r="Q4714" s="30"/>
    </row>
    <row r="4715" spans="14:17">
      <c r="N4715" s="30"/>
      <c r="Q4715" s="30"/>
    </row>
    <row r="4716" spans="14:17">
      <c r="N4716" s="30"/>
      <c r="Q4716" s="30"/>
    </row>
    <row r="4717" spans="14:17">
      <c r="N4717" s="30"/>
      <c r="Q4717" s="30"/>
    </row>
    <row r="4718" spans="14:17">
      <c r="N4718" s="30"/>
      <c r="Q4718" s="30"/>
    </row>
    <row r="4719" spans="14:17">
      <c r="N4719" s="30"/>
      <c r="Q4719" s="30"/>
    </row>
    <row r="4720" spans="14:17">
      <c r="N4720" s="30"/>
      <c r="Q4720" s="30"/>
    </row>
    <row r="4721" spans="14:17">
      <c r="N4721" s="30"/>
      <c r="Q4721" s="30"/>
    </row>
    <row r="4722" spans="14:17">
      <c r="N4722" s="30"/>
      <c r="Q4722" s="30"/>
    </row>
    <row r="4723" spans="14:17">
      <c r="N4723" s="30"/>
      <c r="Q4723" s="30"/>
    </row>
    <row r="4724" spans="14:17">
      <c r="N4724" s="30"/>
      <c r="Q4724" s="30"/>
    </row>
    <row r="4725" spans="14:17">
      <c r="N4725" s="30"/>
      <c r="Q4725" s="30"/>
    </row>
    <row r="4726" spans="14:17">
      <c r="N4726" s="30"/>
      <c r="Q4726" s="30"/>
    </row>
    <row r="4727" spans="14:17">
      <c r="N4727" s="30"/>
      <c r="Q4727" s="30"/>
    </row>
    <row r="4728" spans="14:17">
      <c r="N4728" s="30"/>
      <c r="Q4728" s="30"/>
    </row>
    <row r="4729" spans="14:17">
      <c r="N4729" s="30"/>
      <c r="Q4729" s="30"/>
    </row>
    <row r="4730" spans="14:17">
      <c r="N4730" s="30"/>
      <c r="Q4730" s="30"/>
    </row>
    <row r="4731" spans="14:17">
      <c r="N4731" s="30"/>
      <c r="Q4731" s="30"/>
    </row>
    <row r="4732" spans="14:17">
      <c r="N4732" s="30"/>
      <c r="Q4732" s="30"/>
    </row>
    <row r="4733" spans="14:17">
      <c r="N4733" s="30"/>
      <c r="Q4733" s="30"/>
    </row>
    <row r="4734" spans="14:17">
      <c r="N4734" s="30"/>
      <c r="Q4734" s="30"/>
    </row>
    <row r="4735" spans="14:17">
      <c r="N4735" s="30"/>
      <c r="Q4735" s="30"/>
    </row>
    <row r="4736" spans="14:17">
      <c r="N4736" s="30"/>
      <c r="Q4736" s="30"/>
    </row>
    <row r="4737" spans="14:17">
      <c r="N4737" s="30"/>
      <c r="Q4737" s="30"/>
    </row>
    <row r="4738" spans="14:17">
      <c r="N4738" s="30"/>
      <c r="Q4738" s="30"/>
    </row>
    <row r="4739" spans="14:17">
      <c r="N4739" s="30"/>
      <c r="Q4739" s="30"/>
    </row>
    <row r="4740" spans="14:17">
      <c r="N4740" s="30"/>
      <c r="Q4740" s="30"/>
    </row>
    <row r="4741" spans="14:17">
      <c r="N4741" s="30"/>
      <c r="Q4741" s="30"/>
    </row>
    <row r="4742" spans="14:17">
      <c r="N4742" s="30"/>
      <c r="Q4742" s="30"/>
    </row>
    <row r="4743" spans="14:17">
      <c r="N4743" s="30"/>
      <c r="Q4743" s="30"/>
    </row>
    <row r="4744" spans="14:17">
      <c r="N4744" s="30"/>
      <c r="Q4744" s="30"/>
    </row>
    <row r="4745" spans="14:17">
      <c r="N4745" s="30"/>
      <c r="Q4745" s="30"/>
    </row>
    <row r="4746" spans="14:17">
      <c r="N4746" s="30"/>
      <c r="Q4746" s="30"/>
    </row>
    <row r="4747" spans="14:17">
      <c r="N4747" s="30"/>
      <c r="Q4747" s="30"/>
    </row>
    <row r="4748" spans="14:17">
      <c r="N4748" s="30"/>
      <c r="Q4748" s="30"/>
    </row>
    <row r="4749" spans="14:17">
      <c r="N4749" s="30"/>
      <c r="Q4749" s="30"/>
    </row>
    <row r="4750" spans="14:17">
      <c r="N4750" s="30"/>
      <c r="Q4750" s="30"/>
    </row>
    <row r="4751" spans="14:17">
      <c r="N4751" s="30"/>
      <c r="Q4751" s="30"/>
    </row>
    <row r="4752" spans="14:17">
      <c r="N4752" s="30"/>
      <c r="Q4752" s="30"/>
    </row>
    <row r="4753" spans="14:17">
      <c r="N4753" s="30"/>
      <c r="Q4753" s="30"/>
    </row>
    <row r="4754" spans="14:17">
      <c r="N4754" s="30"/>
      <c r="Q4754" s="30"/>
    </row>
    <row r="4755" spans="14:17">
      <c r="N4755" s="30"/>
      <c r="Q4755" s="30"/>
    </row>
    <row r="4756" spans="14:17">
      <c r="N4756" s="30"/>
      <c r="Q4756" s="30"/>
    </row>
    <row r="4757" spans="14:17">
      <c r="N4757" s="30"/>
      <c r="Q4757" s="30"/>
    </row>
    <row r="4758" spans="14:17">
      <c r="N4758" s="30"/>
      <c r="Q4758" s="30"/>
    </row>
    <row r="4759" spans="14:17">
      <c r="N4759" s="30"/>
      <c r="Q4759" s="30"/>
    </row>
    <row r="4760" spans="14:17">
      <c r="N4760" s="30"/>
      <c r="Q4760" s="30"/>
    </row>
    <row r="4761" spans="14:17">
      <c r="N4761" s="30"/>
      <c r="Q4761" s="30"/>
    </row>
    <row r="4762" spans="14:17">
      <c r="N4762" s="30"/>
      <c r="Q4762" s="30"/>
    </row>
    <row r="4763" spans="14:17">
      <c r="N4763" s="30"/>
      <c r="Q4763" s="30"/>
    </row>
    <row r="4764" spans="14:17">
      <c r="N4764" s="30"/>
      <c r="Q4764" s="30"/>
    </row>
    <row r="4765" spans="14:17">
      <c r="N4765" s="30"/>
      <c r="Q4765" s="30"/>
    </row>
    <row r="4766" spans="14:17">
      <c r="N4766" s="30"/>
      <c r="Q4766" s="30"/>
    </row>
    <row r="4767" spans="14:17">
      <c r="N4767" s="30"/>
      <c r="Q4767" s="30"/>
    </row>
    <row r="4768" spans="14:17">
      <c r="N4768" s="30"/>
      <c r="Q4768" s="30"/>
    </row>
    <row r="4769" spans="14:17">
      <c r="N4769" s="30"/>
      <c r="Q4769" s="30"/>
    </row>
    <row r="4770" spans="14:17">
      <c r="N4770" s="30"/>
      <c r="Q4770" s="30"/>
    </row>
    <row r="4771" spans="14:17">
      <c r="N4771" s="30"/>
      <c r="Q4771" s="30"/>
    </row>
    <row r="4772" spans="14:17">
      <c r="N4772" s="30"/>
      <c r="Q4772" s="30"/>
    </row>
    <row r="4773" spans="14:17">
      <c r="N4773" s="30"/>
      <c r="Q4773" s="30"/>
    </row>
    <row r="4774" spans="14:17">
      <c r="N4774" s="30"/>
      <c r="Q4774" s="30"/>
    </row>
    <row r="4775" spans="14:17">
      <c r="N4775" s="30"/>
      <c r="Q4775" s="30"/>
    </row>
    <row r="4776" spans="14:17">
      <c r="N4776" s="30"/>
      <c r="Q4776" s="30"/>
    </row>
    <row r="4777" spans="14:17">
      <c r="N4777" s="30"/>
      <c r="Q4777" s="30"/>
    </row>
    <row r="4778" spans="14:17">
      <c r="N4778" s="30"/>
      <c r="Q4778" s="30"/>
    </row>
    <row r="4779" spans="14:17">
      <c r="N4779" s="30"/>
      <c r="Q4779" s="30"/>
    </row>
    <row r="4780" spans="14:17">
      <c r="N4780" s="30"/>
      <c r="Q4780" s="30"/>
    </row>
    <row r="4781" spans="14:17">
      <c r="N4781" s="30"/>
      <c r="Q4781" s="30"/>
    </row>
    <row r="4782" spans="14:17">
      <c r="N4782" s="30"/>
      <c r="Q4782" s="30"/>
    </row>
    <row r="4783" spans="14:17">
      <c r="N4783" s="30"/>
      <c r="Q4783" s="30"/>
    </row>
    <row r="4784" spans="14:17">
      <c r="N4784" s="30"/>
      <c r="Q4784" s="30"/>
    </row>
    <row r="4785" spans="14:17">
      <c r="N4785" s="30"/>
      <c r="Q4785" s="30"/>
    </row>
    <row r="4786" spans="14:17">
      <c r="N4786" s="30"/>
      <c r="Q4786" s="30"/>
    </row>
    <row r="4787" spans="14:17">
      <c r="N4787" s="30"/>
      <c r="Q4787" s="30"/>
    </row>
    <row r="4788" spans="14:17">
      <c r="N4788" s="30"/>
      <c r="Q4788" s="30"/>
    </row>
    <row r="4789" spans="14:17">
      <c r="N4789" s="30"/>
      <c r="Q4789" s="30"/>
    </row>
    <row r="4790" spans="14:17">
      <c r="N4790" s="30"/>
      <c r="Q4790" s="30"/>
    </row>
    <row r="4791" spans="14:17">
      <c r="N4791" s="30"/>
      <c r="Q4791" s="30"/>
    </row>
    <row r="4792" spans="14:17">
      <c r="N4792" s="30"/>
      <c r="Q4792" s="30"/>
    </row>
    <row r="4793" spans="14:17">
      <c r="N4793" s="30"/>
      <c r="Q4793" s="30"/>
    </row>
    <row r="4794" spans="14:17">
      <c r="N4794" s="30"/>
      <c r="Q4794" s="30"/>
    </row>
    <row r="4795" spans="14:17">
      <c r="N4795" s="30"/>
      <c r="Q4795" s="30"/>
    </row>
    <row r="4796" spans="14:17">
      <c r="N4796" s="30"/>
      <c r="Q4796" s="30"/>
    </row>
    <row r="4797" spans="14:17">
      <c r="N4797" s="30"/>
      <c r="Q4797" s="30"/>
    </row>
    <row r="4798" spans="14:17">
      <c r="N4798" s="30"/>
      <c r="Q4798" s="30"/>
    </row>
    <row r="4799" spans="14:17">
      <c r="N4799" s="30"/>
      <c r="Q4799" s="30"/>
    </row>
    <row r="4800" spans="14:17">
      <c r="N4800" s="30"/>
      <c r="Q4800" s="30"/>
    </row>
    <row r="4801" spans="14:17">
      <c r="N4801" s="30"/>
      <c r="Q4801" s="30"/>
    </row>
    <row r="4802" spans="14:17">
      <c r="N4802" s="30"/>
      <c r="Q4802" s="30"/>
    </row>
    <row r="4803" spans="14:17">
      <c r="N4803" s="30"/>
      <c r="Q4803" s="30"/>
    </row>
    <row r="4804" spans="14:17">
      <c r="N4804" s="30"/>
      <c r="Q4804" s="30"/>
    </row>
    <row r="4805" spans="14:17">
      <c r="N4805" s="30"/>
      <c r="Q4805" s="30"/>
    </row>
    <row r="4806" spans="14:17">
      <c r="N4806" s="30"/>
      <c r="Q4806" s="30"/>
    </row>
    <row r="4807" spans="14:17">
      <c r="N4807" s="30"/>
      <c r="Q4807" s="30"/>
    </row>
    <row r="4808" spans="14:17">
      <c r="N4808" s="30"/>
      <c r="Q4808" s="30"/>
    </row>
    <row r="4809" spans="14:17">
      <c r="N4809" s="30"/>
      <c r="Q4809" s="30"/>
    </row>
    <row r="4810" spans="14:17">
      <c r="N4810" s="30"/>
      <c r="Q4810" s="30"/>
    </row>
    <row r="4811" spans="14:17">
      <c r="N4811" s="30"/>
      <c r="Q4811" s="30"/>
    </row>
    <row r="4812" spans="14:17">
      <c r="N4812" s="30"/>
      <c r="Q4812" s="30"/>
    </row>
    <row r="4813" spans="14:17">
      <c r="N4813" s="30"/>
      <c r="Q4813" s="30"/>
    </row>
    <row r="4814" spans="14:17">
      <c r="N4814" s="30"/>
      <c r="Q4814" s="30"/>
    </row>
    <row r="4815" spans="14:17">
      <c r="N4815" s="30"/>
      <c r="Q4815" s="30"/>
    </row>
    <row r="4816" spans="14:17">
      <c r="N4816" s="30"/>
      <c r="Q4816" s="30"/>
    </row>
    <row r="4817" spans="14:17">
      <c r="N4817" s="30"/>
      <c r="Q4817" s="30"/>
    </row>
    <row r="4818" spans="14:17">
      <c r="N4818" s="30"/>
      <c r="Q4818" s="30"/>
    </row>
    <row r="4819" spans="14:17">
      <c r="N4819" s="30"/>
      <c r="Q4819" s="30"/>
    </row>
    <row r="4820" spans="14:17">
      <c r="N4820" s="30"/>
      <c r="Q4820" s="30"/>
    </row>
    <row r="4821" spans="14:17">
      <c r="N4821" s="30"/>
      <c r="Q4821" s="30"/>
    </row>
    <row r="4822" spans="14:17">
      <c r="N4822" s="30"/>
      <c r="Q4822" s="30"/>
    </row>
    <row r="4823" spans="14:17">
      <c r="N4823" s="30"/>
      <c r="Q4823" s="30"/>
    </row>
    <row r="4824" spans="14:17">
      <c r="N4824" s="30"/>
      <c r="Q4824" s="30"/>
    </row>
    <row r="4825" spans="14:17">
      <c r="N4825" s="30"/>
      <c r="Q4825" s="30"/>
    </row>
    <row r="4826" spans="14:17">
      <c r="N4826" s="30"/>
      <c r="Q4826" s="30"/>
    </row>
    <row r="4827" spans="14:17">
      <c r="N4827" s="30"/>
      <c r="Q4827" s="30"/>
    </row>
    <row r="4828" spans="14:17">
      <c r="N4828" s="30"/>
      <c r="Q4828" s="30"/>
    </row>
    <row r="4829" spans="14:17">
      <c r="N4829" s="30"/>
      <c r="Q4829" s="30"/>
    </row>
    <row r="4830" spans="14:17">
      <c r="N4830" s="30"/>
      <c r="Q4830" s="30"/>
    </row>
    <row r="4831" spans="14:17">
      <c r="N4831" s="30"/>
      <c r="Q4831" s="30"/>
    </row>
    <row r="4832" spans="14:17">
      <c r="N4832" s="30"/>
      <c r="Q4832" s="30"/>
    </row>
    <row r="4833" spans="14:17">
      <c r="N4833" s="30"/>
      <c r="Q4833" s="30"/>
    </row>
    <row r="4834" spans="14:17">
      <c r="N4834" s="30"/>
      <c r="Q4834" s="30"/>
    </row>
    <row r="4835" spans="14:17">
      <c r="N4835" s="30"/>
      <c r="Q4835" s="30"/>
    </row>
    <row r="4836" spans="14:17">
      <c r="N4836" s="30"/>
      <c r="Q4836" s="30"/>
    </row>
    <row r="4837" spans="14:17">
      <c r="N4837" s="30"/>
      <c r="Q4837" s="30"/>
    </row>
    <row r="4838" spans="14:17">
      <c r="N4838" s="30"/>
      <c r="Q4838" s="30"/>
    </row>
    <row r="4839" spans="14:17">
      <c r="N4839" s="30"/>
      <c r="Q4839" s="30"/>
    </row>
    <row r="4840" spans="14:17">
      <c r="N4840" s="30"/>
      <c r="Q4840" s="30"/>
    </row>
    <row r="4841" spans="14:17">
      <c r="N4841" s="30"/>
      <c r="Q4841" s="30"/>
    </row>
    <row r="4842" spans="14:17">
      <c r="N4842" s="30"/>
      <c r="Q4842" s="30"/>
    </row>
    <row r="4843" spans="14:17">
      <c r="N4843" s="30"/>
      <c r="Q4843" s="30"/>
    </row>
    <row r="4844" spans="14:17">
      <c r="N4844" s="30"/>
      <c r="Q4844" s="30"/>
    </row>
    <row r="4845" spans="14:17">
      <c r="N4845" s="30"/>
      <c r="Q4845" s="30"/>
    </row>
    <row r="4846" spans="14:17">
      <c r="N4846" s="30"/>
      <c r="Q4846" s="30"/>
    </row>
    <row r="4847" spans="14:17">
      <c r="N4847" s="30"/>
      <c r="Q4847" s="30"/>
    </row>
    <row r="4848" spans="14:17">
      <c r="N4848" s="30"/>
      <c r="Q4848" s="30"/>
    </row>
    <row r="4849" spans="14:17">
      <c r="N4849" s="30"/>
      <c r="Q4849" s="30"/>
    </row>
    <row r="4850" spans="14:17">
      <c r="N4850" s="30"/>
      <c r="Q4850" s="30"/>
    </row>
    <row r="4851" spans="14:17">
      <c r="N4851" s="30"/>
      <c r="Q4851" s="30"/>
    </row>
    <row r="4852" spans="14:17">
      <c r="N4852" s="30"/>
      <c r="Q4852" s="30"/>
    </row>
    <row r="4853" spans="14:17">
      <c r="N4853" s="30"/>
      <c r="Q4853" s="30"/>
    </row>
    <row r="4854" spans="14:17">
      <c r="N4854" s="30"/>
      <c r="Q4854" s="30"/>
    </row>
    <row r="4855" spans="14:17">
      <c r="N4855" s="30"/>
      <c r="Q4855" s="30"/>
    </row>
    <row r="4856" spans="14:17">
      <c r="N4856" s="30"/>
      <c r="Q4856" s="30"/>
    </row>
    <row r="4857" spans="14:17">
      <c r="N4857" s="30"/>
      <c r="Q4857" s="30"/>
    </row>
    <row r="4858" spans="14:17">
      <c r="N4858" s="30"/>
      <c r="Q4858" s="30"/>
    </row>
    <row r="4859" spans="14:17">
      <c r="N4859" s="30"/>
      <c r="Q4859" s="30"/>
    </row>
    <row r="4860" spans="14:17">
      <c r="N4860" s="30"/>
      <c r="Q4860" s="30"/>
    </row>
    <row r="4861" spans="14:17">
      <c r="N4861" s="30"/>
      <c r="Q4861" s="30"/>
    </row>
    <row r="4862" spans="14:17">
      <c r="N4862" s="30"/>
      <c r="Q4862" s="30"/>
    </row>
    <row r="4863" spans="14:17">
      <c r="N4863" s="30"/>
      <c r="Q4863" s="30"/>
    </row>
    <row r="4864" spans="14:17">
      <c r="N4864" s="30"/>
      <c r="Q4864" s="30"/>
    </row>
    <row r="4865" spans="14:17">
      <c r="N4865" s="30"/>
      <c r="Q4865" s="30"/>
    </row>
    <row r="4866" spans="14:17">
      <c r="N4866" s="30"/>
      <c r="Q4866" s="30"/>
    </row>
    <row r="4867" spans="14:17">
      <c r="N4867" s="30"/>
      <c r="Q4867" s="30"/>
    </row>
    <row r="4868" spans="14:17">
      <c r="N4868" s="30"/>
      <c r="Q4868" s="30"/>
    </row>
    <row r="4869" spans="14:17">
      <c r="N4869" s="30"/>
      <c r="Q4869" s="30"/>
    </row>
    <row r="4870" spans="14:17">
      <c r="N4870" s="30"/>
      <c r="Q4870" s="30"/>
    </row>
    <row r="4871" spans="14:17">
      <c r="N4871" s="30"/>
      <c r="Q4871" s="30"/>
    </row>
    <row r="4872" spans="14:17">
      <c r="N4872" s="30"/>
      <c r="Q4872" s="30"/>
    </row>
    <row r="4873" spans="14:17">
      <c r="N4873" s="30"/>
      <c r="Q4873" s="30"/>
    </row>
    <row r="4874" spans="14:17">
      <c r="N4874" s="30"/>
      <c r="Q4874" s="30"/>
    </row>
    <row r="4875" spans="14:17">
      <c r="N4875" s="30"/>
      <c r="Q4875" s="30"/>
    </row>
    <row r="4876" spans="14:17">
      <c r="N4876" s="30"/>
      <c r="Q4876" s="30"/>
    </row>
    <row r="4877" spans="14:17">
      <c r="N4877" s="30"/>
      <c r="Q4877" s="30"/>
    </row>
    <row r="4878" spans="14:17">
      <c r="N4878" s="30"/>
      <c r="Q4878" s="30"/>
    </row>
    <row r="4879" spans="14:17">
      <c r="N4879" s="30"/>
      <c r="Q4879" s="30"/>
    </row>
    <row r="4880" spans="14:17">
      <c r="N4880" s="30"/>
      <c r="Q4880" s="30"/>
    </row>
    <row r="4881" spans="14:17">
      <c r="N4881" s="30"/>
      <c r="Q4881" s="30"/>
    </row>
    <row r="4882" spans="14:17">
      <c r="N4882" s="30"/>
      <c r="Q4882" s="30"/>
    </row>
    <row r="4883" spans="14:17">
      <c r="N4883" s="30"/>
      <c r="Q4883" s="30"/>
    </row>
    <row r="4884" spans="14:17">
      <c r="N4884" s="30"/>
      <c r="Q4884" s="30"/>
    </row>
    <row r="4885" spans="14:17">
      <c r="N4885" s="30"/>
      <c r="Q4885" s="30"/>
    </row>
    <row r="4886" spans="14:17">
      <c r="N4886" s="30"/>
      <c r="Q4886" s="30"/>
    </row>
    <row r="4887" spans="14:17">
      <c r="N4887" s="30"/>
      <c r="Q4887" s="30"/>
    </row>
    <row r="4888" spans="14:17">
      <c r="N4888" s="30"/>
      <c r="Q4888" s="30"/>
    </row>
    <row r="4889" spans="14:17">
      <c r="N4889" s="30"/>
      <c r="Q4889" s="30"/>
    </row>
    <row r="4890" spans="14:17">
      <c r="N4890" s="30"/>
      <c r="Q4890" s="30"/>
    </row>
    <row r="4891" spans="14:17">
      <c r="N4891" s="30"/>
      <c r="Q4891" s="30"/>
    </row>
    <row r="4892" spans="14:17">
      <c r="N4892" s="30"/>
      <c r="Q4892" s="30"/>
    </row>
    <row r="4893" spans="14:17">
      <c r="N4893" s="30"/>
      <c r="Q4893" s="30"/>
    </row>
    <row r="4894" spans="14:17">
      <c r="N4894" s="30"/>
      <c r="Q4894" s="30"/>
    </row>
    <row r="4895" spans="14:17">
      <c r="N4895" s="30"/>
      <c r="Q4895" s="30"/>
    </row>
    <row r="4896" spans="14:17">
      <c r="N4896" s="30"/>
      <c r="Q4896" s="30"/>
    </row>
    <row r="4897" spans="14:17">
      <c r="N4897" s="30"/>
      <c r="Q4897" s="30"/>
    </row>
    <row r="4898" spans="14:17">
      <c r="N4898" s="30"/>
      <c r="Q4898" s="30"/>
    </row>
    <row r="4899" spans="14:17">
      <c r="N4899" s="30"/>
      <c r="Q4899" s="30"/>
    </row>
    <row r="4900" spans="14:17">
      <c r="N4900" s="30"/>
      <c r="Q4900" s="30"/>
    </row>
    <row r="4901" spans="14:17">
      <c r="N4901" s="30"/>
      <c r="Q4901" s="30"/>
    </row>
    <row r="4902" spans="14:17">
      <c r="N4902" s="30"/>
      <c r="Q4902" s="30"/>
    </row>
    <row r="4903" spans="14:17">
      <c r="N4903" s="30"/>
      <c r="Q4903" s="30"/>
    </row>
    <row r="4904" spans="14:17">
      <c r="N4904" s="30"/>
      <c r="Q4904" s="30"/>
    </row>
    <row r="4905" spans="14:17">
      <c r="N4905" s="30"/>
      <c r="Q4905" s="30"/>
    </row>
    <row r="4906" spans="14:17">
      <c r="N4906" s="30"/>
      <c r="Q4906" s="30"/>
    </row>
    <row r="4907" spans="14:17">
      <c r="N4907" s="30"/>
      <c r="Q4907" s="30"/>
    </row>
    <row r="4908" spans="14:17">
      <c r="N4908" s="30"/>
      <c r="Q4908" s="30"/>
    </row>
    <row r="4909" spans="14:17">
      <c r="N4909" s="30"/>
      <c r="Q4909" s="30"/>
    </row>
    <row r="4910" spans="14:17">
      <c r="N4910" s="30"/>
      <c r="Q4910" s="30"/>
    </row>
    <row r="4911" spans="14:17">
      <c r="N4911" s="30"/>
      <c r="Q4911" s="30"/>
    </row>
    <row r="4912" spans="14:17">
      <c r="N4912" s="30"/>
      <c r="Q4912" s="30"/>
    </row>
    <row r="4913" spans="14:17">
      <c r="N4913" s="30"/>
      <c r="Q4913" s="30"/>
    </row>
    <row r="4914" spans="14:17">
      <c r="N4914" s="30"/>
      <c r="Q4914" s="30"/>
    </row>
    <row r="4915" spans="14:17">
      <c r="N4915" s="30"/>
      <c r="Q4915" s="30"/>
    </row>
    <row r="4916" spans="14:17">
      <c r="N4916" s="30"/>
      <c r="Q4916" s="30"/>
    </row>
    <row r="4917" spans="14:17">
      <c r="N4917" s="30"/>
      <c r="Q4917" s="30"/>
    </row>
    <row r="4918" spans="14:17">
      <c r="N4918" s="30"/>
      <c r="Q4918" s="30"/>
    </row>
    <row r="4919" spans="14:17">
      <c r="N4919" s="30"/>
      <c r="Q4919" s="30"/>
    </row>
    <row r="4920" spans="14:17">
      <c r="N4920" s="30"/>
      <c r="Q4920" s="30"/>
    </row>
    <row r="4921" spans="14:17">
      <c r="N4921" s="30"/>
      <c r="Q4921" s="30"/>
    </row>
    <row r="4922" spans="14:17">
      <c r="N4922" s="30"/>
      <c r="Q4922" s="30"/>
    </row>
    <row r="4923" spans="14:17">
      <c r="N4923" s="30"/>
      <c r="Q4923" s="30"/>
    </row>
    <row r="4924" spans="14:17">
      <c r="N4924" s="30"/>
      <c r="Q4924" s="30"/>
    </row>
    <row r="4925" spans="14:17">
      <c r="N4925" s="30"/>
      <c r="Q4925" s="30"/>
    </row>
    <row r="4926" spans="14:17">
      <c r="N4926" s="30"/>
      <c r="Q4926" s="30"/>
    </row>
    <row r="4927" spans="14:17">
      <c r="N4927" s="30"/>
      <c r="Q4927" s="30"/>
    </row>
    <row r="4928" spans="14:17">
      <c r="N4928" s="30"/>
      <c r="Q4928" s="30"/>
    </row>
    <row r="4929" spans="14:17">
      <c r="N4929" s="30"/>
      <c r="Q4929" s="30"/>
    </row>
    <row r="4930" spans="14:17">
      <c r="N4930" s="30"/>
      <c r="Q4930" s="30"/>
    </row>
    <row r="4931" spans="14:17">
      <c r="N4931" s="30"/>
      <c r="Q4931" s="30"/>
    </row>
    <row r="4932" spans="14:17">
      <c r="N4932" s="30"/>
      <c r="Q4932" s="30"/>
    </row>
    <row r="4933" spans="14:17">
      <c r="N4933" s="30"/>
      <c r="Q4933" s="30"/>
    </row>
    <row r="4934" spans="14:17">
      <c r="N4934" s="30"/>
      <c r="Q4934" s="30"/>
    </row>
    <row r="4935" spans="14:17">
      <c r="N4935" s="30"/>
      <c r="Q4935" s="30"/>
    </row>
    <row r="4936" spans="14:17">
      <c r="N4936" s="30"/>
      <c r="Q4936" s="30"/>
    </row>
    <row r="4937" spans="14:17">
      <c r="N4937" s="30"/>
      <c r="Q4937" s="30"/>
    </row>
    <row r="4938" spans="14:17">
      <c r="N4938" s="30"/>
      <c r="Q4938" s="30"/>
    </row>
    <row r="4939" spans="14:17">
      <c r="N4939" s="30"/>
      <c r="Q4939" s="30"/>
    </row>
    <row r="4940" spans="14:17">
      <c r="N4940" s="30"/>
      <c r="Q4940" s="30"/>
    </row>
    <row r="4941" spans="14:17">
      <c r="N4941" s="30"/>
      <c r="Q4941" s="30"/>
    </row>
    <row r="4942" spans="14:17">
      <c r="N4942" s="30"/>
      <c r="Q4942" s="30"/>
    </row>
    <row r="4943" spans="14:17">
      <c r="N4943" s="30"/>
      <c r="Q4943" s="30"/>
    </row>
    <row r="4944" spans="14:17">
      <c r="N4944" s="30"/>
      <c r="Q4944" s="30"/>
    </row>
    <row r="4945" spans="14:17">
      <c r="N4945" s="30"/>
      <c r="Q4945" s="30"/>
    </row>
    <row r="4946" spans="14:17">
      <c r="N4946" s="30"/>
      <c r="Q4946" s="30"/>
    </row>
    <row r="4947" spans="14:17">
      <c r="N4947" s="30"/>
      <c r="Q4947" s="30"/>
    </row>
    <row r="4948" spans="14:17">
      <c r="N4948" s="30"/>
      <c r="Q4948" s="30"/>
    </row>
    <row r="4949" spans="14:17">
      <c r="N4949" s="30"/>
      <c r="Q4949" s="30"/>
    </row>
    <row r="4950" spans="14:17">
      <c r="N4950" s="30"/>
      <c r="Q4950" s="30"/>
    </row>
    <row r="4951" spans="14:17">
      <c r="N4951" s="30"/>
      <c r="Q4951" s="30"/>
    </row>
    <row r="4952" spans="14:17">
      <c r="N4952" s="30"/>
      <c r="Q4952" s="30"/>
    </row>
    <row r="4953" spans="14:17">
      <c r="N4953" s="30"/>
      <c r="Q4953" s="30"/>
    </row>
    <row r="4954" spans="14:17">
      <c r="N4954" s="30"/>
      <c r="Q4954" s="30"/>
    </row>
    <row r="4955" spans="14:17">
      <c r="N4955" s="30"/>
      <c r="Q4955" s="30"/>
    </row>
    <row r="4956" spans="14:17">
      <c r="N4956" s="30"/>
      <c r="Q4956" s="30"/>
    </row>
    <row r="4957" spans="14:17">
      <c r="N4957" s="30"/>
      <c r="Q4957" s="30"/>
    </row>
    <row r="4958" spans="14:17">
      <c r="N4958" s="30"/>
      <c r="Q4958" s="30"/>
    </row>
    <row r="4959" spans="14:17">
      <c r="N4959" s="30"/>
      <c r="Q4959" s="30"/>
    </row>
    <row r="4960" spans="14:17">
      <c r="N4960" s="30"/>
      <c r="Q4960" s="30"/>
    </row>
    <row r="4961" spans="14:17">
      <c r="N4961" s="30"/>
      <c r="Q4961" s="30"/>
    </row>
    <row r="4962" spans="14:17">
      <c r="N4962" s="30"/>
      <c r="Q4962" s="30"/>
    </row>
    <row r="4963" spans="14:17">
      <c r="N4963" s="30"/>
      <c r="Q4963" s="30"/>
    </row>
    <row r="4964" spans="14:17">
      <c r="N4964" s="30"/>
      <c r="Q4964" s="30"/>
    </row>
    <row r="4965" spans="14:17">
      <c r="N4965" s="30"/>
      <c r="Q4965" s="30"/>
    </row>
    <row r="4966" spans="14:17">
      <c r="N4966" s="30"/>
      <c r="Q4966" s="30"/>
    </row>
    <row r="4967" spans="14:17">
      <c r="N4967" s="30"/>
      <c r="Q4967" s="30"/>
    </row>
    <row r="4968" spans="14:17">
      <c r="N4968" s="30"/>
      <c r="Q4968" s="30"/>
    </row>
    <row r="4969" spans="14:17">
      <c r="N4969" s="30"/>
      <c r="Q4969" s="30"/>
    </row>
    <row r="4970" spans="14:17">
      <c r="N4970" s="30"/>
      <c r="Q4970" s="30"/>
    </row>
    <row r="4971" spans="14:17">
      <c r="N4971" s="30"/>
      <c r="Q4971" s="30"/>
    </row>
    <row r="4972" spans="14:17">
      <c r="N4972" s="30"/>
      <c r="Q4972" s="30"/>
    </row>
    <row r="4973" spans="14:17">
      <c r="N4973" s="30"/>
      <c r="Q4973" s="30"/>
    </row>
    <row r="4974" spans="14:17">
      <c r="N4974" s="30"/>
      <c r="Q4974" s="30"/>
    </row>
    <row r="4975" spans="14:17">
      <c r="N4975" s="30"/>
      <c r="Q4975" s="30"/>
    </row>
    <row r="4976" spans="14:17">
      <c r="N4976" s="30"/>
      <c r="Q4976" s="30"/>
    </row>
    <row r="4977" spans="14:17">
      <c r="N4977" s="30"/>
      <c r="Q4977" s="30"/>
    </row>
    <row r="4978" spans="14:17">
      <c r="N4978" s="30"/>
      <c r="Q4978" s="30"/>
    </row>
    <row r="4979" spans="14:17">
      <c r="N4979" s="30"/>
      <c r="Q4979" s="30"/>
    </row>
    <row r="4980" spans="14:17">
      <c r="N4980" s="30"/>
      <c r="Q4980" s="30"/>
    </row>
    <row r="4981" spans="14:17">
      <c r="N4981" s="30"/>
      <c r="Q4981" s="30"/>
    </row>
    <row r="4982" spans="14:17">
      <c r="N4982" s="30"/>
      <c r="Q4982" s="30"/>
    </row>
    <row r="4983" spans="14:17">
      <c r="N4983" s="30"/>
      <c r="Q4983" s="30"/>
    </row>
    <row r="4984" spans="14:17">
      <c r="N4984" s="30"/>
      <c r="Q4984" s="30"/>
    </row>
    <row r="4985" spans="14:17">
      <c r="N4985" s="30"/>
      <c r="Q4985" s="30"/>
    </row>
    <row r="4986" spans="14:17">
      <c r="N4986" s="30"/>
      <c r="Q4986" s="30"/>
    </row>
    <row r="4987" spans="14:17">
      <c r="N4987" s="30"/>
      <c r="Q4987" s="30"/>
    </row>
    <row r="4988" spans="14:17">
      <c r="N4988" s="30"/>
      <c r="Q4988" s="30"/>
    </row>
    <row r="4989" spans="14:17">
      <c r="N4989" s="30"/>
      <c r="Q4989" s="30"/>
    </row>
    <row r="4990" spans="14:17">
      <c r="N4990" s="30"/>
      <c r="Q4990" s="30"/>
    </row>
    <row r="4991" spans="14:17">
      <c r="N4991" s="30"/>
      <c r="Q4991" s="30"/>
    </row>
    <row r="4992" spans="14:17">
      <c r="N4992" s="30"/>
      <c r="Q4992" s="30"/>
    </row>
    <row r="4993" spans="14:17">
      <c r="N4993" s="30"/>
      <c r="Q4993" s="30"/>
    </row>
    <row r="4994" spans="14:17">
      <c r="N4994" s="30"/>
      <c r="Q4994" s="30"/>
    </row>
    <row r="4995" spans="14:17">
      <c r="N4995" s="30"/>
      <c r="Q4995" s="30"/>
    </row>
    <row r="4996" spans="14:17">
      <c r="N4996" s="30"/>
      <c r="Q4996" s="30"/>
    </row>
    <row r="4997" spans="14:17">
      <c r="N4997" s="30"/>
      <c r="Q4997" s="30"/>
    </row>
    <row r="4998" spans="14:17">
      <c r="N4998" s="30"/>
      <c r="Q4998" s="30"/>
    </row>
    <row r="4999" spans="14:17">
      <c r="N4999" s="30"/>
      <c r="Q4999" s="30"/>
    </row>
    <row r="5000" spans="14:17">
      <c r="N5000" s="30"/>
      <c r="Q5000" s="30"/>
    </row>
    <row r="5001" spans="14:17">
      <c r="N5001" s="30"/>
      <c r="Q5001" s="30"/>
    </row>
    <row r="5002" spans="14:17">
      <c r="N5002" s="30"/>
      <c r="Q5002" s="30"/>
    </row>
    <row r="5003" spans="14:17">
      <c r="N5003" s="30"/>
      <c r="Q5003" s="30"/>
    </row>
    <row r="5004" spans="14:17">
      <c r="N5004" s="30"/>
      <c r="Q5004" s="30"/>
    </row>
    <row r="5005" spans="14:17">
      <c r="N5005" s="30"/>
      <c r="Q5005" s="30"/>
    </row>
    <row r="5006" spans="14:17">
      <c r="N5006" s="30"/>
      <c r="Q5006" s="30"/>
    </row>
    <row r="5007" spans="14:17">
      <c r="N5007" s="30"/>
      <c r="Q5007" s="30"/>
    </row>
    <row r="5008" spans="14:17">
      <c r="N5008" s="30"/>
      <c r="Q5008" s="30"/>
    </row>
    <row r="5009" spans="14:17">
      <c r="N5009" s="30"/>
      <c r="Q5009" s="30"/>
    </row>
    <row r="5010" spans="14:17">
      <c r="N5010" s="30"/>
      <c r="Q5010" s="30"/>
    </row>
    <row r="5011" spans="14:17">
      <c r="N5011" s="30"/>
      <c r="Q5011" s="30"/>
    </row>
    <row r="5012" spans="14:17">
      <c r="N5012" s="30"/>
      <c r="Q5012" s="30"/>
    </row>
    <row r="5013" spans="14:17">
      <c r="N5013" s="30"/>
      <c r="Q5013" s="30"/>
    </row>
    <row r="5014" spans="14:17">
      <c r="N5014" s="30"/>
      <c r="Q5014" s="30"/>
    </row>
    <row r="5015" spans="14:17">
      <c r="N5015" s="30"/>
      <c r="Q5015" s="30"/>
    </row>
    <row r="5016" spans="14:17">
      <c r="N5016" s="30"/>
      <c r="Q5016" s="30"/>
    </row>
    <row r="5017" spans="14:17">
      <c r="N5017" s="30"/>
      <c r="Q5017" s="30"/>
    </row>
    <row r="5018" spans="14:17">
      <c r="N5018" s="30"/>
      <c r="Q5018" s="30"/>
    </row>
    <row r="5019" spans="14:17">
      <c r="N5019" s="30"/>
      <c r="Q5019" s="30"/>
    </row>
    <row r="5020" spans="14:17">
      <c r="N5020" s="30"/>
      <c r="Q5020" s="30"/>
    </row>
    <row r="5021" spans="14:17">
      <c r="N5021" s="30"/>
      <c r="Q5021" s="30"/>
    </row>
    <row r="5022" spans="14:17">
      <c r="N5022" s="30"/>
      <c r="Q5022" s="30"/>
    </row>
    <row r="5023" spans="14:17">
      <c r="N5023" s="30"/>
      <c r="Q5023" s="30"/>
    </row>
    <row r="5024" spans="14:17">
      <c r="N5024" s="30"/>
      <c r="Q5024" s="30"/>
    </row>
    <row r="5025" spans="14:17">
      <c r="N5025" s="30"/>
      <c r="Q5025" s="30"/>
    </row>
    <row r="5026" spans="14:17">
      <c r="N5026" s="30"/>
      <c r="Q5026" s="30"/>
    </row>
    <row r="5027" spans="14:17">
      <c r="N5027" s="30"/>
      <c r="Q5027" s="30"/>
    </row>
    <row r="5028" spans="14:17">
      <c r="N5028" s="30"/>
      <c r="Q5028" s="30"/>
    </row>
    <row r="5029" spans="14:17">
      <c r="N5029" s="30"/>
      <c r="Q5029" s="30"/>
    </row>
    <row r="5030" spans="14:17">
      <c r="N5030" s="30"/>
      <c r="Q5030" s="30"/>
    </row>
    <row r="5031" spans="14:17">
      <c r="N5031" s="30"/>
      <c r="Q5031" s="30"/>
    </row>
    <row r="5032" spans="14:17">
      <c r="N5032" s="30"/>
      <c r="Q5032" s="30"/>
    </row>
    <row r="5033" spans="14:17">
      <c r="N5033" s="30"/>
      <c r="Q5033" s="30"/>
    </row>
    <row r="5034" spans="14:17">
      <c r="N5034" s="30"/>
      <c r="Q5034" s="30"/>
    </row>
    <row r="5035" spans="14:17">
      <c r="N5035" s="30"/>
      <c r="Q5035" s="30"/>
    </row>
    <row r="5036" spans="14:17">
      <c r="N5036" s="30"/>
      <c r="Q5036" s="30"/>
    </row>
    <row r="5037" spans="14:17">
      <c r="N5037" s="30"/>
      <c r="Q5037" s="30"/>
    </row>
    <row r="5038" spans="14:17">
      <c r="N5038" s="30"/>
      <c r="Q5038" s="30"/>
    </row>
    <row r="5039" spans="14:17">
      <c r="N5039" s="30"/>
      <c r="Q5039" s="30"/>
    </row>
    <row r="5040" spans="14:17">
      <c r="N5040" s="30"/>
      <c r="Q5040" s="30"/>
    </row>
    <row r="5041" spans="14:17">
      <c r="N5041" s="30"/>
      <c r="Q5041" s="30"/>
    </row>
    <row r="5042" spans="14:17">
      <c r="N5042" s="30"/>
      <c r="Q5042" s="30"/>
    </row>
    <row r="5043" spans="14:17">
      <c r="N5043" s="30"/>
      <c r="Q5043" s="30"/>
    </row>
    <row r="5044" spans="14:17">
      <c r="N5044" s="30"/>
      <c r="Q5044" s="30"/>
    </row>
    <row r="5045" spans="14:17">
      <c r="N5045" s="30"/>
      <c r="Q5045" s="30"/>
    </row>
    <row r="5046" spans="14:17">
      <c r="N5046" s="30"/>
      <c r="Q5046" s="30"/>
    </row>
    <row r="5047" spans="14:17">
      <c r="N5047" s="30"/>
      <c r="Q5047" s="30"/>
    </row>
    <row r="5048" spans="14:17">
      <c r="N5048" s="30"/>
      <c r="Q5048" s="30"/>
    </row>
    <row r="5049" spans="14:17">
      <c r="N5049" s="30"/>
      <c r="Q5049" s="30"/>
    </row>
    <row r="5050" spans="14:17">
      <c r="N5050" s="30"/>
      <c r="Q5050" s="30"/>
    </row>
    <row r="5051" spans="14:17">
      <c r="N5051" s="30"/>
      <c r="Q5051" s="30"/>
    </row>
    <row r="5052" spans="14:17">
      <c r="N5052" s="30"/>
      <c r="Q5052" s="30"/>
    </row>
    <row r="5053" spans="14:17">
      <c r="N5053" s="30"/>
      <c r="Q5053" s="30"/>
    </row>
    <row r="5054" spans="14:17">
      <c r="N5054" s="30"/>
      <c r="Q5054" s="30"/>
    </row>
    <row r="5055" spans="14:17">
      <c r="N5055" s="30"/>
      <c r="Q5055" s="30"/>
    </row>
    <row r="5056" spans="14:17">
      <c r="N5056" s="30"/>
      <c r="Q5056" s="30"/>
    </row>
    <row r="5057" spans="14:17">
      <c r="N5057" s="30"/>
      <c r="Q5057" s="30"/>
    </row>
    <row r="5058" spans="14:17">
      <c r="N5058" s="30"/>
      <c r="Q5058" s="30"/>
    </row>
    <row r="5059" spans="14:17">
      <c r="N5059" s="30"/>
      <c r="Q5059" s="30"/>
    </row>
    <row r="5060" spans="14:17">
      <c r="N5060" s="30"/>
      <c r="Q5060" s="30"/>
    </row>
    <row r="5061" spans="14:17">
      <c r="N5061" s="30"/>
      <c r="Q5061" s="30"/>
    </row>
    <row r="5062" spans="14:17">
      <c r="N5062" s="30"/>
      <c r="Q5062" s="30"/>
    </row>
    <row r="5063" spans="14:17">
      <c r="N5063" s="30"/>
      <c r="Q5063" s="30"/>
    </row>
    <row r="5064" spans="14:17">
      <c r="N5064" s="30"/>
      <c r="Q5064" s="30"/>
    </row>
    <row r="5065" spans="14:17">
      <c r="N5065" s="30"/>
      <c r="Q5065" s="30"/>
    </row>
    <row r="5066" spans="14:17">
      <c r="N5066" s="30"/>
      <c r="Q5066" s="30"/>
    </row>
    <row r="5067" spans="14:17">
      <c r="N5067" s="30"/>
      <c r="Q5067" s="30"/>
    </row>
    <row r="5068" spans="14:17">
      <c r="N5068" s="30"/>
      <c r="Q5068" s="30"/>
    </row>
    <row r="5069" spans="14:17">
      <c r="N5069" s="30"/>
      <c r="Q5069" s="30"/>
    </row>
    <row r="5070" spans="14:17">
      <c r="N5070" s="30"/>
      <c r="Q5070" s="30"/>
    </row>
    <row r="5071" spans="14:17">
      <c r="N5071" s="30"/>
      <c r="Q5071" s="30"/>
    </row>
    <row r="5072" spans="14:17">
      <c r="N5072" s="30"/>
      <c r="Q5072" s="30"/>
    </row>
    <row r="5073" spans="14:17">
      <c r="N5073" s="30"/>
      <c r="Q5073" s="30"/>
    </row>
    <row r="5074" spans="14:17">
      <c r="N5074" s="30"/>
      <c r="Q5074" s="30"/>
    </row>
    <row r="5075" spans="14:17">
      <c r="N5075" s="30"/>
      <c r="Q5075" s="30"/>
    </row>
    <row r="5076" spans="14:17">
      <c r="N5076" s="30"/>
      <c r="Q5076" s="30"/>
    </row>
    <row r="5077" spans="14:17">
      <c r="N5077" s="30"/>
      <c r="Q5077" s="30"/>
    </row>
    <row r="5078" spans="14:17">
      <c r="N5078" s="30"/>
      <c r="Q5078" s="30"/>
    </row>
    <row r="5079" spans="14:17">
      <c r="N5079" s="30"/>
      <c r="Q5079" s="30"/>
    </row>
    <row r="5080" spans="14:17">
      <c r="N5080" s="30"/>
      <c r="Q5080" s="30"/>
    </row>
    <row r="5081" spans="14:17">
      <c r="N5081" s="30"/>
      <c r="Q5081" s="30"/>
    </row>
    <row r="5082" spans="14:17">
      <c r="N5082" s="30"/>
      <c r="Q5082" s="30"/>
    </row>
    <row r="5083" spans="14:17">
      <c r="N5083" s="30"/>
      <c r="Q5083" s="30"/>
    </row>
    <row r="5084" spans="14:17">
      <c r="N5084" s="30"/>
      <c r="Q5084" s="30"/>
    </row>
    <row r="5085" spans="14:17">
      <c r="N5085" s="30"/>
      <c r="Q5085" s="30"/>
    </row>
    <row r="5086" spans="14:17">
      <c r="N5086" s="30"/>
      <c r="Q5086" s="30"/>
    </row>
    <row r="5087" spans="14:17">
      <c r="N5087" s="30"/>
      <c r="Q5087" s="30"/>
    </row>
    <row r="5088" spans="14:17">
      <c r="N5088" s="30"/>
      <c r="Q5088" s="30"/>
    </row>
    <row r="5089" spans="14:17">
      <c r="N5089" s="30"/>
      <c r="Q5089" s="30"/>
    </row>
    <row r="5090" spans="14:17">
      <c r="N5090" s="30"/>
      <c r="Q5090" s="30"/>
    </row>
    <row r="5091" spans="14:17">
      <c r="N5091" s="30"/>
      <c r="Q5091" s="30"/>
    </row>
    <row r="5092" spans="14:17">
      <c r="N5092" s="30"/>
      <c r="Q5092" s="30"/>
    </row>
    <row r="5093" spans="14:17">
      <c r="N5093" s="30"/>
      <c r="Q5093" s="30"/>
    </row>
    <row r="5094" spans="14:17">
      <c r="N5094" s="30"/>
      <c r="Q5094" s="30"/>
    </row>
    <row r="5095" spans="14:17">
      <c r="N5095" s="30"/>
      <c r="Q5095" s="30"/>
    </row>
    <row r="5096" spans="14:17">
      <c r="N5096" s="30"/>
      <c r="Q5096" s="30"/>
    </row>
    <row r="5097" spans="14:17">
      <c r="N5097" s="30"/>
      <c r="Q5097" s="30"/>
    </row>
    <row r="5098" spans="14:17">
      <c r="N5098" s="30"/>
      <c r="Q5098" s="30"/>
    </row>
    <row r="5099" spans="14:17">
      <c r="N5099" s="30"/>
      <c r="Q5099" s="30"/>
    </row>
    <row r="5100" spans="14:17">
      <c r="N5100" s="30"/>
      <c r="Q5100" s="30"/>
    </row>
    <row r="5101" spans="14:17">
      <c r="N5101" s="30"/>
      <c r="Q5101" s="30"/>
    </row>
    <row r="5102" spans="14:17">
      <c r="N5102" s="30"/>
      <c r="Q5102" s="30"/>
    </row>
    <row r="5103" spans="14:17">
      <c r="N5103" s="30"/>
      <c r="Q5103" s="30"/>
    </row>
    <row r="5104" spans="14:17">
      <c r="N5104" s="30"/>
      <c r="Q5104" s="30"/>
    </row>
    <row r="5105" spans="14:17">
      <c r="N5105" s="30"/>
      <c r="Q5105" s="30"/>
    </row>
    <row r="5106" spans="14:17">
      <c r="N5106" s="30"/>
      <c r="Q5106" s="30"/>
    </row>
    <row r="5107" spans="14:17">
      <c r="N5107" s="30"/>
      <c r="Q5107" s="30"/>
    </row>
    <row r="5108" spans="14:17">
      <c r="N5108" s="30"/>
      <c r="Q5108" s="30"/>
    </row>
    <row r="5109" spans="14:17">
      <c r="N5109" s="30"/>
      <c r="Q5109" s="30"/>
    </row>
    <row r="5110" spans="14:17">
      <c r="N5110" s="30"/>
      <c r="Q5110" s="30"/>
    </row>
    <row r="5111" spans="14:17">
      <c r="N5111" s="30"/>
      <c r="Q5111" s="30"/>
    </row>
    <row r="5112" spans="14:17">
      <c r="N5112" s="30"/>
      <c r="Q5112" s="30"/>
    </row>
    <row r="5113" spans="14:17">
      <c r="N5113" s="30"/>
      <c r="Q5113" s="30"/>
    </row>
    <row r="5114" spans="14:17">
      <c r="N5114" s="30"/>
      <c r="Q5114" s="30"/>
    </row>
    <row r="5115" spans="14:17">
      <c r="N5115" s="30"/>
      <c r="Q5115" s="30"/>
    </row>
    <row r="5116" spans="14:17">
      <c r="N5116" s="30"/>
      <c r="Q5116" s="30"/>
    </row>
    <row r="5117" spans="14:17">
      <c r="N5117" s="30"/>
      <c r="Q5117" s="30"/>
    </row>
    <row r="5118" spans="14:17">
      <c r="N5118" s="30"/>
      <c r="Q5118" s="30"/>
    </row>
    <row r="5119" spans="14:17">
      <c r="N5119" s="30"/>
      <c r="Q5119" s="30"/>
    </row>
    <row r="5120" spans="14:17">
      <c r="N5120" s="30"/>
      <c r="Q5120" s="30"/>
    </row>
    <row r="5121" spans="14:17">
      <c r="N5121" s="30"/>
      <c r="Q5121" s="30"/>
    </row>
    <row r="5122" spans="14:17">
      <c r="N5122" s="30"/>
      <c r="Q5122" s="30"/>
    </row>
    <row r="5123" spans="14:17">
      <c r="N5123" s="30"/>
      <c r="Q5123" s="30"/>
    </row>
    <row r="5124" spans="14:17">
      <c r="N5124" s="30"/>
      <c r="Q5124" s="30"/>
    </row>
    <row r="5125" spans="14:17">
      <c r="N5125" s="30"/>
      <c r="Q5125" s="30"/>
    </row>
    <row r="5126" spans="14:17">
      <c r="N5126" s="30"/>
      <c r="Q5126" s="30"/>
    </row>
    <row r="5127" spans="14:17">
      <c r="N5127" s="30"/>
      <c r="Q5127" s="30"/>
    </row>
    <row r="5128" spans="14:17">
      <c r="N5128" s="30"/>
      <c r="Q5128" s="30"/>
    </row>
    <row r="5129" spans="14:17">
      <c r="N5129" s="30"/>
      <c r="Q5129" s="30"/>
    </row>
    <row r="5130" spans="14:17">
      <c r="N5130" s="30"/>
      <c r="Q5130" s="30"/>
    </row>
    <row r="5131" spans="14:17">
      <c r="N5131" s="30"/>
      <c r="Q5131" s="30"/>
    </row>
    <row r="5132" spans="14:17">
      <c r="N5132" s="30"/>
      <c r="Q5132" s="30"/>
    </row>
    <row r="5133" spans="14:17">
      <c r="N5133" s="30"/>
      <c r="Q5133" s="30"/>
    </row>
    <row r="5134" spans="14:17">
      <c r="N5134" s="30"/>
      <c r="Q5134" s="30"/>
    </row>
    <row r="5135" spans="14:17">
      <c r="N5135" s="30"/>
      <c r="Q5135" s="30"/>
    </row>
    <row r="5136" spans="14:17">
      <c r="N5136" s="30"/>
      <c r="Q5136" s="30"/>
    </row>
    <row r="5137" spans="14:17">
      <c r="N5137" s="30"/>
      <c r="Q5137" s="30"/>
    </row>
    <row r="5138" spans="14:17">
      <c r="N5138" s="30"/>
      <c r="Q5138" s="30"/>
    </row>
    <row r="5139" spans="14:17">
      <c r="N5139" s="30"/>
      <c r="Q5139" s="30"/>
    </row>
    <row r="5140" spans="14:17">
      <c r="N5140" s="30"/>
      <c r="Q5140" s="30"/>
    </row>
    <row r="5141" spans="14:17">
      <c r="N5141" s="30"/>
      <c r="Q5141" s="30"/>
    </row>
    <row r="5142" spans="14:17">
      <c r="N5142" s="30"/>
      <c r="Q5142" s="30"/>
    </row>
    <row r="5143" spans="14:17">
      <c r="N5143" s="30"/>
      <c r="Q5143" s="30"/>
    </row>
    <row r="5144" spans="14:17">
      <c r="N5144" s="30"/>
      <c r="Q5144" s="30"/>
    </row>
    <row r="5145" spans="14:17">
      <c r="N5145" s="30"/>
      <c r="Q5145" s="30"/>
    </row>
    <row r="5146" spans="14:17">
      <c r="N5146" s="30"/>
      <c r="Q5146" s="30"/>
    </row>
    <row r="5147" spans="14:17">
      <c r="N5147" s="30"/>
      <c r="Q5147" s="30"/>
    </row>
    <row r="5148" spans="14:17">
      <c r="N5148" s="30"/>
      <c r="Q5148" s="30"/>
    </row>
    <row r="5149" spans="14:17">
      <c r="N5149" s="30"/>
      <c r="Q5149" s="30"/>
    </row>
    <row r="5150" spans="14:17">
      <c r="N5150" s="30"/>
      <c r="Q5150" s="30"/>
    </row>
    <row r="5151" spans="14:17">
      <c r="N5151" s="30"/>
      <c r="Q5151" s="30"/>
    </row>
    <row r="5152" spans="14:17">
      <c r="N5152" s="30"/>
      <c r="Q5152" s="30"/>
    </row>
    <row r="5153" spans="14:17">
      <c r="N5153" s="30"/>
      <c r="Q5153" s="30"/>
    </row>
    <row r="5154" spans="14:17">
      <c r="N5154" s="30"/>
      <c r="Q5154" s="30"/>
    </row>
    <row r="5155" spans="14:17">
      <c r="N5155" s="30"/>
      <c r="Q5155" s="30"/>
    </row>
    <row r="5156" spans="14:17">
      <c r="N5156" s="30"/>
      <c r="Q5156" s="30"/>
    </row>
    <row r="5157" spans="14:17">
      <c r="N5157" s="30"/>
      <c r="Q5157" s="30"/>
    </row>
    <row r="5158" spans="14:17">
      <c r="N5158" s="30"/>
      <c r="Q5158" s="30"/>
    </row>
    <row r="5159" spans="14:17">
      <c r="N5159" s="30"/>
      <c r="Q5159" s="30"/>
    </row>
    <row r="5160" spans="14:17">
      <c r="N5160" s="30"/>
      <c r="Q5160" s="30"/>
    </row>
    <row r="5161" spans="14:17">
      <c r="N5161" s="30"/>
      <c r="Q5161" s="30"/>
    </row>
    <row r="5162" spans="14:17">
      <c r="N5162" s="30"/>
      <c r="Q5162" s="30"/>
    </row>
    <row r="5163" spans="14:17">
      <c r="N5163" s="30"/>
      <c r="Q5163" s="30"/>
    </row>
    <row r="5164" spans="14:17">
      <c r="N5164" s="30"/>
      <c r="Q5164" s="30"/>
    </row>
    <row r="5165" spans="14:17">
      <c r="N5165" s="30"/>
      <c r="Q5165" s="30"/>
    </row>
    <row r="5166" spans="14:17">
      <c r="N5166" s="30"/>
      <c r="Q5166" s="30"/>
    </row>
    <row r="5167" spans="14:17">
      <c r="N5167" s="30"/>
      <c r="Q5167" s="30"/>
    </row>
    <row r="5168" spans="14:17">
      <c r="N5168" s="30"/>
      <c r="Q5168" s="30"/>
    </row>
    <row r="5169" spans="14:17">
      <c r="N5169" s="30"/>
      <c r="Q5169" s="30"/>
    </row>
    <row r="5170" spans="14:17">
      <c r="N5170" s="30"/>
      <c r="Q5170" s="30"/>
    </row>
    <row r="5171" spans="14:17">
      <c r="N5171" s="30"/>
      <c r="Q5171" s="30"/>
    </row>
    <row r="5172" spans="14:17">
      <c r="N5172" s="30"/>
      <c r="Q5172" s="30"/>
    </row>
    <row r="5173" spans="14:17">
      <c r="N5173" s="30"/>
      <c r="Q5173" s="30"/>
    </row>
    <row r="5174" spans="14:17">
      <c r="N5174" s="30"/>
      <c r="Q5174" s="30"/>
    </row>
    <row r="5175" spans="14:17">
      <c r="N5175" s="30"/>
      <c r="Q5175" s="30"/>
    </row>
    <row r="5176" spans="14:17">
      <c r="N5176" s="30"/>
      <c r="Q5176" s="30"/>
    </row>
    <row r="5177" spans="14:17">
      <c r="N5177" s="30"/>
      <c r="Q5177" s="30"/>
    </row>
    <row r="5178" spans="14:17">
      <c r="N5178" s="30"/>
      <c r="Q5178" s="30"/>
    </row>
    <row r="5179" spans="14:17">
      <c r="N5179" s="30"/>
      <c r="Q5179" s="30"/>
    </row>
    <row r="5180" spans="14:17">
      <c r="N5180" s="30"/>
      <c r="Q5180" s="30"/>
    </row>
    <row r="5181" spans="14:17">
      <c r="N5181" s="30"/>
      <c r="Q5181" s="30"/>
    </row>
    <row r="5182" spans="14:17">
      <c r="N5182" s="30"/>
      <c r="Q5182" s="30"/>
    </row>
    <row r="5183" spans="14:17">
      <c r="N5183" s="30"/>
      <c r="Q5183" s="30"/>
    </row>
    <row r="5184" spans="14:17">
      <c r="N5184" s="30"/>
      <c r="Q5184" s="30"/>
    </row>
    <row r="5185" spans="14:17">
      <c r="N5185" s="30"/>
      <c r="Q5185" s="30"/>
    </row>
    <row r="5186" spans="14:17">
      <c r="N5186" s="30"/>
      <c r="Q5186" s="30"/>
    </row>
    <row r="5187" spans="14:17">
      <c r="N5187" s="30"/>
      <c r="Q5187" s="30"/>
    </row>
    <row r="5188" spans="14:17">
      <c r="N5188" s="30"/>
      <c r="Q5188" s="30"/>
    </row>
    <row r="5189" spans="14:17">
      <c r="N5189" s="30"/>
      <c r="Q5189" s="30"/>
    </row>
    <row r="5190" spans="14:17">
      <c r="N5190" s="30"/>
      <c r="Q5190" s="30"/>
    </row>
    <row r="5191" spans="14:17">
      <c r="N5191" s="30"/>
      <c r="Q5191" s="30"/>
    </row>
    <row r="5192" spans="14:17">
      <c r="N5192" s="30"/>
      <c r="Q5192" s="30"/>
    </row>
    <row r="5193" spans="14:17">
      <c r="N5193" s="30"/>
      <c r="Q5193" s="30"/>
    </row>
    <row r="5194" spans="14:17">
      <c r="N5194" s="30"/>
      <c r="Q5194" s="30"/>
    </row>
    <row r="5195" spans="14:17">
      <c r="N5195" s="30"/>
      <c r="Q5195" s="30"/>
    </row>
    <row r="5196" spans="14:17">
      <c r="N5196" s="30"/>
      <c r="Q5196" s="30"/>
    </row>
    <row r="5197" spans="14:17">
      <c r="N5197" s="30"/>
      <c r="Q5197" s="30"/>
    </row>
    <row r="5198" spans="14:17">
      <c r="N5198" s="30"/>
      <c r="Q5198" s="30"/>
    </row>
    <row r="5199" spans="14:17">
      <c r="N5199" s="30"/>
      <c r="Q5199" s="30"/>
    </row>
    <row r="5200" spans="14:17">
      <c r="N5200" s="30"/>
      <c r="Q5200" s="30"/>
    </row>
    <row r="5201" spans="14:17">
      <c r="N5201" s="30"/>
      <c r="Q5201" s="30"/>
    </row>
    <row r="5202" spans="14:17">
      <c r="N5202" s="30"/>
      <c r="Q5202" s="30"/>
    </row>
    <row r="5203" spans="14:17">
      <c r="N5203" s="30"/>
      <c r="Q5203" s="30"/>
    </row>
    <row r="5204" spans="14:17">
      <c r="N5204" s="30"/>
      <c r="Q5204" s="30"/>
    </row>
    <row r="5205" spans="14:17">
      <c r="N5205" s="30"/>
      <c r="Q5205" s="30"/>
    </row>
    <row r="5206" spans="14:17">
      <c r="N5206" s="30"/>
      <c r="Q5206" s="30"/>
    </row>
    <row r="5207" spans="14:17">
      <c r="N5207" s="30"/>
      <c r="Q5207" s="30"/>
    </row>
    <row r="5208" spans="14:17">
      <c r="N5208" s="30"/>
      <c r="Q5208" s="30"/>
    </row>
    <row r="5209" spans="14:17">
      <c r="N5209" s="30"/>
      <c r="Q5209" s="30"/>
    </row>
    <row r="5210" spans="14:17">
      <c r="N5210" s="30"/>
      <c r="Q5210" s="30"/>
    </row>
    <row r="5211" spans="14:17">
      <c r="N5211" s="30"/>
      <c r="Q5211" s="30"/>
    </row>
    <row r="5212" spans="14:17">
      <c r="N5212" s="30"/>
      <c r="Q5212" s="30"/>
    </row>
    <row r="5213" spans="14:17">
      <c r="N5213" s="30"/>
      <c r="Q5213" s="30"/>
    </row>
    <row r="5214" spans="14:17">
      <c r="N5214" s="30"/>
      <c r="Q5214" s="30"/>
    </row>
    <row r="5215" spans="14:17">
      <c r="N5215" s="30"/>
      <c r="Q5215" s="30"/>
    </row>
    <row r="5216" spans="14:17">
      <c r="N5216" s="30"/>
      <c r="Q5216" s="30"/>
    </row>
    <row r="5217" spans="14:17">
      <c r="N5217" s="30"/>
      <c r="Q5217" s="30"/>
    </row>
    <row r="5218" spans="14:17">
      <c r="N5218" s="30"/>
      <c r="Q5218" s="30"/>
    </row>
    <row r="5219" spans="14:17">
      <c r="N5219" s="30"/>
      <c r="Q5219" s="30"/>
    </row>
    <row r="5220" spans="14:17">
      <c r="N5220" s="30"/>
      <c r="Q5220" s="30"/>
    </row>
    <row r="5221" spans="14:17">
      <c r="N5221" s="30"/>
      <c r="Q5221" s="30"/>
    </row>
    <row r="5222" spans="14:17">
      <c r="N5222" s="30"/>
      <c r="Q5222" s="30"/>
    </row>
    <row r="5223" spans="14:17">
      <c r="N5223" s="30"/>
      <c r="Q5223" s="30"/>
    </row>
    <row r="5224" spans="14:17">
      <c r="N5224" s="30"/>
      <c r="Q5224" s="30"/>
    </row>
    <row r="5225" spans="14:17">
      <c r="N5225" s="30"/>
      <c r="Q5225" s="30"/>
    </row>
    <row r="5226" spans="14:17">
      <c r="N5226" s="30"/>
      <c r="Q5226" s="30"/>
    </row>
    <row r="5227" spans="14:17">
      <c r="N5227" s="30"/>
      <c r="Q5227" s="30"/>
    </row>
    <row r="5228" spans="14:17">
      <c r="N5228" s="30"/>
      <c r="Q5228" s="30"/>
    </row>
    <row r="5229" spans="14:17">
      <c r="N5229" s="30"/>
      <c r="Q5229" s="30"/>
    </row>
    <row r="5230" spans="14:17">
      <c r="N5230" s="30"/>
      <c r="Q5230" s="30"/>
    </row>
    <row r="5231" spans="14:17">
      <c r="N5231" s="30"/>
      <c r="Q5231" s="30"/>
    </row>
    <row r="5232" spans="14:17">
      <c r="N5232" s="30"/>
      <c r="Q5232" s="30"/>
    </row>
    <row r="5233" spans="14:17">
      <c r="N5233" s="30"/>
      <c r="Q5233" s="30"/>
    </row>
    <row r="5234" spans="14:17">
      <c r="N5234" s="30"/>
      <c r="Q5234" s="30"/>
    </row>
    <row r="5235" spans="14:17">
      <c r="N5235" s="30"/>
      <c r="Q5235" s="30"/>
    </row>
    <row r="5236" spans="14:17">
      <c r="N5236" s="30"/>
      <c r="Q5236" s="30"/>
    </row>
    <row r="5237" spans="14:17">
      <c r="N5237" s="30"/>
      <c r="Q5237" s="30"/>
    </row>
    <row r="5238" spans="14:17">
      <c r="N5238" s="30"/>
      <c r="Q5238" s="30"/>
    </row>
    <row r="5239" spans="14:17">
      <c r="N5239" s="30"/>
      <c r="Q5239" s="30"/>
    </row>
    <row r="5240" spans="14:17">
      <c r="N5240" s="30"/>
      <c r="Q5240" s="30"/>
    </row>
    <row r="5241" spans="14:17">
      <c r="N5241" s="30"/>
      <c r="Q5241" s="30"/>
    </row>
    <row r="5242" spans="14:17">
      <c r="N5242" s="30"/>
      <c r="Q5242" s="30"/>
    </row>
    <row r="5243" spans="14:17">
      <c r="N5243" s="30"/>
      <c r="Q5243" s="30"/>
    </row>
    <row r="5244" spans="14:17">
      <c r="N5244" s="30"/>
      <c r="Q5244" s="30"/>
    </row>
    <row r="5245" spans="14:17">
      <c r="N5245" s="30"/>
      <c r="Q5245" s="30"/>
    </row>
    <row r="5246" spans="14:17">
      <c r="N5246" s="30"/>
      <c r="Q5246" s="30"/>
    </row>
    <row r="5247" spans="14:17">
      <c r="N5247" s="30"/>
      <c r="Q5247" s="30"/>
    </row>
    <row r="5248" spans="14:17">
      <c r="N5248" s="30"/>
      <c r="Q5248" s="30"/>
    </row>
    <row r="5249" spans="14:17">
      <c r="N5249" s="30"/>
      <c r="Q5249" s="30"/>
    </row>
    <row r="5250" spans="14:17">
      <c r="N5250" s="30"/>
      <c r="Q5250" s="30"/>
    </row>
    <row r="5251" spans="14:17">
      <c r="N5251" s="30"/>
      <c r="Q5251" s="30"/>
    </row>
    <row r="5252" spans="14:17">
      <c r="N5252" s="30"/>
      <c r="Q5252" s="30"/>
    </row>
    <row r="5253" spans="14:17">
      <c r="N5253" s="30"/>
      <c r="Q5253" s="30"/>
    </row>
    <row r="5254" spans="14:17">
      <c r="N5254" s="30"/>
      <c r="Q5254" s="30"/>
    </row>
    <row r="5255" spans="14:17">
      <c r="N5255" s="30"/>
      <c r="Q5255" s="30"/>
    </row>
    <row r="5256" spans="14:17">
      <c r="N5256" s="30"/>
      <c r="Q5256" s="30"/>
    </row>
    <row r="5257" spans="14:17">
      <c r="N5257" s="30"/>
      <c r="Q5257" s="30"/>
    </row>
    <row r="5258" spans="14:17">
      <c r="N5258" s="30"/>
      <c r="Q5258" s="30"/>
    </row>
    <row r="5259" spans="14:17">
      <c r="N5259" s="30"/>
      <c r="Q5259" s="30"/>
    </row>
    <row r="5260" spans="14:17">
      <c r="N5260" s="30"/>
      <c r="Q5260" s="30"/>
    </row>
    <row r="5261" spans="14:17">
      <c r="N5261" s="30"/>
      <c r="Q5261" s="30"/>
    </row>
    <row r="5262" spans="14:17">
      <c r="N5262" s="30"/>
      <c r="Q5262" s="30"/>
    </row>
    <row r="5263" spans="14:17">
      <c r="N5263" s="30"/>
      <c r="Q5263" s="30"/>
    </row>
    <row r="5264" spans="14:17">
      <c r="N5264" s="30"/>
      <c r="Q5264" s="30"/>
    </row>
    <row r="5265" spans="14:17">
      <c r="N5265" s="30"/>
      <c r="Q5265" s="30"/>
    </row>
    <row r="5266" spans="14:17">
      <c r="N5266" s="30"/>
      <c r="Q5266" s="30"/>
    </row>
    <row r="5267" spans="14:17">
      <c r="N5267" s="30"/>
      <c r="Q5267" s="30"/>
    </row>
    <row r="5268" spans="14:17">
      <c r="N5268" s="30"/>
      <c r="Q5268" s="30"/>
    </row>
    <row r="5269" spans="14:17">
      <c r="N5269" s="30"/>
      <c r="Q5269" s="30"/>
    </row>
    <row r="5270" spans="14:17">
      <c r="N5270" s="30"/>
      <c r="Q5270" s="30"/>
    </row>
    <row r="5271" spans="14:17">
      <c r="N5271" s="30"/>
      <c r="Q5271" s="30"/>
    </row>
    <row r="5272" spans="14:17">
      <c r="N5272" s="30"/>
      <c r="Q5272" s="30"/>
    </row>
    <row r="5273" spans="14:17">
      <c r="N5273" s="30"/>
      <c r="Q5273" s="30"/>
    </row>
    <row r="5274" spans="14:17">
      <c r="N5274" s="30"/>
      <c r="Q5274" s="30"/>
    </row>
    <row r="5275" spans="14:17">
      <c r="N5275" s="30"/>
      <c r="Q5275" s="30"/>
    </row>
    <row r="5276" spans="14:17">
      <c r="N5276" s="30"/>
      <c r="Q5276" s="30"/>
    </row>
    <row r="5277" spans="14:17">
      <c r="N5277" s="30"/>
      <c r="Q5277" s="30"/>
    </row>
    <row r="5278" spans="14:17">
      <c r="N5278" s="30"/>
      <c r="Q5278" s="30"/>
    </row>
    <row r="5279" spans="14:17">
      <c r="N5279" s="30"/>
      <c r="Q5279" s="30"/>
    </row>
    <row r="5280" spans="14:17">
      <c r="N5280" s="30"/>
      <c r="Q5280" s="30"/>
    </row>
    <row r="5281" spans="14:17">
      <c r="N5281" s="30"/>
      <c r="Q5281" s="30"/>
    </row>
    <row r="5282" spans="14:17">
      <c r="N5282" s="30"/>
      <c r="Q5282" s="30"/>
    </row>
    <row r="5283" spans="14:17">
      <c r="N5283" s="30"/>
      <c r="Q5283" s="30"/>
    </row>
    <row r="5284" spans="14:17">
      <c r="N5284" s="30"/>
      <c r="Q5284" s="30"/>
    </row>
    <row r="5285" spans="14:17">
      <c r="N5285" s="30"/>
      <c r="Q5285" s="30"/>
    </row>
    <row r="5286" spans="14:17">
      <c r="N5286" s="30"/>
      <c r="Q5286" s="30"/>
    </row>
    <row r="5287" spans="14:17">
      <c r="N5287" s="30"/>
      <c r="Q5287" s="30"/>
    </row>
    <row r="5288" spans="14:17">
      <c r="N5288" s="30"/>
      <c r="Q5288" s="30"/>
    </row>
    <row r="5289" spans="14:17">
      <c r="N5289" s="30"/>
      <c r="Q5289" s="30"/>
    </row>
    <row r="5290" spans="14:17">
      <c r="N5290" s="30"/>
      <c r="Q5290" s="30"/>
    </row>
    <row r="5291" spans="14:17">
      <c r="N5291" s="30"/>
      <c r="Q5291" s="30"/>
    </row>
    <row r="5292" spans="14:17">
      <c r="N5292" s="30"/>
      <c r="Q5292" s="30"/>
    </row>
    <row r="5293" spans="14:17">
      <c r="N5293" s="30"/>
      <c r="Q5293" s="30"/>
    </row>
    <row r="5294" spans="14:17">
      <c r="N5294" s="30"/>
      <c r="Q5294" s="30"/>
    </row>
    <row r="5295" spans="14:17">
      <c r="N5295" s="30"/>
      <c r="Q5295" s="30"/>
    </row>
    <row r="5296" spans="14:17">
      <c r="N5296" s="30"/>
      <c r="Q5296" s="30"/>
    </row>
    <row r="5297" spans="14:17">
      <c r="N5297" s="30"/>
      <c r="Q5297" s="30"/>
    </row>
    <row r="5298" spans="14:17">
      <c r="N5298" s="30"/>
      <c r="Q5298" s="30"/>
    </row>
    <row r="5299" spans="14:17">
      <c r="N5299" s="30"/>
      <c r="Q5299" s="30"/>
    </row>
    <row r="5300" spans="14:17">
      <c r="N5300" s="30"/>
      <c r="Q5300" s="30"/>
    </row>
    <row r="5301" spans="14:17">
      <c r="N5301" s="30"/>
      <c r="Q5301" s="30"/>
    </row>
    <row r="5302" spans="14:17">
      <c r="N5302" s="30"/>
      <c r="Q5302" s="30"/>
    </row>
    <row r="5303" spans="14:17">
      <c r="N5303" s="30"/>
      <c r="Q5303" s="30"/>
    </row>
    <row r="5304" spans="14:17">
      <c r="N5304" s="30"/>
      <c r="Q5304" s="30"/>
    </row>
    <row r="5305" spans="14:17">
      <c r="N5305" s="30"/>
      <c r="Q5305" s="30"/>
    </row>
    <row r="5306" spans="14:17">
      <c r="N5306" s="30"/>
      <c r="Q5306" s="30"/>
    </row>
    <row r="5307" spans="14:17">
      <c r="N5307" s="30"/>
      <c r="Q5307" s="30"/>
    </row>
    <row r="5308" spans="14:17">
      <c r="N5308" s="30"/>
      <c r="Q5308" s="30"/>
    </row>
    <row r="5309" spans="14:17">
      <c r="N5309" s="30"/>
      <c r="Q5309" s="30"/>
    </row>
    <row r="5310" spans="14:17">
      <c r="N5310" s="30"/>
      <c r="Q5310" s="30"/>
    </row>
    <row r="5311" spans="14:17">
      <c r="N5311" s="30"/>
      <c r="Q5311" s="30"/>
    </row>
    <row r="5312" spans="14:17">
      <c r="N5312" s="30"/>
      <c r="Q5312" s="30"/>
    </row>
    <row r="5313" spans="14:17">
      <c r="N5313" s="30"/>
      <c r="Q5313" s="30"/>
    </row>
    <row r="5314" spans="14:17">
      <c r="N5314" s="30"/>
      <c r="Q5314" s="30"/>
    </row>
    <row r="5315" spans="14:17">
      <c r="N5315" s="30"/>
      <c r="Q5315" s="30"/>
    </row>
    <row r="5316" spans="14:17">
      <c r="N5316" s="30"/>
      <c r="Q5316" s="30"/>
    </row>
    <row r="5317" spans="14:17">
      <c r="N5317" s="30"/>
      <c r="Q5317" s="30"/>
    </row>
    <row r="5318" spans="14:17">
      <c r="N5318" s="30"/>
      <c r="Q5318" s="30"/>
    </row>
    <row r="5319" spans="14:17">
      <c r="N5319" s="30"/>
      <c r="Q5319" s="30"/>
    </row>
    <row r="5320" spans="14:17">
      <c r="N5320" s="30"/>
      <c r="Q5320" s="30"/>
    </row>
    <row r="5321" spans="14:17">
      <c r="N5321" s="30"/>
      <c r="Q5321" s="30"/>
    </row>
    <row r="5322" spans="14:17">
      <c r="N5322" s="30"/>
      <c r="Q5322" s="30"/>
    </row>
    <row r="5323" spans="14:17">
      <c r="N5323" s="30"/>
      <c r="Q5323" s="30"/>
    </row>
    <row r="5324" spans="14:17">
      <c r="N5324" s="30"/>
      <c r="Q5324" s="30"/>
    </row>
    <row r="5325" spans="14:17">
      <c r="N5325" s="30"/>
      <c r="Q5325" s="30"/>
    </row>
    <row r="5326" spans="14:17">
      <c r="N5326" s="30"/>
      <c r="Q5326" s="30"/>
    </row>
    <row r="5327" spans="14:17">
      <c r="N5327" s="30"/>
      <c r="Q5327" s="30"/>
    </row>
    <row r="5328" spans="14:17">
      <c r="N5328" s="30"/>
      <c r="Q5328" s="30"/>
    </row>
    <row r="5329" spans="14:17">
      <c r="N5329" s="30"/>
      <c r="Q5329" s="30"/>
    </row>
    <row r="5330" spans="14:17">
      <c r="N5330" s="30"/>
      <c r="Q5330" s="30"/>
    </row>
    <row r="5331" spans="14:17">
      <c r="N5331" s="30"/>
      <c r="Q5331" s="30"/>
    </row>
    <row r="5332" spans="14:17">
      <c r="N5332" s="30"/>
      <c r="Q5332" s="30"/>
    </row>
    <row r="5333" spans="14:17">
      <c r="N5333" s="30"/>
      <c r="Q5333" s="30"/>
    </row>
    <row r="5334" spans="14:17">
      <c r="N5334" s="30"/>
      <c r="Q5334" s="30"/>
    </row>
    <row r="5335" spans="14:17">
      <c r="N5335" s="30"/>
      <c r="Q5335" s="30"/>
    </row>
    <row r="5336" spans="14:17">
      <c r="N5336" s="30"/>
      <c r="Q5336" s="30"/>
    </row>
    <row r="5337" spans="14:17">
      <c r="N5337" s="30"/>
      <c r="Q5337" s="30"/>
    </row>
    <row r="5338" spans="14:17">
      <c r="N5338" s="30"/>
      <c r="Q5338" s="30"/>
    </row>
    <row r="5339" spans="14:17">
      <c r="N5339" s="30"/>
      <c r="Q5339" s="30"/>
    </row>
    <row r="5340" spans="14:17">
      <c r="N5340" s="30"/>
      <c r="Q5340" s="30"/>
    </row>
    <row r="5341" spans="14:17">
      <c r="N5341" s="30"/>
      <c r="Q5341" s="30"/>
    </row>
    <row r="5342" spans="14:17">
      <c r="N5342" s="30"/>
      <c r="Q5342" s="30"/>
    </row>
    <row r="5343" spans="14:17">
      <c r="N5343" s="30"/>
      <c r="Q5343" s="30"/>
    </row>
    <row r="5344" spans="14:17">
      <c r="N5344" s="30"/>
      <c r="Q5344" s="30"/>
    </row>
    <row r="5345" spans="14:17">
      <c r="N5345" s="30"/>
      <c r="Q5345" s="30"/>
    </row>
    <row r="5346" spans="14:17">
      <c r="N5346" s="30"/>
      <c r="Q5346" s="30"/>
    </row>
    <row r="5347" spans="14:17">
      <c r="N5347" s="30"/>
      <c r="Q5347" s="30"/>
    </row>
    <row r="5348" spans="14:17">
      <c r="N5348" s="30"/>
      <c r="Q5348" s="30"/>
    </row>
    <row r="5349" spans="14:17">
      <c r="N5349" s="30"/>
      <c r="Q5349" s="30"/>
    </row>
    <row r="5350" spans="14:17">
      <c r="N5350" s="30"/>
      <c r="Q5350" s="30"/>
    </row>
    <row r="5351" spans="14:17">
      <c r="N5351" s="30"/>
      <c r="Q5351" s="30"/>
    </row>
    <row r="5352" spans="14:17">
      <c r="N5352" s="30"/>
      <c r="Q5352" s="30"/>
    </row>
    <row r="5353" spans="14:17">
      <c r="N5353" s="30"/>
      <c r="Q5353" s="30"/>
    </row>
    <row r="5354" spans="14:17">
      <c r="N5354" s="30"/>
      <c r="Q5354" s="30"/>
    </row>
    <row r="5355" spans="14:17">
      <c r="N5355" s="30"/>
      <c r="Q5355" s="30"/>
    </row>
    <row r="5356" spans="14:17">
      <c r="N5356" s="30"/>
      <c r="Q5356" s="30"/>
    </row>
    <row r="5357" spans="14:17">
      <c r="N5357" s="30"/>
      <c r="Q5357" s="30"/>
    </row>
    <row r="5358" spans="14:17">
      <c r="N5358" s="30"/>
      <c r="Q5358" s="30"/>
    </row>
    <row r="5359" spans="14:17">
      <c r="N5359" s="30"/>
      <c r="Q5359" s="30"/>
    </row>
    <row r="5360" spans="14:17">
      <c r="N5360" s="30"/>
      <c r="Q5360" s="30"/>
    </row>
    <row r="5361" spans="14:17">
      <c r="N5361" s="30"/>
      <c r="Q5361" s="30"/>
    </row>
    <row r="5362" spans="14:17">
      <c r="N5362" s="30"/>
      <c r="Q5362" s="30"/>
    </row>
    <row r="5363" spans="14:17">
      <c r="N5363" s="30"/>
      <c r="Q5363" s="30"/>
    </row>
    <row r="5364" spans="14:17">
      <c r="N5364" s="30"/>
      <c r="Q5364" s="30"/>
    </row>
    <row r="5365" spans="14:17">
      <c r="N5365" s="30"/>
      <c r="Q5365" s="30"/>
    </row>
    <row r="5366" spans="14:17">
      <c r="N5366" s="30"/>
      <c r="Q5366" s="30"/>
    </row>
    <row r="5367" spans="14:17">
      <c r="N5367" s="30"/>
      <c r="Q5367" s="30"/>
    </row>
    <row r="5368" spans="14:17">
      <c r="N5368" s="30"/>
      <c r="Q5368" s="30"/>
    </row>
    <row r="5369" spans="14:17">
      <c r="N5369" s="30"/>
      <c r="Q5369" s="30"/>
    </row>
    <row r="5370" spans="14:17">
      <c r="N5370" s="30"/>
      <c r="Q5370" s="30"/>
    </row>
    <row r="5371" spans="14:17">
      <c r="N5371" s="30"/>
      <c r="Q5371" s="30"/>
    </row>
    <row r="5372" spans="14:17">
      <c r="N5372" s="30"/>
      <c r="Q5372" s="30"/>
    </row>
    <row r="5373" spans="14:17">
      <c r="N5373" s="30"/>
      <c r="Q5373" s="30"/>
    </row>
    <row r="5374" spans="14:17">
      <c r="N5374" s="30"/>
      <c r="Q5374" s="30"/>
    </row>
    <row r="5375" spans="14:17">
      <c r="N5375" s="30"/>
      <c r="Q5375" s="30"/>
    </row>
    <row r="5376" spans="14:17">
      <c r="N5376" s="30"/>
      <c r="Q5376" s="30"/>
    </row>
    <row r="5377" spans="14:17">
      <c r="N5377" s="30"/>
      <c r="Q5377" s="30"/>
    </row>
    <row r="5378" spans="14:17">
      <c r="N5378" s="30"/>
      <c r="Q5378" s="30"/>
    </row>
    <row r="5379" spans="14:17">
      <c r="N5379" s="30"/>
      <c r="Q5379" s="30"/>
    </row>
    <row r="5380" spans="14:17">
      <c r="N5380" s="30"/>
      <c r="Q5380" s="30"/>
    </row>
    <row r="5381" spans="14:17">
      <c r="N5381" s="30"/>
      <c r="Q5381" s="30"/>
    </row>
    <row r="5382" spans="14:17">
      <c r="N5382" s="30"/>
      <c r="Q5382" s="30"/>
    </row>
    <row r="5383" spans="14:17">
      <c r="N5383" s="30"/>
      <c r="Q5383" s="30"/>
    </row>
    <row r="5384" spans="14:17">
      <c r="N5384" s="30"/>
      <c r="Q5384" s="30"/>
    </row>
    <row r="5385" spans="14:17">
      <c r="N5385" s="30"/>
      <c r="Q5385" s="30"/>
    </row>
    <row r="5386" spans="14:17">
      <c r="N5386" s="30"/>
      <c r="Q5386" s="30"/>
    </row>
    <row r="5387" spans="14:17">
      <c r="N5387" s="30"/>
      <c r="Q5387" s="30"/>
    </row>
    <row r="5388" spans="14:17">
      <c r="N5388" s="30"/>
      <c r="Q5388" s="30"/>
    </row>
    <row r="5389" spans="14:17">
      <c r="N5389" s="30"/>
      <c r="Q5389" s="30"/>
    </row>
    <row r="5390" spans="14:17">
      <c r="N5390" s="30"/>
      <c r="Q5390" s="30"/>
    </row>
    <row r="5391" spans="14:17">
      <c r="N5391" s="30"/>
      <c r="Q5391" s="30"/>
    </row>
    <row r="5392" spans="14:17">
      <c r="N5392" s="30"/>
      <c r="Q5392" s="30"/>
    </row>
    <row r="5393" spans="14:17">
      <c r="N5393" s="30"/>
      <c r="Q5393" s="30"/>
    </row>
    <row r="5394" spans="14:17">
      <c r="N5394" s="30"/>
      <c r="Q5394" s="30"/>
    </row>
    <row r="5395" spans="14:17">
      <c r="N5395" s="30"/>
      <c r="Q5395" s="30"/>
    </row>
    <row r="5396" spans="14:17">
      <c r="N5396" s="30"/>
      <c r="Q5396" s="30"/>
    </row>
    <row r="5397" spans="14:17">
      <c r="N5397" s="30"/>
      <c r="Q5397" s="30"/>
    </row>
    <row r="5398" spans="14:17">
      <c r="N5398" s="30"/>
      <c r="Q5398" s="30"/>
    </row>
    <row r="5399" spans="14:17">
      <c r="N5399" s="30"/>
      <c r="Q5399" s="30"/>
    </row>
    <row r="5400" spans="14:17">
      <c r="N5400" s="30"/>
      <c r="Q5400" s="30"/>
    </row>
    <row r="5401" spans="14:17">
      <c r="N5401" s="30"/>
      <c r="Q5401" s="30"/>
    </row>
    <row r="5402" spans="14:17">
      <c r="N5402" s="30"/>
      <c r="Q5402" s="30"/>
    </row>
    <row r="5403" spans="14:17">
      <c r="N5403" s="30"/>
      <c r="Q5403" s="30"/>
    </row>
    <row r="5404" spans="14:17">
      <c r="N5404" s="30"/>
      <c r="Q5404" s="30"/>
    </row>
    <row r="5405" spans="14:17">
      <c r="N5405" s="30"/>
      <c r="Q5405" s="30"/>
    </row>
    <row r="5406" spans="14:17">
      <c r="N5406" s="30"/>
      <c r="Q5406" s="30"/>
    </row>
    <row r="5407" spans="14:17">
      <c r="N5407" s="30"/>
      <c r="Q5407" s="30"/>
    </row>
    <row r="5408" spans="14:17">
      <c r="N5408" s="30"/>
      <c r="Q5408" s="30"/>
    </row>
    <row r="5409" spans="14:17">
      <c r="N5409" s="30"/>
      <c r="Q5409" s="30"/>
    </row>
    <row r="5410" spans="14:17">
      <c r="N5410" s="30"/>
      <c r="Q5410" s="30"/>
    </row>
    <row r="5411" spans="14:17">
      <c r="N5411" s="30"/>
      <c r="Q5411" s="30"/>
    </row>
    <row r="5412" spans="14:17">
      <c r="N5412" s="30"/>
      <c r="Q5412" s="30"/>
    </row>
    <row r="5413" spans="14:17">
      <c r="N5413" s="30"/>
      <c r="Q5413" s="30"/>
    </row>
    <row r="5414" spans="14:17">
      <c r="N5414" s="30"/>
      <c r="Q5414" s="30"/>
    </row>
    <row r="5415" spans="14:17">
      <c r="N5415" s="30"/>
      <c r="Q5415" s="30"/>
    </row>
    <row r="5416" spans="14:17">
      <c r="N5416" s="30"/>
      <c r="Q5416" s="30"/>
    </row>
    <row r="5417" spans="14:17">
      <c r="N5417" s="30"/>
      <c r="Q5417" s="30"/>
    </row>
    <row r="5418" spans="14:17">
      <c r="N5418" s="30"/>
      <c r="Q5418" s="30"/>
    </row>
    <row r="5419" spans="14:17">
      <c r="N5419" s="30"/>
      <c r="Q5419" s="30"/>
    </row>
    <row r="5420" spans="14:17">
      <c r="N5420" s="30"/>
      <c r="Q5420" s="30"/>
    </row>
    <row r="5421" spans="14:17">
      <c r="N5421" s="30"/>
      <c r="Q5421" s="30"/>
    </row>
    <row r="5422" spans="14:17">
      <c r="N5422" s="30"/>
      <c r="Q5422" s="30"/>
    </row>
    <row r="5423" spans="14:17">
      <c r="N5423" s="30"/>
      <c r="Q5423" s="30"/>
    </row>
    <row r="5424" spans="14:17">
      <c r="N5424" s="30"/>
      <c r="Q5424" s="30"/>
    </row>
    <row r="5425" spans="14:17">
      <c r="N5425" s="30"/>
      <c r="Q5425" s="30"/>
    </row>
    <row r="5426" spans="14:17">
      <c r="N5426" s="30"/>
      <c r="Q5426" s="30"/>
    </row>
    <row r="5427" spans="14:17">
      <c r="N5427" s="30"/>
      <c r="Q5427" s="30"/>
    </row>
    <row r="5428" spans="14:17">
      <c r="N5428" s="30"/>
      <c r="Q5428" s="30"/>
    </row>
    <row r="5429" spans="14:17">
      <c r="N5429" s="30"/>
      <c r="Q5429" s="30"/>
    </row>
    <row r="5430" spans="14:17">
      <c r="N5430" s="30"/>
      <c r="Q5430" s="30"/>
    </row>
    <row r="5431" spans="14:17">
      <c r="N5431" s="30"/>
      <c r="Q5431" s="30"/>
    </row>
    <row r="5432" spans="14:17">
      <c r="N5432" s="30"/>
      <c r="Q5432" s="30"/>
    </row>
    <row r="5433" spans="14:17">
      <c r="N5433" s="30"/>
      <c r="Q5433" s="30"/>
    </row>
    <row r="5434" spans="14:17">
      <c r="N5434" s="30"/>
      <c r="Q5434" s="30"/>
    </row>
    <row r="5435" spans="14:17">
      <c r="N5435" s="30"/>
      <c r="Q5435" s="30"/>
    </row>
    <row r="5436" spans="14:17">
      <c r="N5436" s="30"/>
      <c r="Q5436" s="30"/>
    </row>
    <row r="5437" spans="14:17">
      <c r="N5437" s="30"/>
      <c r="Q5437" s="30"/>
    </row>
    <row r="5438" spans="14:17">
      <c r="N5438" s="30"/>
      <c r="Q5438" s="30"/>
    </row>
    <row r="5439" spans="14:17">
      <c r="N5439" s="30"/>
      <c r="Q5439" s="30"/>
    </row>
    <row r="5440" spans="14:17">
      <c r="N5440" s="30"/>
      <c r="Q5440" s="30"/>
    </row>
    <row r="5441" spans="14:17">
      <c r="N5441" s="30"/>
      <c r="Q5441" s="30"/>
    </row>
    <row r="5442" spans="14:17">
      <c r="N5442" s="30"/>
      <c r="Q5442" s="30"/>
    </row>
    <row r="5443" spans="14:17">
      <c r="N5443" s="30"/>
      <c r="Q5443" s="30"/>
    </row>
    <row r="5444" spans="14:17">
      <c r="N5444" s="30"/>
      <c r="Q5444" s="30"/>
    </row>
    <row r="5445" spans="14:17">
      <c r="N5445" s="30"/>
      <c r="Q5445" s="30"/>
    </row>
    <row r="5446" spans="14:17">
      <c r="N5446" s="30"/>
      <c r="Q5446" s="30"/>
    </row>
    <row r="5447" spans="14:17">
      <c r="N5447" s="30"/>
      <c r="Q5447" s="30"/>
    </row>
    <row r="5448" spans="14:17">
      <c r="N5448" s="30"/>
      <c r="Q5448" s="30"/>
    </row>
    <row r="5449" spans="14:17">
      <c r="N5449" s="30"/>
      <c r="Q5449" s="30"/>
    </row>
    <row r="5450" spans="14:17">
      <c r="N5450" s="30"/>
      <c r="Q5450" s="30"/>
    </row>
    <row r="5451" spans="14:17">
      <c r="N5451" s="30"/>
      <c r="Q5451" s="30"/>
    </row>
    <row r="5452" spans="14:17">
      <c r="N5452" s="30"/>
      <c r="Q5452" s="30"/>
    </row>
    <row r="5453" spans="14:17">
      <c r="N5453" s="30"/>
      <c r="Q5453" s="30"/>
    </row>
    <row r="5454" spans="14:17">
      <c r="N5454" s="30"/>
      <c r="Q5454" s="30"/>
    </row>
    <row r="5455" spans="14:17">
      <c r="N5455" s="30"/>
      <c r="Q5455" s="30"/>
    </row>
    <row r="5456" spans="14:17">
      <c r="N5456" s="30"/>
      <c r="Q5456" s="30"/>
    </row>
    <row r="5457" spans="14:17">
      <c r="N5457" s="30"/>
      <c r="Q5457" s="30"/>
    </row>
    <row r="5458" spans="14:17">
      <c r="N5458" s="30"/>
      <c r="Q5458" s="30"/>
    </row>
    <row r="5459" spans="14:17">
      <c r="N5459" s="30"/>
      <c r="Q5459" s="30"/>
    </row>
    <row r="5460" spans="14:17">
      <c r="N5460" s="30"/>
      <c r="Q5460" s="30"/>
    </row>
    <row r="5461" spans="14:17">
      <c r="N5461" s="30"/>
      <c r="Q5461" s="30"/>
    </row>
    <row r="5462" spans="14:17">
      <c r="N5462" s="30"/>
      <c r="Q5462" s="30"/>
    </row>
    <row r="5463" spans="14:17">
      <c r="N5463" s="30"/>
      <c r="Q5463" s="30"/>
    </row>
    <row r="5464" spans="14:17">
      <c r="N5464" s="30"/>
      <c r="Q5464" s="30"/>
    </row>
    <row r="5465" spans="14:17">
      <c r="N5465" s="30"/>
      <c r="Q5465" s="30"/>
    </row>
    <row r="5466" spans="14:17">
      <c r="N5466" s="30"/>
      <c r="Q5466" s="30"/>
    </row>
    <row r="5467" spans="14:17">
      <c r="N5467" s="30"/>
      <c r="Q5467" s="30"/>
    </row>
    <row r="5468" spans="14:17">
      <c r="N5468" s="30"/>
      <c r="Q5468" s="30"/>
    </row>
    <row r="5469" spans="14:17">
      <c r="N5469" s="30"/>
      <c r="Q5469" s="30"/>
    </row>
    <row r="5470" spans="14:17">
      <c r="N5470" s="30"/>
      <c r="Q5470" s="30"/>
    </row>
    <row r="5471" spans="14:17">
      <c r="N5471" s="30"/>
      <c r="Q5471" s="30"/>
    </row>
    <row r="5472" spans="14:17">
      <c r="N5472" s="30"/>
      <c r="Q5472" s="30"/>
    </row>
    <row r="5473" spans="14:17">
      <c r="N5473" s="30"/>
      <c r="Q5473" s="30"/>
    </row>
    <row r="5474" spans="14:17">
      <c r="N5474" s="30"/>
      <c r="Q5474" s="30"/>
    </row>
    <row r="5475" spans="14:17">
      <c r="N5475" s="30"/>
      <c r="Q5475" s="30"/>
    </row>
    <row r="5476" spans="14:17">
      <c r="N5476" s="30"/>
      <c r="Q5476" s="30"/>
    </row>
    <row r="5477" spans="14:17">
      <c r="N5477" s="30"/>
      <c r="Q5477" s="30"/>
    </row>
    <row r="5478" spans="14:17">
      <c r="N5478" s="30"/>
      <c r="Q5478" s="30"/>
    </row>
    <row r="5479" spans="14:17">
      <c r="N5479" s="30"/>
      <c r="Q5479" s="30"/>
    </row>
    <row r="5480" spans="14:17">
      <c r="N5480" s="30"/>
      <c r="Q5480" s="30"/>
    </row>
    <row r="5481" spans="14:17">
      <c r="N5481" s="30"/>
      <c r="Q5481" s="30"/>
    </row>
    <row r="5482" spans="14:17">
      <c r="N5482" s="30"/>
      <c r="Q5482" s="30"/>
    </row>
    <row r="5483" spans="14:17">
      <c r="N5483" s="30"/>
      <c r="Q5483" s="30"/>
    </row>
    <row r="5484" spans="14:17">
      <c r="N5484" s="30"/>
      <c r="Q5484" s="30"/>
    </row>
    <row r="5485" spans="14:17">
      <c r="N5485" s="30"/>
      <c r="Q5485" s="30"/>
    </row>
    <row r="5486" spans="14:17">
      <c r="N5486" s="30"/>
      <c r="Q5486" s="30"/>
    </row>
    <row r="5487" spans="14:17">
      <c r="N5487" s="30"/>
      <c r="Q5487" s="30"/>
    </row>
    <row r="5488" spans="14:17">
      <c r="N5488" s="30"/>
      <c r="Q5488" s="30"/>
    </row>
    <row r="5489" spans="14:17">
      <c r="N5489" s="30"/>
      <c r="Q5489" s="30"/>
    </row>
    <row r="5490" spans="14:17">
      <c r="N5490" s="30"/>
      <c r="Q5490" s="30"/>
    </row>
    <row r="5491" spans="14:17">
      <c r="N5491" s="30"/>
      <c r="Q5491" s="30"/>
    </row>
    <row r="5492" spans="14:17">
      <c r="N5492" s="30"/>
      <c r="Q5492" s="30"/>
    </row>
    <row r="5493" spans="14:17">
      <c r="N5493" s="30"/>
      <c r="Q5493" s="30"/>
    </row>
    <row r="5494" spans="14:17">
      <c r="N5494" s="30"/>
      <c r="Q5494" s="30"/>
    </row>
    <row r="5495" spans="14:17">
      <c r="N5495" s="30"/>
      <c r="Q5495" s="30"/>
    </row>
    <row r="5496" spans="14:17">
      <c r="N5496" s="30"/>
      <c r="Q5496" s="30"/>
    </row>
    <row r="5497" spans="14:17">
      <c r="N5497" s="30"/>
      <c r="Q5497" s="30"/>
    </row>
    <row r="5498" spans="14:17">
      <c r="N5498" s="30"/>
      <c r="Q5498" s="30"/>
    </row>
    <row r="5499" spans="14:17">
      <c r="N5499" s="30"/>
      <c r="Q5499" s="30"/>
    </row>
    <row r="5500" spans="14:17">
      <c r="N5500" s="30"/>
      <c r="Q5500" s="30"/>
    </row>
    <row r="5501" spans="14:17">
      <c r="N5501" s="30"/>
      <c r="Q5501" s="30"/>
    </row>
    <row r="5502" spans="14:17">
      <c r="N5502" s="30"/>
      <c r="Q5502" s="30"/>
    </row>
    <row r="5503" spans="14:17">
      <c r="N5503" s="30"/>
      <c r="Q5503" s="30"/>
    </row>
    <row r="5504" spans="14:17">
      <c r="N5504" s="30"/>
      <c r="Q5504" s="30"/>
    </row>
    <row r="5505" spans="14:17">
      <c r="N5505" s="30"/>
      <c r="Q5505" s="30"/>
    </row>
    <row r="5506" spans="14:17">
      <c r="N5506" s="30"/>
      <c r="Q5506" s="30"/>
    </row>
    <row r="5507" spans="14:17">
      <c r="N5507" s="30"/>
      <c r="Q5507" s="30"/>
    </row>
    <row r="5508" spans="14:17">
      <c r="N5508" s="30"/>
      <c r="Q5508" s="30"/>
    </row>
    <row r="5509" spans="14:17">
      <c r="N5509" s="30"/>
      <c r="Q5509" s="30"/>
    </row>
    <row r="5510" spans="14:17">
      <c r="N5510" s="30"/>
      <c r="Q5510" s="30"/>
    </row>
    <row r="5511" spans="14:17">
      <c r="N5511" s="30"/>
      <c r="Q5511" s="30"/>
    </row>
    <row r="5512" spans="14:17">
      <c r="N5512" s="30"/>
      <c r="Q5512" s="30"/>
    </row>
    <row r="5513" spans="14:17">
      <c r="N5513" s="30"/>
      <c r="Q5513" s="30"/>
    </row>
    <row r="5514" spans="14:17">
      <c r="N5514" s="30"/>
      <c r="Q5514" s="30"/>
    </row>
    <row r="5515" spans="14:17">
      <c r="N5515" s="30"/>
      <c r="Q5515" s="30"/>
    </row>
    <row r="5516" spans="14:17">
      <c r="N5516" s="30"/>
      <c r="Q5516" s="30"/>
    </row>
    <row r="5517" spans="14:17">
      <c r="N5517" s="30"/>
      <c r="Q5517" s="30"/>
    </row>
    <row r="5518" spans="14:17">
      <c r="N5518" s="30"/>
      <c r="Q5518" s="30"/>
    </row>
    <row r="5519" spans="14:17">
      <c r="N5519" s="30"/>
      <c r="Q5519" s="30"/>
    </row>
    <row r="5520" spans="14:17">
      <c r="N5520" s="30"/>
      <c r="Q5520" s="30"/>
    </row>
    <row r="5521" spans="14:17">
      <c r="N5521" s="30"/>
      <c r="Q5521" s="30"/>
    </row>
    <row r="5522" spans="14:17">
      <c r="N5522" s="30"/>
      <c r="Q5522" s="30"/>
    </row>
    <row r="5523" spans="14:17">
      <c r="N5523" s="30"/>
      <c r="Q5523" s="30"/>
    </row>
    <row r="5524" spans="14:17">
      <c r="N5524" s="30"/>
      <c r="Q5524" s="30"/>
    </row>
    <row r="5525" spans="14:17">
      <c r="N5525" s="30"/>
      <c r="Q5525" s="30"/>
    </row>
    <row r="5526" spans="14:17">
      <c r="N5526" s="30"/>
      <c r="Q5526" s="30"/>
    </row>
    <row r="5527" spans="14:17">
      <c r="N5527" s="30"/>
      <c r="Q5527" s="30"/>
    </row>
    <row r="5528" spans="14:17">
      <c r="N5528" s="30"/>
      <c r="Q5528" s="30"/>
    </row>
    <row r="5529" spans="14:17">
      <c r="N5529" s="30"/>
      <c r="Q5529" s="30"/>
    </row>
    <row r="5530" spans="14:17">
      <c r="N5530" s="30"/>
      <c r="Q5530" s="30"/>
    </row>
    <row r="5531" spans="14:17">
      <c r="N5531" s="30"/>
      <c r="Q5531" s="30"/>
    </row>
    <row r="5532" spans="14:17">
      <c r="N5532" s="30"/>
      <c r="Q5532" s="30"/>
    </row>
    <row r="5533" spans="14:17">
      <c r="N5533" s="30"/>
      <c r="Q5533" s="30"/>
    </row>
    <row r="5534" spans="14:17">
      <c r="N5534" s="30"/>
      <c r="Q5534" s="30"/>
    </row>
    <row r="5535" spans="14:17">
      <c r="N5535" s="30"/>
      <c r="Q5535" s="30"/>
    </row>
    <row r="5536" spans="14:17">
      <c r="N5536" s="30"/>
      <c r="Q5536" s="30"/>
    </row>
    <row r="5537" spans="14:17">
      <c r="N5537" s="30"/>
      <c r="Q5537" s="30"/>
    </row>
    <row r="5538" spans="14:17">
      <c r="N5538" s="30"/>
      <c r="Q5538" s="30"/>
    </row>
    <row r="5539" spans="14:17">
      <c r="N5539" s="30"/>
      <c r="Q5539" s="30"/>
    </row>
    <row r="5540" spans="14:17">
      <c r="N5540" s="30"/>
      <c r="Q5540" s="30"/>
    </row>
    <row r="5541" spans="14:17">
      <c r="N5541" s="30"/>
      <c r="Q5541" s="30"/>
    </row>
    <row r="5542" spans="14:17">
      <c r="N5542" s="30"/>
      <c r="Q5542" s="30"/>
    </row>
    <row r="5543" spans="14:17">
      <c r="N5543" s="30"/>
      <c r="Q5543" s="30"/>
    </row>
    <row r="5544" spans="14:17">
      <c r="N5544" s="30"/>
      <c r="Q5544" s="30"/>
    </row>
    <row r="5545" spans="14:17">
      <c r="N5545" s="30"/>
      <c r="Q5545" s="30"/>
    </row>
    <row r="5546" spans="14:17">
      <c r="N5546" s="30"/>
      <c r="Q5546" s="30"/>
    </row>
    <row r="5547" spans="14:17">
      <c r="N5547" s="30"/>
      <c r="Q5547" s="30"/>
    </row>
    <row r="5548" spans="14:17">
      <c r="N5548" s="30"/>
      <c r="Q5548" s="30"/>
    </row>
    <row r="5549" spans="14:17">
      <c r="N5549" s="30"/>
      <c r="Q5549" s="30"/>
    </row>
    <row r="5550" spans="14:17">
      <c r="N5550" s="30"/>
      <c r="Q5550" s="30"/>
    </row>
    <row r="5551" spans="14:17">
      <c r="N5551" s="30"/>
      <c r="Q5551" s="30"/>
    </row>
    <row r="5552" spans="14:17">
      <c r="N5552" s="30"/>
      <c r="Q5552" s="30"/>
    </row>
    <row r="5553" spans="14:17">
      <c r="N5553" s="30"/>
      <c r="Q5553" s="30"/>
    </row>
    <row r="5554" spans="14:17">
      <c r="N5554" s="30"/>
      <c r="Q5554" s="30"/>
    </row>
    <row r="5555" spans="14:17">
      <c r="N5555" s="30"/>
      <c r="Q5555" s="30"/>
    </row>
    <row r="5556" spans="14:17">
      <c r="N5556" s="30"/>
      <c r="Q5556" s="30"/>
    </row>
    <row r="5557" spans="14:17">
      <c r="N5557" s="30"/>
      <c r="Q5557" s="30"/>
    </row>
    <row r="5558" spans="14:17">
      <c r="N5558" s="30"/>
      <c r="Q5558" s="30"/>
    </row>
    <row r="5559" spans="14:17">
      <c r="N5559" s="30"/>
      <c r="Q5559" s="30"/>
    </row>
    <row r="5560" spans="14:17">
      <c r="N5560" s="30"/>
      <c r="Q5560" s="30"/>
    </row>
    <row r="5561" spans="14:17">
      <c r="N5561" s="30"/>
      <c r="Q5561" s="30"/>
    </row>
    <row r="5562" spans="14:17">
      <c r="N5562" s="30"/>
      <c r="Q5562" s="30"/>
    </row>
    <row r="5563" spans="14:17">
      <c r="N5563" s="30"/>
      <c r="Q5563" s="30"/>
    </row>
    <row r="5564" spans="14:17">
      <c r="N5564" s="30"/>
      <c r="Q5564" s="30"/>
    </row>
    <row r="5565" spans="14:17">
      <c r="N5565" s="30"/>
      <c r="Q5565" s="30"/>
    </row>
    <row r="5566" spans="14:17">
      <c r="N5566" s="30"/>
      <c r="Q5566" s="30"/>
    </row>
    <row r="5567" spans="14:17">
      <c r="N5567" s="30"/>
      <c r="Q5567" s="30"/>
    </row>
    <row r="5568" spans="14:17">
      <c r="N5568" s="30"/>
      <c r="Q5568" s="30"/>
    </row>
    <row r="5569" spans="14:17">
      <c r="N5569" s="30"/>
      <c r="Q5569" s="30"/>
    </row>
    <row r="5570" spans="14:17">
      <c r="N5570" s="30"/>
      <c r="Q5570" s="30"/>
    </row>
    <row r="5571" spans="14:17">
      <c r="N5571" s="30"/>
      <c r="Q5571" s="30"/>
    </row>
    <row r="5572" spans="14:17">
      <c r="N5572" s="30"/>
      <c r="Q5572" s="30"/>
    </row>
    <row r="5573" spans="14:17">
      <c r="N5573" s="30"/>
      <c r="Q5573" s="30"/>
    </row>
    <row r="5574" spans="14:17">
      <c r="N5574" s="30"/>
      <c r="Q5574" s="30"/>
    </row>
    <row r="5575" spans="14:17">
      <c r="N5575" s="30"/>
      <c r="Q5575" s="30"/>
    </row>
    <row r="5576" spans="14:17">
      <c r="N5576" s="30"/>
      <c r="Q5576" s="30"/>
    </row>
    <row r="5577" spans="14:17">
      <c r="N5577" s="30"/>
      <c r="Q5577" s="30"/>
    </row>
    <row r="5578" spans="14:17">
      <c r="N5578" s="30"/>
      <c r="Q5578" s="30"/>
    </row>
    <row r="5579" spans="14:17">
      <c r="N5579" s="30"/>
      <c r="Q5579" s="30"/>
    </row>
    <row r="5580" spans="14:17">
      <c r="N5580" s="30"/>
      <c r="Q5580" s="30"/>
    </row>
    <row r="5581" spans="14:17">
      <c r="N5581" s="30"/>
      <c r="Q5581" s="30"/>
    </row>
    <row r="5582" spans="14:17">
      <c r="N5582" s="30"/>
      <c r="Q5582" s="30"/>
    </row>
    <row r="5583" spans="14:17">
      <c r="N5583" s="30"/>
      <c r="Q5583" s="30"/>
    </row>
    <row r="5584" spans="14:17">
      <c r="N5584" s="30"/>
      <c r="Q5584" s="30"/>
    </row>
    <row r="5585" spans="14:17">
      <c r="N5585" s="30"/>
      <c r="Q5585" s="30"/>
    </row>
    <row r="5586" spans="14:17">
      <c r="N5586" s="30"/>
      <c r="Q5586" s="30"/>
    </row>
    <row r="5587" spans="14:17">
      <c r="N5587" s="30"/>
      <c r="Q5587" s="30"/>
    </row>
    <row r="5588" spans="14:17">
      <c r="N5588" s="30"/>
      <c r="Q5588" s="30"/>
    </row>
    <row r="5589" spans="14:17">
      <c r="N5589" s="30"/>
      <c r="Q5589" s="30"/>
    </row>
    <row r="5590" spans="14:17">
      <c r="N5590" s="30"/>
      <c r="Q5590" s="30"/>
    </row>
    <row r="5591" spans="14:17">
      <c r="N5591" s="30"/>
      <c r="Q5591" s="30"/>
    </row>
    <row r="5592" spans="14:17">
      <c r="N5592" s="30"/>
      <c r="Q5592" s="30"/>
    </row>
    <row r="5593" spans="14:17">
      <c r="N5593" s="30"/>
      <c r="Q5593" s="30"/>
    </row>
    <row r="5594" spans="14:17">
      <c r="N5594" s="30"/>
      <c r="Q5594" s="30"/>
    </row>
    <row r="5595" spans="14:17">
      <c r="N5595" s="30"/>
      <c r="Q5595" s="30"/>
    </row>
    <row r="5596" spans="14:17">
      <c r="N5596" s="30"/>
      <c r="Q5596" s="30"/>
    </row>
    <row r="5597" spans="14:17">
      <c r="N5597" s="30"/>
      <c r="Q5597" s="30"/>
    </row>
    <row r="5598" spans="14:17">
      <c r="N5598" s="30"/>
      <c r="Q5598" s="30"/>
    </row>
    <row r="5599" spans="14:17">
      <c r="N5599" s="30"/>
      <c r="Q5599" s="30"/>
    </row>
    <row r="5600" spans="14:17">
      <c r="N5600" s="30"/>
      <c r="Q5600" s="30"/>
    </row>
    <row r="5601" spans="14:17">
      <c r="N5601" s="30"/>
      <c r="Q5601" s="30"/>
    </row>
    <row r="5602" spans="14:17">
      <c r="N5602" s="30"/>
      <c r="Q5602" s="30"/>
    </row>
    <row r="5603" spans="14:17">
      <c r="N5603" s="30"/>
      <c r="Q5603" s="30"/>
    </row>
    <row r="5604" spans="14:17">
      <c r="N5604" s="30"/>
      <c r="Q5604" s="30"/>
    </row>
    <row r="5605" spans="14:17">
      <c r="N5605" s="30"/>
      <c r="Q5605" s="30"/>
    </row>
    <row r="5606" spans="14:17">
      <c r="N5606" s="30"/>
      <c r="Q5606" s="30"/>
    </row>
    <row r="5607" spans="14:17">
      <c r="N5607" s="30"/>
      <c r="Q5607" s="30"/>
    </row>
    <row r="5608" spans="14:17">
      <c r="N5608" s="30"/>
      <c r="Q5608" s="30"/>
    </row>
    <row r="5609" spans="14:17">
      <c r="N5609" s="30"/>
      <c r="Q5609" s="30"/>
    </row>
    <row r="5610" spans="14:17">
      <c r="N5610" s="30"/>
      <c r="Q5610" s="30"/>
    </row>
    <row r="5611" spans="14:17">
      <c r="N5611" s="30"/>
      <c r="Q5611" s="30"/>
    </row>
    <row r="5612" spans="14:17">
      <c r="N5612" s="30"/>
      <c r="Q5612" s="30"/>
    </row>
    <row r="5613" spans="14:17">
      <c r="N5613" s="30"/>
      <c r="Q5613" s="30"/>
    </row>
    <row r="5614" spans="14:17">
      <c r="N5614" s="30"/>
      <c r="Q5614" s="30"/>
    </row>
    <row r="5615" spans="14:17">
      <c r="N5615" s="30"/>
      <c r="Q5615" s="30"/>
    </row>
    <row r="5616" spans="14:17">
      <c r="N5616" s="30"/>
      <c r="Q5616" s="30"/>
    </row>
    <row r="5617" spans="14:17">
      <c r="N5617" s="30"/>
      <c r="Q5617" s="30"/>
    </row>
    <row r="5618" spans="14:17">
      <c r="N5618" s="30"/>
      <c r="Q5618" s="30"/>
    </row>
    <row r="5619" spans="14:17">
      <c r="N5619" s="30"/>
      <c r="Q5619" s="30"/>
    </row>
    <row r="5620" spans="14:17">
      <c r="N5620" s="30"/>
      <c r="Q5620" s="30"/>
    </row>
    <row r="5621" spans="14:17">
      <c r="N5621" s="30"/>
      <c r="Q5621" s="30"/>
    </row>
    <row r="5622" spans="14:17">
      <c r="N5622" s="30"/>
      <c r="Q5622" s="30"/>
    </row>
    <row r="5623" spans="14:17">
      <c r="N5623" s="30"/>
      <c r="Q5623" s="30"/>
    </row>
    <row r="5624" spans="14:17">
      <c r="N5624" s="30"/>
      <c r="Q5624" s="30"/>
    </row>
    <row r="5625" spans="14:17">
      <c r="N5625" s="30"/>
      <c r="Q5625" s="30"/>
    </row>
    <row r="5626" spans="14:17">
      <c r="N5626" s="30"/>
      <c r="Q5626" s="30"/>
    </row>
    <row r="5627" spans="14:17">
      <c r="N5627" s="30"/>
      <c r="Q5627" s="30"/>
    </row>
    <row r="5628" spans="14:17">
      <c r="N5628" s="30"/>
      <c r="Q5628" s="30"/>
    </row>
    <row r="5629" spans="14:17">
      <c r="N5629" s="30"/>
      <c r="Q5629" s="30"/>
    </row>
    <row r="5630" spans="14:17">
      <c r="N5630" s="30"/>
      <c r="Q5630" s="30"/>
    </row>
    <row r="5631" spans="14:17">
      <c r="N5631" s="30"/>
      <c r="Q5631" s="30"/>
    </row>
    <row r="5632" spans="14:17">
      <c r="N5632" s="30"/>
      <c r="Q5632" s="30"/>
    </row>
    <row r="5633" spans="14:17">
      <c r="N5633" s="30"/>
      <c r="Q5633" s="30"/>
    </row>
    <row r="5634" spans="14:17">
      <c r="N5634" s="30"/>
      <c r="Q5634" s="30"/>
    </row>
    <row r="5635" spans="14:17">
      <c r="N5635" s="30"/>
      <c r="Q5635" s="30"/>
    </row>
    <row r="5636" spans="14:17">
      <c r="N5636" s="30"/>
      <c r="Q5636" s="30"/>
    </row>
    <row r="5637" spans="14:17">
      <c r="N5637" s="30"/>
      <c r="Q5637" s="30"/>
    </row>
    <row r="5638" spans="14:17">
      <c r="N5638" s="30"/>
      <c r="Q5638" s="30"/>
    </row>
    <row r="5639" spans="14:17">
      <c r="N5639" s="30"/>
      <c r="Q5639" s="30"/>
    </row>
    <row r="5640" spans="14:17">
      <c r="N5640" s="30"/>
      <c r="Q5640" s="30"/>
    </row>
    <row r="5641" spans="14:17">
      <c r="N5641" s="30"/>
      <c r="Q5641" s="30"/>
    </row>
    <row r="5642" spans="14:17">
      <c r="N5642" s="30"/>
      <c r="Q5642" s="30"/>
    </row>
    <row r="5643" spans="14:17">
      <c r="N5643" s="30"/>
      <c r="Q5643" s="30"/>
    </row>
    <row r="5644" spans="14:17">
      <c r="N5644" s="30"/>
      <c r="Q5644" s="30"/>
    </row>
    <row r="5645" spans="14:17">
      <c r="N5645" s="30"/>
      <c r="Q5645" s="30"/>
    </row>
    <row r="5646" spans="14:17">
      <c r="N5646" s="30"/>
      <c r="Q5646" s="30"/>
    </row>
    <row r="5647" spans="14:17">
      <c r="N5647" s="30"/>
      <c r="Q5647" s="30"/>
    </row>
    <row r="5648" spans="14:17">
      <c r="N5648" s="30"/>
      <c r="Q5648" s="30"/>
    </row>
    <row r="5649" spans="14:17">
      <c r="N5649" s="30"/>
      <c r="Q5649" s="30"/>
    </row>
    <row r="5650" spans="14:17">
      <c r="N5650" s="30"/>
      <c r="Q5650" s="30"/>
    </row>
    <row r="5651" spans="14:17">
      <c r="N5651" s="30"/>
      <c r="Q5651" s="30"/>
    </row>
    <row r="5652" spans="14:17">
      <c r="N5652" s="30"/>
      <c r="Q5652" s="30"/>
    </row>
    <row r="5653" spans="14:17">
      <c r="N5653" s="30"/>
      <c r="Q5653" s="30"/>
    </row>
    <row r="5654" spans="14:17">
      <c r="N5654" s="30"/>
      <c r="Q5654" s="30"/>
    </row>
    <row r="5655" spans="14:17">
      <c r="N5655" s="30"/>
      <c r="Q5655" s="30"/>
    </row>
    <row r="5656" spans="14:17">
      <c r="N5656" s="30"/>
      <c r="Q5656" s="30"/>
    </row>
    <row r="5657" spans="14:17">
      <c r="N5657" s="30"/>
      <c r="Q5657" s="30"/>
    </row>
    <row r="5658" spans="14:17">
      <c r="N5658" s="30"/>
      <c r="Q5658" s="30"/>
    </row>
    <row r="5659" spans="14:17">
      <c r="N5659" s="30"/>
      <c r="Q5659" s="30"/>
    </row>
    <row r="5660" spans="14:17">
      <c r="N5660" s="30"/>
      <c r="Q5660" s="30"/>
    </row>
    <row r="5661" spans="14:17">
      <c r="N5661" s="30"/>
      <c r="Q5661" s="30"/>
    </row>
    <row r="5662" spans="14:17">
      <c r="N5662" s="30"/>
      <c r="Q5662" s="30"/>
    </row>
    <row r="5663" spans="14:17">
      <c r="N5663" s="30"/>
      <c r="Q5663" s="30"/>
    </row>
    <row r="5664" spans="14:17">
      <c r="N5664" s="30"/>
      <c r="Q5664" s="30"/>
    </row>
    <row r="5665" spans="14:17">
      <c r="N5665" s="30"/>
      <c r="Q5665" s="30"/>
    </row>
    <row r="5666" spans="14:17">
      <c r="N5666" s="30"/>
      <c r="Q5666" s="30"/>
    </row>
    <row r="5667" spans="14:17">
      <c r="N5667" s="30"/>
      <c r="Q5667" s="30"/>
    </row>
    <row r="5668" spans="14:17">
      <c r="N5668" s="30"/>
      <c r="Q5668" s="30"/>
    </row>
    <row r="5669" spans="14:17">
      <c r="N5669" s="30"/>
      <c r="Q5669" s="30"/>
    </row>
    <row r="5670" spans="14:17">
      <c r="N5670" s="30"/>
      <c r="Q5670" s="30"/>
    </row>
    <row r="5671" spans="14:17">
      <c r="N5671" s="30"/>
      <c r="Q5671" s="30"/>
    </row>
    <row r="5672" spans="14:17">
      <c r="N5672" s="30"/>
      <c r="Q5672" s="30"/>
    </row>
    <row r="5673" spans="14:17">
      <c r="N5673" s="30"/>
      <c r="Q5673" s="30"/>
    </row>
    <row r="5674" spans="14:17">
      <c r="N5674" s="30"/>
      <c r="Q5674" s="30"/>
    </row>
    <row r="5675" spans="14:17">
      <c r="N5675" s="30"/>
      <c r="Q5675" s="30"/>
    </row>
    <row r="5676" spans="14:17">
      <c r="N5676" s="30"/>
      <c r="Q5676" s="30"/>
    </row>
    <row r="5677" spans="14:17">
      <c r="N5677" s="30"/>
      <c r="Q5677" s="30"/>
    </row>
    <row r="5678" spans="14:17">
      <c r="N5678" s="30"/>
      <c r="Q5678" s="30"/>
    </row>
    <row r="5679" spans="14:17">
      <c r="N5679" s="30"/>
      <c r="Q5679" s="30"/>
    </row>
    <row r="5680" spans="14:17">
      <c r="N5680" s="30"/>
      <c r="Q5680" s="30"/>
    </row>
    <row r="5681" spans="14:17">
      <c r="N5681" s="30"/>
      <c r="Q5681" s="30"/>
    </row>
    <row r="5682" spans="14:17">
      <c r="N5682" s="30"/>
      <c r="Q5682" s="30"/>
    </row>
    <row r="5683" spans="14:17">
      <c r="N5683" s="30"/>
      <c r="Q5683" s="30"/>
    </row>
    <row r="5684" spans="14:17">
      <c r="N5684" s="30"/>
      <c r="Q5684" s="30"/>
    </row>
    <row r="5685" spans="14:17">
      <c r="N5685" s="30"/>
      <c r="Q5685" s="30"/>
    </row>
    <row r="5686" spans="14:17">
      <c r="N5686" s="30"/>
      <c r="Q5686" s="30"/>
    </row>
    <row r="5687" spans="14:17">
      <c r="N5687" s="30"/>
      <c r="Q5687" s="30"/>
    </row>
    <row r="5688" spans="14:17">
      <c r="N5688" s="30"/>
      <c r="Q5688" s="30"/>
    </row>
    <row r="5689" spans="14:17">
      <c r="N5689" s="30"/>
      <c r="Q5689" s="30"/>
    </row>
    <row r="5690" spans="14:17">
      <c r="N5690" s="30"/>
      <c r="Q5690" s="30"/>
    </row>
    <row r="5691" spans="14:17">
      <c r="N5691" s="30"/>
      <c r="Q5691" s="30"/>
    </row>
    <row r="5692" spans="14:17">
      <c r="N5692" s="30"/>
      <c r="Q5692" s="30"/>
    </row>
    <row r="5693" spans="14:17">
      <c r="N5693" s="30"/>
      <c r="Q5693" s="30"/>
    </row>
    <row r="5694" spans="14:17">
      <c r="N5694" s="30"/>
      <c r="Q5694" s="30"/>
    </row>
    <row r="5695" spans="14:17">
      <c r="N5695" s="30"/>
      <c r="Q5695" s="30"/>
    </row>
    <row r="5696" spans="14:17">
      <c r="N5696" s="30"/>
      <c r="Q5696" s="30"/>
    </row>
    <row r="5697" spans="14:17">
      <c r="N5697" s="30"/>
      <c r="Q5697" s="30"/>
    </row>
    <row r="5698" spans="14:17">
      <c r="N5698" s="30"/>
      <c r="Q5698" s="30"/>
    </row>
    <row r="5699" spans="14:17">
      <c r="N5699" s="30"/>
      <c r="Q5699" s="30"/>
    </row>
    <row r="5700" spans="14:17">
      <c r="N5700" s="30"/>
      <c r="Q5700" s="30"/>
    </row>
    <row r="5701" spans="14:17">
      <c r="N5701" s="30"/>
      <c r="Q5701" s="30"/>
    </row>
    <row r="5702" spans="14:17">
      <c r="N5702" s="30"/>
      <c r="Q5702" s="30"/>
    </row>
    <row r="5703" spans="14:17">
      <c r="N5703" s="30"/>
      <c r="Q5703" s="30"/>
    </row>
    <row r="5704" spans="14:17">
      <c r="N5704" s="30"/>
      <c r="Q5704" s="30"/>
    </row>
    <row r="5705" spans="14:17">
      <c r="N5705" s="30"/>
      <c r="Q5705" s="30"/>
    </row>
    <row r="5706" spans="14:17">
      <c r="N5706" s="30"/>
      <c r="Q5706" s="30"/>
    </row>
    <row r="5707" spans="14:17">
      <c r="N5707" s="30"/>
      <c r="Q5707" s="30"/>
    </row>
    <row r="5708" spans="14:17">
      <c r="N5708" s="30"/>
      <c r="Q5708" s="30"/>
    </row>
    <row r="5709" spans="14:17">
      <c r="N5709" s="30"/>
      <c r="Q5709" s="30"/>
    </row>
    <row r="5710" spans="14:17">
      <c r="N5710" s="30"/>
      <c r="Q5710" s="30"/>
    </row>
    <row r="5711" spans="14:17">
      <c r="N5711" s="30"/>
      <c r="Q5711" s="30"/>
    </row>
    <row r="5712" spans="14:17">
      <c r="N5712" s="30"/>
      <c r="Q5712" s="30"/>
    </row>
    <row r="5713" spans="14:17">
      <c r="N5713" s="30"/>
      <c r="Q5713" s="30"/>
    </row>
    <row r="5714" spans="14:17">
      <c r="N5714" s="30"/>
      <c r="Q5714" s="30"/>
    </row>
    <row r="5715" spans="14:17">
      <c r="N5715" s="30"/>
      <c r="Q5715" s="30"/>
    </row>
    <row r="5716" spans="14:17">
      <c r="N5716" s="30"/>
      <c r="Q5716" s="30"/>
    </row>
    <row r="5717" spans="14:17">
      <c r="N5717" s="30"/>
      <c r="Q5717" s="30"/>
    </row>
    <row r="5718" spans="14:17">
      <c r="N5718" s="30"/>
      <c r="Q5718" s="30"/>
    </row>
    <row r="5719" spans="14:17">
      <c r="N5719" s="30"/>
      <c r="Q5719" s="30"/>
    </row>
    <row r="5720" spans="14:17">
      <c r="N5720" s="30"/>
      <c r="Q5720" s="30"/>
    </row>
    <row r="5721" spans="14:17">
      <c r="N5721" s="30"/>
      <c r="Q5721" s="30"/>
    </row>
    <row r="5722" spans="14:17">
      <c r="N5722" s="30"/>
      <c r="Q5722" s="30"/>
    </row>
    <row r="5723" spans="14:17">
      <c r="N5723" s="30"/>
      <c r="Q5723" s="30"/>
    </row>
    <row r="5724" spans="14:17">
      <c r="N5724" s="30"/>
      <c r="Q5724" s="30"/>
    </row>
    <row r="5725" spans="14:17">
      <c r="N5725" s="30"/>
      <c r="Q5725" s="30"/>
    </row>
    <row r="5726" spans="14:17">
      <c r="N5726" s="30"/>
      <c r="Q5726" s="30"/>
    </row>
    <row r="5727" spans="14:17">
      <c r="N5727" s="30"/>
      <c r="Q5727" s="30"/>
    </row>
    <row r="5728" spans="14:17">
      <c r="N5728" s="30"/>
      <c r="Q5728" s="30"/>
    </row>
    <row r="5729" spans="14:17">
      <c r="N5729" s="30"/>
      <c r="Q5729" s="30"/>
    </row>
    <row r="5730" spans="14:17">
      <c r="N5730" s="30"/>
      <c r="Q5730" s="30"/>
    </row>
    <row r="5731" spans="14:17">
      <c r="N5731" s="30"/>
      <c r="Q5731" s="30"/>
    </row>
    <row r="5732" spans="14:17">
      <c r="N5732" s="30"/>
      <c r="Q5732" s="30"/>
    </row>
    <row r="5733" spans="14:17">
      <c r="N5733" s="30"/>
      <c r="Q5733" s="30"/>
    </row>
    <row r="5734" spans="14:17">
      <c r="N5734" s="30"/>
      <c r="Q5734" s="30"/>
    </row>
    <row r="5735" spans="14:17">
      <c r="N5735" s="30"/>
      <c r="Q5735" s="30"/>
    </row>
    <row r="5736" spans="14:17">
      <c r="N5736" s="30"/>
      <c r="Q5736" s="30"/>
    </row>
    <row r="5737" spans="14:17">
      <c r="N5737" s="30"/>
      <c r="Q5737" s="30"/>
    </row>
    <row r="5738" spans="14:17">
      <c r="N5738" s="30"/>
      <c r="Q5738" s="30"/>
    </row>
    <row r="5739" spans="14:17">
      <c r="N5739" s="30"/>
      <c r="Q5739" s="30"/>
    </row>
    <row r="5740" spans="14:17">
      <c r="N5740" s="30"/>
      <c r="Q5740" s="30"/>
    </row>
    <row r="5741" spans="14:17">
      <c r="N5741" s="30"/>
      <c r="Q5741" s="30"/>
    </row>
    <row r="5742" spans="14:17">
      <c r="N5742" s="30"/>
      <c r="Q5742" s="30"/>
    </row>
    <row r="5743" spans="14:17">
      <c r="N5743" s="30"/>
      <c r="Q5743" s="30"/>
    </row>
    <row r="5744" spans="14:17">
      <c r="N5744" s="30"/>
      <c r="Q5744" s="30"/>
    </row>
    <row r="5745" spans="14:17">
      <c r="N5745" s="30"/>
      <c r="Q5745" s="30"/>
    </row>
    <row r="5746" spans="14:17">
      <c r="N5746" s="30"/>
      <c r="Q5746" s="30"/>
    </row>
    <row r="5747" spans="14:17">
      <c r="N5747" s="30"/>
      <c r="Q5747" s="30"/>
    </row>
    <row r="5748" spans="14:17">
      <c r="N5748" s="30"/>
      <c r="Q5748" s="30"/>
    </row>
    <row r="5749" spans="14:17">
      <c r="N5749" s="30"/>
      <c r="Q5749" s="30"/>
    </row>
    <row r="5750" spans="14:17">
      <c r="N5750" s="30"/>
      <c r="Q5750" s="30"/>
    </row>
    <row r="5751" spans="14:17">
      <c r="N5751" s="30"/>
      <c r="Q5751" s="30"/>
    </row>
    <row r="5752" spans="14:17">
      <c r="N5752" s="30"/>
      <c r="Q5752" s="30"/>
    </row>
    <row r="5753" spans="14:17">
      <c r="N5753" s="30"/>
      <c r="Q5753" s="30"/>
    </row>
    <row r="5754" spans="14:17">
      <c r="N5754" s="30"/>
      <c r="Q5754" s="30"/>
    </row>
    <row r="5755" spans="14:17">
      <c r="N5755" s="30"/>
      <c r="Q5755" s="30"/>
    </row>
    <row r="5756" spans="14:17">
      <c r="N5756" s="30"/>
      <c r="Q5756" s="30"/>
    </row>
    <row r="5757" spans="14:17">
      <c r="N5757" s="30"/>
      <c r="Q5757" s="30"/>
    </row>
    <row r="5758" spans="14:17">
      <c r="N5758" s="30"/>
      <c r="Q5758" s="30"/>
    </row>
    <row r="5759" spans="14:17">
      <c r="N5759" s="30"/>
      <c r="Q5759" s="30"/>
    </row>
    <row r="5760" spans="14:17">
      <c r="N5760" s="30"/>
      <c r="Q5760" s="30"/>
    </row>
    <row r="5761" spans="14:17">
      <c r="N5761" s="30"/>
      <c r="Q5761" s="30"/>
    </row>
    <row r="5762" spans="14:17">
      <c r="N5762" s="30"/>
      <c r="Q5762" s="30"/>
    </row>
    <row r="5763" spans="14:17">
      <c r="N5763" s="30"/>
      <c r="Q5763" s="30"/>
    </row>
    <row r="5764" spans="14:17">
      <c r="N5764" s="30"/>
      <c r="Q5764" s="30"/>
    </row>
    <row r="5765" spans="14:17">
      <c r="N5765" s="30"/>
      <c r="Q5765" s="30"/>
    </row>
    <row r="5766" spans="14:17">
      <c r="N5766" s="30"/>
      <c r="Q5766" s="30"/>
    </row>
    <row r="5767" spans="14:17">
      <c r="N5767" s="30"/>
      <c r="Q5767" s="30"/>
    </row>
    <row r="5768" spans="14:17">
      <c r="N5768" s="30"/>
      <c r="Q5768" s="30"/>
    </row>
    <row r="5769" spans="14:17">
      <c r="N5769" s="30"/>
      <c r="Q5769" s="30"/>
    </row>
    <row r="5770" spans="14:17">
      <c r="N5770" s="30"/>
      <c r="Q5770" s="30"/>
    </row>
    <row r="5771" spans="14:17">
      <c r="N5771" s="30"/>
      <c r="Q5771" s="30"/>
    </row>
    <row r="5772" spans="14:17">
      <c r="N5772" s="30"/>
      <c r="Q5772" s="30"/>
    </row>
    <row r="5773" spans="14:17">
      <c r="N5773" s="30"/>
      <c r="Q5773" s="30"/>
    </row>
    <row r="5774" spans="14:17">
      <c r="N5774" s="30"/>
      <c r="Q5774" s="30"/>
    </row>
    <row r="5775" spans="14:17">
      <c r="N5775" s="30"/>
      <c r="Q5775" s="30"/>
    </row>
    <row r="5776" spans="14:17">
      <c r="N5776" s="30"/>
      <c r="Q5776" s="30"/>
    </row>
    <row r="5777" spans="14:17">
      <c r="N5777" s="30"/>
      <c r="Q5777" s="30"/>
    </row>
    <row r="5778" spans="14:17">
      <c r="N5778" s="30"/>
      <c r="Q5778" s="30"/>
    </row>
    <row r="5779" spans="14:17">
      <c r="N5779" s="30"/>
      <c r="Q5779" s="30"/>
    </row>
    <row r="5780" spans="14:17">
      <c r="N5780" s="30"/>
      <c r="Q5780" s="30"/>
    </row>
    <row r="5781" spans="14:17">
      <c r="N5781" s="30"/>
      <c r="Q5781" s="30"/>
    </row>
    <row r="5782" spans="14:17">
      <c r="N5782" s="30"/>
      <c r="Q5782" s="30"/>
    </row>
    <row r="5783" spans="14:17">
      <c r="N5783" s="30"/>
      <c r="Q5783" s="30"/>
    </row>
    <row r="5784" spans="14:17">
      <c r="N5784" s="30"/>
      <c r="Q5784" s="30"/>
    </row>
    <row r="5785" spans="14:17">
      <c r="N5785" s="30"/>
      <c r="Q5785" s="30"/>
    </row>
    <row r="5786" spans="14:17">
      <c r="N5786" s="30"/>
      <c r="Q5786" s="30"/>
    </row>
    <row r="5787" spans="14:17">
      <c r="N5787" s="30"/>
      <c r="Q5787" s="30"/>
    </row>
    <row r="5788" spans="14:17">
      <c r="N5788" s="30"/>
      <c r="Q5788" s="30"/>
    </row>
    <row r="5789" spans="14:17">
      <c r="N5789" s="30"/>
      <c r="Q5789" s="30"/>
    </row>
    <row r="5790" spans="14:17">
      <c r="N5790" s="30"/>
      <c r="Q5790" s="30"/>
    </row>
    <row r="5791" spans="14:17">
      <c r="N5791" s="30"/>
      <c r="Q5791" s="30"/>
    </row>
    <row r="5792" spans="14:17">
      <c r="N5792" s="30"/>
      <c r="Q5792" s="30"/>
    </row>
    <row r="5793" spans="14:17">
      <c r="N5793" s="30"/>
      <c r="Q5793" s="30"/>
    </row>
    <row r="5794" spans="14:17">
      <c r="N5794" s="30"/>
      <c r="Q5794" s="30"/>
    </row>
    <row r="5795" spans="14:17">
      <c r="N5795" s="30"/>
      <c r="Q5795" s="30"/>
    </row>
    <row r="5796" spans="14:17">
      <c r="N5796" s="30"/>
      <c r="Q5796" s="30"/>
    </row>
    <row r="5797" spans="14:17">
      <c r="N5797" s="30"/>
      <c r="Q5797" s="30"/>
    </row>
    <row r="5798" spans="14:17">
      <c r="N5798" s="30"/>
      <c r="Q5798" s="30"/>
    </row>
    <row r="5799" spans="14:17">
      <c r="N5799" s="30"/>
      <c r="Q5799" s="30"/>
    </row>
    <row r="5800" spans="14:17">
      <c r="N5800" s="30"/>
      <c r="Q5800" s="30"/>
    </row>
    <row r="5801" spans="14:17">
      <c r="N5801" s="30"/>
      <c r="Q5801" s="30"/>
    </row>
    <row r="5802" spans="14:17">
      <c r="N5802" s="30"/>
      <c r="Q5802" s="30"/>
    </row>
    <row r="5803" spans="14:17">
      <c r="N5803" s="30"/>
      <c r="Q5803" s="30"/>
    </row>
    <row r="5804" spans="14:17">
      <c r="N5804" s="30"/>
      <c r="Q5804" s="30"/>
    </row>
    <row r="5805" spans="14:17">
      <c r="N5805" s="30"/>
      <c r="Q5805" s="30"/>
    </row>
    <row r="5806" spans="14:17">
      <c r="N5806" s="30"/>
      <c r="Q5806" s="30"/>
    </row>
    <row r="5807" spans="14:17">
      <c r="N5807" s="30"/>
      <c r="Q5807" s="30"/>
    </row>
    <row r="5808" spans="14:17">
      <c r="N5808" s="30"/>
      <c r="Q5808" s="30"/>
    </row>
    <row r="5809" spans="14:17">
      <c r="N5809" s="30"/>
      <c r="Q5809" s="30"/>
    </row>
    <row r="5810" spans="14:17">
      <c r="N5810" s="30"/>
      <c r="Q5810" s="30"/>
    </row>
    <row r="5811" spans="14:17">
      <c r="N5811" s="30"/>
      <c r="Q5811" s="30"/>
    </row>
    <row r="5812" spans="14:17">
      <c r="N5812" s="30"/>
      <c r="Q5812" s="30"/>
    </row>
    <row r="5813" spans="14:17">
      <c r="N5813" s="30"/>
      <c r="Q5813" s="30"/>
    </row>
    <row r="5814" spans="14:17">
      <c r="N5814" s="30"/>
      <c r="Q5814" s="30"/>
    </row>
    <row r="5815" spans="14:17">
      <c r="N5815" s="30"/>
      <c r="Q5815" s="30"/>
    </row>
    <row r="5816" spans="14:17">
      <c r="N5816" s="30"/>
      <c r="Q5816" s="30"/>
    </row>
    <row r="5817" spans="14:17">
      <c r="N5817" s="30"/>
      <c r="Q5817" s="30"/>
    </row>
    <row r="5818" spans="14:17">
      <c r="N5818" s="30"/>
      <c r="Q5818" s="30"/>
    </row>
    <row r="5819" spans="14:17">
      <c r="N5819" s="30"/>
      <c r="Q5819" s="30"/>
    </row>
    <row r="5820" spans="14:17">
      <c r="N5820" s="30"/>
      <c r="Q5820" s="30"/>
    </row>
    <row r="5821" spans="14:17">
      <c r="N5821" s="30"/>
      <c r="Q5821" s="30"/>
    </row>
    <row r="5822" spans="14:17">
      <c r="N5822" s="30"/>
      <c r="Q5822" s="30"/>
    </row>
    <row r="5823" spans="14:17">
      <c r="N5823" s="30"/>
      <c r="Q5823" s="30"/>
    </row>
    <row r="5824" spans="14:17">
      <c r="N5824" s="30"/>
      <c r="Q5824" s="30"/>
    </row>
    <row r="5825" spans="14:17">
      <c r="N5825" s="30"/>
      <c r="Q5825" s="30"/>
    </row>
    <row r="5826" spans="14:17">
      <c r="N5826" s="30"/>
      <c r="Q5826" s="30"/>
    </row>
    <row r="5827" spans="14:17">
      <c r="N5827" s="30"/>
      <c r="Q5827" s="30"/>
    </row>
    <row r="5828" spans="14:17">
      <c r="N5828" s="30"/>
      <c r="Q5828" s="30"/>
    </row>
    <row r="5829" spans="14:17">
      <c r="N5829" s="30"/>
      <c r="Q5829" s="30"/>
    </row>
    <row r="5830" spans="14:17">
      <c r="N5830" s="30"/>
      <c r="Q5830" s="30"/>
    </row>
    <row r="5831" spans="14:17">
      <c r="N5831" s="30"/>
      <c r="Q5831" s="30"/>
    </row>
    <row r="5832" spans="14:17">
      <c r="N5832" s="30"/>
      <c r="Q5832" s="30"/>
    </row>
    <row r="5833" spans="14:17">
      <c r="N5833" s="30"/>
      <c r="Q5833" s="30"/>
    </row>
    <row r="5834" spans="14:17">
      <c r="N5834" s="30"/>
      <c r="Q5834" s="30"/>
    </row>
    <row r="5835" spans="14:17">
      <c r="N5835" s="30"/>
      <c r="Q5835" s="30"/>
    </row>
    <row r="5836" spans="14:17">
      <c r="N5836" s="30"/>
      <c r="Q5836" s="30"/>
    </row>
    <row r="5837" spans="14:17">
      <c r="N5837" s="30"/>
      <c r="Q5837" s="30"/>
    </row>
    <row r="5838" spans="14:17">
      <c r="N5838" s="30"/>
      <c r="Q5838" s="30"/>
    </row>
    <row r="5839" spans="14:17">
      <c r="N5839" s="30"/>
      <c r="Q5839" s="30"/>
    </row>
    <row r="5840" spans="14:17">
      <c r="N5840" s="30"/>
      <c r="Q5840" s="30"/>
    </row>
    <row r="5841" spans="14:17">
      <c r="N5841" s="30"/>
      <c r="Q5841" s="30"/>
    </row>
    <row r="5842" spans="14:17">
      <c r="N5842" s="30"/>
      <c r="Q5842" s="30"/>
    </row>
    <row r="5843" spans="14:17">
      <c r="N5843" s="30"/>
      <c r="Q5843" s="30"/>
    </row>
    <row r="5844" spans="14:17">
      <c r="N5844" s="30"/>
      <c r="Q5844" s="30"/>
    </row>
    <row r="5845" spans="14:17">
      <c r="N5845" s="30"/>
      <c r="Q5845" s="30"/>
    </row>
    <row r="5846" spans="14:17">
      <c r="N5846" s="30"/>
      <c r="Q5846" s="30"/>
    </row>
    <row r="5847" spans="14:17">
      <c r="N5847" s="30"/>
      <c r="Q5847" s="30"/>
    </row>
    <row r="5848" spans="14:17">
      <c r="N5848" s="30"/>
      <c r="Q5848" s="30"/>
    </row>
    <row r="5849" spans="14:17">
      <c r="N5849" s="30"/>
      <c r="Q5849" s="30"/>
    </row>
    <row r="5850" spans="14:17">
      <c r="N5850" s="30"/>
      <c r="Q5850" s="30"/>
    </row>
    <row r="5851" spans="14:17">
      <c r="N5851" s="30"/>
      <c r="Q5851" s="30"/>
    </row>
    <row r="5852" spans="14:17">
      <c r="N5852" s="30"/>
      <c r="Q5852" s="30"/>
    </row>
    <row r="5853" spans="14:17">
      <c r="N5853" s="30"/>
      <c r="Q5853" s="30"/>
    </row>
    <row r="5854" spans="14:17">
      <c r="N5854" s="30"/>
      <c r="Q5854" s="30"/>
    </row>
    <row r="5855" spans="14:17">
      <c r="N5855" s="30"/>
      <c r="Q5855" s="30"/>
    </row>
    <row r="5856" spans="14:17">
      <c r="N5856" s="30"/>
      <c r="Q5856" s="30"/>
    </row>
    <row r="5857" spans="14:17">
      <c r="N5857" s="30"/>
      <c r="Q5857" s="30"/>
    </row>
    <row r="5858" spans="14:17">
      <c r="N5858" s="30"/>
      <c r="Q5858" s="30"/>
    </row>
    <row r="5859" spans="14:17">
      <c r="N5859" s="30"/>
      <c r="Q5859" s="30"/>
    </row>
    <row r="5860" spans="14:17">
      <c r="N5860" s="30"/>
      <c r="Q5860" s="30"/>
    </row>
    <row r="5861" spans="14:17">
      <c r="N5861" s="30"/>
      <c r="Q5861" s="30"/>
    </row>
    <row r="5862" spans="14:17">
      <c r="N5862" s="30"/>
      <c r="Q5862" s="30"/>
    </row>
    <row r="5863" spans="14:17">
      <c r="N5863" s="30"/>
      <c r="Q5863" s="30"/>
    </row>
    <row r="5864" spans="14:17">
      <c r="N5864" s="30"/>
      <c r="Q5864" s="30"/>
    </row>
    <row r="5865" spans="14:17">
      <c r="N5865" s="30"/>
      <c r="Q5865" s="30"/>
    </row>
    <row r="5866" spans="14:17">
      <c r="N5866" s="30"/>
      <c r="Q5866" s="30"/>
    </row>
    <row r="5867" spans="14:17">
      <c r="N5867" s="30"/>
      <c r="Q5867" s="30"/>
    </row>
    <row r="5868" spans="14:17">
      <c r="N5868" s="30"/>
      <c r="Q5868" s="30"/>
    </row>
    <row r="5869" spans="14:17">
      <c r="N5869" s="30"/>
      <c r="Q5869" s="30"/>
    </row>
    <row r="5870" spans="14:17">
      <c r="N5870" s="30"/>
      <c r="Q5870" s="30"/>
    </row>
    <row r="5871" spans="14:17">
      <c r="N5871" s="30"/>
      <c r="Q5871" s="30"/>
    </row>
    <row r="5872" spans="14:17">
      <c r="N5872" s="30"/>
      <c r="Q5872" s="30"/>
    </row>
    <row r="5873" spans="14:17">
      <c r="N5873" s="30"/>
      <c r="Q5873" s="30"/>
    </row>
    <row r="5874" spans="14:17">
      <c r="N5874" s="30"/>
      <c r="Q5874" s="30"/>
    </row>
    <row r="5875" spans="14:17">
      <c r="N5875" s="30"/>
      <c r="Q5875" s="30"/>
    </row>
    <row r="5876" spans="14:17">
      <c r="N5876" s="30"/>
      <c r="Q5876" s="30"/>
    </row>
    <row r="5877" spans="14:17">
      <c r="N5877" s="30"/>
      <c r="Q5877" s="30"/>
    </row>
    <row r="5878" spans="14:17">
      <c r="N5878" s="30"/>
      <c r="Q5878" s="30"/>
    </row>
    <row r="5879" spans="14:17">
      <c r="N5879" s="30"/>
      <c r="Q5879" s="30"/>
    </row>
    <row r="5880" spans="14:17">
      <c r="N5880" s="30"/>
      <c r="Q5880" s="30"/>
    </row>
    <row r="5881" spans="14:17">
      <c r="N5881" s="30"/>
      <c r="Q5881" s="30"/>
    </row>
    <row r="5882" spans="14:17">
      <c r="N5882" s="30"/>
      <c r="Q5882" s="30"/>
    </row>
    <row r="5883" spans="14:17">
      <c r="N5883" s="30"/>
      <c r="Q5883" s="30"/>
    </row>
    <row r="5884" spans="14:17">
      <c r="N5884" s="30"/>
      <c r="Q5884" s="30"/>
    </row>
    <row r="5885" spans="14:17">
      <c r="N5885" s="30"/>
      <c r="Q5885" s="30"/>
    </row>
    <row r="5886" spans="14:17">
      <c r="N5886" s="30"/>
      <c r="Q5886" s="30"/>
    </row>
    <row r="5887" spans="14:17">
      <c r="N5887" s="30"/>
      <c r="Q5887" s="30"/>
    </row>
    <row r="5888" spans="14:17">
      <c r="N5888" s="30"/>
      <c r="Q5888" s="30"/>
    </row>
    <row r="5889" spans="14:17">
      <c r="N5889" s="30"/>
      <c r="Q5889" s="30"/>
    </row>
    <row r="5890" spans="14:17">
      <c r="N5890" s="30"/>
      <c r="Q5890" s="30"/>
    </row>
    <row r="5891" spans="14:17">
      <c r="N5891" s="30"/>
      <c r="Q5891" s="30"/>
    </row>
    <row r="5892" spans="14:17">
      <c r="N5892" s="30"/>
      <c r="Q5892" s="30"/>
    </row>
    <row r="5893" spans="14:17">
      <c r="N5893" s="30"/>
      <c r="Q5893" s="30"/>
    </row>
    <row r="5894" spans="14:17">
      <c r="N5894" s="30"/>
      <c r="Q5894" s="30"/>
    </row>
    <row r="5895" spans="14:17">
      <c r="N5895" s="30"/>
      <c r="Q5895" s="30"/>
    </row>
    <row r="5896" spans="14:17">
      <c r="N5896" s="30"/>
      <c r="Q5896" s="30"/>
    </row>
    <row r="5897" spans="14:17">
      <c r="N5897" s="30"/>
      <c r="Q5897" s="30"/>
    </row>
    <row r="5898" spans="14:17">
      <c r="N5898" s="30"/>
      <c r="Q5898" s="30"/>
    </row>
    <row r="5899" spans="14:17">
      <c r="N5899" s="30"/>
      <c r="Q5899" s="30"/>
    </row>
    <row r="5900" spans="14:17">
      <c r="N5900" s="30"/>
      <c r="Q5900" s="30"/>
    </row>
    <row r="5901" spans="14:17">
      <c r="N5901" s="30"/>
      <c r="Q5901" s="30"/>
    </row>
    <row r="5902" spans="14:17">
      <c r="N5902" s="30"/>
      <c r="Q5902" s="30"/>
    </row>
    <row r="5903" spans="14:17">
      <c r="N5903" s="30"/>
      <c r="Q5903" s="30"/>
    </row>
    <row r="5904" spans="14:17">
      <c r="N5904" s="30"/>
      <c r="Q5904" s="30"/>
    </row>
    <row r="5905" spans="14:17">
      <c r="N5905" s="30"/>
      <c r="Q5905" s="30"/>
    </row>
    <row r="5906" spans="14:17">
      <c r="N5906" s="30"/>
      <c r="Q5906" s="30"/>
    </row>
    <row r="5907" spans="14:17">
      <c r="N5907" s="30"/>
      <c r="Q5907" s="30"/>
    </row>
    <row r="5908" spans="14:17">
      <c r="N5908" s="30"/>
      <c r="Q5908" s="30"/>
    </row>
    <row r="5909" spans="14:17">
      <c r="N5909" s="30"/>
      <c r="Q5909" s="30"/>
    </row>
    <row r="5910" spans="14:17">
      <c r="N5910" s="30"/>
      <c r="Q5910" s="30"/>
    </row>
    <row r="5911" spans="14:17">
      <c r="N5911" s="30"/>
      <c r="Q5911" s="30"/>
    </row>
    <row r="5912" spans="14:17">
      <c r="N5912" s="30"/>
      <c r="Q5912" s="30"/>
    </row>
    <row r="5913" spans="14:17">
      <c r="N5913" s="30"/>
      <c r="Q5913" s="30"/>
    </row>
    <row r="5914" spans="14:17">
      <c r="N5914" s="30"/>
      <c r="Q5914" s="30"/>
    </row>
    <row r="5915" spans="14:17">
      <c r="N5915" s="30"/>
      <c r="Q5915" s="30"/>
    </row>
    <row r="5916" spans="14:17">
      <c r="N5916" s="30"/>
      <c r="Q5916" s="30"/>
    </row>
    <row r="5917" spans="14:17">
      <c r="N5917" s="30"/>
      <c r="Q5917" s="30"/>
    </row>
    <row r="5918" spans="14:17">
      <c r="N5918" s="30"/>
      <c r="Q5918" s="30"/>
    </row>
    <row r="5919" spans="14:17">
      <c r="N5919" s="30"/>
      <c r="Q5919" s="30"/>
    </row>
    <row r="5920" spans="14:17">
      <c r="N5920" s="30"/>
      <c r="Q5920" s="30"/>
    </row>
    <row r="5921" spans="14:17">
      <c r="N5921" s="30"/>
      <c r="Q5921" s="30"/>
    </row>
    <row r="5922" spans="14:17">
      <c r="N5922" s="30"/>
      <c r="Q5922" s="30"/>
    </row>
    <row r="5923" spans="14:17">
      <c r="N5923" s="30"/>
      <c r="Q5923" s="30"/>
    </row>
    <row r="5924" spans="14:17">
      <c r="N5924" s="30"/>
      <c r="Q5924" s="30"/>
    </row>
    <row r="5925" spans="14:17">
      <c r="N5925" s="30"/>
      <c r="Q5925" s="30"/>
    </row>
    <row r="5926" spans="14:17">
      <c r="N5926" s="30"/>
      <c r="Q5926" s="30"/>
    </row>
    <row r="5927" spans="14:17">
      <c r="N5927" s="30"/>
      <c r="Q5927" s="30"/>
    </row>
    <row r="5928" spans="14:17">
      <c r="N5928" s="30"/>
      <c r="Q5928" s="30"/>
    </row>
    <row r="5929" spans="14:17">
      <c r="N5929" s="30"/>
      <c r="Q5929" s="30"/>
    </row>
    <row r="5930" spans="14:17">
      <c r="N5930" s="30"/>
      <c r="Q5930" s="30"/>
    </row>
    <row r="5931" spans="14:17">
      <c r="N5931" s="30"/>
      <c r="Q5931" s="30"/>
    </row>
    <row r="5932" spans="14:17">
      <c r="N5932" s="30"/>
      <c r="Q5932" s="30"/>
    </row>
    <row r="5933" spans="14:17">
      <c r="N5933" s="30"/>
      <c r="Q5933" s="30"/>
    </row>
    <row r="5934" spans="14:17">
      <c r="N5934" s="30"/>
      <c r="Q5934" s="30"/>
    </row>
    <row r="5935" spans="14:17">
      <c r="N5935" s="30"/>
      <c r="Q5935" s="30"/>
    </row>
    <row r="5936" spans="14:17">
      <c r="N5936" s="30"/>
      <c r="Q5936" s="30"/>
    </row>
    <row r="5937" spans="14:17">
      <c r="N5937" s="30"/>
      <c r="Q5937" s="30"/>
    </row>
    <row r="5938" spans="14:17">
      <c r="N5938" s="30"/>
      <c r="Q5938" s="30"/>
    </row>
    <row r="5939" spans="14:17">
      <c r="N5939" s="30"/>
      <c r="Q5939" s="30"/>
    </row>
    <row r="5940" spans="14:17">
      <c r="N5940" s="30"/>
      <c r="Q5940" s="30"/>
    </row>
    <row r="5941" spans="14:17">
      <c r="N5941" s="30"/>
      <c r="Q5941" s="30"/>
    </row>
    <row r="5942" spans="14:17">
      <c r="N5942" s="30"/>
      <c r="Q5942" s="30"/>
    </row>
    <row r="5943" spans="14:17">
      <c r="N5943" s="30"/>
      <c r="Q5943" s="30"/>
    </row>
    <row r="5944" spans="14:17">
      <c r="N5944" s="30"/>
      <c r="Q5944" s="30"/>
    </row>
    <row r="5945" spans="14:17">
      <c r="N5945" s="30"/>
      <c r="Q5945" s="30"/>
    </row>
    <row r="5946" spans="14:17">
      <c r="N5946" s="30"/>
      <c r="Q5946" s="30"/>
    </row>
    <row r="5947" spans="14:17">
      <c r="N5947" s="30"/>
      <c r="Q5947" s="30"/>
    </row>
    <row r="5948" spans="14:17">
      <c r="N5948" s="30"/>
      <c r="Q5948" s="30"/>
    </row>
    <row r="5949" spans="14:17">
      <c r="N5949" s="30"/>
      <c r="Q5949" s="30"/>
    </row>
    <row r="5950" spans="14:17">
      <c r="N5950" s="30"/>
      <c r="Q5950" s="30"/>
    </row>
    <row r="5951" spans="14:17">
      <c r="N5951" s="30"/>
      <c r="Q5951" s="30"/>
    </row>
    <row r="5952" spans="14:17">
      <c r="N5952" s="30"/>
      <c r="Q5952" s="30"/>
    </row>
    <row r="5953" spans="14:17">
      <c r="N5953" s="30"/>
      <c r="Q5953" s="30"/>
    </row>
    <row r="5954" spans="14:17">
      <c r="N5954" s="30"/>
      <c r="Q5954" s="30"/>
    </row>
    <row r="5955" spans="14:17">
      <c r="N5955" s="30"/>
      <c r="Q5955" s="30"/>
    </row>
    <row r="5956" spans="14:17">
      <c r="N5956" s="30"/>
      <c r="Q5956" s="30"/>
    </row>
    <row r="5957" spans="14:17">
      <c r="N5957" s="30"/>
      <c r="Q5957" s="30"/>
    </row>
    <row r="5958" spans="14:17">
      <c r="N5958" s="30"/>
      <c r="Q5958" s="30"/>
    </row>
    <row r="5959" spans="14:17">
      <c r="N5959" s="30"/>
      <c r="Q5959" s="30"/>
    </row>
    <row r="5960" spans="14:17">
      <c r="N5960" s="30"/>
      <c r="Q5960" s="30"/>
    </row>
    <row r="5961" spans="14:17">
      <c r="N5961" s="30"/>
      <c r="Q5961" s="30"/>
    </row>
    <row r="5962" spans="14:17">
      <c r="N5962" s="30"/>
      <c r="Q5962" s="30"/>
    </row>
    <row r="5963" spans="14:17">
      <c r="N5963" s="30"/>
      <c r="Q5963" s="30"/>
    </row>
    <row r="5964" spans="14:17">
      <c r="N5964" s="30"/>
      <c r="Q5964" s="30"/>
    </row>
    <row r="5965" spans="14:17">
      <c r="N5965" s="30"/>
      <c r="Q5965" s="30"/>
    </row>
    <row r="5966" spans="14:17">
      <c r="N5966" s="30"/>
      <c r="Q5966" s="30"/>
    </row>
    <row r="5967" spans="14:17">
      <c r="N5967" s="30"/>
      <c r="Q5967" s="30"/>
    </row>
    <row r="5968" spans="14:17">
      <c r="N5968" s="30"/>
      <c r="Q5968" s="30"/>
    </row>
    <row r="5969" spans="14:17">
      <c r="N5969" s="30"/>
      <c r="Q5969" s="30"/>
    </row>
    <row r="5970" spans="14:17">
      <c r="N5970" s="30"/>
      <c r="Q5970" s="30"/>
    </row>
    <row r="5971" spans="14:17">
      <c r="N5971" s="30"/>
      <c r="Q5971" s="30"/>
    </row>
    <row r="5972" spans="14:17">
      <c r="N5972" s="30"/>
      <c r="Q5972" s="30"/>
    </row>
    <row r="5973" spans="14:17">
      <c r="N5973" s="30"/>
      <c r="Q5973" s="30"/>
    </row>
    <row r="5974" spans="14:17">
      <c r="N5974" s="30"/>
      <c r="Q5974" s="30"/>
    </row>
    <row r="5975" spans="14:17">
      <c r="N5975" s="30"/>
      <c r="Q5975" s="30"/>
    </row>
    <row r="5976" spans="14:17">
      <c r="N5976" s="30"/>
      <c r="Q5976" s="30"/>
    </row>
    <row r="5977" spans="14:17">
      <c r="N5977" s="30"/>
      <c r="Q5977" s="30"/>
    </row>
    <row r="5978" spans="14:17">
      <c r="N5978" s="30"/>
      <c r="Q5978" s="30"/>
    </row>
    <row r="5979" spans="14:17">
      <c r="N5979" s="30"/>
      <c r="Q5979" s="30"/>
    </row>
    <row r="5980" spans="14:17">
      <c r="N5980" s="30"/>
      <c r="Q5980" s="30"/>
    </row>
    <row r="5981" spans="14:17">
      <c r="N5981" s="30"/>
      <c r="Q5981" s="30"/>
    </row>
    <row r="5982" spans="14:17">
      <c r="N5982" s="30"/>
      <c r="Q5982" s="30"/>
    </row>
    <row r="5983" spans="14:17">
      <c r="N5983" s="30"/>
      <c r="Q5983" s="30"/>
    </row>
    <row r="5984" spans="14:17">
      <c r="N5984" s="30"/>
      <c r="Q5984" s="30"/>
    </row>
    <row r="5985" spans="14:17">
      <c r="N5985" s="30"/>
      <c r="Q5985" s="30"/>
    </row>
    <row r="5986" spans="14:17">
      <c r="N5986" s="30"/>
      <c r="Q5986" s="30"/>
    </row>
    <row r="5987" spans="14:17">
      <c r="N5987" s="30"/>
      <c r="Q5987" s="30"/>
    </row>
    <row r="5988" spans="14:17">
      <c r="N5988" s="30"/>
      <c r="Q5988" s="30"/>
    </row>
    <row r="5989" spans="14:17">
      <c r="N5989" s="30"/>
      <c r="Q5989" s="30"/>
    </row>
    <row r="5990" spans="14:17">
      <c r="N5990" s="30"/>
      <c r="Q5990" s="30"/>
    </row>
    <row r="5991" spans="14:17">
      <c r="N5991" s="30"/>
      <c r="Q5991" s="30"/>
    </row>
    <row r="5992" spans="14:17">
      <c r="N5992" s="30"/>
      <c r="Q5992" s="30"/>
    </row>
    <row r="5993" spans="14:17">
      <c r="N5993" s="30"/>
      <c r="Q5993" s="30"/>
    </row>
    <row r="5994" spans="14:17">
      <c r="N5994" s="30"/>
      <c r="Q5994" s="30"/>
    </row>
    <row r="5995" spans="14:17">
      <c r="N5995" s="30"/>
      <c r="Q5995" s="30"/>
    </row>
    <row r="5996" spans="14:17">
      <c r="N5996" s="30"/>
      <c r="Q5996" s="30"/>
    </row>
    <row r="5997" spans="14:17">
      <c r="N5997" s="30"/>
      <c r="Q5997" s="30"/>
    </row>
    <row r="5998" spans="14:17">
      <c r="N5998" s="30"/>
      <c r="Q5998" s="30"/>
    </row>
    <row r="5999" spans="14:17">
      <c r="N5999" s="30"/>
      <c r="Q5999" s="30"/>
    </row>
    <row r="6000" spans="14:17">
      <c r="N6000" s="30"/>
      <c r="Q6000" s="30"/>
    </row>
    <row r="6001" spans="14:17">
      <c r="N6001" s="30"/>
      <c r="Q6001" s="30"/>
    </row>
    <row r="6002" spans="14:17">
      <c r="N6002" s="30"/>
      <c r="Q6002" s="30"/>
    </row>
    <row r="6003" spans="14:17">
      <c r="N6003" s="30"/>
      <c r="Q6003" s="30"/>
    </row>
    <row r="6004" spans="14:17">
      <c r="N6004" s="30"/>
      <c r="Q6004" s="30"/>
    </row>
    <row r="6005" spans="14:17">
      <c r="N6005" s="30"/>
      <c r="Q6005" s="30"/>
    </row>
    <row r="6006" spans="14:17">
      <c r="N6006" s="30"/>
      <c r="Q6006" s="30"/>
    </row>
    <row r="6007" spans="14:17">
      <c r="N6007" s="30"/>
      <c r="Q6007" s="30"/>
    </row>
    <row r="6008" spans="14:17">
      <c r="N6008" s="30"/>
      <c r="Q6008" s="30"/>
    </row>
    <row r="6009" spans="14:17">
      <c r="N6009" s="30"/>
      <c r="Q6009" s="30"/>
    </row>
    <row r="6010" spans="14:17">
      <c r="N6010" s="30"/>
      <c r="Q6010" s="30"/>
    </row>
    <row r="6011" spans="14:17">
      <c r="N6011" s="30"/>
      <c r="Q6011" s="30"/>
    </row>
    <row r="6012" spans="14:17">
      <c r="N6012" s="30"/>
      <c r="Q6012" s="30"/>
    </row>
    <row r="6013" spans="14:17">
      <c r="N6013" s="30"/>
      <c r="Q6013" s="30"/>
    </row>
    <row r="6014" spans="14:17">
      <c r="N6014" s="30"/>
      <c r="Q6014" s="30"/>
    </row>
    <row r="6015" spans="14:17">
      <c r="N6015" s="30"/>
      <c r="Q6015" s="30"/>
    </row>
    <row r="6016" spans="14:17">
      <c r="N6016" s="30"/>
      <c r="Q6016" s="30"/>
    </row>
    <row r="6017" spans="14:17">
      <c r="N6017" s="30"/>
      <c r="Q6017" s="30"/>
    </row>
    <row r="6018" spans="14:17">
      <c r="N6018" s="30"/>
      <c r="Q6018" s="30"/>
    </row>
    <row r="6019" spans="14:17">
      <c r="N6019" s="30"/>
      <c r="Q6019" s="30"/>
    </row>
    <row r="6020" spans="14:17">
      <c r="N6020" s="30"/>
      <c r="Q6020" s="30"/>
    </row>
    <row r="6021" spans="14:17">
      <c r="N6021" s="30"/>
      <c r="Q6021" s="30"/>
    </row>
    <row r="6022" spans="14:17">
      <c r="N6022" s="30"/>
      <c r="Q6022" s="30"/>
    </row>
    <row r="6023" spans="14:17">
      <c r="N6023" s="30"/>
      <c r="Q6023" s="30"/>
    </row>
    <row r="6024" spans="14:17">
      <c r="N6024" s="30"/>
      <c r="Q6024" s="30"/>
    </row>
    <row r="6025" spans="14:17">
      <c r="N6025" s="30"/>
      <c r="Q6025" s="30"/>
    </row>
    <row r="6026" spans="14:17">
      <c r="N6026" s="30"/>
      <c r="Q6026" s="30"/>
    </row>
    <row r="6027" spans="14:17">
      <c r="N6027" s="30"/>
      <c r="Q6027" s="30"/>
    </row>
    <row r="6028" spans="14:17">
      <c r="N6028" s="30"/>
      <c r="Q6028" s="30"/>
    </row>
    <row r="6029" spans="14:17">
      <c r="N6029" s="30"/>
      <c r="Q6029" s="30"/>
    </row>
    <row r="6030" spans="14:17">
      <c r="N6030" s="30"/>
      <c r="Q6030" s="30"/>
    </row>
    <row r="6031" spans="14:17">
      <c r="N6031" s="30"/>
      <c r="Q6031" s="30"/>
    </row>
    <row r="6032" spans="14:17">
      <c r="N6032" s="30"/>
      <c r="Q6032" s="30"/>
    </row>
    <row r="6033" spans="14:17">
      <c r="N6033" s="30"/>
      <c r="Q6033" s="30"/>
    </row>
    <row r="6034" spans="14:17">
      <c r="N6034" s="30"/>
      <c r="Q6034" s="30"/>
    </row>
    <row r="6035" spans="14:17">
      <c r="N6035" s="30"/>
      <c r="Q6035" s="30"/>
    </row>
    <row r="6036" spans="14:17">
      <c r="N6036" s="30"/>
      <c r="Q6036" s="30"/>
    </row>
    <row r="6037" spans="14:17">
      <c r="N6037" s="30"/>
      <c r="Q6037" s="30"/>
    </row>
    <row r="6038" spans="14:17">
      <c r="N6038" s="30"/>
      <c r="Q6038" s="30"/>
    </row>
    <row r="6039" spans="14:17">
      <c r="N6039" s="30"/>
      <c r="Q6039" s="30"/>
    </row>
    <row r="6040" spans="14:17">
      <c r="N6040" s="30"/>
      <c r="Q6040" s="30"/>
    </row>
    <row r="6041" spans="14:17">
      <c r="N6041" s="30"/>
      <c r="Q6041" s="30"/>
    </row>
    <row r="6042" spans="14:17">
      <c r="N6042" s="30"/>
      <c r="Q6042" s="30"/>
    </row>
    <row r="6043" spans="14:17">
      <c r="N6043" s="30"/>
      <c r="Q6043" s="30"/>
    </row>
    <row r="6044" spans="14:17">
      <c r="N6044" s="30"/>
      <c r="Q6044" s="30"/>
    </row>
    <row r="6045" spans="14:17">
      <c r="N6045" s="30"/>
      <c r="Q6045" s="30"/>
    </row>
    <row r="6046" spans="14:17">
      <c r="N6046" s="30"/>
      <c r="Q6046" s="30"/>
    </row>
    <row r="6047" spans="14:17">
      <c r="N6047" s="30"/>
      <c r="Q6047" s="30"/>
    </row>
    <row r="6048" spans="14:17">
      <c r="N6048" s="30"/>
      <c r="Q6048" s="30"/>
    </row>
    <row r="6049" spans="14:17">
      <c r="N6049" s="30"/>
      <c r="Q6049" s="30"/>
    </row>
    <row r="6050" spans="14:17">
      <c r="N6050" s="30"/>
      <c r="Q6050" s="30"/>
    </row>
    <row r="6051" spans="14:17">
      <c r="N6051" s="30"/>
      <c r="Q6051" s="30"/>
    </row>
    <row r="6052" spans="14:17">
      <c r="N6052" s="30"/>
      <c r="Q6052" s="30"/>
    </row>
    <row r="6053" spans="14:17">
      <c r="N6053" s="30"/>
      <c r="Q6053" s="30"/>
    </row>
    <row r="6054" spans="14:17">
      <c r="N6054" s="30"/>
      <c r="Q6054" s="30"/>
    </row>
    <row r="6055" spans="14:17">
      <c r="N6055" s="30"/>
      <c r="Q6055" s="30"/>
    </row>
    <row r="6056" spans="14:17">
      <c r="N6056" s="30"/>
      <c r="Q6056" s="30"/>
    </row>
    <row r="6057" spans="14:17">
      <c r="N6057" s="30"/>
      <c r="Q6057" s="30"/>
    </row>
    <row r="6058" spans="14:17">
      <c r="N6058" s="30"/>
      <c r="Q6058" s="30"/>
    </row>
    <row r="6059" spans="14:17">
      <c r="N6059" s="30"/>
      <c r="Q6059" s="30"/>
    </row>
    <row r="6060" spans="14:17">
      <c r="N6060" s="30"/>
      <c r="Q6060" s="30"/>
    </row>
    <row r="6061" spans="14:17">
      <c r="N6061" s="30"/>
      <c r="Q6061" s="30"/>
    </row>
    <row r="6062" spans="14:17">
      <c r="N6062" s="30"/>
      <c r="Q6062" s="30"/>
    </row>
    <row r="6063" spans="14:17">
      <c r="N6063" s="30"/>
      <c r="Q6063" s="30"/>
    </row>
    <row r="6064" spans="14:17">
      <c r="N6064" s="30"/>
      <c r="Q6064" s="30"/>
    </row>
    <row r="6065" spans="14:17">
      <c r="N6065" s="30"/>
      <c r="Q6065" s="30"/>
    </row>
    <row r="6066" spans="14:17">
      <c r="N6066" s="30"/>
      <c r="Q6066" s="30"/>
    </row>
    <row r="6067" spans="14:17">
      <c r="N6067" s="30"/>
      <c r="Q6067" s="30"/>
    </row>
    <row r="6068" spans="14:17">
      <c r="N6068" s="30"/>
      <c r="Q6068" s="30"/>
    </row>
    <row r="6069" spans="14:17">
      <c r="N6069" s="30"/>
      <c r="Q6069" s="30"/>
    </row>
    <row r="6070" spans="14:17">
      <c r="N6070" s="30"/>
      <c r="Q6070" s="30"/>
    </row>
    <row r="6071" spans="14:17">
      <c r="N6071" s="30"/>
      <c r="Q6071" s="30"/>
    </row>
    <row r="6072" spans="14:17">
      <c r="N6072" s="30"/>
      <c r="Q6072" s="30"/>
    </row>
    <row r="6073" spans="14:17">
      <c r="N6073" s="30"/>
      <c r="Q6073" s="30"/>
    </row>
    <row r="6074" spans="14:17">
      <c r="N6074" s="30"/>
      <c r="Q6074" s="30"/>
    </row>
    <row r="6075" spans="14:17">
      <c r="N6075" s="30"/>
      <c r="Q6075" s="30"/>
    </row>
    <row r="6076" spans="14:17">
      <c r="N6076" s="30"/>
      <c r="Q6076" s="30"/>
    </row>
    <row r="6077" spans="14:17">
      <c r="N6077" s="30"/>
      <c r="Q6077" s="30"/>
    </row>
    <row r="6078" spans="14:17">
      <c r="N6078" s="30"/>
      <c r="Q6078" s="30"/>
    </row>
    <row r="6079" spans="14:17">
      <c r="N6079" s="30"/>
      <c r="Q6079" s="30"/>
    </row>
    <row r="6080" spans="14:17">
      <c r="N6080" s="30"/>
      <c r="Q6080" s="30"/>
    </row>
    <row r="6081" spans="14:17">
      <c r="N6081" s="30"/>
      <c r="Q6081" s="30"/>
    </row>
    <row r="6082" spans="14:17">
      <c r="N6082" s="30"/>
      <c r="Q6082" s="30"/>
    </row>
    <row r="6083" spans="14:17">
      <c r="N6083" s="30"/>
      <c r="Q6083" s="30"/>
    </row>
    <row r="6084" spans="14:17">
      <c r="N6084" s="30"/>
      <c r="Q6084" s="30"/>
    </row>
    <row r="6085" spans="14:17">
      <c r="N6085" s="30"/>
      <c r="Q6085" s="30"/>
    </row>
    <row r="6086" spans="14:17">
      <c r="N6086" s="30"/>
      <c r="Q6086" s="30"/>
    </row>
    <row r="6087" spans="14:17">
      <c r="N6087" s="30"/>
      <c r="Q6087" s="30"/>
    </row>
    <row r="6088" spans="14:17">
      <c r="N6088" s="30"/>
      <c r="Q6088" s="30"/>
    </row>
    <row r="6089" spans="14:17">
      <c r="N6089" s="30"/>
      <c r="Q6089" s="30"/>
    </row>
    <row r="6090" spans="14:17">
      <c r="N6090" s="30"/>
      <c r="Q6090" s="30"/>
    </row>
    <row r="6091" spans="14:17">
      <c r="N6091" s="30"/>
      <c r="Q6091" s="30"/>
    </row>
    <row r="6092" spans="14:17">
      <c r="N6092" s="30"/>
      <c r="Q6092" s="30"/>
    </row>
    <row r="6093" spans="14:17">
      <c r="N6093" s="30"/>
      <c r="Q6093" s="30"/>
    </row>
    <row r="6094" spans="14:17">
      <c r="N6094" s="30"/>
      <c r="Q6094" s="30"/>
    </row>
    <row r="6095" spans="14:17">
      <c r="N6095" s="30"/>
      <c r="Q6095" s="30"/>
    </row>
    <row r="6096" spans="14:17">
      <c r="N6096" s="30"/>
      <c r="Q6096" s="30"/>
    </row>
    <row r="6097" spans="14:17">
      <c r="N6097" s="30"/>
      <c r="Q6097" s="30"/>
    </row>
    <row r="6098" spans="14:17">
      <c r="N6098" s="30"/>
      <c r="Q6098" s="30"/>
    </row>
    <row r="6099" spans="14:17">
      <c r="N6099" s="30"/>
      <c r="Q6099" s="30"/>
    </row>
    <row r="6100" spans="14:17">
      <c r="N6100" s="30"/>
      <c r="Q6100" s="30"/>
    </row>
    <row r="6101" spans="14:17">
      <c r="N6101" s="30"/>
      <c r="Q6101" s="30"/>
    </row>
    <row r="6102" spans="14:17">
      <c r="N6102" s="30"/>
      <c r="Q6102" s="30"/>
    </row>
    <row r="6103" spans="14:17">
      <c r="N6103" s="30"/>
      <c r="Q6103" s="30"/>
    </row>
    <row r="6104" spans="14:17">
      <c r="N6104" s="30"/>
      <c r="Q6104" s="30"/>
    </row>
    <row r="6105" spans="14:17">
      <c r="N6105" s="30"/>
      <c r="Q6105" s="30"/>
    </row>
    <row r="6106" spans="14:17">
      <c r="N6106" s="30"/>
      <c r="Q6106" s="30"/>
    </row>
    <row r="6107" spans="14:17">
      <c r="N6107" s="30"/>
      <c r="Q6107" s="30"/>
    </row>
    <row r="6108" spans="14:17">
      <c r="N6108" s="30"/>
      <c r="Q6108" s="30"/>
    </row>
    <row r="6109" spans="14:17">
      <c r="N6109" s="30"/>
      <c r="Q6109" s="30"/>
    </row>
    <row r="6110" spans="14:17">
      <c r="N6110" s="30"/>
      <c r="Q6110" s="30"/>
    </row>
    <row r="6111" spans="14:17">
      <c r="N6111" s="30"/>
      <c r="Q6111" s="30"/>
    </row>
    <row r="6112" spans="14:17">
      <c r="N6112" s="30"/>
      <c r="Q6112" s="30"/>
    </row>
    <row r="6113" spans="14:17">
      <c r="N6113" s="30"/>
      <c r="Q6113" s="30"/>
    </row>
    <row r="6114" spans="14:17">
      <c r="N6114" s="30"/>
      <c r="Q6114" s="30"/>
    </row>
    <row r="6115" spans="14:17">
      <c r="N6115" s="30"/>
      <c r="Q6115" s="30"/>
    </row>
    <row r="6116" spans="14:17">
      <c r="N6116" s="30"/>
      <c r="Q6116" s="30"/>
    </row>
    <row r="6117" spans="14:17">
      <c r="N6117" s="30"/>
      <c r="Q6117" s="30"/>
    </row>
    <row r="6118" spans="14:17">
      <c r="N6118" s="30"/>
      <c r="Q6118" s="30"/>
    </row>
    <row r="6119" spans="14:17">
      <c r="N6119" s="30"/>
      <c r="Q6119" s="30"/>
    </row>
    <row r="6120" spans="14:17">
      <c r="N6120" s="30"/>
      <c r="Q6120" s="30"/>
    </row>
    <row r="6121" spans="14:17">
      <c r="N6121" s="30"/>
      <c r="Q6121" s="30"/>
    </row>
    <row r="6122" spans="14:17">
      <c r="N6122" s="30"/>
      <c r="Q6122" s="30"/>
    </row>
    <row r="6123" spans="14:17">
      <c r="N6123" s="30"/>
      <c r="Q6123" s="30"/>
    </row>
    <row r="6124" spans="14:17">
      <c r="N6124" s="30"/>
      <c r="Q6124" s="30"/>
    </row>
    <row r="6125" spans="14:17">
      <c r="N6125" s="30"/>
      <c r="Q6125" s="30"/>
    </row>
    <row r="6126" spans="14:17">
      <c r="N6126" s="30"/>
      <c r="Q6126" s="30"/>
    </row>
    <row r="6127" spans="14:17">
      <c r="N6127" s="30"/>
      <c r="Q6127" s="30"/>
    </row>
    <row r="6128" spans="14:17">
      <c r="N6128" s="30"/>
      <c r="Q6128" s="30"/>
    </row>
    <row r="6129" spans="14:17">
      <c r="N6129" s="30"/>
      <c r="Q6129" s="30"/>
    </row>
    <row r="6130" spans="14:17">
      <c r="N6130" s="30"/>
      <c r="Q6130" s="30"/>
    </row>
    <row r="6131" spans="14:17">
      <c r="N6131" s="30"/>
      <c r="Q6131" s="30"/>
    </row>
    <row r="6132" spans="14:17">
      <c r="N6132" s="30"/>
      <c r="Q6132" s="30"/>
    </row>
    <row r="6133" spans="14:17">
      <c r="N6133" s="30"/>
      <c r="Q6133" s="30"/>
    </row>
    <row r="6134" spans="14:17">
      <c r="N6134" s="30"/>
      <c r="Q6134" s="30"/>
    </row>
    <row r="6135" spans="14:17">
      <c r="N6135" s="30"/>
      <c r="Q6135" s="30"/>
    </row>
    <row r="6136" spans="14:17">
      <c r="N6136" s="30"/>
      <c r="Q6136" s="30"/>
    </row>
    <row r="6137" spans="14:17">
      <c r="N6137" s="30"/>
      <c r="Q6137" s="30"/>
    </row>
    <row r="6138" spans="14:17">
      <c r="N6138" s="30"/>
      <c r="Q6138" s="30"/>
    </row>
    <row r="6139" spans="14:17">
      <c r="N6139" s="30"/>
      <c r="Q6139" s="30"/>
    </row>
    <row r="6140" spans="14:17">
      <c r="N6140" s="30"/>
      <c r="Q6140" s="30"/>
    </row>
    <row r="6141" spans="14:17">
      <c r="N6141" s="30"/>
      <c r="Q6141" s="30"/>
    </row>
    <row r="6142" spans="14:17">
      <c r="N6142" s="30"/>
      <c r="Q6142" s="30"/>
    </row>
    <row r="6143" spans="14:17">
      <c r="N6143" s="30"/>
      <c r="Q6143" s="30"/>
    </row>
    <row r="6144" spans="14:17">
      <c r="N6144" s="30"/>
      <c r="Q6144" s="30"/>
    </row>
    <row r="6145" spans="14:17">
      <c r="N6145" s="30"/>
      <c r="Q6145" s="30"/>
    </row>
    <row r="6146" spans="14:17">
      <c r="N6146" s="30"/>
      <c r="Q6146" s="30"/>
    </row>
    <row r="6147" spans="14:17">
      <c r="N6147" s="30"/>
      <c r="Q6147" s="30"/>
    </row>
    <row r="6148" spans="14:17">
      <c r="N6148" s="30"/>
      <c r="Q6148" s="30"/>
    </row>
    <row r="6149" spans="14:17">
      <c r="N6149" s="30"/>
      <c r="Q6149" s="30"/>
    </row>
    <row r="6150" spans="14:17">
      <c r="N6150" s="30"/>
      <c r="Q6150" s="30"/>
    </row>
    <row r="6151" spans="14:17">
      <c r="N6151" s="30"/>
      <c r="Q6151" s="30"/>
    </row>
    <row r="6152" spans="14:17">
      <c r="N6152" s="30"/>
      <c r="Q6152" s="30"/>
    </row>
    <row r="6153" spans="14:17">
      <c r="N6153" s="30"/>
      <c r="Q6153" s="30"/>
    </row>
    <row r="6154" spans="14:17">
      <c r="N6154" s="30"/>
      <c r="Q6154" s="30"/>
    </row>
    <row r="6155" spans="14:17">
      <c r="N6155" s="30"/>
      <c r="Q6155" s="30"/>
    </row>
    <row r="6156" spans="14:17">
      <c r="N6156" s="30"/>
      <c r="Q6156" s="30"/>
    </row>
    <row r="6157" spans="14:17">
      <c r="N6157" s="30"/>
      <c r="Q6157" s="30"/>
    </row>
    <row r="6158" spans="14:17">
      <c r="N6158" s="30"/>
      <c r="Q6158" s="30"/>
    </row>
    <row r="6159" spans="14:17">
      <c r="N6159" s="30"/>
      <c r="Q6159" s="30"/>
    </row>
    <row r="6160" spans="14:17">
      <c r="N6160" s="30"/>
      <c r="Q6160" s="30"/>
    </row>
    <row r="6161" spans="14:17">
      <c r="N6161" s="30"/>
      <c r="Q6161" s="30"/>
    </row>
    <row r="6162" spans="14:17">
      <c r="N6162" s="30"/>
      <c r="Q6162" s="30"/>
    </row>
    <row r="6163" spans="14:17">
      <c r="N6163" s="30"/>
      <c r="Q6163" s="30"/>
    </row>
    <row r="6164" spans="14:17">
      <c r="N6164" s="30"/>
      <c r="Q6164" s="30"/>
    </row>
    <row r="6165" spans="14:17">
      <c r="N6165" s="30"/>
      <c r="Q6165" s="30"/>
    </row>
    <row r="6166" spans="14:17">
      <c r="N6166" s="30"/>
      <c r="Q6166" s="30"/>
    </row>
    <row r="6167" spans="14:17">
      <c r="N6167" s="30"/>
      <c r="Q6167" s="30"/>
    </row>
    <row r="6168" spans="14:17">
      <c r="N6168" s="30"/>
      <c r="Q6168" s="30"/>
    </row>
    <row r="6169" spans="14:17">
      <c r="N6169" s="30"/>
      <c r="Q6169" s="30"/>
    </row>
    <row r="6170" spans="14:17">
      <c r="N6170" s="30"/>
      <c r="Q6170" s="30"/>
    </row>
    <row r="6171" spans="14:17">
      <c r="N6171" s="30"/>
      <c r="Q6171" s="30"/>
    </row>
    <row r="6172" spans="14:17">
      <c r="N6172" s="30"/>
      <c r="Q6172" s="30"/>
    </row>
    <row r="6173" spans="14:17">
      <c r="N6173" s="30"/>
      <c r="Q6173" s="30"/>
    </row>
    <row r="6174" spans="14:17">
      <c r="N6174" s="30"/>
      <c r="Q6174" s="30"/>
    </row>
    <row r="6175" spans="14:17">
      <c r="N6175" s="30"/>
      <c r="Q6175" s="30"/>
    </row>
    <row r="6176" spans="14:17">
      <c r="N6176" s="30"/>
      <c r="Q6176" s="30"/>
    </row>
    <row r="6177" spans="14:17">
      <c r="N6177" s="30"/>
      <c r="Q6177" s="30"/>
    </row>
    <row r="6178" spans="14:17">
      <c r="N6178" s="30"/>
      <c r="Q6178" s="30"/>
    </row>
    <row r="6179" spans="14:17">
      <c r="N6179" s="30"/>
      <c r="Q6179" s="30"/>
    </row>
    <row r="6180" spans="14:17">
      <c r="N6180" s="30"/>
      <c r="Q6180" s="30"/>
    </row>
    <row r="6181" spans="14:17">
      <c r="N6181" s="30"/>
      <c r="Q6181" s="30"/>
    </row>
    <row r="6182" spans="14:17">
      <c r="N6182" s="30"/>
      <c r="Q6182" s="30"/>
    </row>
    <row r="6183" spans="14:17">
      <c r="N6183" s="30"/>
      <c r="Q6183" s="30"/>
    </row>
    <row r="6184" spans="14:17">
      <c r="N6184" s="30"/>
      <c r="Q6184" s="30"/>
    </row>
    <row r="6185" spans="14:17">
      <c r="N6185" s="30"/>
      <c r="Q6185" s="30"/>
    </row>
    <row r="6186" spans="14:17">
      <c r="N6186" s="30"/>
      <c r="Q6186" s="30"/>
    </row>
    <row r="6187" spans="14:17">
      <c r="N6187" s="30"/>
      <c r="Q6187" s="30"/>
    </row>
    <row r="6188" spans="14:17">
      <c r="N6188" s="30"/>
      <c r="Q6188" s="30"/>
    </row>
    <row r="6189" spans="14:17">
      <c r="N6189" s="30"/>
      <c r="Q6189" s="30"/>
    </row>
    <row r="6190" spans="14:17">
      <c r="N6190" s="30"/>
      <c r="Q6190" s="30"/>
    </row>
    <row r="6191" spans="14:17">
      <c r="N6191" s="30"/>
      <c r="Q6191" s="30"/>
    </row>
    <row r="6192" spans="14:17">
      <c r="N6192" s="30"/>
      <c r="Q6192" s="30"/>
    </row>
    <row r="6193" spans="14:17">
      <c r="N6193" s="30"/>
      <c r="Q6193" s="30"/>
    </row>
    <row r="6194" spans="14:17">
      <c r="N6194" s="30"/>
      <c r="Q6194" s="30"/>
    </row>
    <row r="6195" spans="14:17">
      <c r="N6195" s="30"/>
      <c r="Q6195" s="30"/>
    </row>
    <row r="6196" spans="14:17">
      <c r="N6196" s="30"/>
      <c r="Q6196" s="30"/>
    </row>
    <row r="6197" spans="14:17">
      <c r="N6197" s="30"/>
      <c r="Q6197" s="30"/>
    </row>
    <row r="6198" spans="14:17">
      <c r="N6198" s="30"/>
      <c r="Q6198" s="30"/>
    </row>
    <row r="6199" spans="14:17">
      <c r="N6199" s="30"/>
      <c r="Q6199" s="30"/>
    </row>
    <row r="6200" spans="14:17">
      <c r="N6200" s="30"/>
      <c r="Q6200" s="30"/>
    </row>
    <row r="6201" spans="14:17">
      <c r="N6201" s="30"/>
      <c r="Q6201" s="30"/>
    </row>
    <row r="6202" spans="14:17">
      <c r="N6202" s="30"/>
      <c r="Q6202" s="30"/>
    </row>
    <row r="6203" spans="14:17">
      <c r="N6203" s="30"/>
      <c r="Q6203" s="30"/>
    </row>
    <row r="6204" spans="14:17">
      <c r="N6204" s="30"/>
      <c r="Q6204" s="30"/>
    </row>
    <row r="6205" spans="14:17">
      <c r="N6205" s="30"/>
      <c r="Q6205" s="30"/>
    </row>
    <row r="6206" spans="14:17">
      <c r="N6206" s="30"/>
      <c r="Q6206" s="30"/>
    </row>
    <row r="6207" spans="14:17">
      <c r="N6207" s="30"/>
      <c r="Q6207" s="30"/>
    </row>
    <row r="6208" spans="14:17">
      <c r="N6208" s="30"/>
      <c r="Q6208" s="30"/>
    </row>
    <row r="6209" spans="14:17">
      <c r="N6209" s="30"/>
      <c r="Q6209" s="30"/>
    </row>
    <row r="6210" spans="14:17">
      <c r="N6210" s="30"/>
      <c r="Q6210" s="30"/>
    </row>
    <row r="6211" spans="14:17">
      <c r="N6211" s="30"/>
      <c r="Q6211" s="30"/>
    </row>
    <row r="6212" spans="14:17">
      <c r="N6212" s="30"/>
      <c r="Q6212" s="30"/>
    </row>
    <row r="6213" spans="14:17">
      <c r="N6213" s="30"/>
      <c r="Q6213" s="30"/>
    </row>
    <row r="6214" spans="14:17">
      <c r="N6214" s="30"/>
      <c r="Q6214" s="30"/>
    </row>
    <row r="6215" spans="14:17">
      <c r="N6215" s="30"/>
      <c r="Q6215" s="30"/>
    </row>
    <row r="6216" spans="14:17">
      <c r="N6216" s="30"/>
      <c r="Q6216" s="30"/>
    </row>
    <row r="6217" spans="14:17">
      <c r="N6217" s="30"/>
      <c r="Q6217" s="30"/>
    </row>
    <row r="6218" spans="14:17">
      <c r="N6218" s="30"/>
      <c r="Q6218" s="30"/>
    </row>
    <row r="6219" spans="14:17">
      <c r="N6219" s="30"/>
      <c r="Q6219" s="30"/>
    </row>
    <row r="6220" spans="14:17">
      <c r="N6220" s="30"/>
      <c r="Q6220" s="30"/>
    </row>
    <row r="6221" spans="14:17">
      <c r="N6221" s="30"/>
      <c r="Q6221" s="30"/>
    </row>
    <row r="6222" spans="14:17">
      <c r="N6222" s="30"/>
      <c r="Q6222" s="30"/>
    </row>
    <row r="6223" spans="14:17">
      <c r="N6223" s="30"/>
      <c r="Q6223" s="30"/>
    </row>
    <row r="6224" spans="14:17">
      <c r="N6224" s="30"/>
      <c r="Q6224" s="30"/>
    </row>
    <row r="6225" spans="14:17">
      <c r="N6225" s="30"/>
      <c r="Q6225" s="30"/>
    </row>
    <row r="6226" spans="14:17">
      <c r="N6226" s="30"/>
      <c r="Q6226" s="30"/>
    </row>
    <row r="6227" spans="14:17">
      <c r="N6227" s="30"/>
      <c r="Q6227" s="30"/>
    </row>
    <row r="6228" spans="14:17">
      <c r="N6228" s="30"/>
      <c r="Q6228" s="30"/>
    </row>
    <row r="6229" spans="14:17">
      <c r="N6229" s="30"/>
      <c r="Q6229" s="30"/>
    </row>
    <row r="6230" spans="14:17">
      <c r="N6230" s="30"/>
      <c r="Q6230" s="30"/>
    </row>
    <row r="6231" spans="14:17">
      <c r="N6231" s="30"/>
      <c r="Q6231" s="30"/>
    </row>
    <row r="6232" spans="14:17">
      <c r="N6232" s="30"/>
      <c r="Q6232" s="30"/>
    </row>
    <row r="6233" spans="14:17">
      <c r="N6233" s="30"/>
      <c r="Q6233" s="30"/>
    </row>
    <row r="6234" spans="14:17">
      <c r="N6234" s="30"/>
      <c r="Q6234" s="30"/>
    </row>
    <row r="6235" spans="14:17">
      <c r="N6235" s="30"/>
      <c r="Q6235" s="30"/>
    </row>
    <row r="6236" spans="14:17">
      <c r="N6236" s="30"/>
      <c r="Q6236" s="30"/>
    </row>
    <row r="6237" spans="14:17">
      <c r="N6237" s="30"/>
      <c r="Q6237" s="30"/>
    </row>
    <row r="6238" spans="14:17">
      <c r="N6238" s="30"/>
      <c r="Q6238" s="30"/>
    </row>
    <row r="6239" spans="14:17">
      <c r="N6239" s="30"/>
      <c r="Q6239" s="30"/>
    </row>
    <row r="6240" spans="14:17">
      <c r="N6240" s="30"/>
      <c r="Q6240" s="30"/>
    </row>
    <row r="6241" spans="14:17">
      <c r="N6241" s="30"/>
      <c r="Q6241" s="30"/>
    </row>
    <row r="6242" spans="14:17">
      <c r="N6242" s="30"/>
      <c r="Q6242" s="30"/>
    </row>
    <row r="6243" spans="14:17">
      <c r="N6243" s="30"/>
      <c r="Q6243" s="30"/>
    </row>
    <row r="6244" spans="14:17">
      <c r="N6244" s="30"/>
      <c r="Q6244" s="30"/>
    </row>
    <row r="6245" spans="14:17">
      <c r="N6245" s="30"/>
      <c r="Q6245" s="30"/>
    </row>
    <row r="6246" spans="14:17">
      <c r="N6246" s="30"/>
      <c r="Q6246" s="30"/>
    </row>
    <row r="6247" spans="14:17">
      <c r="N6247" s="30"/>
      <c r="Q6247" s="30"/>
    </row>
    <row r="6248" spans="14:17">
      <c r="N6248" s="30"/>
      <c r="Q6248" s="30"/>
    </row>
    <row r="6249" spans="14:17">
      <c r="N6249" s="30"/>
      <c r="Q6249" s="30"/>
    </row>
    <row r="6250" spans="14:17">
      <c r="N6250" s="30"/>
      <c r="Q6250" s="30"/>
    </row>
    <row r="6251" spans="14:17">
      <c r="N6251" s="30"/>
      <c r="Q6251" s="30"/>
    </row>
    <row r="6252" spans="14:17">
      <c r="N6252" s="30"/>
      <c r="Q6252" s="30"/>
    </row>
    <row r="6253" spans="14:17">
      <c r="N6253" s="30"/>
      <c r="Q6253" s="30"/>
    </row>
    <row r="6254" spans="14:17">
      <c r="N6254" s="30"/>
      <c r="Q6254" s="30"/>
    </row>
    <row r="6255" spans="14:17">
      <c r="N6255" s="30"/>
      <c r="Q6255" s="30"/>
    </row>
    <row r="6256" spans="14:17">
      <c r="N6256" s="30"/>
      <c r="Q6256" s="30"/>
    </row>
    <row r="6257" spans="14:17">
      <c r="N6257" s="30"/>
      <c r="Q6257" s="30"/>
    </row>
    <row r="6258" spans="14:17">
      <c r="N6258" s="30"/>
      <c r="Q6258" s="30"/>
    </row>
    <row r="6259" spans="14:17">
      <c r="N6259" s="30"/>
      <c r="Q6259" s="30"/>
    </row>
    <row r="6260" spans="14:17">
      <c r="N6260" s="30"/>
      <c r="Q6260" s="30"/>
    </row>
    <row r="6261" spans="14:17">
      <c r="N6261" s="30"/>
      <c r="Q6261" s="30"/>
    </row>
    <row r="6262" spans="14:17">
      <c r="N6262" s="30"/>
      <c r="Q6262" s="30"/>
    </row>
    <row r="6263" spans="14:17">
      <c r="N6263" s="30"/>
      <c r="Q6263" s="30"/>
    </row>
    <row r="6264" spans="14:17">
      <c r="N6264" s="30"/>
      <c r="Q6264" s="30"/>
    </row>
    <row r="6265" spans="14:17">
      <c r="N6265" s="30"/>
      <c r="Q6265" s="30"/>
    </row>
    <row r="6266" spans="14:17">
      <c r="N6266" s="30"/>
      <c r="Q6266" s="30"/>
    </row>
    <row r="6267" spans="14:17">
      <c r="N6267" s="30"/>
      <c r="Q6267" s="30"/>
    </row>
    <row r="6268" spans="14:17">
      <c r="N6268" s="30"/>
      <c r="Q6268" s="30"/>
    </row>
    <row r="6269" spans="14:17">
      <c r="N6269" s="30"/>
      <c r="Q6269" s="30"/>
    </row>
    <row r="6270" spans="14:17">
      <c r="N6270" s="30"/>
      <c r="Q6270" s="30"/>
    </row>
    <row r="6271" spans="14:17">
      <c r="N6271" s="30"/>
      <c r="Q6271" s="30"/>
    </row>
    <row r="6272" spans="14:17">
      <c r="N6272" s="30"/>
      <c r="Q6272" s="30"/>
    </row>
    <row r="6273" spans="14:17">
      <c r="N6273" s="30"/>
      <c r="Q6273" s="30"/>
    </row>
    <row r="6274" spans="14:17">
      <c r="N6274" s="30"/>
      <c r="Q6274" s="30"/>
    </row>
    <row r="6275" spans="14:17">
      <c r="N6275" s="30"/>
      <c r="Q6275" s="30"/>
    </row>
    <row r="6276" spans="14:17">
      <c r="N6276" s="30"/>
      <c r="Q6276" s="30"/>
    </row>
    <row r="6277" spans="14:17">
      <c r="N6277" s="30"/>
      <c r="Q6277" s="30"/>
    </row>
    <row r="6278" spans="14:17">
      <c r="N6278" s="30"/>
      <c r="Q6278" s="30"/>
    </row>
    <row r="6279" spans="14:17">
      <c r="N6279" s="30"/>
      <c r="Q6279" s="30"/>
    </row>
    <row r="6280" spans="14:17">
      <c r="N6280" s="30"/>
      <c r="Q6280" s="30"/>
    </row>
    <row r="6281" spans="14:17">
      <c r="N6281" s="30"/>
      <c r="Q6281" s="30"/>
    </row>
    <row r="6282" spans="14:17">
      <c r="N6282" s="30"/>
      <c r="Q6282" s="30"/>
    </row>
    <row r="6283" spans="14:17">
      <c r="N6283" s="30"/>
      <c r="Q6283" s="30"/>
    </row>
    <row r="6284" spans="14:17">
      <c r="N6284" s="30"/>
      <c r="Q6284" s="30"/>
    </row>
    <row r="6285" spans="14:17">
      <c r="N6285" s="30"/>
      <c r="Q6285" s="30"/>
    </row>
    <row r="6286" spans="14:17">
      <c r="N6286" s="30"/>
      <c r="Q6286" s="30"/>
    </row>
    <row r="6287" spans="14:17">
      <c r="N6287" s="30"/>
      <c r="Q6287" s="30"/>
    </row>
    <row r="6288" spans="14:17">
      <c r="N6288" s="30"/>
      <c r="Q6288" s="30"/>
    </row>
    <row r="6289" spans="14:17">
      <c r="N6289" s="30"/>
      <c r="Q6289" s="30"/>
    </row>
    <row r="6290" spans="14:17">
      <c r="N6290" s="30"/>
      <c r="Q6290" s="30"/>
    </row>
    <row r="6291" spans="14:17">
      <c r="N6291" s="30"/>
      <c r="Q6291" s="30"/>
    </row>
    <row r="6292" spans="14:17">
      <c r="N6292" s="30"/>
      <c r="Q6292" s="30"/>
    </row>
    <row r="6293" spans="14:17">
      <c r="N6293" s="30"/>
      <c r="Q6293" s="30"/>
    </row>
    <row r="6294" spans="14:17">
      <c r="N6294" s="30"/>
      <c r="Q6294" s="30"/>
    </row>
    <row r="6295" spans="14:17">
      <c r="N6295" s="30"/>
      <c r="Q6295" s="30"/>
    </row>
    <row r="6296" spans="14:17">
      <c r="N6296" s="30"/>
      <c r="Q6296" s="30"/>
    </row>
    <row r="6297" spans="14:17">
      <c r="N6297" s="30"/>
      <c r="Q6297" s="30"/>
    </row>
    <row r="6298" spans="14:17">
      <c r="N6298" s="30"/>
      <c r="Q6298" s="30"/>
    </row>
    <row r="6299" spans="14:17">
      <c r="N6299" s="30"/>
      <c r="Q6299" s="30"/>
    </row>
    <row r="6300" spans="14:17">
      <c r="N6300" s="30"/>
      <c r="Q6300" s="30"/>
    </row>
    <row r="6301" spans="14:17">
      <c r="N6301" s="30"/>
      <c r="Q6301" s="30"/>
    </row>
    <row r="6302" spans="14:17">
      <c r="N6302" s="30"/>
      <c r="Q6302" s="30"/>
    </row>
    <row r="6303" spans="14:17">
      <c r="N6303" s="30"/>
      <c r="Q6303" s="30"/>
    </row>
    <row r="6304" spans="14:17">
      <c r="N6304" s="30"/>
      <c r="Q6304" s="30"/>
    </row>
    <row r="6305" spans="14:17">
      <c r="N6305" s="30"/>
      <c r="Q6305" s="30"/>
    </row>
    <row r="6306" spans="14:17">
      <c r="N6306" s="30"/>
      <c r="Q6306" s="30"/>
    </row>
    <row r="6307" spans="14:17">
      <c r="N6307" s="30"/>
      <c r="Q6307" s="30"/>
    </row>
    <row r="6308" spans="14:17">
      <c r="N6308" s="30"/>
      <c r="Q6308" s="30"/>
    </row>
    <row r="6309" spans="14:17">
      <c r="N6309" s="30"/>
      <c r="Q6309" s="30"/>
    </row>
    <row r="6310" spans="14:17">
      <c r="N6310" s="30"/>
      <c r="Q6310" s="30"/>
    </row>
    <row r="6311" spans="14:17">
      <c r="N6311" s="30"/>
      <c r="Q6311" s="30"/>
    </row>
    <row r="6312" spans="14:17">
      <c r="N6312" s="30"/>
      <c r="Q6312" s="30"/>
    </row>
    <row r="6313" spans="14:17">
      <c r="N6313" s="30"/>
      <c r="Q6313" s="30"/>
    </row>
    <row r="6314" spans="14:17">
      <c r="N6314" s="30"/>
      <c r="Q6314" s="30"/>
    </row>
    <row r="6315" spans="14:17">
      <c r="N6315" s="30"/>
      <c r="Q6315" s="30"/>
    </row>
    <row r="6316" spans="14:17">
      <c r="N6316" s="30"/>
      <c r="Q6316" s="30"/>
    </row>
    <row r="6317" spans="14:17">
      <c r="N6317" s="30"/>
      <c r="Q6317" s="30"/>
    </row>
    <row r="6318" spans="14:17">
      <c r="N6318" s="30"/>
      <c r="Q6318" s="30"/>
    </row>
    <row r="6319" spans="14:17">
      <c r="N6319" s="30"/>
      <c r="Q6319" s="30"/>
    </row>
    <row r="6320" spans="14:17">
      <c r="N6320" s="30"/>
      <c r="Q6320" s="30"/>
    </row>
    <row r="6321" spans="14:17">
      <c r="N6321" s="30"/>
      <c r="Q6321" s="30"/>
    </row>
    <row r="6322" spans="14:17">
      <c r="N6322" s="30"/>
      <c r="Q6322" s="30"/>
    </row>
    <row r="6323" spans="14:17">
      <c r="N6323" s="30"/>
      <c r="Q6323" s="30"/>
    </row>
    <row r="6324" spans="14:17">
      <c r="N6324" s="30"/>
      <c r="Q6324" s="30"/>
    </row>
    <row r="6325" spans="14:17">
      <c r="N6325" s="30"/>
      <c r="Q6325" s="30"/>
    </row>
    <row r="6326" spans="14:17">
      <c r="N6326" s="30"/>
      <c r="Q6326" s="30"/>
    </row>
    <row r="6327" spans="14:17">
      <c r="N6327" s="30"/>
      <c r="Q6327" s="30"/>
    </row>
    <row r="6328" spans="14:17">
      <c r="N6328" s="30"/>
      <c r="Q6328" s="30"/>
    </row>
    <row r="6329" spans="14:17">
      <c r="N6329" s="30"/>
      <c r="Q6329" s="30"/>
    </row>
    <row r="6330" spans="14:17">
      <c r="N6330" s="30"/>
      <c r="Q6330" s="30"/>
    </row>
    <row r="6331" spans="14:17">
      <c r="N6331" s="30"/>
      <c r="Q6331" s="30"/>
    </row>
    <row r="6332" spans="14:17">
      <c r="N6332" s="30"/>
      <c r="Q6332" s="30"/>
    </row>
    <row r="6333" spans="14:17">
      <c r="N6333" s="30"/>
      <c r="Q6333" s="30"/>
    </row>
    <row r="6334" spans="14:17">
      <c r="N6334" s="30"/>
      <c r="Q6334" s="30"/>
    </row>
    <row r="6335" spans="14:17">
      <c r="N6335" s="30"/>
      <c r="Q6335" s="30"/>
    </row>
    <row r="6336" spans="14:17">
      <c r="N6336" s="30"/>
      <c r="Q6336" s="30"/>
    </row>
    <row r="6337" spans="14:17">
      <c r="N6337" s="30"/>
      <c r="Q6337" s="30"/>
    </row>
    <row r="6338" spans="14:17">
      <c r="N6338" s="30"/>
      <c r="Q6338" s="30"/>
    </row>
    <row r="6339" spans="14:17">
      <c r="N6339" s="30"/>
      <c r="Q6339" s="30"/>
    </row>
    <row r="6340" spans="14:17">
      <c r="N6340" s="30"/>
      <c r="Q6340" s="30"/>
    </row>
    <row r="6341" spans="14:17">
      <c r="N6341" s="30"/>
      <c r="Q6341" s="30"/>
    </row>
    <row r="6342" spans="14:17">
      <c r="N6342" s="30"/>
      <c r="Q6342" s="30"/>
    </row>
    <row r="6343" spans="14:17">
      <c r="N6343" s="30"/>
      <c r="Q6343" s="30"/>
    </row>
    <row r="6344" spans="14:17">
      <c r="N6344" s="30"/>
      <c r="Q6344" s="30"/>
    </row>
    <row r="6345" spans="14:17">
      <c r="N6345" s="30"/>
      <c r="Q6345" s="30"/>
    </row>
    <row r="6346" spans="14:17">
      <c r="N6346" s="30"/>
      <c r="Q6346" s="30"/>
    </row>
    <row r="6347" spans="14:17">
      <c r="N6347" s="30"/>
      <c r="Q6347" s="30"/>
    </row>
    <row r="6348" spans="14:17">
      <c r="N6348" s="30"/>
      <c r="Q6348" s="30"/>
    </row>
    <row r="6349" spans="14:17">
      <c r="N6349" s="30"/>
      <c r="Q6349" s="30"/>
    </row>
    <row r="6350" spans="14:17">
      <c r="N6350" s="30"/>
      <c r="Q6350" s="30"/>
    </row>
    <row r="6351" spans="14:17">
      <c r="N6351" s="30"/>
      <c r="Q6351" s="30"/>
    </row>
    <row r="6352" spans="14:17">
      <c r="N6352" s="30"/>
      <c r="Q6352" s="30"/>
    </row>
    <row r="6353" spans="14:17">
      <c r="N6353" s="30"/>
      <c r="Q6353" s="30"/>
    </row>
    <row r="6354" spans="14:17">
      <c r="N6354" s="30"/>
      <c r="Q6354" s="30"/>
    </row>
    <row r="6355" spans="14:17">
      <c r="N6355" s="30"/>
      <c r="Q6355" s="30"/>
    </row>
    <row r="6356" spans="14:17">
      <c r="N6356" s="30"/>
      <c r="Q6356" s="30"/>
    </row>
    <row r="6357" spans="14:17">
      <c r="N6357" s="30"/>
      <c r="Q6357" s="30"/>
    </row>
    <row r="6358" spans="14:17">
      <c r="N6358" s="30"/>
      <c r="Q6358" s="30"/>
    </row>
    <row r="6359" spans="14:17">
      <c r="N6359" s="30"/>
      <c r="Q6359" s="30"/>
    </row>
    <row r="6360" spans="14:17">
      <c r="N6360" s="30"/>
      <c r="Q6360" s="30"/>
    </row>
    <row r="6361" spans="14:17">
      <c r="N6361" s="30"/>
      <c r="Q6361" s="30"/>
    </row>
    <row r="6362" spans="14:17">
      <c r="N6362" s="30"/>
      <c r="Q6362" s="30"/>
    </row>
    <row r="6363" spans="14:17">
      <c r="N6363" s="30"/>
      <c r="Q6363" s="30"/>
    </row>
    <row r="6364" spans="14:17">
      <c r="N6364" s="30"/>
      <c r="Q6364" s="30"/>
    </row>
    <row r="6365" spans="14:17">
      <c r="N6365" s="30"/>
      <c r="Q6365" s="30"/>
    </row>
    <row r="6366" spans="14:17">
      <c r="N6366" s="30"/>
      <c r="Q6366" s="30"/>
    </row>
    <row r="6367" spans="14:17">
      <c r="N6367" s="30"/>
      <c r="Q6367" s="30"/>
    </row>
    <row r="6368" spans="14:17">
      <c r="N6368" s="30"/>
      <c r="Q6368" s="30"/>
    </row>
    <row r="6369" spans="14:17">
      <c r="N6369" s="30"/>
      <c r="Q6369" s="30"/>
    </row>
    <row r="6370" spans="14:17">
      <c r="N6370" s="30"/>
      <c r="Q6370" s="30"/>
    </row>
    <row r="6371" spans="14:17">
      <c r="N6371" s="30"/>
      <c r="Q6371" s="30"/>
    </row>
    <row r="6372" spans="14:17">
      <c r="N6372" s="30"/>
      <c r="Q6372" s="30"/>
    </row>
    <row r="6373" spans="14:17">
      <c r="N6373" s="30"/>
      <c r="Q6373" s="30"/>
    </row>
    <row r="6374" spans="14:17">
      <c r="N6374" s="30"/>
      <c r="Q6374" s="30"/>
    </row>
    <row r="6375" spans="14:17">
      <c r="N6375" s="30"/>
      <c r="Q6375" s="30"/>
    </row>
    <row r="6376" spans="14:17">
      <c r="N6376" s="30"/>
      <c r="Q6376" s="30"/>
    </row>
    <row r="6377" spans="14:17">
      <c r="N6377" s="30"/>
      <c r="Q6377" s="30"/>
    </row>
    <row r="6378" spans="14:17">
      <c r="N6378" s="30"/>
      <c r="Q6378" s="30"/>
    </row>
    <row r="6379" spans="14:17">
      <c r="N6379" s="30"/>
      <c r="Q6379" s="30"/>
    </row>
    <row r="6380" spans="14:17">
      <c r="N6380" s="30"/>
      <c r="Q6380" s="30"/>
    </row>
    <row r="6381" spans="14:17">
      <c r="N6381" s="30"/>
      <c r="Q6381" s="30"/>
    </row>
    <row r="6382" spans="14:17">
      <c r="N6382" s="30"/>
      <c r="Q6382" s="30"/>
    </row>
    <row r="6383" spans="14:17">
      <c r="N6383" s="30"/>
      <c r="Q6383" s="30"/>
    </row>
    <row r="6384" spans="14:17">
      <c r="N6384" s="30"/>
      <c r="Q6384" s="30"/>
    </row>
    <row r="6385" spans="14:17">
      <c r="N6385" s="30"/>
      <c r="Q6385" s="30"/>
    </row>
    <row r="6386" spans="14:17">
      <c r="N6386" s="30"/>
      <c r="Q6386" s="30"/>
    </row>
    <row r="6387" spans="14:17">
      <c r="N6387" s="30"/>
      <c r="Q6387" s="30"/>
    </row>
    <row r="6388" spans="14:17">
      <c r="N6388" s="30"/>
      <c r="Q6388" s="30"/>
    </row>
    <row r="6389" spans="14:17">
      <c r="N6389" s="30"/>
      <c r="Q6389" s="30"/>
    </row>
    <row r="6390" spans="14:17">
      <c r="N6390" s="30"/>
      <c r="Q6390" s="30"/>
    </row>
    <row r="6391" spans="14:17">
      <c r="N6391" s="30"/>
      <c r="Q6391" s="30"/>
    </row>
    <row r="6392" spans="14:17">
      <c r="N6392" s="30"/>
      <c r="Q6392" s="30"/>
    </row>
    <row r="6393" spans="14:17">
      <c r="N6393" s="30"/>
      <c r="Q6393" s="30"/>
    </row>
    <row r="6394" spans="14:17">
      <c r="N6394" s="30"/>
      <c r="Q6394" s="30"/>
    </row>
    <row r="6395" spans="14:17">
      <c r="N6395" s="30"/>
      <c r="Q6395" s="30"/>
    </row>
    <row r="6396" spans="14:17">
      <c r="N6396" s="30"/>
      <c r="Q6396" s="30"/>
    </row>
    <row r="6397" spans="14:17">
      <c r="N6397" s="30"/>
      <c r="Q6397" s="30"/>
    </row>
    <row r="6398" spans="14:17">
      <c r="N6398" s="30"/>
      <c r="Q6398" s="30"/>
    </row>
    <row r="6399" spans="14:17">
      <c r="N6399" s="30"/>
      <c r="Q6399" s="30"/>
    </row>
    <row r="6400" spans="14:17">
      <c r="N6400" s="30"/>
      <c r="Q6400" s="30"/>
    </row>
    <row r="6401" spans="14:17">
      <c r="N6401" s="30"/>
      <c r="Q6401" s="30"/>
    </row>
    <row r="6402" spans="14:17">
      <c r="N6402" s="30"/>
      <c r="Q6402" s="30"/>
    </row>
    <row r="6403" spans="14:17">
      <c r="N6403" s="30"/>
      <c r="Q6403" s="30"/>
    </row>
    <row r="6404" spans="14:17">
      <c r="N6404" s="30"/>
      <c r="Q6404" s="30"/>
    </row>
    <row r="6405" spans="14:17">
      <c r="N6405" s="30"/>
      <c r="Q6405" s="30"/>
    </row>
    <row r="6406" spans="14:17">
      <c r="N6406" s="30"/>
      <c r="Q6406" s="30"/>
    </row>
    <row r="6407" spans="14:17">
      <c r="N6407" s="30"/>
      <c r="Q6407" s="30"/>
    </row>
    <row r="6408" spans="14:17">
      <c r="N6408" s="30"/>
      <c r="Q6408" s="30"/>
    </row>
    <row r="6409" spans="14:17">
      <c r="N6409" s="30"/>
      <c r="Q6409" s="30"/>
    </row>
    <row r="6410" spans="14:17">
      <c r="N6410" s="30"/>
      <c r="Q6410" s="30"/>
    </row>
    <row r="6411" spans="14:17">
      <c r="N6411" s="30"/>
      <c r="Q6411" s="30"/>
    </row>
    <row r="6412" spans="14:17">
      <c r="N6412" s="30"/>
      <c r="Q6412" s="30"/>
    </row>
    <row r="6413" spans="14:17">
      <c r="N6413" s="30"/>
      <c r="Q6413" s="30"/>
    </row>
    <row r="6414" spans="14:17">
      <c r="N6414" s="30"/>
      <c r="Q6414" s="30"/>
    </row>
    <row r="6415" spans="14:17">
      <c r="N6415" s="30"/>
      <c r="Q6415" s="30"/>
    </row>
    <row r="6416" spans="14:17">
      <c r="N6416" s="30"/>
      <c r="Q6416" s="30"/>
    </row>
    <row r="6417" spans="14:17">
      <c r="N6417" s="30"/>
      <c r="Q6417" s="30"/>
    </row>
    <row r="6418" spans="14:17">
      <c r="N6418" s="30"/>
      <c r="Q6418" s="30"/>
    </row>
    <row r="6419" spans="14:17">
      <c r="N6419" s="30"/>
      <c r="Q6419" s="30"/>
    </row>
    <row r="6420" spans="14:17">
      <c r="N6420" s="30"/>
      <c r="Q6420" s="30"/>
    </row>
    <row r="6421" spans="14:17">
      <c r="N6421" s="30"/>
      <c r="Q6421" s="30"/>
    </row>
    <row r="6422" spans="14:17">
      <c r="N6422" s="30"/>
      <c r="Q6422" s="30"/>
    </row>
    <row r="6423" spans="14:17">
      <c r="N6423" s="30"/>
      <c r="Q6423" s="30"/>
    </row>
    <row r="6424" spans="14:17">
      <c r="N6424" s="30"/>
      <c r="Q6424" s="30"/>
    </row>
    <row r="6425" spans="14:17">
      <c r="N6425" s="30"/>
      <c r="Q6425" s="30"/>
    </row>
    <row r="6426" spans="14:17">
      <c r="N6426" s="30"/>
      <c r="Q6426" s="30"/>
    </row>
    <row r="6427" spans="14:17">
      <c r="N6427" s="30"/>
      <c r="Q6427" s="30"/>
    </row>
    <row r="6428" spans="14:17">
      <c r="N6428" s="30"/>
      <c r="Q6428" s="30"/>
    </row>
    <row r="6429" spans="14:17">
      <c r="N6429" s="30"/>
      <c r="Q6429" s="30"/>
    </row>
    <row r="6430" spans="14:17">
      <c r="N6430" s="30"/>
      <c r="Q6430" s="30"/>
    </row>
    <row r="6431" spans="14:17">
      <c r="N6431" s="30"/>
      <c r="Q6431" s="30"/>
    </row>
    <row r="6432" spans="14:17">
      <c r="N6432" s="30"/>
      <c r="Q6432" s="30"/>
    </row>
    <row r="6433" spans="14:17">
      <c r="N6433" s="30"/>
      <c r="Q6433" s="30"/>
    </row>
    <row r="6434" spans="14:17">
      <c r="N6434" s="30"/>
      <c r="Q6434" s="30"/>
    </row>
    <row r="6435" spans="14:17">
      <c r="N6435" s="30"/>
      <c r="Q6435" s="30"/>
    </row>
    <row r="6436" spans="14:17">
      <c r="N6436" s="30"/>
      <c r="Q6436" s="30"/>
    </row>
    <row r="6437" spans="14:17">
      <c r="N6437" s="30"/>
      <c r="Q6437" s="30"/>
    </row>
    <row r="6438" spans="14:17">
      <c r="N6438" s="30"/>
      <c r="Q6438" s="30"/>
    </row>
    <row r="6439" spans="14:17">
      <c r="N6439" s="30"/>
      <c r="Q6439" s="30"/>
    </row>
    <row r="6440" spans="14:17">
      <c r="N6440" s="30"/>
      <c r="Q6440" s="30"/>
    </row>
    <row r="6441" spans="14:17">
      <c r="N6441" s="30"/>
      <c r="Q6441" s="30"/>
    </row>
    <row r="6442" spans="14:17">
      <c r="N6442" s="30"/>
      <c r="Q6442" s="30"/>
    </row>
    <row r="6443" spans="14:17">
      <c r="N6443" s="30"/>
      <c r="Q6443" s="30"/>
    </row>
    <row r="6444" spans="14:17">
      <c r="N6444" s="30"/>
      <c r="Q6444" s="30"/>
    </row>
    <row r="6445" spans="14:17">
      <c r="N6445" s="30"/>
      <c r="Q6445" s="30"/>
    </row>
    <row r="6446" spans="14:17">
      <c r="N6446" s="30"/>
      <c r="Q6446" s="30"/>
    </row>
    <row r="6447" spans="14:17">
      <c r="N6447" s="30"/>
      <c r="Q6447" s="30"/>
    </row>
    <row r="6448" spans="14:17">
      <c r="N6448" s="30"/>
      <c r="Q6448" s="30"/>
    </row>
    <row r="6449" spans="14:17">
      <c r="N6449" s="30"/>
      <c r="Q6449" s="30"/>
    </row>
    <row r="6450" spans="14:17">
      <c r="N6450" s="30"/>
      <c r="Q6450" s="30"/>
    </row>
    <row r="6451" spans="14:17">
      <c r="N6451" s="30"/>
      <c r="Q6451" s="30"/>
    </row>
    <row r="6452" spans="14:17">
      <c r="N6452" s="30"/>
      <c r="Q6452" s="30"/>
    </row>
    <row r="6453" spans="14:17">
      <c r="N6453" s="30"/>
      <c r="Q6453" s="30"/>
    </row>
    <row r="6454" spans="14:17">
      <c r="N6454" s="30"/>
      <c r="Q6454" s="30"/>
    </row>
    <row r="6455" spans="14:17">
      <c r="N6455" s="30"/>
      <c r="Q6455" s="30"/>
    </row>
    <row r="6456" spans="14:17">
      <c r="N6456" s="30"/>
      <c r="Q6456" s="30"/>
    </row>
    <row r="6457" spans="14:17">
      <c r="N6457" s="30"/>
      <c r="Q6457" s="30"/>
    </row>
    <row r="6458" spans="14:17">
      <c r="N6458" s="30"/>
      <c r="Q6458" s="30"/>
    </row>
    <row r="6459" spans="14:17">
      <c r="N6459" s="30"/>
      <c r="Q6459" s="30"/>
    </row>
    <row r="6460" spans="14:17">
      <c r="N6460" s="30"/>
      <c r="Q6460" s="30"/>
    </row>
    <row r="6461" spans="14:17">
      <c r="N6461" s="30"/>
      <c r="Q6461" s="30"/>
    </row>
    <row r="6462" spans="14:17">
      <c r="N6462" s="30"/>
      <c r="Q6462" s="30"/>
    </row>
    <row r="6463" spans="14:17">
      <c r="N6463" s="30"/>
      <c r="Q6463" s="30"/>
    </row>
    <row r="6464" spans="14:17">
      <c r="N6464" s="30"/>
      <c r="Q6464" s="30"/>
    </row>
    <row r="6465" spans="14:17">
      <c r="N6465" s="30"/>
      <c r="Q6465" s="30"/>
    </row>
    <row r="6466" spans="14:17">
      <c r="N6466" s="30"/>
      <c r="Q6466" s="30"/>
    </row>
    <row r="6467" spans="14:17">
      <c r="N6467" s="30"/>
      <c r="Q6467" s="30"/>
    </row>
    <row r="6468" spans="14:17">
      <c r="N6468" s="30"/>
      <c r="Q6468" s="30"/>
    </row>
    <row r="6469" spans="14:17">
      <c r="N6469" s="30"/>
      <c r="Q6469" s="30"/>
    </row>
    <row r="6470" spans="14:17">
      <c r="N6470" s="30"/>
      <c r="Q6470" s="30"/>
    </row>
    <row r="6471" spans="14:17">
      <c r="N6471" s="30"/>
      <c r="Q6471" s="30"/>
    </row>
    <row r="6472" spans="14:17">
      <c r="N6472" s="30"/>
      <c r="Q6472" s="30"/>
    </row>
    <row r="6473" spans="14:17">
      <c r="N6473" s="30"/>
      <c r="Q6473" s="30"/>
    </row>
    <row r="6474" spans="14:17">
      <c r="N6474" s="30"/>
      <c r="Q6474" s="30"/>
    </row>
    <row r="6475" spans="14:17">
      <c r="N6475" s="30"/>
      <c r="Q6475" s="30"/>
    </row>
    <row r="6476" spans="14:17">
      <c r="N6476" s="30"/>
      <c r="Q6476" s="30"/>
    </row>
    <row r="6477" spans="14:17">
      <c r="N6477" s="30"/>
      <c r="Q6477" s="30"/>
    </row>
    <row r="6478" spans="14:17">
      <c r="N6478" s="30"/>
      <c r="Q6478" s="30"/>
    </row>
    <row r="6479" spans="14:17">
      <c r="N6479" s="30"/>
      <c r="Q6479" s="30"/>
    </row>
    <row r="6480" spans="14:17">
      <c r="N6480" s="30"/>
      <c r="Q6480" s="30"/>
    </row>
    <row r="6481" spans="14:17">
      <c r="N6481" s="30"/>
      <c r="Q6481" s="30"/>
    </row>
    <row r="6482" spans="14:17">
      <c r="N6482" s="30"/>
      <c r="Q6482" s="30"/>
    </row>
    <row r="6483" spans="14:17">
      <c r="N6483" s="30"/>
      <c r="Q6483" s="30"/>
    </row>
    <row r="6484" spans="14:17">
      <c r="N6484" s="30"/>
      <c r="Q6484" s="30"/>
    </row>
    <row r="6485" spans="14:17">
      <c r="N6485" s="30"/>
      <c r="Q6485" s="30"/>
    </row>
    <row r="6486" spans="14:17">
      <c r="N6486" s="30"/>
      <c r="Q6486" s="30"/>
    </row>
    <row r="6487" spans="14:17">
      <c r="N6487" s="30"/>
      <c r="Q6487" s="30"/>
    </row>
    <row r="6488" spans="14:17">
      <c r="N6488" s="30"/>
      <c r="Q6488" s="30"/>
    </row>
    <row r="6489" spans="14:17">
      <c r="N6489" s="30"/>
      <c r="Q6489" s="30"/>
    </row>
    <row r="6490" spans="14:17">
      <c r="N6490" s="30"/>
      <c r="Q6490" s="30"/>
    </row>
    <row r="6491" spans="14:17">
      <c r="N6491" s="30"/>
      <c r="Q6491" s="30"/>
    </row>
    <row r="6492" spans="14:17">
      <c r="N6492" s="30"/>
      <c r="Q6492" s="30"/>
    </row>
    <row r="6493" spans="14:17">
      <c r="N6493" s="30"/>
      <c r="Q6493" s="30"/>
    </row>
    <row r="6494" spans="14:17">
      <c r="N6494" s="30"/>
      <c r="Q6494" s="30"/>
    </row>
    <row r="6495" spans="14:17">
      <c r="N6495" s="30"/>
      <c r="Q6495" s="30"/>
    </row>
    <row r="6496" spans="14:17">
      <c r="N6496" s="30"/>
      <c r="Q6496" s="30"/>
    </row>
    <row r="6497" spans="14:17">
      <c r="N6497" s="30"/>
      <c r="Q6497" s="30"/>
    </row>
    <row r="6498" spans="14:17">
      <c r="N6498" s="30"/>
      <c r="Q6498" s="30"/>
    </row>
    <row r="6499" spans="14:17">
      <c r="N6499" s="30"/>
      <c r="Q6499" s="30"/>
    </row>
    <row r="6500" spans="14:17">
      <c r="N6500" s="30"/>
      <c r="Q6500" s="30"/>
    </row>
    <row r="6501" spans="14:17">
      <c r="N6501" s="30"/>
      <c r="Q6501" s="30"/>
    </row>
    <row r="6502" spans="14:17">
      <c r="N6502" s="30"/>
      <c r="Q6502" s="30"/>
    </row>
    <row r="6503" spans="14:17">
      <c r="N6503" s="30"/>
      <c r="Q6503" s="30"/>
    </row>
    <row r="6504" spans="14:17">
      <c r="N6504" s="30"/>
      <c r="Q6504" s="30"/>
    </row>
    <row r="6505" spans="14:17">
      <c r="N6505" s="30"/>
      <c r="Q6505" s="30"/>
    </row>
    <row r="6506" spans="14:17">
      <c r="N6506" s="30"/>
      <c r="Q6506" s="30"/>
    </row>
    <row r="6507" spans="14:17">
      <c r="N6507" s="30"/>
      <c r="Q6507" s="30"/>
    </row>
    <row r="6508" spans="14:17">
      <c r="N6508" s="30"/>
      <c r="Q6508" s="30"/>
    </row>
    <row r="6509" spans="14:17">
      <c r="N6509" s="30"/>
      <c r="Q6509" s="30"/>
    </row>
    <row r="6510" spans="14:17">
      <c r="N6510" s="30"/>
      <c r="Q6510" s="30"/>
    </row>
    <row r="6511" spans="14:17">
      <c r="N6511" s="30"/>
      <c r="Q6511" s="30"/>
    </row>
    <row r="6512" spans="14:17">
      <c r="N6512" s="30"/>
      <c r="Q6512" s="30"/>
    </row>
    <row r="6513" spans="14:17">
      <c r="N6513" s="30"/>
      <c r="Q6513" s="30"/>
    </row>
    <row r="6514" spans="14:17">
      <c r="N6514" s="30"/>
      <c r="Q6514" s="30"/>
    </row>
    <row r="6515" spans="14:17">
      <c r="N6515" s="30"/>
      <c r="Q6515" s="30"/>
    </row>
    <row r="6516" spans="14:17">
      <c r="N6516" s="30"/>
      <c r="Q6516" s="30"/>
    </row>
    <row r="6517" spans="14:17">
      <c r="N6517" s="30"/>
      <c r="Q6517" s="30"/>
    </row>
    <row r="6518" spans="14:17">
      <c r="N6518" s="30"/>
      <c r="Q6518" s="30"/>
    </row>
    <row r="6519" spans="14:17">
      <c r="N6519" s="30"/>
      <c r="Q6519" s="30"/>
    </row>
    <row r="6520" spans="14:17">
      <c r="N6520" s="30"/>
      <c r="Q6520" s="30"/>
    </row>
    <row r="6521" spans="14:17">
      <c r="N6521" s="30"/>
      <c r="Q6521" s="30"/>
    </row>
    <row r="6522" spans="14:17">
      <c r="N6522" s="30"/>
      <c r="Q6522" s="30"/>
    </row>
    <row r="6523" spans="14:17">
      <c r="N6523" s="30"/>
      <c r="Q6523" s="30"/>
    </row>
    <row r="6524" spans="14:17">
      <c r="N6524" s="30"/>
      <c r="Q6524" s="30"/>
    </row>
    <row r="6525" spans="14:17">
      <c r="N6525" s="30"/>
      <c r="Q6525" s="30"/>
    </row>
    <row r="6526" spans="14:17">
      <c r="N6526" s="30"/>
      <c r="Q6526" s="30"/>
    </row>
    <row r="6527" spans="14:17">
      <c r="N6527" s="30"/>
      <c r="Q6527" s="30"/>
    </row>
    <row r="6528" spans="14:17">
      <c r="N6528" s="30"/>
      <c r="Q6528" s="30"/>
    </row>
    <row r="6529" spans="14:17">
      <c r="N6529" s="30"/>
      <c r="Q6529" s="30"/>
    </row>
    <row r="6530" spans="14:17">
      <c r="N6530" s="30"/>
      <c r="Q6530" s="30"/>
    </row>
    <row r="6531" spans="14:17">
      <c r="N6531" s="30"/>
      <c r="Q6531" s="30"/>
    </row>
    <row r="6532" spans="14:17">
      <c r="N6532" s="30"/>
      <c r="Q6532" s="30"/>
    </row>
    <row r="6533" spans="14:17">
      <c r="N6533" s="30"/>
      <c r="Q6533" s="30"/>
    </row>
    <row r="6534" spans="14:17">
      <c r="N6534" s="30"/>
      <c r="Q6534" s="30"/>
    </row>
    <row r="6535" spans="14:17">
      <c r="N6535" s="30"/>
      <c r="Q6535" s="30"/>
    </row>
    <row r="6536" spans="14:17">
      <c r="N6536" s="30"/>
      <c r="Q6536" s="30"/>
    </row>
    <row r="6537" spans="14:17">
      <c r="N6537" s="30"/>
      <c r="Q6537" s="30"/>
    </row>
    <row r="6538" spans="14:17">
      <c r="N6538" s="30"/>
      <c r="Q6538" s="30"/>
    </row>
    <row r="6539" spans="14:17">
      <c r="N6539" s="30"/>
      <c r="Q6539" s="30"/>
    </row>
    <row r="6540" spans="14:17">
      <c r="N6540" s="30"/>
      <c r="Q6540" s="30"/>
    </row>
    <row r="6541" spans="14:17">
      <c r="N6541" s="30"/>
      <c r="Q6541" s="30"/>
    </row>
    <row r="6542" spans="14:17">
      <c r="N6542" s="30"/>
      <c r="Q6542" s="30"/>
    </row>
    <row r="6543" spans="14:17">
      <c r="N6543" s="30"/>
      <c r="Q6543" s="30"/>
    </row>
    <row r="6544" spans="14:17">
      <c r="N6544" s="30"/>
      <c r="Q6544" s="30"/>
    </row>
    <row r="6545" spans="14:17">
      <c r="N6545" s="30"/>
      <c r="Q6545" s="30"/>
    </row>
    <row r="6546" spans="14:17">
      <c r="N6546" s="30"/>
      <c r="Q6546" s="30"/>
    </row>
    <row r="6547" spans="14:17">
      <c r="N6547" s="30"/>
      <c r="Q6547" s="30"/>
    </row>
    <row r="6548" spans="14:17">
      <c r="N6548" s="30"/>
      <c r="Q6548" s="30"/>
    </row>
    <row r="6549" spans="14:17">
      <c r="N6549" s="30"/>
      <c r="Q6549" s="30"/>
    </row>
    <row r="6550" spans="14:17">
      <c r="N6550" s="30"/>
      <c r="Q6550" s="30"/>
    </row>
    <row r="6551" spans="14:17">
      <c r="N6551" s="30"/>
      <c r="Q6551" s="30"/>
    </row>
    <row r="6552" spans="14:17">
      <c r="N6552" s="30"/>
      <c r="Q6552" s="30"/>
    </row>
    <row r="6553" spans="14:17">
      <c r="N6553" s="30"/>
      <c r="Q6553" s="30"/>
    </row>
    <row r="6554" spans="14:17">
      <c r="N6554" s="30"/>
      <c r="Q6554" s="30"/>
    </row>
    <row r="6555" spans="14:17">
      <c r="N6555" s="30"/>
      <c r="Q6555" s="30"/>
    </row>
    <row r="6556" spans="14:17">
      <c r="N6556" s="30"/>
      <c r="Q6556" s="30"/>
    </row>
    <row r="6557" spans="14:17">
      <c r="N6557" s="30"/>
      <c r="Q6557" s="30"/>
    </row>
    <row r="6558" spans="14:17">
      <c r="N6558" s="30"/>
      <c r="Q6558" s="30"/>
    </row>
    <row r="6559" spans="14:17">
      <c r="N6559" s="30"/>
      <c r="Q6559" s="30"/>
    </row>
    <row r="6560" spans="14:17">
      <c r="N6560" s="30"/>
      <c r="Q6560" s="30"/>
    </row>
    <row r="6561" spans="14:17">
      <c r="N6561" s="30"/>
      <c r="Q6561" s="30"/>
    </row>
    <row r="6562" spans="14:17">
      <c r="N6562" s="30"/>
      <c r="Q6562" s="30"/>
    </row>
    <row r="6563" spans="14:17">
      <c r="N6563" s="30"/>
      <c r="Q6563" s="30"/>
    </row>
    <row r="6564" spans="14:17">
      <c r="N6564" s="30"/>
      <c r="Q6564" s="30"/>
    </row>
    <row r="6565" spans="14:17">
      <c r="N6565" s="30"/>
      <c r="Q6565" s="30"/>
    </row>
    <row r="6566" spans="14:17">
      <c r="N6566" s="30"/>
      <c r="Q6566" s="30"/>
    </row>
    <row r="6567" spans="14:17">
      <c r="N6567" s="30"/>
      <c r="Q6567" s="30"/>
    </row>
    <row r="6568" spans="14:17">
      <c r="N6568" s="30"/>
      <c r="Q6568" s="30"/>
    </row>
    <row r="6569" spans="14:17">
      <c r="N6569" s="30"/>
      <c r="Q6569" s="30"/>
    </row>
    <row r="6570" spans="14:17">
      <c r="N6570" s="30"/>
      <c r="Q6570" s="30"/>
    </row>
    <row r="6571" spans="14:17">
      <c r="N6571" s="30"/>
      <c r="Q6571" s="30"/>
    </row>
    <row r="6572" spans="14:17">
      <c r="N6572" s="30"/>
      <c r="Q6572" s="30"/>
    </row>
    <row r="6573" spans="14:17">
      <c r="N6573" s="30"/>
      <c r="Q6573" s="30"/>
    </row>
    <row r="6574" spans="14:17">
      <c r="N6574" s="30"/>
      <c r="Q6574" s="30"/>
    </row>
    <row r="6575" spans="14:17">
      <c r="N6575" s="30"/>
      <c r="Q6575" s="30"/>
    </row>
    <row r="6576" spans="14:17">
      <c r="N6576" s="30"/>
      <c r="Q6576" s="30"/>
    </row>
    <row r="6577" spans="14:17">
      <c r="N6577" s="30"/>
      <c r="Q6577" s="30"/>
    </row>
    <row r="6578" spans="14:17">
      <c r="N6578" s="30"/>
      <c r="Q6578" s="30"/>
    </row>
    <row r="6579" spans="14:17">
      <c r="N6579" s="30"/>
      <c r="Q6579" s="30"/>
    </row>
    <row r="6580" spans="14:17">
      <c r="N6580" s="30"/>
      <c r="Q6580" s="30"/>
    </row>
    <row r="6581" spans="14:17">
      <c r="N6581" s="30"/>
      <c r="Q6581" s="30"/>
    </row>
    <row r="6582" spans="14:17">
      <c r="N6582" s="30"/>
      <c r="Q6582" s="30"/>
    </row>
    <row r="6583" spans="14:17">
      <c r="N6583" s="30"/>
      <c r="Q6583" s="30"/>
    </row>
    <row r="6584" spans="14:17">
      <c r="N6584" s="30"/>
      <c r="Q6584" s="30"/>
    </row>
    <row r="6585" spans="14:17">
      <c r="N6585" s="30"/>
      <c r="Q6585" s="30"/>
    </row>
    <row r="6586" spans="14:17">
      <c r="N6586" s="30"/>
      <c r="Q6586" s="30"/>
    </row>
    <row r="6587" spans="14:17">
      <c r="N6587" s="30"/>
      <c r="Q6587" s="30"/>
    </row>
    <row r="6588" spans="14:17">
      <c r="N6588" s="30"/>
      <c r="Q6588" s="30"/>
    </row>
    <row r="6589" spans="14:17">
      <c r="N6589" s="30"/>
      <c r="Q6589" s="30"/>
    </row>
    <row r="6590" spans="14:17">
      <c r="N6590" s="30"/>
      <c r="Q6590" s="30"/>
    </row>
    <row r="6591" spans="14:17">
      <c r="N6591" s="30"/>
      <c r="Q6591" s="30"/>
    </row>
    <row r="6592" spans="14:17">
      <c r="N6592" s="30"/>
      <c r="Q6592" s="30"/>
    </row>
    <row r="6593" spans="14:17">
      <c r="N6593" s="30"/>
      <c r="Q6593" s="30"/>
    </row>
    <row r="6594" spans="14:17">
      <c r="N6594" s="30"/>
      <c r="Q6594" s="30"/>
    </row>
    <row r="6595" spans="14:17">
      <c r="N6595" s="30"/>
      <c r="Q6595" s="30"/>
    </row>
    <row r="6596" spans="14:17">
      <c r="N6596" s="30"/>
      <c r="Q6596" s="30"/>
    </row>
    <row r="6597" spans="14:17">
      <c r="N6597" s="30"/>
      <c r="Q6597" s="30"/>
    </row>
    <row r="6598" spans="14:17">
      <c r="N6598" s="30"/>
      <c r="Q6598" s="30"/>
    </row>
    <row r="6599" spans="14:17">
      <c r="N6599" s="30"/>
      <c r="Q6599" s="30"/>
    </row>
    <row r="6600" spans="14:17">
      <c r="N6600" s="30"/>
      <c r="Q6600" s="30"/>
    </row>
    <row r="6601" spans="14:17">
      <c r="N6601" s="30"/>
      <c r="Q6601" s="30"/>
    </row>
    <row r="6602" spans="14:17">
      <c r="N6602" s="30"/>
      <c r="Q6602" s="30"/>
    </row>
    <row r="6603" spans="14:17">
      <c r="N6603" s="30"/>
      <c r="Q6603" s="30"/>
    </row>
    <row r="6604" spans="14:17">
      <c r="N6604" s="30"/>
      <c r="Q6604" s="30"/>
    </row>
    <row r="6605" spans="14:17">
      <c r="N6605" s="30"/>
      <c r="Q6605" s="30"/>
    </row>
    <row r="6606" spans="14:17">
      <c r="N6606" s="30"/>
      <c r="Q6606" s="30"/>
    </row>
    <row r="6607" spans="14:17">
      <c r="N6607" s="30"/>
      <c r="Q6607" s="30"/>
    </row>
    <row r="6608" spans="14:17">
      <c r="N6608" s="30"/>
      <c r="Q6608" s="30"/>
    </row>
    <row r="6609" spans="14:17">
      <c r="N6609" s="30"/>
      <c r="Q6609" s="30"/>
    </row>
    <row r="6610" spans="14:17">
      <c r="N6610" s="30"/>
      <c r="Q6610" s="30"/>
    </row>
    <row r="6611" spans="14:17">
      <c r="N6611" s="30"/>
      <c r="Q6611" s="30"/>
    </row>
    <row r="6612" spans="14:17">
      <c r="N6612" s="30"/>
      <c r="Q6612" s="30"/>
    </row>
    <row r="6613" spans="14:17">
      <c r="N6613" s="30"/>
      <c r="Q6613" s="30"/>
    </row>
    <row r="6614" spans="14:17">
      <c r="N6614" s="30"/>
      <c r="Q6614" s="30"/>
    </row>
    <row r="6615" spans="14:17">
      <c r="N6615" s="30"/>
      <c r="Q6615" s="30"/>
    </row>
    <row r="6616" spans="14:17">
      <c r="N6616" s="30"/>
      <c r="Q6616" s="30"/>
    </row>
    <row r="6617" spans="14:17">
      <c r="N6617" s="30"/>
      <c r="Q6617" s="30"/>
    </row>
    <row r="6618" spans="14:17">
      <c r="N6618" s="30"/>
      <c r="Q6618" s="30"/>
    </row>
    <row r="6619" spans="14:17">
      <c r="N6619" s="30"/>
      <c r="Q6619" s="30"/>
    </row>
    <row r="6620" spans="14:17">
      <c r="N6620" s="30"/>
      <c r="Q6620" s="30"/>
    </row>
    <row r="6621" spans="14:17">
      <c r="N6621" s="30"/>
      <c r="Q6621" s="30"/>
    </row>
    <row r="6622" spans="14:17">
      <c r="N6622" s="30"/>
      <c r="Q6622" s="30"/>
    </row>
    <row r="6623" spans="14:17">
      <c r="N6623" s="30"/>
      <c r="Q6623" s="30"/>
    </row>
    <row r="6624" spans="14:17">
      <c r="N6624" s="30"/>
      <c r="Q6624" s="30"/>
    </row>
    <row r="6625" spans="14:17">
      <c r="N6625" s="30"/>
      <c r="Q6625" s="30"/>
    </row>
    <row r="6626" spans="14:17">
      <c r="N6626" s="30"/>
      <c r="Q6626" s="30"/>
    </row>
    <row r="6627" spans="14:17">
      <c r="N6627" s="30"/>
      <c r="Q6627" s="30"/>
    </row>
    <row r="6628" spans="14:17">
      <c r="N6628" s="30"/>
      <c r="Q6628" s="30"/>
    </row>
    <row r="6629" spans="14:17">
      <c r="N6629" s="30"/>
      <c r="Q6629" s="30"/>
    </row>
    <row r="6630" spans="14:17">
      <c r="N6630" s="30"/>
      <c r="Q6630" s="30"/>
    </row>
    <row r="6631" spans="14:17">
      <c r="N6631" s="30"/>
      <c r="Q6631" s="30"/>
    </row>
    <row r="6632" spans="14:17">
      <c r="N6632" s="30"/>
      <c r="Q6632" s="30"/>
    </row>
    <row r="6633" spans="14:17">
      <c r="N6633" s="30"/>
      <c r="Q6633" s="30"/>
    </row>
    <row r="6634" spans="14:17">
      <c r="N6634" s="30"/>
      <c r="Q6634" s="30"/>
    </row>
    <row r="6635" spans="14:17">
      <c r="N6635" s="30"/>
      <c r="Q6635" s="30"/>
    </row>
    <row r="6636" spans="14:17">
      <c r="N6636" s="30"/>
      <c r="Q6636" s="30"/>
    </row>
    <row r="6637" spans="14:17">
      <c r="N6637" s="30"/>
      <c r="Q6637" s="30"/>
    </row>
    <row r="6638" spans="14:17">
      <c r="N6638" s="30"/>
      <c r="Q6638" s="30"/>
    </row>
    <row r="6639" spans="14:17">
      <c r="N6639" s="30"/>
      <c r="Q6639" s="30"/>
    </row>
    <row r="6640" spans="14:17">
      <c r="N6640" s="30"/>
      <c r="Q6640" s="30"/>
    </row>
    <row r="6641" spans="14:17">
      <c r="N6641" s="30"/>
      <c r="Q6641" s="30"/>
    </row>
    <row r="6642" spans="14:17">
      <c r="N6642" s="30"/>
      <c r="Q6642" s="30"/>
    </row>
    <row r="6643" spans="14:17">
      <c r="N6643" s="30"/>
      <c r="Q6643" s="30"/>
    </row>
    <row r="6644" spans="14:17">
      <c r="N6644" s="30"/>
      <c r="Q6644" s="30"/>
    </row>
    <row r="6645" spans="14:17">
      <c r="N6645" s="30"/>
      <c r="Q6645" s="30"/>
    </row>
    <row r="6646" spans="14:17">
      <c r="N6646" s="30"/>
      <c r="Q6646" s="30"/>
    </row>
    <row r="6647" spans="14:17">
      <c r="N6647" s="30"/>
      <c r="Q6647" s="30"/>
    </row>
    <row r="6648" spans="14:17">
      <c r="N6648" s="30"/>
      <c r="Q6648" s="30"/>
    </row>
    <row r="6649" spans="14:17">
      <c r="N6649" s="30"/>
      <c r="Q6649" s="30"/>
    </row>
    <row r="6650" spans="14:17">
      <c r="N6650" s="30"/>
      <c r="Q6650" s="30"/>
    </row>
    <row r="6651" spans="14:17">
      <c r="N6651" s="30"/>
      <c r="Q6651" s="30"/>
    </row>
    <row r="6652" spans="14:17">
      <c r="N6652" s="30"/>
      <c r="Q6652" s="30"/>
    </row>
    <row r="6653" spans="14:17">
      <c r="N6653" s="30"/>
      <c r="Q6653" s="30"/>
    </row>
    <row r="6654" spans="14:17">
      <c r="N6654" s="30"/>
      <c r="Q6654" s="30"/>
    </row>
    <row r="6655" spans="14:17">
      <c r="N6655" s="30"/>
      <c r="Q6655" s="30"/>
    </row>
    <row r="6656" spans="14:17">
      <c r="N6656" s="30"/>
      <c r="Q6656" s="30"/>
    </row>
    <row r="6657" spans="14:17">
      <c r="N6657" s="30"/>
      <c r="Q6657" s="30"/>
    </row>
    <row r="6658" spans="14:17">
      <c r="N6658" s="30"/>
      <c r="Q6658" s="30"/>
    </row>
    <row r="6659" spans="14:17">
      <c r="N6659" s="30"/>
      <c r="Q6659" s="30"/>
    </row>
    <row r="6660" spans="14:17">
      <c r="N6660" s="30"/>
      <c r="Q6660" s="30"/>
    </row>
    <row r="6661" spans="14:17">
      <c r="N6661" s="30"/>
      <c r="Q6661" s="30"/>
    </row>
    <row r="6662" spans="14:17">
      <c r="N6662" s="30"/>
      <c r="Q6662" s="30"/>
    </row>
    <row r="6663" spans="14:17">
      <c r="N6663" s="30"/>
      <c r="Q6663" s="30"/>
    </row>
    <row r="6664" spans="14:17">
      <c r="N6664" s="30"/>
      <c r="Q6664" s="30"/>
    </row>
    <row r="6665" spans="14:17">
      <c r="N6665" s="30"/>
      <c r="Q6665" s="30"/>
    </row>
    <row r="6666" spans="14:17">
      <c r="N6666" s="30"/>
      <c r="Q6666" s="30"/>
    </row>
    <row r="6667" spans="14:17">
      <c r="N6667" s="30"/>
      <c r="Q6667" s="30"/>
    </row>
    <row r="6668" spans="14:17">
      <c r="N6668" s="30"/>
      <c r="Q6668" s="30"/>
    </row>
    <row r="6669" spans="14:17">
      <c r="N6669" s="30"/>
      <c r="Q6669" s="30"/>
    </row>
    <row r="6670" spans="14:17">
      <c r="N6670" s="30"/>
      <c r="Q6670" s="30"/>
    </row>
    <row r="6671" spans="14:17">
      <c r="N6671" s="30"/>
      <c r="Q6671" s="30"/>
    </row>
    <row r="6672" spans="14:17">
      <c r="N6672" s="30"/>
      <c r="Q6672" s="30"/>
    </row>
    <row r="6673" spans="14:17">
      <c r="N6673" s="30"/>
      <c r="Q6673" s="30"/>
    </row>
    <row r="6674" spans="14:17">
      <c r="N6674" s="30"/>
      <c r="Q6674" s="30"/>
    </row>
    <row r="6675" spans="14:17">
      <c r="N6675" s="30"/>
      <c r="Q6675" s="30"/>
    </row>
    <row r="6676" spans="14:17">
      <c r="N6676" s="30"/>
      <c r="Q6676" s="30"/>
    </row>
    <row r="6677" spans="14:17">
      <c r="N6677" s="30"/>
      <c r="Q6677" s="30"/>
    </row>
    <row r="6678" spans="14:17">
      <c r="N6678" s="30"/>
      <c r="Q6678" s="30"/>
    </row>
    <row r="6679" spans="14:17">
      <c r="N6679" s="30"/>
      <c r="Q6679" s="30"/>
    </row>
    <row r="6680" spans="14:17">
      <c r="N6680" s="30"/>
      <c r="Q6680" s="30"/>
    </row>
    <row r="6681" spans="14:17">
      <c r="N6681" s="30"/>
      <c r="Q6681" s="30"/>
    </row>
    <row r="6682" spans="14:17">
      <c r="N6682" s="30"/>
      <c r="Q6682" s="30"/>
    </row>
    <row r="6683" spans="14:17">
      <c r="N6683" s="30"/>
      <c r="Q6683" s="30"/>
    </row>
    <row r="6684" spans="14:17">
      <c r="N6684" s="30"/>
      <c r="Q6684" s="30"/>
    </row>
    <row r="6685" spans="14:17">
      <c r="N6685" s="30"/>
      <c r="Q6685" s="30"/>
    </row>
    <row r="6686" spans="14:17">
      <c r="N6686" s="30"/>
      <c r="Q6686" s="30"/>
    </row>
    <row r="6687" spans="14:17">
      <c r="N6687" s="30"/>
      <c r="Q6687" s="30"/>
    </row>
    <row r="6688" spans="14:17">
      <c r="N6688" s="30"/>
      <c r="Q6688" s="30"/>
    </row>
    <row r="6689" spans="14:17">
      <c r="N6689" s="30"/>
      <c r="Q6689" s="30"/>
    </row>
    <row r="6690" spans="14:17">
      <c r="N6690" s="30"/>
      <c r="Q6690" s="30"/>
    </row>
    <row r="6691" spans="14:17">
      <c r="N6691" s="30"/>
      <c r="Q6691" s="30"/>
    </row>
    <row r="6692" spans="14:17">
      <c r="N6692" s="30"/>
      <c r="Q6692" s="30"/>
    </row>
    <row r="6693" spans="14:17">
      <c r="N6693" s="30"/>
      <c r="Q6693" s="30"/>
    </row>
    <row r="6694" spans="14:17">
      <c r="N6694" s="30"/>
      <c r="Q6694" s="30"/>
    </row>
    <row r="6695" spans="14:17">
      <c r="N6695" s="30"/>
      <c r="Q6695" s="30"/>
    </row>
    <row r="6696" spans="14:17">
      <c r="N6696" s="30"/>
      <c r="Q6696" s="30"/>
    </row>
    <row r="6697" spans="14:17">
      <c r="N6697" s="30"/>
      <c r="Q6697" s="30"/>
    </row>
    <row r="6698" spans="14:17">
      <c r="N6698" s="30"/>
      <c r="Q6698" s="30"/>
    </row>
    <row r="6699" spans="14:17">
      <c r="N6699" s="30"/>
      <c r="Q6699" s="30"/>
    </row>
    <row r="6700" spans="14:17">
      <c r="N6700" s="30"/>
      <c r="Q6700" s="30"/>
    </row>
    <row r="6701" spans="14:17">
      <c r="N6701" s="30"/>
      <c r="Q6701" s="30"/>
    </row>
    <row r="6702" spans="14:17">
      <c r="N6702" s="30"/>
      <c r="Q6702" s="30"/>
    </row>
    <row r="6703" spans="14:17">
      <c r="N6703" s="30"/>
      <c r="Q6703" s="30"/>
    </row>
    <row r="6704" spans="14:17">
      <c r="N6704" s="30"/>
      <c r="Q6704" s="30"/>
    </row>
    <row r="6705" spans="14:17">
      <c r="N6705" s="30"/>
      <c r="Q6705" s="30"/>
    </row>
    <row r="6706" spans="14:17">
      <c r="N6706" s="30"/>
      <c r="Q6706" s="30"/>
    </row>
    <row r="6707" spans="14:17">
      <c r="N6707" s="30"/>
      <c r="Q6707" s="30"/>
    </row>
    <row r="6708" spans="14:17">
      <c r="N6708" s="30"/>
      <c r="Q6708" s="30"/>
    </row>
    <row r="6709" spans="14:17">
      <c r="N6709" s="30"/>
      <c r="Q6709" s="30"/>
    </row>
    <row r="6710" spans="14:17">
      <c r="N6710" s="30"/>
      <c r="Q6710" s="30"/>
    </row>
    <row r="6711" spans="14:17">
      <c r="N6711" s="30"/>
      <c r="Q6711" s="30"/>
    </row>
    <row r="6712" spans="14:17">
      <c r="N6712" s="30"/>
      <c r="Q6712" s="30"/>
    </row>
    <row r="6713" spans="14:17">
      <c r="N6713" s="30"/>
      <c r="Q6713" s="30"/>
    </row>
    <row r="6714" spans="14:17">
      <c r="N6714" s="30"/>
      <c r="Q6714" s="30"/>
    </row>
    <row r="6715" spans="14:17">
      <c r="N6715" s="30"/>
      <c r="Q6715" s="30"/>
    </row>
    <row r="6716" spans="14:17">
      <c r="N6716" s="30"/>
      <c r="Q6716" s="30"/>
    </row>
    <row r="6717" spans="14:17">
      <c r="N6717" s="30"/>
      <c r="Q6717" s="30"/>
    </row>
    <row r="6718" spans="14:17">
      <c r="N6718" s="30"/>
      <c r="Q6718" s="30"/>
    </row>
    <row r="6719" spans="14:17">
      <c r="N6719" s="30"/>
      <c r="Q6719" s="30"/>
    </row>
    <row r="6720" spans="14:17">
      <c r="N6720" s="30"/>
      <c r="Q6720" s="30"/>
    </row>
    <row r="6721" spans="14:17">
      <c r="N6721" s="30"/>
      <c r="Q6721" s="30"/>
    </row>
    <row r="6722" spans="14:17">
      <c r="N6722" s="30"/>
      <c r="Q6722" s="30"/>
    </row>
    <row r="6723" spans="14:17">
      <c r="N6723" s="30"/>
      <c r="Q6723" s="30"/>
    </row>
    <row r="6724" spans="14:17">
      <c r="N6724" s="30"/>
      <c r="Q6724" s="30"/>
    </row>
    <row r="6725" spans="14:17">
      <c r="N6725" s="30"/>
      <c r="Q6725" s="30"/>
    </row>
    <row r="6726" spans="14:17">
      <c r="N6726" s="30"/>
      <c r="Q6726" s="30"/>
    </row>
    <row r="6727" spans="14:17">
      <c r="N6727" s="30"/>
      <c r="Q6727" s="30"/>
    </row>
    <row r="6728" spans="14:17">
      <c r="N6728" s="30"/>
      <c r="Q6728" s="30"/>
    </row>
    <row r="6729" spans="14:17">
      <c r="N6729" s="30"/>
      <c r="Q6729" s="30"/>
    </row>
    <row r="6730" spans="14:17">
      <c r="N6730" s="30"/>
      <c r="Q6730" s="30"/>
    </row>
    <row r="6731" spans="14:17">
      <c r="N6731" s="30"/>
      <c r="Q6731" s="30"/>
    </row>
    <row r="6732" spans="14:17">
      <c r="N6732" s="30"/>
      <c r="Q6732" s="30"/>
    </row>
    <row r="6733" spans="14:17">
      <c r="N6733" s="30"/>
      <c r="Q6733" s="30"/>
    </row>
    <row r="6734" spans="14:17">
      <c r="N6734" s="30"/>
      <c r="Q6734" s="30"/>
    </row>
    <row r="6735" spans="14:17">
      <c r="N6735" s="30"/>
      <c r="Q6735" s="30"/>
    </row>
    <row r="6736" spans="14:17">
      <c r="N6736" s="30"/>
      <c r="Q6736" s="30"/>
    </row>
    <row r="6737" spans="14:17">
      <c r="N6737" s="30"/>
      <c r="Q6737" s="30"/>
    </row>
    <row r="6738" spans="14:17">
      <c r="N6738" s="30"/>
      <c r="Q6738" s="30"/>
    </row>
    <row r="6739" spans="14:17">
      <c r="N6739" s="30"/>
      <c r="Q6739" s="30"/>
    </row>
    <row r="6740" spans="14:17">
      <c r="N6740" s="30"/>
      <c r="Q6740" s="30"/>
    </row>
    <row r="6741" spans="14:17">
      <c r="N6741" s="30"/>
      <c r="Q6741" s="30"/>
    </row>
    <row r="6742" spans="14:17">
      <c r="N6742" s="30"/>
      <c r="Q6742" s="30"/>
    </row>
    <row r="6743" spans="14:17">
      <c r="N6743" s="30"/>
      <c r="Q6743" s="30"/>
    </row>
    <row r="6744" spans="14:17">
      <c r="N6744" s="30"/>
      <c r="Q6744" s="30"/>
    </row>
    <row r="6745" spans="14:17">
      <c r="N6745" s="30"/>
      <c r="Q6745" s="30"/>
    </row>
    <row r="6746" spans="14:17">
      <c r="N6746" s="30"/>
      <c r="Q6746" s="30"/>
    </row>
    <row r="6747" spans="14:17">
      <c r="N6747" s="30"/>
      <c r="Q6747" s="30"/>
    </row>
    <row r="6748" spans="14:17">
      <c r="N6748" s="30"/>
      <c r="Q6748" s="30"/>
    </row>
    <row r="6749" spans="14:17">
      <c r="N6749" s="30"/>
      <c r="Q6749" s="30"/>
    </row>
    <row r="6750" spans="14:17">
      <c r="N6750" s="30"/>
      <c r="Q6750" s="30"/>
    </row>
    <row r="6751" spans="14:17">
      <c r="N6751" s="30"/>
      <c r="Q6751" s="30"/>
    </row>
    <row r="6752" spans="14:17">
      <c r="N6752" s="30"/>
      <c r="Q6752" s="30"/>
    </row>
    <row r="6753" spans="14:17">
      <c r="N6753" s="30"/>
      <c r="Q6753" s="30"/>
    </row>
    <row r="6754" spans="14:17">
      <c r="N6754" s="30"/>
      <c r="Q6754" s="30"/>
    </row>
    <row r="6755" spans="14:17">
      <c r="N6755" s="30"/>
      <c r="Q6755" s="30"/>
    </row>
    <row r="6756" spans="14:17">
      <c r="N6756" s="30"/>
      <c r="Q6756" s="30"/>
    </row>
    <row r="6757" spans="14:17">
      <c r="N6757" s="30"/>
      <c r="Q6757" s="30"/>
    </row>
    <row r="6758" spans="14:17">
      <c r="N6758" s="30"/>
      <c r="Q6758" s="30"/>
    </row>
    <row r="6759" spans="14:17">
      <c r="N6759" s="30"/>
      <c r="Q6759" s="30"/>
    </row>
    <row r="6760" spans="14:17">
      <c r="N6760" s="30"/>
      <c r="Q6760" s="30"/>
    </row>
    <row r="6761" spans="14:17">
      <c r="N6761" s="30"/>
      <c r="Q6761" s="30"/>
    </row>
    <row r="6762" spans="14:17">
      <c r="N6762" s="30"/>
      <c r="Q6762" s="30"/>
    </row>
    <row r="6763" spans="14:17">
      <c r="N6763" s="30"/>
      <c r="Q6763" s="30"/>
    </row>
    <row r="6764" spans="14:17">
      <c r="N6764" s="30"/>
      <c r="Q6764" s="30"/>
    </row>
    <row r="6765" spans="14:17">
      <c r="N6765" s="30"/>
      <c r="Q6765" s="30"/>
    </row>
    <row r="6766" spans="14:17">
      <c r="N6766" s="30"/>
      <c r="Q6766" s="30"/>
    </row>
    <row r="6767" spans="14:17">
      <c r="N6767" s="30"/>
      <c r="Q6767" s="30"/>
    </row>
    <row r="6768" spans="14:17">
      <c r="N6768" s="30"/>
      <c r="Q6768" s="30"/>
    </row>
    <row r="6769" spans="14:17">
      <c r="N6769" s="30"/>
      <c r="Q6769" s="30"/>
    </row>
    <row r="6770" spans="14:17">
      <c r="N6770" s="30"/>
      <c r="Q6770" s="30"/>
    </row>
    <row r="6771" spans="14:17">
      <c r="N6771" s="30"/>
      <c r="Q6771" s="30"/>
    </row>
    <row r="6772" spans="14:17">
      <c r="N6772" s="30"/>
      <c r="Q6772" s="30"/>
    </row>
    <row r="6773" spans="14:17">
      <c r="N6773" s="30"/>
      <c r="Q6773" s="30"/>
    </row>
    <row r="6774" spans="14:17">
      <c r="N6774" s="30"/>
      <c r="Q6774" s="30"/>
    </row>
    <row r="6775" spans="14:17">
      <c r="N6775" s="30"/>
      <c r="Q6775" s="30"/>
    </row>
    <row r="6776" spans="14:17">
      <c r="N6776" s="30"/>
      <c r="Q6776" s="30"/>
    </row>
    <row r="6777" spans="14:17">
      <c r="N6777" s="30"/>
      <c r="Q6777" s="30"/>
    </row>
    <row r="6778" spans="14:17">
      <c r="N6778" s="30"/>
      <c r="Q6778" s="30"/>
    </row>
    <row r="6779" spans="14:17">
      <c r="N6779" s="30"/>
      <c r="Q6779" s="30"/>
    </row>
    <row r="6780" spans="14:17">
      <c r="N6780" s="30"/>
      <c r="Q6780" s="30"/>
    </row>
    <row r="6781" spans="14:17">
      <c r="N6781" s="30"/>
      <c r="Q6781" s="30"/>
    </row>
    <row r="6782" spans="14:17">
      <c r="N6782" s="30"/>
      <c r="Q6782" s="30"/>
    </row>
    <row r="6783" spans="14:17">
      <c r="N6783" s="30"/>
      <c r="Q6783" s="30"/>
    </row>
    <row r="6784" spans="14:17">
      <c r="N6784" s="30"/>
      <c r="Q6784" s="30"/>
    </row>
    <row r="6785" spans="14:17">
      <c r="N6785" s="30"/>
      <c r="Q6785" s="30"/>
    </row>
    <row r="6786" spans="14:17">
      <c r="N6786" s="30"/>
      <c r="Q6786" s="30"/>
    </row>
    <row r="6787" spans="14:17">
      <c r="N6787" s="30"/>
      <c r="Q6787" s="30"/>
    </row>
    <row r="6788" spans="14:17">
      <c r="N6788" s="30"/>
      <c r="Q6788" s="30"/>
    </row>
    <row r="6789" spans="14:17">
      <c r="N6789" s="30"/>
      <c r="Q6789" s="30"/>
    </row>
    <row r="6790" spans="14:17">
      <c r="N6790" s="30"/>
      <c r="Q6790" s="30"/>
    </row>
    <row r="6791" spans="14:17">
      <c r="N6791" s="30"/>
      <c r="Q6791" s="30"/>
    </row>
    <row r="6792" spans="14:17">
      <c r="N6792" s="30"/>
      <c r="Q6792" s="30"/>
    </row>
    <row r="6793" spans="14:17">
      <c r="N6793" s="30"/>
      <c r="Q6793" s="30"/>
    </row>
    <row r="6794" spans="14:17">
      <c r="N6794" s="30"/>
      <c r="Q6794" s="30"/>
    </row>
    <row r="6795" spans="14:17">
      <c r="N6795" s="30"/>
      <c r="Q6795" s="30"/>
    </row>
    <row r="6796" spans="14:17">
      <c r="N6796" s="30"/>
      <c r="Q6796" s="30"/>
    </row>
    <row r="6797" spans="14:17">
      <c r="N6797" s="30"/>
      <c r="Q6797" s="30"/>
    </row>
    <row r="6798" spans="14:17">
      <c r="N6798" s="30"/>
      <c r="Q6798" s="30"/>
    </row>
    <row r="6799" spans="14:17">
      <c r="N6799" s="30"/>
      <c r="Q6799" s="30"/>
    </row>
    <row r="6800" spans="14:17">
      <c r="N6800" s="30"/>
      <c r="Q6800" s="30"/>
    </row>
    <row r="6801" spans="14:17">
      <c r="N6801" s="30"/>
      <c r="Q6801" s="30"/>
    </row>
    <row r="6802" spans="14:17">
      <c r="N6802" s="30"/>
      <c r="Q6802" s="30"/>
    </row>
    <row r="6803" spans="14:17">
      <c r="N6803" s="30"/>
      <c r="Q6803" s="30"/>
    </row>
    <row r="6804" spans="14:17">
      <c r="N6804" s="30"/>
      <c r="Q6804" s="30"/>
    </row>
    <row r="6805" spans="14:17">
      <c r="N6805" s="30"/>
      <c r="Q6805" s="30"/>
    </row>
    <row r="6806" spans="14:17">
      <c r="N6806" s="30"/>
      <c r="Q6806" s="30"/>
    </row>
    <row r="6807" spans="14:17">
      <c r="N6807" s="30"/>
      <c r="Q6807" s="30"/>
    </row>
    <row r="6808" spans="14:17">
      <c r="N6808" s="30"/>
      <c r="Q6808" s="30"/>
    </row>
    <row r="6809" spans="14:17">
      <c r="N6809" s="30"/>
      <c r="Q6809" s="30"/>
    </row>
    <row r="6810" spans="14:17">
      <c r="N6810" s="30"/>
      <c r="Q6810" s="30"/>
    </row>
    <row r="6811" spans="14:17">
      <c r="N6811" s="30"/>
      <c r="Q6811" s="30"/>
    </row>
    <row r="6812" spans="14:17">
      <c r="N6812" s="30"/>
      <c r="Q6812" s="30"/>
    </row>
    <row r="6813" spans="14:17">
      <c r="N6813" s="30"/>
      <c r="Q6813" s="30"/>
    </row>
    <row r="6814" spans="14:17">
      <c r="N6814" s="30"/>
      <c r="Q6814" s="30"/>
    </row>
    <row r="6815" spans="14:17">
      <c r="N6815" s="30"/>
      <c r="Q6815" s="30"/>
    </row>
    <row r="6816" spans="14:17">
      <c r="N6816" s="30"/>
      <c r="Q6816" s="30"/>
    </row>
    <row r="6817" spans="14:17">
      <c r="N6817" s="30"/>
      <c r="Q6817" s="30"/>
    </row>
    <row r="6818" spans="14:17">
      <c r="N6818" s="30"/>
      <c r="Q6818" s="30"/>
    </row>
    <row r="6819" spans="14:17">
      <c r="N6819" s="30"/>
      <c r="Q6819" s="30"/>
    </row>
    <row r="6820" spans="14:17">
      <c r="N6820" s="30"/>
      <c r="Q6820" s="30"/>
    </row>
    <row r="6821" spans="14:17">
      <c r="N6821" s="30"/>
      <c r="Q6821" s="30"/>
    </row>
    <row r="6822" spans="14:17">
      <c r="N6822" s="30"/>
      <c r="Q6822" s="30"/>
    </row>
    <row r="6823" spans="14:17">
      <c r="N6823" s="30"/>
      <c r="Q6823" s="30"/>
    </row>
    <row r="6824" spans="14:17">
      <c r="N6824" s="30"/>
      <c r="Q6824" s="30"/>
    </row>
    <row r="6825" spans="14:17">
      <c r="N6825" s="30"/>
      <c r="Q6825" s="30"/>
    </row>
    <row r="6826" spans="14:17">
      <c r="N6826" s="30"/>
      <c r="Q6826" s="30"/>
    </row>
    <row r="6827" spans="14:17">
      <c r="N6827" s="30"/>
      <c r="Q6827" s="30"/>
    </row>
    <row r="6828" spans="14:17">
      <c r="N6828" s="30"/>
      <c r="Q6828" s="30"/>
    </row>
    <row r="6829" spans="14:17">
      <c r="N6829" s="30"/>
      <c r="Q6829" s="30"/>
    </row>
    <row r="6830" spans="14:17">
      <c r="N6830" s="30"/>
      <c r="Q6830" s="30"/>
    </row>
    <row r="6831" spans="14:17">
      <c r="N6831" s="30"/>
      <c r="Q6831" s="30"/>
    </row>
    <row r="6832" spans="14:17">
      <c r="N6832" s="30"/>
      <c r="Q6832" s="30"/>
    </row>
    <row r="6833" spans="14:17">
      <c r="N6833" s="30"/>
      <c r="Q6833" s="30"/>
    </row>
    <row r="6834" spans="14:17">
      <c r="N6834" s="30"/>
      <c r="Q6834" s="30"/>
    </row>
    <row r="6835" spans="14:17">
      <c r="N6835" s="30"/>
      <c r="Q6835" s="30"/>
    </row>
    <row r="6836" spans="14:17">
      <c r="N6836" s="30"/>
      <c r="Q6836" s="30"/>
    </row>
    <row r="6837" spans="14:17">
      <c r="N6837" s="30"/>
      <c r="Q6837" s="30"/>
    </row>
    <row r="6838" spans="14:17">
      <c r="N6838" s="30"/>
      <c r="Q6838" s="30"/>
    </row>
    <row r="6839" spans="14:17">
      <c r="N6839" s="30"/>
      <c r="Q6839" s="30"/>
    </row>
    <row r="6840" spans="14:17">
      <c r="N6840" s="30"/>
      <c r="Q6840" s="30"/>
    </row>
    <row r="6841" spans="14:17">
      <c r="N6841" s="30"/>
      <c r="Q6841" s="30"/>
    </row>
    <row r="6842" spans="14:17">
      <c r="N6842" s="30"/>
      <c r="Q6842" s="30"/>
    </row>
    <row r="6843" spans="14:17">
      <c r="N6843" s="30"/>
      <c r="Q6843" s="30"/>
    </row>
    <row r="6844" spans="14:17">
      <c r="N6844" s="30"/>
      <c r="Q6844" s="30"/>
    </row>
    <row r="6845" spans="14:17">
      <c r="N6845" s="30"/>
      <c r="Q6845" s="30"/>
    </row>
    <row r="6846" spans="14:17">
      <c r="N6846" s="30"/>
      <c r="Q6846" s="30"/>
    </row>
    <row r="6847" spans="14:17">
      <c r="N6847" s="30"/>
      <c r="Q6847" s="30"/>
    </row>
    <row r="6848" spans="14:17">
      <c r="N6848" s="30"/>
      <c r="Q6848" s="30"/>
    </row>
    <row r="6849" spans="14:17">
      <c r="N6849" s="30"/>
      <c r="Q6849" s="30"/>
    </row>
    <row r="6850" spans="14:17">
      <c r="N6850" s="30"/>
      <c r="Q6850" s="30"/>
    </row>
    <row r="6851" spans="14:17">
      <c r="N6851" s="30"/>
      <c r="Q6851" s="30"/>
    </row>
    <row r="6852" spans="14:17">
      <c r="N6852" s="30"/>
      <c r="Q6852" s="30"/>
    </row>
    <row r="6853" spans="14:17">
      <c r="N6853" s="30"/>
      <c r="Q6853" s="30"/>
    </row>
    <row r="6854" spans="14:17">
      <c r="N6854" s="30"/>
      <c r="Q6854" s="30"/>
    </row>
    <row r="6855" spans="14:17">
      <c r="N6855" s="30"/>
      <c r="Q6855" s="30"/>
    </row>
    <row r="6856" spans="14:17">
      <c r="N6856" s="30"/>
      <c r="Q6856" s="30"/>
    </row>
    <row r="6857" spans="14:17">
      <c r="N6857" s="30"/>
      <c r="Q6857" s="30"/>
    </row>
    <row r="6858" spans="14:17">
      <c r="N6858" s="30"/>
      <c r="Q6858" s="30"/>
    </row>
    <row r="6859" spans="14:17">
      <c r="N6859" s="30"/>
      <c r="Q6859" s="30"/>
    </row>
    <row r="6860" spans="14:17">
      <c r="N6860" s="30"/>
      <c r="Q6860" s="30"/>
    </row>
    <row r="6861" spans="14:17">
      <c r="N6861" s="30"/>
      <c r="Q6861" s="30"/>
    </row>
    <row r="6862" spans="14:17">
      <c r="N6862" s="30"/>
      <c r="Q6862" s="30"/>
    </row>
    <row r="6863" spans="14:17">
      <c r="N6863" s="30"/>
      <c r="Q6863" s="30"/>
    </row>
    <row r="6864" spans="14:17">
      <c r="N6864" s="30"/>
      <c r="Q6864" s="30"/>
    </row>
    <row r="6865" spans="14:17">
      <c r="N6865" s="30"/>
      <c r="Q6865" s="30"/>
    </row>
    <row r="6866" spans="14:17">
      <c r="N6866" s="30"/>
      <c r="Q6866" s="30"/>
    </row>
    <row r="6867" spans="14:17">
      <c r="N6867" s="30"/>
      <c r="Q6867" s="30"/>
    </row>
    <row r="6868" spans="14:17">
      <c r="N6868" s="30"/>
      <c r="Q6868" s="30"/>
    </row>
    <row r="6869" spans="14:17">
      <c r="N6869" s="30"/>
      <c r="Q6869" s="30"/>
    </row>
    <row r="6870" spans="14:17">
      <c r="N6870" s="30"/>
      <c r="Q6870" s="30"/>
    </row>
    <row r="6871" spans="14:17">
      <c r="N6871" s="30"/>
      <c r="Q6871" s="30"/>
    </row>
    <row r="6872" spans="14:17">
      <c r="N6872" s="30"/>
      <c r="Q6872" s="30"/>
    </row>
    <row r="6873" spans="14:17">
      <c r="N6873" s="30"/>
      <c r="Q6873" s="30"/>
    </row>
    <row r="6874" spans="14:17">
      <c r="N6874" s="30"/>
      <c r="Q6874" s="30"/>
    </row>
    <row r="6875" spans="14:17">
      <c r="N6875" s="30"/>
      <c r="Q6875" s="30"/>
    </row>
    <row r="6876" spans="14:17">
      <c r="N6876" s="30"/>
      <c r="Q6876" s="30"/>
    </row>
    <row r="6877" spans="14:17">
      <c r="N6877" s="30"/>
      <c r="Q6877" s="30"/>
    </row>
    <row r="6878" spans="14:17">
      <c r="N6878" s="30"/>
      <c r="Q6878" s="30"/>
    </row>
    <row r="6879" spans="14:17">
      <c r="N6879" s="30"/>
      <c r="Q6879" s="30"/>
    </row>
    <row r="6880" spans="14:17">
      <c r="N6880" s="30"/>
      <c r="Q6880" s="30"/>
    </row>
    <row r="6881" spans="14:17">
      <c r="N6881" s="30"/>
      <c r="Q6881" s="30"/>
    </row>
    <row r="6882" spans="14:17">
      <c r="N6882" s="30"/>
      <c r="Q6882" s="30"/>
    </row>
    <row r="6883" spans="14:17">
      <c r="N6883" s="30"/>
      <c r="Q6883" s="30"/>
    </row>
    <row r="6884" spans="14:17">
      <c r="N6884" s="30"/>
      <c r="Q6884" s="30"/>
    </row>
    <row r="6885" spans="14:17">
      <c r="N6885" s="30"/>
      <c r="Q6885" s="30"/>
    </row>
    <row r="6886" spans="14:17">
      <c r="N6886" s="30"/>
      <c r="Q6886" s="30"/>
    </row>
    <row r="6887" spans="14:17">
      <c r="N6887" s="30"/>
      <c r="Q6887" s="30"/>
    </row>
    <row r="6888" spans="14:17">
      <c r="N6888" s="30"/>
      <c r="Q6888" s="30"/>
    </row>
    <row r="6889" spans="14:17">
      <c r="N6889" s="30"/>
      <c r="Q6889" s="30"/>
    </row>
    <row r="6890" spans="14:17">
      <c r="N6890" s="30"/>
      <c r="Q6890" s="30"/>
    </row>
    <row r="6891" spans="14:17">
      <c r="N6891" s="30"/>
      <c r="Q6891" s="30"/>
    </row>
    <row r="6892" spans="14:17">
      <c r="N6892" s="30"/>
      <c r="Q6892" s="30"/>
    </row>
    <row r="6893" spans="14:17">
      <c r="N6893" s="30"/>
      <c r="Q6893" s="30"/>
    </row>
    <row r="6894" spans="14:17">
      <c r="N6894" s="30"/>
      <c r="Q6894" s="30"/>
    </row>
    <row r="6895" spans="14:17">
      <c r="N6895" s="30"/>
      <c r="Q6895" s="30"/>
    </row>
    <row r="6896" spans="14:17">
      <c r="N6896" s="30"/>
      <c r="Q6896" s="30"/>
    </row>
    <row r="6897" spans="14:17">
      <c r="N6897" s="30"/>
      <c r="Q6897" s="30"/>
    </row>
    <row r="6898" spans="14:17">
      <c r="N6898" s="30"/>
      <c r="Q6898" s="30"/>
    </row>
    <row r="6899" spans="14:17">
      <c r="N6899" s="30"/>
      <c r="Q6899" s="30"/>
    </row>
    <row r="6900" spans="14:17">
      <c r="N6900" s="30"/>
      <c r="Q6900" s="30"/>
    </row>
    <row r="6901" spans="14:17">
      <c r="N6901" s="30"/>
      <c r="Q6901" s="30"/>
    </row>
    <row r="6902" spans="14:17">
      <c r="N6902" s="30"/>
      <c r="Q6902" s="30"/>
    </row>
    <row r="6903" spans="14:17">
      <c r="N6903" s="30"/>
      <c r="Q6903" s="30"/>
    </row>
    <row r="6904" spans="14:17">
      <c r="N6904" s="30"/>
      <c r="Q6904" s="30"/>
    </row>
    <row r="6905" spans="14:17">
      <c r="N6905" s="30"/>
      <c r="Q6905" s="30"/>
    </row>
    <row r="6906" spans="14:17">
      <c r="N6906" s="30"/>
      <c r="Q6906" s="30"/>
    </row>
    <row r="6907" spans="14:17">
      <c r="N6907" s="30"/>
      <c r="Q6907" s="30"/>
    </row>
    <row r="6908" spans="14:17">
      <c r="N6908" s="30"/>
      <c r="Q6908" s="30"/>
    </row>
    <row r="6909" spans="14:17">
      <c r="N6909" s="30"/>
      <c r="Q6909" s="30"/>
    </row>
    <row r="6910" spans="14:17">
      <c r="N6910" s="30"/>
      <c r="Q6910" s="30"/>
    </row>
    <row r="6911" spans="14:17">
      <c r="N6911" s="30"/>
      <c r="Q6911" s="30"/>
    </row>
    <row r="6912" spans="14:17">
      <c r="N6912" s="30"/>
      <c r="Q6912" s="30"/>
    </row>
    <row r="6913" spans="14:17">
      <c r="N6913" s="30"/>
      <c r="Q6913" s="30"/>
    </row>
    <row r="6914" spans="14:17">
      <c r="N6914" s="30"/>
      <c r="Q6914" s="30"/>
    </row>
    <row r="6915" spans="14:17">
      <c r="N6915" s="30"/>
      <c r="Q6915" s="30"/>
    </row>
    <row r="6916" spans="14:17">
      <c r="N6916" s="30"/>
      <c r="Q6916" s="30"/>
    </row>
    <row r="6917" spans="14:17">
      <c r="N6917" s="30"/>
      <c r="Q6917" s="30"/>
    </row>
    <row r="6918" spans="14:17">
      <c r="N6918" s="30"/>
      <c r="Q6918" s="30"/>
    </row>
    <row r="6919" spans="14:17">
      <c r="N6919" s="30"/>
      <c r="Q6919" s="30"/>
    </row>
    <row r="6920" spans="14:17">
      <c r="N6920" s="30"/>
      <c r="Q6920" s="30"/>
    </row>
    <row r="6921" spans="14:17">
      <c r="N6921" s="30"/>
      <c r="Q6921" s="30"/>
    </row>
    <row r="6922" spans="14:17">
      <c r="N6922" s="30"/>
      <c r="Q6922" s="30"/>
    </row>
    <row r="6923" spans="14:17">
      <c r="N6923" s="30"/>
      <c r="Q6923" s="30"/>
    </row>
    <row r="6924" spans="14:17">
      <c r="N6924" s="30"/>
      <c r="Q6924" s="30"/>
    </row>
    <row r="6925" spans="14:17">
      <c r="N6925" s="30"/>
      <c r="Q6925" s="30"/>
    </row>
    <row r="6926" spans="14:17">
      <c r="N6926" s="30"/>
      <c r="Q6926" s="30"/>
    </row>
    <row r="6927" spans="14:17">
      <c r="N6927" s="30"/>
      <c r="Q6927" s="30"/>
    </row>
    <row r="6928" spans="14:17">
      <c r="N6928" s="30"/>
      <c r="Q6928" s="30"/>
    </row>
    <row r="6929" spans="14:17">
      <c r="N6929" s="30"/>
      <c r="Q6929" s="30"/>
    </row>
    <row r="6930" spans="14:17">
      <c r="N6930" s="30"/>
      <c r="Q6930" s="30"/>
    </row>
    <row r="6931" spans="14:17">
      <c r="N6931" s="30"/>
      <c r="Q6931" s="30"/>
    </row>
    <row r="6932" spans="14:17">
      <c r="N6932" s="30"/>
      <c r="Q6932" s="30"/>
    </row>
    <row r="6933" spans="14:17">
      <c r="N6933" s="30"/>
      <c r="Q6933" s="30"/>
    </row>
    <row r="6934" spans="14:17">
      <c r="N6934" s="30"/>
      <c r="Q6934" s="30"/>
    </row>
    <row r="6935" spans="14:17">
      <c r="N6935" s="30"/>
      <c r="Q6935" s="30"/>
    </row>
    <row r="6936" spans="14:17">
      <c r="N6936" s="30"/>
      <c r="Q6936" s="30"/>
    </row>
    <row r="6937" spans="14:17">
      <c r="N6937" s="30"/>
      <c r="Q6937" s="30"/>
    </row>
    <row r="6938" spans="14:17">
      <c r="N6938" s="30"/>
      <c r="Q6938" s="30"/>
    </row>
    <row r="6939" spans="14:17">
      <c r="N6939" s="30"/>
      <c r="Q6939" s="30"/>
    </row>
    <row r="6940" spans="14:17">
      <c r="N6940" s="30"/>
      <c r="Q6940" s="30"/>
    </row>
    <row r="6941" spans="14:17">
      <c r="N6941" s="30"/>
      <c r="Q6941" s="30"/>
    </row>
    <row r="6942" spans="14:17">
      <c r="N6942" s="30"/>
      <c r="Q6942" s="30"/>
    </row>
    <row r="6943" spans="14:17">
      <c r="N6943" s="30"/>
      <c r="Q6943" s="30"/>
    </row>
    <row r="6944" spans="14:17">
      <c r="N6944" s="30"/>
      <c r="Q6944" s="30"/>
    </row>
    <row r="6945" spans="14:17">
      <c r="N6945" s="30"/>
      <c r="Q6945" s="30"/>
    </row>
    <row r="6946" spans="14:17">
      <c r="N6946" s="30"/>
      <c r="Q6946" s="30"/>
    </row>
    <row r="6947" spans="14:17">
      <c r="N6947" s="30"/>
      <c r="Q6947" s="30"/>
    </row>
    <row r="6948" spans="14:17">
      <c r="N6948" s="30"/>
      <c r="Q6948" s="30"/>
    </row>
    <row r="6949" spans="14:17">
      <c r="N6949" s="30"/>
      <c r="Q6949" s="30"/>
    </row>
    <row r="6950" spans="14:17">
      <c r="N6950" s="30"/>
      <c r="Q6950" s="30"/>
    </row>
    <row r="6951" spans="14:17">
      <c r="N6951" s="30"/>
      <c r="Q6951" s="30"/>
    </row>
    <row r="6952" spans="14:17">
      <c r="N6952" s="30"/>
      <c r="Q6952" s="30"/>
    </row>
    <row r="6953" spans="14:17">
      <c r="N6953" s="30"/>
      <c r="Q6953" s="30"/>
    </row>
    <row r="6954" spans="14:17">
      <c r="N6954" s="30"/>
      <c r="Q6954" s="30"/>
    </row>
    <row r="6955" spans="14:17">
      <c r="N6955" s="30"/>
      <c r="Q6955" s="30"/>
    </row>
    <row r="6956" spans="14:17">
      <c r="N6956" s="30"/>
      <c r="Q6956" s="30"/>
    </row>
    <row r="6957" spans="14:17">
      <c r="N6957" s="30"/>
      <c r="Q6957" s="30"/>
    </row>
    <row r="6958" spans="14:17">
      <c r="N6958" s="30"/>
      <c r="Q6958" s="30"/>
    </row>
    <row r="6959" spans="14:17">
      <c r="N6959" s="30"/>
      <c r="Q6959" s="30"/>
    </row>
    <row r="6960" spans="14:17">
      <c r="N6960" s="30"/>
      <c r="Q6960" s="30"/>
    </row>
    <row r="6961" spans="14:17">
      <c r="N6961" s="30"/>
      <c r="Q6961" s="30"/>
    </row>
    <row r="6962" spans="14:17">
      <c r="N6962" s="30"/>
      <c r="Q6962" s="30"/>
    </row>
    <row r="6963" spans="14:17">
      <c r="N6963" s="30"/>
      <c r="Q6963" s="30"/>
    </row>
    <row r="6964" spans="14:17">
      <c r="N6964" s="30"/>
      <c r="Q6964" s="30"/>
    </row>
    <row r="6965" spans="14:17">
      <c r="N6965" s="30"/>
      <c r="Q6965" s="30"/>
    </row>
    <row r="6966" spans="14:17">
      <c r="N6966" s="30"/>
      <c r="Q6966" s="30"/>
    </row>
    <row r="6967" spans="14:17">
      <c r="N6967" s="30"/>
      <c r="Q6967" s="30"/>
    </row>
    <row r="6968" spans="14:17">
      <c r="N6968" s="30"/>
      <c r="Q6968" s="30"/>
    </row>
    <row r="6969" spans="14:17">
      <c r="N6969" s="30"/>
      <c r="Q6969" s="30"/>
    </row>
    <row r="6970" spans="14:17">
      <c r="N6970" s="30"/>
      <c r="Q6970" s="30"/>
    </row>
    <row r="6971" spans="14:17">
      <c r="N6971" s="30"/>
      <c r="Q6971" s="30"/>
    </row>
    <row r="6972" spans="14:17">
      <c r="N6972" s="30"/>
      <c r="Q6972" s="30"/>
    </row>
    <row r="6973" spans="14:17">
      <c r="N6973" s="30"/>
      <c r="Q6973" s="30"/>
    </row>
    <row r="6974" spans="14:17">
      <c r="N6974" s="30"/>
      <c r="Q6974" s="30"/>
    </row>
    <row r="6975" spans="14:17">
      <c r="N6975" s="30"/>
      <c r="Q6975" s="30"/>
    </row>
    <row r="6976" spans="14:17">
      <c r="N6976" s="30"/>
      <c r="Q6976" s="30"/>
    </row>
    <row r="6977" spans="14:17">
      <c r="N6977" s="30"/>
      <c r="Q6977" s="30"/>
    </row>
    <row r="6978" spans="14:17">
      <c r="N6978" s="30"/>
      <c r="Q6978" s="30"/>
    </row>
    <row r="6979" spans="14:17">
      <c r="N6979" s="30"/>
      <c r="Q6979" s="30"/>
    </row>
    <row r="6980" spans="14:17">
      <c r="N6980" s="30"/>
      <c r="Q6980" s="30"/>
    </row>
    <row r="6981" spans="14:17">
      <c r="N6981" s="30"/>
      <c r="Q6981" s="30"/>
    </row>
    <row r="6982" spans="14:17">
      <c r="N6982" s="30"/>
      <c r="Q6982" s="30"/>
    </row>
    <row r="6983" spans="14:17">
      <c r="N6983" s="30"/>
      <c r="Q6983" s="30"/>
    </row>
    <row r="6984" spans="14:17">
      <c r="N6984" s="30"/>
      <c r="Q6984" s="30"/>
    </row>
    <row r="6985" spans="14:17">
      <c r="N6985" s="30"/>
      <c r="Q6985" s="30"/>
    </row>
    <row r="6986" spans="14:17">
      <c r="N6986" s="30"/>
      <c r="Q6986" s="30"/>
    </row>
    <row r="6987" spans="14:17">
      <c r="N6987" s="30"/>
      <c r="Q6987" s="30"/>
    </row>
    <row r="6988" spans="14:17">
      <c r="N6988" s="30"/>
      <c r="Q6988" s="30"/>
    </row>
    <row r="6989" spans="14:17">
      <c r="N6989" s="30"/>
      <c r="Q6989" s="30"/>
    </row>
    <row r="6990" spans="14:17">
      <c r="N6990" s="30"/>
      <c r="Q6990" s="30"/>
    </row>
    <row r="6991" spans="14:17">
      <c r="N6991" s="30"/>
      <c r="Q6991" s="30"/>
    </row>
    <row r="6992" spans="14:17">
      <c r="N6992" s="30"/>
      <c r="Q6992" s="30"/>
    </row>
    <row r="6993" spans="14:17">
      <c r="N6993" s="30"/>
      <c r="Q6993" s="30"/>
    </row>
    <row r="6994" spans="14:17">
      <c r="N6994" s="30"/>
      <c r="Q6994" s="30"/>
    </row>
    <row r="6995" spans="14:17">
      <c r="N6995" s="30"/>
      <c r="Q6995" s="30"/>
    </row>
    <row r="6996" spans="14:17">
      <c r="N6996" s="30"/>
      <c r="Q6996" s="30"/>
    </row>
    <row r="6997" spans="14:17">
      <c r="N6997" s="30"/>
      <c r="Q6997" s="30"/>
    </row>
    <row r="6998" spans="14:17">
      <c r="N6998" s="30"/>
      <c r="Q6998" s="30"/>
    </row>
    <row r="6999" spans="14:17">
      <c r="N6999" s="30"/>
      <c r="Q6999" s="30"/>
    </row>
    <row r="7000" spans="14:17">
      <c r="N7000" s="30"/>
      <c r="Q7000" s="30"/>
    </row>
    <row r="7001" spans="14:17">
      <c r="N7001" s="30"/>
      <c r="Q7001" s="30"/>
    </row>
    <row r="7002" spans="14:17">
      <c r="N7002" s="30"/>
      <c r="Q7002" s="30"/>
    </row>
    <row r="7003" spans="14:17">
      <c r="N7003" s="30"/>
      <c r="Q7003" s="30"/>
    </row>
    <row r="7004" spans="14:17">
      <c r="N7004" s="30"/>
      <c r="Q7004" s="30"/>
    </row>
    <row r="7005" spans="14:17">
      <c r="N7005" s="30"/>
      <c r="Q7005" s="30"/>
    </row>
    <row r="7006" spans="14:17">
      <c r="N7006" s="30"/>
      <c r="Q7006" s="30"/>
    </row>
    <row r="7007" spans="14:17">
      <c r="N7007" s="30"/>
      <c r="Q7007" s="30"/>
    </row>
    <row r="7008" spans="14:17">
      <c r="N7008" s="30"/>
      <c r="Q7008" s="30"/>
    </row>
    <row r="7009" spans="14:17">
      <c r="N7009" s="30"/>
      <c r="Q7009" s="30"/>
    </row>
    <row r="7010" spans="14:17">
      <c r="N7010" s="30"/>
      <c r="Q7010" s="30"/>
    </row>
    <row r="7011" spans="14:17">
      <c r="N7011" s="30"/>
      <c r="Q7011" s="30"/>
    </row>
    <row r="7012" spans="14:17">
      <c r="N7012" s="30"/>
      <c r="Q7012" s="30"/>
    </row>
    <row r="7013" spans="14:17">
      <c r="N7013" s="30"/>
      <c r="Q7013" s="30"/>
    </row>
    <row r="7014" spans="14:17">
      <c r="N7014" s="30"/>
      <c r="Q7014" s="30"/>
    </row>
    <row r="7015" spans="14:17">
      <c r="N7015" s="30"/>
      <c r="Q7015" s="30"/>
    </row>
    <row r="7016" spans="14:17">
      <c r="N7016" s="30"/>
      <c r="Q7016" s="30"/>
    </row>
    <row r="7017" spans="14:17">
      <c r="N7017" s="30"/>
      <c r="Q7017" s="30"/>
    </row>
    <row r="7018" spans="14:17">
      <c r="N7018" s="30"/>
      <c r="Q7018" s="30"/>
    </row>
    <row r="7019" spans="14:17">
      <c r="N7019" s="30"/>
      <c r="Q7019" s="30"/>
    </row>
    <row r="7020" spans="14:17">
      <c r="N7020" s="30"/>
      <c r="Q7020" s="30"/>
    </row>
    <row r="7021" spans="14:17">
      <c r="N7021" s="30"/>
      <c r="Q7021" s="30"/>
    </row>
    <row r="7022" spans="14:17">
      <c r="N7022" s="30"/>
      <c r="Q7022" s="30"/>
    </row>
    <row r="7023" spans="14:17">
      <c r="N7023" s="30"/>
      <c r="Q7023" s="30"/>
    </row>
    <row r="7024" spans="14:17">
      <c r="N7024" s="30"/>
      <c r="Q7024" s="30"/>
    </row>
    <row r="7025" spans="14:17">
      <c r="N7025" s="30"/>
      <c r="Q7025" s="30"/>
    </row>
    <row r="7026" spans="14:17">
      <c r="N7026" s="30"/>
      <c r="Q7026" s="30"/>
    </row>
    <row r="7027" spans="14:17">
      <c r="N7027" s="30"/>
      <c r="Q7027" s="30"/>
    </row>
    <row r="7028" spans="14:17">
      <c r="N7028" s="30"/>
      <c r="Q7028" s="30"/>
    </row>
    <row r="7029" spans="14:17">
      <c r="N7029" s="30"/>
      <c r="Q7029" s="30"/>
    </row>
    <row r="7030" spans="14:17">
      <c r="N7030" s="30"/>
      <c r="Q7030" s="30"/>
    </row>
    <row r="7031" spans="14:17">
      <c r="N7031" s="30"/>
      <c r="Q7031" s="30"/>
    </row>
    <row r="7032" spans="14:17">
      <c r="N7032" s="30"/>
      <c r="Q7032" s="30"/>
    </row>
    <row r="7033" spans="14:17">
      <c r="N7033" s="30"/>
      <c r="Q7033" s="30"/>
    </row>
    <row r="7034" spans="14:17">
      <c r="N7034" s="30"/>
      <c r="Q7034" s="30"/>
    </row>
    <row r="7035" spans="14:17">
      <c r="N7035" s="30"/>
      <c r="Q7035" s="30"/>
    </row>
    <row r="7036" spans="14:17">
      <c r="N7036" s="30"/>
      <c r="Q7036" s="30"/>
    </row>
    <row r="7037" spans="14:17">
      <c r="N7037" s="30"/>
      <c r="Q7037" s="30"/>
    </row>
    <row r="7038" spans="14:17">
      <c r="N7038" s="30"/>
      <c r="Q7038" s="30"/>
    </row>
    <row r="7039" spans="14:17">
      <c r="N7039" s="30"/>
      <c r="Q7039" s="30"/>
    </row>
    <row r="7040" spans="14:17">
      <c r="N7040" s="30"/>
      <c r="Q7040" s="30"/>
    </row>
    <row r="7041" spans="14:17">
      <c r="N7041" s="30"/>
      <c r="Q7041" s="30"/>
    </row>
    <row r="7042" spans="14:17">
      <c r="N7042" s="30"/>
      <c r="Q7042" s="30"/>
    </row>
    <row r="7043" spans="14:17">
      <c r="N7043" s="30"/>
      <c r="Q7043" s="30"/>
    </row>
    <row r="7044" spans="14:17">
      <c r="N7044" s="30"/>
      <c r="Q7044" s="30"/>
    </row>
    <row r="7045" spans="14:17">
      <c r="N7045" s="30"/>
      <c r="Q7045" s="30"/>
    </row>
    <row r="7046" spans="14:17">
      <c r="N7046" s="30"/>
      <c r="Q7046" s="30"/>
    </row>
    <row r="7047" spans="14:17">
      <c r="N7047" s="30"/>
      <c r="Q7047" s="30"/>
    </row>
    <row r="7048" spans="14:17">
      <c r="N7048" s="30"/>
      <c r="Q7048" s="30"/>
    </row>
    <row r="7049" spans="14:17">
      <c r="N7049" s="30"/>
      <c r="Q7049" s="30"/>
    </row>
    <row r="7050" spans="14:17">
      <c r="N7050" s="30"/>
      <c r="Q7050" s="30"/>
    </row>
    <row r="7051" spans="14:17">
      <c r="N7051" s="30"/>
      <c r="Q7051" s="30"/>
    </row>
    <row r="7052" spans="14:17">
      <c r="N7052" s="30"/>
      <c r="Q7052" s="30"/>
    </row>
    <row r="7053" spans="14:17">
      <c r="N7053" s="30"/>
      <c r="Q7053" s="30"/>
    </row>
    <row r="7054" spans="14:17">
      <c r="N7054" s="30"/>
      <c r="Q7054" s="30"/>
    </row>
    <row r="7055" spans="14:17">
      <c r="N7055" s="30"/>
      <c r="Q7055" s="30"/>
    </row>
    <row r="7056" spans="14:17">
      <c r="N7056" s="30"/>
      <c r="Q7056" s="30"/>
    </row>
    <row r="7057" spans="14:17">
      <c r="N7057" s="30"/>
      <c r="Q7057" s="30"/>
    </row>
    <row r="7058" spans="14:17">
      <c r="N7058" s="30"/>
      <c r="Q7058" s="30"/>
    </row>
    <row r="7059" spans="14:17">
      <c r="N7059" s="30"/>
      <c r="Q7059" s="30"/>
    </row>
    <row r="7060" spans="14:17">
      <c r="N7060" s="30"/>
      <c r="Q7060" s="30"/>
    </row>
    <row r="7061" spans="14:17">
      <c r="N7061" s="30"/>
      <c r="Q7061" s="30"/>
    </row>
    <row r="7062" spans="14:17">
      <c r="N7062" s="30"/>
      <c r="Q7062" s="30"/>
    </row>
    <row r="7063" spans="14:17">
      <c r="N7063" s="30"/>
      <c r="Q7063" s="30"/>
    </row>
    <row r="7064" spans="14:17">
      <c r="N7064" s="30"/>
      <c r="Q7064" s="30"/>
    </row>
    <row r="7065" spans="14:17">
      <c r="N7065" s="30"/>
      <c r="Q7065" s="30"/>
    </row>
    <row r="7066" spans="14:17">
      <c r="N7066" s="30"/>
      <c r="Q7066" s="30"/>
    </row>
    <row r="7067" spans="14:17">
      <c r="N7067" s="30"/>
      <c r="Q7067" s="30"/>
    </row>
    <row r="7068" spans="14:17">
      <c r="N7068" s="30"/>
      <c r="Q7068" s="30"/>
    </row>
    <row r="7069" spans="14:17">
      <c r="N7069" s="30"/>
      <c r="Q7069" s="30"/>
    </row>
    <row r="7070" spans="14:17">
      <c r="N7070" s="30"/>
      <c r="Q7070" s="30"/>
    </row>
    <row r="7071" spans="14:17">
      <c r="N7071" s="30"/>
      <c r="Q7071" s="30"/>
    </row>
    <row r="7072" spans="14:17">
      <c r="N7072" s="30"/>
      <c r="Q7072" s="30"/>
    </row>
    <row r="7073" spans="14:17">
      <c r="N7073" s="30"/>
      <c r="Q7073" s="30"/>
    </row>
    <row r="7074" spans="14:17">
      <c r="N7074" s="30"/>
      <c r="Q7074" s="30"/>
    </row>
    <row r="7075" spans="14:17">
      <c r="N7075" s="30"/>
      <c r="Q7075" s="30"/>
    </row>
    <row r="7076" spans="14:17">
      <c r="N7076" s="30"/>
      <c r="Q7076" s="30"/>
    </row>
    <row r="7077" spans="14:17">
      <c r="N7077" s="30"/>
      <c r="Q7077" s="30"/>
    </row>
    <row r="7078" spans="14:17">
      <c r="N7078" s="30"/>
      <c r="Q7078" s="30"/>
    </row>
    <row r="7079" spans="14:17">
      <c r="N7079" s="30"/>
      <c r="Q7079" s="30"/>
    </row>
    <row r="7080" spans="14:17">
      <c r="N7080" s="30"/>
      <c r="Q7080" s="30"/>
    </row>
    <row r="7081" spans="14:17">
      <c r="N7081" s="30"/>
      <c r="Q7081" s="30"/>
    </row>
    <row r="7082" spans="14:17">
      <c r="N7082" s="30"/>
      <c r="Q7082" s="30"/>
    </row>
    <row r="7083" spans="14:17">
      <c r="N7083" s="30"/>
      <c r="Q7083" s="30"/>
    </row>
    <row r="7084" spans="14:17">
      <c r="N7084" s="30"/>
      <c r="Q7084" s="30"/>
    </row>
    <row r="7085" spans="14:17">
      <c r="N7085" s="30"/>
      <c r="Q7085" s="30"/>
    </row>
    <row r="7086" spans="14:17">
      <c r="N7086" s="30"/>
      <c r="Q7086" s="30"/>
    </row>
    <row r="7087" spans="14:17">
      <c r="N7087" s="30"/>
      <c r="Q7087" s="30"/>
    </row>
    <row r="7088" spans="14:17">
      <c r="N7088" s="30"/>
      <c r="Q7088" s="30"/>
    </row>
    <row r="7089" spans="14:17">
      <c r="N7089" s="30"/>
      <c r="Q7089" s="30"/>
    </row>
    <row r="7090" spans="14:17">
      <c r="N7090" s="30"/>
      <c r="Q7090" s="30"/>
    </row>
    <row r="7091" spans="14:17">
      <c r="N7091" s="30"/>
      <c r="Q7091" s="30"/>
    </row>
    <row r="7092" spans="14:17">
      <c r="N7092" s="30"/>
      <c r="Q7092" s="30"/>
    </row>
    <row r="7093" spans="14:17">
      <c r="N7093" s="30"/>
      <c r="Q7093" s="30"/>
    </row>
    <row r="7094" spans="14:17">
      <c r="N7094" s="30"/>
      <c r="Q7094" s="30"/>
    </row>
    <row r="7095" spans="14:17">
      <c r="N7095" s="30"/>
      <c r="Q7095" s="30"/>
    </row>
    <row r="7096" spans="14:17">
      <c r="N7096" s="30"/>
      <c r="Q7096" s="30"/>
    </row>
    <row r="7097" spans="14:17">
      <c r="N7097" s="30"/>
      <c r="Q7097" s="30"/>
    </row>
    <row r="7098" spans="14:17">
      <c r="N7098" s="30"/>
      <c r="Q7098" s="30"/>
    </row>
    <row r="7099" spans="14:17">
      <c r="N7099" s="30"/>
      <c r="Q7099" s="30"/>
    </row>
    <row r="7100" spans="14:17">
      <c r="N7100" s="30"/>
      <c r="Q7100" s="30"/>
    </row>
    <row r="7101" spans="14:17">
      <c r="N7101" s="30"/>
      <c r="Q7101" s="30"/>
    </row>
    <row r="7102" spans="14:17">
      <c r="N7102" s="30"/>
      <c r="Q7102" s="30"/>
    </row>
    <row r="7103" spans="14:17">
      <c r="N7103" s="30"/>
      <c r="Q7103" s="30"/>
    </row>
    <row r="7104" spans="14:17">
      <c r="N7104" s="30"/>
      <c r="Q7104" s="30"/>
    </row>
    <row r="7105" spans="14:17">
      <c r="N7105" s="30"/>
      <c r="Q7105" s="30"/>
    </row>
    <row r="7106" spans="14:17">
      <c r="N7106" s="30"/>
      <c r="Q7106" s="30"/>
    </row>
    <row r="7107" spans="14:17">
      <c r="N7107" s="30"/>
      <c r="Q7107" s="30"/>
    </row>
    <row r="7108" spans="14:17">
      <c r="N7108" s="30"/>
      <c r="Q7108" s="30"/>
    </row>
    <row r="7109" spans="14:17">
      <c r="N7109" s="30"/>
      <c r="Q7109" s="30"/>
    </row>
    <row r="7110" spans="14:17">
      <c r="N7110" s="30"/>
      <c r="Q7110" s="30"/>
    </row>
    <row r="7111" spans="14:17">
      <c r="N7111" s="30"/>
      <c r="Q7111" s="30"/>
    </row>
    <row r="7112" spans="14:17">
      <c r="N7112" s="30"/>
      <c r="Q7112" s="30"/>
    </row>
    <row r="7113" spans="14:17">
      <c r="N7113" s="30"/>
      <c r="Q7113" s="30"/>
    </row>
    <row r="7114" spans="14:17">
      <c r="N7114" s="30"/>
      <c r="Q7114" s="30"/>
    </row>
    <row r="7115" spans="14:17">
      <c r="N7115" s="30"/>
      <c r="Q7115" s="30"/>
    </row>
    <row r="7116" spans="14:17">
      <c r="N7116" s="30"/>
      <c r="Q7116" s="30"/>
    </row>
    <row r="7117" spans="14:17">
      <c r="N7117" s="30"/>
      <c r="Q7117" s="30"/>
    </row>
    <row r="7118" spans="14:17">
      <c r="N7118" s="30"/>
      <c r="Q7118" s="30"/>
    </row>
    <row r="7119" spans="14:17">
      <c r="N7119" s="30"/>
      <c r="Q7119" s="30"/>
    </row>
    <row r="7120" spans="14:17">
      <c r="N7120" s="30"/>
      <c r="Q7120" s="30"/>
    </row>
    <row r="7121" spans="14:17">
      <c r="N7121" s="30"/>
      <c r="Q7121" s="30"/>
    </row>
    <row r="7122" spans="14:17">
      <c r="N7122" s="30"/>
      <c r="Q7122" s="30"/>
    </row>
    <row r="7123" spans="14:17">
      <c r="N7123" s="30"/>
      <c r="Q7123" s="30"/>
    </row>
    <row r="7124" spans="14:17">
      <c r="N7124" s="30"/>
      <c r="Q7124" s="30"/>
    </row>
    <row r="7125" spans="14:17">
      <c r="N7125" s="30"/>
      <c r="Q7125" s="30"/>
    </row>
    <row r="7126" spans="14:17">
      <c r="N7126" s="30"/>
      <c r="Q7126" s="30"/>
    </row>
    <row r="7127" spans="14:17">
      <c r="N7127" s="30"/>
      <c r="Q7127" s="30"/>
    </row>
    <row r="7128" spans="14:17">
      <c r="N7128" s="30"/>
      <c r="Q7128" s="30"/>
    </row>
    <row r="7129" spans="14:17">
      <c r="N7129" s="30"/>
      <c r="Q7129" s="30"/>
    </row>
    <row r="7130" spans="14:17">
      <c r="N7130" s="30"/>
      <c r="Q7130" s="30"/>
    </row>
    <row r="7131" spans="14:17">
      <c r="N7131" s="30"/>
      <c r="Q7131" s="30"/>
    </row>
    <row r="7132" spans="14:17">
      <c r="N7132" s="30"/>
      <c r="Q7132" s="30"/>
    </row>
    <row r="7133" spans="14:17">
      <c r="N7133" s="30"/>
      <c r="Q7133" s="30"/>
    </row>
    <row r="7134" spans="14:17">
      <c r="N7134" s="30"/>
      <c r="Q7134" s="30"/>
    </row>
    <row r="7135" spans="14:17">
      <c r="N7135" s="30"/>
      <c r="Q7135" s="30"/>
    </row>
    <row r="7136" spans="14:17">
      <c r="N7136" s="30"/>
      <c r="Q7136" s="30"/>
    </row>
    <row r="7137" spans="14:17">
      <c r="N7137" s="30"/>
      <c r="Q7137" s="30"/>
    </row>
    <row r="7138" spans="14:17">
      <c r="N7138" s="30"/>
      <c r="Q7138" s="30"/>
    </row>
    <row r="7139" spans="14:17">
      <c r="N7139" s="30"/>
      <c r="Q7139" s="30"/>
    </row>
    <row r="7140" spans="14:17">
      <c r="N7140" s="30"/>
      <c r="Q7140" s="30"/>
    </row>
    <row r="7141" spans="14:17">
      <c r="N7141" s="30"/>
      <c r="Q7141" s="30"/>
    </row>
    <row r="7142" spans="14:17">
      <c r="N7142" s="30"/>
      <c r="Q7142" s="30"/>
    </row>
    <row r="7143" spans="14:17">
      <c r="N7143" s="30"/>
      <c r="Q7143" s="30"/>
    </row>
    <row r="7144" spans="14:17">
      <c r="N7144" s="30"/>
      <c r="Q7144" s="30"/>
    </row>
    <row r="7145" spans="14:17">
      <c r="N7145" s="30"/>
      <c r="Q7145" s="30"/>
    </row>
    <row r="7146" spans="14:17">
      <c r="N7146" s="30"/>
      <c r="Q7146" s="30"/>
    </row>
    <row r="7147" spans="14:17">
      <c r="N7147" s="30"/>
      <c r="Q7147" s="30"/>
    </row>
    <row r="7148" spans="14:17">
      <c r="N7148" s="30"/>
      <c r="Q7148" s="30"/>
    </row>
    <row r="7149" spans="14:17">
      <c r="N7149" s="30"/>
      <c r="Q7149" s="30"/>
    </row>
    <row r="7150" spans="14:17">
      <c r="N7150" s="30"/>
      <c r="Q7150" s="30"/>
    </row>
    <row r="7151" spans="14:17">
      <c r="N7151" s="30"/>
      <c r="Q7151" s="30"/>
    </row>
    <row r="7152" spans="14:17">
      <c r="N7152" s="30"/>
      <c r="Q7152" s="30"/>
    </row>
    <row r="7153" spans="14:17">
      <c r="N7153" s="30"/>
      <c r="Q7153" s="30"/>
    </row>
    <row r="7154" spans="14:17">
      <c r="N7154" s="30"/>
      <c r="Q7154" s="30"/>
    </row>
    <row r="7155" spans="14:17">
      <c r="N7155" s="30"/>
      <c r="Q7155" s="30"/>
    </row>
    <row r="7156" spans="14:17">
      <c r="N7156" s="30"/>
      <c r="Q7156" s="30"/>
    </row>
    <row r="7157" spans="14:17">
      <c r="N7157" s="30"/>
      <c r="Q7157" s="30"/>
    </row>
    <row r="7158" spans="14:17">
      <c r="N7158" s="30"/>
      <c r="Q7158" s="30"/>
    </row>
    <row r="7159" spans="14:17">
      <c r="N7159" s="30"/>
      <c r="Q7159" s="30"/>
    </row>
    <row r="7160" spans="14:17">
      <c r="N7160" s="30"/>
      <c r="Q7160" s="30"/>
    </row>
    <row r="7161" spans="14:17">
      <c r="N7161" s="30"/>
      <c r="Q7161" s="30"/>
    </row>
    <row r="7162" spans="14:17">
      <c r="N7162" s="30"/>
      <c r="Q7162" s="30"/>
    </row>
    <row r="7163" spans="14:17">
      <c r="N7163" s="30"/>
      <c r="Q7163" s="30"/>
    </row>
    <row r="7164" spans="14:17">
      <c r="N7164" s="30"/>
      <c r="Q7164" s="30"/>
    </row>
    <row r="7165" spans="14:17">
      <c r="N7165" s="30"/>
      <c r="Q7165" s="30"/>
    </row>
    <row r="7166" spans="14:17">
      <c r="N7166" s="30"/>
      <c r="Q7166" s="30"/>
    </row>
    <row r="7167" spans="14:17">
      <c r="N7167" s="30"/>
      <c r="Q7167" s="30"/>
    </row>
    <row r="7168" spans="14:17">
      <c r="N7168" s="30"/>
      <c r="Q7168" s="30"/>
    </row>
    <row r="7169" spans="14:17">
      <c r="N7169" s="30"/>
      <c r="Q7169" s="30"/>
    </row>
    <row r="7170" spans="14:17">
      <c r="N7170" s="30"/>
      <c r="Q7170" s="30"/>
    </row>
    <row r="7171" spans="14:17">
      <c r="N7171" s="30"/>
      <c r="Q7171" s="30"/>
    </row>
    <row r="7172" spans="14:17">
      <c r="N7172" s="30"/>
      <c r="Q7172" s="30"/>
    </row>
    <row r="7173" spans="14:17">
      <c r="N7173" s="30"/>
      <c r="Q7173" s="30"/>
    </row>
    <row r="7174" spans="14:17">
      <c r="N7174" s="30"/>
      <c r="Q7174" s="30"/>
    </row>
    <row r="7175" spans="14:17">
      <c r="N7175" s="30"/>
      <c r="Q7175" s="30"/>
    </row>
    <row r="7176" spans="14:17">
      <c r="N7176" s="30"/>
      <c r="Q7176" s="30"/>
    </row>
    <row r="7177" spans="14:17">
      <c r="N7177" s="30"/>
      <c r="Q7177" s="30"/>
    </row>
    <row r="7178" spans="14:17">
      <c r="N7178" s="30"/>
      <c r="Q7178" s="30"/>
    </row>
    <row r="7179" spans="14:17">
      <c r="N7179" s="30"/>
      <c r="Q7179" s="30"/>
    </row>
    <row r="7180" spans="14:17">
      <c r="N7180" s="30"/>
      <c r="Q7180" s="30"/>
    </row>
    <row r="7181" spans="14:17">
      <c r="N7181" s="30"/>
      <c r="Q7181" s="30"/>
    </row>
    <row r="7182" spans="14:17">
      <c r="N7182" s="30"/>
      <c r="Q7182" s="30"/>
    </row>
    <row r="7183" spans="14:17">
      <c r="N7183" s="30"/>
      <c r="Q7183" s="30"/>
    </row>
    <row r="7184" spans="14:17">
      <c r="N7184" s="30"/>
      <c r="Q7184" s="30"/>
    </row>
    <row r="7185" spans="14:17">
      <c r="N7185" s="30"/>
      <c r="Q7185" s="30"/>
    </row>
    <row r="7186" spans="14:17">
      <c r="N7186" s="30"/>
      <c r="Q7186" s="30"/>
    </row>
    <row r="7187" spans="14:17">
      <c r="N7187" s="30"/>
      <c r="Q7187" s="30"/>
    </row>
    <row r="7188" spans="14:17">
      <c r="N7188" s="30"/>
      <c r="Q7188" s="30"/>
    </row>
    <row r="7189" spans="14:17">
      <c r="N7189" s="30"/>
      <c r="Q7189" s="30"/>
    </row>
    <row r="7190" spans="14:17">
      <c r="N7190" s="30"/>
      <c r="Q7190" s="30"/>
    </row>
    <row r="7191" spans="14:17">
      <c r="N7191" s="30"/>
      <c r="Q7191" s="30"/>
    </row>
    <row r="7192" spans="14:17">
      <c r="N7192" s="30"/>
      <c r="Q7192" s="30"/>
    </row>
    <row r="7193" spans="14:17">
      <c r="N7193" s="30"/>
      <c r="Q7193" s="30"/>
    </row>
    <row r="7194" spans="14:17">
      <c r="N7194" s="30"/>
      <c r="Q7194" s="30"/>
    </row>
    <row r="7195" spans="14:17">
      <c r="N7195" s="30"/>
      <c r="Q7195" s="30"/>
    </row>
    <row r="7196" spans="14:17">
      <c r="N7196" s="30"/>
      <c r="Q7196" s="30"/>
    </row>
    <row r="7197" spans="14:17">
      <c r="N7197" s="30"/>
      <c r="Q7197" s="30"/>
    </row>
    <row r="7198" spans="14:17">
      <c r="N7198" s="30"/>
      <c r="Q7198" s="30"/>
    </row>
    <row r="7199" spans="14:17">
      <c r="N7199" s="30"/>
      <c r="Q7199" s="30"/>
    </row>
    <row r="7200" spans="14:17">
      <c r="N7200" s="30"/>
      <c r="Q7200" s="30"/>
    </row>
    <row r="7201" spans="14:17">
      <c r="N7201" s="30"/>
      <c r="Q7201" s="30"/>
    </row>
    <row r="7202" spans="14:17">
      <c r="N7202" s="30"/>
      <c r="Q7202" s="30"/>
    </row>
    <row r="7203" spans="14:17">
      <c r="N7203" s="30"/>
      <c r="Q7203" s="30"/>
    </row>
    <row r="7204" spans="14:17">
      <c r="N7204" s="30"/>
      <c r="Q7204" s="30"/>
    </row>
    <row r="7205" spans="14:17">
      <c r="N7205" s="30"/>
      <c r="Q7205" s="30"/>
    </row>
    <row r="7206" spans="14:17">
      <c r="N7206" s="30"/>
      <c r="Q7206" s="30"/>
    </row>
    <row r="7207" spans="14:17">
      <c r="N7207" s="30"/>
      <c r="Q7207" s="30"/>
    </row>
    <row r="7208" spans="14:17">
      <c r="N7208" s="30"/>
      <c r="Q7208" s="30"/>
    </row>
    <row r="7209" spans="14:17">
      <c r="N7209" s="30"/>
      <c r="Q7209" s="30"/>
    </row>
    <row r="7210" spans="14:17">
      <c r="N7210" s="30"/>
      <c r="Q7210" s="30"/>
    </row>
    <row r="7211" spans="14:17">
      <c r="N7211" s="30"/>
      <c r="Q7211" s="30"/>
    </row>
    <row r="7212" spans="14:17">
      <c r="N7212" s="30"/>
      <c r="Q7212" s="30"/>
    </row>
    <row r="7213" spans="14:17">
      <c r="N7213" s="30"/>
      <c r="Q7213" s="30"/>
    </row>
    <row r="7214" spans="14:17">
      <c r="N7214" s="30"/>
      <c r="Q7214" s="30"/>
    </row>
    <row r="7215" spans="14:17">
      <c r="N7215" s="30"/>
      <c r="Q7215" s="30"/>
    </row>
    <row r="7216" spans="14:17">
      <c r="N7216" s="30"/>
      <c r="Q7216" s="30"/>
    </row>
    <row r="7217" spans="14:17">
      <c r="N7217" s="30"/>
      <c r="Q7217" s="30"/>
    </row>
    <row r="7218" spans="14:17">
      <c r="N7218" s="30"/>
      <c r="Q7218" s="30"/>
    </row>
    <row r="7219" spans="14:17">
      <c r="N7219" s="30"/>
      <c r="Q7219" s="30"/>
    </row>
    <row r="7220" spans="14:17">
      <c r="N7220" s="30"/>
      <c r="Q7220" s="30"/>
    </row>
    <row r="7221" spans="14:17">
      <c r="N7221" s="30"/>
      <c r="Q7221" s="30"/>
    </row>
    <row r="7222" spans="14:17">
      <c r="N7222" s="30"/>
      <c r="Q7222" s="30"/>
    </row>
    <row r="7223" spans="14:17">
      <c r="N7223" s="30"/>
      <c r="Q7223" s="30"/>
    </row>
    <row r="7224" spans="14:17">
      <c r="N7224" s="30"/>
      <c r="Q7224" s="30"/>
    </row>
    <row r="7225" spans="14:17">
      <c r="N7225" s="30"/>
      <c r="Q7225" s="30"/>
    </row>
    <row r="7226" spans="14:17">
      <c r="N7226" s="30"/>
      <c r="Q7226" s="30"/>
    </row>
    <row r="7227" spans="14:17">
      <c r="N7227" s="30"/>
      <c r="Q7227" s="30"/>
    </row>
    <row r="7228" spans="14:17">
      <c r="N7228" s="30"/>
      <c r="Q7228" s="30"/>
    </row>
    <row r="7229" spans="14:17">
      <c r="N7229" s="30"/>
      <c r="Q7229" s="30"/>
    </row>
    <row r="7230" spans="14:17">
      <c r="N7230" s="30"/>
      <c r="Q7230" s="30"/>
    </row>
    <row r="7231" spans="14:17">
      <c r="N7231" s="30"/>
      <c r="Q7231" s="30"/>
    </row>
    <row r="7232" spans="14:17">
      <c r="N7232" s="30"/>
      <c r="Q7232" s="30"/>
    </row>
    <row r="7233" spans="14:17">
      <c r="N7233" s="30"/>
      <c r="Q7233" s="30"/>
    </row>
    <row r="7234" spans="14:17">
      <c r="N7234" s="30"/>
      <c r="Q7234" s="30"/>
    </row>
    <row r="7235" spans="14:17">
      <c r="N7235" s="30"/>
      <c r="Q7235" s="30"/>
    </row>
    <row r="7236" spans="14:17">
      <c r="N7236" s="30"/>
      <c r="Q7236" s="30"/>
    </row>
    <row r="7237" spans="14:17">
      <c r="N7237" s="30"/>
      <c r="Q7237" s="30"/>
    </row>
    <row r="7238" spans="14:17">
      <c r="N7238" s="30"/>
      <c r="Q7238" s="30"/>
    </row>
    <row r="7239" spans="14:17">
      <c r="N7239" s="30"/>
      <c r="Q7239" s="30"/>
    </row>
    <row r="7240" spans="14:17">
      <c r="N7240" s="30"/>
      <c r="Q7240" s="30"/>
    </row>
    <row r="7241" spans="14:17">
      <c r="N7241" s="30"/>
      <c r="Q7241" s="30"/>
    </row>
    <row r="7242" spans="14:17">
      <c r="N7242" s="30"/>
      <c r="Q7242" s="30"/>
    </row>
    <row r="7243" spans="14:17">
      <c r="N7243" s="30"/>
      <c r="Q7243" s="30"/>
    </row>
    <row r="7244" spans="14:17">
      <c r="N7244" s="30"/>
      <c r="Q7244" s="30"/>
    </row>
    <row r="7245" spans="14:17">
      <c r="N7245" s="30"/>
      <c r="Q7245" s="30"/>
    </row>
    <row r="7246" spans="14:17">
      <c r="N7246" s="30"/>
      <c r="Q7246" s="30"/>
    </row>
    <row r="7247" spans="14:17">
      <c r="N7247" s="30"/>
      <c r="Q7247" s="30"/>
    </row>
    <row r="7248" spans="14:17">
      <c r="N7248" s="30"/>
      <c r="Q7248" s="30"/>
    </row>
    <row r="7249" spans="14:17">
      <c r="N7249" s="30"/>
      <c r="Q7249" s="30"/>
    </row>
    <row r="7250" spans="14:17">
      <c r="N7250" s="30"/>
      <c r="Q7250" s="30"/>
    </row>
    <row r="7251" spans="14:17">
      <c r="N7251" s="30"/>
      <c r="Q7251" s="30"/>
    </row>
    <row r="7252" spans="14:17">
      <c r="N7252" s="30"/>
      <c r="Q7252" s="30"/>
    </row>
    <row r="7253" spans="14:17">
      <c r="N7253" s="30"/>
      <c r="Q7253" s="30"/>
    </row>
    <row r="7254" spans="14:17">
      <c r="N7254" s="30"/>
      <c r="Q7254" s="30"/>
    </row>
    <row r="7255" spans="14:17">
      <c r="N7255" s="30"/>
      <c r="Q7255" s="30"/>
    </row>
    <row r="7256" spans="14:17">
      <c r="N7256" s="30"/>
      <c r="Q7256" s="30"/>
    </row>
    <row r="7257" spans="14:17">
      <c r="N7257" s="30"/>
      <c r="Q7257" s="30"/>
    </row>
    <row r="7258" spans="14:17">
      <c r="N7258" s="30"/>
      <c r="Q7258" s="30"/>
    </row>
    <row r="7259" spans="14:17">
      <c r="N7259" s="30"/>
      <c r="Q7259" s="30"/>
    </row>
    <row r="7260" spans="14:17">
      <c r="N7260" s="30"/>
      <c r="Q7260" s="30"/>
    </row>
    <row r="7261" spans="14:17">
      <c r="N7261" s="30"/>
      <c r="Q7261" s="30"/>
    </row>
    <row r="7262" spans="14:17">
      <c r="N7262" s="30"/>
      <c r="Q7262" s="30"/>
    </row>
    <row r="7263" spans="14:17">
      <c r="N7263" s="30"/>
      <c r="Q7263" s="30"/>
    </row>
    <row r="7264" spans="14:17">
      <c r="N7264" s="30"/>
      <c r="Q7264" s="30"/>
    </row>
    <row r="7265" spans="14:17">
      <c r="N7265" s="30"/>
      <c r="Q7265" s="30"/>
    </row>
    <row r="7266" spans="14:17">
      <c r="N7266" s="30"/>
      <c r="Q7266" s="30"/>
    </row>
    <row r="7267" spans="14:17">
      <c r="N7267" s="30"/>
      <c r="Q7267" s="30"/>
    </row>
    <row r="7268" spans="14:17">
      <c r="N7268" s="30"/>
      <c r="Q7268" s="30"/>
    </row>
    <row r="7269" spans="14:17">
      <c r="N7269" s="30"/>
      <c r="Q7269" s="30"/>
    </row>
    <row r="7270" spans="14:17">
      <c r="N7270" s="30"/>
      <c r="Q7270" s="30"/>
    </row>
    <row r="7271" spans="14:17">
      <c r="N7271" s="30"/>
      <c r="Q7271" s="30"/>
    </row>
    <row r="7272" spans="14:17">
      <c r="N7272" s="30"/>
      <c r="Q7272" s="30"/>
    </row>
    <row r="7273" spans="14:17">
      <c r="N7273" s="30"/>
      <c r="Q7273" s="30"/>
    </row>
    <row r="7274" spans="14:17">
      <c r="N7274" s="30"/>
      <c r="Q7274" s="30"/>
    </row>
    <row r="7275" spans="14:17">
      <c r="N7275" s="30"/>
      <c r="Q7275" s="30"/>
    </row>
    <row r="7276" spans="14:17">
      <c r="N7276" s="30"/>
      <c r="Q7276" s="30"/>
    </row>
    <row r="7277" spans="14:17">
      <c r="N7277" s="30"/>
      <c r="Q7277" s="30"/>
    </row>
    <row r="7278" spans="14:17">
      <c r="N7278" s="30"/>
      <c r="Q7278" s="30"/>
    </row>
    <row r="7279" spans="14:17">
      <c r="N7279" s="30"/>
      <c r="Q7279" s="30"/>
    </row>
    <row r="7280" spans="14:17">
      <c r="N7280" s="30"/>
      <c r="Q7280" s="30"/>
    </row>
    <row r="7281" spans="14:17">
      <c r="N7281" s="30"/>
      <c r="Q7281" s="30"/>
    </row>
    <row r="7282" spans="14:17">
      <c r="N7282" s="30"/>
      <c r="Q7282" s="30"/>
    </row>
    <row r="7283" spans="14:17">
      <c r="N7283" s="30"/>
      <c r="Q7283" s="30"/>
    </row>
    <row r="7284" spans="14:17">
      <c r="N7284" s="30"/>
      <c r="Q7284" s="30"/>
    </row>
    <row r="7285" spans="14:17">
      <c r="N7285" s="30"/>
      <c r="Q7285" s="30"/>
    </row>
    <row r="7286" spans="14:17">
      <c r="N7286" s="30"/>
      <c r="Q7286" s="30"/>
    </row>
    <row r="7287" spans="14:17">
      <c r="N7287" s="30"/>
      <c r="Q7287" s="30"/>
    </row>
    <row r="7288" spans="14:17">
      <c r="N7288" s="30"/>
      <c r="Q7288" s="30"/>
    </row>
    <row r="7289" spans="14:17">
      <c r="N7289" s="30"/>
      <c r="Q7289" s="30"/>
    </row>
    <row r="7290" spans="14:17">
      <c r="N7290" s="30"/>
      <c r="Q7290" s="30"/>
    </row>
    <row r="7291" spans="14:17">
      <c r="N7291" s="30"/>
      <c r="Q7291" s="30"/>
    </row>
    <row r="7292" spans="14:17">
      <c r="N7292" s="30"/>
      <c r="Q7292" s="30"/>
    </row>
    <row r="7293" spans="14:17">
      <c r="N7293" s="30"/>
      <c r="Q7293" s="30"/>
    </row>
    <row r="7294" spans="14:17">
      <c r="N7294" s="30"/>
      <c r="Q7294" s="30"/>
    </row>
    <row r="7295" spans="14:17">
      <c r="N7295" s="30"/>
      <c r="Q7295" s="30"/>
    </row>
    <row r="7296" spans="14:17">
      <c r="N7296" s="30"/>
      <c r="Q7296" s="30"/>
    </row>
    <row r="7297" spans="14:17">
      <c r="N7297" s="30"/>
      <c r="Q7297" s="30"/>
    </row>
    <row r="7298" spans="14:17">
      <c r="N7298" s="30"/>
      <c r="Q7298" s="30"/>
    </row>
    <row r="7299" spans="14:17">
      <c r="N7299" s="30"/>
      <c r="Q7299" s="30"/>
    </row>
    <row r="7300" spans="14:17">
      <c r="N7300" s="30"/>
      <c r="Q7300" s="30"/>
    </row>
    <row r="7301" spans="14:17">
      <c r="N7301" s="30"/>
      <c r="Q7301" s="30"/>
    </row>
    <row r="7302" spans="14:17">
      <c r="N7302" s="30"/>
      <c r="Q7302" s="30"/>
    </row>
    <row r="7303" spans="14:17">
      <c r="N7303" s="30"/>
      <c r="Q7303" s="30"/>
    </row>
    <row r="7304" spans="14:17">
      <c r="N7304" s="30"/>
      <c r="Q7304" s="30"/>
    </row>
    <row r="7305" spans="14:17">
      <c r="N7305" s="30"/>
      <c r="Q7305" s="30"/>
    </row>
    <row r="7306" spans="14:17">
      <c r="N7306" s="30"/>
      <c r="Q7306" s="30"/>
    </row>
    <row r="7307" spans="14:17">
      <c r="N7307" s="30"/>
      <c r="Q7307" s="30"/>
    </row>
    <row r="7308" spans="14:17">
      <c r="N7308" s="30"/>
      <c r="Q7308" s="30"/>
    </row>
    <row r="7309" spans="14:17">
      <c r="N7309" s="30"/>
      <c r="Q7309" s="30"/>
    </row>
    <row r="7310" spans="14:17">
      <c r="N7310" s="30"/>
      <c r="Q7310" s="30"/>
    </row>
    <row r="7311" spans="14:17">
      <c r="N7311" s="30"/>
      <c r="Q7311" s="30"/>
    </row>
    <row r="7312" spans="14:17">
      <c r="N7312" s="30"/>
      <c r="Q7312" s="30"/>
    </row>
    <row r="7313" spans="14:17">
      <c r="N7313" s="30"/>
      <c r="Q7313" s="30"/>
    </row>
    <row r="7314" spans="14:17">
      <c r="N7314" s="30"/>
      <c r="Q7314" s="30"/>
    </row>
    <row r="7315" spans="14:17">
      <c r="N7315" s="30"/>
      <c r="Q7315" s="30"/>
    </row>
    <row r="7316" spans="14:17">
      <c r="N7316" s="30"/>
      <c r="Q7316" s="30"/>
    </row>
    <row r="7317" spans="14:17">
      <c r="N7317" s="30"/>
      <c r="Q7317" s="30"/>
    </row>
    <row r="7318" spans="14:17">
      <c r="N7318" s="30"/>
      <c r="Q7318" s="30"/>
    </row>
    <row r="7319" spans="14:17">
      <c r="N7319" s="30"/>
      <c r="Q7319" s="30"/>
    </row>
    <row r="7320" spans="14:17">
      <c r="N7320" s="30"/>
      <c r="Q7320" s="30"/>
    </row>
    <row r="7321" spans="14:17">
      <c r="N7321" s="30"/>
      <c r="Q7321" s="30"/>
    </row>
    <row r="7322" spans="14:17">
      <c r="N7322" s="30"/>
      <c r="Q7322" s="30"/>
    </row>
    <row r="7323" spans="14:17">
      <c r="N7323" s="30"/>
      <c r="Q7323" s="30"/>
    </row>
    <row r="7324" spans="14:17">
      <c r="N7324" s="30"/>
      <c r="Q7324" s="30"/>
    </row>
    <row r="7325" spans="14:17">
      <c r="N7325" s="30"/>
      <c r="Q7325" s="30"/>
    </row>
    <row r="7326" spans="14:17">
      <c r="N7326" s="30"/>
      <c r="Q7326" s="30"/>
    </row>
    <row r="7327" spans="14:17">
      <c r="N7327" s="30"/>
      <c r="Q7327" s="30"/>
    </row>
    <row r="7328" spans="14:17">
      <c r="N7328" s="30"/>
      <c r="Q7328" s="30"/>
    </row>
    <row r="7329" spans="14:17">
      <c r="N7329" s="30"/>
      <c r="Q7329" s="30"/>
    </row>
    <row r="7330" spans="14:17">
      <c r="N7330" s="30"/>
      <c r="Q7330" s="30"/>
    </row>
    <row r="7331" spans="14:17">
      <c r="N7331" s="30"/>
      <c r="Q7331" s="30"/>
    </row>
    <row r="7332" spans="14:17">
      <c r="N7332" s="30"/>
      <c r="Q7332" s="30"/>
    </row>
    <row r="7333" spans="14:17">
      <c r="N7333" s="30"/>
      <c r="Q7333" s="30"/>
    </row>
    <row r="7334" spans="14:17">
      <c r="N7334" s="30"/>
      <c r="Q7334" s="30"/>
    </row>
    <row r="7335" spans="14:17">
      <c r="N7335" s="30"/>
      <c r="Q7335" s="30"/>
    </row>
    <row r="7336" spans="14:17">
      <c r="N7336" s="30"/>
      <c r="Q7336" s="30"/>
    </row>
    <row r="7337" spans="14:17">
      <c r="N7337" s="30"/>
      <c r="Q7337" s="30"/>
    </row>
    <row r="7338" spans="14:17">
      <c r="N7338" s="30"/>
      <c r="Q7338" s="30"/>
    </row>
    <row r="7339" spans="14:17">
      <c r="N7339" s="30"/>
      <c r="Q7339" s="30"/>
    </row>
    <row r="7340" spans="14:17">
      <c r="N7340" s="30"/>
      <c r="Q7340" s="30"/>
    </row>
    <row r="7341" spans="14:17">
      <c r="N7341" s="30"/>
      <c r="Q7341" s="30"/>
    </row>
    <row r="7342" spans="14:17">
      <c r="N7342" s="30"/>
      <c r="Q7342" s="30"/>
    </row>
    <row r="7343" spans="14:17">
      <c r="N7343" s="30"/>
      <c r="Q7343" s="30"/>
    </row>
    <row r="7344" spans="14:17">
      <c r="N7344" s="30"/>
      <c r="Q7344" s="30"/>
    </row>
    <row r="7345" spans="14:17">
      <c r="N7345" s="30"/>
      <c r="Q7345" s="30"/>
    </row>
    <row r="7346" spans="14:17">
      <c r="N7346" s="30"/>
      <c r="Q7346" s="30"/>
    </row>
    <row r="7347" spans="14:17">
      <c r="N7347" s="30"/>
      <c r="Q7347" s="30"/>
    </row>
    <row r="7348" spans="14:17">
      <c r="N7348" s="30"/>
      <c r="Q7348" s="30"/>
    </row>
    <row r="7349" spans="14:17">
      <c r="N7349" s="30"/>
      <c r="Q7349" s="30"/>
    </row>
    <row r="7350" spans="14:17">
      <c r="N7350" s="30"/>
      <c r="Q7350" s="30"/>
    </row>
    <row r="7351" spans="14:17">
      <c r="N7351" s="30"/>
      <c r="Q7351" s="30"/>
    </row>
    <row r="7352" spans="14:17">
      <c r="N7352" s="30"/>
      <c r="Q7352" s="30"/>
    </row>
    <row r="7353" spans="14:17">
      <c r="N7353" s="30"/>
      <c r="Q7353" s="30"/>
    </row>
    <row r="7354" spans="14:17">
      <c r="N7354" s="30"/>
      <c r="Q7354" s="30"/>
    </row>
    <row r="7355" spans="14:17">
      <c r="N7355" s="30"/>
      <c r="Q7355" s="30"/>
    </row>
    <row r="7356" spans="14:17">
      <c r="N7356" s="30"/>
      <c r="Q7356" s="30"/>
    </row>
    <row r="7357" spans="14:17">
      <c r="N7357" s="30"/>
      <c r="Q7357" s="30"/>
    </row>
    <row r="7358" spans="14:17">
      <c r="N7358" s="30"/>
      <c r="Q7358" s="30"/>
    </row>
    <row r="7359" spans="14:17">
      <c r="N7359" s="30"/>
      <c r="Q7359" s="30"/>
    </row>
    <row r="7360" spans="14:17">
      <c r="N7360" s="30"/>
      <c r="Q7360" s="30"/>
    </row>
    <row r="7361" spans="14:17">
      <c r="N7361" s="30"/>
      <c r="Q7361" s="30"/>
    </row>
    <row r="7362" spans="14:17">
      <c r="N7362" s="30"/>
      <c r="Q7362" s="30"/>
    </row>
    <row r="7363" spans="14:17">
      <c r="N7363" s="30"/>
      <c r="Q7363" s="30"/>
    </row>
    <row r="7364" spans="14:17">
      <c r="N7364" s="30"/>
      <c r="Q7364" s="30"/>
    </row>
    <row r="7365" spans="14:17">
      <c r="N7365" s="30"/>
      <c r="Q7365" s="30"/>
    </row>
    <row r="7366" spans="14:17">
      <c r="N7366" s="30"/>
      <c r="Q7366" s="30"/>
    </row>
    <row r="7367" spans="14:17">
      <c r="N7367" s="30"/>
      <c r="Q7367" s="30"/>
    </row>
    <row r="7368" spans="14:17">
      <c r="N7368" s="30"/>
      <c r="Q7368" s="30"/>
    </row>
    <row r="7369" spans="14:17">
      <c r="N7369" s="30"/>
      <c r="Q7369" s="30"/>
    </row>
    <row r="7370" spans="14:17">
      <c r="N7370" s="30"/>
      <c r="Q7370" s="30"/>
    </row>
    <row r="7371" spans="14:17">
      <c r="N7371" s="30"/>
      <c r="Q7371" s="30"/>
    </row>
    <row r="7372" spans="14:17">
      <c r="N7372" s="30"/>
      <c r="Q7372" s="30"/>
    </row>
    <row r="7373" spans="14:17">
      <c r="N7373" s="30"/>
      <c r="Q7373" s="30"/>
    </row>
    <row r="7374" spans="14:17">
      <c r="N7374" s="30"/>
      <c r="Q7374" s="30"/>
    </row>
    <row r="7375" spans="14:17">
      <c r="N7375" s="30"/>
      <c r="Q7375" s="30"/>
    </row>
    <row r="7376" spans="14:17">
      <c r="N7376" s="30"/>
      <c r="Q7376" s="30"/>
    </row>
    <row r="7377" spans="14:17">
      <c r="N7377" s="30"/>
      <c r="Q7377" s="30"/>
    </row>
    <row r="7378" spans="14:17">
      <c r="N7378" s="30"/>
      <c r="Q7378" s="30"/>
    </row>
    <row r="7379" spans="14:17">
      <c r="N7379" s="30"/>
      <c r="Q7379" s="30"/>
    </row>
    <row r="7380" spans="14:17">
      <c r="N7380" s="30"/>
      <c r="Q7380" s="30"/>
    </row>
    <row r="7381" spans="14:17">
      <c r="N7381" s="30"/>
      <c r="Q7381" s="30"/>
    </row>
    <row r="7382" spans="14:17">
      <c r="N7382" s="30"/>
      <c r="Q7382" s="30"/>
    </row>
    <row r="7383" spans="14:17">
      <c r="N7383" s="30"/>
      <c r="Q7383" s="30"/>
    </row>
    <row r="7384" spans="14:17">
      <c r="N7384" s="30"/>
      <c r="Q7384" s="30"/>
    </row>
    <row r="7385" spans="14:17">
      <c r="N7385" s="30"/>
      <c r="Q7385" s="30"/>
    </row>
    <row r="7386" spans="14:17">
      <c r="N7386" s="30"/>
      <c r="Q7386" s="30"/>
    </row>
    <row r="7387" spans="14:17">
      <c r="N7387" s="30"/>
      <c r="Q7387" s="30"/>
    </row>
    <row r="7388" spans="14:17">
      <c r="N7388" s="30"/>
      <c r="Q7388" s="30"/>
    </row>
    <row r="7389" spans="14:17">
      <c r="N7389" s="30"/>
      <c r="Q7389" s="30"/>
    </row>
    <row r="7390" spans="14:17">
      <c r="N7390" s="30"/>
      <c r="Q7390" s="30"/>
    </row>
    <row r="7391" spans="14:17">
      <c r="N7391" s="30"/>
      <c r="Q7391" s="30"/>
    </row>
    <row r="7392" spans="14:17">
      <c r="N7392" s="30"/>
      <c r="Q7392" s="30"/>
    </row>
    <row r="7393" spans="14:17">
      <c r="N7393" s="30"/>
      <c r="Q7393" s="30"/>
    </row>
    <row r="7394" spans="14:17">
      <c r="N7394" s="30"/>
      <c r="Q7394" s="30"/>
    </row>
    <row r="7395" spans="14:17">
      <c r="N7395" s="30"/>
      <c r="Q7395" s="30"/>
    </row>
    <row r="7396" spans="14:17">
      <c r="N7396" s="30"/>
      <c r="Q7396" s="30"/>
    </row>
    <row r="7397" spans="14:17">
      <c r="N7397" s="30"/>
      <c r="Q7397" s="30"/>
    </row>
    <row r="7398" spans="14:17">
      <c r="N7398" s="30"/>
      <c r="Q7398" s="30"/>
    </row>
    <row r="7399" spans="14:17">
      <c r="N7399" s="30"/>
      <c r="Q7399" s="30"/>
    </row>
    <row r="7400" spans="14:17">
      <c r="N7400" s="30"/>
      <c r="Q7400" s="30"/>
    </row>
    <row r="7401" spans="14:17">
      <c r="N7401" s="30"/>
      <c r="Q7401" s="30"/>
    </row>
    <row r="7402" spans="14:17">
      <c r="N7402" s="30"/>
      <c r="Q7402" s="30"/>
    </row>
    <row r="7403" spans="14:17">
      <c r="N7403" s="30"/>
      <c r="Q7403" s="30"/>
    </row>
    <row r="7404" spans="14:17">
      <c r="N7404" s="30"/>
      <c r="Q7404" s="30"/>
    </row>
    <row r="7405" spans="14:17">
      <c r="N7405" s="30"/>
      <c r="Q7405" s="30"/>
    </row>
    <row r="7406" spans="14:17">
      <c r="N7406" s="30"/>
      <c r="Q7406" s="30"/>
    </row>
    <row r="7407" spans="14:17">
      <c r="N7407" s="30"/>
      <c r="Q7407" s="30"/>
    </row>
    <row r="7408" spans="14:17">
      <c r="N7408" s="30"/>
      <c r="Q7408" s="30"/>
    </row>
    <row r="7409" spans="14:17">
      <c r="N7409" s="30"/>
      <c r="Q7409" s="30"/>
    </row>
    <row r="7410" spans="14:17">
      <c r="N7410" s="30"/>
      <c r="Q7410" s="30"/>
    </row>
    <row r="7411" spans="14:17">
      <c r="N7411" s="30"/>
      <c r="Q7411" s="30"/>
    </row>
    <row r="7412" spans="14:17">
      <c r="N7412" s="30"/>
      <c r="Q7412" s="30"/>
    </row>
    <row r="7413" spans="14:17">
      <c r="N7413" s="30"/>
      <c r="Q7413" s="30"/>
    </row>
    <row r="7414" spans="14:17">
      <c r="N7414" s="30"/>
      <c r="Q7414" s="30"/>
    </row>
    <row r="7415" spans="14:17">
      <c r="N7415" s="30"/>
      <c r="Q7415" s="30"/>
    </row>
    <row r="7416" spans="14:17">
      <c r="N7416" s="30"/>
      <c r="Q7416" s="30"/>
    </row>
    <row r="7417" spans="14:17">
      <c r="N7417" s="30"/>
      <c r="Q7417" s="30"/>
    </row>
    <row r="7418" spans="14:17">
      <c r="N7418" s="30"/>
      <c r="Q7418" s="30"/>
    </row>
    <row r="7419" spans="14:17">
      <c r="N7419" s="30"/>
      <c r="Q7419" s="30"/>
    </row>
    <row r="7420" spans="14:17">
      <c r="N7420" s="30"/>
      <c r="Q7420" s="30"/>
    </row>
    <row r="7421" spans="14:17">
      <c r="N7421" s="30"/>
      <c r="Q7421" s="30"/>
    </row>
    <row r="7422" spans="14:17">
      <c r="N7422" s="30"/>
      <c r="Q7422" s="30"/>
    </row>
    <row r="7423" spans="14:17">
      <c r="N7423" s="30"/>
      <c r="Q7423" s="30"/>
    </row>
    <row r="7424" spans="14:17">
      <c r="N7424" s="30"/>
      <c r="Q7424" s="30"/>
    </row>
    <row r="7425" spans="14:17">
      <c r="N7425" s="30"/>
      <c r="Q7425" s="30"/>
    </row>
    <row r="7426" spans="14:17">
      <c r="N7426" s="30"/>
      <c r="Q7426" s="30"/>
    </row>
    <row r="7427" spans="14:17">
      <c r="N7427" s="30"/>
      <c r="Q7427" s="30"/>
    </row>
    <row r="7428" spans="14:17">
      <c r="N7428" s="30"/>
      <c r="Q7428" s="30"/>
    </row>
    <row r="7429" spans="14:17">
      <c r="N7429" s="30"/>
      <c r="Q7429" s="30"/>
    </row>
    <row r="7430" spans="14:17">
      <c r="N7430" s="30"/>
      <c r="Q7430" s="30"/>
    </row>
    <row r="7431" spans="14:17">
      <c r="N7431" s="30"/>
      <c r="Q7431" s="30"/>
    </row>
    <row r="7432" spans="14:17">
      <c r="N7432" s="30"/>
      <c r="Q7432" s="30"/>
    </row>
    <row r="7433" spans="14:17">
      <c r="N7433" s="30"/>
      <c r="Q7433" s="30"/>
    </row>
    <row r="7434" spans="14:17">
      <c r="N7434" s="30"/>
      <c r="Q7434" s="30"/>
    </row>
    <row r="7435" spans="14:17">
      <c r="N7435" s="30"/>
      <c r="Q7435" s="30"/>
    </row>
    <row r="7436" spans="14:17">
      <c r="N7436" s="30"/>
      <c r="Q7436" s="30"/>
    </row>
    <row r="7437" spans="14:17">
      <c r="N7437" s="30"/>
      <c r="Q7437" s="30"/>
    </row>
    <row r="7438" spans="14:17">
      <c r="N7438" s="30"/>
      <c r="Q7438" s="30"/>
    </row>
    <row r="7439" spans="14:17">
      <c r="N7439" s="30"/>
      <c r="Q7439" s="30"/>
    </row>
    <row r="7440" spans="14:17">
      <c r="N7440" s="30"/>
      <c r="Q7440" s="30"/>
    </row>
    <row r="7441" spans="14:17">
      <c r="N7441" s="30"/>
      <c r="Q7441" s="30"/>
    </row>
    <row r="7442" spans="14:17">
      <c r="N7442" s="30"/>
      <c r="Q7442" s="30"/>
    </row>
    <row r="7443" spans="14:17">
      <c r="N7443" s="30"/>
      <c r="Q7443" s="30"/>
    </row>
    <row r="7444" spans="14:17">
      <c r="N7444" s="30"/>
      <c r="Q7444" s="30"/>
    </row>
    <row r="7445" spans="14:17">
      <c r="N7445" s="30"/>
      <c r="Q7445" s="30"/>
    </row>
    <row r="7446" spans="14:17">
      <c r="N7446" s="30"/>
      <c r="Q7446" s="30"/>
    </row>
    <row r="7447" spans="14:17">
      <c r="N7447" s="30"/>
      <c r="Q7447" s="30"/>
    </row>
    <row r="7448" spans="14:17">
      <c r="N7448" s="30"/>
      <c r="Q7448" s="30"/>
    </row>
    <row r="7449" spans="14:17">
      <c r="N7449" s="30"/>
      <c r="Q7449" s="30"/>
    </row>
    <row r="7450" spans="14:17">
      <c r="N7450" s="30"/>
      <c r="Q7450" s="30"/>
    </row>
    <row r="7451" spans="14:17">
      <c r="N7451" s="30"/>
      <c r="Q7451" s="30"/>
    </row>
    <row r="7452" spans="14:17">
      <c r="N7452" s="30"/>
      <c r="Q7452" s="30"/>
    </row>
    <row r="7453" spans="14:17">
      <c r="N7453" s="30"/>
      <c r="Q7453" s="30"/>
    </row>
    <row r="7454" spans="14:17">
      <c r="N7454" s="30"/>
      <c r="Q7454" s="30"/>
    </row>
    <row r="7455" spans="14:17">
      <c r="N7455" s="30"/>
      <c r="Q7455" s="30"/>
    </row>
    <row r="7456" spans="14:17">
      <c r="N7456" s="30"/>
      <c r="Q7456" s="30"/>
    </row>
    <row r="7457" spans="14:17">
      <c r="N7457" s="30"/>
      <c r="Q7457" s="30"/>
    </row>
    <row r="7458" spans="14:17">
      <c r="N7458" s="30"/>
      <c r="Q7458" s="30"/>
    </row>
    <row r="7459" spans="14:17">
      <c r="N7459" s="30"/>
      <c r="Q7459" s="30"/>
    </row>
    <row r="7460" spans="14:17">
      <c r="N7460" s="30"/>
      <c r="Q7460" s="30"/>
    </row>
    <row r="7461" spans="14:17">
      <c r="N7461" s="30"/>
      <c r="Q7461" s="30"/>
    </row>
    <row r="7462" spans="14:17">
      <c r="N7462" s="30"/>
      <c r="Q7462" s="30"/>
    </row>
    <row r="7463" spans="14:17">
      <c r="N7463" s="30"/>
      <c r="Q7463" s="30"/>
    </row>
    <row r="7464" spans="14:17">
      <c r="N7464" s="30"/>
      <c r="Q7464" s="30"/>
    </row>
    <row r="7465" spans="14:17">
      <c r="N7465" s="30"/>
      <c r="Q7465" s="30"/>
    </row>
    <row r="7466" spans="14:17">
      <c r="N7466" s="30"/>
      <c r="Q7466" s="30"/>
    </row>
    <row r="7467" spans="14:17">
      <c r="N7467" s="30"/>
      <c r="Q7467" s="30"/>
    </row>
    <row r="7468" spans="14:17">
      <c r="N7468" s="30"/>
      <c r="Q7468" s="30"/>
    </row>
    <row r="7469" spans="14:17">
      <c r="N7469" s="30"/>
      <c r="Q7469" s="30"/>
    </row>
    <row r="7470" spans="14:17">
      <c r="N7470" s="30"/>
      <c r="Q7470" s="30"/>
    </row>
    <row r="7471" spans="14:17">
      <c r="N7471" s="30"/>
      <c r="Q7471" s="30"/>
    </row>
    <row r="7472" spans="14:17">
      <c r="N7472" s="30"/>
      <c r="Q7472" s="30"/>
    </row>
    <row r="7473" spans="14:17">
      <c r="N7473" s="30"/>
      <c r="Q7473" s="30"/>
    </row>
    <row r="7474" spans="14:17">
      <c r="N7474" s="30"/>
      <c r="Q7474" s="30"/>
    </row>
    <row r="7475" spans="14:17">
      <c r="N7475" s="30"/>
      <c r="Q7475" s="30"/>
    </row>
    <row r="7476" spans="14:17">
      <c r="N7476" s="30"/>
      <c r="Q7476" s="30"/>
    </row>
    <row r="7477" spans="14:17">
      <c r="N7477" s="30"/>
      <c r="Q7477" s="30"/>
    </row>
    <row r="7478" spans="14:17">
      <c r="N7478" s="30"/>
      <c r="Q7478" s="30"/>
    </row>
    <row r="7479" spans="14:17">
      <c r="N7479" s="30"/>
      <c r="Q7479" s="30"/>
    </row>
    <row r="7480" spans="14:17">
      <c r="N7480" s="30"/>
      <c r="Q7480" s="30"/>
    </row>
    <row r="7481" spans="14:17">
      <c r="N7481" s="30"/>
      <c r="Q7481" s="30"/>
    </row>
    <row r="7482" spans="14:17">
      <c r="N7482" s="30"/>
      <c r="Q7482" s="30"/>
    </row>
    <row r="7483" spans="14:17">
      <c r="N7483" s="30"/>
      <c r="Q7483" s="30"/>
    </row>
    <row r="7484" spans="14:17">
      <c r="N7484" s="30"/>
      <c r="Q7484" s="30"/>
    </row>
    <row r="7485" spans="14:17">
      <c r="N7485" s="30"/>
      <c r="Q7485" s="30"/>
    </row>
    <row r="7486" spans="14:17">
      <c r="N7486" s="30"/>
      <c r="Q7486" s="30"/>
    </row>
    <row r="7487" spans="14:17">
      <c r="N7487" s="30"/>
      <c r="Q7487" s="30"/>
    </row>
    <row r="7488" spans="14:17">
      <c r="N7488" s="30"/>
      <c r="Q7488" s="30"/>
    </row>
    <row r="7489" spans="14:17">
      <c r="N7489" s="30"/>
      <c r="Q7489" s="30"/>
    </row>
    <row r="7490" spans="14:17">
      <c r="N7490" s="30"/>
      <c r="Q7490" s="30"/>
    </row>
    <row r="7491" spans="14:17">
      <c r="N7491" s="30"/>
      <c r="Q7491" s="30"/>
    </row>
    <row r="7492" spans="14:17">
      <c r="N7492" s="30"/>
      <c r="Q7492" s="30"/>
    </row>
    <row r="7493" spans="14:17">
      <c r="N7493" s="30"/>
      <c r="Q7493" s="30"/>
    </row>
    <row r="7494" spans="14:17">
      <c r="N7494" s="30"/>
      <c r="Q7494" s="30"/>
    </row>
    <row r="7495" spans="14:17">
      <c r="N7495" s="30"/>
      <c r="Q7495" s="30"/>
    </row>
    <row r="7496" spans="14:17">
      <c r="N7496" s="30"/>
      <c r="Q7496" s="30"/>
    </row>
    <row r="7497" spans="14:17">
      <c r="N7497" s="30"/>
      <c r="Q7497" s="30"/>
    </row>
    <row r="7498" spans="14:17">
      <c r="N7498" s="30"/>
      <c r="Q7498" s="30"/>
    </row>
    <row r="7499" spans="14:17">
      <c r="N7499" s="30"/>
      <c r="Q7499" s="30"/>
    </row>
    <row r="7500" spans="14:17">
      <c r="N7500" s="30"/>
      <c r="Q7500" s="30"/>
    </row>
    <row r="7501" spans="14:17">
      <c r="N7501" s="30"/>
      <c r="Q7501" s="30"/>
    </row>
    <row r="7502" spans="14:17">
      <c r="N7502" s="30"/>
      <c r="Q7502" s="30"/>
    </row>
    <row r="7503" spans="14:17">
      <c r="N7503" s="30"/>
      <c r="Q7503" s="30"/>
    </row>
    <row r="7504" spans="14:17">
      <c r="N7504" s="30"/>
      <c r="Q7504" s="30"/>
    </row>
    <row r="7505" spans="14:17">
      <c r="N7505" s="30"/>
      <c r="Q7505" s="30"/>
    </row>
    <row r="7506" spans="14:17">
      <c r="N7506" s="30"/>
      <c r="Q7506" s="30"/>
    </row>
    <row r="7507" spans="14:17">
      <c r="N7507" s="30"/>
      <c r="Q7507" s="30"/>
    </row>
    <row r="7508" spans="14:17">
      <c r="N7508" s="30"/>
      <c r="Q7508" s="30"/>
    </row>
    <row r="7509" spans="14:17">
      <c r="N7509" s="30"/>
      <c r="Q7509" s="30"/>
    </row>
    <row r="7510" spans="14:17">
      <c r="N7510" s="30"/>
      <c r="Q7510" s="30"/>
    </row>
    <row r="7511" spans="14:17">
      <c r="N7511" s="30"/>
      <c r="Q7511" s="30"/>
    </row>
    <row r="7512" spans="14:17">
      <c r="N7512" s="30"/>
      <c r="Q7512" s="30"/>
    </row>
    <row r="7513" spans="14:17">
      <c r="N7513" s="30"/>
      <c r="Q7513" s="30"/>
    </row>
    <row r="7514" spans="14:17">
      <c r="N7514" s="30"/>
      <c r="Q7514" s="30"/>
    </row>
    <row r="7515" spans="14:17">
      <c r="N7515" s="30"/>
      <c r="Q7515" s="30"/>
    </row>
    <row r="7516" spans="14:17">
      <c r="N7516" s="30"/>
      <c r="Q7516" s="30"/>
    </row>
    <row r="7517" spans="14:17">
      <c r="N7517" s="30"/>
      <c r="Q7517" s="30"/>
    </row>
    <row r="7518" spans="14:17">
      <c r="N7518" s="30"/>
      <c r="Q7518" s="30"/>
    </row>
    <row r="7519" spans="14:17">
      <c r="N7519" s="30"/>
      <c r="Q7519" s="30"/>
    </row>
    <row r="7520" spans="14:17">
      <c r="N7520" s="30"/>
      <c r="Q7520" s="30"/>
    </row>
    <row r="7521" spans="14:17">
      <c r="N7521" s="30"/>
      <c r="Q7521" s="30"/>
    </row>
    <row r="7522" spans="14:17">
      <c r="N7522" s="30"/>
      <c r="Q7522" s="30"/>
    </row>
    <row r="7523" spans="14:17">
      <c r="N7523" s="30"/>
      <c r="Q7523" s="30"/>
    </row>
    <row r="7524" spans="14:17">
      <c r="N7524" s="30"/>
      <c r="Q7524" s="30"/>
    </row>
    <row r="7525" spans="14:17">
      <c r="N7525" s="30"/>
      <c r="Q7525" s="30"/>
    </row>
    <row r="7526" spans="14:17">
      <c r="N7526" s="30"/>
      <c r="Q7526" s="30"/>
    </row>
    <row r="7527" spans="14:17">
      <c r="N7527" s="30"/>
      <c r="Q7527" s="30"/>
    </row>
    <row r="7528" spans="14:17">
      <c r="N7528" s="30"/>
      <c r="Q7528" s="30"/>
    </row>
    <row r="7529" spans="14:17">
      <c r="N7529" s="30"/>
      <c r="Q7529" s="30"/>
    </row>
    <row r="7530" spans="14:17">
      <c r="N7530" s="30"/>
      <c r="Q7530" s="30"/>
    </row>
    <row r="7531" spans="14:17">
      <c r="N7531" s="30"/>
      <c r="Q7531" s="30"/>
    </row>
    <row r="7532" spans="14:17">
      <c r="N7532" s="30"/>
      <c r="Q7532" s="30"/>
    </row>
    <row r="7533" spans="14:17">
      <c r="N7533" s="30"/>
      <c r="Q7533" s="30"/>
    </row>
    <row r="7534" spans="14:17">
      <c r="N7534" s="30"/>
      <c r="Q7534" s="30"/>
    </row>
    <row r="7535" spans="14:17">
      <c r="N7535" s="30"/>
      <c r="Q7535" s="30"/>
    </row>
    <row r="7536" spans="14:17">
      <c r="N7536" s="30"/>
      <c r="Q7536" s="30"/>
    </row>
    <row r="7537" spans="14:17">
      <c r="N7537" s="30"/>
      <c r="Q7537" s="30"/>
    </row>
    <row r="7538" spans="14:17">
      <c r="N7538" s="30"/>
      <c r="Q7538" s="30"/>
    </row>
    <row r="7539" spans="14:17">
      <c r="N7539" s="30"/>
      <c r="Q7539" s="30"/>
    </row>
    <row r="7540" spans="14:17">
      <c r="N7540" s="30"/>
      <c r="Q7540" s="30"/>
    </row>
    <row r="7541" spans="14:17">
      <c r="N7541" s="30"/>
      <c r="Q7541" s="30"/>
    </row>
    <row r="7542" spans="14:17">
      <c r="N7542" s="30"/>
      <c r="Q7542" s="30"/>
    </row>
    <row r="7543" spans="14:17">
      <c r="N7543" s="30"/>
      <c r="Q7543" s="30"/>
    </row>
    <row r="7544" spans="14:17">
      <c r="N7544" s="30"/>
      <c r="Q7544" s="30"/>
    </row>
    <row r="7545" spans="14:17">
      <c r="N7545" s="30"/>
      <c r="Q7545" s="30"/>
    </row>
    <row r="7546" spans="14:17">
      <c r="N7546" s="30"/>
      <c r="Q7546" s="30"/>
    </row>
    <row r="7547" spans="14:17">
      <c r="N7547" s="30"/>
      <c r="Q7547" s="30"/>
    </row>
    <row r="7548" spans="14:17">
      <c r="N7548" s="30"/>
      <c r="Q7548" s="30"/>
    </row>
    <row r="7549" spans="14:17">
      <c r="N7549" s="30"/>
      <c r="Q7549" s="30"/>
    </row>
    <row r="7550" spans="14:17">
      <c r="N7550" s="30"/>
      <c r="Q7550" s="30"/>
    </row>
    <row r="7551" spans="14:17">
      <c r="N7551" s="30"/>
      <c r="Q7551" s="30"/>
    </row>
    <row r="7552" spans="14:17">
      <c r="N7552" s="30"/>
      <c r="Q7552" s="30"/>
    </row>
    <row r="7553" spans="14:17">
      <c r="N7553" s="30"/>
      <c r="Q7553" s="30"/>
    </row>
    <row r="7554" spans="14:17">
      <c r="N7554" s="30"/>
      <c r="Q7554" s="30"/>
    </row>
    <row r="7555" spans="14:17">
      <c r="N7555" s="30"/>
      <c r="Q7555" s="30"/>
    </row>
    <row r="7556" spans="14:17">
      <c r="N7556" s="30"/>
      <c r="Q7556" s="30"/>
    </row>
    <row r="7557" spans="14:17">
      <c r="N7557" s="30"/>
      <c r="Q7557" s="30"/>
    </row>
    <row r="7558" spans="14:17">
      <c r="N7558" s="30"/>
      <c r="Q7558" s="30"/>
    </row>
    <row r="7559" spans="14:17">
      <c r="N7559" s="30"/>
      <c r="Q7559" s="30"/>
    </row>
    <row r="7560" spans="14:17">
      <c r="N7560" s="30"/>
      <c r="Q7560" s="30"/>
    </row>
    <row r="7561" spans="14:17">
      <c r="N7561" s="30"/>
      <c r="Q7561" s="30"/>
    </row>
    <row r="7562" spans="14:17">
      <c r="N7562" s="30"/>
      <c r="Q7562" s="30"/>
    </row>
    <row r="7563" spans="14:17">
      <c r="N7563" s="30"/>
      <c r="Q7563" s="30"/>
    </row>
    <row r="7564" spans="14:17">
      <c r="N7564" s="30"/>
      <c r="Q7564" s="30"/>
    </row>
    <row r="7565" spans="14:17">
      <c r="N7565" s="30"/>
      <c r="Q7565" s="30"/>
    </row>
    <row r="7566" spans="14:17">
      <c r="N7566" s="30"/>
      <c r="Q7566" s="30"/>
    </row>
    <row r="7567" spans="14:17">
      <c r="N7567" s="30"/>
      <c r="Q7567" s="30"/>
    </row>
    <row r="7568" spans="14:17">
      <c r="N7568" s="30"/>
      <c r="Q7568" s="30"/>
    </row>
    <row r="7569" spans="14:17">
      <c r="N7569" s="30"/>
      <c r="Q7569" s="30"/>
    </row>
    <row r="7570" spans="14:17">
      <c r="N7570" s="30"/>
      <c r="Q7570" s="30"/>
    </row>
    <row r="7571" spans="14:17">
      <c r="N7571" s="30"/>
      <c r="Q7571" s="30"/>
    </row>
    <row r="7572" spans="14:17">
      <c r="N7572" s="30"/>
      <c r="Q7572" s="30"/>
    </row>
    <row r="7573" spans="14:17">
      <c r="N7573" s="30"/>
      <c r="Q7573" s="30"/>
    </row>
    <row r="7574" spans="14:17">
      <c r="N7574" s="30"/>
      <c r="Q7574" s="30"/>
    </row>
    <row r="7575" spans="14:17">
      <c r="N7575" s="30"/>
      <c r="Q7575" s="30"/>
    </row>
    <row r="7576" spans="14:17">
      <c r="N7576" s="30"/>
      <c r="Q7576" s="30"/>
    </row>
    <row r="7577" spans="14:17">
      <c r="N7577" s="30"/>
      <c r="Q7577" s="30"/>
    </row>
    <row r="7578" spans="14:17">
      <c r="N7578" s="30"/>
      <c r="Q7578" s="30"/>
    </row>
    <row r="7579" spans="14:17">
      <c r="N7579" s="30"/>
      <c r="Q7579" s="30"/>
    </row>
    <row r="7580" spans="14:17">
      <c r="N7580" s="30"/>
      <c r="Q7580" s="30"/>
    </row>
    <row r="7581" spans="14:17">
      <c r="N7581" s="30"/>
      <c r="Q7581" s="30"/>
    </row>
    <row r="7582" spans="14:17">
      <c r="N7582" s="30"/>
      <c r="Q7582" s="30"/>
    </row>
    <row r="7583" spans="14:17">
      <c r="N7583" s="30"/>
      <c r="Q7583" s="30"/>
    </row>
    <row r="7584" spans="14:17">
      <c r="N7584" s="30"/>
      <c r="Q7584" s="30"/>
    </row>
    <row r="7585" spans="14:17">
      <c r="N7585" s="30"/>
      <c r="Q7585" s="30"/>
    </row>
    <row r="7586" spans="14:17">
      <c r="N7586" s="30"/>
      <c r="Q7586" s="30"/>
    </row>
    <row r="7587" spans="14:17">
      <c r="N7587" s="30"/>
      <c r="Q7587" s="30"/>
    </row>
    <row r="7588" spans="14:17">
      <c r="N7588" s="30"/>
      <c r="Q7588" s="30"/>
    </row>
    <row r="7589" spans="14:17">
      <c r="N7589" s="30"/>
      <c r="Q7589" s="30"/>
    </row>
    <row r="7590" spans="14:17">
      <c r="N7590" s="30"/>
      <c r="Q7590" s="30"/>
    </row>
    <row r="7591" spans="14:17">
      <c r="N7591" s="30"/>
      <c r="Q7591" s="30"/>
    </row>
    <row r="7592" spans="14:17">
      <c r="N7592" s="30"/>
      <c r="Q7592" s="30"/>
    </row>
    <row r="7593" spans="14:17">
      <c r="N7593" s="30"/>
      <c r="Q7593" s="30"/>
    </row>
    <row r="7594" spans="14:17">
      <c r="N7594" s="30"/>
      <c r="Q7594" s="30"/>
    </row>
    <row r="7595" spans="14:17">
      <c r="N7595" s="30"/>
      <c r="Q7595" s="30"/>
    </row>
    <row r="7596" spans="14:17">
      <c r="N7596" s="30"/>
      <c r="Q7596" s="30"/>
    </row>
    <row r="7597" spans="14:17">
      <c r="N7597" s="30"/>
      <c r="Q7597" s="30"/>
    </row>
    <row r="7598" spans="14:17">
      <c r="N7598" s="30"/>
      <c r="Q7598" s="30"/>
    </row>
    <row r="7599" spans="14:17">
      <c r="N7599" s="30"/>
      <c r="Q7599" s="30"/>
    </row>
    <row r="7600" spans="14:17">
      <c r="N7600" s="30"/>
      <c r="Q7600" s="30"/>
    </row>
    <row r="7601" spans="14:17">
      <c r="N7601" s="30"/>
      <c r="Q7601" s="30"/>
    </row>
    <row r="7602" spans="14:17">
      <c r="N7602" s="30"/>
      <c r="Q7602" s="30"/>
    </row>
    <row r="7603" spans="14:17">
      <c r="N7603" s="30"/>
      <c r="Q7603" s="30"/>
    </row>
    <row r="7604" spans="14:17">
      <c r="N7604" s="30"/>
      <c r="Q7604" s="30"/>
    </row>
    <row r="7605" spans="14:17">
      <c r="N7605" s="30"/>
      <c r="Q7605" s="30"/>
    </row>
    <row r="7606" spans="14:17">
      <c r="N7606" s="30"/>
      <c r="Q7606" s="30"/>
    </row>
    <row r="7607" spans="14:17">
      <c r="N7607" s="30"/>
      <c r="Q7607" s="30"/>
    </row>
    <row r="7608" spans="14:17">
      <c r="N7608" s="30"/>
      <c r="Q7608" s="30"/>
    </row>
    <row r="7609" spans="14:17">
      <c r="N7609" s="30"/>
      <c r="Q7609" s="30"/>
    </row>
    <row r="7610" spans="14:17">
      <c r="N7610" s="30"/>
      <c r="Q7610" s="30"/>
    </row>
    <row r="7611" spans="14:17">
      <c r="N7611" s="30"/>
      <c r="Q7611" s="30"/>
    </row>
    <row r="7612" spans="14:17">
      <c r="N7612" s="30"/>
      <c r="Q7612" s="30"/>
    </row>
    <row r="7613" spans="14:17">
      <c r="N7613" s="30"/>
      <c r="Q7613" s="30"/>
    </row>
    <row r="7614" spans="14:17">
      <c r="N7614" s="30"/>
      <c r="Q7614" s="30"/>
    </row>
    <row r="7615" spans="14:17">
      <c r="N7615" s="30"/>
      <c r="Q7615" s="30"/>
    </row>
    <row r="7616" spans="14:17">
      <c r="N7616" s="30"/>
      <c r="Q7616" s="30"/>
    </row>
    <row r="7617" spans="14:17">
      <c r="N7617" s="30"/>
      <c r="Q7617" s="30"/>
    </row>
    <row r="7618" spans="14:17">
      <c r="N7618" s="30"/>
      <c r="Q7618" s="30"/>
    </row>
    <row r="7619" spans="14:17">
      <c r="N7619" s="30"/>
      <c r="Q7619" s="30"/>
    </row>
    <row r="7620" spans="14:17">
      <c r="N7620" s="30"/>
      <c r="Q7620" s="30"/>
    </row>
    <row r="7621" spans="14:17">
      <c r="N7621" s="30"/>
      <c r="Q7621" s="30"/>
    </row>
    <row r="7622" spans="14:17">
      <c r="N7622" s="30"/>
      <c r="Q7622" s="30"/>
    </row>
    <row r="7623" spans="14:17">
      <c r="N7623" s="30"/>
      <c r="Q7623" s="30"/>
    </row>
    <row r="7624" spans="14:17">
      <c r="N7624" s="30"/>
      <c r="Q7624" s="30"/>
    </row>
    <row r="7625" spans="14:17">
      <c r="N7625" s="30"/>
      <c r="Q7625" s="30"/>
    </row>
    <row r="7626" spans="14:17">
      <c r="N7626" s="30"/>
      <c r="Q7626" s="30"/>
    </row>
    <row r="7627" spans="14:17">
      <c r="N7627" s="30"/>
      <c r="Q7627" s="30"/>
    </row>
    <row r="7628" spans="14:17">
      <c r="N7628" s="30"/>
      <c r="Q7628" s="30"/>
    </row>
    <row r="7629" spans="14:17">
      <c r="N7629" s="30"/>
      <c r="Q7629" s="30"/>
    </row>
    <row r="7630" spans="14:17">
      <c r="N7630" s="30"/>
      <c r="Q7630" s="30"/>
    </row>
    <row r="7631" spans="14:17">
      <c r="N7631" s="30"/>
      <c r="Q7631" s="30"/>
    </row>
    <row r="7632" spans="14:17">
      <c r="N7632" s="30"/>
      <c r="Q7632" s="30"/>
    </row>
    <row r="7633" spans="14:17">
      <c r="N7633" s="30"/>
      <c r="Q7633" s="30"/>
    </row>
    <row r="7634" spans="14:17">
      <c r="N7634" s="30"/>
      <c r="Q7634" s="30"/>
    </row>
    <row r="7635" spans="14:17">
      <c r="N7635" s="30"/>
      <c r="Q7635" s="30"/>
    </row>
    <row r="7636" spans="14:17">
      <c r="N7636" s="30"/>
      <c r="Q7636" s="30"/>
    </row>
    <row r="7637" spans="14:17">
      <c r="N7637" s="30"/>
      <c r="Q7637" s="30"/>
    </row>
    <row r="7638" spans="14:17">
      <c r="N7638" s="30"/>
      <c r="Q7638" s="30"/>
    </row>
    <row r="7639" spans="14:17">
      <c r="N7639" s="30"/>
      <c r="Q7639" s="30"/>
    </row>
    <row r="7640" spans="14:17">
      <c r="N7640" s="30"/>
      <c r="Q7640" s="30"/>
    </row>
    <row r="7641" spans="14:17">
      <c r="N7641" s="30"/>
      <c r="Q7641" s="30"/>
    </row>
    <row r="7642" spans="14:17">
      <c r="N7642" s="30"/>
      <c r="Q7642" s="30"/>
    </row>
    <row r="7643" spans="14:17">
      <c r="N7643" s="30"/>
      <c r="Q7643" s="30"/>
    </row>
    <row r="7644" spans="14:17">
      <c r="N7644" s="30"/>
      <c r="Q7644" s="30"/>
    </row>
    <row r="7645" spans="14:17">
      <c r="N7645" s="30"/>
      <c r="Q7645" s="30"/>
    </row>
    <row r="7646" spans="14:17">
      <c r="N7646" s="30"/>
      <c r="Q7646" s="30"/>
    </row>
    <row r="7647" spans="14:17">
      <c r="N7647" s="30"/>
      <c r="Q7647" s="30"/>
    </row>
    <row r="7648" spans="14:17">
      <c r="N7648" s="30"/>
      <c r="Q7648" s="30"/>
    </row>
    <row r="7649" spans="14:17">
      <c r="N7649" s="30"/>
      <c r="Q7649" s="30"/>
    </row>
    <row r="7650" spans="14:17">
      <c r="N7650" s="30"/>
      <c r="Q7650" s="30"/>
    </row>
    <row r="7651" spans="14:17">
      <c r="N7651" s="30"/>
      <c r="Q7651" s="30"/>
    </row>
    <row r="7652" spans="14:17">
      <c r="N7652" s="30"/>
      <c r="Q7652" s="30"/>
    </row>
    <row r="7653" spans="14:17">
      <c r="N7653" s="30"/>
      <c r="Q7653" s="30"/>
    </row>
    <row r="7654" spans="14:17">
      <c r="N7654" s="30"/>
      <c r="Q7654" s="30"/>
    </row>
    <row r="7655" spans="14:17">
      <c r="N7655" s="30"/>
      <c r="Q7655" s="30"/>
    </row>
    <row r="7656" spans="14:17">
      <c r="N7656" s="30"/>
      <c r="Q7656" s="30"/>
    </row>
    <row r="7657" spans="14:17">
      <c r="N7657" s="30"/>
      <c r="Q7657" s="30"/>
    </row>
    <row r="7658" spans="14:17">
      <c r="N7658" s="30"/>
      <c r="Q7658" s="30"/>
    </row>
    <row r="7659" spans="14:17">
      <c r="N7659" s="30"/>
      <c r="Q7659" s="30"/>
    </row>
    <row r="7660" spans="14:17">
      <c r="N7660" s="30"/>
      <c r="Q7660" s="30"/>
    </row>
    <row r="7661" spans="14:17">
      <c r="N7661" s="30"/>
      <c r="Q7661" s="30"/>
    </row>
    <row r="7662" spans="14:17">
      <c r="N7662" s="30"/>
      <c r="Q7662" s="30"/>
    </row>
    <row r="7663" spans="14:17">
      <c r="N7663" s="30"/>
      <c r="Q7663" s="30"/>
    </row>
    <row r="7664" spans="14:17">
      <c r="N7664" s="30"/>
      <c r="Q7664" s="30"/>
    </row>
    <row r="7665" spans="14:17">
      <c r="N7665" s="30"/>
      <c r="Q7665" s="30"/>
    </row>
    <row r="7666" spans="14:17">
      <c r="N7666" s="30"/>
      <c r="Q7666" s="30"/>
    </row>
    <row r="7667" spans="14:17">
      <c r="N7667" s="30"/>
      <c r="Q7667" s="30"/>
    </row>
    <row r="7668" spans="14:17">
      <c r="N7668" s="30"/>
      <c r="Q7668" s="30"/>
    </row>
    <row r="7669" spans="14:17">
      <c r="N7669" s="30"/>
      <c r="Q7669" s="30"/>
    </row>
    <row r="7670" spans="14:17">
      <c r="N7670" s="30"/>
      <c r="Q7670" s="30"/>
    </row>
    <row r="7671" spans="14:17">
      <c r="N7671" s="30"/>
      <c r="Q7671" s="30"/>
    </row>
    <row r="7672" spans="14:17">
      <c r="N7672" s="30"/>
      <c r="Q7672" s="30"/>
    </row>
    <row r="7673" spans="14:17">
      <c r="N7673" s="30"/>
      <c r="Q7673" s="30"/>
    </row>
    <row r="7674" spans="14:17">
      <c r="N7674" s="30"/>
      <c r="Q7674" s="30"/>
    </row>
    <row r="7675" spans="14:17">
      <c r="N7675" s="30"/>
      <c r="Q7675" s="30"/>
    </row>
    <row r="7676" spans="14:17">
      <c r="N7676" s="30"/>
      <c r="Q7676" s="30"/>
    </row>
    <row r="7677" spans="14:17">
      <c r="N7677" s="30"/>
      <c r="Q7677" s="30"/>
    </row>
    <row r="7678" spans="14:17">
      <c r="N7678" s="30"/>
      <c r="Q7678" s="30"/>
    </row>
    <row r="7679" spans="14:17">
      <c r="N7679" s="30"/>
      <c r="Q7679" s="30"/>
    </row>
    <row r="7680" spans="14:17">
      <c r="N7680" s="30"/>
      <c r="Q7680" s="30"/>
    </row>
    <row r="7681" spans="14:17">
      <c r="N7681" s="30"/>
      <c r="Q7681" s="30"/>
    </row>
    <row r="7682" spans="14:17">
      <c r="N7682" s="30"/>
      <c r="Q7682" s="30"/>
    </row>
    <row r="7683" spans="14:17">
      <c r="N7683" s="30"/>
      <c r="Q7683" s="30"/>
    </row>
    <row r="7684" spans="14:17">
      <c r="N7684" s="30"/>
      <c r="Q7684" s="30"/>
    </row>
    <row r="7685" spans="14:17">
      <c r="N7685" s="30"/>
      <c r="Q7685" s="30"/>
    </row>
    <row r="7686" spans="14:17">
      <c r="N7686" s="30"/>
      <c r="Q7686" s="30"/>
    </row>
    <row r="7687" spans="14:17">
      <c r="N7687" s="30"/>
      <c r="Q7687" s="30"/>
    </row>
    <row r="7688" spans="14:17">
      <c r="N7688" s="30"/>
      <c r="Q7688" s="30"/>
    </row>
    <row r="7689" spans="14:17">
      <c r="N7689" s="30"/>
      <c r="Q7689" s="30"/>
    </row>
    <row r="7690" spans="14:17">
      <c r="N7690" s="30"/>
      <c r="Q7690" s="30"/>
    </row>
    <row r="7691" spans="14:17">
      <c r="N7691" s="30"/>
      <c r="Q7691" s="30"/>
    </row>
    <row r="7692" spans="14:17">
      <c r="N7692" s="30"/>
      <c r="Q7692" s="30"/>
    </row>
    <row r="7693" spans="14:17">
      <c r="N7693" s="30"/>
      <c r="Q7693" s="30"/>
    </row>
    <row r="7694" spans="14:17">
      <c r="N7694" s="30"/>
      <c r="Q7694" s="30"/>
    </row>
    <row r="7695" spans="14:17">
      <c r="N7695" s="30"/>
      <c r="Q7695" s="30"/>
    </row>
    <row r="7696" spans="14:17">
      <c r="N7696" s="30"/>
      <c r="Q7696" s="30"/>
    </row>
    <row r="7697" spans="14:17">
      <c r="N7697" s="30"/>
      <c r="Q7697" s="30"/>
    </row>
    <row r="7698" spans="14:17">
      <c r="N7698" s="30"/>
      <c r="Q7698" s="30"/>
    </row>
    <row r="7699" spans="14:17">
      <c r="N7699" s="30"/>
      <c r="Q7699" s="30"/>
    </row>
    <row r="7700" spans="14:17">
      <c r="N7700" s="30"/>
      <c r="Q7700" s="30"/>
    </row>
    <row r="7701" spans="14:17">
      <c r="N7701" s="30"/>
      <c r="Q7701" s="30"/>
    </row>
    <row r="7702" spans="14:17">
      <c r="N7702" s="30"/>
      <c r="Q7702" s="30"/>
    </row>
    <row r="7703" spans="14:17">
      <c r="N7703" s="30"/>
      <c r="Q7703" s="30"/>
    </row>
    <row r="7704" spans="14:17">
      <c r="N7704" s="30"/>
      <c r="Q7704" s="30"/>
    </row>
    <row r="7705" spans="14:17">
      <c r="N7705" s="30"/>
      <c r="Q7705" s="30"/>
    </row>
    <row r="7706" spans="14:17">
      <c r="N7706" s="30"/>
      <c r="Q7706" s="30"/>
    </row>
    <row r="7707" spans="14:17">
      <c r="N7707" s="30"/>
      <c r="Q7707" s="30"/>
    </row>
    <row r="7708" spans="14:17">
      <c r="N7708" s="30"/>
      <c r="Q7708" s="30"/>
    </row>
    <row r="7709" spans="14:17">
      <c r="N7709" s="30"/>
      <c r="Q7709" s="30"/>
    </row>
    <row r="7710" spans="14:17">
      <c r="N7710" s="30"/>
      <c r="Q7710" s="30"/>
    </row>
    <row r="7711" spans="14:17">
      <c r="N7711" s="30"/>
      <c r="Q7711" s="30"/>
    </row>
    <row r="7712" spans="14:17">
      <c r="N7712" s="30"/>
      <c r="Q7712" s="30"/>
    </row>
    <row r="7713" spans="14:17">
      <c r="N7713" s="30"/>
      <c r="Q7713" s="30"/>
    </row>
    <row r="7714" spans="14:17">
      <c r="N7714" s="30"/>
      <c r="Q7714" s="30"/>
    </row>
    <row r="7715" spans="14:17">
      <c r="N7715" s="30"/>
      <c r="Q7715" s="30"/>
    </row>
    <row r="7716" spans="14:17">
      <c r="N7716" s="30"/>
      <c r="Q7716" s="30"/>
    </row>
    <row r="7717" spans="14:17">
      <c r="N7717" s="30"/>
      <c r="Q7717" s="30"/>
    </row>
    <row r="7718" spans="14:17">
      <c r="N7718" s="30"/>
      <c r="Q7718" s="30"/>
    </row>
    <row r="7719" spans="14:17">
      <c r="N7719" s="30"/>
      <c r="Q7719" s="30"/>
    </row>
    <row r="7720" spans="14:17">
      <c r="N7720" s="30"/>
      <c r="Q7720" s="30"/>
    </row>
    <row r="7721" spans="14:17">
      <c r="N7721" s="30"/>
      <c r="Q7721" s="30"/>
    </row>
    <row r="7722" spans="14:17">
      <c r="N7722" s="30"/>
      <c r="Q7722" s="30"/>
    </row>
    <row r="7723" spans="14:17">
      <c r="N7723" s="30"/>
      <c r="Q7723" s="30"/>
    </row>
    <row r="7724" spans="14:17">
      <c r="N7724" s="30"/>
      <c r="Q7724" s="30"/>
    </row>
    <row r="7725" spans="14:17">
      <c r="N7725" s="30"/>
      <c r="Q7725" s="30"/>
    </row>
    <row r="7726" spans="14:17">
      <c r="N7726" s="30"/>
      <c r="Q7726" s="30"/>
    </row>
    <row r="7727" spans="14:17">
      <c r="N7727" s="30"/>
      <c r="Q7727" s="30"/>
    </row>
    <row r="7728" spans="14:17">
      <c r="N7728" s="30"/>
      <c r="Q7728" s="30"/>
    </row>
    <row r="7729" spans="14:17">
      <c r="N7729" s="30"/>
      <c r="Q7729" s="30"/>
    </row>
    <row r="7730" spans="14:17">
      <c r="N7730" s="30"/>
      <c r="Q7730" s="30"/>
    </row>
    <row r="7731" spans="14:17">
      <c r="N7731" s="30"/>
      <c r="Q7731" s="30"/>
    </row>
    <row r="7732" spans="14:17">
      <c r="N7732" s="30"/>
      <c r="Q7732" s="30"/>
    </row>
    <row r="7733" spans="14:17">
      <c r="N7733" s="30"/>
      <c r="Q7733" s="30"/>
    </row>
    <row r="7734" spans="14:17">
      <c r="N7734" s="30"/>
      <c r="Q7734" s="30"/>
    </row>
    <row r="7735" spans="14:17">
      <c r="N7735" s="30"/>
      <c r="Q7735" s="30"/>
    </row>
    <row r="7736" spans="14:17">
      <c r="N7736" s="30"/>
      <c r="Q7736" s="30"/>
    </row>
    <row r="7737" spans="14:17">
      <c r="N7737" s="30"/>
      <c r="Q7737" s="30"/>
    </row>
    <row r="7738" spans="14:17">
      <c r="N7738" s="30"/>
      <c r="Q7738" s="30"/>
    </row>
    <row r="7739" spans="14:17">
      <c r="N7739" s="30"/>
      <c r="Q7739" s="30"/>
    </row>
    <row r="7740" spans="14:17">
      <c r="N7740" s="30"/>
      <c r="Q7740" s="30"/>
    </row>
    <row r="7741" spans="14:17">
      <c r="N7741" s="30"/>
      <c r="Q7741" s="30"/>
    </row>
    <row r="7742" spans="14:17">
      <c r="N7742" s="30"/>
      <c r="Q7742" s="30"/>
    </row>
    <row r="7743" spans="14:17">
      <c r="N7743" s="30"/>
      <c r="Q7743" s="30"/>
    </row>
    <row r="7744" spans="14:17">
      <c r="N7744" s="30"/>
      <c r="Q7744" s="30"/>
    </row>
    <row r="7745" spans="14:17">
      <c r="N7745" s="30"/>
      <c r="Q7745" s="30"/>
    </row>
    <row r="7746" spans="14:17">
      <c r="N7746" s="30"/>
      <c r="Q7746" s="30"/>
    </row>
    <row r="7747" spans="14:17">
      <c r="N7747" s="30"/>
      <c r="Q7747" s="30"/>
    </row>
    <row r="7748" spans="14:17">
      <c r="N7748" s="30"/>
      <c r="Q7748" s="30"/>
    </row>
    <row r="7749" spans="14:17">
      <c r="N7749" s="30"/>
      <c r="Q7749" s="30"/>
    </row>
    <row r="7750" spans="14:17">
      <c r="N7750" s="30"/>
      <c r="Q7750" s="30"/>
    </row>
    <row r="7751" spans="14:17">
      <c r="N7751" s="30"/>
      <c r="Q7751" s="30"/>
    </row>
    <row r="7752" spans="14:17">
      <c r="N7752" s="30"/>
      <c r="Q7752" s="30"/>
    </row>
    <row r="7753" spans="14:17">
      <c r="N7753" s="30"/>
      <c r="Q7753" s="30"/>
    </row>
    <row r="7754" spans="14:17">
      <c r="N7754" s="30"/>
      <c r="Q7754" s="30"/>
    </row>
    <row r="7755" spans="14:17">
      <c r="N7755" s="30"/>
      <c r="Q7755" s="30"/>
    </row>
    <row r="7756" spans="14:17">
      <c r="N7756" s="30"/>
      <c r="Q7756" s="30"/>
    </row>
    <row r="7757" spans="14:17">
      <c r="N7757" s="30"/>
      <c r="Q7757" s="30"/>
    </row>
    <row r="7758" spans="14:17">
      <c r="N7758" s="30"/>
      <c r="Q7758" s="30"/>
    </row>
    <row r="7759" spans="14:17">
      <c r="N7759" s="30"/>
      <c r="Q7759" s="30"/>
    </row>
    <row r="7760" spans="14:17">
      <c r="N7760" s="30"/>
      <c r="Q7760" s="30"/>
    </row>
    <row r="7761" spans="14:17">
      <c r="N7761" s="30"/>
      <c r="Q7761" s="30"/>
    </row>
    <row r="7762" spans="14:17">
      <c r="N7762" s="30"/>
      <c r="Q7762" s="30"/>
    </row>
    <row r="7763" spans="14:17">
      <c r="N7763" s="30"/>
      <c r="Q7763" s="30"/>
    </row>
    <row r="7764" spans="14:17">
      <c r="N7764" s="30"/>
      <c r="Q7764" s="30"/>
    </row>
    <row r="7765" spans="14:17">
      <c r="N7765" s="30"/>
      <c r="Q7765" s="30"/>
    </row>
    <row r="7766" spans="14:17">
      <c r="N7766" s="30"/>
      <c r="Q7766" s="30"/>
    </row>
    <row r="7767" spans="14:17">
      <c r="N7767" s="30"/>
      <c r="Q7767" s="30"/>
    </row>
    <row r="7768" spans="14:17">
      <c r="N7768" s="30"/>
      <c r="Q7768" s="30"/>
    </row>
    <row r="7769" spans="14:17">
      <c r="N7769" s="30"/>
      <c r="Q7769" s="30"/>
    </row>
    <row r="7770" spans="14:17">
      <c r="N7770" s="30"/>
      <c r="Q7770" s="30"/>
    </row>
    <row r="7771" spans="14:17">
      <c r="N7771" s="30"/>
      <c r="Q7771" s="30"/>
    </row>
    <row r="7772" spans="14:17">
      <c r="N7772" s="30"/>
      <c r="Q7772" s="30"/>
    </row>
    <row r="7773" spans="14:17">
      <c r="N7773" s="30"/>
      <c r="Q7773" s="30"/>
    </row>
    <row r="7774" spans="14:17">
      <c r="N7774" s="30"/>
      <c r="Q7774" s="30"/>
    </row>
    <row r="7775" spans="14:17">
      <c r="N7775" s="30"/>
      <c r="Q7775" s="30"/>
    </row>
    <row r="7776" spans="14:17">
      <c r="N7776" s="30"/>
      <c r="Q7776" s="30"/>
    </row>
    <row r="7777" spans="14:17">
      <c r="N7777" s="30"/>
      <c r="Q7777" s="30"/>
    </row>
    <row r="7778" spans="14:17">
      <c r="N7778" s="30"/>
      <c r="Q7778" s="30"/>
    </row>
    <row r="7779" spans="14:17">
      <c r="N7779" s="30"/>
      <c r="Q7779" s="30"/>
    </row>
    <row r="7780" spans="14:17">
      <c r="N7780" s="30"/>
      <c r="Q7780" s="30"/>
    </row>
    <row r="7781" spans="14:17">
      <c r="N7781" s="30"/>
      <c r="Q7781" s="30"/>
    </row>
    <row r="7782" spans="14:17">
      <c r="N7782" s="30"/>
      <c r="Q7782" s="30"/>
    </row>
    <row r="7783" spans="14:17">
      <c r="N7783" s="30"/>
      <c r="Q7783" s="30"/>
    </row>
    <row r="7784" spans="14:17">
      <c r="N7784" s="30"/>
      <c r="Q7784" s="30"/>
    </row>
    <row r="7785" spans="14:17">
      <c r="N7785" s="30"/>
      <c r="Q7785" s="30"/>
    </row>
    <row r="7786" spans="14:17">
      <c r="N7786" s="30"/>
      <c r="Q7786" s="30"/>
    </row>
    <row r="7787" spans="14:17">
      <c r="N7787" s="30"/>
      <c r="Q7787" s="30"/>
    </row>
    <row r="7788" spans="14:17">
      <c r="N7788" s="30"/>
      <c r="Q7788" s="30"/>
    </row>
    <row r="7789" spans="14:17">
      <c r="N7789" s="30"/>
      <c r="Q7789" s="30"/>
    </row>
    <row r="7790" spans="14:17">
      <c r="N7790" s="30"/>
      <c r="Q7790" s="30"/>
    </row>
    <row r="7791" spans="14:17">
      <c r="N7791" s="30"/>
      <c r="Q7791" s="30"/>
    </row>
    <row r="7792" spans="14:17">
      <c r="N7792" s="30"/>
      <c r="Q7792" s="30"/>
    </row>
    <row r="7793" spans="14:17">
      <c r="N7793" s="30"/>
      <c r="Q7793" s="30"/>
    </row>
    <row r="7794" spans="14:17">
      <c r="N7794" s="30"/>
      <c r="Q7794" s="30"/>
    </row>
    <row r="7795" spans="14:17">
      <c r="N7795" s="30"/>
      <c r="Q7795" s="30"/>
    </row>
    <row r="7796" spans="14:17">
      <c r="N7796" s="30"/>
      <c r="Q7796" s="30"/>
    </row>
    <row r="7797" spans="14:17">
      <c r="N7797" s="30"/>
      <c r="Q7797" s="30"/>
    </row>
    <row r="7798" spans="14:17">
      <c r="N7798" s="30"/>
      <c r="Q7798" s="30"/>
    </row>
    <row r="7799" spans="14:17">
      <c r="N7799" s="30"/>
      <c r="Q7799" s="30"/>
    </row>
    <row r="7800" spans="14:17">
      <c r="N7800" s="30"/>
      <c r="Q7800" s="30"/>
    </row>
    <row r="7801" spans="14:17">
      <c r="N7801" s="30"/>
      <c r="Q7801" s="30"/>
    </row>
    <row r="7802" spans="14:17">
      <c r="N7802" s="30"/>
      <c r="Q7802" s="30"/>
    </row>
    <row r="7803" spans="14:17">
      <c r="N7803" s="30"/>
      <c r="Q7803" s="30"/>
    </row>
    <row r="7804" spans="14:17">
      <c r="N7804" s="30"/>
      <c r="Q7804" s="30"/>
    </row>
    <row r="7805" spans="14:17">
      <c r="N7805" s="30"/>
      <c r="Q7805" s="30"/>
    </row>
    <row r="7806" spans="14:17">
      <c r="N7806" s="30"/>
      <c r="Q7806" s="30"/>
    </row>
    <row r="7807" spans="14:17">
      <c r="N7807" s="30"/>
      <c r="Q7807" s="30"/>
    </row>
    <row r="7808" spans="14:17">
      <c r="N7808" s="30"/>
      <c r="Q7808" s="30"/>
    </row>
    <row r="7809" spans="14:17">
      <c r="N7809" s="30"/>
      <c r="Q7809" s="30"/>
    </row>
    <row r="7810" spans="14:17">
      <c r="N7810" s="30"/>
      <c r="Q7810" s="30"/>
    </row>
    <row r="7811" spans="14:17">
      <c r="N7811" s="30"/>
      <c r="Q7811" s="30"/>
    </row>
    <row r="7812" spans="14:17">
      <c r="N7812" s="30"/>
      <c r="Q7812" s="30"/>
    </row>
    <row r="7813" spans="14:17">
      <c r="N7813" s="30"/>
      <c r="Q7813" s="30"/>
    </row>
    <row r="7814" spans="14:17">
      <c r="N7814" s="30"/>
      <c r="Q7814" s="30"/>
    </row>
    <row r="7815" spans="14:17">
      <c r="N7815" s="30"/>
      <c r="Q7815" s="30"/>
    </row>
    <row r="7816" spans="14:17">
      <c r="N7816" s="30"/>
      <c r="Q7816" s="30"/>
    </row>
    <row r="7817" spans="14:17">
      <c r="N7817" s="30"/>
      <c r="Q7817" s="30"/>
    </row>
    <row r="7818" spans="14:17">
      <c r="N7818" s="30"/>
      <c r="Q7818" s="30"/>
    </row>
    <row r="7819" spans="14:17">
      <c r="N7819" s="30"/>
      <c r="Q7819" s="30"/>
    </row>
    <row r="7820" spans="14:17">
      <c r="N7820" s="30"/>
      <c r="Q7820" s="30"/>
    </row>
    <row r="7821" spans="14:17">
      <c r="N7821" s="30"/>
      <c r="Q7821" s="30"/>
    </row>
    <row r="7822" spans="14:17">
      <c r="N7822" s="30"/>
      <c r="Q7822" s="30"/>
    </row>
    <row r="7823" spans="14:17">
      <c r="N7823" s="30"/>
      <c r="Q7823" s="30"/>
    </row>
    <row r="7824" spans="14:17">
      <c r="N7824" s="30"/>
      <c r="Q7824" s="30"/>
    </row>
    <row r="7825" spans="14:17">
      <c r="N7825" s="30"/>
      <c r="Q7825" s="30"/>
    </row>
    <row r="7826" spans="14:17">
      <c r="N7826" s="30"/>
      <c r="Q7826" s="30"/>
    </row>
    <row r="7827" spans="14:17">
      <c r="N7827" s="30"/>
      <c r="Q7827" s="30"/>
    </row>
    <row r="7828" spans="14:17">
      <c r="N7828" s="30"/>
      <c r="Q7828" s="30"/>
    </row>
    <row r="7829" spans="14:17">
      <c r="N7829" s="30"/>
      <c r="Q7829" s="30"/>
    </row>
    <row r="7830" spans="14:17">
      <c r="N7830" s="30"/>
      <c r="Q7830" s="30"/>
    </row>
    <row r="7831" spans="14:17">
      <c r="N7831" s="30"/>
      <c r="Q7831" s="30"/>
    </row>
    <row r="7832" spans="14:17">
      <c r="N7832" s="30"/>
      <c r="Q7832" s="30"/>
    </row>
    <row r="7833" spans="14:17">
      <c r="N7833" s="30"/>
      <c r="Q7833" s="30"/>
    </row>
    <row r="7834" spans="14:17">
      <c r="N7834" s="30"/>
      <c r="Q7834" s="30"/>
    </row>
    <row r="7835" spans="14:17">
      <c r="N7835" s="30"/>
      <c r="Q7835" s="30"/>
    </row>
    <row r="7836" spans="14:17">
      <c r="N7836" s="30"/>
      <c r="Q7836" s="30"/>
    </row>
    <row r="7837" spans="14:17">
      <c r="N7837" s="30"/>
      <c r="Q7837" s="30"/>
    </row>
    <row r="7838" spans="14:17">
      <c r="N7838" s="30"/>
      <c r="Q7838" s="30"/>
    </row>
    <row r="7839" spans="14:17">
      <c r="N7839" s="30"/>
      <c r="Q7839" s="30"/>
    </row>
    <row r="7840" spans="14:17">
      <c r="N7840" s="30"/>
      <c r="Q7840" s="30"/>
    </row>
    <row r="7841" spans="14:17">
      <c r="N7841" s="30"/>
      <c r="Q7841" s="30"/>
    </row>
    <row r="7842" spans="14:17">
      <c r="N7842" s="30"/>
      <c r="Q7842" s="30"/>
    </row>
    <row r="7843" spans="14:17">
      <c r="N7843" s="30"/>
      <c r="Q7843" s="30"/>
    </row>
    <row r="7844" spans="14:17">
      <c r="N7844" s="30"/>
      <c r="Q7844" s="30"/>
    </row>
    <row r="7845" spans="14:17">
      <c r="N7845" s="30"/>
      <c r="Q7845" s="30"/>
    </row>
    <row r="7846" spans="14:17">
      <c r="N7846" s="30"/>
      <c r="Q7846" s="30"/>
    </row>
    <row r="7847" spans="14:17">
      <c r="N7847" s="30"/>
      <c r="Q7847" s="30"/>
    </row>
    <row r="7848" spans="14:17">
      <c r="N7848" s="30"/>
      <c r="Q7848" s="30"/>
    </row>
    <row r="7849" spans="14:17">
      <c r="N7849" s="30"/>
      <c r="Q7849" s="30"/>
    </row>
    <row r="7850" spans="14:17">
      <c r="N7850" s="30"/>
      <c r="Q7850" s="30"/>
    </row>
    <row r="7851" spans="14:17">
      <c r="N7851" s="30"/>
      <c r="Q7851" s="30"/>
    </row>
    <row r="7852" spans="14:17">
      <c r="N7852" s="30"/>
      <c r="Q7852" s="30"/>
    </row>
    <row r="7853" spans="14:17">
      <c r="N7853" s="30"/>
      <c r="Q7853" s="30"/>
    </row>
    <row r="7854" spans="14:17">
      <c r="N7854" s="30"/>
      <c r="Q7854" s="30"/>
    </row>
    <row r="7855" spans="14:17">
      <c r="N7855" s="30"/>
      <c r="Q7855" s="30"/>
    </row>
    <row r="7856" spans="14:17">
      <c r="N7856" s="30"/>
      <c r="Q7856" s="30"/>
    </row>
    <row r="7857" spans="14:17">
      <c r="N7857" s="30"/>
      <c r="Q7857" s="30"/>
    </row>
    <row r="7858" spans="14:17">
      <c r="N7858" s="30"/>
      <c r="Q7858" s="30"/>
    </row>
    <row r="7859" spans="14:17">
      <c r="N7859" s="30"/>
      <c r="Q7859" s="30"/>
    </row>
    <row r="7860" spans="14:17">
      <c r="N7860" s="30"/>
      <c r="Q7860" s="30"/>
    </row>
    <row r="7861" spans="14:17">
      <c r="N7861" s="30"/>
      <c r="Q7861" s="30"/>
    </row>
    <row r="7862" spans="14:17">
      <c r="N7862" s="30"/>
      <c r="Q7862" s="30"/>
    </row>
    <row r="7863" spans="14:17">
      <c r="N7863" s="30"/>
      <c r="Q7863" s="30"/>
    </row>
    <row r="7864" spans="14:17">
      <c r="N7864" s="30"/>
      <c r="Q7864" s="30"/>
    </row>
    <row r="7865" spans="14:17">
      <c r="N7865" s="30"/>
      <c r="Q7865" s="30"/>
    </row>
    <row r="7866" spans="14:17">
      <c r="N7866" s="30"/>
      <c r="Q7866" s="30"/>
    </row>
    <row r="7867" spans="14:17">
      <c r="N7867" s="30"/>
      <c r="Q7867" s="30"/>
    </row>
    <row r="7868" spans="14:17">
      <c r="N7868" s="30"/>
      <c r="Q7868" s="30"/>
    </row>
    <row r="7869" spans="14:17">
      <c r="N7869" s="30"/>
      <c r="Q7869" s="30"/>
    </row>
    <row r="7870" spans="14:17">
      <c r="N7870" s="30"/>
      <c r="Q7870" s="30"/>
    </row>
    <row r="7871" spans="14:17">
      <c r="N7871" s="30"/>
      <c r="Q7871" s="30"/>
    </row>
    <row r="7872" spans="14:17">
      <c r="N7872" s="30"/>
      <c r="Q7872" s="30"/>
    </row>
    <row r="7873" spans="14:17">
      <c r="N7873" s="30"/>
      <c r="Q7873" s="30"/>
    </row>
    <row r="7874" spans="14:17">
      <c r="N7874" s="30"/>
      <c r="Q7874" s="30"/>
    </row>
    <row r="7875" spans="14:17">
      <c r="N7875" s="30"/>
      <c r="Q7875" s="30"/>
    </row>
    <row r="7876" spans="14:17">
      <c r="N7876" s="30"/>
      <c r="Q7876" s="30"/>
    </row>
    <row r="7877" spans="14:17">
      <c r="N7877" s="30"/>
      <c r="Q7877" s="30"/>
    </row>
    <row r="7878" spans="14:17">
      <c r="N7878" s="30"/>
      <c r="Q7878" s="30"/>
    </row>
    <row r="7879" spans="14:17">
      <c r="N7879" s="30"/>
      <c r="Q7879" s="30"/>
    </row>
    <row r="7880" spans="14:17">
      <c r="N7880" s="30"/>
      <c r="Q7880" s="30"/>
    </row>
    <row r="7881" spans="14:17">
      <c r="N7881" s="30"/>
      <c r="Q7881" s="30"/>
    </row>
    <row r="7882" spans="14:17">
      <c r="N7882" s="30"/>
      <c r="Q7882" s="30"/>
    </row>
    <row r="7883" spans="14:17">
      <c r="N7883" s="30"/>
      <c r="Q7883" s="30"/>
    </row>
    <row r="7884" spans="14:17">
      <c r="N7884" s="30"/>
      <c r="Q7884" s="30"/>
    </row>
    <row r="7885" spans="14:17">
      <c r="N7885" s="30"/>
      <c r="Q7885" s="30"/>
    </row>
    <row r="7886" spans="14:17">
      <c r="N7886" s="30"/>
      <c r="Q7886" s="30"/>
    </row>
    <row r="7887" spans="14:17">
      <c r="N7887" s="30"/>
      <c r="Q7887" s="30"/>
    </row>
    <row r="7888" spans="14:17">
      <c r="N7888" s="30"/>
      <c r="Q7888" s="30"/>
    </row>
    <row r="7889" spans="14:17">
      <c r="N7889" s="30"/>
      <c r="Q7889" s="30"/>
    </row>
    <row r="7890" spans="14:17">
      <c r="N7890" s="30"/>
      <c r="Q7890" s="30"/>
    </row>
    <row r="7891" spans="14:17">
      <c r="N7891" s="30"/>
      <c r="Q7891" s="30"/>
    </row>
    <row r="7892" spans="14:17">
      <c r="N7892" s="30"/>
      <c r="Q7892" s="30"/>
    </row>
    <row r="7893" spans="14:17">
      <c r="N7893" s="30"/>
      <c r="Q7893" s="30"/>
    </row>
    <row r="7894" spans="14:17">
      <c r="N7894" s="30"/>
      <c r="Q7894" s="30"/>
    </row>
    <row r="7895" spans="14:17">
      <c r="N7895" s="30"/>
      <c r="Q7895" s="30"/>
    </row>
    <row r="7896" spans="14:17">
      <c r="N7896" s="30"/>
      <c r="Q7896" s="30"/>
    </row>
    <row r="7897" spans="14:17">
      <c r="N7897" s="30"/>
      <c r="Q7897" s="30"/>
    </row>
    <row r="7898" spans="14:17">
      <c r="N7898" s="30"/>
      <c r="Q7898" s="30"/>
    </row>
    <row r="7899" spans="14:17">
      <c r="N7899" s="30"/>
      <c r="Q7899" s="30"/>
    </row>
    <row r="7900" spans="14:17">
      <c r="N7900" s="30"/>
      <c r="Q7900" s="30"/>
    </row>
    <row r="7901" spans="14:17">
      <c r="N7901" s="30"/>
      <c r="Q7901" s="30"/>
    </row>
    <row r="7902" spans="14:17">
      <c r="N7902" s="30"/>
      <c r="Q7902" s="30"/>
    </row>
    <row r="7903" spans="14:17">
      <c r="N7903" s="30"/>
      <c r="Q7903" s="30"/>
    </row>
    <row r="7904" spans="14:17">
      <c r="N7904" s="30"/>
      <c r="Q7904" s="30"/>
    </row>
    <row r="7905" spans="14:17">
      <c r="N7905" s="30"/>
      <c r="Q7905" s="30"/>
    </row>
    <row r="7906" spans="14:17">
      <c r="N7906" s="30"/>
      <c r="Q7906" s="30"/>
    </row>
    <row r="7907" spans="14:17">
      <c r="N7907" s="30"/>
      <c r="Q7907" s="30"/>
    </row>
    <row r="7908" spans="14:17">
      <c r="N7908" s="30"/>
      <c r="Q7908" s="30"/>
    </row>
    <row r="7909" spans="14:17">
      <c r="N7909" s="30"/>
      <c r="Q7909" s="30"/>
    </row>
    <row r="7910" spans="14:17">
      <c r="N7910" s="30"/>
      <c r="Q7910" s="30"/>
    </row>
    <row r="7911" spans="14:17">
      <c r="N7911" s="30"/>
      <c r="Q7911" s="30"/>
    </row>
    <row r="7912" spans="14:17">
      <c r="N7912" s="30"/>
      <c r="Q7912" s="30"/>
    </row>
    <row r="7913" spans="14:17">
      <c r="N7913" s="30"/>
      <c r="Q7913" s="30"/>
    </row>
    <row r="7914" spans="14:17">
      <c r="N7914" s="30"/>
      <c r="Q7914" s="30"/>
    </row>
    <row r="7915" spans="14:17">
      <c r="N7915" s="30"/>
      <c r="Q7915" s="30"/>
    </row>
    <row r="7916" spans="14:17">
      <c r="N7916" s="30"/>
      <c r="Q7916" s="30"/>
    </row>
    <row r="7917" spans="14:17">
      <c r="N7917" s="30"/>
      <c r="Q7917" s="30"/>
    </row>
    <row r="7918" spans="14:17">
      <c r="N7918" s="30"/>
      <c r="Q7918" s="30"/>
    </row>
    <row r="7919" spans="14:17">
      <c r="N7919" s="30"/>
      <c r="Q7919" s="30"/>
    </row>
    <row r="7920" spans="14:17">
      <c r="N7920" s="30"/>
      <c r="Q7920" s="30"/>
    </row>
    <row r="7921" spans="14:17">
      <c r="N7921" s="30"/>
      <c r="Q7921" s="30"/>
    </row>
    <row r="7922" spans="14:17">
      <c r="N7922" s="30"/>
      <c r="Q7922" s="30"/>
    </row>
    <row r="7923" spans="14:17">
      <c r="N7923" s="30"/>
      <c r="Q7923" s="30"/>
    </row>
    <row r="7924" spans="14:17">
      <c r="N7924" s="30"/>
      <c r="Q7924" s="30"/>
    </row>
    <row r="7925" spans="14:17">
      <c r="N7925" s="30"/>
      <c r="Q7925" s="30"/>
    </row>
    <row r="7926" spans="14:17">
      <c r="N7926" s="30"/>
      <c r="Q7926" s="30"/>
    </row>
    <row r="7927" spans="14:17">
      <c r="N7927" s="30"/>
      <c r="Q7927" s="30"/>
    </row>
    <row r="7928" spans="14:17">
      <c r="N7928" s="30"/>
      <c r="Q7928" s="30"/>
    </row>
    <row r="7929" spans="14:17">
      <c r="N7929" s="30"/>
      <c r="Q7929" s="30"/>
    </row>
    <row r="7930" spans="14:17">
      <c r="N7930" s="30"/>
      <c r="Q7930" s="30"/>
    </row>
    <row r="7931" spans="14:17">
      <c r="N7931" s="30"/>
      <c r="Q7931" s="30"/>
    </row>
    <row r="7932" spans="14:17">
      <c r="N7932" s="30"/>
      <c r="Q7932" s="30"/>
    </row>
    <row r="7933" spans="14:17">
      <c r="N7933" s="30"/>
      <c r="Q7933" s="30"/>
    </row>
    <row r="7934" spans="14:17">
      <c r="N7934" s="30"/>
      <c r="Q7934" s="30"/>
    </row>
    <row r="7935" spans="14:17">
      <c r="N7935" s="30"/>
      <c r="Q7935" s="30"/>
    </row>
    <row r="7936" spans="14:17">
      <c r="N7936" s="30"/>
      <c r="Q7936" s="30"/>
    </row>
    <row r="7937" spans="14:17">
      <c r="N7937" s="30"/>
      <c r="Q7937" s="30"/>
    </row>
    <row r="7938" spans="14:17">
      <c r="N7938" s="30"/>
      <c r="Q7938" s="30"/>
    </row>
    <row r="7939" spans="14:17">
      <c r="N7939" s="30"/>
      <c r="Q7939" s="30"/>
    </row>
    <row r="7940" spans="14:17">
      <c r="N7940" s="30"/>
      <c r="Q7940" s="30"/>
    </row>
    <row r="7941" spans="14:17">
      <c r="N7941" s="30"/>
      <c r="Q7941" s="30"/>
    </row>
    <row r="7942" spans="14:17">
      <c r="N7942" s="30"/>
      <c r="Q7942" s="30"/>
    </row>
    <row r="7943" spans="14:17">
      <c r="N7943" s="30"/>
      <c r="Q7943" s="30"/>
    </row>
    <row r="7944" spans="14:17">
      <c r="N7944" s="30"/>
      <c r="Q7944" s="30"/>
    </row>
    <row r="7945" spans="14:17">
      <c r="N7945" s="30"/>
      <c r="Q7945" s="30"/>
    </row>
    <row r="7946" spans="14:17">
      <c r="N7946" s="30"/>
      <c r="Q7946" s="30"/>
    </row>
    <row r="7947" spans="14:17">
      <c r="N7947" s="30"/>
      <c r="Q7947" s="30"/>
    </row>
    <row r="7948" spans="14:17">
      <c r="N7948" s="30"/>
      <c r="Q7948" s="30"/>
    </row>
    <row r="7949" spans="14:17">
      <c r="N7949" s="30"/>
      <c r="Q7949" s="30"/>
    </row>
    <row r="7950" spans="14:17">
      <c r="N7950" s="30"/>
      <c r="Q7950" s="30"/>
    </row>
    <row r="7951" spans="14:17">
      <c r="N7951" s="30"/>
      <c r="Q7951" s="30"/>
    </row>
    <row r="7952" spans="14:17">
      <c r="N7952" s="30"/>
      <c r="Q7952" s="30"/>
    </row>
    <row r="7953" spans="14:17">
      <c r="N7953" s="30"/>
      <c r="Q7953" s="30"/>
    </row>
    <row r="7954" spans="14:17">
      <c r="N7954" s="30"/>
      <c r="Q7954" s="30"/>
    </row>
    <row r="7955" spans="14:17">
      <c r="N7955" s="30"/>
      <c r="Q7955" s="30"/>
    </row>
    <row r="7956" spans="14:17">
      <c r="N7956" s="30"/>
      <c r="Q7956" s="30"/>
    </row>
    <row r="7957" spans="14:17">
      <c r="N7957" s="30"/>
      <c r="Q7957" s="30"/>
    </row>
    <row r="7958" spans="14:17">
      <c r="N7958" s="30"/>
      <c r="Q7958" s="30"/>
    </row>
    <row r="7959" spans="14:17">
      <c r="N7959" s="30"/>
      <c r="Q7959" s="30"/>
    </row>
    <row r="7960" spans="14:17">
      <c r="N7960" s="30"/>
      <c r="Q7960" s="30"/>
    </row>
    <row r="7961" spans="14:17">
      <c r="N7961" s="30"/>
      <c r="Q7961" s="30"/>
    </row>
    <row r="7962" spans="14:17">
      <c r="N7962" s="30"/>
      <c r="Q7962" s="30"/>
    </row>
    <row r="7963" spans="14:17">
      <c r="N7963" s="30"/>
      <c r="Q7963" s="30"/>
    </row>
    <row r="7964" spans="14:17">
      <c r="N7964" s="30"/>
      <c r="Q7964" s="30"/>
    </row>
    <row r="7965" spans="14:17">
      <c r="N7965" s="30"/>
      <c r="Q7965" s="30"/>
    </row>
    <row r="7966" spans="14:17">
      <c r="N7966" s="30"/>
      <c r="Q7966" s="30"/>
    </row>
    <row r="7967" spans="14:17">
      <c r="N7967" s="30"/>
      <c r="Q7967" s="30"/>
    </row>
    <row r="7968" spans="14:17">
      <c r="N7968" s="30"/>
      <c r="Q7968" s="30"/>
    </row>
    <row r="7969" spans="14:17">
      <c r="N7969" s="30"/>
      <c r="Q7969" s="30"/>
    </row>
    <row r="7970" spans="14:17">
      <c r="N7970" s="30"/>
      <c r="Q7970" s="30"/>
    </row>
    <row r="7971" spans="14:17">
      <c r="N7971" s="30"/>
      <c r="Q7971" s="30"/>
    </row>
    <row r="7972" spans="14:17">
      <c r="N7972" s="30"/>
      <c r="Q7972" s="30"/>
    </row>
    <row r="7973" spans="14:17">
      <c r="N7973" s="30"/>
      <c r="Q7973" s="30"/>
    </row>
    <row r="7974" spans="14:17">
      <c r="N7974" s="30"/>
      <c r="Q7974" s="30"/>
    </row>
    <row r="7975" spans="14:17">
      <c r="N7975" s="30"/>
      <c r="Q7975" s="30"/>
    </row>
    <row r="7976" spans="14:17">
      <c r="N7976" s="30"/>
      <c r="Q7976" s="30"/>
    </row>
    <row r="7977" spans="14:17">
      <c r="N7977" s="30"/>
      <c r="Q7977" s="30"/>
    </row>
    <row r="7978" spans="14:17">
      <c r="N7978" s="30"/>
      <c r="Q7978" s="30"/>
    </row>
    <row r="7979" spans="14:17">
      <c r="N7979" s="30"/>
      <c r="Q7979" s="30"/>
    </row>
    <row r="7980" spans="14:17">
      <c r="N7980" s="30"/>
      <c r="Q7980" s="30"/>
    </row>
    <row r="7981" spans="14:17">
      <c r="N7981" s="30"/>
      <c r="Q7981" s="30"/>
    </row>
    <row r="7982" spans="14:17">
      <c r="N7982" s="30"/>
      <c r="Q7982" s="30"/>
    </row>
    <row r="7983" spans="14:17">
      <c r="N7983" s="30"/>
      <c r="Q7983" s="30"/>
    </row>
    <row r="7984" spans="14:17">
      <c r="N7984" s="30"/>
      <c r="Q7984" s="30"/>
    </row>
    <row r="7985" spans="14:17">
      <c r="N7985" s="30"/>
      <c r="Q7985" s="30"/>
    </row>
    <row r="7986" spans="14:17">
      <c r="N7986" s="30"/>
      <c r="Q7986" s="30"/>
    </row>
    <row r="7987" spans="14:17">
      <c r="N7987" s="30"/>
      <c r="Q7987" s="30"/>
    </row>
    <row r="7988" spans="14:17">
      <c r="N7988" s="30"/>
      <c r="Q7988" s="30"/>
    </row>
    <row r="7989" spans="14:17">
      <c r="N7989" s="30"/>
      <c r="Q7989" s="30"/>
    </row>
    <row r="7990" spans="14:17">
      <c r="N7990" s="30"/>
      <c r="Q7990" s="30"/>
    </row>
    <row r="7991" spans="14:17">
      <c r="N7991" s="30"/>
      <c r="Q7991" s="30"/>
    </row>
    <row r="7992" spans="14:17">
      <c r="N7992" s="30"/>
      <c r="Q7992" s="30"/>
    </row>
    <row r="7993" spans="14:17">
      <c r="N7993" s="30"/>
      <c r="Q7993" s="30"/>
    </row>
    <row r="7994" spans="14:17">
      <c r="N7994" s="30"/>
      <c r="Q7994" s="30"/>
    </row>
    <row r="7995" spans="14:17">
      <c r="N7995" s="30"/>
      <c r="Q7995" s="30"/>
    </row>
    <row r="7996" spans="14:17">
      <c r="N7996" s="30"/>
      <c r="Q7996" s="30"/>
    </row>
    <row r="7997" spans="14:17">
      <c r="N7997" s="30"/>
      <c r="Q7997" s="30"/>
    </row>
    <row r="7998" spans="14:17">
      <c r="N7998" s="30"/>
      <c r="Q7998" s="30"/>
    </row>
    <row r="7999" spans="14:17">
      <c r="N7999" s="30"/>
      <c r="Q7999" s="30"/>
    </row>
    <row r="8000" spans="14:17">
      <c r="N8000" s="30"/>
      <c r="Q8000" s="30"/>
    </row>
    <row r="8001" spans="14:17">
      <c r="N8001" s="30"/>
      <c r="Q8001" s="30"/>
    </row>
    <row r="8002" spans="14:17">
      <c r="N8002" s="30"/>
      <c r="Q8002" s="30"/>
    </row>
    <row r="8003" spans="14:17">
      <c r="N8003" s="30"/>
      <c r="Q8003" s="30"/>
    </row>
    <row r="8004" spans="14:17">
      <c r="N8004" s="30"/>
      <c r="Q8004" s="30"/>
    </row>
    <row r="8005" spans="14:17">
      <c r="N8005" s="30"/>
      <c r="Q8005" s="30"/>
    </row>
    <row r="8006" spans="14:17">
      <c r="N8006" s="30"/>
      <c r="Q8006" s="30"/>
    </row>
    <row r="8007" spans="14:17">
      <c r="N8007" s="30"/>
      <c r="Q8007" s="30"/>
    </row>
    <row r="8008" spans="14:17">
      <c r="N8008" s="30"/>
      <c r="Q8008" s="30"/>
    </row>
    <row r="8009" spans="14:17">
      <c r="N8009" s="30"/>
      <c r="Q8009" s="30"/>
    </row>
    <row r="8010" spans="14:17">
      <c r="N8010" s="30"/>
      <c r="Q8010" s="30"/>
    </row>
    <row r="8011" spans="14:17">
      <c r="N8011" s="30"/>
      <c r="Q8011" s="30"/>
    </row>
    <row r="8012" spans="14:17">
      <c r="N8012" s="30"/>
      <c r="Q8012" s="30"/>
    </row>
    <row r="8013" spans="14:17">
      <c r="N8013" s="30"/>
      <c r="Q8013" s="30"/>
    </row>
    <row r="8014" spans="14:17">
      <c r="N8014" s="30"/>
      <c r="Q8014" s="30"/>
    </row>
    <row r="8015" spans="14:17">
      <c r="N8015" s="30"/>
      <c r="Q8015" s="30"/>
    </row>
    <row r="8016" spans="14:17">
      <c r="N8016" s="30"/>
      <c r="Q8016" s="30"/>
    </row>
    <row r="8017" spans="14:17">
      <c r="N8017" s="30"/>
      <c r="Q8017" s="30"/>
    </row>
    <row r="8018" spans="14:17">
      <c r="N8018" s="30"/>
      <c r="Q8018" s="30"/>
    </row>
    <row r="8019" spans="14:17">
      <c r="N8019" s="30"/>
      <c r="Q8019" s="30"/>
    </row>
    <row r="8020" spans="14:17">
      <c r="N8020" s="30"/>
      <c r="Q8020" s="30"/>
    </row>
    <row r="8021" spans="14:17">
      <c r="N8021" s="30"/>
      <c r="Q8021" s="30"/>
    </row>
    <row r="8022" spans="14:17">
      <c r="N8022" s="30"/>
      <c r="Q8022" s="30"/>
    </row>
    <row r="8023" spans="14:17">
      <c r="N8023" s="30"/>
      <c r="Q8023" s="30"/>
    </row>
    <row r="8024" spans="14:17">
      <c r="N8024" s="30"/>
      <c r="Q8024" s="30"/>
    </row>
    <row r="8025" spans="14:17">
      <c r="N8025" s="30"/>
      <c r="Q8025" s="30"/>
    </row>
    <row r="8026" spans="14:17">
      <c r="N8026" s="30"/>
      <c r="Q8026" s="30"/>
    </row>
    <row r="8027" spans="14:17">
      <c r="N8027" s="30"/>
      <c r="Q8027" s="30"/>
    </row>
    <row r="8028" spans="14:17">
      <c r="N8028" s="30"/>
      <c r="Q8028" s="30"/>
    </row>
    <row r="8029" spans="14:17">
      <c r="N8029" s="30"/>
      <c r="Q8029" s="30"/>
    </row>
    <row r="8030" spans="14:17">
      <c r="N8030" s="30"/>
      <c r="Q8030" s="30"/>
    </row>
    <row r="8031" spans="14:17">
      <c r="N8031" s="30"/>
      <c r="Q8031" s="30"/>
    </row>
    <row r="8032" spans="14:17">
      <c r="N8032" s="30"/>
      <c r="Q8032" s="30"/>
    </row>
    <row r="8033" spans="14:17">
      <c r="N8033" s="30"/>
      <c r="Q8033" s="30"/>
    </row>
    <row r="8034" spans="14:17">
      <c r="N8034" s="30"/>
      <c r="Q8034" s="30"/>
    </row>
    <row r="8035" spans="14:17">
      <c r="N8035" s="30"/>
      <c r="Q8035" s="30"/>
    </row>
    <row r="8036" spans="14:17">
      <c r="N8036" s="30"/>
      <c r="Q8036" s="30"/>
    </row>
    <row r="8037" spans="14:17">
      <c r="N8037" s="30"/>
      <c r="Q8037" s="30"/>
    </row>
    <row r="8038" spans="14:17">
      <c r="N8038" s="30"/>
      <c r="Q8038" s="30"/>
    </row>
    <row r="8039" spans="14:17">
      <c r="N8039" s="30"/>
      <c r="Q8039" s="30"/>
    </row>
    <row r="8040" spans="14:17">
      <c r="N8040" s="30"/>
      <c r="Q8040" s="30"/>
    </row>
    <row r="8041" spans="14:17">
      <c r="N8041" s="30"/>
      <c r="Q8041" s="30"/>
    </row>
    <row r="8042" spans="14:17">
      <c r="N8042" s="30"/>
      <c r="Q8042" s="30"/>
    </row>
    <row r="8043" spans="14:17">
      <c r="N8043" s="30"/>
      <c r="Q8043" s="30"/>
    </row>
    <row r="8044" spans="14:17">
      <c r="N8044" s="30"/>
      <c r="Q8044" s="30"/>
    </row>
    <row r="8045" spans="14:17">
      <c r="N8045" s="30"/>
      <c r="Q8045" s="30"/>
    </row>
    <row r="8046" spans="14:17">
      <c r="N8046" s="30"/>
      <c r="Q8046" s="30"/>
    </row>
    <row r="8047" spans="14:17">
      <c r="N8047" s="30"/>
      <c r="Q8047" s="30"/>
    </row>
    <row r="8048" spans="14:17">
      <c r="N8048" s="30"/>
      <c r="Q8048" s="30"/>
    </row>
    <row r="8049" spans="14:17">
      <c r="N8049" s="30"/>
      <c r="Q8049" s="30"/>
    </row>
    <row r="8050" spans="14:17">
      <c r="N8050" s="30"/>
      <c r="Q8050" s="30"/>
    </row>
    <row r="8051" spans="14:17">
      <c r="N8051" s="30"/>
      <c r="Q8051" s="30"/>
    </row>
    <row r="8052" spans="14:17">
      <c r="N8052" s="30"/>
      <c r="Q8052" s="30"/>
    </row>
    <row r="8053" spans="14:17">
      <c r="N8053" s="30"/>
      <c r="Q8053" s="30"/>
    </row>
    <row r="8054" spans="14:17">
      <c r="N8054" s="30"/>
      <c r="Q8054" s="30"/>
    </row>
    <row r="8055" spans="14:17">
      <c r="N8055" s="30"/>
      <c r="Q8055" s="30"/>
    </row>
    <row r="8056" spans="14:17">
      <c r="N8056" s="30"/>
      <c r="Q8056" s="30"/>
    </row>
    <row r="8057" spans="14:17">
      <c r="N8057" s="30"/>
      <c r="Q8057" s="30"/>
    </row>
    <row r="8058" spans="14:17">
      <c r="N8058" s="30"/>
      <c r="Q8058" s="30"/>
    </row>
    <row r="8059" spans="14:17">
      <c r="N8059" s="30"/>
      <c r="Q8059" s="30"/>
    </row>
    <row r="8060" spans="14:17">
      <c r="N8060" s="30"/>
      <c r="Q8060" s="30"/>
    </row>
    <row r="8061" spans="14:17">
      <c r="N8061" s="30"/>
      <c r="Q8061" s="30"/>
    </row>
    <row r="8062" spans="14:17">
      <c r="N8062" s="30"/>
      <c r="Q8062" s="30"/>
    </row>
    <row r="8063" spans="14:17">
      <c r="N8063" s="30"/>
      <c r="Q8063" s="30"/>
    </row>
    <row r="8064" spans="14:17">
      <c r="N8064" s="30"/>
      <c r="Q8064" s="30"/>
    </row>
    <row r="8065" spans="14:17">
      <c r="N8065" s="30"/>
      <c r="Q8065" s="30"/>
    </row>
    <row r="8066" spans="14:17">
      <c r="N8066" s="30"/>
      <c r="Q8066" s="30"/>
    </row>
    <row r="8067" spans="14:17">
      <c r="N8067" s="30"/>
      <c r="Q8067" s="30"/>
    </row>
    <row r="8068" spans="14:17">
      <c r="N8068" s="30"/>
      <c r="Q8068" s="30"/>
    </row>
    <row r="8069" spans="14:17">
      <c r="N8069" s="30"/>
      <c r="Q8069" s="30"/>
    </row>
    <row r="8070" spans="14:17">
      <c r="N8070" s="30"/>
      <c r="Q8070" s="30"/>
    </row>
    <row r="8071" spans="14:17">
      <c r="N8071" s="30"/>
      <c r="Q8071" s="30"/>
    </row>
    <row r="8072" spans="14:17">
      <c r="N8072" s="30"/>
      <c r="Q8072" s="30"/>
    </row>
    <row r="8073" spans="14:17">
      <c r="N8073" s="30"/>
      <c r="Q8073" s="30"/>
    </row>
    <row r="8074" spans="14:17">
      <c r="N8074" s="30"/>
      <c r="Q8074" s="30"/>
    </row>
    <row r="8075" spans="14:17">
      <c r="N8075" s="30"/>
      <c r="Q8075" s="30"/>
    </row>
    <row r="8076" spans="14:17">
      <c r="N8076" s="30"/>
      <c r="Q8076" s="30"/>
    </row>
    <row r="8077" spans="14:17">
      <c r="N8077" s="30"/>
      <c r="Q8077" s="30"/>
    </row>
    <row r="8078" spans="14:17">
      <c r="N8078" s="30"/>
      <c r="Q8078" s="30"/>
    </row>
    <row r="8079" spans="14:17">
      <c r="N8079" s="30"/>
      <c r="Q8079" s="30"/>
    </row>
    <row r="8080" spans="14:17">
      <c r="N8080" s="30"/>
      <c r="Q8080" s="30"/>
    </row>
    <row r="8081" spans="14:17">
      <c r="N8081" s="30"/>
      <c r="Q8081" s="30"/>
    </row>
    <row r="8082" spans="14:17">
      <c r="N8082" s="30"/>
      <c r="Q8082" s="30"/>
    </row>
    <row r="8083" spans="14:17">
      <c r="N8083" s="30"/>
      <c r="Q8083" s="30"/>
    </row>
    <row r="8084" spans="14:17">
      <c r="N8084" s="30"/>
      <c r="Q8084" s="30"/>
    </row>
    <row r="8085" spans="14:17">
      <c r="N8085" s="30"/>
      <c r="Q8085" s="30"/>
    </row>
    <row r="8086" spans="14:17">
      <c r="N8086" s="30"/>
      <c r="Q8086" s="30"/>
    </row>
    <row r="8087" spans="14:17">
      <c r="N8087" s="30"/>
      <c r="Q8087" s="30"/>
    </row>
    <row r="8088" spans="14:17">
      <c r="N8088" s="30"/>
      <c r="Q8088" s="30"/>
    </row>
    <row r="8089" spans="14:17">
      <c r="N8089" s="30"/>
      <c r="Q8089" s="30"/>
    </row>
    <row r="8090" spans="14:17">
      <c r="N8090" s="30"/>
      <c r="Q8090" s="30"/>
    </row>
    <row r="8091" spans="14:17">
      <c r="N8091" s="30"/>
      <c r="Q8091" s="30"/>
    </row>
    <row r="8092" spans="14:17">
      <c r="N8092" s="30"/>
      <c r="Q8092" s="30"/>
    </row>
    <row r="8093" spans="14:17">
      <c r="N8093" s="30"/>
      <c r="Q8093" s="30"/>
    </row>
    <row r="8094" spans="14:17">
      <c r="N8094" s="30"/>
      <c r="Q8094" s="30"/>
    </row>
    <row r="8095" spans="14:17">
      <c r="N8095" s="30"/>
      <c r="Q8095" s="30"/>
    </row>
    <row r="8096" spans="14:17">
      <c r="N8096" s="30"/>
      <c r="Q8096" s="30"/>
    </row>
    <row r="8097" spans="14:17">
      <c r="N8097" s="30"/>
      <c r="Q8097" s="30"/>
    </row>
    <row r="8098" spans="14:17">
      <c r="N8098" s="30"/>
      <c r="Q8098" s="30"/>
    </row>
    <row r="8099" spans="14:17">
      <c r="N8099" s="30"/>
      <c r="Q8099" s="30"/>
    </row>
    <row r="8100" spans="14:17">
      <c r="N8100" s="30"/>
      <c r="Q8100" s="30"/>
    </row>
    <row r="8101" spans="14:17">
      <c r="N8101" s="30"/>
      <c r="Q8101" s="30"/>
    </row>
    <row r="8102" spans="14:17">
      <c r="N8102" s="30"/>
      <c r="Q8102" s="30"/>
    </row>
    <row r="8103" spans="14:17">
      <c r="N8103" s="30"/>
      <c r="Q8103" s="30"/>
    </row>
    <row r="8104" spans="14:17">
      <c r="N8104" s="30"/>
      <c r="Q8104" s="30"/>
    </row>
    <row r="8105" spans="14:17">
      <c r="N8105" s="30"/>
      <c r="Q8105" s="30"/>
    </row>
    <row r="8106" spans="14:17">
      <c r="N8106" s="30"/>
      <c r="Q8106" s="30"/>
    </row>
    <row r="8107" spans="14:17">
      <c r="N8107" s="30"/>
      <c r="Q8107" s="30"/>
    </row>
    <row r="8108" spans="14:17">
      <c r="N8108" s="30"/>
      <c r="Q8108" s="30"/>
    </row>
    <row r="8109" spans="14:17">
      <c r="N8109" s="30"/>
      <c r="Q8109" s="30"/>
    </row>
    <row r="8110" spans="14:17">
      <c r="N8110" s="30"/>
      <c r="Q8110" s="30"/>
    </row>
    <row r="8111" spans="14:17">
      <c r="N8111" s="30"/>
      <c r="Q8111" s="30"/>
    </row>
    <row r="8112" spans="14:17">
      <c r="N8112" s="30"/>
      <c r="Q8112" s="30"/>
    </row>
    <row r="8113" spans="14:17">
      <c r="N8113" s="30"/>
      <c r="Q8113" s="30"/>
    </row>
    <row r="8114" spans="14:17">
      <c r="N8114" s="30"/>
      <c r="Q8114" s="30"/>
    </row>
    <row r="8115" spans="14:17">
      <c r="N8115" s="30"/>
      <c r="Q8115" s="30"/>
    </row>
    <row r="8116" spans="14:17">
      <c r="N8116" s="30"/>
      <c r="Q8116" s="30"/>
    </row>
    <row r="8117" spans="14:17">
      <c r="N8117" s="30"/>
      <c r="Q8117" s="30"/>
    </row>
    <row r="8118" spans="14:17">
      <c r="N8118" s="30"/>
      <c r="Q8118" s="30"/>
    </row>
    <row r="8119" spans="14:17">
      <c r="N8119" s="30"/>
      <c r="Q8119" s="30"/>
    </row>
    <row r="8120" spans="14:17">
      <c r="N8120" s="30"/>
      <c r="Q8120" s="30"/>
    </row>
    <row r="8121" spans="14:17">
      <c r="N8121" s="30"/>
      <c r="Q8121" s="30"/>
    </row>
    <row r="8122" spans="14:17">
      <c r="N8122" s="30"/>
      <c r="Q8122" s="30"/>
    </row>
    <row r="8123" spans="14:17">
      <c r="N8123" s="30"/>
      <c r="Q8123" s="30"/>
    </row>
    <row r="8124" spans="14:17">
      <c r="N8124" s="30"/>
      <c r="Q8124" s="30"/>
    </row>
    <row r="8125" spans="14:17">
      <c r="N8125" s="30"/>
      <c r="Q8125" s="30"/>
    </row>
    <row r="8126" spans="14:17">
      <c r="N8126" s="30"/>
      <c r="Q8126" s="30"/>
    </row>
    <row r="8127" spans="14:17">
      <c r="N8127" s="30"/>
      <c r="Q8127" s="30"/>
    </row>
    <row r="8128" spans="14:17">
      <c r="N8128" s="30"/>
      <c r="Q8128" s="30"/>
    </row>
    <row r="8129" spans="14:17">
      <c r="N8129" s="30"/>
      <c r="Q8129" s="30"/>
    </row>
    <row r="8130" spans="14:17">
      <c r="N8130" s="30"/>
      <c r="Q8130" s="30"/>
    </row>
    <row r="8131" spans="14:17">
      <c r="N8131" s="30"/>
      <c r="Q8131" s="30"/>
    </row>
    <row r="8132" spans="14:17">
      <c r="N8132" s="30"/>
      <c r="Q8132" s="30"/>
    </row>
    <row r="8133" spans="14:17">
      <c r="N8133" s="30"/>
      <c r="Q8133" s="30"/>
    </row>
    <row r="8134" spans="14:17">
      <c r="N8134" s="30"/>
      <c r="Q8134" s="30"/>
    </row>
    <row r="8135" spans="14:17">
      <c r="N8135" s="30"/>
      <c r="Q8135" s="30"/>
    </row>
    <row r="8136" spans="14:17">
      <c r="N8136" s="30"/>
      <c r="Q8136" s="30"/>
    </row>
    <row r="8137" spans="14:17">
      <c r="N8137" s="30"/>
      <c r="Q8137" s="30"/>
    </row>
    <row r="8138" spans="14:17">
      <c r="N8138" s="30"/>
      <c r="Q8138" s="30"/>
    </row>
    <row r="8139" spans="14:17">
      <c r="N8139" s="30"/>
      <c r="Q8139" s="30"/>
    </row>
    <row r="8140" spans="14:17">
      <c r="N8140" s="30"/>
      <c r="Q8140" s="30"/>
    </row>
    <row r="8141" spans="14:17">
      <c r="N8141" s="30"/>
      <c r="Q8141" s="30"/>
    </row>
    <row r="8142" spans="14:17">
      <c r="N8142" s="30"/>
      <c r="Q8142" s="30"/>
    </row>
    <row r="8143" spans="14:17">
      <c r="N8143" s="30"/>
      <c r="Q8143" s="30"/>
    </row>
    <row r="8144" spans="14:17">
      <c r="N8144" s="30"/>
      <c r="Q8144" s="30"/>
    </row>
    <row r="8145" spans="14:17">
      <c r="N8145" s="30"/>
      <c r="Q8145" s="30"/>
    </row>
    <row r="8146" spans="14:17">
      <c r="N8146" s="30"/>
      <c r="Q8146" s="30"/>
    </row>
    <row r="8147" spans="14:17">
      <c r="N8147" s="30"/>
      <c r="Q8147" s="30"/>
    </row>
    <row r="8148" spans="14:17">
      <c r="N8148" s="30"/>
      <c r="Q8148" s="30"/>
    </row>
    <row r="8149" spans="14:17">
      <c r="N8149" s="30"/>
      <c r="Q8149" s="30"/>
    </row>
    <row r="8150" spans="14:17">
      <c r="N8150" s="30"/>
      <c r="Q8150" s="30"/>
    </row>
    <row r="8151" spans="14:17">
      <c r="N8151" s="30"/>
      <c r="Q8151" s="30"/>
    </row>
    <row r="8152" spans="14:17">
      <c r="N8152" s="30"/>
      <c r="Q8152" s="30"/>
    </row>
    <row r="8153" spans="14:17">
      <c r="N8153" s="30"/>
      <c r="Q8153" s="30"/>
    </row>
    <row r="8154" spans="14:17">
      <c r="N8154" s="30"/>
      <c r="Q8154" s="30"/>
    </row>
    <row r="8155" spans="14:17">
      <c r="N8155" s="30"/>
      <c r="Q8155" s="30"/>
    </row>
    <row r="8156" spans="14:17">
      <c r="N8156" s="30"/>
      <c r="Q8156" s="30"/>
    </row>
    <row r="8157" spans="14:17">
      <c r="N8157" s="30"/>
      <c r="Q8157" s="30"/>
    </row>
    <row r="8158" spans="14:17">
      <c r="N8158" s="30"/>
      <c r="Q8158" s="30"/>
    </row>
    <row r="8159" spans="14:17">
      <c r="N8159" s="30"/>
      <c r="Q8159" s="30"/>
    </row>
    <row r="8160" spans="14:17">
      <c r="N8160" s="30"/>
      <c r="Q8160" s="30"/>
    </row>
    <row r="8161" spans="14:17">
      <c r="N8161" s="30"/>
      <c r="Q8161" s="30"/>
    </row>
    <row r="8162" spans="14:17">
      <c r="N8162" s="30"/>
      <c r="Q8162" s="30"/>
    </row>
    <row r="8163" spans="14:17">
      <c r="N8163" s="30"/>
      <c r="Q8163" s="30"/>
    </row>
    <row r="8164" spans="14:17">
      <c r="N8164" s="30"/>
      <c r="Q8164" s="30"/>
    </row>
    <row r="8165" spans="14:17">
      <c r="N8165" s="30"/>
      <c r="Q8165" s="30"/>
    </row>
    <row r="8166" spans="14:17">
      <c r="N8166" s="30"/>
      <c r="Q8166" s="30"/>
    </row>
    <row r="8167" spans="14:17">
      <c r="N8167" s="30"/>
      <c r="Q8167" s="30"/>
    </row>
    <row r="8168" spans="14:17">
      <c r="N8168" s="30"/>
      <c r="Q8168" s="30"/>
    </row>
    <row r="8169" spans="14:17">
      <c r="N8169" s="30"/>
      <c r="Q8169" s="30"/>
    </row>
    <row r="8170" spans="14:17">
      <c r="N8170" s="30"/>
      <c r="Q8170" s="30"/>
    </row>
    <row r="8171" spans="14:17">
      <c r="N8171" s="30"/>
      <c r="Q8171" s="30"/>
    </row>
    <row r="8172" spans="14:17">
      <c r="N8172" s="30"/>
      <c r="Q8172" s="30"/>
    </row>
    <row r="8173" spans="14:17">
      <c r="N8173" s="30"/>
      <c r="Q8173" s="30"/>
    </row>
    <row r="8174" spans="14:17">
      <c r="N8174" s="30"/>
      <c r="Q8174" s="30"/>
    </row>
    <row r="8175" spans="14:17">
      <c r="N8175" s="30"/>
      <c r="Q8175" s="30"/>
    </row>
    <row r="8176" spans="14:17">
      <c r="N8176" s="30"/>
      <c r="Q8176" s="30"/>
    </row>
    <row r="8177" spans="14:17">
      <c r="N8177" s="30"/>
      <c r="Q8177" s="30"/>
    </row>
    <row r="8178" spans="14:17">
      <c r="N8178" s="30"/>
      <c r="Q8178" s="30"/>
    </row>
    <row r="8179" spans="14:17">
      <c r="N8179" s="30"/>
      <c r="Q8179" s="30"/>
    </row>
    <row r="8180" spans="14:17">
      <c r="N8180" s="30"/>
      <c r="Q8180" s="30"/>
    </row>
    <row r="8181" spans="14:17">
      <c r="N8181" s="30"/>
      <c r="Q8181" s="30"/>
    </row>
    <row r="8182" spans="14:17">
      <c r="N8182" s="30"/>
      <c r="Q8182" s="30"/>
    </row>
    <row r="8183" spans="14:17">
      <c r="N8183" s="30"/>
      <c r="Q8183" s="30"/>
    </row>
    <row r="8184" spans="14:17">
      <c r="N8184" s="30"/>
      <c r="Q8184" s="30"/>
    </row>
    <row r="8185" spans="14:17">
      <c r="N8185" s="30"/>
      <c r="Q8185" s="30"/>
    </row>
    <row r="8186" spans="14:17">
      <c r="N8186" s="30"/>
      <c r="Q8186" s="30"/>
    </row>
    <row r="8187" spans="14:17">
      <c r="N8187" s="30"/>
      <c r="Q8187" s="30"/>
    </row>
    <row r="8188" spans="14:17">
      <c r="N8188" s="30"/>
      <c r="Q8188" s="30"/>
    </row>
    <row r="8189" spans="14:17">
      <c r="N8189" s="30"/>
      <c r="Q8189" s="30"/>
    </row>
    <row r="8190" spans="14:17">
      <c r="N8190" s="30"/>
      <c r="Q8190" s="30"/>
    </row>
    <row r="8191" spans="14:17">
      <c r="N8191" s="30"/>
      <c r="Q8191" s="30"/>
    </row>
    <row r="8192" spans="14:17">
      <c r="N8192" s="30"/>
      <c r="Q8192" s="30"/>
    </row>
    <row r="8193" spans="14:17">
      <c r="N8193" s="30"/>
      <c r="Q8193" s="30"/>
    </row>
    <row r="8194" spans="14:17">
      <c r="N8194" s="30"/>
      <c r="Q8194" s="30"/>
    </row>
    <row r="8195" spans="14:17">
      <c r="N8195" s="30"/>
      <c r="Q8195" s="30"/>
    </row>
    <row r="8196" spans="14:17">
      <c r="N8196" s="30"/>
      <c r="Q8196" s="30"/>
    </row>
    <row r="8197" spans="14:17">
      <c r="N8197" s="30"/>
      <c r="Q8197" s="30"/>
    </row>
    <row r="8198" spans="14:17">
      <c r="N8198" s="30"/>
      <c r="Q8198" s="30"/>
    </row>
    <row r="8199" spans="14:17">
      <c r="N8199" s="30"/>
      <c r="Q8199" s="30"/>
    </row>
    <row r="8200" spans="14:17">
      <c r="N8200" s="30"/>
      <c r="Q8200" s="30"/>
    </row>
    <row r="8201" spans="14:17">
      <c r="N8201" s="30"/>
      <c r="Q8201" s="30"/>
    </row>
    <row r="8202" spans="14:17">
      <c r="N8202" s="30"/>
      <c r="Q8202" s="30"/>
    </row>
    <row r="8203" spans="14:17">
      <c r="N8203" s="30"/>
      <c r="Q8203" s="30"/>
    </row>
    <row r="8204" spans="14:17">
      <c r="N8204" s="30"/>
      <c r="Q8204" s="30"/>
    </row>
    <row r="8205" spans="14:17">
      <c r="N8205" s="30"/>
      <c r="Q8205" s="30"/>
    </row>
    <row r="8206" spans="14:17">
      <c r="N8206" s="30"/>
      <c r="Q8206" s="30"/>
    </row>
    <row r="8207" spans="14:17">
      <c r="N8207" s="30"/>
      <c r="Q8207" s="30"/>
    </row>
    <row r="8208" spans="14:17">
      <c r="N8208" s="30"/>
      <c r="Q8208" s="30"/>
    </row>
    <row r="8209" spans="14:17">
      <c r="N8209" s="30"/>
      <c r="Q8209" s="30"/>
    </row>
    <row r="8210" spans="14:17">
      <c r="N8210" s="30"/>
      <c r="Q8210" s="30"/>
    </row>
    <row r="8211" spans="14:17">
      <c r="N8211" s="30"/>
      <c r="Q8211" s="30"/>
    </row>
    <row r="8212" spans="14:17">
      <c r="N8212" s="30"/>
      <c r="Q8212" s="30"/>
    </row>
    <row r="8213" spans="14:17">
      <c r="N8213" s="30"/>
      <c r="Q8213" s="30"/>
    </row>
    <row r="8214" spans="14:17">
      <c r="N8214" s="30"/>
      <c r="Q8214" s="30"/>
    </row>
    <row r="8215" spans="14:17">
      <c r="N8215" s="30"/>
      <c r="Q8215" s="30"/>
    </row>
    <row r="8216" spans="14:17">
      <c r="N8216" s="30"/>
      <c r="Q8216" s="30"/>
    </row>
    <row r="8217" spans="14:17">
      <c r="N8217" s="30"/>
      <c r="Q8217" s="30"/>
    </row>
    <row r="8218" spans="14:17">
      <c r="N8218" s="30"/>
      <c r="Q8218" s="30"/>
    </row>
    <row r="8219" spans="14:17">
      <c r="N8219" s="30"/>
      <c r="Q8219" s="30"/>
    </row>
    <row r="8220" spans="14:17">
      <c r="N8220" s="30"/>
      <c r="Q8220" s="30"/>
    </row>
    <row r="8221" spans="14:17">
      <c r="N8221" s="30"/>
      <c r="Q8221" s="30"/>
    </row>
    <row r="8222" spans="14:17">
      <c r="N8222" s="30"/>
      <c r="Q8222" s="30"/>
    </row>
    <row r="8223" spans="14:17">
      <c r="N8223" s="30"/>
      <c r="Q8223" s="30"/>
    </row>
    <row r="8224" spans="14:17">
      <c r="N8224" s="30"/>
      <c r="Q8224" s="30"/>
    </row>
    <row r="8225" spans="14:17">
      <c r="N8225" s="30"/>
      <c r="Q8225" s="30"/>
    </row>
    <row r="8226" spans="14:17">
      <c r="N8226" s="30"/>
      <c r="Q8226" s="30"/>
    </row>
    <row r="8227" spans="14:17">
      <c r="N8227" s="30"/>
      <c r="Q8227" s="30"/>
    </row>
    <row r="8228" spans="14:17">
      <c r="N8228" s="30"/>
      <c r="Q8228" s="30"/>
    </row>
    <row r="8229" spans="14:17">
      <c r="N8229" s="30"/>
      <c r="Q8229" s="30"/>
    </row>
    <row r="8230" spans="14:17">
      <c r="N8230" s="30"/>
      <c r="Q8230" s="30"/>
    </row>
    <row r="8231" spans="14:17">
      <c r="N8231" s="30"/>
      <c r="Q8231" s="30"/>
    </row>
    <row r="8232" spans="14:17">
      <c r="N8232" s="30"/>
      <c r="Q8232" s="30"/>
    </row>
    <row r="8233" spans="14:17">
      <c r="N8233" s="30"/>
      <c r="Q8233" s="30"/>
    </row>
    <row r="8234" spans="14:17">
      <c r="N8234" s="30"/>
      <c r="Q8234" s="30"/>
    </row>
    <row r="8235" spans="14:17">
      <c r="N8235" s="30"/>
      <c r="Q8235" s="30"/>
    </row>
    <row r="8236" spans="14:17">
      <c r="N8236" s="30"/>
      <c r="Q8236" s="30"/>
    </row>
    <row r="8237" spans="14:17">
      <c r="N8237" s="30"/>
      <c r="Q8237" s="30"/>
    </row>
    <row r="8238" spans="14:17">
      <c r="N8238" s="30"/>
      <c r="Q8238" s="30"/>
    </row>
    <row r="8239" spans="14:17">
      <c r="N8239" s="30"/>
      <c r="Q8239" s="30"/>
    </row>
    <row r="8240" spans="14:17">
      <c r="N8240" s="30"/>
      <c r="Q8240" s="30"/>
    </row>
    <row r="8241" spans="14:17">
      <c r="N8241" s="30"/>
      <c r="Q8241" s="30"/>
    </row>
    <row r="8242" spans="14:17">
      <c r="N8242" s="30"/>
      <c r="Q8242" s="30"/>
    </row>
    <row r="8243" spans="14:17">
      <c r="N8243" s="30"/>
      <c r="Q8243" s="30"/>
    </row>
    <row r="8244" spans="14:17">
      <c r="N8244" s="30"/>
      <c r="Q8244" s="30"/>
    </row>
    <row r="8245" spans="14:17">
      <c r="N8245" s="30"/>
      <c r="Q8245" s="30"/>
    </row>
    <row r="8246" spans="14:17">
      <c r="N8246" s="30"/>
      <c r="Q8246" s="30"/>
    </row>
    <row r="8247" spans="14:17">
      <c r="N8247" s="30"/>
      <c r="Q8247" s="30"/>
    </row>
    <row r="8248" spans="14:17">
      <c r="N8248" s="30"/>
      <c r="Q8248" s="30"/>
    </row>
    <row r="8249" spans="14:17">
      <c r="N8249" s="30"/>
      <c r="Q8249" s="30"/>
    </row>
    <row r="8250" spans="14:17">
      <c r="N8250" s="30"/>
      <c r="Q8250" s="30"/>
    </row>
    <row r="8251" spans="14:17">
      <c r="N8251" s="30"/>
      <c r="Q8251" s="30"/>
    </row>
    <row r="8252" spans="14:17">
      <c r="N8252" s="30"/>
      <c r="Q8252" s="30"/>
    </row>
    <row r="8253" spans="14:17">
      <c r="N8253" s="30"/>
      <c r="Q8253" s="30"/>
    </row>
    <row r="8254" spans="14:17">
      <c r="N8254" s="30"/>
      <c r="Q8254" s="30"/>
    </row>
    <row r="8255" spans="14:17">
      <c r="N8255" s="30"/>
      <c r="Q8255" s="30"/>
    </row>
    <row r="8256" spans="14:17">
      <c r="N8256" s="30"/>
      <c r="Q8256" s="30"/>
    </row>
    <row r="8257" spans="14:17">
      <c r="N8257" s="30"/>
      <c r="Q8257" s="30"/>
    </row>
    <row r="8258" spans="14:17">
      <c r="N8258" s="30"/>
      <c r="Q8258" s="30"/>
    </row>
    <row r="8259" spans="14:17">
      <c r="N8259" s="30"/>
      <c r="Q8259" s="30"/>
    </row>
    <row r="8260" spans="14:17">
      <c r="N8260" s="30"/>
      <c r="Q8260" s="30"/>
    </row>
    <row r="8261" spans="14:17">
      <c r="N8261" s="30"/>
      <c r="Q8261" s="30"/>
    </row>
    <row r="8262" spans="14:17">
      <c r="N8262" s="30"/>
      <c r="Q8262" s="30"/>
    </row>
    <row r="8263" spans="14:17">
      <c r="N8263" s="30"/>
      <c r="Q8263" s="30"/>
    </row>
    <row r="8264" spans="14:17">
      <c r="N8264" s="30"/>
      <c r="Q8264" s="30"/>
    </row>
    <row r="8265" spans="14:17">
      <c r="N8265" s="30"/>
      <c r="Q8265" s="30"/>
    </row>
    <row r="8266" spans="14:17">
      <c r="N8266" s="30"/>
      <c r="Q8266" s="30"/>
    </row>
    <row r="8267" spans="14:17">
      <c r="N8267" s="30"/>
      <c r="Q8267" s="30"/>
    </row>
    <row r="8268" spans="14:17">
      <c r="N8268" s="30"/>
      <c r="Q8268" s="30"/>
    </row>
    <row r="8269" spans="14:17">
      <c r="N8269" s="30"/>
      <c r="Q8269" s="30"/>
    </row>
    <row r="8270" spans="14:17">
      <c r="N8270" s="30"/>
      <c r="Q8270" s="30"/>
    </row>
    <row r="8271" spans="14:17">
      <c r="N8271" s="30"/>
      <c r="Q8271" s="30"/>
    </row>
    <row r="8272" spans="14:17">
      <c r="N8272" s="30"/>
      <c r="Q8272" s="30"/>
    </row>
    <row r="8273" spans="14:17">
      <c r="N8273" s="30"/>
      <c r="Q8273" s="30"/>
    </row>
    <row r="8274" spans="14:17">
      <c r="N8274" s="30"/>
      <c r="Q8274" s="30"/>
    </row>
    <row r="8275" spans="14:17">
      <c r="N8275" s="30"/>
      <c r="Q8275" s="30"/>
    </row>
    <row r="8276" spans="14:17">
      <c r="N8276" s="30"/>
      <c r="Q8276" s="30"/>
    </row>
    <row r="8277" spans="14:17">
      <c r="N8277" s="30"/>
      <c r="Q8277" s="30"/>
    </row>
    <row r="8278" spans="14:17">
      <c r="N8278" s="30"/>
      <c r="Q8278" s="30"/>
    </row>
    <row r="8279" spans="14:17">
      <c r="N8279" s="30"/>
      <c r="Q8279" s="30"/>
    </row>
    <row r="8280" spans="14:17">
      <c r="N8280" s="30"/>
      <c r="Q8280" s="30"/>
    </row>
    <row r="8281" spans="14:17">
      <c r="N8281" s="30"/>
      <c r="Q8281" s="30"/>
    </row>
    <row r="8282" spans="14:17">
      <c r="N8282" s="30"/>
      <c r="Q8282" s="30"/>
    </row>
    <row r="8283" spans="14:17">
      <c r="N8283" s="30"/>
      <c r="Q8283" s="30"/>
    </row>
    <row r="8284" spans="14:17">
      <c r="N8284" s="30"/>
      <c r="Q8284" s="30"/>
    </row>
    <row r="8285" spans="14:17">
      <c r="N8285" s="30"/>
      <c r="Q8285" s="30"/>
    </row>
    <row r="8286" spans="14:17">
      <c r="N8286" s="30"/>
      <c r="Q8286" s="30"/>
    </row>
    <row r="8287" spans="14:17">
      <c r="N8287" s="30"/>
      <c r="Q8287" s="30"/>
    </row>
    <row r="8288" spans="14:17">
      <c r="N8288" s="30"/>
      <c r="Q8288" s="30"/>
    </row>
    <row r="8289" spans="14:17">
      <c r="N8289" s="30"/>
      <c r="Q8289" s="30"/>
    </row>
    <row r="8290" spans="14:17">
      <c r="N8290" s="30"/>
      <c r="Q8290" s="30"/>
    </row>
    <row r="8291" spans="14:17">
      <c r="N8291" s="30"/>
      <c r="Q8291" s="30"/>
    </row>
    <row r="8292" spans="14:17">
      <c r="N8292" s="30"/>
      <c r="Q8292" s="30"/>
    </row>
    <row r="8293" spans="14:17">
      <c r="N8293" s="30"/>
      <c r="Q8293" s="30"/>
    </row>
    <row r="8294" spans="14:17">
      <c r="N8294" s="30"/>
      <c r="Q8294" s="30"/>
    </row>
    <row r="8295" spans="14:17">
      <c r="N8295" s="30"/>
      <c r="Q8295" s="30"/>
    </row>
    <row r="8296" spans="14:17">
      <c r="N8296" s="30"/>
      <c r="Q8296" s="30"/>
    </row>
    <row r="8297" spans="14:17">
      <c r="N8297" s="30"/>
      <c r="Q8297" s="30"/>
    </row>
    <row r="8298" spans="14:17">
      <c r="N8298" s="30"/>
      <c r="Q8298" s="30"/>
    </row>
    <row r="8299" spans="14:17">
      <c r="N8299" s="30"/>
      <c r="Q8299" s="30"/>
    </row>
    <row r="8300" spans="14:17">
      <c r="N8300" s="30"/>
      <c r="Q8300" s="30"/>
    </row>
    <row r="8301" spans="14:17">
      <c r="N8301" s="30"/>
      <c r="Q8301" s="30"/>
    </row>
    <row r="8302" spans="14:17">
      <c r="N8302" s="30"/>
      <c r="Q8302" s="30"/>
    </row>
    <row r="8303" spans="14:17">
      <c r="N8303" s="30"/>
      <c r="Q8303" s="30"/>
    </row>
    <row r="8304" spans="14:17">
      <c r="N8304" s="30"/>
      <c r="Q8304" s="30"/>
    </row>
    <row r="8305" spans="14:17">
      <c r="N8305" s="30"/>
      <c r="Q8305" s="30"/>
    </row>
    <row r="8306" spans="14:17">
      <c r="N8306" s="30"/>
      <c r="Q8306" s="30"/>
    </row>
    <row r="8307" spans="14:17">
      <c r="N8307" s="30"/>
      <c r="Q8307" s="30"/>
    </row>
    <row r="8308" spans="14:17">
      <c r="N8308" s="30"/>
      <c r="Q8308" s="30"/>
    </row>
    <row r="8309" spans="14:17">
      <c r="N8309" s="30"/>
      <c r="Q8309" s="30"/>
    </row>
    <row r="8310" spans="14:17">
      <c r="N8310" s="30"/>
      <c r="Q8310" s="30"/>
    </row>
    <row r="8311" spans="14:17">
      <c r="N8311" s="30"/>
      <c r="Q8311" s="30"/>
    </row>
    <row r="8312" spans="14:17">
      <c r="N8312" s="30"/>
      <c r="Q8312" s="30"/>
    </row>
    <row r="8313" spans="14:17">
      <c r="N8313" s="30"/>
      <c r="Q8313" s="30"/>
    </row>
    <row r="8314" spans="14:17">
      <c r="N8314" s="30"/>
      <c r="Q8314" s="30"/>
    </row>
    <row r="8315" spans="14:17">
      <c r="N8315" s="30"/>
      <c r="Q8315" s="30"/>
    </row>
    <row r="8316" spans="14:17">
      <c r="N8316" s="30"/>
      <c r="Q8316" s="30"/>
    </row>
    <row r="8317" spans="14:17">
      <c r="N8317" s="30"/>
      <c r="Q8317" s="30"/>
    </row>
    <row r="8318" spans="14:17">
      <c r="N8318" s="30"/>
      <c r="Q8318" s="30"/>
    </row>
    <row r="8319" spans="14:17">
      <c r="N8319" s="30"/>
      <c r="Q8319" s="30"/>
    </row>
    <row r="8320" spans="14:17">
      <c r="N8320" s="30"/>
      <c r="Q8320" s="30"/>
    </row>
    <row r="8321" spans="14:17">
      <c r="N8321" s="30"/>
      <c r="Q8321" s="30"/>
    </row>
    <row r="8322" spans="14:17">
      <c r="N8322" s="30"/>
      <c r="Q8322" s="30"/>
    </row>
    <row r="8323" spans="14:17">
      <c r="N8323" s="30"/>
      <c r="Q8323" s="30"/>
    </row>
    <row r="8324" spans="14:17">
      <c r="N8324" s="30"/>
      <c r="Q8324" s="30"/>
    </row>
    <row r="8325" spans="14:17">
      <c r="N8325" s="30"/>
      <c r="Q8325" s="30"/>
    </row>
    <row r="8326" spans="14:17">
      <c r="N8326" s="30"/>
      <c r="Q8326" s="30"/>
    </row>
    <row r="8327" spans="14:17">
      <c r="N8327" s="30"/>
      <c r="Q8327" s="30"/>
    </row>
    <row r="8328" spans="14:17">
      <c r="N8328" s="30"/>
      <c r="Q8328" s="30"/>
    </row>
    <row r="8329" spans="14:17">
      <c r="N8329" s="30"/>
      <c r="Q8329" s="30"/>
    </row>
    <row r="8330" spans="14:17">
      <c r="N8330" s="30"/>
      <c r="Q8330" s="30"/>
    </row>
    <row r="8331" spans="14:17">
      <c r="N8331" s="30"/>
      <c r="Q8331" s="30"/>
    </row>
    <row r="8332" spans="14:17">
      <c r="N8332" s="30"/>
      <c r="Q8332" s="30"/>
    </row>
    <row r="8333" spans="14:17">
      <c r="N8333" s="30"/>
      <c r="Q8333" s="30"/>
    </row>
    <row r="8334" spans="14:17">
      <c r="N8334" s="30"/>
      <c r="Q8334" s="30"/>
    </row>
    <row r="8335" spans="14:17">
      <c r="N8335" s="30"/>
      <c r="Q8335" s="30"/>
    </row>
    <row r="8336" spans="14:17">
      <c r="N8336" s="30"/>
      <c r="Q8336" s="30"/>
    </row>
    <row r="8337" spans="14:17">
      <c r="N8337" s="30"/>
      <c r="Q8337" s="30"/>
    </row>
    <row r="8338" spans="14:17">
      <c r="N8338" s="30"/>
      <c r="Q8338" s="30"/>
    </row>
    <row r="8339" spans="14:17">
      <c r="N8339" s="30"/>
      <c r="Q8339" s="30"/>
    </row>
    <row r="8340" spans="14:17">
      <c r="N8340" s="30"/>
      <c r="Q8340" s="30"/>
    </row>
    <row r="8341" spans="14:17">
      <c r="N8341" s="30"/>
      <c r="Q8341" s="30"/>
    </row>
    <row r="8342" spans="14:17">
      <c r="N8342" s="30"/>
      <c r="Q8342" s="30"/>
    </row>
    <row r="8343" spans="14:17">
      <c r="N8343" s="30"/>
      <c r="Q8343" s="30"/>
    </row>
    <row r="8344" spans="14:17">
      <c r="N8344" s="30"/>
      <c r="Q8344" s="30"/>
    </row>
    <row r="8345" spans="14:17">
      <c r="N8345" s="30"/>
      <c r="Q8345" s="30"/>
    </row>
    <row r="8346" spans="14:17">
      <c r="N8346" s="30"/>
      <c r="Q8346" s="30"/>
    </row>
    <row r="8347" spans="14:17">
      <c r="N8347" s="30"/>
      <c r="Q8347" s="30"/>
    </row>
    <row r="8348" spans="14:17">
      <c r="N8348" s="30"/>
      <c r="Q8348" s="30"/>
    </row>
    <row r="8349" spans="14:17">
      <c r="N8349" s="30"/>
      <c r="Q8349" s="30"/>
    </row>
    <row r="8350" spans="14:17">
      <c r="N8350" s="30"/>
      <c r="Q8350" s="30"/>
    </row>
    <row r="8351" spans="14:17">
      <c r="N8351" s="30"/>
      <c r="Q8351" s="30"/>
    </row>
    <row r="8352" spans="14:17">
      <c r="N8352" s="30"/>
      <c r="Q8352" s="30"/>
    </row>
    <row r="8353" spans="14:17">
      <c r="N8353" s="30"/>
      <c r="Q8353" s="30"/>
    </row>
    <row r="8354" spans="14:17">
      <c r="N8354" s="30"/>
      <c r="Q8354" s="30"/>
    </row>
    <row r="8355" spans="14:17">
      <c r="N8355" s="30"/>
      <c r="Q8355" s="30"/>
    </row>
    <row r="8356" spans="14:17">
      <c r="N8356" s="30"/>
      <c r="Q8356" s="30"/>
    </row>
    <row r="8357" spans="14:17">
      <c r="N8357" s="30"/>
      <c r="Q8357" s="30"/>
    </row>
    <row r="8358" spans="14:17">
      <c r="N8358" s="30"/>
      <c r="Q8358" s="30"/>
    </row>
    <row r="8359" spans="14:17">
      <c r="N8359" s="30"/>
      <c r="Q8359" s="30"/>
    </row>
    <row r="8360" spans="14:17">
      <c r="N8360" s="30"/>
      <c r="Q8360" s="30"/>
    </row>
    <row r="8361" spans="14:17">
      <c r="N8361" s="30"/>
      <c r="Q8361" s="30"/>
    </row>
    <row r="8362" spans="14:17">
      <c r="N8362" s="30"/>
      <c r="Q8362" s="30"/>
    </row>
    <row r="8363" spans="14:17">
      <c r="N8363" s="30"/>
      <c r="Q8363" s="30"/>
    </row>
    <row r="8364" spans="14:17">
      <c r="N8364" s="30"/>
      <c r="Q8364" s="30"/>
    </row>
    <row r="8365" spans="14:17">
      <c r="N8365" s="30"/>
      <c r="Q8365" s="30"/>
    </row>
    <row r="8366" spans="14:17">
      <c r="N8366" s="30"/>
      <c r="Q8366" s="30"/>
    </row>
    <row r="8367" spans="14:17">
      <c r="N8367" s="30"/>
      <c r="Q8367" s="30"/>
    </row>
    <row r="8368" spans="14:17">
      <c r="N8368" s="30"/>
      <c r="Q8368" s="30"/>
    </row>
    <row r="8369" spans="14:17">
      <c r="N8369" s="30"/>
      <c r="Q8369" s="30"/>
    </row>
    <row r="8370" spans="14:17">
      <c r="N8370" s="30"/>
      <c r="Q8370" s="30"/>
    </row>
    <row r="8371" spans="14:17">
      <c r="N8371" s="30"/>
      <c r="Q8371" s="30"/>
    </row>
    <row r="8372" spans="14:17">
      <c r="N8372" s="30"/>
      <c r="Q8372" s="30"/>
    </row>
    <row r="8373" spans="14:17">
      <c r="N8373" s="30"/>
      <c r="Q8373" s="30"/>
    </row>
    <row r="8374" spans="14:17">
      <c r="N8374" s="30"/>
      <c r="Q8374" s="30"/>
    </row>
    <row r="8375" spans="14:17">
      <c r="N8375" s="30"/>
      <c r="Q8375" s="30"/>
    </row>
    <row r="8376" spans="14:17">
      <c r="N8376" s="30"/>
      <c r="Q8376" s="30"/>
    </row>
    <row r="8377" spans="14:17">
      <c r="N8377" s="30"/>
      <c r="Q8377" s="30"/>
    </row>
    <row r="8378" spans="14:17">
      <c r="N8378" s="30"/>
      <c r="Q8378" s="30"/>
    </row>
    <row r="8379" spans="14:17">
      <c r="N8379" s="30"/>
      <c r="Q8379" s="30"/>
    </row>
    <row r="8380" spans="14:17">
      <c r="N8380" s="30"/>
      <c r="Q8380" s="30"/>
    </row>
    <row r="8381" spans="14:17">
      <c r="N8381" s="30"/>
      <c r="Q8381" s="30"/>
    </row>
    <row r="8382" spans="14:17">
      <c r="N8382" s="30"/>
      <c r="Q8382" s="30"/>
    </row>
    <row r="8383" spans="14:17">
      <c r="N8383" s="30"/>
      <c r="Q8383" s="30"/>
    </row>
    <row r="8384" spans="14:17">
      <c r="N8384" s="30"/>
      <c r="Q8384" s="30"/>
    </row>
    <row r="8385" spans="14:17">
      <c r="N8385" s="30"/>
      <c r="Q8385" s="30"/>
    </row>
    <row r="8386" spans="14:17">
      <c r="N8386" s="30"/>
      <c r="Q8386" s="30"/>
    </row>
    <row r="8387" spans="14:17">
      <c r="N8387" s="30"/>
      <c r="Q8387" s="30"/>
    </row>
    <row r="8388" spans="14:17">
      <c r="N8388" s="30"/>
      <c r="Q8388" s="30"/>
    </row>
    <row r="8389" spans="14:17">
      <c r="N8389" s="30"/>
      <c r="Q8389" s="30"/>
    </row>
    <row r="8390" spans="14:17">
      <c r="N8390" s="30"/>
      <c r="Q8390" s="30"/>
    </row>
    <row r="8391" spans="14:17">
      <c r="N8391" s="30"/>
      <c r="Q8391" s="30"/>
    </row>
    <row r="8392" spans="14:17">
      <c r="N8392" s="30"/>
      <c r="Q8392" s="30"/>
    </row>
    <row r="8393" spans="14:17">
      <c r="N8393" s="30"/>
      <c r="Q8393" s="30"/>
    </row>
    <row r="8394" spans="14:17">
      <c r="N8394" s="30"/>
      <c r="Q8394" s="30"/>
    </row>
    <row r="8395" spans="14:17">
      <c r="N8395" s="30"/>
      <c r="Q8395" s="30"/>
    </row>
    <row r="8396" spans="14:17">
      <c r="N8396" s="30"/>
      <c r="Q8396" s="30"/>
    </row>
    <row r="8397" spans="14:17">
      <c r="N8397" s="30"/>
      <c r="Q8397" s="30"/>
    </row>
    <row r="8398" spans="14:17">
      <c r="N8398" s="30"/>
      <c r="Q8398" s="30"/>
    </row>
    <row r="8399" spans="14:17">
      <c r="N8399" s="30"/>
      <c r="Q8399" s="30"/>
    </row>
    <row r="8400" spans="14:17">
      <c r="N8400" s="30"/>
      <c r="Q8400" s="30"/>
    </row>
    <row r="8401" spans="14:17">
      <c r="N8401" s="30"/>
      <c r="Q8401" s="30"/>
    </row>
    <row r="8402" spans="14:17">
      <c r="N8402" s="30"/>
      <c r="Q8402" s="30"/>
    </row>
    <row r="8403" spans="14:17">
      <c r="N8403" s="30"/>
      <c r="Q8403" s="30"/>
    </row>
    <row r="8404" spans="14:17">
      <c r="N8404" s="30"/>
      <c r="Q8404" s="30"/>
    </row>
    <row r="8405" spans="14:17">
      <c r="N8405" s="30"/>
      <c r="Q8405" s="30"/>
    </row>
    <row r="8406" spans="14:17">
      <c r="N8406" s="30"/>
      <c r="Q8406" s="30"/>
    </row>
    <row r="8407" spans="14:17">
      <c r="N8407" s="30"/>
      <c r="Q8407" s="30"/>
    </row>
    <row r="8408" spans="14:17">
      <c r="N8408" s="30"/>
      <c r="Q8408" s="30"/>
    </row>
    <row r="8409" spans="14:17">
      <c r="N8409" s="30"/>
      <c r="Q8409" s="30"/>
    </row>
    <row r="8410" spans="14:17">
      <c r="N8410" s="30"/>
      <c r="Q8410" s="30"/>
    </row>
    <row r="8411" spans="14:17">
      <c r="N8411" s="30"/>
      <c r="Q8411" s="30"/>
    </row>
    <row r="8412" spans="14:17">
      <c r="N8412" s="30"/>
      <c r="Q8412" s="30"/>
    </row>
    <row r="8413" spans="14:17">
      <c r="N8413" s="30"/>
      <c r="Q8413" s="30"/>
    </row>
    <row r="8414" spans="14:17">
      <c r="N8414" s="30"/>
      <c r="Q8414" s="30"/>
    </row>
    <row r="8415" spans="14:17">
      <c r="N8415" s="30"/>
      <c r="Q8415" s="30"/>
    </row>
    <row r="8416" spans="14:17">
      <c r="N8416" s="30"/>
      <c r="Q8416" s="30"/>
    </row>
    <row r="8417" spans="14:17">
      <c r="N8417" s="30"/>
      <c r="Q8417" s="30"/>
    </row>
    <row r="8418" spans="14:17">
      <c r="N8418" s="30"/>
      <c r="Q8418" s="30"/>
    </row>
    <row r="8419" spans="14:17">
      <c r="N8419" s="30"/>
      <c r="Q8419" s="30"/>
    </row>
    <row r="8420" spans="14:17">
      <c r="N8420" s="30"/>
      <c r="Q8420" s="30"/>
    </row>
    <row r="8421" spans="14:17">
      <c r="N8421" s="30"/>
      <c r="Q8421" s="30"/>
    </row>
    <row r="8422" spans="14:17">
      <c r="N8422" s="30"/>
      <c r="Q8422" s="30"/>
    </row>
    <row r="8423" spans="14:17">
      <c r="N8423" s="30"/>
      <c r="Q8423" s="30"/>
    </row>
    <row r="8424" spans="14:17">
      <c r="N8424" s="30"/>
      <c r="Q8424" s="30"/>
    </row>
    <row r="8425" spans="14:17">
      <c r="N8425" s="30"/>
      <c r="Q8425" s="30"/>
    </row>
    <row r="8426" spans="14:17">
      <c r="N8426" s="30"/>
      <c r="Q8426" s="30"/>
    </row>
    <row r="8427" spans="14:17">
      <c r="N8427" s="30"/>
      <c r="Q8427" s="30"/>
    </row>
    <row r="8428" spans="14:17">
      <c r="N8428" s="30"/>
      <c r="Q8428" s="30"/>
    </row>
    <row r="8429" spans="14:17">
      <c r="N8429" s="30"/>
      <c r="Q8429" s="30"/>
    </row>
    <row r="8430" spans="14:17">
      <c r="N8430" s="30"/>
      <c r="Q8430" s="30"/>
    </row>
    <row r="8431" spans="14:17">
      <c r="N8431" s="30"/>
      <c r="Q8431" s="30"/>
    </row>
    <row r="8432" spans="14:17">
      <c r="N8432" s="30"/>
      <c r="Q8432" s="30"/>
    </row>
    <row r="8433" spans="14:17">
      <c r="N8433" s="30"/>
      <c r="Q8433" s="30"/>
    </row>
    <row r="8434" spans="14:17">
      <c r="N8434" s="30"/>
      <c r="Q8434" s="30"/>
    </row>
    <row r="8435" spans="14:17">
      <c r="N8435" s="30"/>
      <c r="Q8435" s="30"/>
    </row>
    <row r="8436" spans="14:17">
      <c r="N8436" s="30"/>
      <c r="Q8436" s="30"/>
    </row>
    <row r="8437" spans="14:17">
      <c r="N8437" s="30"/>
      <c r="Q8437" s="30"/>
    </row>
    <row r="8438" spans="14:17">
      <c r="N8438" s="30"/>
      <c r="Q8438" s="30"/>
    </row>
    <row r="8439" spans="14:17">
      <c r="N8439" s="30"/>
      <c r="Q8439" s="30"/>
    </row>
    <row r="8440" spans="14:17">
      <c r="N8440" s="30"/>
      <c r="Q8440" s="30"/>
    </row>
    <row r="8441" spans="14:17">
      <c r="N8441" s="30"/>
      <c r="Q8441" s="30"/>
    </row>
    <row r="8442" spans="14:17">
      <c r="N8442" s="30"/>
      <c r="Q8442" s="30"/>
    </row>
    <row r="8443" spans="14:17">
      <c r="N8443" s="30"/>
      <c r="Q8443" s="30"/>
    </row>
    <row r="8444" spans="14:17">
      <c r="N8444" s="30"/>
      <c r="Q8444" s="30"/>
    </row>
    <row r="8445" spans="14:17">
      <c r="N8445" s="30"/>
      <c r="Q8445" s="30"/>
    </row>
    <row r="8446" spans="14:17">
      <c r="N8446" s="30"/>
      <c r="Q8446" s="30"/>
    </row>
    <row r="8447" spans="14:17">
      <c r="N8447" s="30"/>
      <c r="Q8447" s="30"/>
    </row>
    <row r="8448" spans="14:17">
      <c r="N8448" s="30"/>
      <c r="Q8448" s="30"/>
    </row>
    <row r="8449" spans="14:17">
      <c r="N8449" s="30"/>
      <c r="Q8449" s="30"/>
    </row>
    <row r="8450" spans="14:17">
      <c r="N8450" s="30"/>
      <c r="Q8450" s="30"/>
    </row>
    <row r="8451" spans="14:17">
      <c r="N8451" s="30"/>
      <c r="Q8451" s="30"/>
    </row>
    <row r="8452" spans="14:17">
      <c r="N8452" s="30"/>
      <c r="Q8452" s="30"/>
    </row>
    <row r="8453" spans="14:17">
      <c r="N8453" s="30"/>
      <c r="Q8453" s="30"/>
    </row>
    <row r="8454" spans="14:17">
      <c r="N8454" s="30"/>
      <c r="Q8454" s="30"/>
    </row>
    <row r="8455" spans="14:17">
      <c r="N8455" s="30"/>
      <c r="Q8455" s="30"/>
    </row>
    <row r="8456" spans="14:17">
      <c r="N8456" s="30"/>
      <c r="Q8456" s="30"/>
    </row>
    <row r="8457" spans="14:17">
      <c r="N8457" s="30"/>
      <c r="Q8457" s="30"/>
    </row>
    <row r="8458" spans="14:17">
      <c r="N8458" s="30"/>
      <c r="Q8458" s="30"/>
    </row>
    <row r="8459" spans="14:17">
      <c r="N8459" s="30"/>
      <c r="Q8459" s="30"/>
    </row>
    <row r="8460" spans="14:17">
      <c r="N8460" s="30"/>
      <c r="Q8460" s="30"/>
    </row>
    <row r="8461" spans="14:17">
      <c r="N8461" s="30"/>
      <c r="Q8461" s="30"/>
    </row>
    <row r="8462" spans="14:17">
      <c r="N8462" s="30"/>
      <c r="Q8462" s="30"/>
    </row>
    <row r="8463" spans="14:17">
      <c r="N8463" s="30"/>
      <c r="Q8463" s="30"/>
    </row>
    <row r="8464" spans="14:17">
      <c r="N8464" s="30"/>
      <c r="Q8464" s="30"/>
    </row>
    <row r="8465" spans="14:17">
      <c r="N8465" s="30"/>
      <c r="Q8465" s="30"/>
    </row>
    <row r="8466" spans="14:17">
      <c r="N8466" s="30"/>
      <c r="Q8466" s="30"/>
    </row>
    <row r="8467" spans="14:17">
      <c r="N8467" s="30"/>
      <c r="Q8467" s="30"/>
    </row>
    <row r="8468" spans="14:17">
      <c r="N8468" s="30"/>
      <c r="Q8468" s="30"/>
    </row>
    <row r="8469" spans="14:17">
      <c r="N8469" s="30"/>
      <c r="Q8469" s="30"/>
    </row>
    <row r="8470" spans="14:17">
      <c r="N8470" s="30"/>
      <c r="Q8470" s="30"/>
    </row>
    <row r="8471" spans="14:17">
      <c r="N8471" s="30"/>
      <c r="Q8471" s="30"/>
    </row>
    <row r="8472" spans="14:17">
      <c r="N8472" s="30"/>
      <c r="Q8472" s="30"/>
    </row>
    <row r="8473" spans="14:17">
      <c r="N8473" s="30"/>
      <c r="Q8473" s="30"/>
    </row>
    <row r="8474" spans="14:17">
      <c r="N8474" s="30"/>
      <c r="Q8474" s="30"/>
    </row>
    <row r="8475" spans="14:17">
      <c r="N8475" s="30"/>
      <c r="Q8475" s="30"/>
    </row>
    <row r="8476" spans="14:17">
      <c r="N8476" s="30"/>
      <c r="Q8476" s="30"/>
    </row>
    <row r="8477" spans="14:17">
      <c r="N8477" s="30"/>
      <c r="Q8477" s="30"/>
    </row>
    <row r="8478" spans="14:17">
      <c r="N8478" s="30"/>
      <c r="Q8478" s="30"/>
    </row>
    <row r="8479" spans="14:17">
      <c r="N8479" s="30"/>
      <c r="Q8479" s="30"/>
    </row>
    <row r="8480" spans="14:17">
      <c r="N8480" s="30"/>
      <c r="Q8480" s="30"/>
    </row>
    <row r="8481" spans="14:17">
      <c r="N8481" s="30"/>
      <c r="Q8481" s="30"/>
    </row>
    <row r="8482" spans="14:17">
      <c r="N8482" s="30"/>
      <c r="Q8482" s="30"/>
    </row>
    <row r="8483" spans="14:17">
      <c r="N8483" s="30"/>
      <c r="Q8483" s="30"/>
    </row>
    <row r="8484" spans="14:17">
      <c r="N8484" s="30"/>
      <c r="Q8484" s="30"/>
    </row>
    <row r="8485" spans="14:17">
      <c r="N8485" s="30"/>
      <c r="Q8485" s="30"/>
    </row>
    <row r="8486" spans="14:17">
      <c r="N8486" s="30"/>
      <c r="Q8486" s="30"/>
    </row>
    <row r="8487" spans="14:17">
      <c r="N8487" s="30"/>
      <c r="Q8487" s="30"/>
    </row>
    <row r="8488" spans="14:17">
      <c r="N8488" s="30"/>
      <c r="Q8488" s="30"/>
    </row>
    <row r="8489" spans="14:17">
      <c r="N8489" s="30"/>
      <c r="Q8489" s="30"/>
    </row>
    <row r="8490" spans="14:17">
      <c r="N8490" s="30"/>
      <c r="Q8490" s="30"/>
    </row>
    <row r="8491" spans="14:17">
      <c r="N8491" s="30"/>
      <c r="Q8491" s="30"/>
    </row>
    <row r="8492" spans="14:17">
      <c r="N8492" s="30"/>
      <c r="Q8492" s="30"/>
    </row>
    <row r="8493" spans="14:17">
      <c r="N8493" s="30"/>
      <c r="Q8493" s="30"/>
    </row>
    <row r="8494" spans="14:17">
      <c r="N8494" s="30"/>
      <c r="Q8494" s="30"/>
    </row>
    <row r="8495" spans="14:17">
      <c r="N8495" s="30"/>
      <c r="Q8495" s="30"/>
    </row>
    <row r="8496" spans="14:17">
      <c r="N8496" s="30"/>
      <c r="Q8496" s="30"/>
    </row>
    <row r="8497" spans="14:17">
      <c r="N8497" s="30"/>
      <c r="Q8497" s="30"/>
    </row>
    <row r="8498" spans="14:17">
      <c r="N8498" s="30"/>
      <c r="Q8498" s="30"/>
    </row>
    <row r="8499" spans="14:17">
      <c r="N8499" s="30"/>
      <c r="Q8499" s="30"/>
    </row>
    <row r="8500" spans="14:17">
      <c r="N8500" s="30"/>
      <c r="Q8500" s="30"/>
    </row>
    <row r="8501" spans="14:17">
      <c r="N8501" s="30"/>
      <c r="Q8501" s="30"/>
    </row>
    <row r="8502" spans="14:17">
      <c r="N8502" s="30"/>
      <c r="Q8502" s="30"/>
    </row>
    <row r="8503" spans="14:17">
      <c r="N8503" s="30"/>
      <c r="Q8503" s="30"/>
    </row>
    <row r="8504" spans="14:17">
      <c r="N8504" s="30"/>
      <c r="Q8504" s="30"/>
    </row>
    <row r="8505" spans="14:17">
      <c r="N8505" s="30"/>
      <c r="Q8505" s="30"/>
    </row>
    <row r="8506" spans="14:17">
      <c r="N8506" s="30"/>
      <c r="Q8506" s="30"/>
    </row>
    <row r="8507" spans="14:17">
      <c r="N8507" s="30"/>
      <c r="Q8507" s="30"/>
    </row>
    <row r="8508" spans="14:17">
      <c r="N8508" s="30"/>
      <c r="Q8508" s="30"/>
    </row>
    <row r="8509" spans="14:17">
      <c r="N8509" s="30"/>
      <c r="Q8509" s="30"/>
    </row>
    <row r="8510" spans="14:17">
      <c r="N8510" s="30"/>
      <c r="Q8510" s="30"/>
    </row>
    <row r="8511" spans="14:17">
      <c r="N8511" s="30"/>
      <c r="Q8511" s="30"/>
    </row>
    <row r="8512" spans="14:17">
      <c r="N8512" s="30"/>
      <c r="Q8512" s="30"/>
    </row>
    <row r="8513" spans="14:17">
      <c r="N8513" s="30"/>
      <c r="Q8513" s="30"/>
    </row>
    <row r="8514" spans="14:17">
      <c r="N8514" s="30"/>
      <c r="Q8514" s="30"/>
    </row>
    <row r="8515" spans="14:17">
      <c r="N8515" s="30"/>
      <c r="Q8515" s="30"/>
    </row>
    <row r="8516" spans="14:17">
      <c r="N8516" s="30"/>
      <c r="Q8516" s="30"/>
    </row>
    <row r="8517" spans="14:17">
      <c r="N8517" s="30"/>
      <c r="Q8517" s="30"/>
    </row>
    <row r="8518" spans="14:17">
      <c r="N8518" s="30"/>
      <c r="Q8518" s="30"/>
    </row>
    <row r="8519" spans="14:17">
      <c r="N8519" s="30"/>
      <c r="Q8519" s="30"/>
    </row>
    <row r="8520" spans="14:17">
      <c r="N8520" s="30"/>
      <c r="Q8520" s="30"/>
    </row>
    <row r="8521" spans="14:17">
      <c r="N8521" s="30"/>
      <c r="Q8521" s="30"/>
    </row>
    <row r="8522" spans="14:17">
      <c r="N8522" s="30"/>
      <c r="Q8522" s="30"/>
    </row>
    <row r="8523" spans="14:17">
      <c r="N8523" s="30"/>
      <c r="Q8523" s="30"/>
    </row>
    <row r="8524" spans="14:17">
      <c r="N8524" s="30"/>
      <c r="Q8524" s="30"/>
    </row>
    <row r="8525" spans="14:17">
      <c r="N8525" s="30"/>
      <c r="Q8525" s="30"/>
    </row>
    <row r="8526" spans="14:17">
      <c r="N8526" s="30"/>
      <c r="Q8526" s="30"/>
    </row>
    <row r="8527" spans="14:17">
      <c r="N8527" s="30"/>
      <c r="Q8527" s="30"/>
    </row>
    <row r="8528" spans="14:17">
      <c r="N8528" s="30"/>
      <c r="Q8528" s="30"/>
    </row>
    <row r="8529" spans="14:17">
      <c r="N8529" s="30"/>
      <c r="Q8529" s="30"/>
    </row>
    <row r="8530" spans="14:17">
      <c r="N8530" s="30"/>
      <c r="Q8530" s="30"/>
    </row>
    <row r="8531" spans="14:17">
      <c r="N8531" s="30"/>
      <c r="Q8531" s="30"/>
    </row>
    <row r="8532" spans="14:17">
      <c r="N8532" s="30"/>
      <c r="Q8532" s="30"/>
    </row>
    <row r="8533" spans="14:17">
      <c r="N8533" s="30"/>
      <c r="Q8533" s="30"/>
    </row>
    <row r="8534" spans="14:17">
      <c r="N8534" s="30"/>
      <c r="Q8534" s="30"/>
    </row>
    <row r="8535" spans="14:17">
      <c r="N8535" s="30"/>
      <c r="Q8535" s="30"/>
    </row>
    <row r="8536" spans="14:17">
      <c r="N8536" s="30"/>
      <c r="Q8536" s="30"/>
    </row>
    <row r="8537" spans="14:17">
      <c r="N8537" s="30"/>
      <c r="Q8537" s="30"/>
    </row>
    <row r="8538" spans="14:17">
      <c r="N8538" s="30"/>
      <c r="Q8538" s="30"/>
    </row>
    <row r="8539" spans="14:17">
      <c r="N8539" s="30"/>
      <c r="Q8539" s="30"/>
    </row>
    <row r="8540" spans="14:17">
      <c r="N8540" s="30"/>
      <c r="Q8540" s="30"/>
    </row>
    <row r="8541" spans="14:17">
      <c r="N8541" s="30"/>
      <c r="Q8541" s="30"/>
    </row>
    <row r="8542" spans="14:17">
      <c r="N8542" s="30"/>
      <c r="Q8542" s="30"/>
    </row>
    <row r="8543" spans="14:17">
      <c r="N8543" s="30"/>
      <c r="Q8543" s="30"/>
    </row>
    <row r="8544" spans="14:17">
      <c r="N8544" s="30"/>
      <c r="Q8544" s="30"/>
    </row>
    <row r="8545" spans="14:17">
      <c r="N8545" s="30"/>
      <c r="Q8545" s="30"/>
    </row>
    <row r="8546" spans="14:17">
      <c r="N8546" s="30"/>
      <c r="Q8546" s="30"/>
    </row>
    <row r="8547" spans="14:17">
      <c r="N8547" s="30"/>
      <c r="Q8547" s="30"/>
    </row>
    <row r="8548" spans="14:17">
      <c r="N8548" s="30"/>
      <c r="Q8548" s="30"/>
    </row>
    <row r="8549" spans="14:17">
      <c r="N8549" s="30"/>
      <c r="Q8549" s="30"/>
    </row>
    <row r="8550" spans="14:17">
      <c r="N8550" s="30"/>
      <c r="Q8550" s="30"/>
    </row>
    <row r="8551" spans="14:17">
      <c r="N8551" s="30"/>
      <c r="Q8551" s="30"/>
    </row>
    <row r="8552" spans="14:17">
      <c r="N8552" s="30"/>
      <c r="Q8552" s="30"/>
    </row>
    <row r="8553" spans="14:17">
      <c r="N8553" s="30"/>
      <c r="Q8553" s="30"/>
    </row>
    <row r="8554" spans="14:17">
      <c r="N8554" s="30"/>
      <c r="Q8554" s="30"/>
    </row>
    <row r="8555" spans="14:17">
      <c r="N8555" s="30"/>
      <c r="Q8555" s="30"/>
    </row>
    <row r="8556" spans="14:17">
      <c r="N8556" s="30"/>
      <c r="Q8556" s="30"/>
    </row>
    <row r="8557" spans="14:17">
      <c r="N8557" s="30"/>
      <c r="Q8557" s="30"/>
    </row>
    <row r="8558" spans="14:17">
      <c r="N8558" s="30"/>
      <c r="Q8558" s="30"/>
    </row>
    <row r="8559" spans="14:17">
      <c r="N8559" s="30"/>
      <c r="Q8559" s="30"/>
    </row>
    <row r="8560" spans="14:17">
      <c r="N8560" s="30"/>
      <c r="Q8560" s="30"/>
    </row>
    <row r="8561" spans="14:17">
      <c r="N8561" s="30"/>
      <c r="Q8561" s="30"/>
    </row>
    <row r="8562" spans="14:17">
      <c r="N8562" s="30"/>
      <c r="Q8562" s="30"/>
    </row>
    <row r="8563" spans="14:17">
      <c r="N8563" s="30"/>
      <c r="Q8563" s="30"/>
    </row>
    <row r="8564" spans="14:17">
      <c r="N8564" s="30"/>
      <c r="Q8564" s="30"/>
    </row>
    <row r="8565" spans="14:17">
      <c r="N8565" s="30"/>
      <c r="Q8565" s="30"/>
    </row>
    <row r="8566" spans="14:17">
      <c r="N8566" s="30"/>
      <c r="Q8566" s="30"/>
    </row>
    <row r="8567" spans="14:17">
      <c r="N8567" s="30"/>
      <c r="Q8567" s="30"/>
    </row>
    <row r="8568" spans="14:17">
      <c r="N8568" s="30"/>
      <c r="Q8568" s="30"/>
    </row>
    <row r="8569" spans="14:17">
      <c r="N8569" s="30"/>
      <c r="Q8569" s="30"/>
    </row>
    <row r="8570" spans="14:17">
      <c r="N8570" s="30"/>
      <c r="Q8570" s="30"/>
    </row>
    <row r="8571" spans="14:17">
      <c r="N8571" s="30"/>
      <c r="Q8571" s="30"/>
    </row>
    <row r="8572" spans="14:17">
      <c r="N8572" s="30"/>
      <c r="Q8572" s="30"/>
    </row>
    <row r="8573" spans="14:17">
      <c r="N8573" s="30"/>
      <c r="Q8573" s="30"/>
    </row>
    <row r="8574" spans="14:17">
      <c r="N8574" s="30"/>
      <c r="Q8574" s="30"/>
    </row>
    <row r="8575" spans="14:17">
      <c r="N8575" s="30"/>
      <c r="Q8575" s="30"/>
    </row>
    <row r="8576" spans="14:17">
      <c r="N8576" s="30"/>
      <c r="Q8576" s="30"/>
    </row>
    <row r="8577" spans="14:17">
      <c r="N8577" s="30"/>
      <c r="Q8577" s="30"/>
    </row>
    <row r="8578" spans="14:17">
      <c r="N8578" s="30"/>
      <c r="Q8578" s="30"/>
    </row>
    <row r="8579" spans="14:17">
      <c r="N8579" s="30"/>
      <c r="Q8579" s="30"/>
    </row>
    <row r="8580" spans="14:17">
      <c r="N8580" s="30"/>
      <c r="Q8580" s="30"/>
    </row>
    <row r="8581" spans="14:17">
      <c r="N8581" s="30"/>
      <c r="Q8581" s="30"/>
    </row>
    <row r="8582" spans="14:17">
      <c r="N8582" s="30"/>
      <c r="Q8582" s="30"/>
    </row>
    <row r="8583" spans="14:17">
      <c r="N8583" s="30"/>
      <c r="Q8583" s="30"/>
    </row>
    <row r="8584" spans="14:17">
      <c r="N8584" s="30"/>
      <c r="Q8584" s="30"/>
    </row>
    <row r="8585" spans="14:17">
      <c r="N8585" s="30"/>
      <c r="Q8585" s="30"/>
    </row>
    <row r="8586" spans="14:17">
      <c r="N8586" s="30"/>
      <c r="Q8586" s="30"/>
    </row>
    <row r="8587" spans="14:17">
      <c r="N8587" s="30"/>
      <c r="Q8587" s="30"/>
    </row>
    <row r="8588" spans="14:17">
      <c r="N8588" s="30"/>
      <c r="Q8588" s="30"/>
    </row>
    <row r="8589" spans="14:17">
      <c r="N8589" s="30"/>
      <c r="Q8589" s="30"/>
    </row>
    <row r="8590" spans="14:17">
      <c r="N8590" s="30"/>
      <c r="Q8590" s="30"/>
    </row>
    <row r="8591" spans="14:17">
      <c r="N8591" s="30"/>
      <c r="Q8591" s="30"/>
    </row>
    <row r="8592" spans="14:17">
      <c r="N8592" s="30"/>
      <c r="Q8592" s="30"/>
    </row>
    <row r="8593" spans="14:17">
      <c r="N8593" s="30"/>
      <c r="Q8593" s="30"/>
    </row>
    <row r="8594" spans="14:17">
      <c r="N8594" s="30"/>
      <c r="Q8594" s="30"/>
    </row>
    <row r="8595" spans="14:17">
      <c r="N8595" s="30"/>
      <c r="Q8595" s="30"/>
    </row>
    <row r="8596" spans="14:17">
      <c r="N8596" s="30"/>
      <c r="Q8596" s="30"/>
    </row>
    <row r="8597" spans="14:17">
      <c r="N8597" s="30"/>
      <c r="Q8597" s="30"/>
    </row>
    <row r="8598" spans="14:17">
      <c r="N8598" s="30"/>
      <c r="Q8598" s="30"/>
    </row>
    <row r="8599" spans="14:17">
      <c r="N8599" s="30"/>
      <c r="Q8599" s="30"/>
    </row>
    <row r="8600" spans="14:17">
      <c r="N8600" s="30"/>
      <c r="Q8600" s="30"/>
    </row>
    <row r="8601" spans="14:17">
      <c r="N8601" s="30"/>
      <c r="Q8601" s="30"/>
    </row>
    <row r="8602" spans="14:17">
      <c r="N8602" s="30"/>
      <c r="Q8602" s="30"/>
    </row>
    <row r="8603" spans="14:17">
      <c r="N8603" s="30"/>
      <c r="Q8603" s="30"/>
    </row>
    <row r="8604" spans="14:17">
      <c r="N8604" s="30"/>
      <c r="Q8604" s="30"/>
    </row>
    <row r="8605" spans="14:17">
      <c r="N8605" s="30"/>
      <c r="Q8605" s="30"/>
    </row>
    <row r="8606" spans="14:17">
      <c r="N8606" s="30"/>
      <c r="Q8606" s="30"/>
    </row>
    <row r="8607" spans="14:17">
      <c r="N8607" s="30"/>
      <c r="Q8607" s="30"/>
    </row>
    <row r="8608" spans="14:17">
      <c r="N8608" s="30"/>
      <c r="Q8608" s="30"/>
    </row>
    <row r="8609" spans="14:17">
      <c r="N8609" s="30"/>
      <c r="Q8609" s="30"/>
    </row>
    <row r="8610" spans="14:17">
      <c r="N8610" s="30"/>
      <c r="Q8610" s="30"/>
    </row>
    <row r="8611" spans="14:17">
      <c r="N8611" s="30"/>
      <c r="Q8611" s="30"/>
    </row>
    <row r="8612" spans="14:17">
      <c r="N8612" s="30"/>
      <c r="Q8612" s="30"/>
    </row>
    <row r="8613" spans="14:17">
      <c r="N8613" s="30"/>
      <c r="Q8613" s="30"/>
    </row>
    <row r="8614" spans="14:17">
      <c r="N8614" s="30"/>
      <c r="Q8614" s="30"/>
    </row>
    <row r="8615" spans="14:17">
      <c r="N8615" s="30"/>
      <c r="Q8615" s="30"/>
    </row>
    <row r="8616" spans="14:17">
      <c r="N8616" s="30"/>
      <c r="Q8616" s="30"/>
    </row>
    <row r="8617" spans="14:17">
      <c r="N8617" s="30"/>
      <c r="Q8617" s="30"/>
    </row>
    <row r="8618" spans="14:17">
      <c r="N8618" s="30"/>
      <c r="Q8618" s="30"/>
    </row>
    <row r="8619" spans="14:17">
      <c r="N8619" s="30"/>
      <c r="Q8619" s="30"/>
    </row>
    <row r="8620" spans="14:17">
      <c r="N8620" s="30"/>
      <c r="Q8620" s="30"/>
    </row>
    <row r="8621" spans="14:17">
      <c r="N8621" s="30"/>
      <c r="Q8621" s="30"/>
    </row>
    <row r="8622" spans="14:17">
      <c r="N8622" s="30"/>
      <c r="Q8622" s="30"/>
    </row>
    <row r="8623" spans="14:17">
      <c r="N8623" s="30"/>
      <c r="Q8623" s="30"/>
    </row>
    <row r="8624" spans="14:17">
      <c r="N8624" s="30"/>
      <c r="Q8624" s="30"/>
    </row>
    <row r="8625" spans="14:17">
      <c r="N8625" s="30"/>
      <c r="Q8625" s="30"/>
    </row>
    <row r="8626" spans="14:17">
      <c r="N8626" s="30"/>
      <c r="Q8626" s="30"/>
    </row>
    <row r="8627" spans="14:17">
      <c r="N8627" s="30"/>
      <c r="Q8627" s="30"/>
    </row>
    <row r="8628" spans="14:17">
      <c r="N8628" s="30"/>
      <c r="Q8628" s="30"/>
    </row>
    <row r="8629" spans="14:17">
      <c r="N8629" s="30"/>
      <c r="Q8629" s="30"/>
    </row>
    <row r="8630" spans="14:17">
      <c r="N8630" s="30"/>
      <c r="Q8630" s="30"/>
    </row>
    <row r="8631" spans="14:17">
      <c r="N8631" s="30"/>
      <c r="Q8631" s="30"/>
    </row>
    <row r="8632" spans="14:17">
      <c r="N8632" s="30"/>
      <c r="Q8632" s="30"/>
    </row>
    <row r="8633" spans="14:17">
      <c r="N8633" s="30"/>
      <c r="Q8633" s="30"/>
    </row>
    <row r="8634" spans="14:17">
      <c r="N8634" s="30"/>
      <c r="Q8634" s="30"/>
    </row>
    <row r="8635" spans="14:17">
      <c r="N8635" s="30"/>
      <c r="Q8635" s="30"/>
    </row>
    <row r="8636" spans="14:17">
      <c r="N8636" s="30"/>
      <c r="Q8636" s="30"/>
    </row>
    <row r="8637" spans="14:17">
      <c r="N8637" s="30"/>
      <c r="Q8637" s="30"/>
    </row>
    <row r="8638" spans="14:17">
      <c r="N8638" s="30"/>
      <c r="Q8638" s="30"/>
    </row>
    <row r="8639" spans="14:17">
      <c r="N8639" s="30"/>
      <c r="Q8639" s="30"/>
    </row>
    <row r="8640" spans="14:17">
      <c r="N8640" s="30"/>
      <c r="Q8640" s="30"/>
    </row>
    <row r="8641" spans="14:17">
      <c r="N8641" s="30"/>
      <c r="Q8641" s="30"/>
    </row>
    <row r="8642" spans="14:17">
      <c r="N8642" s="30"/>
      <c r="Q8642" s="30"/>
    </row>
    <row r="8643" spans="14:17">
      <c r="N8643" s="30"/>
      <c r="Q8643" s="30"/>
    </row>
    <row r="8644" spans="14:17">
      <c r="N8644" s="30"/>
      <c r="Q8644" s="30"/>
    </row>
    <row r="8645" spans="14:17">
      <c r="N8645" s="30"/>
      <c r="Q8645" s="30"/>
    </row>
    <row r="8646" spans="14:17">
      <c r="N8646" s="30"/>
      <c r="Q8646" s="30"/>
    </row>
    <row r="8647" spans="14:17">
      <c r="N8647" s="30"/>
      <c r="Q8647" s="30"/>
    </row>
    <row r="8648" spans="14:17">
      <c r="N8648" s="30"/>
      <c r="Q8648" s="30"/>
    </row>
    <row r="8649" spans="14:17">
      <c r="N8649" s="30"/>
      <c r="Q8649" s="30"/>
    </row>
    <row r="8650" spans="14:17">
      <c r="N8650" s="30"/>
      <c r="Q8650" s="30"/>
    </row>
    <row r="8651" spans="14:17">
      <c r="N8651" s="30"/>
      <c r="Q8651" s="30"/>
    </row>
    <row r="8652" spans="14:17">
      <c r="N8652" s="30"/>
      <c r="Q8652" s="30"/>
    </row>
    <row r="8653" spans="14:17">
      <c r="N8653" s="30"/>
      <c r="Q8653" s="30"/>
    </row>
    <row r="8654" spans="14:17">
      <c r="N8654" s="30"/>
      <c r="Q8654" s="30"/>
    </row>
    <row r="8655" spans="14:17">
      <c r="N8655" s="30"/>
      <c r="Q8655" s="30"/>
    </row>
    <row r="8656" spans="14:17">
      <c r="N8656" s="30"/>
      <c r="Q8656" s="30"/>
    </row>
    <row r="8657" spans="14:17">
      <c r="N8657" s="30"/>
      <c r="Q8657" s="30"/>
    </row>
    <row r="8658" spans="14:17">
      <c r="N8658" s="30"/>
      <c r="Q8658" s="30"/>
    </row>
    <row r="8659" spans="14:17">
      <c r="N8659" s="30"/>
      <c r="Q8659" s="30"/>
    </row>
    <row r="8660" spans="14:17">
      <c r="N8660" s="30"/>
      <c r="Q8660" s="30"/>
    </row>
    <row r="8661" spans="14:17">
      <c r="N8661" s="30"/>
      <c r="Q8661" s="30"/>
    </row>
    <row r="8662" spans="14:17">
      <c r="N8662" s="30"/>
      <c r="Q8662" s="30"/>
    </row>
    <row r="8663" spans="14:17">
      <c r="N8663" s="30"/>
      <c r="Q8663" s="30"/>
    </row>
    <row r="8664" spans="14:17">
      <c r="N8664" s="30"/>
      <c r="Q8664" s="30"/>
    </row>
    <row r="8665" spans="14:17">
      <c r="N8665" s="30"/>
      <c r="Q8665" s="30"/>
    </row>
    <row r="8666" spans="14:17">
      <c r="N8666" s="30"/>
      <c r="Q8666" s="30"/>
    </row>
    <row r="8667" spans="14:17">
      <c r="N8667" s="30"/>
      <c r="Q8667" s="30"/>
    </row>
    <row r="8668" spans="14:17">
      <c r="N8668" s="30"/>
      <c r="Q8668" s="30"/>
    </row>
    <row r="8669" spans="14:17">
      <c r="N8669" s="30"/>
      <c r="Q8669" s="30"/>
    </row>
    <row r="8670" spans="14:17">
      <c r="N8670" s="30"/>
      <c r="Q8670" s="30"/>
    </row>
    <row r="8671" spans="14:17">
      <c r="N8671" s="30"/>
      <c r="Q8671" s="30"/>
    </row>
    <row r="8672" spans="14:17">
      <c r="N8672" s="30"/>
      <c r="Q8672" s="30"/>
    </row>
    <row r="8673" spans="14:17">
      <c r="N8673" s="30"/>
      <c r="Q8673" s="30"/>
    </row>
    <row r="8674" spans="14:17">
      <c r="N8674" s="30"/>
      <c r="Q8674" s="30"/>
    </row>
    <row r="8675" spans="14:17">
      <c r="N8675" s="30"/>
      <c r="Q8675" s="30"/>
    </row>
    <row r="8676" spans="14:17">
      <c r="N8676" s="30"/>
      <c r="Q8676" s="30"/>
    </row>
    <row r="8677" spans="14:17">
      <c r="N8677" s="30"/>
      <c r="Q8677" s="30"/>
    </row>
    <row r="8678" spans="14:17">
      <c r="N8678" s="30"/>
      <c r="Q8678" s="30"/>
    </row>
    <row r="8679" spans="14:17">
      <c r="N8679" s="30"/>
      <c r="Q8679" s="30"/>
    </row>
    <row r="8680" spans="14:17">
      <c r="N8680" s="30"/>
      <c r="Q8680" s="30"/>
    </row>
    <row r="8681" spans="14:17">
      <c r="N8681" s="30"/>
      <c r="Q8681" s="30"/>
    </row>
    <row r="8682" spans="14:17">
      <c r="N8682" s="30"/>
      <c r="Q8682" s="30"/>
    </row>
    <row r="8683" spans="14:17">
      <c r="N8683" s="30"/>
      <c r="Q8683" s="30"/>
    </row>
    <row r="8684" spans="14:17">
      <c r="N8684" s="30"/>
      <c r="Q8684" s="30"/>
    </row>
    <row r="8685" spans="14:17">
      <c r="N8685" s="30"/>
      <c r="Q8685" s="30"/>
    </row>
    <row r="8686" spans="14:17">
      <c r="N8686" s="30"/>
      <c r="Q8686" s="30"/>
    </row>
    <row r="8687" spans="14:17">
      <c r="N8687" s="30"/>
      <c r="Q8687" s="30"/>
    </row>
    <row r="8688" spans="14:17">
      <c r="N8688" s="30"/>
      <c r="Q8688" s="30"/>
    </row>
    <row r="8689" spans="14:17">
      <c r="N8689" s="30"/>
      <c r="Q8689" s="30"/>
    </row>
    <row r="8690" spans="14:17">
      <c r="N8690" s="30"/>
      <c r="Q8690" s="30"/>
    </row>
    <row r="8691" spans="14:17">
      <c r="N8691" s="30"/>
      <c r="Q8691" s="30"/>
    </row>
    <row r="8692" spans="14:17">
      <c r="N8692" s="30"/>
      <c r="Q8692" s="30"/>
    </row>
    <row r="8693" spans="14:17">
      <c r="N8693" s="30"/>
      <c r="Q8693" s="30"/>
    </row>
    <row r="8694" spans="14:17">
      <c r="N8694" s="30"/>
      <c r="Q8694" s="30"/>
    </row>
    <row r="8695" spans="14:17">
      <c r="N8695" s="30"/>
      <c r="Q8695" s="30"/>
    </row>
    <row r="8696" spans="14:17">
      <c r="N8696" s="30"/>
      <c r="Q8696" s="30"/>
    </row>
    <row r="8697" spans="14:17">
      <c r="N8697" s="30"/>
      <c r="Q8697" s="30"/>
    </row>
    <row r="8698" spans="14:17">
      <c r="N8698" s="30"/>
      <c r="Q8698" s="30"/>
    </row>
    <row r="8699" spans="14:17">
      <c r="N8699" s="30"/>
      <c r="Q8699" s="30"/>
    </row>
    <row r="8700" spans="14:17">
      <c r="N8700" s="30"/>
      <c r="Q8700" s="30"/>
    </row>
    <row r="8701" spans="14:17">
      <c r="N8701" s="30"/>
      <c r="Q8701" s="30"/>
    </row>
    <row r="8702" spans="14:17">
      <c r="N8702" s="30"/>
      <c r="Q8702" s="30"/>
    </row>
    <row r="8703" spans="14:17">
      <c r="N8703" s="30"/>
      <c r="Q8703" s="30"/>
    </row>
    <row r="8704" spans="14:17">
      <c r="N8704" s="30"/>
      <c r="Q8704" s="30"/>
    </row>
    <row r="8705" spans="14:17">
      <c r="N8705" s="30"/>
      <c r="Q8705" s="30"/>
    </row>
    <row r="8706" spans="14:17">
      <c r="N8706" s="30"/>
      <c r="Q8706" s="30"/>
    </row>
    <row r="8707" spans="14:17">
      <c r="N8707" s="30"/>
      <c r="Q8707" s="30"/>
    </row>
    <row r="8708" spans="14:17">
      <c r="N8708" s="30"/>
      <c r="Q8708" s="30"/>
    </row>
    <row r="8709" spans="14:17">
      <c r="N8709" s="30"/>
      <c r="Q8709" s="30"/>
    </row>
    <row r="8710" spans="14:17">
      <c r="N8710" s="30"/>
      <c r="Q8710" s="30"/>
    </row>
    <row r="8711" spans="14:17">
      <c r="N8711" s="30"/>
      <c r="Q8711" s="30"/>
    </row>
    <row r="8712" spans="14:17">
      <c r="N8712" s="30"/>
      <c r="Q8712" s="30"/>
    </row>
    <row r="8713" spans="14:17">
      <c r="N8713" s="30"/>
      <c r="Q8713" s="30"/>
    </row>
    <row r="8714" spans="14:17">
      <c r="N8714" s="30"/>
      <c r="Q8714" s="30"/>
    </row>
    <row r="8715" spans="14:17">
      <c r="N8715" s="30"/>
      <c r="Q8715" s="30"/>
    </row>
    <row r="8716" spans="14:17">
      <c r="N8716" s="30"/>
      <c r="Q8716" s="30"/>
    </row>
    <row r="8717" spans="14:17">
      <c r="N8717" s="30"/>
      <c r="Q8717" s="30"/>
    </row>
    <row r="8718" spans="14:17">
      <c r="N8718" s="30"/>
      <c r="Q8718" s="30"/>
    </row>
    <row r="8719" spans="14:17">
      <c r="N8719" s="30"/>
      <c r="Q8719" s="30"/>
    </row>
    <row r="8720" spans="14:17">
      <c r="N8720" s="30"/>
      <c r="Q8720" s="30"/>
    </row>
    <row r="8721" spans="14:17">
      <c r="N8721" s="30"/>
      <c r="Q8721" s="30"/>
    </row>
    <row r="8722" spans="14:17">
      <c r="N8722" s="30"/>
      <c r="Q8722" s="30"/>
    </row>
    <row r="8723" spans="14:17">
      <c r="N8723" s="30"/>
      <c r="Q8723" s="30"/>
    </row>
    <row r="8724" spans="14:17">
      <c r="N8724" s="30"/>
      <c r="Q8724" s="30"/>
    </row>
    <row r="8725" spans="14:17">
      <c r="N8725" s="30"/>
      <c r="Q8725" s="30"/>
    </row>
    <row r="8726" spans="14:17">
      <c r="N8726" s="30"/>
      <c r="Q8726" s="30"/>
    </row>
    <row r="8727" spans="14:17">
      <c r="N8727" s="30"/>
      <c r="Q8727" s="30"/>
    </row>
    <row r="8728" spans="14:17">
      <c r="N8728" s="30"/>
      <c r="Q8728" s="30"/>
    </row>
    <row r="8729" spans="14:17">
      <c r="N8729" s="30"/>
      <c r="Q8729" s="30"/>
    </row>
    <row r="8730" spans="14:17">
      <c r="N8730" s="30"/>
      <c r="Q8730" s="30"/>
    </row>
    <row r="8731" spans="14:17">
      <c r="N8731" s="30"/>
      <c r="Q8731" s="30"/>
    </row>
    <row r="8732" spans="14:17">
      <c r="N8732" s="30"/>
      <c r="Q8732" s="30"/>
    </row>
    <row r="8733" spans="14:17">
      <c r="N8733" s="30"/>
      <c r="Q8733" s="30"/>
    </row>
    <row r="8734" spans="14:17">
      <c r="N8734" s="30"/>
      <c r="Q8734" s="30"/>
    </row>
    <row r="8735" spans="14:17">
      <c r="N8735" s="30"/>
      <c r="Q8735" s="30"/>
    </row>
    <row r="8736" spans="14:17">
      <c r="N8736" s="30"/>
      <c r="Q8736" s="30"/>
    </row>
    <row r="8737" spans="14:17">
      <c r="N8737" s="30"/>
      <c r="Q8737" s="30"/>
    </row>
    <row r="8738" spans="14:17">
      <c r="N8738" s="30"/>
      <c r="Q8738" s="30"/>
    </row>
    <row r="8739" spans="14:17">
      <c r="N8739" s="30"/>
      <c r="Q8739" s="30"/>
    </row>
    <row r="8740" spans="14:17">
      <c r="N8740" s="30"/>
      <c r="Q8740" s="30"/>
    </row>
    <row r="8741" spans="14:17">
      <c r="N8741" s="30"/>
      <c r="Q8741" s="30"/>
    </row>
    <row r="8742" spans="14:17">
      <c r="N8742" s="30"/>
      <c r="Q8742" s="30"/>
    </row>
    <row r="8743" spans="14:17">
      <c r="N8743" s="30"/>
      <c r="Q8743" s="30"/>
    </row>
    <row r="8744" spans="14:17">
      <c r="N8744" s="30"/>
      <c r="Q8744" s="30"/>
    </row>
    <row r="8745" spans="14:17">
      <c r="N8745" s="30"/>
      <c r="Q8745" s="30"/>
    </row>
    <row r="8746" spans="14:17">
      <c r="N8746" s="30"/>
      <c r="Q8746" s="30"/>
    </row>
    <row r="8747" spans="14:17">
      <c r="N8747" s="30"/>
      <c r="Q8747" s="30"/>
    </row>
    <row r="8748" spans="14:17">
      <c r="N8748" s="30"/>
      <c r="Q8748" s="30"/>
    </row>
    <row r="8749" spans="14:17">
      <c r="N8749" s="30"/>
      <c r="Q8749" s="30"/>
    </row>
    <row r="8750" spans="14:17">
      <c r="N8750" s="30"/>
      <c r="Q8750" s="30"/>
    </row>
    <row r="8751" spans="14:17">
      <c r="N8751" s="30"/>
      <c r="Q8751" s="30"/>
    </row>
    <row r="8752" spans="14:17">
      <c r="N8752" s="30"/>
      <c r="Q8752" s="30"/>
    </row>
    <row r="8753" spans="14:17">
      <c r="N8753" s="30"/>
      <c r="Q8753" s="30"/>
    </row>
    <row r="8754" spans="14:17">
      <c r="N8754" s="30"/>
      <c r="Q8754" s="30"/>
    </row>
    <row r="8755" spans="14:17">
      <c r="N8755" s="30"/>
      <c r="Q8755" s="30"/>
    </row>
    <row r="8756" spans="14:17">
      <c r="N8756" s="30"/>
      <c r="Q8756" s="30"/>
    </row>
    <row r="8757" spans="14:17">
      <c r="N8757" s="30"/>
      <c r="Q8757" s="30"/>
    </row>
    <row r="8758" spans="14:17">
      <c r="N8758" s="30"/>
      <c r="Q8758" s="30"/>
    </row>
    <row r="8759" spans="14:17">
      <c r="N8759" s="30"/>
      <c r="Q8759" s="30"/>
    </row>
    <row r="8760" spans="14:17">
      <c r="N8760" s="30"/>
      <c r="Q8760" s="30"/>
    </row>
    <row r="8761" spans="14:17">
      <c r="N8761" s="30"/>
      <c r="Q8761" s="30"/>
    </row>
    <row r="8762" spans="14:17">
      <c r="N8762" s="30"/>
      <c r="Q8762" s="30"/>
    </row>
    <row r="8763" spans="14:17">
      <c r="N8763" s="30"/>
      <c r="Q8763" s="30"/>
    </row>
    <row r="8764" spans="14:17">
      <c r="N8764" s="30"/>
      <c r="Q8764" s="30"/>
    </row>
    <row r="8765" spans="14:17">
      <c r="N8765" s="30"/>
      <c r="Q8765" s="30"/>
    </row>
    <row r="8766" spans="14:17">
      <c r="N8766" s="30"/>
      <c r="Q8766" s="30"/>
    </row>
    <row r="8767" spans="14:17">
      <c r="N8767" s="30"/>
      <c r="Q8767" s="30"/>
    </row>
    <row r="8768" spans="14:17">
      <c r="N8768" s="30"/>
      <c r="Q8768" s="30"/>
    </row>
    <row r="8769" spans="14:17">
      <c r="N8769" s="30"/>
      <c r="Q8769" s="30"/>
    </row>
    <row r="8770" spans="14:17">
      <c r="N8770" s="30"/>
      <c r="Q8770" s="30"/>
    </row>
    <row r="8771" spans="14:17">
      <c r="N8771" s="30"/>
      <c r="Q8771" s="30"/>
    </row>
    <row r="8772" spans="14:17">
      <c r="N8772" s="30"/>
      <c r="Q8772" s="30"/>
    </row>
    <row r="8773" spans="14:17">
      <c r="N8773" s="30"/>
      <c r="Q8773" s="30"/>
    </row>
    <row r="8774" spans="14:17">
      <c r="N8774" s="30"/>
      <c r="Q8774" s="30"/>
    </row>
    <row r="8775" spans="14:17">
      <c r="N8775" s="30"/>
      <c r="Q8775" s="30"/>
    </row>
    <row r="8776" spans="14:17">
      <c r="N8776" s="30"/>
      <c r="Q8776" s="30"/>
    </row>
    <row r="8777" spans="14:17">
      <c r="N8777" s="30"/>
      <c r="Q8777" s="30"/>
    </row>
    <row r="8778" spans="14:17">
      <c r="N8778" s="30"/>
      <c r="Q8778" s="30"/>
    </row>
    <row r="8779" spans="14:17">
      <c r="N8779" s="30"/>
      <c r="Q8779" s="30"/>
    </row>
    <row r="8780" spans="14:17">
      <c r="N8780" s="30"/>
      <c r="Q8780" s="30"/>
    </row>
    <row r="8781" spans="14:17">
      <c r="N8781" s="30"/>
      <c r="Q8781" s="30"/>
    </row>
    <row r="8782" spans="14:17">
      <c r="N8782" s="30"/>
      <c r="Q8782" s="30"/>
    </row>
    <row r="8783" spans="14:17">
      <c r="N8783" s="30"/>
      <c r="Q8783" s="30"/>
    </row>
    <row r="8784" spans="14:17">
      <c r="N8784" s="30"/>
      <c r="Q8784" s="30"/>
    </row>
    <row r="8785" spans="14:17">
      <c r="N8785" s="30"/>
      <c r="Q8785" s="30"/>
    </row>
    <row r="8786" spans="14:17">
      <c r="N8786" s="30"/>
      <c r="Q8786" s="30"/>
    </row>
    <row r="8787" spans="14:17">
      <c r="N8787" s="30"/>
      <c r="Q8787" s="30"/>
    </row>
    <row r="8788" spans="14:17">
      <c r="N8788" s="30"/>
      <c r="Q8788" s="30"/>
    </row>
    <row r="8789" spans="14:17">
      <c r="N8789" s="30"/>
      <c r="Q8789" s="30"/>
    </row>
    <row r="8790" spans="14:17">
      <c r="N8790" s="30"/>
      <c r="Q8790" s="30"/>
    </row>
    <row r="8791" spans="14:17">
      <c r="N8791" s="30"/>
      <c r="Q8791" s="30"/>
    </row>
    <row r="8792" spans="14:17">
      <c r="N8792" s="30"/>
      <c r="Q8792" s="30"/>
    </row>
    <row r="8793" spans="14:17">
      <c r="N8793" s="30"/>
      <c r="Q8793" s="30"/>
    </row>
    <row r="8794" spans="14:17">
      <c r="N8794" s="30"/>
      <c r="Q8794" s="30"/>
    </row>
    <row r="8795" spans="14:17">
      <c r="N8795" s="30"/>
      <c r="Q8795" s="30"/>
    </row>
    <row r="8796" spans="14:17">
      <c r="N8796" s="30"/>
      <c r="Q8796" s="30"/>
    </row>
    <row r="8797" spans="14:17">
      <c r="N8797" s="30"/>
      <c r="Q8797" s="30"/>
    </row>
    <row r="8798" spans="14:17">
      <c r="N8798" s="30"/>
      <c r="Q8798" s="30"/>
    </row>
    <row r="8799" spans="14:17">
      <c r="N8799" s="30"/>
      <c r="Q8799" s="30"/>
    </row>
    <row r="8800" spans="14:17">
      <c r="N8800" s="30"/>
      <c r="Q8800" s="30"/>
    </row>
    <row r="8801" spans="14:17">
      <c r="N8801" s="30"/>
      <c r="Q8801" s="30"/>
    </row>
    <row r="8802" spans="14:17">
      <c r="N8802" s="30"/>
      <c r="Q8802" s="30"/>
    </row>
    <row r="8803" spans="14:17">
      <c r="N8803" s="30"/>
      <c r="Q8803" s="30"/>
    </row>
    <row r="8804" spans="14:17">
      <c r="N8804" s="30"/>
      <c r="Q8804" s="30"/>
    </row>
    <row r="8805" spans="14:17">
      <c r="N8805" s="30"/>
      <c r="Q8805" s="30"/>
    </row>
    <row r="8806" spans="14:17">
      <c r="N8806" s="30"/>
      <c r="Q8806" s="30"/>
    </row>
    <row r="8807" spans="14:17">
      <c r="N8807" s="30"/>
      <c r="Q8807" s="30"/>
    </row>
    <row r="8808" spans="14:17">
      <c r="N8808" s="30"/>
      <c r="Q8808" s="30"/>
    </row>
    <row r="8809" spans="14:17">
      <c r="N8809" s="30"/>
      <c r="Q8809" s="30"/>
    </row>
    <row r="8810" spans="14:17">
      <c r="N8810" s="30"/>
      <c r="Q8810" s="30"/>
    </row>
    <row r="8811" spans="14:17">
      <c r="N8811" s="30"/>
      <c r="Q8811" s="30"/>
    </row>
    <row r="8812" spans="14:17">
      <c r="N8812" s="30"/>
      <c r="Q8812" s="30"/>
    </row>
    <row r="8813" spans="14:17">
      <c r="N8813" s="30"/>
      <c r="Q8813" s="30"/>
    </row>
    <row r="8814" spans="14:17">
      <c r="N8814" s="30"/>
      <c r="Q8814" s="30"/>
    </row>
    <row r="8815" spans="14:17">
      <c r="N8815" s="30"/>
      <c r="Q8815" s="30"/>
    </row>
    <row r="8816" spans="14:17">
      <c r="N8816" s="30"/>
      <c r="Q8816" s="30"/>
    </row>
    <row r="8817" spans="14:17">
      <c r="N8817" s="30"/>
      <c r="Q8817" s="30"/>
    </row>
    <row r="8818" spans="14:17">
      <c r="N8818" s="30"/>
      <c r="Q8818" s="30"/>
    </row>
    <row r="8819" spans="14:17">
      <c r="N8819" s="30"/>
      <c r="Q8819" s="30"/>
    </row>
    <row r="8820" spans="14:17">
      <c r="N8820" s="30"/>
      <c r="Q8820" s="30"/>
    </row>
    <row r="8821" spans="14:17">
      <c r="N8821" s="30"/>
      <c r="Q8821" s="30"/>
    </row>
    <row r="8822" spans="14:17">
      <c r="N8822" s="30"/>
      <c r="Q8822" s="30"/>
    </row>
    <row r="8823" spans="14:17">
      <c r="N8823" s="30"/>
      <c r="Q8823" s="30"/>
    </row>
    <row r="8824" spans="14:17">
      <c r="N8824" s="30"/>
      <c r="Q8824" s="30"/>
    </row>
    <row r="8825" spans="14:17">
      <c r="N8825" s="30"/>
      <c r="Q8825" s="30"/>
    </row>
    <row r="8826" spans="14:17">
      <c r="N8826" s="30"/>
      <c r="Q8826" s="30"/>
    </row>
    <row r="8827" spans="14:17">
      <c r="N8827" s="30"/>
      <c r="Q8827" s="30"/>
    </row>
    <row r="8828" spans="14:17">
      <c r="N8828" s="30"/>
      <c r="Q8828" s="30"/>
    </row>
    <row r="8829" spans="14:17">
      <c r="N8829" s="30"/>
      <c r="Q8829" s="30"/>
    </row>
    <row r="8830" spans="14:17">
      <c r="N8830" s="30"/>
      <c r="Q8830" s="30"/>
    </row>
    <row r="8831" spans="14:17">
      <c r="N8831" s="30"/>
      <c r="Q8831" s="30"/>
    </row>
    <row r="8832" spans="14:17">
      <c r="N8832" s="30"/>
      <c r="Q8832" s="30"/>
    </row>
    <row r="8833" spans="14:17">
      <c r="N8833" s="30"/>
      <c r="Q8833" s="30"/>
    </row>
    <row r="8834" spans="14:17">
      <c r="N8834" s="30"/>
      <c r="Q8834" s="30"/>
    </row>
    <row r="8835" spans="14:17">
      <c r="N8835" s="30"/>
      <c r="Q8835" s="30"/>
    </row>
    <row r="8836" spans="14:17">
      <c r="N8836" s="30"/>
      <c r="Q8836" s="30"/>
    </row>
    <row r="8837" spans="14:17">
      <c r="N8837" s="30"/>
      <c r="Q8837" s="30"/>
    </row>
    <row r="8838" spans="14:17">
      <c r="N8838" s="30"/>
      <c r="Q8838" s="30"/>
    </row>
    <row r="8839" spans="14:17">
      <c r="N8839" s="30"/>
      <c r="Q8839" s="30"/>
    </row>
    <row r="8840" spans="14:17">
      <c r="N8840" s="30"/>
      <c r="Q8840" s="30"/>
    </row>
    <row r="8841" spans="14:17">
      <c r="N8841" s="30"/>
      <c r="Q8841" s="30"/>
    </row>
    <row r="8842" spans="14:17">
      <c r="N8842" s="30"/>
      <c r="Q8842" s="30"/>
    </row>
    <row r="8843" spans="14:17">
      <c r="N8843" s="30"/>
      <c r="Q8843" s="30"/>
    </row>
    <row r="8844" spans="14:17">
      <c r="N8844" s="30"/>
      <c r="Q8844" s="30"/>
    </row>
    <row r="8845" spans="14:17">
      <c r="N8845" s="30"/>
      <c r="Q8845" s="30"/>
    </row>
    <row r="8846" spans="14:17">
      <c r="N8846" s="30"/>
      <c r="Q8846" s="30"/>
    </row>
    <row r="8847" spans="14:17">
      <c r="N8847" s="30"/>
      <c r="Q8847" s="30"/>
    </row>
    <row r="8848" spans="14:17">
      <c r="N8848" s="30"/>
      <c r="Q8848" s="30"/>
    </row>
    <row r="8849" spans="14:17">
      <c r="N8849" s="30"/>
      <c r="Q8849" s="30"/>
    </row>
    <row r="8850" spans="14:17">
      <c r="N8850" s="30"/>
      <c r="Q8850" s="30"/>
    </row>
    <row r="8851" spans="14:17">
      <c r="N8851" s="30"/>
      <c r="Q8851" s="30"/>
    </row>
    <row r="8852" spans="14:17">
      <c r="N8852" s="30"/>
      <c r="Q8852" s="30"/>
    </row>
    <row r="8853" spans="14:17">
      <c r="N8853" s="30"/>
      <c r="Q8853" s="30"/>
    </row>
    <row r="8854" spans="14:17">
      <c r="N8854" s="30"/>
      <c r="Q8854" s="30"/>
    </row>
    <row r="8855" spans="14:17">
      <c r="N8855" s="30"/>
      <c r="Q8855" s="30"/>
    </row>
    <row r="8856" spans="14:17">
      <c r="N8856" s="30"/>
      <c r="Q8856" s="30"/>
    </row>
    <row r="8857" spans="14:17">
      <c r="N8857" s="30"/>
      <c r="Q8857" s="30"/>
    </row>
    <row r="8858" spans="14:17">
      <c r="N8858" s="30"/>
      <c r="Q8858" s="30"/>
    </row>
    <row r="8859" spans="14:17">
      <c r="N8859" s="30"/>
      <c r="Q8859" s="30"/>
    </row>
    <row r="8860" spans="14:17">
      <c r="N8860" s="30"/>
      <c r="Q8860" s="30"/>
    </row>
    <row r="8861" spans="14:17">
      <c r="N8861" s="30"/>
      <c r="Q8861" s="30"/>
    </row>
    <row r="8862" spans="14:17">
      <c r="N8862" s="30"/>
      <c r="Q8862" s="30"/>
    </row>
    <row r="8863" spans="14:17">
      <c r="N8863" s="30"/>
      <c r="Q8863" s="30"/>
    </row>
    <row r="8864" spans="14:17">
      <c r="N8864" s="30"/>
      <c r="Q8864" s="30"/>
    </row>
    <row r="8865" spans="14:17">
      <c r="N8865" s="30"/>
      <c r="Q8865" s="30"/>
    </row>
    <row r="8866" spans="14:17">
      <c r="N8866" s="30"/>
      <c r="Q8866" s="30"/>
    </row>
    <row r="8867" spans="14:17">
      <c r="N8867" s="30"/>
      <c r="Q8867" s="30"/>
    </row>
    <row r="8868" spans="14:17">
      <c r="N8868" s="30"/>
      <c r="Q8868" s="30"/>
    </row>
    <row r="8869" spans="14:17">
      <c r="N8869" s="30"/>
      <c r="Q8869" s="30"/>
    </row>
    <row r="8870" spans="14:17">
      <c r="N8870" s="30"/>
      <c r="Q8870" s="30"/>
    </row>
    <row r="8871" spans="14:17">
      <c r="N8871" s="30"/>
      <c r="Q8871" s="30"/>
    </row>
    <row r="8872" spans="14:17">
      <c r="N8872" s="30"/>
      <c r="Q8872" s="30"/>
    </row>
    <row r="8873" spans="14:17">
      <c r="N8873" s="30"/>
      <c r="Q8873" s="30"/>
    </row>
    <row r="8874" spans="14:17">
      <c r="N8874" s="30"/>
      <c r="Q8874" s="30"/>
    </row>
    <row r="8875" spans="14:17">
      <c r="N8875" s="30"/>
      <c r="Q8875" s="30"/>
    </row>
    <row r="8876" spans="14:17">
      <c r="N8876" s="30"/>
      <c r="Q8876" s="30"/>
    </row>
    <row r="8877" spans="14:17">
      <c r="N8877" s="30"/>
      <c r="Q8877" s="30"/>
    </row>
    <row r="8878" spans="14:17">
      <c r="N8878" s="30"/>
      <c r="Q8878" s="30"/>
    </row>
    <row r="8879" spans="14:17">
      <c r="N8879" s="30"/>
      <c r="Q8879" s="30"/>
    </row>
    <row r="8880" spans="14:17">
      <c r="N8880" s="30"/>
      <c r="Q8880" s="30"/>
    </row>
    <row r="8881" spans="14:17">
      <c r="N8881" s="30"/>
      <c r="Q8881" s="30"/>
    </row>
    <row r="8882" spans="14:17">
      <c r="N8882" s="30"/>
      <c r="Q8882" s="30"/>
    </row>
    <row r="8883" spans="14:17">
      <c r="N8883" s="30"/>
      <c r="Q8883" s="30"/>
    </row>
    <row r="8884" spans="14:17">
      <c r="N8884" s="30"/>
      <c r="Q8884" s="30"/>
    </row>
    <row r="8885" spans="14:17">
      <c r="N8885" s="30"/>
      <c r="Q8885" s="30"/>
    </row>
    <row r="8886" spans="14:17">
      <c r="N8886" s="30"/>
      <c r="Q8886" s="30"/>
    </row>
    <row r="8887" spans="14:17">
      <c r="N8887" s="30"/>
      <c r="Q8887" s="30"/>
    </row>
    <row r="8888" spans="14:17">
      <c r="N8888" s="30"/>
      <c r="Q8888" s="30"/>
    </row>
    <row r="8889" spans="14:17">
      <c r="N8889" s="30"/>
      <c r="Q8889" s="30"/>
    </row>
    <row r="8890" spans="14:17">
      <c r="N8890" s="30"/>
      <c r="Q8890" s="30"/>
    </row>
    <row r="8891" spans="14:17">
      <c r="N8891" s="30"/>
      <c r="Q8891" s="30"/>
    </row>
    <row r="8892" spans="14:17">
      <c r="N8892" s="30"/>
      <c r="Q8892" s="30"/>
    </row>
    <row r="8893" spans="14:17">
      <c r="N8893" s="30"/>
      <c r="Q8893" s="30"/>
    </row>
    <row r="8894" spans="14:17">
      <c r="N8894" s="30"/>
      <c r="Q8894" s="30"/>
    </row>
    <row r="8895" spans="14:17">
      <c r="N8895" s="30"/>
      <c r="Q8895" s="30"/>
    </row>
    <row r="8896" spans="14:17">
      <c r="N8896" s="30"/>
      <c r="Q8896" s="30"/>
    </row>
    <row r="8897" spans="14:17">
      <c r="N8897" s="30"/>
      <c r="Q8897" s="30"/>
    </row>
    <row r="8898" spans="14:17">
      <c r="N8898" s="30"/>
      <c r="Q8898" s="30"/>
    </row>
    <row r="8899" spans="14:17">
      <c r="N8899" s="30"/>
      <c r="Q8899" s="30"/>
    </row>
    <row r="8900" spans="14:17">
      <c r="N8900" s="30"/>
      <c r="Q8900" s="30"/>
    </row>
    <row r="8901" spans="14:17">
      <c r="N8901" s="30"/>
      <c r="Q8901" s="30"/>
    </row>
    <row r="8902" spans="14:17">
      <c r="N8902" s="30"/>
      <c r="Q8902" s="30"/>
    </row>
    <row r="8903" spans="14:17">
      <c r="N8903" s="30"/>
      <c r="Q8903" s="30"/>
    </row>
    <row r="8904" spans="14:17">
      <c r="N8904" s="30"/>
      <c r="Q8904" s="30"/>
    </row>
    <row r="8905" spans="14:17">
      <c r="N8905" s="30"/>
      <c r="Q8905" s="30"/>
    </row>
    <row r="8906" spans="14:17">
      <c r="N8906" s="30"/>
      <c r="Q8906" s="30"/>
    </row>
    <row r="8907" spans="14:17">
      <c r="N8907" s="30"/>
      <c r="Q8907" s="30"/>
    </row>
    <row r="8908" spans="14:17">
      <c r="N8908" s="30"/>
      <c r="Q8908" s="30"/>
    </row>
    <row r="8909" spans="14:17">
      <c r="N8909" s="30"/>
      <c r="Q8909" s="30"/>
    </row>
    <row r="8910" spans="14:17">
      <c r="N8910" s="30"/>
      <c r="Q8910" s="30"/>
    </row>
    <row r="8911" spans="14:17">
      <c r="N8911" s="30"/>
      <c r="Q8911" s="30"/>
    </row>
    <row r="8912" spans="14:17">
      <c r="N8912" s="30"/>
      <c r="Q8912" s="30"/>
    </row>
    <row r="8913" spans="14:17">
      <c r="N8913" s="30"/>
      <c r="Q8913" s="30"/>
    </row>
    <row r="8914" spans="14:17">
      <c r="N8914" s="30"/>
      <c r="Q8914" s="30"/>
    </row>
    <row r="8915" spans="14:17">
      <c r="N8915" s="30"/>
      <c r="Q8915" s="30"/>
    </row>
    <row r="8916" spans="14:17">
      <c r="N8916" s="30"/>
      <c r="Q8916" s="30"/>
    </row>
    <row r="8917" spans="14:17">
      <c r="N8917" s="30"/>
      <c r="Q8917" s="30"/>
    </row>
    <row r="8918" spans="14:17">
      <c r="N8918" s="30"/>
      <c r="Q8918" s="30"/>
    </row>
    <row r="8919" spans="14:17">
      <c r="N8919" s="30"/>
      <c r="Q8919" s="30"/>
    </row>
    <row r="8920" spans="14:17">
      <c r="N8920" s="30"/>
      <c r="Q8920" s="30"/>
    </row>
    <row r="8921" spans="14:17">
      <c r="N8921" s="30"/>
      <c r="Q8921" s="30"/>
    </row>
    <row r="8922" spans="14:17">
      <c r="N8922" s="30"/>
      <c r="Q8922" s="30"/>
    </row>
    <row r="8923" spans="14:17">
      <c r="N8923" s="30"/>
      <c r="Q8923" s="30"/>
    </row>
    <row r="8924" spans="14:17">
      <c r="N8924" s="30"/>
      <c r="Q8924" s="30"/>
    </row>
    <row r="8925" spans="14:17">
      <c r="N8925" s="30"/>
      <c r="Q8925" s="30"/>
    </row>
    <row r="8926" spans="14:17">
      <c r="N8926" s="30"/>
      <c r="Q8926" s="30"/>
    </row>
    <row r="8927" spans="14:17">
      <c r="N8927" s="30"/>
      <c r="Q8927" s="30"/>
    </row>
    <row r="8928" spans="14:17">
      <c r="N8928" s="30"/>
      <c r="Q8928" s="30"/>
    </row>
    <row r="8929" spans="14:17">
      <c r="N8929" s="30"/>
      <c r="Q8929" s="30"/>
    </row>
    <row r="8930" spans="14:17">
      <c r="N8930" s="30"/>
      <c r="Q8930" s="30"/>
    </row>
    <row r="8931" spans="14:17">
      <c r="N8931" s="30"/>
      <c r="Q8931" s="30"/>
    </row>
    <row r="8932" spans="14:17">
      <c r="N8932" s="30"/>
      <c r="Q8932" s="30"/>
    </row>
    <row r="8933" spans="14:17">
      <c r="N8933" s="30"/>
      <c r="Q8933" s="30"/>
    </row>
    <row r="8934" spans="14:17">
      <c r="N8934" s="30"/>
      <c r="Q8934" s="30"/>
    </row>
    <row r="8935" spans="14:17">
      <c r="N8935" s="30"/>
      <c r="Q8935" s="30"/>
    </row>
    <row r="8936" spans="14:17">
      <c r="N8936" s="30"/>
      <c r="Q8936" s="30"/>
    </row>
    <row r="8937" spans="14:17">
      <c r="N8937" s="30"/>
      <c r="Q8937" s="30"/>
    </row>
    <row r="8938" spans="14:17">
      <c r="N8938" s="30"/>
      <c r="Q8938" s="30"/>
    </row>
    <row r="8939" spans="14:17">
      <c r="N8939" s="30"/>
      <c r="Q8939" s="30"/>
    </row>
    <row r="8940" spans="14:17">
      <c r="N8940" s="30"/>
      <c r="Q8940" s="30"/>
    </row>
    <row r="8941" spans="14:17">
      <c r="N8941" s="30"/>
      <c r="Q8941" s="30"/>
    </row>
    <row r="8942" spans="14:17">
      <c r="N8942" s="30"/>
      <c r="Q8942" s="30"/>
    </row>
    <row r="8943" spans="14:17">
      <c r="N8943" s="30"/>
      <c r="Q8943" s="30"/>
    </row>
    <row r="8944" spans="14:17">
      <c r="N8944" s="30"/>
      <c r="Q8944" s="30"/>
    </row>
    <row r="8945" spans="14:17">
      <c r="N8945" s="30"/>
      <c r="Q8945" s="30"/>
    </row>
    <row r="8946" spans="14:17">
      <c r="N8946" s="30"/>
      <c r="Q8946" s="30"/>
    </row>
    <row r="8947" spans="14:17">
      <c r="N8947" s="30"/>
      <c r="Q8947" s="30"/>
    </row>
    <row r="8948" spans="14:17">
      <c r="N8948" s="30"/>
      <c r="Q8948" s="30"/>
    </row>
    <row r="8949" spans="14:17">
      <c r="N8949" s="30"/>
      <c r="Q8949" s="30"/>
    </row>
    <row r="8950" spans="14:17">
      <c r="N8950" s="30"/>
      <c r="Q8950" s="30"/>
    </row>
    <row r="8951" spans="14:17">
      <c r="N8951" s="30"/>
      <c r="Q8951" s="30"/>
    </row>
    <row r="8952" spans="14:17">
      <c r="N8952" s="30"/>
      <c r="Q8952" s="30"/>
    </row>
    <row r="8953" spans="14:17">
      <c r="N8953" s="30"/>
      <c r="Q8953" s="30"/>
    </row>
    <row r="8954" spans="14:17">
      <c r="N8954" s="30"/>
      <c r="Q8954" s="30"/>
    </row>
    <row r="8955" spans="14:17">
      <c r="N8955" s="30"/>
      <c r="Q8955" s="30"/>
    </row>
    <row r="8956" spans="14:17">
      <c r="N8956" s="30"/>
      <c r="Q8956" s="30"/>
    </row>
    <row r="8957" spans="14:17">
      <c r="N8957" s="30"/>
      <c r="Q8957" s="30"/>
    </row>
    <row r="8958" spans="14:17">
      <c r="N8958" s="30"/>
      <c r="Q8958" s="30"/>
    </row>
    <row r="8959" spans="14:17">
      <c r="N8959" s="30"/>
      <c r="Q8959" s="30"/>
    </row>
    <row r="8960" spans="14:17">
      <c r="N8960" s="30"/>
      <c r="Q8960" s="30"/>
    </row>
    <row r="8961" spans="14:17">
      <c r="N8961" s="30"/>
      <c r="Q8961" s="30"/>
    </row>
    <row r="8962" spans="14:17">
      <c r="N8962" s="30"/>
      <c r="Q8962" s="30"/>
    </row>
    <row r="8963" spans="14:17">
      <c r="N8963" s="30"/>
      <c r="Q8963" s="30"/>
    </row>
    <row r="8964" spans="14:17">
      <c r="N8964" s="30"/>
      <c r="Q8964" s="30"/>
    </row>
    <row r="8965" spans="14:17">
      <c r="N8965" s="30"/>
      <c r="Q8965" s="30"/>
    </row>
    <row r="8966" spans="14:17">
      <c r="N8966" s="30"/>
      <c r="Q8966" s="30"/>
    </row>
    <row r="8967" spans="14:17">
      <c r="N8967" s="30"/>
      <c r="Q8967" s="30"/>
    </row>
    <row r="8968" spans="14:17">
      <c r="N8968" s="30"/>
      <c r="Q8968" s="30"/>
    </row>
    <row r="8969" spans="14:17">
      <c r="N8969" s="30"/>
      <c r="Q8969" s="30"/>
    </row>
    <row r="8970" spans="14:17">
      <c r="N8970" s="30"/>
      <c r="Q8970" s="30"/>
    </row>
    <row r="8971" spans="14:17">
      <c r="N8971" s="30"/>
      <c r="Q8971" s="30"/>
    </row>
    <row r="8972" spans="14:17">
      <c r="N8972" s="30"/>
      <c r="Q8972" s="30"/>
    </row>
    <row r="8973" spans="14:17">
      <c r="N8973" s="30"/>
      <c r="Q8973" s="30"/>
    </row>
    <row r="8974" spans="14:17">
      <c r="N8974" s="30"/>
      <c r="Q8974" s="30"/>
    </row>
    <row r="8975" spans="14:17">
      <c r="N8975" s="30"/>
      <c r="Q8975" s="30"/>
    </row>
    <row r="8976" spans="14:17">
      <c r="N8976" s="30"/>
      <c r="Q8976" s="30"/>
    </row>
    <row r="8977" spans="14:17">
      <c r="N8977" s="30"/>
      <c r="Q8977" s="30"/>
    </row>
    <row r="8978" spans="14:17">
      <c r="N8978" s="30"/>
      <c r="Q8978" s="30"/>
    </row>
    <row r="8979" spans="14:17">
      <c r="N8979" s="30"/>
      <c r="Q8979" s="30"/>
    </row>
    <row r="8980" spans="14:17">
      <c r="N8980" s="30"/>
      <c r="Q8980" s="30"/>
    </row>
    <row r="8981" spans="14:17">
      <c r="N8981" s="30"/>
      <c r="Q8981" s="30"/>
    </row>
    <row r="8982" spans="14:17">
      <c r="N8982" s="30"/>
      <c r="Q8982" s="30"/>
    </row>
    <row r="8983" spans="14:17">
      <c r="N8983" s="30"/>
      <c r="Q8983" s="30"/>
    </row>
    <row r="8984" spans="14:17">
      <c r="N8984" s="30"/>
      <c r="Q8984" s="30"/>
    </row>
    <row r="8985" spans="14:17">
      <c r="N8985" s="30"/>
      <c r="Q8985" s="30"/>
    </row>
    <row r="8986" spans="14:17">
      <c r="N8986" s="30"/>
      <c r="Q8986" s="30"/>
    </row>
    <row r="8987" spans="14:17">
      <c r="N8987" s="30"/>
      <c r="Q8987" s="30"/>
    </row>
    <row r="8988" spans="14:17">
      <c r="N8988" s="30"/>
      <c r="Q8988" s="30"/>
    </row>
    <row r="8989" spans="14:17">
      <c r="N8989" s="30"/>
      <c r="Q8989" s="30"/>
    </row>
    <row r="8990" spans="14:17">
      <c r="N8990" s="30"/>
      <c r="Q8990" s="30"/>
    </row>
    <row r="8991" spans="14:17">
      <c r="N8991" s="30"/>
      <c r="Q8991" s="30"/>
    </row>
    <row r="8992" spans="14:17">
      <c r="N8992" s="30"/>
      <c r="Q8992" s="30"/>
    </row>
    <row r="8993" spans="14:17">
      <c r="N8993" s="30"/>
      <c r="Q8993" s="30"/>
    </row>
    <row r="8994" spans="14:17">
      <c r="N8994" s="30"/>
      <c r="Q8994" s="30"/>
    </row>
    <row r="8995" spans="14:17">
      <c r="N8995" s="30"/>
      <c r="Q8995" s="30"/>
    </row>
    <row r="8996" spans="14:17">
      <c r="N8996" s="30"/>
      <c r="Q8996" s="30"/>
    </row>
    <row r="8997" spans="14:17">
      <c r="N8997" s="30"/>
      <c r="Q8997" s="30"/>
    </row>
    <row r="8998" spans="14:17">
      <c r="N8998" s="30"/>
      <c r="Q8998" s="30"/>
    </row>
    <row r="8999" spans="14:17">
      <c r="N8999" s="30"/>
      <c r="Q8999" s="30"/>
    </row>
    <row r="9000" spans="14:17">
      <c r="N9000" s="30"/>
      <c r="Q9000" s="30"/>
    </row>
    <row r="9001" spans="14:17">
      <c r="N9001" s="30"/>
      <c r="Q9001" s="30"/>
    </row>
    <row r="9002" spans="14:17">
      <c r="N9002" s="30"/>
      <c r="Q9002" s="30"/>
    </row>
    <row r="9003" spans="14:17">
      <c r="N9003" s="30"/>
      <c r="Q9003" s="30"/>
    </row>
    <row r="9004" spans="14:17">
      <c r="N9004" s="30"/>
      <c r="Q9004" s="30"/>
    </row>
    <row r="9005" spans="14:17">
      <c r="N9005" s="30"/>
      <c r="Q9005" s="30"/>
    </row>
    <row r="9006" spans="14:17">
      <c r="N9006" s="30"/>
      <c r="Q9006" s="30"/>
    </row>
    <row r="9007" spans="14:17">
      <c r="N9007" s="30"/>
      <c r="Q9007" s="30"/>
    </row>
    <row r="9008" spans="14:17">
      <c r="N9008" s="30"/>
      <c r="Q9008" s="30"/>
    </row>
    <row r="9009" spans="14:17">
      <c r="N9009" s="30"/>
      <c r="Q9009" s="30"/>
    </row>
    <row r="9010" spans="14:17">
      <c r="N9010" s="30"/>
      <c r="Q9010" s="30"/>
    </row>
    <row r="9011" spans="14:17">
      <c r="N9011" s="30"/>
      <c r="Q9011" s="30"/>
    </row>
    <row r="9012" spans="14:17">
      <c r="N9012" s="30"/>
      <c r="Q9012" s="30"/>
    </row>
    <row r="9013" spans="14:17">
      <c r="N9013" s="30"/>
      <c r="Q9013" s="30"/>
    </row>
    <row r="9014" spans="14:17">
      <c r="N9014" s="30"/>
      <c r="Q9014" s="30"/>
    </row>
    <row r="9015" spans="14:17">
      <c r="N9015" s="30"/>
      <c r="Q9015" s="30"/>
    </row>
    <row r="9016" spans="14:17">
      <c r="N9016" s="30"/>
      <c r="Q9016" s="30"/>
    </row>
    <row r="9017" spans="14:17">
      <c r="N9017" s="30"/>
      <c r="Q9017" s="30"/>
    </row>
    <row r="9018" spans="14:17">
      <c r="N9018" s="30"/>
      <c r="Q9018" s="30"/>
    </row>
    <row r="9019" spans="14:17">
      <c r="N9019" s="30"/>
      <c r="Q9019" s="30"/>
    </row>
    <row r="9020" spans="14:17">
      <c r="N9020" s="30"/>
      <c r="Q9020" s="30"/>
    </row>
    <row r="9021" spans="14:17">
      <c r="N9021" s="30"/>
      <c r="Q9021" s="30"/>
    </row>
    <row r="9022" spans="14:17">
      <c r="N9022" s="30"/>
      <c r="Q9022" s="30"/>
    </row>
    <row r="9023" spans="14:17">
      <c r="N9023" s="30"/>
      <c r="Q9023" s="30"/>
    </row>
    <row r="9024" spans="14:17">
      <c r="N9024" s="30"/>
      <c r="Q9024" s="30"/>
    </row>
    <row r="9025" spans="14:17">
      <c r="N9025" s="30"/>
      <c r="Q9025" s="30"/>
    </row>
    <row r="9026" spans="14:17">
      <c r="N9026" s="30"/>
      <c r="Q9026" s="30"/>
    </row>
    <row r="9027" spans="14:17">
      <c r="N9027" s="30"/>
      <c r="Q9027" s="30"/>
    </row>
    <row r="9028" spans="14:17">
      <c r="N9028" s="30"/>
      <c r="Q9028" s="30"/>
    </row>
    <row r="9029" spans="14:17">
      <c r="N9029" s="30"/>
      <c r="Q9029" s="30"/>
    </row>
    <row r="9030" spans="14:17">
      <c r="N9030" s="30"/>
      <c r="Q9030" s="30"/>
    </row>
    <row r="9031" spans="14:17">
      <c r="N9031" s="30"/>
      <c r="Q9031" s="30"/>
    </row>
    <row r="9032" spans="14:17">
      <c r="N9032" s="30"/>
      <c r="Q9032" s="30"/>
    </row>
    <row r="9033" spans="14:17">
      <c r="N9033" s="30"/>
      <c r="Q9033" s="30"/>
    </row>
    <row r="9034" spans="14:17">
      <c r="N9034" s="30"/>
      <c r="Q9034" s="30"/>
    </row>
    <row r="9035" spans="14:17">
      <c r="N9035" s="30"/>
      <c r="Q9035" s="30"/>
    </row>
    <row r="9036" spans="14:17">
      <c r="N9036" s="30"/>
      <c r="Q9036" s="30"/>
    </row>
    <row r="9037" spans="14:17">
      <c r="N9037" s="30"/>
      <c r="Q9037" s="30"/>
    </row>
    <row r="9038" spans="14:17">
      <c r="N9038" s="30"/>
      <c r="Q9038" s="30"/>
    </row>
    <row r="9039" spans="14:17">
      <c r="N9039" s="30"/>
      <c r="Q9039" s="30"/>
    </row>
    <row r="9040" spans="14:17">
      <c r="N9040" s="30"/>
      <c r="Q9040" s="30"/>
    </row>
    <row r="9041" spans="14:17">
      <c r="N9041" s="30"/>
      <c r="Q9041" s="30"/>
    </row>
    <row r="9042" spans="14:17">
      <c r="N9042" s="30"/>
      <c r="Q9042" s="30"/>
    </row>
    <row r="9043" spans="14:17">
      <c r="N9043" s="30"/>
      <c r="Q9043" s="30"/>
    </row>
    <row r="9044" spans="14:17">
      <c r="N9044" s="30"/>
      <c r="Q9044" s="30"/>
    </row>
    <row r="9045" spans="14:17">
      <c r="N9045" s="30"/>
      <c r="Q9045" s="30"/>
    </row>
    <row r="9046" spans="14:17">
      <c r="N9046" s="30"/>
      <c r="Q9046" s="30"/>
    </row>
    <row r="9047" spans="14:17">
      <c r="N9047" s="30"/>
      <c r="Q9047" s="30"/>
    </row>
    <row r="9048" spans="14:17">
      <c r="N9048" s="30"/>
      <c r="Q9048" s="30"/>
    </row>
    <row r="9049" spans="14:17">
      <c r="N9049" s="30"/>
      <c r="Q9049" s="30"/>
    </row>
    <row r="9050" spans="14:17">
      <c r="N9050" s="30"/>
      <c r="Q9050" s="30"/>
    </row>
    <row r="9051" spans="14:17">
      <c r="N9051" s="30"/>
      <c r="Q9051" s="30"/>
    </row>
    <row r="9052" spans="14:17">
      <c r="N9052" s="30"/>
      <c r="Q9052" s="30"/>
    </row>
    <row r="9053" spans="14:17">
      <c r="N9053" s="30"/>
      <c r="Q9053" s="30"/>
    </row>
    <row r="9054" spans="14:17">
      <c r="N9054" s="30"/>
      <c r="Q9054" s="30"/>
    </row>
    <row r="9055" spans="14:17">
      <c r="N9055" s="30"/>
      <c r="Q9055" s="30"/>
    </row>
    <row r="9056" spans="14:17">
      <c r="N9056" s="30"/>
      <c r="Q9056" s="30"/>
    </row>
    <row r="9057" spans="14:17">
      <c r="N9057" s="30"/>
      <c r="Q9057" s="30"/>
    </row>
    <row r="9058" spans="14:17">
      <c r="N9058" s="30"/>
      <c r="Q9058" s="30"/>
    </row>
    <row r="9059" spans="14:17">
      <c r="N9059" s="30"/>
      <c r="Q9059" s="30"/>
    </row>
    <row r="9060" spans="14:17">
      <c r="N9060" s="30"/>
      <c r="Q9060" s="30"/>
    </row>
    <row r="9061" spans="14:17">
      <c r="N9061" s="30"/>
      <c r="Q9061" s="30"/>
    </row>
    <row r="9062" spans="14:17">
      <c r="N9062" s="30"/>
      <c r="Q9062" s="30"/>
    </row>
    <row r="9063" spans="14:17">
      <c r="N9063" s="30"/>
      <c r="Q9063" s="30"/>
    </row>
    <row r="9064" spans="14:17">
      <c r="N9064" s="30"/>
      <c r="Q9064" s="30"/>
    </row>
    <row r="9065" spans="14:17">
      <c r="N9065" s="30"/>
      <c r="Q9065" s="30"/>
    </row>
    <row r="9066" spans="14:17">
      <c r="N9066" s="30"/>
      <c r="Q9066" s="30"/>
    </row>
    <row r="9067" spans="14:17">
      <c r="N9067" s="30"/>
      <c r="Q9067" s="30"/>
    </row>
    <row r="9068" spans="14:17">
      <c r="N9068" s="30"/>
      <c r="Q9068" s="30"/>
    </row>
    <row r="9069" spans="14:17">
      <c r="N9069" s="30"/>
      <c r="Q9069" s="30"/>
    </row>
    <row r="9070" spans="14:17">
      <c r="N9070" s="30"/>
      <c r="Q9070" s="30"/>
    </row>
    <row r="9071" spans="14:17">
      <c r="N9071" s="30"/>
      <c r="Q9071" s="30"/>
    </row>
    <row r="9072" spans="14:17">
      <c r="N9072" s="30"/>
      <c r="Q9072" s="30"/>
    </row>
    <row r="9073" spans="14:17">
      <c r="N9073" s="30"/>
      <c r="Q9073" s="30"/>
    </row>
    <row r="9074" spans="14:17">
      <c r="N9074" s="30"/>
      <c r="Q9074" s="30"/>
    </row>
    <row r="9075" spans="14:17">
      <c r="N9075" s="30"/>
      <c r="Q9075" s="30"/>
    </row>
    <row r="9076" spans="14:17">
      <c r="N9076" s="30"/>
      <c r="Q9076" s="30"/>
    </row>
    <row r="9077" spans="14:17">
      <c r="N9077" s="30"/>
      <c r="Q9077" s="30"/>
    </row>
    <row r="9078" spans="14:17">
      <c r="N9078" s="30"/>
      <c r="Q9078" s="30"/>
    </row>
    <row r="9079" spans="14:17">
      <c r="N9079" s="30"/>
      <c r="Q9079" s="30"/>
    </row>
    <row r="9080" spans="14:17">
      <c r="N9080" s="30"/>
      <c r="Q9080" s="30"/>
    </row>
    <row r="9081" spans="14:17">
      <c r="N9081" s="30"/>
      <c r="Q9081" s="30"/>
    </row>
    <row r="9082" spans="14:17">
      <c r="N9082" s="30"/>
      <c r="Q9082" s="30"/>
    </row>
    <row r="9083" spans="14:17">
      <c r="N9083" s="30"/>
      <c r="Q9083" s="30"/>
    </row>
    <row r="9084" spans="14:17">
      <c r="N9084" s="30"/>
      <c r="Q9084" s="30"/>
    </row>
    <row r="9085" spans="14:17">
      <c r="N9085" s="30"/>
      <c r="Q9085" s="30"/>
    </row>
    <row r="9086" spans="14:17">
      <c r="N9086" s="30"/>
      <c r="Q9086" s="30"/>
    </row>
    <row r="9087" spans="14:17">
      <c r="N9087" s="30"/>
      <c r="Q9087" s="30"/>
    </row>
    <row r="9088" spans="14:17">
      <c r="N9088" s="30"/>
      <c r="Q9088" s="30"/>
    </row>
    <row r="9089" spans="14:17">
      <c r="N9089" s="30"/>
      <c r="Q9089" s="30"/>
    </row>
    <row r="9090" spans="14:17">
      <c r="N9090" s="30"/>
      <c r="Q9090" s="30"/>
    </row>
    <row r="9091" spans="14:17">
      <c r="N9091" s="30"/>
      <c r="Q9091" s="30"/>
    </row>
    <row r="9092" spans="14:17">
      <c r="N9092" s="30"/>
      <c r="Q9092" s="30"/>
    </row>
    <row r="9093" spans="14:17">
      <c r="N9093" s="30"/>
      <c r="Q9093" s="30"/>
    </row>
    <row r="9094" spans="14:17">
      <c r="N9094" s="30"/>
      <c r="Q9094" s="30"/>
    </row>
    <row r="9095" spans="14:17">
      <c r="N9095" s="30"/>
      <c r="Q9095" s="30"/>
    </row>
    <row r="9096" spans="14:17">
      <c r="N9096" s="30"/>
      <c r="Q9096" s="30"/>
    </row>
    <row r="9097" spans="14:17">
      <c r="N9097" s="30"/>
      <c r="Q9097" s="30"/>
    </row>
    <row r="9098" spans="14:17">
      <c r="N9098" s="30"/>
      <c r="Q9098" s="30"/>
    </row>
    <row r="9099" spans="14:17">
      <c r="N9099" s="30"/>
      <c r="Q9099" s="30"/>
    </row>
    <row r="9100" spans="14:17">
      <c r="N9100" s="30"/>
      <c r="Q9100" s="30"/>
    </row>
    <row r="9101" spans="14:17">
      <c r="N9101" s="30"/>
      <c r="Q9101" s="30"/>
    </row>
    <row r="9102" spans="14:17">
      <c r="N9102" s="30"/>
      <c r="Q9102" s="30"/>
    </row>
    <row r="9103" spans="14:17">
      <c r="N9103" s="30"/>
      <c r="Q9103" s="30"/>
    </row>
    <row r="9104" spans="14:17">
      <c r="N9104" s="30"/>
      <c r="Q9104" s="30"/>
    </row>
    <row r="9105" spans="14:17">
      <c r="N9105" s="30"/>
      <c r="Q9105" s="30"/>
    </row>
    <row r="9106" spans="14:17">
      <c r="N9106" s="30"/>
      <c r="Q9106" s="30"/>
    </row>
    <row r="9107" spans="14:17">
      <c r="N9107" s="30"/>
      <c r="Q9107" s="30"/>
    </row>
    <row r="9108" spans="14:17">
      <c r="N9108" s="30"/>
      <c r="Q9108" s="30"/>
    </row>
    <row r="9109" spans="14:17">
      <c r="N9109" s="30"/>
      <c r="Q9109" s="30"/>
    </row>
    <row r="9110" spans="14:17">
      <c r="N9110" s="30"/>
      <c r="Q9110" s="30"/>
    </row>
    <row r="9111" spans="14:17">
      <c r="N9111" s="30"/>
      <c r="Q9111" s="30"/>
    </row>
    <row r="9112" spans="14:17">
      <c r="N9112" s="30"/>
      <c r="Q9112" s="30"/>
    </row>
    <row r="9113" spans="14:17">
      <c r="N9113" s="30"/>
      <c r="Q9113" s="30"/>
    </row>
    <row r="9114" spans="14:17">
      <c r="N9114" s="30"/>
      <c r="Q9114" s="30"/>
    </row>
    <row r="9115" spans="14:17">
      <c r="N9115" s="30"/>
      <c r="Q9115" s="30"/>
    </row>
    <row r="9116" spans="14:17">
      <c r="N9116" s="30"/>
      <c r="Q9116" s="30"/>
    </row>
    <row r="9117" spans="14:17">
      <c r="N9117" s="30"/>
      <c r="Q9117" s="30"/>
    </row>
    <row r="9118" spans="14:17">
      <c r="N9118" s="30"/>
      <c r="Q9118" s="30"/>
    </row>
    <row r="9119" spans="14:17">
      <c r="N9119" s="30"/>
      <c r="Q9119" s="30"/>
    </row>
    <row r="9120" spans="14:17">
      <c r="N9120" s="30"/>
      <c r="Q9120" s="30"/>
    </row>
    <row r="9121" spans="14:17">
      <c r="N9121" s="30"/>
      <c r="Q9121" s="30"/>
    </row>
    <row r="9122" spans="14:17">
      <c r="N9122" s="30"/>
      <c r="Q9122" s="30"/>
    </row>
    <row r="9123" spans="14:17">
      <c r="N9123" s="30"/>
      <c r="Q9123" s="30"/>
    </row>
    <row r="9124" spans="14:17">
      <c r="N9124" s="30"/>
      <c r="Q9124" s="30"/>
    </row>
    <row r="9125" spans="14:17">
      <c r="N9125" s="30"/>
      <c r="Q9125" s="30"/>
    </row>
    <row r="9126" spans="14:17">
      <c r="N9126" s="30"/>
      <c r="Q9126" s="30"/>
    </row>
    <row r="9127" spans="14:17">
      <c r="N9127" s="30"/>
      <c r="Q9127" s="30"/>
    </row>
    <row r="9128" spans="14:17">
      <c r="N9128" s="30"/>
      <c r="Q9128" s="30"/>
    </row>
    <row r="9129" spans="14:17">
      <c r="N9129" s="30"/>
      <c r="Q9129" s="30"/>
    </row>
    <row r="9130" spans="14:17">
      <c r="N9130" s="30"/>
      <c r="Q9130" s="30"/>
    </row>
    <row r="9131" spans="14:17">
      <c r="N9131" s="30"/>
      <c r="Q9131" s="30"/>
    </row>
    <row r="9132" spans="14:17">
      <c r="N9132" s="30"/>
      <c r="Q9132" s="30"/>
    </row>
    <row r="9133" spans="14:17">
      <c r="N9133" s="30"/>
      <c r="Q9133" s="30"/>
    </row>
    <row r="9134" spans="14:17">
      <c r="N9134" s="30"/>
      <c r="Q9134" s="30"/>
    </row>
    <row r="9135" spans="14:17">
      <c r="N9135" s="30"/>
      <c r="Q9135" s="30"/>
    </row>
    <row r="9136" spans="14:17">
      <c r="N9136" s="30"/>
      <c r="Q9136" s="30"/>
    </row>
    <row r="9137" spans="14:17">
      <c r="N9137" s="30"/>
      <c r="Q9137" s="30"/>
    </row>
    <row r="9138" spans="14:17">
      <c r="N9138" s="30"/>
      <c r="Q9138" s="30"/>
    </row>
    <row r="9139" spans="14:17">
      <c r="N9139" s="30"/>
      <c r="Q9139" s="30"/>
    </row>
    <row r="9140" spans="14:17">
      <c r="N9140" s="30"/>
      <c r="Q9140" s="30"/>
    </row>
    <row r="9141" spans="14:17">
      <c r="N9141" s="30"/>
      <c r="Q9141" s="30"/>
    </row>
    <row r="9142" spans="14:17">
      <c r="N9142" s="30"/>
      <c r="Q9142" s="30"/>
    </row>
    <row r="9143" spans="14:17">
      <c r="N9143" s="30"/>
      <c r="Q9143" s="30"/>
    </row>
    <row r="9144" spans="14:17">
      <c r="N9144" s="30"/>
      <c r="Q9144" s="30"/>
    </row>
    <row r="9145" spans="14:17">
      <c r="N9145" s="30"/>
      <c r="Q9145" s="30"/>
    </row>
    <row r="9146" spans="14:17">
      <c r="N9146" s="30"/>
      <c r="Q9146" s="30"/>
    </row>
    <row r="9147" spans="14:17">
      <c r="N9147" s="30"/>
      <c r="Q9147" s="30"/>
    </row>
    <row r="9148" spans="14:17">
      <c r="N9148" s="30"/>
      <c r="Q9148" s="30"/>
    </row>
    <row r="9149" spans="14:17">
      <c r="N9149" s="30"/>
      <c r="Q9149" s="30"/>
    </row>
    <row r="9150" spans="14:17">
      <c r="N9150" s="30"/>
      <c r="Q9150" s="30"/>
    </row>
    <row r="9151" spans="14:17">
      <c r="N9151" s="30"/>
      <c r="Q9151" s="30"/>
    </row>
    <row r="9152" spans="14:17">
      <c r="N9152" s="30"/>
      <c r="Q9152" s="30"/>
    </row>
    <row r="9153" spans="14:17">
      <c r="N9153" s="30"/>
      <c r="Q9153" s="30"/>
    </row>
    <row r="9154" spans="14:17">
      <c r="N9154" s="30"/>
      <c r="Q9154" s="30"/>
    </row>
    <row r="9155" spans="14:17">
      <c r="N9155" s="30"/>
      <c r="Q9155" s="30"/>
    </row>
    <row r="9156" spans="14:17">
      <c r="N9156" s="30"/>
      <c r="Q9156" s="30"/>
    </row>
    <row r="9157" spans="14:17">
      <c r="N9157" s="30"/>
      <c r="Q9157" s="30"/>
    </row>
    <row r="9158" spans="14:17">
      <c r="N9158" s="30"/>
      <c r="Q9158" s="30"/>
    </row>
    <row r="9159" spans="14:17">
      <c r="N9159" s="30"/>
      <c r="Q9159" s="30"/>
    </row>
    <row r="9160" spans="14:17">
      <c r="N9160" s="30"/>
      <c r="Q9160" s="30"/>
    </row>
    <row r="9161" spans="14:17">
      <c r="N9161" s="30"/>
      <c r="Q9161" s="30"/>
    </row>
    <row r="9162" spans="14:17">
      <c r="N9162" s="30"/>
      <c r="Q9162" s="30"/>
    </row>
    <row r="9163" spans="14:17">
      <c r="N9163" s="30"/>
      <c r="Q9163" s="30"/>
    </row>
    <row r="9164" spans="14:17">
      <c r="N9164" s="30"/>
      <c r="Q9164" s="30"/>
    </row>
    <row r="9165" spans="14:17">
      <c r="N9165" s="30"/>
      <c r="Q9165" s="30"/>
    </row>
    <row r="9166" spans="14:17">
      <c r="N9166" s="30"/>
      <c r="Q9166" s="30"/>
    </row>
    <row r="9167" spans="14:17">
      <c r="N9167" s="30"/>
      <c r="Q9167" s="30"/>
    </row>
    <row r="9168" spans="14:17">
      <c r="N9168" s="30"/>
      <c r="Q9168" s="30"/>
    </row>
    <row r="9169" spans="14:17">
      <c r="N9169" s="30"/>
      <c r="Q9169" s="30"/>
    </row>
    <row r="9170" spans="14:17">
      <c r="N9170" s="30"/>
      <c r="Q9170" s="30"/>
    </row>
    <row r="9171" spans="14:17">
      <c r="N9171" s="30"/>
      <c r="Q9171" s="30"/>
    </row>
    <row r="9172" spans="14:17">
      <c r="N9172" s="30"/>
      <c r="Q9172" s="30"/>
    </row>
    <row r="9173" spans="14:17">
      <c r="N9173" s="30"/>
      <c r="Q9173" s="30"/>
    </row>
    <row r="9174" spans="14:17">
      <c r="N9174" s="30"/>
      <c r="Q9174" s="30"/>
    </row>
    <row r="9175" spans="14:17">
      <c r="N9175" s="30"/>
      <c r="Q9175" s="30"/>
    </row>
    <row r="9176" spans="14:17">
      <c r="N9176" s="30"/>
      <c r="Q9176" s="30"/>
    </row>
    <row r="9177" spans="14:17">
      <c r="N9177" s="30"/>
      <c r="Q9177" s="30"/>
    </row>
    <row r="9178" spans="14:17">
      <c r="N9178" s="30"/>
      <c r="Q9178" s="30"/>
    </row>
    <row r="9179" spans="14:17">
      <c r="N9179" s="30"/>
      <c r="Q9179" s="30"/>
    </row>
    <row r="9180" spans="14:17">
      <c r="N9180" s="30"/>
      <c r="Q9180" s="30"/>
    </row>
    <row r="9181" spans="14:17">
      <c r="N9181" s="30"/>
      <c r="Q9181" s="30"/>
    </row>
    <row r="9182" spans="14:17">
      <c r="N9182" s="30"/>
      <c r="Q9182" s="30"/>
    </row>
    <row r="9183" spans="14:17">
      <c r="N9183" s="30"/>
      <c r="Q9183" s="30"/>
    </row>
    <row r="9184" spans="14:17">
      <c r="N9184" s="30"/>
      <c r="Q9184" s="30"/>
    </row>
    <row r="9185" spans="14:17">
      <c r="N9185" s="30"/>
      <c r="Q9185" s="30"/>
    </row>
    <row r="9186" spans="14:17">
      <c r="N9186" s="30"/>
      <c r="Q9186" s="30"/>
    </row>
    <row r="9187" spans="14:17">
      <c r="N9187" s="30"/>
      <c r="Q9187" s="30"/>
    </row>
    <row r="9188" spans="14:17">
      <c r="N9188" s="30"/>
      <c r="Q9188" s="30"/>
    </row>
    <row r="9189" spans="14:17">
      <c r="N9189" s="30"/>
      <c r="Q9189" s="30"/>
    </row>
    <row r="9190" spans="14:17">
      <c r="N9190" s="30"/>
      <c r="Q9190" s="30"/>
    </row>
    <row r="9191" spans="14:17">
      <c r="N9191" s="30"/>
      <c r="Q9191" s="30"/>
    </row>
    <row r="9192" spans="14:17">
      <c r="N9192" s="30"/>
      <c r="Q9192" s="30"/>
    </row>
    <row r="9193" spans="14:17">
      <c r="N9193" s="30"/>
      <c r="Q9193" s="30"/>
    </row>
    <row r="9194" spans="14:17">
      <c r="N9194" s="30"/>
      <c r="Q9194" s="30"/>
    </row>
    <row r="9195" spans="14:17">
      <c r="N9195" s="30"/>
      <c r="Q9195" s="30"/>
    </row>
    <row r="9196" spans="14:17">
      <c r="N9196" s="30"/>
      <c r="Q9196" s="30"/>
    </row>
    <row r="9197" spans="14:17">
      <c r="N9197" s="30"/>
      <c r="Q9197" s="30"/>
    </row>
    <row r="9198" spans="14:17">
      <c r="N9198" s="30"/>
      <c r="Q9198" s="30"/>
    </row>
    <row r="9199" spans="14:17">
      <c r="N9199" s="30"/>
      <c r="Q9199" s="30"/>
    </row>
    <row r="9200" spans="14:17">
      <c r="N9200" s="30"/>
      <c r="Q9200" s="30"/>
    </row>
    <row r="9201" spans="14:17">
      <c r="N9201" s="30"/>
      <c r="Q9201" s="30"/>
    </row>
    <row r="9202" spans="14:17">
      <c r="N9202" s="30"/>
      <c r="Q9202" s="30"/>
    </row>
    <row r="9203" spans="14:17">
      <c r="N9203" s="30"/>
      <c r="Q9203" s="30"/>
    </row>
    <row r="9204" spans="14:17">
      <c r="N9204" s="30"/>
      <c r="Q9204" s="30"/>
    </row>
    <row r="9205" spans="14:17">
      <c r="N9205" s="30"/>
      <c r="Q9205" s="30"/>
    </row>
    <row r="9206" spans="14:17">
      <c r="N9206" s="30"/>
      <c r="Q9206" s="30"/>
    </row>
    <row r="9207" spans="14:17">
      <c r="N9207" s="30"/>
      <c r="Q9207" s="30"/>
    </row>
    <row r="9208" spans="14:17">
      <c r="N9208" s="30"/>
      <c r="Q9208" s="30"/>
    </row>
    <row r="9209" spans="14:17">
      <c r="N9209" s="30"/>
      <c r="Q9209" s="30"/>
    </row>
    <row r="9210" spans="14:17">
      <c r="N9210" s="30"/>
      <c r="Q9210" s="30"/>
    </row>
    <row r="9211" spans="14:17">
      <c r="N9211" s="30"/>
      <c r="Q9211" s="30"/>
    </row>
    <row r="9212" spans="14:17">
      <c r="N9212" s="30"/>
      <c r="Q9212" s="30"/>
    </row>
    <row r="9213" spans="14:17">
      <c r="N9213" s="30"/>
      <c r="Q9213" s="30"/>
    </row>
    <row r="9214" spans="14:17">
      <c r="N9214" s="30"/>
      <c r="Q9214" s="30"/>
    </row>
    <row r="9215" spans="14:17">
      <c r="N9215" s="30"/>
      <c r="Q9215" s="30"/>
    </row>
    <row r="9216" spans="14:17">
      <c r="N9216" s="30"/>
      <c r="Q9216" s="30"/>
    </row>
    <row r="9217" spans="14:17">
      <c r="N9217" s="30"/>
      <c r="Q9217" s="30"/>
    </row>
    <row r="9218" spans="14:17">
      <c r="N9218" s="30"/>
      <c r="Q9218" s="30"/>
    </row>
    <row r="9219" spans="14:17">
      <c r="N9219" s="30"/>
      <c r="Q9219" s="30"/>
    </row>
    <row r="9220" spans="14:17">
      <c r="N9220" s="30"/>
      <c r="Q9220" s="30"/>
    </row>
    <row r="9221" spans="14:17">
      <c r="N9221" s="30"/>
      <c r="Q9221" s="30"/>
    </row>
    <row r="9222" spans="14:17">
      <c r="N9222" s="30"/>
      <c r="Q9222" s="30"/>
    </row>
    <row r="9223" spans="14:17">
      <c r="N9223" s="30"/>
      <c r="Q9223" s="30"/>
    </row>
    <row r="9224" spans="14:17">
      <c r="N9224" s="30"/>
      <c r="Q9224" s="30"/>
    </row>
    <row r="9225" spans="14:17">
      <c r="N9225" s="30"/>
      <c r="Q9225" s="30"/>
    </row>
    <row r="9226" spans="14:17">
      <c r="N9226" s="30"/>
      <c r="Q9226" s="30"/>
    </row>
    <row r="9227" spans="14:17">
      <c r="N9227" s="30"/>
      <c r="Q9227" s="30"/>
    </row>
    <row r="9228" spans="14:17">
      <c r="N9228" s="30"/>
      <c r="Q9228" s="30"/>
    </row>
    <row r="9229" spans="14:17">
      <c r="N9229" s="30"/>
      <c r="Q9229" s="30"/>
    </row>
    <row r="9230" spans="14:17">
      <c r="N9230" s="30"/>
      <c r="Q9230" s="30"/>
    </row>
    <row r="9231" spans="14:17">
      <c r="N9231" s="30"/>
      <c r="Q9231" s="30"/>
    </row>
    <row r="9232" spans="14:17">
      <c r="N9232" s="30"/>
      <c r="Q9232" s="30"/>
    </row>
    <row r="9233" spans="14:17">
      <c r="N9233" s="30"/>
      <c r="Q9233" s="30"/>
    </row>
    <row r="9234" spans="14:17">
      <c r="N9234" s="30"/>
      <c r="Q9234" s="30"/>
    </row>
    <row r="9235" spans="14:17">
      <c r="N9235" s="30"/>
      <c r="Q9235" s="30"/>
    </row>
    <row r="9236" spans="14:17">
      <c r="N9236" s="30"/>
      <c r="Q9236" s="30"/>
    </row>
    <row r="9237" spans="14:17">
      <c r="N9237" s="30"/>
      <c r="Q9237" s="30"/>
    </row>
    <row r="9238" spans="14:17">
      <c r="N9238" s="30"/>
      <c r="Q9238" s="30"/>
    </row>
    <row r="9239" spans="14:17">
      <c r="N9239" s="30"/>
      <c r="Q9239" s="30"/>
    </row>
    <row r="9240" spans="14:17">
      <c r="N9240" s="30"/>
      <c r="Q9240" s="30"/>
    </row>
    <row r="9241" spans="14:17">
      <c r="N9241" s="30"/>
      <c r="Q9241" s="30"/>
    </row>
    <row r="9242" spans="14:17">
      <c r="N9242" s="30"/>
      <c r="Q9242" s="30"/>
    </row>
    <row r="9243" spans="14:17">
      <c r="N9243" s="30"/>
      <c r="Q9243" s="30"/>
    </row>
    <row r="9244" spans="14:17">
      <c r="N9244" s="30"/>
      <c r="Q9244" s="30"/>
    </row>
    <row r="9245" spans="14:17">
      <c r="N9245" s="30"/>
      <c r="Q9245" s="30"/>
    </row>
    <row r="9246" spans="14:17">
      <c r="N9246" s="30"/>
      <c r="Q9246" s="30"/>
    </row>
    <row r="9247" spans="14:17">
      <c r="N9247" s="30"/>
      <c r="Q9247" s="30"/>
    </row>
    <row r="9248" spans="14:17">
      <c r="N9248" s="30"/>
      <c r="Q9248" s="30"/>
    </row>
    <row r="9249" spans="14:17">
      <c r="N9249" s="30"/>
      <c r="Q9249" s="30"/>
    </row>
    <row r="9250" spans="14:17">
      <c r="N9250" s="30"/>
      <c r="Q9250" s="30"/>
    </row>
    <row r="9251" spans="14:17">
      <c r="N9251" s="30"/>
      <c r="Q9251" s="30"/>
    </row>
    <row r="9252" spans="14:17">
      <c r="N9252" s="30"/>
      <c r="Q9252" s="30"/>
    </row>
    <row r="9253" spans="14:17">
      <c r="N9253" s="30"/>
      <c r="Q9253" s="30"/>
    </row>
    <row r="9254" spans="14:17">
      <c r="N9254" s="30"/>
      <c r="Q9254" s="30"/>
    </row>
    <row r="9255" spans="14:17">
      <c r="N9255" s="30"/>
      <c r="Q9255" s="30"/>
    </row>
    <row r="9256" spans="14:17">
      <c r="N9256" s="30"/>
      <c r="Q9256" s="30"/>
    </row>
    <row r="9257" spans="14:17">
      <c r="N9257" s="30"/>
      <c r="Q9257" s="30"/>
    </row>
    <row r="9258" spans="14:17">
      <c r="N9258" s="30"/>
      <c r="Q9258" s="30"/>
    </row>
    <row r="9259" spans="14:17">
      <c r="N9259" s="30"/>
      <c r="Q9259" s="30"/>
    </row>
    <row r="9260" spans="14:17">
      <c r="N9260" s="30"/>
      <c r="Q9260" s="30"/>
    </row>
    <row r="9261" spans="14:17">
      <c r="N9261" s="30"/>
      <c r="Q9261" s="30"/>
    </row>
    <row r="9262" spans="14:17">
      <c r="N9262" s="30"/>
      <c r="Q9262" s="30"/>
    </row>
    <row r="9263" spans="14:17">
      <c r="N9263" s="30"/>
      <c r="Q9263" s="30"/>
    </row>
    <row r="9264" spans="14:17">
      <c r="N9264" s="30"/>
      <c r="Q9264" s="30"/>
    </row>
    <row r="9265" spans="14:17">
      <c r="N9265" s="30"/>
      <c r="Q9265" s="30"/>
    </row>
    <row r="9266" spans="14:17">
      <c r="N9266" s="30"/>
      <c r="Q9266" s="30"/>
    </row>
    <row r="9267" spans="14:17">
      <c r="N9267" s="30"/>
      <c r="Q9267" s="30"/>
    </row>
    <row r="9268" spans="14:17">
      <c r="N9268" s="30"/>
      <c r="Q9268" s="30"/>
    </row>
    <row r="9269" spans="14:17">
      <c r="N9269" s="30"/>
      <c r="Q9269" s="30"/>
    </row>
    <row r="9270" spans="14:17">
      <c r="N9270" s="30"/>
      <c r="Q9270" s="30"/>
    </row>
    <row r="9271" spans="14:17">
      <c r="N9271" s="30"/>
      <c r="Q9271" s="30"/>
    </row>
    <row r="9272" spans="14:17">
      <c r="N9272" s="30"/>
      <c r="Q9272" s="30"/>
    </row>
    <row r="9273" spans="14:17">
      <c r="N9273" s="30"/>
      <c r="Q9273" s="30"/>
    </row>
    <row r="9274" spans="14:17">
      <c r="N9274" s="30"/>
      <c r="Q9274" s="30"/>
    </row>
    <row r="9275" spans="14:17">
      <c r="N9275" s="30"/>
      <c r="Q9275" s="30"/>
    </row>
    <row r="9276" spans="14:17">
      <c r="N9276" s="30"/>
      <c r="Q9276" s="30"/>
    </row>
    <row r="9277" spans="14:17">
      <c r="N9277" s="30"/>
      <c r="Q9277" s="30"/>
    </row>
    <row r="9278" spans="14:17">
      <c r="N9278" s="30"/>
      <c r="Q9278" s="30"/>
    </row>
    <row r="9279" spans="14:17">
      <c r="N9279" s="30"/>
      <c r="Q9279" s="30"/>
    </row>
    <row r="9280" spans="14:17">
      <c r="N9280" s="30"/>
      <c r="Q9280" s="30"/>
    </row>
    <row r="9281" spans="14:17">
      <c r="N9281" s="30"/>
      <c r="Q9281" s="30"/>
    </row>
    <row r="9282" spans="14:17">
      <c r="N9282" s="30"/>
      <c r="Q9282" s="30"/>
    </row>
    <row r="9283" spans="14:17">
      <c r="N9283" s="30"/>
      <c r="Q9283" s="30"/>
    </row>
    <row r="9284" spans="14:17">
      <c r="N9284" s="30"/>
      <c r="Q9284" s="30"/>
    </row>
    <row r="9285" spans="14:17">
      <c r="N9285" s="30"/>
      <c r="Q9285" s="30"/>
    </row>
    <row r="9286" spans="14:17">
      <c r="N9286" s="30"/>
      <c r="Q9286" s="30"/>
    </row>
    <row r="9287" spans="14:17">
      <c r="N9287" s="30"/>
      <c r="Q9287" s="30"/>
    </row>
    <row r="9288" spans="14:17">
      <c r="N9288" s="30"/>
      <c r="Q9288" s="30"/>
    </row>
    <row r="9289" spans="14:17">
      <c r="N9289" s="30"/>
      <c r="Q9289" s="30"/>
    </row>
    <row r="9290" spans="14:17">
      <c r="N9290" s="30"/>
      <c r="Q9290" s="30"/>
    </row>
    <row r="9291" spans="14:17">
      <c r="N9291" s="30"/>
      <c r="Q9291" s="30"/>
    </row>
    <row r="9292" spans="14:17">
      <c r="N9292" s="30"/>
      <c r="Q9292" s="30"/>
    </row>
    <row r="9293" spans="14:17">
      <c r="N9293" s="30"/>
      <c r="Q9293" s="30"/>
    </row>
    <row r="9294" spans="14:17">
      <c r="N9294" s="30"/>
      <c r="Q9294" s="30"/>
    </row>
    <row r="9295" spans="14:17">
      <c r="N9295" s="30"/>
      <c r="Q9295" s="30"/>
    </row>
    <row r="9296" spans="14:17">
      <c r="N9296" s="30"/>
      <c r="Q9296" s="30"/>
    </row>
    <row r="9297" spans="14:17">
      <c r="N9297" s="30"/>
      <c r="Q9297" s="30"/>
    </row>
    <row r="9298" spans="14:17">
      <c r="N9298" s="30"/>
      <c r="Q9298" s="30"/>
    </row>
    <row r="9299" spans="14:17">
      <c r="N9299" s="30"/>
      <c r="Q9299" s="30"/>
    </row>
    <row r="9300" spans="14:17">
      <c r="N9300" s="30"/>
      <c r="Q9300" s="30"/>
    </row>
    <row r="9301" spans="14:17">
      <c r="N9301" s="30"/>
      <c r="Q9301" s="30"/>
    </row>
    <row r="9302" spans="14:17">
      <c r="N9302" s="30"/>
      <c r="Q9302" s="30"/>
    </row>
    <row r="9303" spans="14:17">
      <c r="N9303" s="30"/>
      <c r="Q9303" s="30"/>
    </row>
    <row r="9304" spans="14:17">
      <c r="N9304" s="30"/>
      <c r="Q9304" s="30"/>
    </row>
    <row r="9305" spans="14:17">
      <c r="N9305" s="30"/>
      <c r="Q9305" s="30"/>
    </row>
    <row r="9306" spans="14:17">
      <c r="N9306" s="30"/>
      <c r="Q9306" s="30"/>
    </row>
    <row r="9307" spans="14:17">
      <c r="N9307" s="30"/>
      <c r="Q9307" s="30"/>
    </row>
    <row r="9308" spans="14:17">
      <c r="N9308" s="30"/>
      <c r="Q9308" s="30"/>
    </row>
    <row r="9309" spans="14:17">
      <c r="N9309" s="30"/>
      <c r="Q9309" s="30"/>
    </row>
    <row r="9310" spans="14:17">
      <c r="N9310" s="30"/>
      <c r="Q9310" s="30"/>
    </row>
    <row r="9311" spans="14:17">
      <c r="N9311" s="30"/>
      <c r="Q9311" s="30"/>
    </row>
    <row r="9312" spans="14:17">
      <c r="N9312" s="30"/>
      <c r="Q9312" s="30"/>
    </row>
    <row r="9313" spans="14:17">
      <c r="N9313" s="30"/>
      <c r="Q9313" s="30"/>
    </row>
    <row r="9314" spans="14:17">
      <c r="N9314" s="30"/>
      <c r="Q9314" s="30"/>
    </row>
    <row r="9315" spans="14:17">
      <c r="N9315" s="30"/>
      <c r="Q9315" s="30"/>
    </row>
    <row r="9316" spans="14:17">
      <c r="N9316" s="30"/>
      <c r="Q9316" s="30"/>
    </row>
    <row r="9317" spans="14:17">
      <c r="N9317" s="30"/>
      <c r="Q9317" s="30"/>
    </row>
    <row r="9318" spans="14:17">
      <c r="N9318" s="30"/>
      <c r="Q9318" s="30"/>
    </row>
    <row r="9319" spans="14:17">
      <c r="N9319" s="30"/>
      <c r="Q9319" s="30"/>
    </row>
    <row r="9320" spans="14:17">
      <c r="N9320" s="30"/>
      <c r="Q9320" s="30"/>
    </row>
    <row r="9321" spans="14:17">
      <c r="N9321" s="30"/>
      <c r="Q9321" s="30"/>
    </row>
    <row r="9322" spans="14:17">
      <c r="N9322" s="30"/>
      <c r="Q9322" s="30"/>
    </row>
    <row r="9323" spans="14:17">
      <c r="N9323" s="30"/>
      <c r="Q9323" s="30"/>
    </row>
    <row r="9324" spans="14:17">
      <c r="N9324" s="30"/>
      <c r="Q9324" s="30"/>
    </row>
    <row r="9325" spans="14:17">
      <c r="N9325" s="30"/>
      <c r="Q9325" s="30"/>
    </row>
    <row r="9326" spans="14:17">
      <c r="N9326" s="30"/>
      <c r="Q9326" s="30"/>
    </row>
    <row r="9327" spans="14:17">
      <c r="N9327" s="30"/>
      <c r="Q9327" s="30"/>
    </row>
    <row r="9328" spans="14:17">
      <c r="N9328" s="30"/>
      <c r="Q9328" s="30"/>
    </row>
    <row r="9329" spans="14:17">
      <c r="N9329" s="30"/>
      <c r="Q9329" s="30"/>
    </row>
    <row r="9330" spans="14:17">
      <c r="N9330" s="30"/>
      <c r="Q9330" s="30"/>
    </row>
    <row r="9331" spans="14:17">
      <c r="N9331" s="30"/>
      <c r="Q9331" s="30"/>
    </row>
    <row r="9332" spans="14:17">
      <c r="N9332" s="30"/>
      <c r="Q9332" s="30"/>
    </row>
    <row r="9333" spans="14:17">
      <c r="N9333" s="30"/>
      <c r="Q9333" s="30"/>
    </row>
    <row r="9334" spans="14:17">
      <c r="N9334" s="30"/>
      <c r="Q9334" s="30"/>
    </row>
    <row r="9335" spans="14:17">
      <c r="N9335" s="30"/>
      <c r="Q9335" s="30"/>
    </row>
    <row r="9336" spans="14:17">
      <c r="N9336" s="30"/>
      <c r="Q9336" s="30"/>
    </row>
    <row r="9337" spans="14:17">
      <c r="N9337" s="30"/>
      <c r="Q9337" s="30"/>
    </row>
    <row r="9338" spans="14:17">
      <c r="N9338" s="30"/>
      <c r="Q9338" s="30"/>
    </row>
    <row r="9339" spans="14:17">
      <c r="N9339" s="30"/>
      <c r="Q9339" s="30"/>
    </row>
    <row r="9340" spans="14:17">
      <c r="N9340" s="30"/>
      <c r="Q9340" s="30"/>
    </row>
    <row r="9341" spans="14:17">
      <c r="N9341" s="30"/>
      <c r="Q9341" s="30"/>
    </row>
    <row r="9342" spans="14:17">
      <c r="N9342" s="30"/>
      <c r="Q9342" s="30"/>
    </row>
    <row r="9343" spans="14:17">
      <c r="N9343" s="30"/>
      <c r="Q9343" s="30"/>
    </row>
    <row r="9344" spans="14:17">
      <c r="N9344" s="30"/>
      <c r="Q9344" s="30"/>
    </row>
    <row r="9345" spans="14:17">
      <c r="N9345" s="30"/>
      <c r="Q9345" s="30"/>
    </row>
    <row r="9346" spans="14:17">
      <c r="N9346" s="30"/>
      <c r="Q9346" s="30"/>
    </row>
    <row r="9347" spans="14:17">
      <c r="N9347" s="30"/>
      <c r="Q9347" s="30"/>
    </row>
    <row r="9348" spans="14:17">
      <c r="N9348" s="30"/>
      <c r="Q9348" s="30"/>
    </row>
    <row r="9349" spans="14:17">
      <c r="N9349" s="30"/>
      <c r="Q9349" s="30"/>
    </row>
    <row r="9350" spans="14:17">
      <c r="N9350" s="30"/>
      <c r="Q9350" s="30"/>
    </row>
    <row r="9351" spans="14:17">
      <c r="N9351" s="30"/>
      <c r="Q9351" s="30"/>
    </row>
    <row r="9352" spans="14:17">
      <c r="N9352" s="30"/>
      <c r="Q9352" s="30"/>
    </row>
    <row r="9353" spans="14:17">
      <c r="N9353" s="30"/>
      <c r="Q9353" s="30"/>
    </row>
    <row r="9354" spans="14:17">
      <c r="N9354" s="30"/>
      <c r="Q9354" s="30"/>
    </row>
    <row r="9355" spans="14:17">
      <c r="N9355" s="30"/>
      <c r="Q9355" s="30"/>
    </row>
    <row r="9356" spans="14:17">
      <c r="N9356" s="30"/>
      <c r="Q9356" s="30"/>
    </row>
    <row r="9357" spans="14:17">
      <c r="N9357" s="30"/>
      <c r="Q9357" s="30"/>
    </row>
    <row r="9358" spans="14:17">
      <c r="N9358" s="30"/>
      <c r="Q9358" s="30"/>
    </row>
    <row r="9359" spans="14:17">
      <c r="N9359" s="30"/>
      <c r="Q9359" s="30"/>
    </row>
    <row r="9360" spans="14:17">
      <c r="N9360" s="30"/>
      <c r="Q9360" s="30"/>
    </row>
    <row r="9361" spans="14:17">
      <c r="N9361" s="30"/>
      <c r="Q9361" s="30"/>
    </row>
    <row r="9362" spans="14:17">
      <c r="N9362" s="30"/>
      <c r="Q9362" s="30"/>
    </row>
    <row r="9363" spans="14:17">
      <c r="N9363" s="30"/>
      <c r="Q9363" s="30"/>
    </row>
    <row r="9364" spans="14:17">
      <c r="N9364" s="30"/>
      <c r="Q9364" s="30"/>
    </row>
    <row r="9365" spans="14:17">
      <c r="N9365" s="30"/>
      <c r="Q9365" s="30"/>
    </row>
    <row r="9366" spans="14:17">
      <c r="N9366" s="30"/>
      <c r="Q9366" s="30"/>
    </row>
    <row r="9367" spans="14:17">
      <c r="N9367" s="30"/>
      <c r="Q9367" s="30"/>
    </row>
    <row r="9368" spans="14:17">
      <c r="N9368" s="30"/>
      <c r="Q9368" s="30"/>
    </row>
    <row r="9369" spans="14:17">
      <c r="N9369" s="30"/>
      <c r="Q9369" s="30"/>
    </row>
    <row r="9370" spans="14:17">
      <c r="N9370" s="30"/>
      <c r="Q9370" s="30"/>
    </row>
    <row r="9371" spans="14:17">
      <c r="N9371" s="30"/>
      <c r="Q9371" s="30"/>
    </row>
    <row r="9372" spans="14:17">
      <c r="N9372" s="30"/>
      <c r="Q9372" s="30"/>
    </row>
    <row r="9373" spans="14:17">
      <c r="N9373" s="30"/>
      <c r="Q9373" s="30"/>
    </row>
    <row r="9374" spans="14:17">
      <c r="N9374" s="30"/>
      <c r="Q9374" s="30"/>
    </row>
    <row r="9375" spans="14:17">
      <c r="N9375" s="30"/>
      <c r="Q9375" s="30"/>
    </row>
    <row r="9376" spans="14:17">
      <c r="N9376" s="30"/>
      <c r="Q9376" s="30"/>
    </row>
    <row r="9377" spans="14:17">
      <c r="N9377" s="30"/>
      <c r="Q9377" s="30"/>
    </row>
    <row r="9378" spans="14:17">
      <c r="N9378" s="30"/>
      <c r="Q9378" s="30"/>
    </row>
    <row r="9379" spans="14:17">
      <c r="N9379" s="30"/>
      <c r="Q9379" s="30"/>
    </row>
    <row r="9380" spans="14:17">
      <c r="N9380" s="30"/>
      <c r="Q9380" s="30"/>
    </row>
    <row r="9381" spans="14:17">
      <c r="N9381" s="30"/>
      <c r="Q9381" s="30"/>
    </row>
    <row r="9382" spans="14:17">
      <c r="N9382" s="30"/>
      <c r="Q9382" s="30"/>
    </row>
    <row r="9383" spans="14:17">
      <c r="N9383" s="30"/>
      <c r="Q9383" s="30"/>
    </row>
    <row r="9384" spans="14:17">
      <c r="N9384" s="30"/>
      <c r="Q9384" s="30"/>
    </row>
    <row r="9385" spans="14:17">
      <c r="N9385" s="30"/>
      <c r="Q9385" s="30"/>
    </row>
    <row r="9386" spans="14:17">
      <c r="N9386" s="30"/>
      <c r="Q9386" s="30"/>
    </row>
    <row r="9387" spans="14:17">
      <c r="N9387" s="30"/>
      <c r="Q9387" s="30"/>
    </row>
    <row r="9388" spans="14:17">
      <c r="N9388" s="30"/>
      <c r="Q9388" s="30"/>
    </row>
    <row r="9389" spans="14:17">
      <c r="N9389" s="30"/>
      <c r="Q9389" s="30"/>
    </row>
    <row r="9390" spans="14:17">
      <c r="N9390" s="30"/>
      <c r="Q9390" s="30"/>
    </row>
    <row r="9391" spans="14:17">
      <c r="N9391" s="30"/>
      <c r="Q9391" s="30"/>
    </row>
    <row r="9392" spans="14:17">
      <c r="N9392" s="30"/>
      <c r="Q9392" s="30"/>
    </row>
    <row r="9393" spans="14:17">
      <c r="N9393" s="30"/>
      <c r="Q9393" s="30"/>
    </row>
    <row r="9394" spans="14:17">
      <c r="N9394" s="30"/>
      <c r="Q9394" s="30"/>
    </row>
    <row r="9395" spans="14:17">
      <c r="N9395" s="30"/>
      <c r="Q9395" s="30"/>
    </row>
    <row r="9396" spans="14:17">
      <c r="N9396" s="30"/>
      <c r="Q9396" s="30"/>
    </row>
    <row r="9397" spans="14:17">
      <c r="N9397" s="30"/>
      <c r="Q9397" s="30"/>
    </row>
    <row r="9398" spans="14:17">
      <c r="N9398" s="30"/>
      <c r="Q9398" s="30"/>
    </row>
    <row r="9399" spans="14:17">
      <c r="N9399" s="30"/>
      <c r="Q9399" s="30"/>
    </row>
    <row r="9400" spans="14:17">
      <c r="N9400" s="30"/>
      <c r="Q9400" s="30"/>
    </row>
    <row r="9401" spans="14:17">
      <c r="N9401" s="30"/>
      <c r="Q9401" s="30"/>
    </row>
    <row r="9402" spans="14:17">
      <c r="N9402" s="30"/>
      <c r="Q9402" s="30"/>
    </row>
    <row r="9403" spans="14:17">
      <c r="N9403" s="30"/>
      <c r="Q9403" s="30"/>
    </row>
    <row r="9404" spans="14:17">
      <c r="N9404" s="30"/>
      <c r="Q9404" s="30"/>
    </row>
    <row r="9405" spans="14:17">
      <c r="N9405" s="30"/>
      <c r="Q9405" s="30"/>
    </row>
    <row r="9406" spans="14:17">
      <c r="N9406" s="30"/>
      <c r="Q9406" s="30"/>
    </row>
    <row r="9407" spans="14:17">
      <c r="N9407" s="30"/>
      <c r="Q9407" s="30"/>
    </row>
    <row r="9408" spans="14:17">
      <c r="N9408" s="30"/>
      <c r="Q9408" s="30"/>
    </row>
    <row r="9409" spans="14:17">
      <c r="N9409" s="30"/>
      <c r="Q9409" s="30"/>
    </row>
    <row r="9410" spans="14:17">
      <c r="N9410" s="30"/>
      <c r="Q9410" s="30"/>
    </row>
    <row r="9411" spans="14:17">
      <c r="N9411" s="30"/>
      <c r="Q9411" s="30"/>
    </row>
    <row r="9412" spans="14:17">
      <c r="N9412" s="30"/>
      <c r="Q9412" s="30"/>
    </row>
    <row r="9413" spans="14:17">
      <c r="N9413" s="30"/>
      <c r="Q9413" s="30"/>
    </row>
    <row r="9414" spans="14:17">
      <c r="N9414" s="30"/>
      <c r="Q9414" s="30"/>
    </row>
    <row r="9415" spans="14:17">
      <c r="N9415" s="30"/>
      <c r="Q9415" s="30"/>
    </row>
    <row r="9416" spans="14:17">
      <c r="N9416" s="30"/>
      <c r="Q9416" s="30"/>
    </row>
    <row r="9417" spans="14:17">
      <c r="N9417" s="30"/>
      <c r="Q9417" s="30"/>
    </row>
    <row r="9418" spans="14:17">
      <c r="N9418" s="30"/>
      <c r="Q9418" s="30"/>
    </row>
    <row r="9419" spans="14:17">
      <c r="N9419" s="30"/>
      <c r="Q9419" s="30"/>
    </row>
    <row r="9420" spans="14:17">
      <c r="N9420" s="30"/>
      <c r="Q9420" s="30"/>
    </row>
    <row r="9421" spans="14:17">
      <c r="N9421" s="30"/>
      <c r="Q9421" s="30"/>
    </row>
    <row r="9422" spans="14:17">
      <c r="N9422" s="30"/>
      <c r="Q9422" s="30"/>
    </row>
    <row r="9423" spans="14:17">
      <c r="N9423" s="30"/>
      <c r="Q9423" s="30"/>
    </row>
    <row r="9424" spans="14:17">
      <c r="N9424" s="30"/>
      <c r="Q9424" s="30"/>
    </row>
    <row r="9425" spans="14:17">
      <c r="N9425" s="30"/>
      <c r="Q9425" s="30"/>
    </row>
    <row r="9426" spans="14:17">
      <c r="N9426" s="30"/>
      <c r="Q9426" s="30"/>
    </row>
    <row r="9427" spans="14:17">
      <c r="N9427" s="30"/>
      <c r="Q9427" s="30"/>
    </row>
    <row r="9428" spans="14:17">
      <c r="N9428" s="30"/>
      <c r="Q9428" s="30"/>
    </row>
    <row r="9429" spans="14:17">
      <c r="N9429" s="30"/>
      <c r="Q9429" s="30"/>
    </row>
    <row r="9430" spans="14:17">
      <c r="N9430" s="30"/>
      <c r="Q9430" s="30"/>
    </row>
    <row r="9431" spans="14:17">
      <c r="N9431" s="30"/>
      <c r="Q9431" s="30"/>
    </row>
    <row r="9432" spans="14:17">
      <c r="N9432" s="30"/>
      <c r="Q9432" s="30"/>
    </row>
    <row r="9433" spans="14:17">
      <c r="N9433" s="30"/>
      <c r="Q9433" s="30"/>
    </row>
    <row r="9434" spans="14:17">
      <c r="N9434" s="30"/>
      <c r="Q9434" s="30"/>
    </row>
    <row r="9435" spans="14:17">
      <c r="N9435" s="30"/>
      <c r="Q9435" s="30"/>
    </row>
    <row r="9436" spans="14:17">
      <c r="N9436" s="30"/>
      <c r="Q9436" s="30"/>
    </row>
    <row r="9437" spans="14:17">
      <c r="N9437" s="30"/>
      <c r="Q9437" s="30"/>
    </row>
    <row r="9438" spans="14:17">
      <c r="N9438" s="30"/>
      <c r="Q9438" s="30"/>
    </row>
    <row r="9439" spans="14:17">
      <c r="N9439" s="30"/>
      <c r="Q9439" s="30"/>
    </row>
    <row r="9440" spans="14:17">
      <c r="N9440" s="30"/>
      <c r="Q9440" s="30"/>
    </row>
    <row r="9441" spans="14:17">
      <c r="N9441" s="30"/>
      <c r="Q9441" s="30"/>
    </row>
    <row r="9442" spans="14:17">
      <c r="N9442" s="30"/>
      <c r="Q9442" s="30"/>
    </row>
    <row r="9443" spans="14:17">
      <c r="N9443" s="30"/>
      <c r="Q9443" s="30"/>
    </row>
    <row r="9444" spans="14:17">
      <c r="N9444" s="30"/>
      <c r="Q9444" s="30"/>
    </row>
    <row r="9445" spans="14:17">
      <c r="N9445" s="30"/>
      <c r="Q9445" s="30"/>
    </row>
    <row r="9446" spans="14:17">
      <c r="N9446" s="30"/>
      <c r="Q9446" s="30"/>
    </row>
    <row r="9447" spans="14:17">
      <c r="N9447" s="30"/>
      <c r="Q9447" s="30"/>
    </row>
    <row r="9448" spans="14:17">
      <c r="N9448" s="30"/>
      <c r="Q9448" s="30"/>
    </row>
    <row r="9449" spans="14:17">
      <c r="N9449" s="30"/>
      <c r="Q9449" s="30"/>
    </row>
    <row r="9450" spans="14:17">
      <c r="N9450" s="30"/>
      <c r="Q9450" s="30"/>
    </row>
    <row r="9451" spans="14:17">
      <c r="N9451" s="30"/>
      <c r="Q9451" s="30"/>
    </row>
    <row r="9452" spans="14:17">
      <c r="N9452" s="30"/>
      <c r="Q9452" s="30"/>
    </row>
    <row r="9453" spans="14:17">
      <c r="N9453" s="30"/>
      <c r="Q9453" s="30"/>
    </row>
    <row r="9454" spans="14:17">
      <c r="N9454" s="30"/>
      <c r="Q9454" s="30"/>
    </row>
    <row r="9455" spans="14:17">
      <c r="N9455" s="30"/>
      <c r="Q9455" s="30"/>
    </row>
    <row r="9456" spans="14:17">
      <c r="N9456" s="30"/>
      <c r="Q9456" s="30"/>
    </row>
    <row r="9457" spans="14:17">
      <c r="N9457" s="30"/>
      <c r="Q9457" s="30"/>
    </row>
    <row r="9458" spans="14:17">
      <c r="N9458" s="30"/>
      <c r="Q9458" s="30"/>
    </row>
    <row r="9459" spans="14:17">
      <c r="N9459" s="30"/>
      <c r="Q9459" s="30"/>
    </row>
    <row r="9460" spans="14:17">
      <c r="N9460" s="30"/>
      <c r="Q9460" s="30"/>
    </row>
    <row r="9461" spans="14:17">
      <c r="N9461" s="30"/>
      <c r="Q9461" s="30"/>
    </row>
    <row r="9462" spans="14:17">
      <c r="N9462" s="30"/>
      <c r="Q9462" s="30"/>
    </row>
    <row r="9463" spans="14:17">
      <c r="N9463" s="30"/>
      <c r="Q9463" s="30"/>
    </row>
    <row r="9464" spans="14:17">
      <c r="N9464" s="30"/>
      <c r="Q9464" s="30"/>
    </row>
    <row r="9465" spans="14:17">
      <c r="N9465" s="30"/>
      <c r="Q9465" s="30"/>
    </row>
    <row r="9466" spans="14:17">
      <c r="N9466" s="30"/>
      <c r="Q9466" s="30"/>
    </row>
    <row r="9467" spans="14:17">
      <c r="N9467" s="30"/>
      <c r="Q9467" s="30"/>
    </row>
    <row r="9468" spans="14:17">
      <c r="N9468" s="30"/>
      <c r="Q9468" s="30"/>
    </row>
    <row r="9469" spans="14:17">
      <c r="N9469" s="30"/>
      <c r="Q9469" s="30"/>
    </row>
    <row r="9470" spans="14:17">
      <c r="N9470" s="30"/>
      <c r="Q9470" s="30"/>
    </row>
    <row r="9471" spans="14:17">
      <c r="N9471" s="30"/>
      <c r="Q9471" s="30"/>
    </row>
    <row r="9472" spans="14:17">
      <c r="N9472" s="30"/>
      <c r="Q9472" s="30"/>
    </row>
    <row r="9473" spans="14:17">
      <c r="N9473" s="30"/>
      <c r="Q9473" s="30"/>
    </row>
    <row r="9474" spans="14:17">
      <c r="N9474" s="30"/>
      <c r="Q9474" s="30"/>
    </row>
    <row r="9475" spans="14:17">
      <c r="N9475" s="30"/>
      <c r="Q9475" s="30"/>
    </row>
    <row r="9476" spans="14:17">
      <c r="N9476" s="30"/>
      <c r="Q9476" s="30"/>
    </row>
    <row r="9477" spans="14:17">
      <c r="N9477" s="30"/>
      <c r="Q9477" s="30"/>
    </row>
    <row r="9478" spans="14:17">
      <c r="N9478" s="30"/>
      <c r="Q9478" s="30"/>
    </row>
    <row r="9479" spans="14:17">
      <c r="N9479" s="30"/>
      <c r="Q9479" s="30"/>
    </row>
    <row r="9480" spans="14:17">
      <c r="N9480" s="30"/>
      <c r="Q9480" s="30"/>
    </row>
    <row r="9481" spans="14:17">
      <c r="N9481" s="30"/>
      <c r="Q9481" s="30"/>
    </row>
    <row r="9482" spans="14:17">
      <c r="N9482" s="30"/>
      <c r="Q9482" s="30"/>
    </row>
    <row r="9483" spans="14:17">
      <c r="N9483" s="30"/>
      <c r="Q9483" s="30"/>
    </row>
    <row r="9484" spans="14:17">
      <c r="N9484" s="30"/>
      <c r="Q9484" s="30"/>
    </row>
    <row r="9485" spans="14:17">
      <c r="N9485" s="30"/>
      <c r="Q9485" s="30"/>
    </row>
    <row r="9486" spans="14:17">
      <c r="N9486" s="30"/>
      <c r="Q9486" s="30"/>
    </row>
    <row r="9487" spans="14:17">
      <c r="N9487" s="30"/>
      <c r="Q9487" s="30"/>
    </row>
    <row r="9488" spans="14:17">
      <c r="N9488" s="30"/>
      <c r="Q9488" s="30"/>
    </row>
    <row r="9489" spans="14:17">
      <c r="N9489" s="30"/>
      <c r="Q9489" s="30"/>
    </row>
    <row r="9490" spans="14:17">
      <c r="N9490" s="30"/>
      <c r="Q9490" s="30"/>
    </row>
    <row r="9491" spans="14:17">
      <c r="N9491" s="30"/>
      <c r="Q9491" s="30"/>
    </row>
    <row r="9492" spans="14:17">
      <c r="N9492" s="30"/>
      <c r="Q9492" s="30"/>
    </row>
    <row r="9493" spans="14:17">
      <c r="N9493" s="30"/>
      <c r="Q9493" s="30"/>
    </row>
    <row r="9494" spans="14:17">
      <c r="N9494" s="30"/>
      <c r="Q9494" s="30"/>
    </row>
    <row r="9495" spans="14:17">
      <c r="N9495" s="30"/>
      <c r="Q9495" s="30"/>
    </row>
    <row r="9496" spans="14:17">
      <c r="N9496" s="30"/>
      <c r="Q9496" s="30"/>
    </row>
    <row r="9497" spans="14:17">
      <c r="N9497" s="30"/>
      <c r="Q9497" s="30"/>
    </row>
    <row r="9498" spans="14:17">
      <c r="N9498" s="30"/>
      <c r="Q9498" s="30"/>
    </row>
    <row r="9499" spans="14:17">
      <c r="N9499" s="30"/>
      <c r="Q9499" s="30"/>
    </row>
    <row r="9500" spans="14:17">
      <c r="N9500" s="30"/>
      <c r="Q9500" s="30"/>
    </row>
    <row r="9501" spans="14:17">
      <c r="N9501" s="30"/>
      <c r="Q9501" s="30"/>
    </row>
    <row r="9502" spans="14:17">
      <c r="N9502" s="30"/>
      <c r="Q9502" s="30"/>
    </row>
    <row r="9503" spans="14:17">
      <c r="N9503" s="30"/>
      <c r="Q9503" s="30"/>
    </row>
    <row r="9504" spans="14:17">
      <c r="N9504" s="30"/>
      <c r="Q9504" s="30"/>
    </row>
    <row r="9505" spans="14:17">
      <c r="N9505" s="30"/>
      <c r="Q9505" s="30"/>
    </row>
    <row r="9506" spans="14:17">
      <c r="N9506" s="30"/>
      <c r="Q9506" s="30"/>
    </row>
    <row r="9507" spans="14:17">
      <c r="N9507" s="30"/>
      <c r="Q9507" s="30"/>
    </row>
    <row r="9508" spans="14:17">
      <c r="N9508" s="30"/>
      <c r="Q9508" s="30"/>
    </row>
    <row r="9509" spans="14:17">
      <c r="N9509" s="30"/>
      <c r="Q9509" s="30"/>
    </row>
    <row r="9510" spans="14:17">
      <c r="N9510" s="30"/>
      <c r="Q9510" s="30"/>
    </row>
    <row r="9511" spans="14:17">
      <c r="N9511" s="30"/>
      <c r="Q9511" s="30"/>
    </row>
    <row r="9512" spans="14:17">
      <c r="N9512" s="30"/>
      <c r="Q9512" s="30"/>
    </row>
    <row r="9513" spans="14:17">
      <c r="N9513" s="30"/>
      <c r="Q9513" s="30"/>
    </row>
    <row r="9514" spans="14:17">
      <c r="N9514" s="30"/>
      <c r="Q9514" s="30"/>
    </row>
    <row r="9515" spans="14:17">
      <c r="N9515" s="30"/>
      <c r="Q9515" s="30"/>
    </row>
    <row r="9516" spans="14:17">
      <c r="N9516" s="30"/>
      <c r="Q9516" s="30"/>
    </row>
    <row r="9517" spans="14:17">
      <c r="N9517" s="30"/>
      <c r="Q9517" s="30"/>
    </row>
    <row r="9518" spans="14:17">
      <c r="N9518" s="30"/>
      <c r="Q9518" s="30"/>
    </row>
    <row r="9519" spans="14:17">
      <c r="N9519" s="30"/>
      <c r="Q9519" s="30"/>
    </row>
    <row r="9520" spans="14:17">
      <c r="N9520" s="30"/>
      <c r="Q9520" s="30"/>
    </row>
    <row r="9521" spans="14:17">
      <c r="N9521" s="30"/>
      <c r="Q9521" s="30"/>
    </row>
    <row r="9522" spans="14:17">
      <c r="N9522" s="30"/>
      <c r="Q9522" s="30"/>
    </row>
    <row r="9523" spans="14:17">
      <c r="N9523" s="30"/>
      <c r="Q9523" s="30"/>
    </row>
    <row r="9524" spans="14:17">
      <c r="N9524" s="30"/>
      <c r="Q9524" s="30"/>
    </row>
    <row r="9525" spans="14:17">
      <c r="N9525" s="30"/>
      <c r="Q9525" s="30"/>
    </row>
    <row r="9526" spans="14:17">
      <c r="N9526" s="30"/>
      <c r="Q9526" s="30"/>
    </row>
    <row r="9527" spans="14:17">
      <c r="N9527" s="30"/>
      <c r="Q9527" s="30"/>
    </row>
    <row r="9528" spans="14:17">
      <c r="N9528" s="30"/>
      <c r="Q9528" s="30"/>
    </row>
    <row r="9529" spans="14:17">
      <c r="N9529" s="30"/>
      <c r="Q9529" s="30"/>
    </row>
    <row r="9530" spans="14:17">
      <c r="N9530" s="30"/>
      <c r="Q9530" s="30"/>
    </row>
    <row r="9531" spans="14:17">
      <c r="N9531" s="30"/>
      <c r="Q9531" s="30"/>
    </row>
    <row r="9532" spans="14:17">
      <c r="N9532" s="30"/>
      <c r="Q9532" s="30"/>
    </row>
    <row r="9533" spans="14:17">
      <c r="N9533" s="30"/>
      <c r="Q9533" s="30"/>
    </row>
    <row r="9534" spans="14:17">
      <c r="N9534" s="30"/>
      <c r="Q9534" s="30"/>
    </row>
    <row r="9535" spans="14:17">
      <c r="N9535" s="30"/>
      <c r="Q9535" s="30"/>
    </row>
    <row r="9536" spans="14:17">
      <c r="N9536" s="30"/>
      <c r="Q9536" s="30"/>
    </row>
    <row r="9537" spans="14:17">
      <c r="N9537" s="30"/>
      <c r="Q9537" s="30"/>
    </row>
    <row r="9538" spans="14:17">
      <c r="N9538" s="30"/>
      <c r="Q9538" s="30"/>
    </row>
    <row r="9539" spans="14:17">
      <c r="N9539" s="30"/>
      <c r="Q9539" s="30"/>
    </row>
    <row r="9540" spans="14:17">
      <c r="N9540" s="30"/>
      <c r="Q9540" s="30"/>
    </row>
    <row r="9541" spans="14:17">
      <c r="N9541" s="30"/>
      <c r="Q9541" s="30"/>
    </row>
    <row r="9542" spans="14:17">
      <c r="N9542" s="30"/>
      <c r="Q9542" s="30"/>
    </row>
    <row r="9543" spans="14:17">
      <c r="N9543" s="30"/>
      <c r="Q9543" s="30"/>
    </row>
    <row r="9544" spans="14:17">
      <c r="N9544" s="30"/>
      <c r="Q9544" s="30"/>
    </row>
    <row r="9545" spans="14:17">
      <c r="N9545" s="30"/>
      <c r="Q9545" s="30"/>
    </row>
    <row r="9546" spans="14:17">
      <c r="N9546" s="30"/>
      <c r="Q9546" s="30"/>
    </row>
    <row r="9547" spans="14:17">
      <c r="N9547" s="30"/>
      <c r="Q9547" s="30"/>
    </row>
    <row r="9548" spans="14:17">
      <c r="N9548" s="30"/>
      <c r="Q9548" s="30"/>
    </row>
    <row r="9549" spans="14:17">
      <c r="N9549" s="30"/>
      <c r="Q9549" s="30"/>
    </row>
    <row r="9550" spans="14:17">
      <c r="N9550" s="30"/>
      <c r="Q9550" s="30"/>
    </row>
    <row r="9551" spans="14:17">
      <c r="N9551" s="30"/>
      <c r="Q9551" s="30"/>
    </row>
    <row r="9552" spans="14:17">
      <c r="N9552" s="30"/>
      <c r="Q9552" s="30"/>
    </row>
    <row r="9553" spans="14:17">
      <c r="N9553" s="30"/>
      <c r="Q9553" s="30"/>
    </row>
    <row r="9554" spans="14:17">
      <c r="N9554" s="30"/>
      <c r="Q9554" s="30"/>
    </row>
    <row r="9555" spans="14:17">
      <c r="N9555" s="30"/>
      <c r="Q9555" s="30"/>
    </row>
    <row r="9556" spans="14:17">
      <c r="N9556" s="30"/>
      <c r="Q9556" s="30"/>
    </row>
    <row r="9557" spans="14:17">
      <c r="N9557" s="30"/>
      <c r="Q9557" s="30"/>
    </row>
    <row r="9558" spans="14:17">
      <c r="N9558" s="30"/>
      <c r="Q9558" s="30"/>
    </row>
    <row r="9559" spans="14:17">
      <c r="N9559" s="30"/>
      <c r="Q9559" s="30"/>
    </row>
    <row r="9560" spans="14:17">
      <c r="N9560" s="30"/>
      <c r="Q9560" s="30"/>
    </row>
    <row r="9561" spans="14:17">
      <c r="N9561" s="30"/>
      <c r="Q9561" s="30"/>
    </row>
    <row r="9562" spans="14:17">
      <c r="N9562" s="30"/>
      <c r="Q9562" s="30"/>
    </row>
    <row r="9563" spans="14:17">
      <c r="N9563" s="30"/>
      <c r="Q9563" s="30"/>
    </row>
    <row r="9564" spans="14:17">
      <c r="N9564" s="30"/>
      <c r="Q9564" s="30"/>
    </row>
    <row r="9565" spans="14:17">
      <c r="N9565" s="30"/>
      <c r="Q9565" s="30"/>
    </row>
    <row r="9566" spans="14:17">
      <c r="N9566" s="30"/>
      <c r="Q9566" s="30"/>
    </row>
    <row r="9567" spans="14:17">
      <c r="N9567" s="30"/>
      <c r="Q9567" s="30"/>
    </row>
    <row r="9568" spans="14:17">
      <c r="N9568" s="30"/>
      <c r="Q9568" s="30"/>
    </row>
    <row r="9569" spans="14:17">
      <c r="N9569" s="30"/>
      <c r="Q9569" s="30"/>
    </row>
    <row r="9570" spans="14:17">
      <c r="N9570" s="30"/>
      <c r="Q9570" s="30"/>
    </row>
    <row r="9571" spans="14:17">
      <c r="N9571" s="30"/>
      <c r="Q9571" s="30"/>
    </row>
    <row r="9572" spans="14:17">
      <c r="N9572" s="30"/>
      <c r="Q9572" s="30"/>
    </row>
    <row r="9573" spans="14:17">
      <c r="N9573" s="30"/>
      <c r="Q9573" s="30"/>
    </row>
    <row r="9574" spans="14:17">
      <c r="N9574" s="30"/>
      <c r="Q9574" s="30"/>
    </row>
    <row r="9575" spans="14:17">
      <c r="N9575" s="30"/>
      <c r="Q9575" s="30"/>
    </row>
    <row r="9576" spans="14:17">
      <c r="N9576" s="30"/>
      <c r="Q9576" s="30"/>
    </row>
    <row r="9577" spans="14:17">
      <c r="N9577" s="30"/>
      <c r="Q9577" s="30"/>
    </row>
    <row r="9578" spans="14:17">
      <c r="N9578" s="30"/>
      <c r="Q9578" s="30"/>
    </row>
    <row r="9579" spans="14:17">
      <c r="N9579" s="30"/>
      <c r="Q9579" s="30"/>
    </row>
    <row r="9580" spans="14:17">
      <c r="N9580" s="30"/>
      <c r="Q9580" s="30"/>
    </row>
    <row r="9581" spans="14:17">
      <c r="N9581" s="30"/>
      <c r="Q9581" s="30"/>
    </row>
    <row r="9582" spans="14:17">
      <c r="N9582" s="30"/>
      <c r="Q9582" s="30"/>
    </row>
    <row r="9583" spans="14:17">
      <c r="N9583" s="30"/>
      <c r="Q9583" s="30"/>
    </row>
    <row r="9584" spans="14:17">
      <c r="N9584" s="30"/>
      <c r="Q9584" s="30"/>
    </row>
    <row r="9585" spans="14:17">
      <c r="N9585" s="30"/>
      <c r="Q9585" s="30"/>
    </row>
    <row r="9586" spans="14:17">
      <c r="N9586" s="30"/>
      <c r="Q9586" s="30"/>
    </row>
    <row r="9587" spans="14:17">
      <c r="N9587" s="30"/>
      <c r="Q9587" s="30"/>
    </row>
    <row r="9588" spans="14:17">
      <c r="N9588" s="30"/>
      <c r="Q9588" s="30"/>
    </row>
    <row r="9589" spans="14:17">
      <c r="N9589" s="30"/>
      <c r="Q9589" s="30"/>
    </row>
    <row r="9590" spans="14:17">
      <c r="N9590" s="30"/>
      <c r="Q9590" s="30"/>
    </row>
    <row r="9591" spans="14:17">
      <c r="N9591" s="30"/>
      <c r="Q9591" s="30"/>
    </row>
    <row r="9592" spans="14:17">
      <c r="N9592" s="30"/>
      <c r="Q9592" s="30"/>
    </row>
    <row r="9593" spans="14:17">
      <c r="N9593" s="30"/>
      <c r="Q9593" s="30"/>
    </row>
    <row r="9594" spans="14:17">
      <c r="N9594" s="30"/>
      <c r="Q9594" s="30"/>
    </row>
    <row r="9595" spans="14:17">
      <c r="N9595" s="30"/>
      <c r="Q9595" s="30"/>
    </row>
    <row r="9596" spans="14:17">
      <c r="N9596" s="30"/>
      <c r="Q9596" s="30"/>
    </row>
    <row r="9597" spans="14:17">
      <c r="N9597" s="30"/>
      <c r="Q9597" s="30"/>
    </row>
    <row r="9598" spans="14:17">
      <c r="N9598" s="30"/>
      <c r="Q9598" s="30"/>
    </row>
    <row r="9599" spans="14:17">
      <c r="N9599" s="30"/>
      <c r="Q9599" s="30"/>
    </row>
    <row r="9600" spans="14:17">
      <c r="N9600" s="30"/>
      <c r="Q9600" s="30"/>
    </row>
    <row r="9601" spans="14:17">
      <c r="N9601" s="30"/>
      <c r="Q9601" s="30"/>
    </row>
    <row r="9602" spans="14:17">
      <c r="N9602" s="30"/>
      <c r="Q9602" s="30"/>
    </row>
    <row r="9603" spans="14:17">
      <c r="N9603" s="30"/>
      <c r="Q9603" s="30"/>
    </row>
    <row r="9604" spans="14:17">
      <c r="N9604" s="30"/>
      <c r="Q9604" s="30"/>
    </row>
    <row r="9605" spans="14:17">
      <c r="N9605" s="30"/>
      <c r="Q9605" s="30"/>
    </row>
    <row r="9606" spans="14:17">
      <c r="N9606" s="30"/>
      <c r="Q9606" s="30"/>
    </row>
    <row r="9607" spans="14:17">
      <c r="N9607" s="30"/>
      <c r="Q9607" s="30"/>
    </row>
    <row r="9608" spans="14:17">
      <c r="N9608" s="30"/>
      <c r="Q9608" s="30"/>
    </row>
    <row r="9609" spans="14:17">
      <c r="N9609" s="30"/>
      <c r="Q9609" s="30"/>
    </row>
    <row r="9610" spans="14:17">
      <c r="N9610" s="30"/>
      <c r="Q9610" s="30"/>
    </row>
    <row r="9611" spans="14:17">
      <c r="N9611" s="30"/>
      <c r="Q9611" s="30"/>
    </row>
    <row r="9612" spans="14:17">
      <c r="N9612" s="30"/>
      <c r="Q9612" s="30"/>
    </row>
    <row r="9613" spans="14:17">
      <c r="N9613" s="30"/>
      <c r="Q9613" s="30"/>
    </row>
    <row r="9614" spans="14:17">
      <c r="N9614" s="30"/>
      <c r="Q9614" s="30"/>
    </row>
    <row r="9615" spans="14:17">
      <c r="N9615" s="30"/>
      <c r="Q9615" s="30"/>
    </row>
    <row r="9616" spans="14:17">
      <c r="N9616" s="30"/>
      <c r="Q9616" s="30"/>
    </row>
    <row r="9617" spans="14:17">
      <c r="N9617" s="30"/>
      <c r="Q9617" s="30"/>
    </row>
    <row r="9618" spans="14:17">
      <c r="N9618" s="30"/>
      <c r="Q9618" s="30"/>
    </row>
    <row r="9619" spans="14:17">
      <c r="N9619" s="30"/>
      <c r="Q9619" s="30"/>
    </row>
    <row r="9620" spans="14:17">
      <c r="N9620" s="30"/>
      <c r="Q9620" s="30"/>
    </row>
    <row r="9621" spans="14:17">
      <c r="N9621" s="30"/>
      <c r="Q9621" s="30"/>
    </row>
    <row r="9622" spans="14:17">
      <c r="N9622" s="30"/>
      <c r="Q9622" s="30"/>
    </row>
    <row r="9623" spans="14:17">
      <c r="N9623" s="30"/>
      <c r="Q9623" s="30"/>
    </row>
    <row r="9624" spans="14:17">
      <c r="N9624" s="30"/>
      <c r="Q9624" s="30"/>
    </row>
    <row r="9625" spans="14:17">
      <c r="N9625" s="30"/>
      <c r="Q9625" s="30"/>
    </row>
    <row r="9626" spans="14:17">
      <c r="N9626" s="30"/>
      <c r="Q9626" s="30"/>
    </row>
    <row r="9627" spans="14:17">
      <c r="N9627" s="30"/>
      <c r="Q9627" s="30"/>
    </row>
    <row r="9628" spans="14:17">
      <c r="N9628" s="30"/>
      <c r="Q9628" s="30"/>
    </row>
    <row r="9629" spans="14:17">
      <c r="N9629" s="30"/>
      <c r="Q9629" s="30"/>
    </row>
    <row r="9630" spans="14:17">
      <c r="N9630" s="30"/>
      <c r="Q9630" s="30"/>
    </row>
    <row r="9631" spans="14:17">
      <c r="N9631" s="30"/>
      <c r="Q9631" s="30"/>
    </row>
    <row r="9632" spans="14:17">
      <c r="N9632" s="30"/>
      <c r="Q9632" s="30"/>
    </row>
    <row r="9633" spans="14:17">
      <c r="N9633" s="30"/>
      <c r="Q9633" s="30"/>
    </row>
    <row r="9634" spans="14:17">
      <c r="N9634" s="30"/>
      <c r="Q9634" s="30"/>
    </row>
    <row r="9635" spans="14:17">
      <c r="N9635" s="30"/>
      <c r="Q9635" s="30"/>
    </row>
    <row r="9636" spans="14:17">
      <c r="N9636" s="30"/>
      <c r="Q9636" s="30"/>
    </row>
    <row r="9637" spans="14:17">
      <c r="N9637" s="30"/>
      <c r="Q9637" s="30"/>
    </row>
    <row r="9638" spans="14:17">
      <c r="N9638" s="30"/>
      <c r="Q9638" s="30"/>
    </row>
    <row r="9639" spans="14:17">
      <c r="N9639" s="30"/>
      <c r="Q9639" s="30"/>
    </row>
    <row r="9640" spans="14:17">
      <c r="N9640" s="30"/>
      <c r="Q9640" s="30"/>
    </row>
    <row r="9641" spans="14:17">
      <c r="N9641" s="30"/>
      <c r="Q9641" s="30"/>
    </row>
    <row r="9642" spans="14:17">
      <c r="N9642" s="30"/>
      <c r="Q9642" s="30"/>
    </row>
    <row r="9643" spans="14:17">
      <c r="N9643" s="30"/>
      <c r="Q9643" s="30"/>
    </row>
    <row r="9644" spans="14:17">
      <c r="N9644" s="30"/>
      <c r="Q9644" s="30"/>
    </row>
    <row r="9645" spans="14:17">
      <c r="N9645" s="30"/>
      <c r="Q9645" s="30"/>
    </row>
    <row r="9646" spans="14:17">
      <c r="N9646" s="30"/>
      <c r="Q9646" s="30"/>
    </row>
    <row r="9647" spans="14:17">
      <c r="N9647" s="30"/>
      <c r="Q9647" s="30"/>
    </row>
    <row r="9648" spans="14:17">
      <c r="N9648" s="30"/>
      <c r="Q9648" s="30"/>
    </row>
    <row r="9649" spans="14:17">
      <c r="N9649" s="30"/>
      <c r="Q9649" s="30"/>
    </row>
    <row r="9650" spans="14:17">
      <c r="N9650" s="30"/>
      <c r="Q9650" s="30"/>
    </row>
    <row r="9651" spans="14:17">
      <c r="N9651" s="30"/>
      <c r="Q9651" s="30"/>
    </row>
    <row r="9652" spans="14:17">
      <c r="N9652" s="30"/>
      <c r="Q9652" s="30"/>
    </row>
    <row r="9653" spans="14:17">
      <c r="N9653" s="30"/>
      <c r="Q9653" s="30"/>
    </row>
    <row r="9654" spans="14:17">
      <c r="N9654" s="30"/>
      <c r="Q9654" s="30"/>
    </row>
    <row r="9655" spans="14:17">
      <c r="N9655" s="30"/>
      <c r="Q9655" s="30"/>
    </row>
    <row r="9656" spans="14:17">
      <c r="N9656" s="30"/>
      <c r="Q9656" s="30"/>
    </row>
    <row r="9657" spans="14:17">
      <c r="N9657" s="30"/>
      <c r="Q9657" s="30"/>
    </row>
    <row r="9658" spans="14:17">
      <c r="N9658" s="30"/>
      <c r="Q9658" s="30"/>
    </row>
    <row r="9659" spans="14:17">
      <c r="N9659" s="30"/>
      <c r="Q9659" s="30"/>
    </row>
    <row r="9660" spans="14:17">
      <c r="N9660" s="30"/>
      <c r="Q9660" s="30"/>
    </row>
    <row r="9661" spans="14:17">
      <c r="N9661" s="30"/>
      <c r="Q9661" s="30"/>
    </row>
    <row r="9662" spans="14:17">
      <c r="N9662" s="30"/>
      <c r="Q9662" s="30"/>
    </row>
    <row r="9663" spans="14:17">
      <c r="N9663" s="30"/>
      <c r="Q9663" s="30"/>
    </row>
    <row r="9664" spans="14:17">
      <c r="N9664" s="30"/>
      <c r="Q9664" s="30"/>
    </row>
    <row r="9665" spans="14:17">
      <c r="N9665" s="30"/>
      <c r="Q9665" s="30"/>
    </row>
    <row r="9666" spans="14:17">
      <c r="N9666" s="30"/>
      <c r="Q9666" s="30"/>
    </row>
    <row r="9667" spans="14:17">
      <c r="N9667" s="30"/>
      <c r="Q9667" s="30"/>
    </row>
    <row r="9668" spans="14:17">
      <c r="N9668" s="30"/>
      <c r="Q9668" s="30"/>
    </row>
    <row r="9669" spans="14:17">
      <c r="N9669" s="30"/>
      <c r="Q9669" s="30"/>
    </row>
    <row r="9670" spans="14:17">
      <c r="N9670" s="30"/>
      <c r="Q9670" s="30"/>
    </row>
    <row r="9671" spans="14:17">
      <c r="N9671" s="30"/>
      <c r="Q9671" s="30"/>
    </row>
    <row r="9672" spans="14:17">
      <c r="N9672" s="30"/>
      <c r="Q9672" s="30"/>
    </row>
    <row r="9673" spans="14:17">
      <c r="N9673" s="30"/>
      <c r="Q9673" s="30"/>
    </row>
    <row r="9674" spans="14:17">
      <c r="N9674" s="30"/>
      <c r="Q9674" s="30"/>
    </row>
    <row r="9675" spans="14:17">
      <c r="N9675" s="30"/>
      <c r="Q9675" s="30"/>
    </row>
    <row r="9676" spans="14:17">
      <c r="N9676" s="30"/>
      <c r="Q9676" s="30"/>
    </row>
    <row r="9677" spans="14:17">
      <c r="N9677" s="30"/>
      <c r="Q9677" s="30"/>
    </row>
    <row r="9678" spans="14:17">
      <c r="N9678" s="30"/>
      <c r="Q9678" s="30"/>
    </row>
    <row r="9679" spans="14:17">
      <c r="N9679" s="30"/>
      <c r="Q9679" s="30"/>
    </row>
    <row r="9680" spans="14:17">
      <c r="N9680" s="30"/>
      <c r="Q9680" s="30"/>
    </row>
    <row r="9681" spans="14:17">
      <c r="N9681" s="30"/>
      <c r="Q9681" s="30"/>
    </row>
    <row r="9682" spans="14:17">
      <c r="N9682" s="30"/>
      <c r="Q9682" s="30"/>
    </row>
    <row r="9683" spans="14:17">
      <c r="N9683" s="30"/>
      <c r="Q9683" s="30"/>
    </row>
    <row r="9684" spans="14:17">
      <c r="N9684" s="30"/>
      <c r="Q9684" s="30"/>
    </row>
    <row r="9685" spans="14:17">
      <c r="N9685" s="30"/>
      <c r="Q9685" s="30"/>
    </row>
    <row r="9686" spans="14:17">
      <c r="N9686" s="30"/>
      <c r="Q9686" s="30"/>
    </row>
    <row r="9687" spans="14:17">
      <c r="N9687" s="30"/>
      <c r="Q9687" s="30"/>
    </row>
    <row r="9688" spans="14:17">
      <c r="N9688" s="30"/>
      <c r="Q9688" s="30"/>
    </row>
    <row r="9689" spans="14:17">
      <c r="N9689" s="30"/>
      <c r="Q9689" s="30"/>
    </row>
    <row r="9690" spans="14:17">
      <c r="N9690" s="30"/>
      <c r="Q9690" s="30"/>
    </row>
    <row r="9691" spans="14:17">
      <c r="N9691" s="30"/>
      <c r="Q9691" s="30"/>
    </row>
    <row r="9692" spans="14:17">
      <c r="N9692" s="30"/>
      <c r="Q9692" s="30"/>
    </row>
    <row r="9693" spans="14:17">
      <c r="N9693" s="30"/>
      <c r="Q9693" s="30"/>
    </row>
    <row r="9694" spans="14:17">
      <c r="N9694" s="30"/>
      <c r="Q9694" s="30"/>
    </row>
    <row r="9695" spans="14:17">
      <c r="N9695" s="30"/>
      <c r="Q9695" s="30"/>
    </row>
    <row r="9696" spans="14:17">
      <c r="N9696" s="30"/>
      <c r="Q9696" s="30"/>
    </row>
    <row r="9697" spans="14:17">
      <c r="N9697" s="30"/>
      <c r="Q9697" s="30"/>
    </row>
    <row r="9698" spans="14:17">
      <c r="N9698" s="30"/>
      <c r="Q9698" s="30"/>
    </row>
    <row r="9699" spans="14:17">
      <c r="N9699" s="30"/>
      <c r="Q9699" s="30"/>
    </row>
    <row r="9700" spans="14:17">
      <c r="N9700" s="30"/>
      <c r="Q9700" s="30"/>
    </row>
    <row r="9701" spans="14:17">
      <c r="N9701" s="30"/>
      <c r="Q9701" s="30"/>
    </row>
    <row r="9702" spans="14:17">
      <c r="N9702" s="30"/>
      <c r="Q9702" s="30"/>
    </row>
    <row r="9703" spans="14:17">
      <c r="N9703" s="30"/>
      <c r="Q9703" s="30"/>
    </row>
    <row r="9704" spans="14:17">
      <c r="N9704" s="30"/>
      <c r="Q9704" s="30"/>
    </row>
    <row r="9705" spans="14:17">
      <c r="N9705" s="30"/>
      <c r="Q9705" s="30"/>
    </row>
    <row r="9706" spans="14:17">
      <c r="N9706" s="30"/>
      <c r="Q9706" s="30"/>
    </row>
    <row r="9707" spans="14:17">
      <c r="N9707" s="30"/>
      <c r="Q9707" s="30"/>
    </row>
    <row r="9708" spans="14:17">
      <c r="N9708" s="30"/>
      <c r="Q9708" s="30"/>
    </row>
    <row r="9709" spans="14:17">
      <c r="N9709" s="30"/>
      <c r="Q9709" s="30"/>
    </row>
    <row r="9710" spans="14:17">
      <c r="N9710" s="30"/>
      <c r="Q9710" s="30"/>
    </row>
    <row r="9711" spans="14:17">
      <c r="N9711" s="30"/>
      <c r="Q9711" s="30"/>
    </row>
    <row r="9712" spans="14:17">
      <c r="N9712" s="30"/>
      <c r="Q9712" s="30"/>
    </row>
    <row r="9713" spans="14:17">
      <c r="N9713" s="30"/>
      <c r="Q9713" s="30"/>
    </row>
    <row r="9714" spans="14:17">
      <c r="N9714" s="30"/>
      <c r="Q9714" s="30"/>
    </row>
    <row r="9715" spans="14:17">
      <c r="N9715" s="30"/>
      <c r="Q9715" s="30"/>
    </row>
    <row r="9716" spans="14:17">
      <c r="N9716" s="30"/>
      <c r="Q9716" s="30"/>
    </row>
    <row r="9717" spans="14:17">
      <c r="N9717" s="30"/>
      <c r="Q9717" s="30"/>
    </row>
    <row r="9718" spans="14:17">
      <c r="N9718" s="30"/>
      <c r="Q9718" s="30"/>
    </row>
    <row r="9719" spans="14:17">
      <c r="N9719" s="30"/>
      <c r="Q9719" s="30"/>
    </row>
    <row r="9720" spans="14:17">
      <c r="N9720" s="30"/>
      <c r="Q9720" s="30"/>
    </row>
    <row r="9721" spans="14:17">
      <c r="N9721" s="30"/>
      <c r="Q9721" s="30"/>
    </row>
    <row r="9722" spans="14:17">
      <c r="N9722" s="30"/>
      <c r="Q9722" s="30"/>
    </row>
    <row r="9723" spans="14:17">
      <c r="N9723" s="30"/>
      <c r="Q9723" s="30"/>
    </row>
    <row r="9724" spans="14:17">
      <c r="N9724" s="30"/>
      <c r="Q9724" s="30"/>
    </row>
    <row r="9725" spans="14:17">
      <c r="N9725" s="30"/>
      <c r="Q9725" s="30"/>
    </row>
    <row r="9726" spans="14:17">
      <c r="N9726" s="30"/>
      <c r="Q9726" s="30"/>
    </row>
    <row r="9727" spans="14:17">
      <c r="N9727" s="30"/>
      <c r="Q9727" s="30"/>
    </row>
    <row r="9728" spans="14:17">
      <c r="N9728" s="30"/>
      <c r="Q9728" s="30"/>
    </row>
    <row r="9729" spans="14:17">
      <c r="N9729" s="30"/>
      <c r="Q9729" s="30"/>
    </row>
    <row r="9730" spans="14:17">
      <c r="N9730" s="30"/>
      <c r="Q9730" s="30"/>
    </row>
    <row r="9731" spans="14:17">
      <c r="N9731" s="30"/>
      <c r="Q9731" s="30"/>
    </row>
    <row r="9732" spans="14:17">
      <c r="N9732" s="30"/>
      <c r="Q9732" s="30"/>
    </row>
    <row r="9733" spans="14:17">
      <c r="N9733" s="30"/>
      <c r="Q9733" s="30"/>
    </row>
    <row r="9734" spans="14:17">
      <c r="N9734" s="30"/>
      <c r="Q9734" s="30"/>
    </row>
    <row r="9735" spans="14:17">
      <c r="N9735" s="30"/>
      <c r="Q9735" s="30"/>
    </row>
    <row r="9736" spans="14:17">
      <c r="N9736" s="30"/>
      <c r="Q9736" s="30"/>
    </row>
    <row r="9737" spans="14:17">
      <c r="N9737" s="30"/>
      <c r="Q9737" s="30"/>
    </row>
    <row r="9738" spans="14:17">
      <c r="N9738" s="30"/>
      <c r="Q9738" s="30"/>
    </row>
    <row r="9739" spans="14:17">
      <c r="N9739" s="30"/>
      <c r="Q9739" s="30"/>
    </row>
    <row r="9740" spans="14:17">
      <c r="N9740" s="30"/>
      <c r="Q9740" s="30"/>
    </row>
    <row r="9741" spans="14:17">
      <c r="N9741" s="30"/>
      <c r="Q9741" s="30"/>
    </row>
    <row r="9742" spans="14:17">
      <c r="N9742" s="30"/>
      <c r="Q9742" s="30"/>
    </row>
    <row r="9743" spans="14:17">
      <c r="N9743" s="30"/>
      <c r="Q9743" s="30"/>
    </row>
    <row r="9744" spans="14:17">
      <c r="N9744" s="30"/>
      <c r="Q9744" s="30"/>
    </row>
    <row r="9745" spans="14:17">
      <c r="N9745" s="30"/>
      <c r="Q9745" s="30"/>
    </row>
    <row r="9746" spans="14:17">
      <c r="N9746" s="30"/>
      <c r="Q9746" s="30"/>
    </row>
    <row r="9747" spans="14:17">
      <c r="N9747" s="30"/>
      <c r="Q9747" s="30"/>
    </row>
    <row r="9748" spans="14:17">
      <c r="N9748" s="30"/>
      <c r="Q9748" s="30"/>
    </row>
    <row r="9749" spans="14:17">
      <c r="N9749" s="30"/>
      <c r="Q9749" s="30"/>
    </row>
    <row r="9750" spans="14:17">
      <c r="N9750" s="30"/>
      <c r="Q9750" s="30"/>
    </row>
    <row r="9751" spans="14:17">
      <c r="N9751" s="30"/>
      <c r="Q9751" s="30"/>
    </row>
    <row r="9752" spans="14:17">
      <c r="N9752" s="30"/>
      <c r="Q9752" s="30"/>
    </row>
    <row r="9753" spans="14:17">
      <c r="N9753" s="30"/>
      <c r="Q9753" s="30"/>
    </row>
    <row r="9754" spans="14:17">
      <c r="N9754" s="30"/>
      <c r="Q9754" s="30"/>
    </row>
    <row r="9755" spans="14:17">
      <c r="N9755" s="30"/>
      <c r="Q9755" s="30"/>
    </row>
    <row r="9756" spans="14:17">
      <c r="N9756" s="30"/>
      <c r="Q9756" s="30"/>
    </row>
    <row r="9757" spans="14:17">
      <c r="N9757" s="30"/>
      <c r="Q9757" s="30"/>
    </row>
    <row r="9758" spans="14:17">
      <c r="N9758" s="30"/>
      <c r="Q9758" s="30"/>
    </row>
    <row r="9759" spans="14:17">
      <c r="N9759" s="30"/>
      <c r="Q9759" s="30"/>
    </row>
    <row r="9760" spans="14:17">
      <c r="N9760" s="30"/>
      <c r="Q9760" s="30"/>
    </row>
    <row r="9761" spans="14:17">
      <c r="N9761" s="30"/>
      <c r="Q9761" s="30"/>
    </row>
    <row r="9762" spans="14:17">
      <c r="N9762" s="30"/>
      <c r="Q9762" s="30"/>
    </row>
    <row r="9763" spans="14:17">
      <c r="N9763" s="30"/>
      <c r="Q9763" s="30"/>
    </row>
    <row r="9764" spans="14:17">
      <c r="N9764" s="30"/>
      <c r="Q9764" s="30"/>
    </row>
    <row r="9765" spans="14:17">
      <c r="N9765" s="30"/>
      <c r="Q9765" s="30"/>
    </row>
    <row r="9766" spans="14:17">
      <c r="N9766" s="30"/>
      <c r="Q9766" s="30"/>
    </row>
    <row r="9767" spans="14:17">
      <c r="N9767" s="30"/>
      <c r="Q9767" s="30"/>
    </row>
    <row r="9768" spans="14:17">
      <c r="N9768" s="30"/>
      <c r="Q9768" s="30"/>
    </row>
    <row r="9769" spans="14:17">
      <c r="N9769" s="30"/>
      <c r="Q9769" s="30"/>
    </row>
    <row r="9770" spans="14:17">
      <c r="N9770" s="30"/>
      <c r="Q9770" s="30"/>
    </row>
    <row r="9771" spans="14:17">
      <c r="N9771" s="30"/>
      <c r="Q9771" s="30"/>
    </row>
    <row r="9772" spans="14:17">
      <c r="N9772" s="30"/>
      <c r="Q9772" s="30"/>
    </row>
    <row r="9773" spans="14:17">
      <c r="N9773" s="30"/>
      <c r="Q9773" s="30"/>
    </row>
    <row r="9774" spans="14:17">
      <c r="N9774" s="30"/>
      <c r="Q9774" s="30"/>
    </row>
    <row r="9775" spans="14:17">
      <c r="N9775" s="30"/>
      <c r="Q9775" s="30"/>
    </row>
    <row r="9776" spans="14:17">
      <c r="N9776" s="30"/>
      <c r="Q9776" s="30"/>
    </row>
    <row r="9777" spans="14:17">
      <c r="N9777" s="30"/>
      <c r="Q9777" s="30"/>
    </row>
    <row r="9778" spans="14:17">
      <c r="N9778" s="30"/>
      <c r="Q9778" s="30"/>
    </row>
    <row r="9779" spans="14:17">
      <c r="N9779" s="30"/>
      <c r="Q9779" s="30"/>
    </row>
    <row r="9780" spans="14:17">
      <c r="N9780" s="30"/>
      <c r="Q9780" s="30"/>
    </row>
    <row r="9781" spans="14:17">
      <c r="N9781" s="30"/>
      <c r="Q9781" s="30"/>
    </row>
    <row r="9782" spans="14:17">
      <c r="N9782" s="30"/>
      <c r="Q9782" s="30"/>
    </row>
    <row r="9783" spans="14:17">
      <c r="N9783" s="30"/>
      <c r="Q9783" s="30"/>
    </row>
    <row r="9784" spans="14:17">
      <c r="N9784" s="30"/>
      <c r="Q9784" s="30"/>
    </row>
    <row r="9785" spans="14:17">
      <c r="N9785" s="30"/>
      <c r="Q9785" s="30"/>
    </row>
    <row r="9786" spans="14:17">
      <c r="N9786" s="30"/>
      <c r="Q9786" s="30"/>
    </row>
    <row r="9787" spans="14:17">
      <c r="N9787" s="30"/>
      <c r="Q9787" s="30"/>
    </row>
    <row r="9788" spans="14:17">
      <c r="N9788" s="30"/>
      <c r="Q9788" s="30"/>
    </row>
    <row r="9789" spans="14:17">
      <c r="N9789" s="30"/>
      <c r="Q9789" s="30"/>
    </row>
    <row r="9790" spans="14:17">
      <c r="N9790" s="30"/>
      <c r="Q9790" s="30"/>
    </row>
    <row r="9791" spans="14:17">
      <c r="N9791" s="30"/>
      <c r="Q9791" s="30"/>
    </row>
    <row r="9792" spans="14:17">
      <c r="N9792" s="30"/>
      <c r="Q9792" s="30"/>
    </row>
    <row r="9793" spans="14:17">
      <c r="N9793" s="30"/>
      <c r="Q9793" s="30"/>
    </row>
    <row r="9794" spans="14:17">
      <c r="N9794" s="30"/>
      <c r="Q9794" s="30"/>
    </row>
    <row r="9795" spans="14:17">
      <c r="N9795" s="30"/>
      <c r="Q9795" s="30"/>
    </row>
    <row r="9796" spans="14:17">
      <c r="N9796" s="30"/>
      <c r="Q9796" s="30"/>
    </row>
    <row r="9797" spans="14:17">
      <c r="N9797" s="30"/>
      <c r="Q9797" s="30"/>
    </row>
    <row r="9798" spans="14:17">
      <c r="N9798" s="30"/>
      <c r="Q9798" s="30"/>
    </row>
    <row r="9799" spans="14:17">
      <c r="N9799" s="30"/>
      <c r="Q9799" s="30"/>
    </row>
    <row r="9800" spans="14:17">
      <c r="N9800" s="30"/>
      <c r="Q9800" s="30"/>
    </row>
    <row r="9801" spans="14:17">
      <c r="N9801" s="30"/>
      <c r="Q9801" s="30"/>
    </row>
    <row r="9802" spans="14:17">
      <c r="N9802" s="30"/>
      <c r="Q9802" s="30"/>
    </row>
    <row r="9803" spans="14:17">
      <c r="N9803" s="30"/>
      <c r="Q9803" s="30"/>
    </row>
    <row r="9804" spans="14:17">
      <c r="N9804" s="30"/>
      <c r="Q9804" s="30"/>
    </row>
    <row r="9805" spans="14:17">
      <c r="N9805" s="30"/>
      <c r="Q9805" s="30"/>
    </row>
    <row r="9806" spans="14:17">
      <c r="N9806" s="30"/>
      <c r="Q9806" s="30"/>
    </row>
    <row r="9807" spans="14:17">
      <c r="N9807" s="30"/>
      <c r="Q9807" s="30"/>
    </row>
    <row r="9808" spans="14:17">
      <c r="N9808" s="30"/>
      <c r="Q9808" s="30"/>
    </row>
    <row r="9809" spans="14:17">
      <c r="N9809" s="30"/>
      <c r="Q9809" s="30"/>
    </row>
    <row r="9810" spans="14:17">
      <c r="N9810" s="30"/>
      <c r="Q9810" s="30"/>
    </row>
    <row r="9811" spans="14:17">
      <c r="N9811" s="30"/>
      <c r="Q9811" s="30"/>
    </row>
    <row r="9812" spans="14:17">
      <c r="N9812" s="30"/>
      <c r="Q9812" s="30"/>
    </row>
    <row r="9813" spans="14:17">
      <c r="N9813" s="30"/>
      <c r="Q9813" s="30"/>
    </row>
    <row r="9814" spans="14:17">
      <c r="N9814" s="30"/>
      <c r="Q9814" s="30"/>
    </row>
    <row r="9815" spans="14:17">
      <c r="N9815" s="30"/>
      <c r="Q9815" s="30"/>
    </row>
    <row r="9816" spans="14:17">
      <c r="N9816" s="30"/>
      <c r="Q9816" s="30"/>
    </row>
    <row r="9817" spans="14:17">
      <c r="N9817" s="30"/>
      <c r="Q9817" s="30"/>
    </row>
    <row r="9818" spans="14:17">
      <c r="N9818" s="30"/>
      <c r="Q9818" s="30"/>
    </row>
    <row r="9819" spans="14:17">
      <c r="N9819" s="30"/>
      <c r="Q9819" s="30"/>
    </row>
    <row r="9820" spans="14:17">
      <c r="N9820" s="30"/>
      <c r="Q9820" s="30"/>
    </row>
    <row r="9821" spans="14:17">
      <c r="N9821" s="30"/>
      <c r="Q9821" s="30"/>
    </row>
    <row r="9822" spans="14:17">
      <c r="N9822" s="30"/>
      <c r="Q9822" s="30"/>
    </row>
    <row r="9823" spans="14:17">
      <c r="N9823" s="30"/>
      <c r="Q9823" s="30"/>
    </row>
    <row r="9824" spans="14:17">
      <c r="N9824" s="30"/>
      <c r="Q9824" s="30"/>
    </row>
    <row r="9825" spans="14:17">
      <c r="N9825" s="30"/>
      <c r="Q9825" s="30"/>
    </row>
    <row r="9826" spans="14:17">
      <c r="N9826" s="30"/>
      <c r="Q9826" s="30"/>
    </row>
    <row r="9827" spans="14:17">
      <c r="N9827" s="30"/>
      <c r="Q9827" s="30"/>
    </row>
    <row r="9828" spans="14:17">
      <c r="N9828" s="30"/>
      <c r="Q9828" s="30"/>
    </row>
    <row r="9829" spans="14:17">
      <c r="N9829" s="30"/>
      <c r="Q9829" s="30"/>
    </row>
    <row r="9830" spans="14:17">
      <c r="N9830" s="30"/>
      <c r="Q9830" s="30"/>
    </row>
    <row r="9831" spans="14:17">
      <c r="N9831" s="30"/>
      <c r="Q9831" s="30"/>
    </row>
    <row r="9832" spans="14:17">
      <c r="N9832" s="30"/>
      <c r="Q9832" s="30"/>
    </row>
    <row r="9833" spans="14:17">
      <c r="N9833" s="30"/>
      <c r="Q9833" s="30"/>
    </row>
    <row r="9834" spans="14:17">
      <c r="N9834" s="30"/>
      <c r="Q9834" s="30"/>
    </row>
    <row r="9835" spans="14:17">
      <c r="N9835" s="30"/>
      <c r="Q9835" s="30"/>
    </row>
    <row r="9836" spans="14:17">
      <c r="N9836" s="30"/>
      <c r="Q9836" s="30"/>
    </row>
    <row r="9837" spans="14:17">
      <c r="N9837" s="30"/>
      <c r="Q9837" s="30"/>
    </row>
    <row r="9838" spans="14:17">
      <c r="N9838" s="30"/>
      <c r="Q9838" s="30"/>
    </row>
    <row r="9839" spans="14:17">
      <c r="N9839" s="30"/>
      <c r="Q9839" s="30"/>
    </row>
    <row r="9840" spans="14:17">
      <c r="N9840" s="30"/>
      <c r="Q9840" s="30"/>
    </row>
    <row r="9841" spans="14:17">
      <c r="N9841" s="30"/>
      <c r="Q9841" s="30"/>
    </row>
    <row r="9842" spans="14:17">
      <c r="N9842" s="30"/>
      <c r="Q9842" s="30"/>
    </row>
    <row r="9843" spans="14:17">
      <c r="N9843" s="30"/>
      <c r="Q9843" s="30"/>
    </row>
    <row r="9844" spans="14:17">
      <c r="N9844" s="30"/>
      <c r="Q9844" s="30"/>
    </row>
    <row r="9845" spans="14:17">
      <c r="N9845" s="30"/>
      <c r="Q9845" s="30"/>
    </row>
    <row r="9846" spans="14:17">
      <c r="N9846" s="30"/>
      <c r="Q9846" s="30"/>
    </row>
    <row r="9847" spans="14:17">
      <c r="N9847" s="30"/>
      <c r="Q9847" s="30"/>
    </row>
    <row r="9848" spans="14:17">
      <c r="N9848" s="30"/>
      <c r="Q9848" s="30"/>
    </row>
    <row r="9849" spans="14:17">
      <c r="N9849" s="30"/>
      <c r="Q9849" s="30"/>
    </row>
    <row r="9850" spans="14:17">
      <c r="N9850" s="30"/>
      <c r="Q9850" s="30"/>
    </row>
    <row r="9851" spans="14:17">
      <c r="N9851" s="30"/>
      <c r="Q9851" s="30"/>
    </row>
    <row r="9852" spans="14:17">
      <c r="N9852" s="30"/>
      <c r="Q9852" s="30"/>
    </row>
    <row r="9853" spans="14:17">
      <c r="N9853" s="30"/>
      <c r="Q9853" s="30"/>
    </row>
    <row r="9854" spans="14:17">
      <c r="N9854" s="30"/>
      <c r="Q9854" s="30"/>
    </row>
    <row r="9855" spans="14:17">
      <c r="N9855" s="30"/>
      <c r="Q9855" s="30"/>
    </row>
    <row r="9856" spans="14:17">
      <c r="N9856" s="30"/>
      <c r="Q9856" s="30"/>
    </row>
    <row r="9857" spans="14:17">
      <c r="N9857" s="30"/>
      <c r="Q9857" s="30"/>
    </row>
    <row r="9858" spans="14:17">
      <c r="N9858" s="30"/>
      <c r="Q9858" s="30"/>
    </row>
    <row r="9859" spans="14:17">
      <c r="N9859" s="30"/>
      <c r="Q9859" s="30"/>
    </row>
    <row r="9860" spans="14:17">
      <c r="N9860" s="30"/>
      <c r="Q9860" s="30"/>
    </row>
    <row r="9861" spans="14:17">
      <c r="N9861" s="30"/>
      <c r="Q9861" s="30"/>
    </row>
    <row r="9862" spans="14:17">
      <c r="N9862" s="30"/>
      <c r="Q9862" s="30"/>
    </row>
    <row r="9863" spans="14:17">
      <c r="N9863" s="30"/>
      <c r="Q9863" s="30"/>
    </row>
    <row r="9864" spans="14:17">
      <c r="N9864" s="30"/>
      <c r="Q9864" s="30"/>
    </row>
    <row r="9865" spans="14:17">
      <c r="N9865" s="30"/>
      <c r="Q9865" s="30"/>
    </row>
    <row r="9866" spans="14:17">
      <c r="N9866" s="30"/>
      <c r="Q9866" s="30"/>
    </row>
    <row r="9867" spans="14:17">
      <c r="N9867" s="30"/>
      <c r="Q9867" s="30"/>
    </row>
    <row r="9868" spans="14:17">
      <c r="N9868" s="30"/>
      <c r="Q9868" s="30"/>
    </row>
    <row r="9869" spans="14:17">
      <c r="N9869" s="30"/>
      <c r="Q9869" s="30"/>
    </row>
    <row r="9870" spans="14:17">
      <c r="N9870" s="30"/>
      <c r="Q9870" s="30"/>
    </row>
    <row r="9871" spans="14:17">
      <c r="N9871" s="30"/>
      <c r="Q9871" s="30"/>
    </row>
    <row r="9872" spans="14:17">
      <c r="N9872" s="30"/>
      <c r="Q9872" s="30"/>
    </row>
    <row r="9873" spans="14:17">
      <c r="N9873" s="30"/>
      <c r="Q9873" s="30"/>
    </row>
    <row r="9874" spans="14:17">
      <c r="N9874" s="30"/>
      <c r="Q9874" s="30"/>
    </row>
    <row r="9875" spans="14:17">
      <c r="N9875" s="30"/>
      <c r="Q9875" s="30"/>
    </row>
    <row r="9876" spans="14:17">
      <c r="N9876" s="30"/>
      <c r="Q9876" s="30"/>
    </row>
    <row r="9877" spans="14:17">
      <c r="N9877" s="30"/>
      <c r="Q9877" s="30"/>
    </row>
    <row r="9878" spans="14:17">
      <c r="N9878" s="30"/>
      <c r="Q9878" s="30"/>
    </row>
    <row r="9879" spans="14:17">
      <c r="N9879" s="30"/>
      <c r="Q9879" s="30"/>
    </row>
    <row r="9880" spans="14:17">
      <c r="N9880" s="30"/>
      <c r="Q9880" s="30"/>
    </row>
    <row r="9881" spans="14:17">
      <c r="N9881" s="30"/>
      <c r="Q9881" s="30"/>
    </row>
    <row r="9882" spans="14:17">
      <c r="N9882" s="30"/>
      <c r="Q9882" s="30"/>
    </row>
    <row r="9883" spans="14:17">
      <c r="N9883" s="30"/>
      <c r="Q9883" s="30"/>
    </row>
    <row r="9884" spans="14:17">
      <c r="N9884" s="30"/>
      <c r="Q9884" s="30"/>
    </row>
    <row r="9885" spans="14:17">
      <c r="N9885" s="30"/>
      <c r="Q9885" s="30"/>
    </row>
    <row r="9886" spans="14:17">
      <c r="N9886" s="30"/>
      <c r="Q9886" s="30"/>
    </row>
    <row r="9887" spans="14:17">
      <c r="N9887" s="30"/>
      <c r="Q9887" s="30"/>
    </row>
    <row r="9888" spans="14:17">
      <c r="N9888" s="30"/>
      <c r="Q9888" s="30"/>
    </row>
    <row r="9889" spans="14:17">
      <c r="N9889" s="30"/>
      <c r="Q9889" s="30"/>
    </row>
    <row r="9890" spans="14:17">
      <c r="N9890" s="30"/>
      <c r="Q9890" s="30"/>
    </row>
    <row r="9891" spans="14:17">
      <c r="N9891" s="30"/>
      <c r="Q9891" s="30"/>
    </row>
    <row r="9892" spans="14:17">
      <c r="N9892" s="30"/>
      <c r="Q9892" s="30"/>
    </row>
    <row r="9893" spans="14:17">
      <c r="N9893" s="30"/>
      <c r="Q9893" s="30"/>
    </row>
    <row r="9894" spans="14:17">
      <c r="N9894" s="30"/>
      <c r="Q9894" s="30"/>
    </row>
    <row r="9895" spans="14:17">
      <c r="N9895" s="30"/>
      <c r="Q9895" s="30"/>
    </row>
    <row r="9896" spans="14:17">
      <c r="N9896" s="30"/>
      <c r="Q9896" s="30"/>
    </row>
    <row r="9897" spans="14:17">
      <c r="N9897" s="30"/>
      <c r="Q9897" s="30"/>
    </row>
    <row r="9898" spans="14:17">
      <c r="N9898" s="30"/>
      <c r="Q9898" s="30"/>
    </row>
    <row r="9899" spans="14:17">
      <c r="N9899" s="30"/>
      <c r="Q9899" s="30"/>
    </row>
    <row r="9900" spans="14:17">
      <c r="N9900" s="30"/>
      <c r="Q9900" s="30"/>
    </row>
    <row r="9901" spans="14:17">
      <c r="N9901" s="30"/>
      <c r="Q9901" s="30"/>
    </row>
    <row r="9902" spans="14:17">
      <c r="N9902" s="30"/>
      <c r="Q9902" s="30"/>
    </row>
    <row r="9903" spans="14:17">
      <c r="N9903" s="30"/>
      <c r="Q9903" s="30"/>
    </row>
    <row r="9904" spans="14:17">
      <c r="N9904" s="30"/>
      <c r="Q9904" s="30"/>
    </row>
    <row r="9905" spans="14:17">
      <c r="N9905" s="30"/>
      <c r="Q9905" s="30"/>
    </row>
    <row r="9906" spans="14:17">
      <c r="N9906" s="30"/>
      <c r="Q9906" s="30"/>
    </row>
    <row r="9907" spans="14:17">
      <c r="N9907" s="30"/>
      <c r="Q9907" s="30"/>
    </row>
    <row r="9908" spans="14:17">
      <c r="N9908" s="30"/>
      <c r="Q9908" s="30"/>
    </row>
    <row r="9909" spans="14:17">
      <c r="N9909" s="30"/>
      <c r="Q9909" s="30"/>
    </row>
    <row r="9910" spans="14:17">
      <c r="N9910" s="30"/>
      <c r="Q9910" s="30"/>
    </row>
    <row r="9911" spans="14:17">
      <c r="N9911" s="30"/>
      <c r="Q9911" s="30"/>
    </row>
    <row r="9912" spans="14:17">
      <c r="N9912" s="30"/>
      <c r="Q9912" s="30"/>
    </row>
    <row r="9913" spans="14:17">
      <c r="N9913" s="30"/>
      <c r="Q9913" s="30"/>
    </row>
    <row r="9914" spans="14:17">
      <c r="N9914" s="30"/>
      <c r="Q9914" s="30"/>
    </row>
    <row r="9915" spans="14:17">
      <c r="N9915" s="30"/>
      <c r="Q9915" s="30"/>
    </row>
    <row r="9916" spans="14:17">
      <c r="N9916" s="30"/>
      <c r="Q9916" s="30"/>
    </row>
    <row r="9917" spans="14:17">
      <c r="N9917" s="30"/>
      <c r="Q9917" s="30"/>
    </row>
    <row r="9918" spans="14:17">
      <c r="N9918" s="30"/>
      <c r="Q9918" s="30"/>
    </row>
    <row r="9919" spans="14:17">
      <c r="N9919" s="30"/>
      <c r="Q9919" s="30"/>
    </row>
    <row r="9920" spans="14:17">
      <c r="N9920" s="30"/>
      <c r="Q9920" s="30"/>
    </row>
    <row r="9921" spans="14:17">
      <c r="N9921" s="30"/>
      <c r="Q9921" s="30"/>
    </row>
    <row r="9922" spans="14:17">
      <c r="N9922" s="30"/>
      <c r="Q9922" s="30"/>
    </row>
    <row r="9923" spans="14:17">
      <c r="N9923" s="30"/>
      <c r="Q9923" s="30"/>
    </row>
    <row r="9924" spans="14:17">
      <c r="N9924" s="30"/>
      <c r="Q9924" s="30"/>
    </row>
    <row r="9925" spans="14:17">
      <c r="N9925" s="30"/>
      <c r="Q9925" s="30"/>
    </row>
    <row r="9926" spans="14:17">
      <c r="N9926" s="30"/>
      <c r="Q9926" s="30"/>
    </row>
    <row r="9927" spans="14:17">
      <c r="N9927" s="30"/>
      <c r="Q9927" s="30"/>
    </row>
    <row r="9928" spans="14:17">
      <c r="N9928" s="30"/>
      <c r="Q9928" s="30"/>
    </row>
    <row r="9929" spans="14:17">
      <c r="N9929" s="30"/>
      <c r="Q9929" s="30"/>
    </row>
    <row r="9930" spans="14:17">
      <c r="N9930" s="30"/>
      <c r="Q9930" s="30"/>
    </row>
    <row r="9931" spans="14:17">
      <c r="N9931" s="30"/>
      <c r="Q9931" s="30"/>
    </row>
    <row r="9932" spans="14:17">
      <c r="N9932" s="30"/>
      <c r="Q9932" s="30"/>
    </row>
    <row r="9933" spans="14:17">
      <c r="N9933" s="30"/>
      <c r="Q9933" s="30"/>
    </row>
    <row r="9934" spans="14:17">
      <c r="N9934" s="30"/>
      <c r="Q9934" s="30"/>
    </row>
    <row r="9935" spans="14:17">
      <c r="N9935" s="30"/>
      <c r="Q9935" s="30"/>
    </row>
    <row r="9936" spans="14:17">
      <c r="N9936" s="30"/>
      <c r="Q9936" s="30"/>
    </row>
    <row r="9937" spans="14:17">
      <c r="N9937" s="30"/>
      <c r="Q9937" s="30"/>
    </row>
    <row r="9938" spans="14:17">
      <c r="N9938" s="30"/>
      <c r="Q9938" s="30"/>
    </row>
    <row r="9939" spans="14:17">
      <c r="N9939" s="30"/>
      <c r="Q9939" s="30"/>
    </row>
    <row r="9940" spans="14:17">
      <c r="N9940" s="30"/>
      <c r="Q9940" s="30"/>
    </row>
    <row r="9941" spans="14:17">
      <c r="N9941" s="30"/>
      <c r="Q9941" s="30"/>
    </row>
    <row r="9942" spans="14:17">
      <c r="N9942" s="30"/>
      <c r="Q9942" s="30"/>
    </row>
    <row r="9943" spans="14:17">
      <c r="N9943" s="30"/>
      <c r="Q9943" s="30"/>
    </row>
    <row r="9944" spans="14:17">
      <c r="N9944" s="30"/>
      <c r="Q9944" s="30"/>
    </row>
    <row r="9945" spans="14:17">
      <c r="N9945" s="30"/>
      <c r="Q9945" s="30"/>
    </row>
    <row r="9946" spans="14:17">
      <c r="N9946" s="30"/>
      <c r="Q9946" s="30"/>
    </row>
    <row r="9947" spans="14:17">
      <c r="N9947" s="30"/>
      <c r="Q9947" s="30"/>
    </row>
    <row r="9948" spans="14:17">
      <c r="N9948" s="30"/>
      <c r="Q9948" s="30"/>
    </row>
    <row r="9949" spans="14:17">
      <c r="N9949" s="30"/>
      <c r="Q9949" s="30"/>
    </row>
    <row r="9950" spans="14:17">
      <c r="N9950" s="30"/>
      <c r="Q9950" s="30"/>
    </row>
    <row r="9951" spans="14:17">
      <c r="N9951" s="30"/>
      <c r="Q9951" s="30"/>
    </row>
    <row r="9952" spans="14:17">
      <c r="N9952" s="30"/>
      <c r="Q9952" s="30"/>
    </row>
    <row r="9953" spans="14:17">
      <c r="N9953" s="30"/>
      <c r="Q9953" s="30"/>
    </row>
    <row r="9954" spans="14:17">
      <c r="N9954" s="30"/>
      <c r="Q9954" s="30"/>
    </row>
    <row r="9955" spans="14:17">
      <c r="N9955" s="30"/>
      <c r="Q9955" s="30"/>
    </row>
    <row r="9956" spans="14:17">
      <c r="N9956" s="30"/>
      <c r="Q9956" s="30"/>
    </row>
    <row r="9957" spans="14:17">
      <c r="N9957" s="30"/>
      <c r="Q9957" s="30"/>
    </row>
    <row r="9958" spans="14:17">
      <c r="N9958" s="30"/>
      <c r="Q9958" s="30"/>
    </row>
    <row r="9959" spans="14:17">
      <c r="N9959" s="30"/>
      <c r="Q9959" s="30"/>
    </row>
    <row r="9960" spans="14:17">
      <c r="N9960" s="30"/>
      <c r="Q9960" s="30"/>
    </row>
    <row r="9961" spans="14:17">
      <c r="N9961" s="30"/>
      <c r="Q9961" s="30"/>
    </row>
    <row r="9962" spans="14:17">
      <c r="N9962" s="30"/>
      <c r="Q9962" s="30"/>
    </row>
    <row r="9963" spans="14:17">
      <c r="N9963" s="30"/>
      <c r="Q9963" s="30"/>
    </row>
    <row r="9964" spans="14:17">
      <c r="N9964" s="30"/>
      <c r="Q9964" s="30"/>
    </row>
    <row r="9965" spans="14:17">
      <c r="N9965" s="30"/>
      <c r="Q9965" s="30"/>
    </row>
    <row r="9966" spans="14:17">
      <c r="N9966" s="30"/>
      <c r="Q9966" s="30"/>
    </row>
    <row r="9967" spans="14:17">
      <c r="N9967" s="30"/>
      <c r="Q9967" s="30"/>
    </row>
    <row r="9968" spans="14:17">
      <c r="N9968" s="30"/>
      <c r="Q9968" s="30"/>
    </row>
    <row r="9969" spans="14:17">
      <c r="N9969" s="30"/>
      <c r="Q9969" s="30"/>
    </row>
    <row r="9970" spans="14:17">
      <c r="N9970" s="30"/>
      <c r="Q9970" s="30"/>
    </row>
    <row r="9971" spans="14:17">
      <c r="N9971" s="30"/>
      <c r="Q9971" s="30"/>
    </row>
    <row r="9972" spans="14:17">
      <c r="N9972" s="30"/>
      <c r="Q9972" s="30"/>
    </row>
    <row r="9973" spans="14:17">
      <c r="N9973" s="30"/>
      <c r="Q9973" s="30"/>
    </row>
    <row r="9974" spans="14:17">
      <c r="N9974" s="30"/>
      <c r="Q9974" s="30"/>
    </row>
    <row r="9975" spans="14:17">
      <c r="N9975" s="30"/>
      <c r="Q9975" s="30"/>
    </row>
    <row r="9976" spans="14:17">
      <c r="N9976" s="30"/>
      <c r="Q9976" s="30"/>
    </row>
    <row r="9977" spans="14:17">
      <c r="N9977" s="30"/>
      <c r="Q9977" s="30"/>
    </row>
    <row r="9978" spans="14:17">
      <c r="N9978" s="30"/>
      <c r="Q9978" s="30"/>
    </row>
    <row r="9979" spans="14:17">
      <c r="N9979" s="30"/>
      <c r="Q9979" s="30"/>
    </row>
    <row r="9980" spans="14:17">
      <c r="N9980" s="30"/>
      <c r="Q9980" s="30"/>
    </row>
    <row r="9981" spans="14:17">
      <c r="N9981" s="30"/>
      <c r="Q9981" s="30"/>
    </row>
    <row r="9982" spans="14:17">
      <c r="N9982" s="30"/>
      <c r="Q9982" s="30"/>
    </row>
    <row r="9983" spans="14:17">
      <c r="N9983" s="30"/>
      <c r="Q9983" s="30"/>
    </row>
    <row r="9984" spans="14:17">
      <c r="N9984" s="30"/>
      <c r="Q9984" s="30"/>
    </row>
    <row r="9985" spans="14:17">
      <c r="N9985" s="30"/>
      <c r="Q9985" s="30"/>
    </row>
    <row r="9986" spans="14:17">
      <c r="N9986" s="30"/>
      <c r="Q9986" s="30"/>
    </row>
    <row r="9987" spans="14:17">
      <c r="N9987" s="30"/>
      <c r="Q9987" s="30"/>
    </row>
    <row r="9988" spans="14:17">
      <c r="N9988" s="30"/>
      <c r="Q9988" s="30"/>
    </row>
    <row r="9989" spans="14:17">
      <c r="N9989" s="30"/>
      <c r="Q9989" s="30"/>
    </row>
    <row r="9990" spans="14:17">
      <c r="N9990" s="30"/>
      <c r="Q9990" s="30"/>
    </row>
    <row r="9991" spans="14:17">
      <c r="N9991" s="30"/>
      <c r="Q9991" s="30"/>
    </row>
    <row r="9992" spans="14:17">
      <c r="N9992" s="30"/>
      <c r="Q9992" s="30"/>
    </row>
    <row r="9993" spans="14:17">
      <c r="N9993" s="30"/>
      <c r="Q9993" s="30"/>
    </row>
    <row r="9994" spans="14:17">
      <c r="N9994" s="30"/>
      <c r="Q9994" s="30"/>
    </row>
    <row r="9995" spans="14:17">
      <c r="N9995" s="30"/>
      <c r="Q9995" s="30"/>
    </row>
    <row r="9996" spans="14:17">
      <c r="N9996" s="30"/>
      <c r="Q9996" s="30"/>
    </row>
    <row r="9997" spans="14:17">
      <c r="N9997" s="30"/>
      <c r="Q9997" s="30"/>
    </row>
    <row r="9998" spans="14:17">
      <c r="N9998" s="30"/>
      <c r="Q9998" s="30"/>
    </row>
    <row r="9999" spans="14:17">
      <c r="N9999" s="30"/>
      <c r="Q9999" s="30"/>
    </row>
    <row r="10000" spans="14:17">
      <c r="N10000" s="30"/>
      <c r="Q10000" s="30"/>
    </row>
    <row r="10001" spans="14:17">
      <c r="N10001" s="30"/>
      <c r="Q10001" s="30"/>
    </row>
    <row r="10002" spans="14:17">
      <c r="N10002" s="30"/>
      <c r="Q10002" s="30"/>
    </row>
    <row r="10003" spans="14:17">
      <c r="N10003" s="30"/>
      <c r="Q10003" s="30"/>
    </row>
    <row r="10004" spans="14:17">
      <c r="N10004" s="30"/>
      <c r="Q10004" s="30"/>
    </row>
    <row r="10005" spans="14:17">
      <c r="N10005" s="30"/>
      <c r="Q10005" s="30"/>
    </row>
    <row r="10006" spans="14:17">
      <c r="N10006" s="30"/>
      <c r="Q10006" s="30"/>
    </row>
    <row r="10007" spans="14:17">
      <c r="N10007" s="30"/>
      <c r="Q10007" s="30"/>
    </row>
    <row r="10008" spans="14:17">
      <c r="N10008" s="30"/>
      <c r="Q10008" s="30"/>
    </row>
    <row r="10009" spans="14:17">
      <c r="N10009" s="30"/>
      <c r="Q10009" s="30"/>
    </row>
    <row r="10010" spans="14:17">
      <c r="N10010" s="30"/>
      <c r="Q10010" s="30"/>
    </row>
    <row r="10011" spans="14:17">
      <c r="N10011" s="30"/>
      <c r="Q10011" s="30"/>
    </row>
    <row r="10012" spans="14:17">
      <c r="N10012" s="30"/>
      <c r="Q10012" s="30"/>
    </row>
    <row r="10013" spans="14:17">
      <c r="N10013" s="30"/>
      <c r="Q10013" s="30"/>
    </row>
    <row r="10014" spans="14:17">
      <c r="N10014" s="30"/>
      <c r="Q10014" s="30"/>
    </row>
    <row r="10015" spans="14:17">
      <c r="N10015" s="30"/>
      <c r="Q10015" s="30"/>
    </row>
    <row r="10016" spans="14:17">
      <c r="N10016" s="30"/>
      <c r="Q10016" s="30"/>
    </row>
    <row r="10017" spans="14:17">
      <c r="N10017" s="30"/>
      <c r="Q10017" s="30"/>
    </row>
    <row r="10018" spans="14:17">
      <c r="N10018" s="30"/>
      <c r="Q10018" s="30"/>
    </row>
    <row r="10019" spans="14:17">
      <c r="N10019" s="30"/>
      <c r="Q10019" s="30"/>
    </row>
    <row r="10020" spans="14:17">
      <c r="N10020" s="30"/>
      <c r="Q10020" s="30"/>
    </row>
    <row r="10021" spans="14:17">
      <c r="N10021" s="30"/>
      <c r="Q10021" s="30"/>
    </row>
    <row r="10022" spans="14:17">
      <c r="N10022" s="30"/>
      <c r="Q10022" s="30"/>
    </row>
    <row r="10023" spans="14:17">
      <c r="N10023" s="30"/>
      <c r="Q10023" s="30"/>
    </row>
    <row r="10024" spans="14:17">
      <c r="N10024" s="30"/>
      <c r="Q10024" s="30"/>
    </row>
    <row r="10025" spans="14:17">
      <c r="N10025" s="30"/>
      <c r="Q10025" s="30"/>
    </row>
    <row r="10026" spans="14:17">
      <c r="N10026" s="30"/>
      <c r="Q10026" s="30"/>
    </row>
    <row r="10027" spans="14:17">
      <c r="N10027" s="30"/>
      <c r="Q10027" s="30"/>
    </row>
    <row r="10028" spans="14:17">
      <c r="N10028" s="30"/>
      <c r="Q10028" s="30"/>
    </row>
    <row r="10029" spans="14:17">
      <c r="N10029" s="30"/>
      <c r="Q10029" s="30"/>
    </row>
    <row r="10030" spans="14:17">
      <c r="N10030" s="30"/>
      <c r="Q10030" s="30"/>
    </row>
    <row r="10031" spans="14:17">
      <c r="N10031" s="30"/>
      <c r="Q10031" s="30"/>
    </row>
    <row r="10032" spans="14:17">
      <c r="N10032" s="30"/>
      <c r="Q10032" s="30"/>
    </row>
    <row r="10033" spans="14:17">
      <c r="N10033" s="30"/>
      <c r="Q10033" s="30"/>
    </row>
    <row r="10034" spans="14:17">
      <c r="N10034" s="30"/>
      <c r="Q10034" s="30"/>
    </row>
    <row r="10035" spans="14:17">
      <c r="N10035" s="30"/>
      <c r="Q10035" s="30"/>
    </row>
    <row r="10036" spans="14:17">
      <c r="N10036" s="30"/>
      <c r="Q10036" s="30"/>
    </row>
    <row r="10037" spans="14:17">
      <c r="N10037" s="30"/>
      <c r="Q10037" s="30"/>
    </row>
    <row r="10038" spans="14:17">
      <c r="N10038" s="30"/>
      <c r="Q10038" s="30"/>
    </row>
    <row r="10039" spans="14:17">
      <c r="N10039" s="30"/>
      <c r="Q10039" s="30"/>
    </row>
    <row r="10040" spans="14:17">
      <c r="N10040" s="30"/>
      <c r="Q10040" s="30"/>
    </row>
    <row r="10041" spans="14:17">
      <c r="N10041" s="30"/>
      <c r="Q10041" s="30"/>
    </row>
    <row r="10042" spans="14:17">
      <c r="N10042" s="30"/>
      <c r="Q10042" s="30"/>
    </row>
    <row r="10043" spans="14:17">
      <c r="N10043" s="30"/>
      <c r="Q10043" s="30"/>
    </row>
    <row r="10044" spans="14:17">
      <c r="N10044" s="30"/>
      <c r="Q10044" s="30"/>
    </row>
    <row r="10045" spans="14:17">
      <c r="N10045" s="30"/>
      <c r="Q10045" s="30"/>
    </row>
    <row r="10046" spans="14:17">
      <c r="N10046" s="30"/>
      <c r="Q10046" s="30"/>
    </row>
    <row r="10047" spans="14:17">
      <c r="N10047" s="30"/>
      <c r="Q10047" s="30"/>
    </row>
    <row r="10048" spans="14:17">
      <c r="N10048" s="30"/>
      <c r="Q10048" s="30"/>
    </row>
    <row r="10049" spans="14:17">
      <c r="N10049" s="30"/>
      <c r="Q10049" s="30"/>
    </row>
    <row r="10050" spans="14:17">
      <c r="N10050" s="30"/>
      <c r="Q10050" s="30"/>
    </row>
    <row r="10051" spans="14:17">
      <c r="N10051" s="30"/>
      <c r="Q10051" s="30"/>
    </row>
    <row r="10052" spans="14:17">
      <c r="N10052" s="30"/>
      <c r="Q10052" s="30"/>
    </row>
    <row r="10053" spans="14:17">
      <c r="N10053" s="30"/>
      <c r="Q10053" s="30"/>
    </row>
    <row r="10054" spans="14:17">
      <c r="N10054" s="30"/>
      <c r="Q10054" s="30"/>
    </row>
    <row r="10055" spans="14:17">
      <c r="N10055" s="30"/>
      <c r="Q10055" s="30"/>
    </row>
    <row r="10056" spans="14:17">
      <c r="N10056" s="30"/>
      <c r="Q10056" s="30"/>
    </row>
    <row r="10057" spans="14:17">
      <c r="N10057" s="30"/>
      <c r="Q10057" s="30"/>
    </row>
    <row r="10058" spans="14:17">
      <c r="N10058" s="30"/>
      <c r="Q10058" s="30"/>
    </row>
    <row r="10059" spans="14:17">
      <c r="N10059" s="30"/>
      <c r="Q10059" s="30"/>
    </row>
    <row r="10060" spans="14:17">
      <c r="N10060" s="30"/>
      <c r="Q10060" s="30"/>
    </row>
    <row r="10061" spans="14:17">
      <c r="N10061" s="30"/>
      <c r="Q10061" s="30"/>
    </row>
    <row r="10062" spans="14:17">
      <c r="N10062" s="30"/>
      <c r="Q10062" s="30"/>
    </row>
    <row r="10063" spans="14:17">
      <c r="N10063" s="30"/>
      <c r="Q10063" s="30"/>
    </row>
    <row r="10064" spans="14:17">
      <c r="N10064" s="30"/>
      <c r="Q10064" s="30"/>
    </row>
    <row r="10065" spans="14:17">
      <c r="N10065" s="30"/>
      <c r="Q10065" s="30"/>
    </row>
    <row r="10066" spans="14:17">
      <c r="N10066" s="30"/>
      <c r="Q10066" s="30"/>
    </row>
    <row r="10067" spans="14:17">
      <c r="N10067" s="30"/>
      <c r="Q10067" s="30"/>
    </row>
    <row r="10068" spans="14:17">
      <c r="N10068" s="30"/>
      <c r="Q10068" s="30"/>
    </row>
    <row r="10069" spans="14:17">
      <c r="N10069" s="30"/>
      <c r="Q10069" s="30"/>
    </row>
    <row r="10070" spans="14:17">
      <c r="N10070" s="30"/>
      <c r="Q10070" s="30"/>
    </row>
    <row r="10071" spans="14:17">
      <c r="N10071" s="30"/>
      <c r="Q10071" s="30"/>
    </row>
    <row r="10072" spans="14:17">
      <c r="N10072" s="30"/>
      <c r="Q10072" s="30"/>
    </row>
    <row r="10073" spans="14:17">
      <c r="N10073" s="30"/>
      <c r="Q10073" s="30"/>
    </row>
    <row r="10074" spans="14:17">
      <c r="N10074" s="30"/>
      <c r="Q10074" s="30"/>
    </row>
    <row r="10075" spans="14:17">
      <c r="N10075" s="30"/>
      <c r="Q10075" s="30"/>
    </row>
    <row r="10076" spans="14:17">
      <c r="N10076" s="30"/>
      <c r="Q10076" s="30"/>
    </row>
    <row r="10077" spans="14:17">
      <c r="N10077" s="30"/>
      <c r="Q10077" s="30"/>
    </row>
    <row r="10078" spans="14:17">
      <c r="N10078" s="30"/>
      <c r="Q10078" s="30"/>
    </row>
    <row r="10079" spans="14:17">
      <c r="N10079" s="30"/>
      <c r="Q10079" s="30"/>
    </row>
    <row r="10080" spans="14:17">
      <c r="N10080" s="30"/>
      <c r="Q10080" s="30"/>
    </row>
    <row r="10081" spans="14:17">
      <c r="N10081" s="30"/>
      <c r="Q10081" s="30"/>
    </row>
    <row r="10082" spans="14:17">
      <c r="N10082" s="30"/>
      <c r="Q10082" s="30"/>
    </row>
    <row r="10083" spans="14:17">
      <c r="N10083" s="30"/>
      <c r="Q10083" s="30"/>
    </row>
    <row r="10084" spans="14:17">
      <c r="N10084" s="30"/>
      <c r="Q10084" s="30"/>
    </row>
    <row r="10085" spans="14:17">
      <c r="N10085" s="30"/>
      <c r="Q10085" s="30"/>
    </row>
    <row r="10086" spans="14:17">
      <c r="N10086" s="30"/>
      <c r="Q10086" s="30"/>
    </row>
    <row r="10087" spans="14:17">
      <c r="N10087" s="30"/>
      <c r="Q10087" s="30"/>
    </row>
    <row r="10088" spans="14:17">
      <c r="N10088" s="30"/>
      <c r="Q10088" s="30"/>
    </row>
    <row r="10089" spans="14:17">
      <c r="N10089" s="30"/>
      <c r="Q10089" s="30"/>
    </row>
    <row r="10090" spans="14:17">
      <c r="N10090" s="30"/>
      <c r="Q10090" s="30"/>
    </row>
    <row r="10091" spans="14:17">
      <c r="N10091" s="30"/>
      <c r="Q10091" s="30"/>
    </row>
    <row r="10092" spans="14:17">
      <c r="N10092" s="30"/>
      <c r="Q10092" s="30"/>
    </row>
    <row r="10093" spans="14:17">
      <c r="N10093" s="30"/>
      <c r="Q10093" s="30"/>
    </row>
    <row r="10094" spans="14:17">
      <c r="N10094" s="30"/>
      <c r="Q10094" s="30"/>
    </row>
    <row r="10095" spans="14:17">
      <c r="N10095" s="30"/>
      <c r="Q10095" s="30"/>
    </row>
    <row r="10096" spans="14:17">
      <c r="N10096" s="30"/>
      <c r="Q10096" s="30"/>
    </row>
    <row r="10097" spans="14:17">
      <c r="N10097" s="30"/>
      <c r="Q10097" s="30"/>
    </row>
    <row r="10098" spans="14:17">
      <c r="N10098" s="30"/>
      <c r="Q10098" s="30"/>
    </row>
    <row r="10099" spans="14:17">
      <c r="N10099" s="30"/>
      <c r="Q10099" s="30"/>
    </row>
    <row r="10100" spans="14:17">
      <c r="N10100" s="30"/>
      <c r="Q10100" s="30"/>
    </row>
    <row r="10101" spans="14:17">
      <c r="N10101" s="30"/>
      <c r="Q10101" s="30"/>
    </row>
    <row r="10102" spans="14:17">
      <c r="N10102" s="30"/>
      <c r="Q10102" s="30"/>
    </row>
    <row r="10103" spans="14:17">
      <c r="N10103" s="30"/>
      <c r="Q10103" s="30"/>
    </row>
    <row r="10104" spans="14:17">
      <c r="N10104" s="30"/>
      <c r="Q10104" s="30"/>
    </row>
    <row r="10105" spans="14:17">
      <c r="N10105" s="30"/>
      <c r="Q10105" s="30"/>
    </row>
    <row r="10106" spans="14:17">
      <c r="N10106" s="30"/>
      <c r="Q10106" s="30"/>
    </row>
    <row r="10107" spans="14:17">
      <c r="N10107" s="30"/>
      <c r="Q10107" s="30"/>
    </row>
    <row r="10108" spans="14:17">
      <c r="N10108" s="30"/>
      <c r="Q10108" s="30"/>
    </row>
    <row r="10109" spans="14:17">
      <c r="N10109" s="30"/>
      <c r="Q10109" s="30"/>
    </row>
    <row r="10110" spans="14:17">
      <c r="N10110" s="30"/>
      <c r="Q10110" s="30"/>
    </row>
    <row r="10111" spans="14:17">
      <c r="N10111" s="30"/>
      <c r="Q10111" s="30"/>
    </row>
    <row r="10112" spans="14:17">
      <c r="N10112" s="30"/>
      <c r="Q10112" s="30"/>
    </row>
    <row r="10113" spans="14:17">
      <c r="N10113" s="30"/>
      <c r="Q10113" s="30"/>
    </row>
    <row r="10114" spans="14:17">
      <c r="N10114" s="30"/>
      <c r="Q10114" s="30"/>
    </row>
    <row r="10115" spans="14:17">
      <c r="N10115" s="30"/>
      <c r="Q10115" s="30"/>
    </row>
    <row r="10116" spans="14:17">
      <c r="N10116" s="30"/>
      <c r="Q10116" s="30"/>
    </row>
    <row r="10117" spans="14:17">
      <c r="N10117" s="30"/>
      <c r="Q10117" s="30"/>
    </row>
    <row r="10118" spans="14:17">
      <c r="N10118" s="30"/>
      <c r="Q10118" s="30"/>
    </row>
    <row r="10119" spans="14:17">
      <c r="N10119" s="30"/>
      <c r="Q10119" s="30"/>
    </row>
    <row r="10120" spans="14:17">
      <c r="N10120" s="30"/>
      <c r="Q10120" s="30"/>
    </row>
    <row r="10121" spans="14:17">
      <c r="N10121" s="30"/>
      <c r="Q10121" s="30"/>
    </row>
    <row r="10122" spans="14:17">
      <c r="N10122" s="30"/>
      <c r="Q10122" s="30"/>
    </row>
    <row r="10123" spans="14:17">
      <c r="N10123" s="30"/>
      <c r="Q10123" s="30"/>
    </row>
    <row r="10124" spans="14:17">
      <c r="N10124" s="30"/>
      <c r="Q10124" s="30"/>
    </row>
    <row r="10125" spans="14:17">
      <c r="N10125" s="30"/>
      <c r="Q10125" s="30"/>
    </row>
    <row r="10126" spans="14:17">
      <c r="N10126" s="30"/>
      <c r="Q10126" s="30"/>
    </row>
    <row r="10127" spans="14:17">
      <c r="N10127" s="30"/>
      <c r="Q10127" s="30"/>
    </row>
    <row r="10128" spans="14:17">
      <c r="N10128" s="30"/>
      <c r="Q10128" s="30"/>
    </row>
    <row r="10129" spans="14:17">
      <c r="N10129" s="30"/>
      <c r="Q10129" s="30"/>
    </row>
    <row r="10130" spans="14:17">
      <c r="N10130" s="30"/>
      <c r="Q10130" s="30"/>
    </row>
    <row r="10131" spans="14:17">
      <c r="N10131" s="30"/>
      <c r="Q10131" s="30"/>
    </row>
    <row r="10132" spans="14:17">
      <c r="N10132" s="30"/>
      <c r="Q10132" s="30"/>
    </row>
    <row r="10133" spans="14:17">
      <c r="N10133" s="30"/>
      <c r="Q10133" s="30"/>
    </row>
    <row r="10134" spans="14:17">
      <c r="N10134" s="30"/>
      <c r="Q10134" s="30"/>
    </row>
    <row r="10135" spans="14:17">
      <c r="N10135" s="30"/>
      <c r="Q10135" s="30"/>
    </row>
    <row r="10136" spans="14:17">
      <c r="N10136" s="30"/>
      <c r="Q10136" s="30"/>
    </row>
    <row r="10137" spans="14:17">
      <c r="N10137" s="30"/>
      <c r="Q10137" s="30"/>
    </row>
    <row r="10138" spans="14:17">
      <c r="N10138" s="30"/>
      <c r="Q10138" s="30"/>
    </row>
    <row r="10139" spans="14:17">
      <c r="N10139" s="30"/>
      <c r="Q10139" s="30"/>
    </row>
    <row r="10140" spans="14:17">
      <c r="N10140" s="30"/>
      <c r="Q10140" s="30"/>
    </row>
    <row r="10141" spans="14:17">
      <c r="N10141" s="30"/>
      <c r="Q10141" s="30"/>
    </row>
    <row r="10142" spans="14:17">
      <c r="N10142" s="30"/>
      <c r="Q10142" s="30"/>
    </row>
    <row r="10143" spans="14:17">
      <c r="N10143" s="30"/>
      <c r="Q10143" s="30"/>
    </row>
    <row r="10144" spans="14:17">
      <c r="N10144" s="30"/>
      <c r="Q10144" s="30"/>
    </row>
    <row r="10145" spans="14:17">
      <c r="N10145" s="30"/>
      <c r="Q10145" s="30"/>
    </row>
    <row r="10146" spans="14:17">
      <c r="N10146" s="30"/>
      <c r="Q10146" s="30"/>
    </row>
    <row r="10147" spans="14:17">
      <c r="N10147" s="30"/>
      <c r="Q10147" s="30"/>
    </row>
    <row r="10148" spans="14:17">
      <c r="N10148" s="30"/>
      <c r="Q10148" s="30"/>
    </row>
    <row r="10149" spans="14:17">
      <c r="N10149" s="30"/>
      <c r="Q10149" s="30"/>
    </row>
    <row r="10150" spans="14:17">
      <c r="N10150" s="30"/>
      <c r="Q10150" s="30"/>
    </row>
    <row r="10151" spans="14:17">
      <c r="N10151" s="30"/>
      <c r="Q10151" s="30"/>
    </row>
    <row r="10152" spans="14:17">
      <c r="N10152" s="30"/>
      <c r="Q10152" s="30"/>
    </row>
    <row r="10153" spans="14:17">
      <c r="N10153" s="30"/>
      <c r="Q10153" s="30"/>
    </row>
    <row r="10154" spans="14:17">
      <c r="N10154" s="30"/>
      <c r="Q10154" s="30"/>
    </row>
    <row r="10155" spans="14:17">
      <c r="N10155" s="30"/>
      <c r="Q10155" s="30"/>
    </row>
    <row r="10156" spans="14:17">
      <c r="N10156" s="30"/>
      <c r="Q10156" s="30"/>
    </row>
    <row r="10157" spans="14:17">
      <c r="N10157" s="30"/>
      <c r="Q10157" s="30"/>
    </row>
    <row r="10158" spans="14:17">
      <c r="N10158" s="30"/>
      <c r="Q10158" s="30"/>
    </row>
    <row r="10159" spans="14:17">
      <c r="N10159" s="30"/>
      <c r="Q10159" s="30"/>
    </row>
    <row r="10160" spans="14:17">
      <c r="N10160" s="30"/>
      <c r="Q10160" s="30"/>
    </row>
    <row r="10161" spans="14:17">
      <c r="N10161" s="30"/>
      <c r="Q10161" s="30"/>
    </row>
    <row r="10162" spans="14:17">
      <c r="N10162" s="30"/>
      <c r="Q10162" s="30"/>
    </row>
    <row r="10163" spans="14:17">
      <c r="N10163" s="30"/>
      <c r="Q10163" s="30"/>
    </row>
    <row r="10164" spans="14:17">
      <c r="N10164" s="30"/>
      <c r="Q10164" s="30"/>
    </row>
    <row r="10165" spans="14:17">
      <c r="N10165" s="30"/>
      <c r="Q10165" s="30"/>
    </row>
    <row r="10166" spans="14:17">
      <c r="N10166" s="30"/>
      <c r="Q10166" s="30"/>
    </row>
    <row r="10167" spans="14:17">
      <c r="N10167" s="30"/>
      <c r="Q10167" s="30"/>
    </row>
    <row r="10168" spans="14:17">
      <c r="N10168" s="30"/>
      <c r="Q10168" s="30"/>
    </row>
    <row r="10169" spans="14:17">
      <c r="N10169" s="30"/>
      <c r="Q10169" s="30"/>
    </row>
    <row r="10170" spans="14:17">
      <c r="N10170" s="30"/>
      <c r="Q10170" s="30"/>
    </row>
    <row r="10171" spans="14:17">
      <c r="N10171" s="30"/>
      <c r="Q10171" s="30"/>
    </row>
    <row r="10172" spans="14:17">
      <c r="N10172" s="30"/>
      <c r="Q10172" s="30"/>
    </row>
    <row r="10173" spans="14:17">
      <c r="N10173" s="30"/>
      <c r="Q10173" s="30"/>
    </row>
    <row r="10174" spans="14:17">
      <c r="N10174" s="30"/>
      <c r="Q10174" s="30"/>
    </row>
    <row r="10175" spans="14:17">
      <c r="N10175" s="30"/>
      <c r="Q10175" s="30"/>
    </row>
    <row r="10176" spans="14:17">
      <c r="N10176" s="30"/>
      <c r="Q10176" s="30"/>
    </row>
    <row r="10177" spans="14:17">
      <c r="N10177" s="30"/>
      <c r="Q10177" s="30"/>
    </row>
    <row r="10178" spans="14:17">
      <c r="N10178" s="30"/>
      <c r="Q10178" s="30"/>
    </row>
    <row r="10179" spans="14:17">
      <c r="N10179" s="30"/>
      <c r="Q10179" s="30"/>
    </row>
    <row r="10180" spans="14:17">
      <c r="N10180" s="30"/>
      <c r="Q10180" s="30"/>
    </row>
    <row r="10181" spans="14:17">
      <c r="N10181" s="30"/>
      <c r="Q10181" s="30"/>
    </row>
    <row r="10182" spans="14:17">
      <c r="N10182" s="30"/>
      <c r="Q10182" s="30"/>
    </row>
    <row r="10183" spans="14:17">
      <c r="N10183" s="30"/>
      <c r="Q10183" s="30"/>
    </row>
    <row r="10184" spans="14:17">
      <c r="N10184" s="30"/>
      <c r="Q10184" s="30"/>
    </row>
    <row r="10185" spans="14:17">
      <c r="N10185" s="30"/>
      <c r="Q10185" s="30"/>
    </row>
    <row r="10186" spans="14:17">
      <c r="N10186" s="30"/>
      <c r="Q10186" s="30"/>
    </row>
    <row r="10187" spans="14:17">
      <c r="N10187" s="30"/>
      <c r="Q10187" s="30"/>
    </row>
    <row r="10188" spans="14:17">
      <c r="N10188" s="30"/>
      <c r="Q10188" s="30"/>
    </row>
    <row r="10189" spans="14:17">
      <c r="N10189" s="30"/>
      <c r="Q10189" s="30"/>
    </row>
    <row r="10190" spans="14:17">
      <c r="N10190" s="30"/>
      <c r="Q10190" s="30"/>
    </row>
    <row r="10191" spans="14:17">
      <c r="N10191" s="30"/>
      <c r="Q10191" s="30"/>
    </row>
    <row r="10192" spans="14:17">
      <c r="N10192" s="30"/>
      <c r="Q10192" s="30"/>
    </row>
    <row r="10193" spans="14:17">
      <c r="N10193" s="30"/>
      <c r="Q10193" s="30"/>
    </row>
    <row r="10194" spans="14:17">
      <c r="N10194" s="30"/>
      <c r="Q10194" s="30"/>
    </row>
    <row r="10195" spans="14:17">
      <c r="N10195" s="30"/>
      <c r="Q10195" s="30"/>
    </row>
    <row r="10196" spans="14:17">
      <c r="N10196" s="30"/>
      <c r="Q10196" s="30"/>
    </row>
    <row r="10197" spans="14:17">
      <c r="N10197" s="30"/>
      <c r="Q10197" s="30"/>
    </row>
    <row r="10198" spans="14:17">
      <c r="N10198" s="30"/>
      <c r="Q10198" s="30"/>
    </row>
    <row r="10199" spans="14:17">
      <c r="N10199" s="30"/>
      <c r="Q10199" s="30"/>
    </row>
    <row r="10200" spans="14:17">
      <c r="N10200" s="30"/>
      <c r="Q10200" s="30"/>
    </row>
    <row r="10201" spans="14:17">
      <c r="N10201" s="30"/>
      <c r="Q10201" s="30"/>
    </row>
    <row r="10202" spans="14:17">
      <c r="N10202" s="30"/>
      <c r="Q10202" s="30"/>
    </row>
    <row r="10203" spans="14:17">
      <c r="N10203" s="30"/>
      <c r="Q10203" s="30"/>
    </row>
    <row r="10204" spans="14:17">
      <c r="N10204" s="30"/>
      <c r="Q10204" s="30"/>
    </row>
    <row r="10205" spans="14:17">
      <c r="N10205" s="30"/>
      <c r="Q10205" s="30"/>
    </row>
    <row r="10206" spans="14:17">
      <c r="N10206" s="30"/>
      <c r="Q10206" s="30"/>
    </row>
    <row r="10207" spans="14:17">
      <c r="N10207" s="30"/>
      <c r="Q10207" s="30"/>
    </row>
    <row r="10208" spans="14:17">
      <c r="N10208" s="30"/>
      <c r="Q10208" s="30"/>
    </row>
    <row r="10209" spans="14:17">
      <c r="N10209" s="30"/>
      <c r="Q10209" s="30"/>
    </row>
    <row r="10210" spans="14:17">
      <c r="N10210" s="30"/>
      <c r="Q10210" s="30"/>
    </row>
    <row r="10211" spans="14:17">
      <c r="N10211" s="30"/>
      <c r="Q10211" s="30"/>
    </row>
    <row r="10212" spans="14:17">
      <c r="N10212" s="30"/>
      <c r="Q10212" s="30"/>
    </row>
    <row r="10213" spans="14:17">
      <c r="N10213" s="30"/>
      <c r="Q10213" s="30"/>
    </row>
    <row r="10214" spans="14:17">
      <c r="N10214" s="30"/>
      <c r="Q10214" s="30"/>
    </row>
    <row r="10215" spans="14:17">
      <c r="N10215" s="30"/>
      <c r="Q10215" s="30"/>
    </row>
    <row r="10216" spans="14:17">
      <c r="N10216" s="30"/>
      <c r="Q10216" s="30"/>
    </row>
    <row r="10217" spans="14:17">
      <c r="N10217" s="30"/>
      <c r="Q10217" s="30"/>
    </row>
    <row r="10218" spans="14:17">
      <c r="N10218" s="30"/>
      <c r="Q10218" s="30"/>
    </row>
    <row r="10219" spans="14:17">
      <c r="N10219" s="30"/>
      <c r="Q10219" s="30"/>
    </row>
    <row r="10220" spans="14:17">
      <c r="N10220" s="30"/>
      <c r="Q10220" s="30"/>
    </row>
    <row r="10221" spans="14:17">
      <c r="N10221" s="30"/>
      <c r="Q10221" s="30"/>
    </row>
    <row r="10222" spans="14:17">
      <c r="N10222" s="30"/>
      <c r="Q10222" s="30"/>
    </row>
    <row r="10223" spans="14:17">
      <c r="N10223" s="30"/>
      <c r="Q10223" s="30"/>
    </row>
    <row r="10224" spans="14:17">
      <c r="N10224" s="30"/>
      <c r="Q10224" s="30"/>
    </row>
    <row r="10225" spans="14:17">
      <c r="N10225" s="30"/>
      <c r="Q10225" s="30"/>
    </row>
    <row r="10226" spans="14:17">
      <c r="N10226" s="30"/>
      <c r="Q10226" s="30"/>
    </row>
    <row r="10227" spans="14:17">
      <c r="N10227" s="30"/>
      <c r="Q10227" s="30"/>
    </row>
    <row r="10228" spans="14:17">
      <c r="N10228" s="30"/>
      <c r="Q10228" s="30"/>
    </row>
    <row r="10229" spans="14:17">
      <c r="N10229" s="30"/>
      <c r="Q10229" s="30"/>
    </row>
    <row r="10230" spans="14:17">
      <c r="N10230" s="30"/>
      <c r="Q10230" s="30"/>
    </row>
    <row r="10231" spans="14:17">
      <c r="N10231" s="30"/>
      <c r="Q10231" s="30"/>
    </row>
    <row r="10232" spans="14:17">
      <c r="N10232" s="30"/>
      <c r="Q10232" s="30"/>
    </row>
    <row r="10233" spans="14:17">
      <c r="N10233" s="30"/>
      <c r="Q10233" s="30"/>
    </row>
    <row r="10234" spans="14:17">
      <c r="N10234" s="30"/>
      <c r="Q10234" s="30"/>
    </row>
    <row r="10235" spans="14:17">
      <c r="N10235" s="30"/>
      <c r="Q10235" s="30"/>
    </row>
    <row r="10236" spans="14:17">
      <c r="N10236" s="30"/>
      <c r="Q10236" s="30"/>
    </row>
    <row r="10237" spans="14:17">
      <c r="N10237" s="30"/>
      <c r="Q10237" s="30"/>
    </row>
    <row r="10238" spans="14:17">
      <c r="N10238" s="30"/>
      <c r="Q10238" s="30"/>
    </row>
    <row r="10239" spans="14:17">
      <c r="N10239" s="30"/>
      <c r="Q10239" s="30"/>
    </row>
    <row r="10240" spans="14:17">
      <c r="N10240" s="30"/>
      <c r="Q10240" s="30"/>
    </row>
    <row r="10241" spans="14:17">
      <c r="N10241" s="30"/>
      <c r="Q10241" s="30"/>
    </row>
    <row r="10242" spans="14:17">
      <c r="N10242" s="30"/>
      <c r="Q10242" s="30"/>
    </row>
    <row r="10243" spans="14:17">
      <c r="N10243" s="30"/>
      <c r="Q10243" s="30"/>
    </row>
    <row r="10244" spans="14:17">
      <c r="N10244" s="30"/>
      <c r="Q10244" s="30"/>
    </row>
    <row r="10245" spans="14:17">
      <c r="N10245" s="30"/>
      <c r="Q10245" s="30"/>
    </row>
    <row r="10246" spans="14:17">
      <c r="N10246" s="30"/>
      <c r="Q10246" s="30"/>
    </row>
    <row r="10247" spans="14:17">
      <c r="N10247" s="30"/>
      <c r="Q10247" s="30"/>
    </row>
    <row r="10248" spans="14:17">
      <c r="N10248" s="30"/>
      <c r="Q10248" s="30"/>
    </row>
    <row r="10249" spans="14:17">
      <c r="N10249" s="30"/>
      <c r="Q10249" s="30"/>
    </row>
    <row r="10250" spans="14:17">
      <c r="N10250" s="30"/>
      <c r="Q10250" s="30"/>
    </row>
    <row r="10251" spans="14:17">
      <c r="N10251" s="30"/>
      <c r="Q10251" s="30"/>
    </row>
    <row r="10252" spans="14:17">
      <c r="N10252" s="30"/>
      <c r="Q10252" s="30"/>
    </row>
    <row r="10253" spans="14:17">
      <c r="N10253" s="30"/>
      <c r="Q10253" s="30"/>
    </row>
    <row r="10254" spans="14:17">
      <c r="N10254" s="30"/>
      <c r="Q10254" s="30"/>
    </row>
    <row r="10255" spans="14:17">
      <c r="N10255" s="30"/>
      <c r="Q10255" s="30"/>
    </row>
    <row r="10256" spans="14:17">
      <c r="N10256" s="30"/>
      <c r="Q10256" s="30"/>
    </row>
    <row r="10257" spans="14:17">
      <c r="N10257" s="30"/>
      <c r="Q10257" s="30"/>
    </row>
    <row r="10258" spans="14:17">
      <c r="N10258" s="30"/>
      <c r="Q10258" s="30"/>
    </row>
    <row r="10259" spans="14:17">
      <c r="N10259" s="30"/>
      <c r="Q10259" s="30"/>
    </row>
    <row r="10260" spans="14:17">
      <c r="N10260" s="30"/>
      <c r="Q10260" s="30"/>
    </row>
    <row r="10261" spans="14:17">
      <c r="N10261" s="30"/>
      <c r="Q10261" s="30"/>
    </row>
    <row r="10262" spans="14:17">
      <c r="N10262" s="30"/>
      <c r="Q10262" s="30"/>
    </row>
    <row r="10263" spans="14:17">
      <c r="N10263" s="30"/>
      <c r="Q10263" s="30"/>
    </row>
    <row r="10264" spans="14:17">
      <c r="N10264" s="30"/>
      <c r="Q10264" s="30"/>
    </row>
    <row r="10265" spans="14:17">
      <c r="N10265" s="30"/>
      <c r="Q10265" s="30"/>
    </row>
    <row r="10266" spans="14:17">
      <c r="N10266" s="30"/>
      <c r="Q10266" s="30"/>
    </row>
    <row r="10267" spans="14:17">
      <c r="N10267" s="30"/>
      <c r="Q10267" s="30"/>
    </row>
    <row r="10268" spans="14:17">
      <c r="N10268" s="30"/>
      <c r="Q10268" s="30"/>
    </row>
    <row r="10269" spans="14:17">
      <c r="N10269" s="30"/>
      <c r="Q10269" s="30"/>
    </row>
    <row r="10270" spans="14:17">
      <c r="N10270" s="30"/>
      <c r="Q10270" s="30"/>
    </row>
    <row r="10271" spans="14:17">
      <c r="N10271" s="30"/>
      <c r="Q10271" s="30"/>
    </row>
    <row r="10272" spans="14:17">
      <c r="N10272" s="30"/>
      <c r="Q10272" s="30"/>
    </row>
    <row r="10273" spans="14:17">
      <c r="N10273" s="30"/>
      <c r="Q10273" s="30"/>
    </row>
    <row r="10274" spans="14:17">
      <c r="N10274" s="30"/>
      <c r="Q10274" s="30"/>
    </row>
    <row r="10275" spans="14:17">
      <c r="N10275" s="30"/>
      <c r="Q10275" s="30"/>
    </row>
    <row r="10276" spans="14:17">
      <c r="N10276" s="30"/>
      <c r="Q10276" s="30"/>
    </row>
    <row r="10277" spans="14:17">
      <c r="N10277" s="30"/>
      <c r="Q10277" s="30"/>
    </row>
    <row r="10278" spans="14:17">
      <c r="N10278" s="30"/>
      <c r="Q10278" s="30"/>
    </row>
    <row r="10279" spans="14:17">
      <c r="N10279" s="30"/>
      <c r="Q10279" s="30"/>
    </row>
    <row r="10280" spans="14:17">
      <c r="N10280" s="30"/>
      <c r="Q10280" s="30"/>
    </row>
    <row r="10281" spans="14:17">
      <c r="N10281" s="30"/>
      <c r="Q10281" s="30"/>
    </row>
    <row r="10282" spans="14:17">
      <c r="N10282" s="30"/>
      <c r="Q10282" s="30"/>
    </row>
    <row r="10283" spans="14:17">
      <c r="N10283" s="30"/>
      <c r="Q10283" s="30"/>
    </row>
    <row r="10284" spans="14:17">
      <c r="N10284" s="30"/>
      <c r="Q10284" s="30"/>
    </row>
    <row r="10285" spans="14:17">
      <c r="N10285" s="30"/>
      <c r="Q10285" s="30"/>
    </row>
    <row r="10286" spans="14:17">
      <c r="N10286" s="30"/>
      <c r="Q10286" s="30"/>
    </row>
    <row r="10287" spans="14:17">
      <c r="N10287" s="30"/>
      <c r="Q10287" s="30"/>
    </row>
    <row r="10288" spans="14:17">
      <c r="N10288" s="30"/>
      <c r="Q10288" s="30"/>
    </row>
    <row r="10289" spans="14:17">
      <c r="N10289" s="30"/>
      <c r="Q10289" s="30"/>
    </row>
    <row r="10290" spans="14:17">
      <c r="N10290" s="30"/>
      <c r="Q10290" s="30"/>
    </row>
    <row r="10291" spans="14:17">
      <c r="N10291" s="30"/>
      <c r="Q10291" s="30"/>
    </row>
    <row r="10292" spans="14:17">
      <c r="N10292" s="30"/>
      <c r="Q10292" s="30"/>
    </row>
    <row r="10293" spans="14:17">
      <c r="N10293" s="30"/>
      <c r="Q10293" s="30"/>
    </row>
    <row r="10294" spans="14:17">
      <c r="N10294" s="30"/>
      <c r="Q10294" s="30"/>
    </row>
    <row r="10295" spans="14:17">
      <c r="N10295" s="30"/>
      <c r="Q10295" s="30"/>
    </row>
    <row r="10296" spans="14:17">
      <c r="N10296" s="30"/>
      <c r="Q10296" s="30"/>
    </row>
    <row r="10297" spans="14:17">
      <c r="N10297" s="30"/>
      <c r="Q10297" s="30"/>
    </row>
    <row r="10298" spans="14:17">
      <c r="N10298" s="30"/>
      <c r="Q10298" s="30"/>
    </row>
    <row r="10299" spans="14:17">
      <c r="N10299" s="30"/>
      <c r="Q10299" s="30"/>
    </row>
    <row r="10300" spans="14:17">
      <c r="N10300" s="30"/>
      <c r="Q10300" s="30"/>
    </row>
    <row r="10301" spans="14:17">
      <c r="N10301" s="30"/>
      <c r="Q10301" s="30"/>
    </row>
    <row r="10302" spans="14:17">
      <c r="N10302" s="30"/>
      <c r="Q10302" s="30"/>
    </row>
    <row r="10303" spans="14:17">
      <c r="N10303" s="30"/>
      <c r="Q10303" s="30"/>
    </row>
    <row r="10304" spans="14:17">
      <c r="N10304" s="30"/>
      <c r="Q10304" s="30"/>
    </row>
    <row r="10305" spans="14:17">
      <c r="N10305" s="30"/>
      <c r="Q10305" s="30"/>
    </row>
    <row r="10306" spans="14:17">
      <c r="N10306" s="30"/>
      <c r="Q10306" s="30"/>
    </row>
    <row r="10307" spans="14:17">
      <c r="N10307" s="30"/>
      <c r="Q10307" s="30"/>
    </row>
    <row r="10308" spans="14:17">
      <c r="N10308" s="30"/>
      <c r="Q10308" s="30"/>
    </row>
    <row r="10309" spans="14:17">
      <c r="N10309" s="30"/>
      <c r="Q10309" s="30"/>
    </row>
    <row r="10310" spans="14:17">
      <c r="N10310" s="30"/>
      <c r="Q10310" s="30"/>
    </row>
    <row r="10311" spans="14:17">
      <c r="N10311" s="30"/>
      <c r="Q10311" s="30"/>
    </row>
    <row r="10312" spans="14:17">
      <c r="N10312" s="30"/>
      <c r="Q10312" s="30"/>
    </row>
    <row r="10313" spans="14:17">
      <c r="N10313" s="30"/>
      <c r="Q10313" s="30"/>
    </row>
    <row r="10314" spans="14:17">
      <c r="N10314" s="30"/>
      <c r="Q10314" s="30"/>
    </row>
    <row r="10315" spans="14:17">
      <c r="N10315" s="30"/>
      <c r="Q10315" s="30"/>
    </row>
    <row r="10316" spans="14:17">
      <c r="N10316" s="30"/>
      <c r="Q10316" s="30"/>
    </row>
    <row r="10317" spans="14:17">
      <c r="N10317" s="30"/>
      <c r="Q10317" s="30"/>
    </row>
    <row r="10318" spans="14:17">
      <c r="N10318" s="30"/>
      <c r="Q10318" s="30"/>
    </row>
    <row r="10319" spans="14:17">
      <c r="N10319" s="30"/>
      <c r="Q10319" s="30"/>
    </row>
    <row r="10320" spans="14:17">
      <c r="N10320" s="30"/>
      <c r="Q10320" s="30"/>
    </row>
    <row r="10321" spans="14:17">
      <c r="N10321" s="30"/>
      <c r="Q10321" s="30"/>
    </row>
    <row r="10322" spans="14:17">
      <c r="N10322" s="30"/>
      <c r="Q10322" s="30"/>
    </row>
    <row r="10323" spans="14:17">
      <c r="N10323" s="30"/>
      <c r="Q10323" s="30"/>
    </row>
    <row r="10324" spans="14:17">
      <c r="N10324" s="30"/>
      <c r="Q10324" s="30"/>
    </row>
    <row r="10325" spans="14:17">
      <c r="N10325" s="30"/>
      <c r="Q10325" s="30"/>
    </row>
    <row r="10326" spans="14:17">
      <c r="N10326" s="30"/>
      <c r="Q10326" s="30"/>
    </row>
    <row r="10327" spans="14:17">
      <c r="N10327" s="30"/>
      <c r="Q10327" s="30"/>
    </row>
    <row r="10328" spans="14:17">
      <c r="N10328" s="30"/>
      <c r="Q10328" s="30"/>
    </row>
    <row r="10329" spans="14:17">
      <c r="N10329" s="30"/>
      <c r="Q10329" s="30"/>
    </row>
    <row r="10330" spans="14:17">
      <c r="N10330" s="30"/>
      <c r="Q10330" s="30"/>
    </row>
    <row r="10331" spans="14:17">
      <c r="N10331" s="30"/>
      <c r="Q10331" s="30"/>
    </row>
    <row r="10332" spans="14:17">
      <c r="N10332" s="30"/>
      <c r="Q10332" s="30"/>
    </row>
    <row r="10333" spans="14:17">
      <c r="N10333" s="30"/>
      <c r="Q10333" s="30"/>
    </row>
    <row r="10334" spans="14:17">
      <c r="N10334" s="30"/>
      <c r="Q10334" s="30"/>
    </row>
    <row r="10335" spans="14:17">
      <c r="N10335" s="30"/>
      <c r="Q10335" s="30"/>
    </row>
    <row r="10336" spans="14:17">
      <c r="N10336" s="30"/>
      <c r="Q10336" s="30"/>
    </row>
    <row r="10337" spans="14:17">
      <c r="N10337" s="30"/>
      <c r="Q10337" s="30"/>
    </row>
    <row r="10338" spans="14:17">
      <c r="N10338" s="30"/>
      <c r="Q10338" s="30"/>
    </row>
    <row r="10339" spans="14:17">
      <c r="N10339" s="30"/>
      <c r="Q10339" s="30"/>
    </row>
    <row r="10340" spans="14:17">
      <c r="N10340" s="30"/>
      <c r="Q10340" s="30"/>
    </row>
    <row r="10341" spans="14:17">
      <c r="N10341" s="30"/>
      <c r="Q10341" s="30"/>
    </row>
    <row r="10342" spans="14:17">
      <c r="N10342" s="30"/>
      <c r="Q10342" s="30"/>
    </row>
    <row r="10343" spans="14:17">
      <c r="N10343" s="30"/>
      <c r="Q10343" s="30"/>
    </row>
    <row r="10344" spans="14:17">
      <c r="N10344" s="30"/>
      <c r="Q10344" s="30"/>
    </row>
    <row r="10345" spans="14:17">
      <c r="N10345" s="30"/>
      <c r="Q10345" s="30"/>
    </row>
    <row r="10346" spans="14:17">
      <c r="N10346" s="30"/>
      <c r="Q10346" s="30"/>
    </row>
    <row r="10347" spans="14:17">
      <c r="N10347" s="30"/>
      <c r="Q10347" s="30"/>
    </row>
    <row r="10348" spans="14:17">
      <c r="N10348" s="30"/>
      <c r="Q10348" s="30"/>
    </row>
    <row r="10349" spans="14:17">
      <c r="N10349" s="30"/>
      <c r="Q10349" s="30"/>
    </row>
    <row r="10350" spans="14:17">
      <c r="N10350" s="30"/>
      <c r="Q10350" s="30"/>
    </row>
    <row r="10351" spans="14:17">
      <c r="N10351" s="30"/>
      <c r="Q10351" s="30"/>
    </row>
    <row r="10352" spans="14:17">
      <c r="N10352" s="30"/>
      <c r="Q10352" s="30"/>
    </row>
    <row r="10353" spans="14:17">
      <c r="N10353" s="30"/>
      <c r="Q10353" s="30"/>
    </row>
    <row r="10354" spans="14:17">
      <c r="N10354" s="30"/>
      <c r="Q10354" s="30"/>
    </row>
    <row r="10355" spans="14:17">
      <c r="N10355" s="30"/>
      <c r="Q10355" s="30"/>
    </row>
    <row r="10356" spans="14:17">
      <c r="N10356" s="30"/>
      <c r="Q10356" s="30"/>
    </row>
    <row r="10357" spans="14:17">
      <c r="N10357" s="30"/>
      <c r="Q10357" s="30"/>
    </row>
    <row r="10358" spans="14:17">
      <c r="N10358" s="30"/>
      <c r="Q10358" s="30"/>
    </row>
    <row r="10359" spans="14:17">
      <c r="N10359" s="30"/>
      <c r="Q10359" s="30"/>
    </row>
    <row r="10360" spans="14:17">
      <c r="N10360" s="30"/>
      <c r="Q10360" s="30"/>
    </row>
    <row r="10361" spans="14:17">
      <c r="N10361" s="30"/>
      <c r="Q10361" s="30"/>
    </row>
    <row r="10362" spans="14:17">
      <c r="N10362" s="30"/>
      <c r="Q10362" s="30"/>
    </row>
    <row r="10363" spans="14:17">
      <c r="N10363" s="30"/>
      <c r="Q10363" s="30"/>
    </row>
    <row r="10364" spans="14:17">
      <c r="N10364" s="30"/>
      <c r="Q10364" s="30"/>
    </row>
    <row r="10365" spans="14:17">
      <c r="N10365" s="30"/>
      <c r="Q10365" s="30"/>
    </row>
    <row r="10366" spans="14:17">
      <c r="N10366" s="30"/>
      <c r="Q10366" s="30"/>
    </row>
    <row r="10367" spans="14:17">
      <c r="N10367" s="30"/>
      <c r="Q10367" s="30"/>
    </row>
    <row r="10368" spans="14:17">
      <c r="N10368" s="30"/>
      <c r="Q10368" s="30"/>
    </row>
    <row r="10369" spans="14:17">
      <c r="N10369" s="30"/>
      <c r="Q10369" s="30"/>
    </row>
    <row r="10370" spans="14:17">
      <c r="N10370" s="30"/>
      <c r="Q10370" s="30"/>
    </row>
    <row r="10371" spans="14:17">
      <c r="N10371" s="30"/>
      <c r="Q10371" s="30"/>
    </row>
    <row r="10372" spans="14:17">
      <c r="N10372" s="30"/>
      <c r="Q10372" s="30"/>
    </row>
    <row r="10373" spans="14:17">
      <c r="N10373" s="30"/>
      <c r="Q10373" s="30"/>
    </row>
    <row r="10374" spans="14:17">
      <c r="N10374" s="30"/>
      <c r="Q10374" s="30"/>
    </row>
    <row r="10375" spans="14:17">
      <c r="N10375" s="30"/>
      <c r="Q10375" s="30"/>
    </row>
    <row r="10376" spans="14:17">
      <c r="N10376" s="30"/>
      <c r="Q10376" s="30"/>
    </row>
    <row r="10377" spans="14:17">
      <c r="N10377" s="30"/>
      <c r="Q10377" s="30"/>
    </row>
    <row r="10378" spans="14:17">
      <c r="N10378" s="30"/>
      <c r="Q10378" s="30"/>
    </row>
    <row r="10379" spans="14:17">
      <c r="N10379" s="30"/>
      <c r="Q10379" s="30"/>
    </row>
    <row r="10380" spans="14:17">
      <c r="N10380" s="30"/>
      <c r="Q10380" s="30"/>
    </row>
    <row r="10381" spans="14:17">
      <c r="N10381" s="30"/>
      <c r="Q10381" s="30"/>
    </row>
    <row r="10382" spans="14:17">
      <c r="N10382" s="30"/>
      <c r="Q10382" s="30"/>
    </row>
    <row r="10383" spans="14:17">
      <c r="N10383" s="30"/>
      <c r="Q10383" s="30"/>
    </row>
    <row r="10384" spans="14:17">
      <c r="N10384" s="30"/>
      <c r="Q10384" s="30"/>
    </row>
    <row r="10385" spans="14:17">
      <c r="N10385" s="30"/>
      <c r="Q10385" s="30"/>
    </row>
    <row r="10386" spans="14:17">
      <c r="N10386" s="30"/>
      <c r="Q10386" s="30"/>
    </row>
    <row r="10387" spans="14:17">
      <c r="N10387" s="30"/>
      <c r="Q10387" s="30"/>
    </row>
    <row r="10388" spans="14:17">
      <c r="N10388" s="30"/>
      <c r="Q10388" s="30"/>
    </row>
    <row r="10389" spans="14:17">
      <c r="N10389" s="30"/>
      <c r="Q10389" s="30"/>
    </row>
    <row r="10390" spans="14:17">
      <c r="N10390" s="30"/>
      <c r="Q10390" s="30"/>
    </row>
    <row r="10391" spans="14:17">
      <c r="N10391" s="30"/>
      <c r="Q10391" s="30"/>
    </row>
    <row r="10392" spans="14:17">
      <c r="N10392" s="30"/>
      <c r="Q10392" s="30"/>
    </row>
    <row r="10393" spans="14:17">
      <c r="N10393" s="30"/>
      <c r="Q10393" s="30"/>
    </row>
    <row r="10394" spans="14:17">
      <c r="N10394" s="30"/>
      <c r="Q10394" s="30"/>
    </row>
    <row r="10395" spans="14:17">
      <c r="N10395" s="30"/>
      <c r="Q10395" s="30"/>
    </row>
    <row r="10396" spans="14:17">
      <c r="N10396" s="30"/>
      <c r="Q10396" s="30"/>
    </row>
    <row r="10397" spans="14:17">
      <c r="N10397" s="30"/>
      <c r="Q10397" s="30"/>
    </row>
    <row r="10398" spans="14:17">
      <c r="N10398" s="30"/>
      <c r="Q10398" s="30"/>
    </row>
    <row r="10399" spans="14:17">
      <c r="N10399" s="30"/>
      <c r="Q10399" s="30"/>
    </row>
    <row r="10400" spans="14:17">
      <c r="N10400" s="30"/>
      <c r="Q10400" s="30"/>
    </row>
    <row r="10401" spans="14:17">
      <c r="N10401" s="30"/>
      <c r="Q10401" s="30"/>
    </row>
    <row r="10402" spans="14:17">
      <c r="N10402" s="30"/>
      <c r="Q10402" s="30"/>
    </row>
    <row r="10403" spans="14:17">
      <c r="N10403" s="30"/>
      <c r="Q10403" s="30"/>
    </row>
    <row r="10404" spans="14:17">
      <c r="N10404" s="30"/>
      <c r="Q10404" s="30"/>
    </row>
    <row r="10405" spans="14:17">
      <c r="N10405" s="30"/>
      <c r="Q10405" s="30"/>
    </row>
    <row r="10406" spans="14:17">
      <c r="N10406" s="30"/>
      <c r="Q10406" s="30"/>
    </row>
    <row r="10407" spans="14:17">
      <c r="N10407" s="30"/>
      <c r="Q10407" s="30"/>
    </row>
    <row r="10408" spans="14:17">
      <c r="N10408" s="30"/>
      <c r="Q10408" s="30"/>
    </row>
    <row r="10409" spans="14:17">
      <c r="N10409" s="30"/>
      <c r="Q10409" s="30"/>
    </row>
    <row r="10410" spans="14:17">
      <c r="N10410" s="30"/>
      <c r="Q10410" s="30"/>
    </row>
    <row r="10411" spans="14:17">
      <c r="N10411" s="30"/>
      <c r="Q10411" s="30"/>
    </row>
    <row r="10412" spans="14:17">
      <c r="N10412" s="30"/>
      <c r="Q10412" s="30"/>
    </row>
    <row r="10413" spans="14:17">
      <c r="N10413" s="30"/>
      <c r="Q10413" s="30"/>
    </row>
    <row r="10414" spans="14:17">
      <c r="N10414" s="30"/>
      <c r="Q10414" s="30"/>
    </row>
    <row r="10415" spans="14:17">
      <c r="N10415" s="30"/>
      <c r="Q10415" s="30"/>
    </row>
    <row r="10416" spans="14:17">
      <c r="N10416" s="30"/>
      <c r="Q10416" s="30"/>
    </row>
    <row r="10417" spans="14:17">
      <c r="N10417" s="30"/>
      <c r="Q10417" s="30"/>
    </row>
    <row r="10418" spans="14:17">
      <c r="N10418" s="30"/>
      <c r="Q10418" s="30"/>
    </row>
    <row r="10419" spans="14:17">
      <c r="N10419" s="30"/>
      <c r="Q10419" s="30"/>
    </row>
    <row r="10420" spans="14:17">
      <c r="N10420" s="30"/>
      <c r="Q10420" s="30"/>
    </row>
    <row r="10421" spans="14:17">
      <c r="N10421" s="30"/>
      <c r="Q10421" s="30"/>
    </row>
    <row r="10422" spans="14:17">
      <c r="N10422" s="30"/>
      <c r="Q10422" s="30"/>
    </row>
    <row r="10423" spans="14:17">
      <c r="N10423" s="30"/>
      <c r="Q10423" s="30"/>
    </row>
    <row r="10424" spans="14:17">
      <c r="N10424" s="30"/>
      <c r="Q10424" s="30"/>
    </row>
    <row r="10425" spans="14:17">
      <c r="N10425" s="30"/>
      <c r="Q10425" s="30"/>
    </row>
    <row r="10426" spans="14:17">
      <c r="N10426" s="30"/>
      <c r="Q10426" s="30"/>
    </row>
    <row r="10427" spans="14:17">
      <c r="N10427" s="30"/>
      <c r="Q10427" s="30"/>
    </row>
    <row r="10428" spans="14:17">
      <c r="N10428" s="30"/>
      <c r="Q10428" s="30"/>
    </row>
    <row r="10429" spans="14:17">
      <c r="N10429" s="30"/>
      <c r="Q10429" s="30"/>
    </row>
    <row r="10430" spans="14:17">
      <c r="N10430" s="30"/>
      <c r="Q10430" s="30"/>
    </row>
    <row r="10431" spans="14:17">
      <c r="N10431" s="30"/>
      <c r="Q10431" s="30"/>
    </row>
    <row r="10432" spans="14:17">
      <c r="N10432" s="30"/>
      <c r="Q10432" s="30"/>
    </row>
    <row r="10433" spans="14:17">
      <c r="N10433" s="30"/>
      <c r="Q10433" s="30"/>
    </row>
    <row r="10434" spans="14:17">
      <c r="N10434" s="30"/>
      <c r="Q10434" s="30"/>
    </row>
    <row r="10435" spans="14:17">
      <c r="N10435" s="30"/>
      <c r="Q10435" s="30"/>
    </row>
    <row r="10436" spans="14:17">
      <c r="N10436" s="30"/>
      <c r="Q10436" s="30"/>
    </row>
    <row r="10437" spans="14:17">
      <c r="N10437" s="30"/>
      <c r="Q10437" s="30"/>
    </row>
    <row r="10438" spans="14:17">
      <c r="N10438" s="30"/>
      <c r="Q10438" s="30"/>
    </row>
    <row r="10439" spans="14:17">
      <c r="N10439" s="30"/>
      <c r="Q10439" s="30"/>
    </row>
    <row r="10440" spans="14:17">
      <c r="N10440" s="30"/>
      <c r="Q10440" s="30"/>
    </row>
    <row r="10441" spans="14:17">
      <c r="N10441" s="30"/>
      <c r="Q10441" s="30"/>
    </row>
    <row r="10442" spans="14:17">
      <c r="N10442" s="30"/>
      <c r="Q10442" s="30"/>
    </row>
    <row r="10443" spans="14:17">
      <c r="N10443" s="30"/>
      <c r="Q10443" s="30"/>
    </row>
    <row r="10444" spans="14:17">
      <c r="N10444" s="30"/>
      <c r="Q10444" s="30"/>
    </row>
    <row r="10445" spans="14:17">
      <c r="N10445" s="30"/>
      <c r="Q10445" s="30"/>
    </row>
    <row r="10446" spans="14:17">
      <c r="N10446" s="30"/>
      <c r="Q10446" s="30"/>
    </row>
    <row r="10447" spans="14:17">
      <c r="N10447" s="30"/>
      <c r="Q10447" s="30"/>
    </row>
    <row r="10448" spans="14:17">
      <c r="N10448" s="30"/>
      <c r="Q10448" s="30"/>
    </row>
    <row r="10449" spans="14:17">
      <c r="N10449" s="30"/>
      <c r="Q10449" s="30"/>
    </row>
    <row r="10450" spans="14:17">
      <c r="N10450" s="30"/>
      <c r="Q10450" s="30"/>
    </row>
    <row r="10451" spans="14:17">
      <c r="N10451" s="30"/>
      <c r="Q10451" s="30"/>
    </row>
    <row r="10452" spans="14:17">
      <c r="N10452" s="30"/>
      <c r="Q10452" s="30"/>
    </row>
    <row r="10453" spans="14:17">
      <c r="N10453" s="30"/>
      <c r="Q10453" s="30"/>
    </row>
    <row r="10454" spans="14:17">
      <c r="N10454" s="30"/>
      <c r="Q10454" s="30"/>
    </row>
    <row r="10455" spans="14:17">
      <c r="N10455" s="30"/>
      <c r="Q10455" s="30"/>
    </row>
    <row r="10456" spans="14:17">
      <c r="N10456" s="30"/>
      <c r="Q10456" s="30"/>
    </row>
    <row r="10457" spans="14:17">
      <c r="N10457" s="30"/>
      <c r="Q10457" s="30"/>
    </row>
    <row r="10458" spans="14:17">
      <c r="N10458" s="30"/>
      <c r="Q10458" s="30"/>
    </row>
    <row r="10459" spans="14:17">
      <c r="N10459" s="30"/>
      <c r="Q10459" s="30"/>
    </row>
    <row r="10460" spans="14:17">
      <c r="N10460" s="30"/>
      <c r="Q10460" s="30"/>
    </row>
    <row r="10461" spans="14:17">
      <c r="N10461" s="30"/>
      <c r="Q10461" s="30"/>
    </row>
    <row r="10462" spans="14:17">
      <c r="N10462" s="30"/>
      <c r="Q10462" s="30"/>
    </row>
    <row r="10463" spans="14:17">
      <c r="N10463" s="30"/>
      <c r="Q10463" s="30"/>
    </row>
    <row r="10464" spans="14:17">
      <c r="N10464" s="30"/>
      <c r="Q10464" s="30"/>
    </row>
    <row r="10465" spans="14:17">
      <c r="N10465" s="30"/>
      <c r="Q10465" s="30"/>
    </row>
    <row r="10466" spans="14:17">
      <c r="N10466" s="30"/>
      <c r="Q10466" s="30"/>
    </row>
    <row r="10467" spans="14:17">
      <c r="N10467" s="30"/>
      <c r="Q10467" s="30"/>
    </row>
    <row r="10468" spans="14:17">
      <c r="N10468" s="30"/>
      <c r="Q10468" s="30"/>
    </row>
    <row r="10469" spans="14:17">
      <c r="N10469" s="30"/>
      <c r="Q10469" s="30"/>
    </row>
    <row r="10470" spans="14:17">
      <c r="N10470" s="30"/>
      <c r="Q10470" s="30"/>
    </row>
    <row r="10471" spans="14:17">
      <c r="N10471" s="30"/>
      <c r="Q10471" s="30"/>
    </row>
    <row r="10472" spans="14:17">
      <c r="N10472" s="30"/>
      <c r="Q10472" s="30"/>
    </row>
    <row r="10473" spans="14:17">
      <c r="N10473" s="30"/>
      <c r="Q10473" s="30"/>
    </row>
    <row r="10474" spans="14:17">
      <c r="N10474" s="30"/>
      <c r="Q10474" s="30"/>
    </row>
    <row r="10475" spans="14:17">
      <c r="N10475" s="30"/>
      <c r="Q10475" s="30"/>
    </row>
    <row r="10476" spans="14:17">
      <c r="N10476" s="30"/>
      <c r="Q10476" s="30"/>
    </row>
    <row r="10477" spans="14:17">
      <c r="N10477" s="30"/>
      <c r="Q10477" s="30"/>
    </row>
    <row r="10478" spans="14:17">
      <c r="N10478" s="30"/>
      <c r="Q10478" s="30"/>
    </row>
    <row r="10479" spans="14:17">
      <c r="N10479" s="30"/>
      <c r="Q10479" s="30"/>
    </row>
    <row r="10480" spans="14:17">
      <c r="N10480" s="30"/>
      <c r="Q10480" s="30"/>
    </row>
    <row r="10481" spans="14:17">
      <c r="N10481" s="30"/>
      <c r="Q10481" s="30"/>
    </row>
    <row r="10482" spans="14:17">
      <c r="N10482" s="30"/>
      <c r="Q10482" s="30"/>
    </row>
    <row r="10483" spans="14:17">
      <c r="N10483" s="30"/>
      <c r="Q10483" s="30"/>
    </row>
    <row r="10484" spans="14:17">
      <c r="N10484" s="30"/>
      <c r="Q10484" s="30"/>
    </row>
    <row r="10485" spans="14:17">
      <c r="N10485" s="30"/>
      <c r="Q10485" s="30"/>
    </row>
    <row r="10486" spans="14:17">
      <c r="N10486" s="30"/>
      <c r="Q10486" s="30"/>
    </row>
    <row r="10487" spans="14:17">
      <c r="N10487" s="30"/>
      <c r="Q10487" s="30"/>
    </row>
    <row r="10488" spans="14:17">
      <c r="N10488" s="30"/>
      <c r="Q10488" s="30"/>
    </row>
    <row r="10489" spans="14:17">
      <c r="N10489" s="30"/>
      <c r="Q10489" s="30"/>
    </row>
    <row r="10490" spans="14:17">
      <c r="N10490" s="30"/>
      <c r="Q10490" s="30"/>
    </row>
    <row r="10491" spans="14:17">
      <c r="N10491" s="30"/>
      <c r="Q10491" s="30"/>
    </row>
    <row r="10492" spans="14:17">
      <c r="N10492" s="30"/>
      <c r="Q10492" s="30"/>
    </row>
    <row r="10493" spans="14:17">
      <c r="N10493" s="30"/>
      <c r="Q10493" s="30"/>
    </row>
    <row r="10494" spans="14:17">
      <c r="N10494" s="30"/>
      <c r="Q10494" s="30"/>
    </row>
    <row r="10495" spans="14:17">
      <c r="N10495" s="30"/>
      <c r="Q10495" s="30"/>
    </row>
    <row r="10496" spans="14:17">
      <c r="N10496" s="30"/>
      <c r="Q10496" s="30"/>
    </row>
    <row r="10497" spans="14:17">
      <c r="N10497" s="30"/>
      <c r="Q10497" s="30"/>
    </row>
    <row r="10498" spans="14:17">
      <c r="N10498" s="30"/>
      <c r="Q10498" s="30"/>
    </row>
    <row r="10499" spans="14:17">
      <c r="N10499" s="30"/>
      <c r="Q10499" s="30"/>
    </row>
    <row r="10500" spans="14:17">
      <c r="N10500" s="30"/>
      <c r="Q10500" s="30"/>
    </row>
    <row r="10501" spans="14:17">
      <c r="N10501" s="30"/>
      <c r="Q10501" s="30"/>
    </row>
    <row r="10502" spans="14:17">
      <c r="N10502" s="30"/>
      <c r="Q10502" s="30"/>
    </row>
    <row r="10503" spans="14:17">
      <c r="N10503" s="30"/>
      <c r="Q10503" s="30"/>
    </row>
    <row r="10504" spans="14:17">
      <c r="N10504" s="30"/>
      <c r="Q10504" s="30"/>
    </row>
    <row r="10505" spans="14:17">
      <c r="N10505" s="30"/>
      <c r="Q10505" s="30"/>
    </row>
    <row r="10506" spans="14:17">
      <c r="N10506" s="30"/>
      <c r="Q10506" s="30"/>
    </row>
    <row r="10507" spans="14:17">
      <c r="N10507" s="30"/>
      <c r="Q10507" s="30"/>
    </row>
    <row r="10508" spans="14:17">
      <c r="N10508" s="30"/>
      <c r="Q10508" s="30"/>
    </row>
    <row r="10509" spans="14:17">
      <c r="N10509" s="30"/>
      <c r="Q10509" s="30"/>
    </row>
    <row r="10510" spans="14:17">
      <c r="N10510" s="30"/>
      <c r="Q10510" s="30"/>
    </row>
    <row r="10511" spans="14:17">
      <c r="N10511" s="30"/>
      <c r="Q10511" s="30"/>
    </row>
    <row r="10512" spans="14:17">
      <c r="N10512" s="30"/>
      <c r="Q10512" s="30"/>
    </row>
    <row r="10513" spans="14:17">
      <c r="N10513" s="30"/>
      <c r="Q10513" s="30"/>
    </row>
    <row r="10514" spans="14:17">
      <c r="N10514" s="30"/>
      <c r="Q10514" s="30"/>
    </row>
    <row r="10515" spans="14:17">
      <c r="N10515" s="30"/>
      <c r="Q10515" s="30"/>
    </row>
    <row r="10516" spans="14:17">
      <c r="N10516" s="30"/>
      <c r="Q10516" s="30"/>
    </row>
    <row r="10517" spans="14:17">
      <c r="N10517" s="30"/>
      <c r="Q10517" s="30"/>
    </row>
    <row r="10518" spans="14:17">
      <c r="N10518" s="30"/>
      <c r="Q10518" s="30"/>
    </row>
    <row r="10519" spans="14:17">
      <c r="N10519" s="30"/>
      <c r="Q10519" s="30"/>
    </row>
    <row r="10520" spans="14:17">
      <c r="N10520" s="30"/>
      <c r="Q10520" s="30"/>
    </row>
    <row r="10521" spans="14:17">
      <c r="N10521" s="30"/>
      <c r="Q10521" s="30"/>
    </row>
    <row r="10522" spans="14:17">
      <c r="N10522" s="30"/>
      <c r="Q10522" s="30"/>
    </row>
    <row r="10523" spans="14:17">
      <c r="N10523" s="30"/>
      <c r="Q10523" s="30"/>
    </row>
    <row r="10524" spans="14:17">
      <c r="N10524" s="30"/>
      <c r="Q10524" s="30"/>
    </row>
    <row r="10525" spans="14:17">
      <c r="N10525" s="30"/>
      <c r="Q10525" s="30"/>
    </row>
    <row r="10526" spans="14:17">
      <c r="N10526" s="30"/>
      <c r="Q10526" s="30"/>
    </row>
    <row r="10527" spans="14:17">
      <c r="N10527" s="30"/>
      <c r="Q10527" s="30"/>
    </row>
    <row r="10528" spans="14:17">
      <c r="N10528" s="30"/>
      <c r="Q10528" s="30"/>
    </row>
    <row r="10529" spans="14:17">
      <c r="N10529" s="30"/>
      <c r="Q10529" s="30"/>
    </row>
    <row r="10530" spans="14:17">
      <c r="N10530" s="30"/>
      <c r="Q10530" s="30"/>
    </row>
    <row r="10531" spans="14:17">
      <c r="N10531" s="30"/>
      <c r="Q10531" s="30"/>
    </row>
    <row r="10532" spans="14:17">
      <c r="N10532" s="30"/>
      <c r="Q10532" s="30"/>
    </row>
    <row r="10533" spans="14:17">
      <c r="N10533" s="30"/>
      <c r="Q10533" s="30"/>
    </row>
    <row r="10534" spans="14:17">
      <c r="N10534" s="30"/>
      <c r="Q10534" s="30"/>
    </row>
    <row r="10535" spans="14:17">
      <c r="N10535" s="30"/>
      <c r="Q10535" s="30"/>
    </row>
    <row r="10536" spans="14:17">
      <c r="N10536" s="30"/>
      <c r="Q10536" s="30"/>
    </row>
    <row r="10537" spans="14:17">
      <c r="N10537" s="30"/>
      <c r="Q10537" s="30"/>
    </row>
    <row r="10538" spans="14:17">
      <c r="N10538" s="30"/>
      <c r="Q10538" s="30"/>
    </row>
    <row r="10539" spans="14:17">
      <c r="N10539" s="30"/>
      <c r="Q10539" s="30"/>
    </row>
    <row r="10540" spans="14:17">
      <c r="N10540" s="30"/>
      <c r="Q10540" s="30"/>
    </row>
    <row r="10541" spans="14:17">
      <c r="N10541" s="30"/>
      <c r="Q10541" s="30"/>
    </row>
    <row r="10542" spans="14:17">
      <c r="N10542" s="30"/>
      <c r="Q10542" s="30"/>
    </row>
    <row r="10543" spans="14:17">
      <c r="N10543" s="30"/>
      <c r="Q10543" s="30"/>
    </row>
    <row r="10544" spans="14:17">
      <c r="N10544" s="30"/>
      <c r="Q10544" s="30"/>
    </row>
    <row r="10545" spans="14:17">
      <c r="N10545" s="30"/>
      <c r="Q10545" s="30"/>
    </row>
    <row r="10546" spans="14:17">
      <c r="N10546" s="30"/>
      <c r="Q10546" s="30"/>
    </row>
    <row r="10547" spans="14:17">
      <c r="N10547" s="30"/>
      <c r="Q10547" s="30"/>
    </row>
    <row r="10548" spans="14:17">
      <c r="N10548" s="30"/>
      <c r="Q10548" s="30"/>
    </row>
    <row r="10549" spans="14:17">
      <c r="N10549" s="30"/>
      <c r="Q10549" s="30"/>
    </row>
    <row r="10550" spans="14:17">
      <c r="N10550" s="30"/>
      <c r="Q10550" s="30"/>
    </row>
    <row r="10551" spans="14:17">
      <c r="N10551" s="30"/>
      <c r="Q10551" s="30"/>
    </row>
    <row r="10552" spans="14:17">
      <c r="N10552" s="30"/>
      <c r="Q10552" s="30"/>
    </row>
    <row r="10553" spans="14:17">
      <c r="N10553" s="30"/>
      <c r="Q10553" s="30"/>
    </row>
    <row r="10554" spans="14:17">
      <c r="N10554" s="30"/>
      <c r="Q10554" s="30"/>
    </row>
    <row r="10555" spans="14:17">
      <c r="N10555" s="30"/>
      <c r="Q10555" s="30"/>
    </row>
    <row r="10556" spans="14:17">
      <c r="N10556" s="30"/>
      <c r="Q10556" s="30"/>
    </row>
    <row r="10557" spans="14:17">
      <c r="N10557" s="30"/>
      <c r="Q10557" s="30"/>
    </row>
    <row r="10558" spans="14:17">
      <c r="N10558" s="30"/>
      <c r="Q10558" s="30"/>
    </row>
    <row r="10559" spans="14:17">
      <c r="N10559" s="30"/>
      <c r="Q10559" s="30"/>
    </row>
    <row r="10560" spans="14:17">
      <c r="N10560" s="30"/>
      <c r="Q10560" s="30"/>
    </row>
    <row r="10561" spans="14:17">
      <c r="N10561" s="30"/>
      <c r="Q10561" s="30"/>
    </row>
    <row r="10562" spans="14:17">
      <c r="N10562" s="30"/>
      <c r="Q10562" s="30"/>
    </row>
    <row r="10563" spans="14:17">
      <c r="N10563" s="30"/>
      <c r="Q10563" s="30"/>
    </row>
    <row r="10564" spans="14:17">
      <c r="N10564" s="30"/>
      <c r="Q10564" s="30"/>
    </row>
    <row r="10565" spans="14:17">
      <c r="N10565" s="30"/>
      <c r="Q10565" s="30"/>
    </row>
    <row r="10566" spans="14:17">
      <c r="N10566" s="30"/>
      <c r="Q10566" s="30"/>
    </row>
    <row r="10567" spans="14:17">
      <c r="N10567" s="30"/>
      <c r="Q10567" s="30"/>
    </row>
    <row r="10568" spans="14:17">
      <c r="N10568" s="30"/>
      <c r="Q10568" s="30"/>
    </row>
    <row r="10569" spans="14:17">
      <c r="N10569" s="30"/>
      <c r="Q10569" s="30"/>
    </row>
    <row r="10570" spans="14:17">
      <c r="N10570" s="30"/>
      <c r="Q10570" s="30"/>
    </row>
    <row r="10571" spans="14:17">
      <c r="N10571" s="30"/>
      <c r="Q10571" s="30"/>
    </row>
    <row r="10572" spans="14:17">
      <c r="N10572" s="30"/>
      <c r="Q10572" s="30"/>
    </row>
    <row r="10573" spans="14:17">
      <c r="N10573" s="30"/>
      <c r="Q10573" s="30"/>
    </row>
    <row r="10574" spans="14:17">
      <c r="N10574" s="30"/>
      <c r="Q10574" s="30"/>
    </row>
    <row r="10575" spans="14:17">
      <c r="N10575" s="30"/>
      <c r="Q10575" s="30"/>
    </row>
    <row r="10576" spans="14:17">
      <c r="N10576" s="30"/>
      <c r="Q10576" s="30"/>
    </row>
    <row r="10577" spans="14:17">
      <c r="N10577" s="30"/>
      <c r="Q10577" s="30"/>
    </row>
    <row r="10578" spans="14:17">
      <c r="N10578" s="30"/>
      <c r="Q10578" s="30"/>
    </row>
    <row r="10579" spans="14:17">
      <c r="N10579" s="30"/>
      <c r="Q10579" s="30"/>
    </row>
    <row r="10580" spans="14:17">
      <c r="N10580" s="30"/>
      <c r="Q10580" s="30"/>
    </row>
    <row r="10581" spans="14:17">
      <c r="N10581" s="30"/>
      <c r="Q10581" s="30"/>
    </row>
    <row r="10582" spans="14:17">
      <c r="N10582" s="30"/>
      <c r="Q10582" s="30"/>
    </row>
    <row r="10583" spans="14:17">
      <c r="N10583" s="30"/>
      <c r="Q10583" s="30"/>
    </row>
    <row r="10584" spans="14:17">
      <c r="N10584" s="30"/>
      <c r="Q10584" s="30"/>
    </row>
    <row r="10585" spans="14:17">
      <c r="N10585" s="30"/>
      <c r="Q10585" s="30"/>
    </row>
    <row r="10586" spans="14:17">
      <c r="N10586" s="30"/>
      <c r="Q10586" s="30"/>
    </row>
    <row r="10587" spans="14:17">
      <c r="N10587" s="30"/>
      <c r="Q10587" s="30"/>
    </row>
    <row r="10588" spans="14:17">
      <c r="N10588" s="30"/>
      <c r="Q10588" s="30"/>
    </row>
    <row r="10589" spans="14:17">
      <c r="N10589" s="30"/>
      <c r="Q10589" s="30"/>
    </row>
    <row r="10590" spans="14:17">
      <c r="N10590" s="30"/>
      <c r="Q10590" s="30"/>
    </row>
    <row r="10591" spans="14:17">
      <c r="N10591" s="30"/>
      <c r="Q10591" s="30"/>
    </row>
    <row r="10592" spans="14:17">
      <c r="N10592" s="30"/>
      <c r="Q10592" s="30"/>
    </row>
    <row r="10593" spans="14:17">
      <c r="N10593" s="30"/>
      <c r="Q10593" s="30"/>
    </row>
    <row r="10594" spans="14:17">
      <c r="N10594" s="30"/>
      <c r="Q10594" s="30"/>
    </row>
    <row r="10595" spans="14:17">
      <c r="N10595" s="30"/>
      <c r="Q10595" s="30"/>
    </row>
    <row r="10596" spans="14:17">
      <c r="N10596" s="30"/>
      <c r="Q10596" s="30"/>
    </row>
    <row r="10597" spans="14:17">
      <c r="N10597" s="30"/>
      <c r="Q10597" s="30"/>
    </row>
    <row r="10598" spans="14:17">
      <c r="N10598" s="30"/>
      <c r="Q10598" s="30"/>
    </row>
    <row r="10599" spans="14:17">
      <c r="N10599" s="30"/>
      <c r="Q10599" s="30"/>
    </row>
    <row r="10600" spans="14:17">
      <c r="N10600" s="30"/>
      <c r="Q10600" s="30"/>
    </row>
    <row r="10601" spans="14:17">
      <c r="N10601" s="30"/>
      <c r="Q10601" s="30"/>
    </row>
    <row r="10602" spans="14:17">
      <c r="N10602" s="30"/>
      <c r="Q10602" s="30"/>
    </row>
    <row r="10603" spans="14:17">
      <c r="N10603" s="30"/>
      <c r="Q10603" s="30"/>
    </row>
    <row r="10604" spans="14:17">
      <c r="N10604" s="30"/>
      <c r="Q10604" s="30"/>
    </row>
    <row r="10605" spans="14:17">
      <c r="N10605" s="30"/>
      <c r="Q10605" s="30"/>
    </row>
    <row r="10606" spans="14:17">
      <c r="N10606" s="30"/>
      <c r="Q10606" s="30"/>
    </row>
    <row r="10607" spans="14:17">
      <c r="N10607" s="30"/>
      <c r="Q10607" s="30"/>
    </row>
    <row r="10608" spans="14:17">
      <c r="N10608" s="30"/>
      <c r="Q10608" s="30"/>
    </row>
    <row r="10609" spans="14:17">
      <c r="N10609" s="30"/>
      <c r="Q10609" s="30"/>
    </row>
    <row r="10610" spans="14:17">
      <c r="N10610" s="30"/>
      <c r="Q10610" s="30"/>
    </row>
    <row r="10611" spans="14:17">
      <c r="N10611" s="30"/>
      <c r="Q10611" s="30"/>
    </row>
    <row r="10612" spans="14:17">
      <c r="N10612" s="30"/>
      <c r="Q10612" s="30"/>
    </row>
    <row r="10613" spans="14:17">
      <c r="N10613" s="30"/>
      <c r="Q10613" s="30"/>
    </row>
    <row r="10614" spans="14:17">
      <c r="N10614" s="30"/>
      <c r="Q10614" s="30"/>
    </row>
    <row r="10615" spans="14:17">
      <c r="N10615" s="30"/>
      <c r="Q10615" s="30"/>
    </row>
    <row r="10616" spans="14:17">
      <c r="N10616" s="30"/>
      <c r="Q10616" s="30"/>
    </row>
    <row r="10617" spans="14:17">
      <c r="N10617" s="30"/>
      <c r="Q10617" s="30"/>
    </row>
    <row r="10618" spans="14:17">
      <c r="N10618" s="30"/>
      <c r="Q10618" s="30"/>
    </row>
    <row r="10619" spans="14:17">
      <c r="N10619" s="30"/>
      <c r="Q10619" s="30"/>
    </row>
    <row r="10620" spans="14:17">
      <c r="N10620" s="30"/>
      <c r="Q10620" s="30"/>
    </row>
    <row r="10621" spans="14:17">
      <c r="N10621" s="30"/>
      <c r="Q10621" s="30"/>
    </row>
    <row r="10622" spans="14:17">
      <c r="N10622" s="30"/>
      <c r="Q10622" s="30"/>
    </row>
    <row r="10623" spans="14:17">
      <c r="N10623" s="30"/>
      <c r="Q10623" s="30"/>
    </row>
    <row r="10624" spans="14:17">
      <c r="N10624" s="30"/>
      <c r="Q10624" s="30"/>
    </row>
    <row r="10625" spans="14:17">
      <c r="N10625" s="30"/>
      <c r="Q10625" s="30"/>
    </row>
    <row r="10626" spans="14:17">
      <c r="N10626" s="30"/>
      <c r="Q10626" s="30"/>
    </row>
    <row r="10627" spans="14:17">
      <c r="N10627" s="30"/>
      <c r="Q10627" s="30"/>
    </row>
    <row r="10628" spans="14:17">
      <c r="N10628" s="30"/>
      <c r="Q10628" s="30"/>
    </row>
    <row r="10629" spans="14:17">
      <c r="N10629" s="30"/>
      <c r="Q10629" s="30"/>
    </row>
    <row r="10630" spans="14:17">
      <c r="N10630" s="30"/>
      <c r="Q10630" s="30"/>
    </row>
    <row r="10631" spans="14:17">
      <c r="N10631" s="30"/>
      <c r="Q10631" s="30"/>
    </row>
    <row r="10632" spans="14:17">
      <c r="N10632" s="30"/>
      <c r="Q10632" s="30"/>
    </row>
    <row r="10633" spans="14:17">
      <c r="N10633" s="30"/>
      <c r="Q10633" s="30"/>
    </row>
    <row r="10634" spans="14:17">
      <c r="N10634" s="30"/>
      <c r="Q10634" s="30"/>
    </row>
    <row r="10635" spans="14:17">
      <c r="N10635" s="30"/>
      <c r="Q10635" s="30"/>
    </row>
    <row r="10636" spans="14:17">
      <c r="N10636" s="30"/>
      <c r="Q10636" s="30"/>
    </row>
    <row r="10637" spans="14:17">
      <c r="N10637" s="30"/>
      <c r="Q10637" s="30"/>
    </row>
    <row r="10638" spans="14:17">
      <c r="N10638" s="30"/>
      <c r="Q10638" s="30"/>
    </row>
    <row r="10639" spans="14:17">
      <c r="N10639" s="30"/>
      <c r="Q10639" s="30"/>
    </row>
    <row r="10640" spans="14:17">
      <c r="N10640" s="30"/>
      <c r="Q10640" s="30"/>
    </row>
    <row r="10641" spans="14:17">
      <c r="N10641" s="30"/>
      <c r="Q10641" s="30"/>
    </row>
    <row r="10642" spans="14:17">
      <c r="N10642" s="30"/>
      <c r="Q10642" s="30"/>
    </row>
    <row r="10643" spans="14:17">
      <c r="N10643" s="30"/>
      <c r="Q10643" s="30"/>
    </row>
    <row r="10644" spans="14:17">
      <c r="N10644" s="30"/>
      <c r="Q10644" s="30"/>
    </row>
    <row r="10645" spans="14:17">
      <c r="N10645" s="30"/>
      <c r="Q10645" s="30"/>
    </row>
    <row r="10646" spans="14:17">
      <c r="N10646" s="30"/>
      <c r="Q10646" s="30"/>
    </row>
    <row r="10647" spans="14:17">
      <c r="N10647" s="30"/>
      <c r="Q10647" s="30"/>
    </row>
    <row r="10648" spans="14:17">
      <c r="N10648" s="30"/>
      <c r="Q10648" s="30"/>
    </row>
    <row r="10649" spans="14:17">
      <c r="N10649" s="30"/>
      <c r="Q10649" s="30"/>
    </row>
    <row r="10650" spans="14:17">
      <c r="N10650" s="30"/>
      <c r="Q10650" s="30"/>
    </row>
    <row r="10651" spans="14:17">
      <c r="N10651" s="30"/>
      <c r="Q10651" s="30"/>
    </row>
    <row r="10652" spans="14:17">
      <c r="N10652" s="30"/>
      <c r="Q10652" s="30"/>
    </row>
    <row r="10653" spans="14:17">
      <c r="N10653" s="30"/>
      <c r="Q10653" s="30"/>
    </row>
    <row r="10654" spans="14:17">
      <c r="N10654" s="30"/>
      <c r="Q10654" s="30"/>
    </row>
    <row r="10655" spans="14:17">
      <c r="N10655" s="30"/>
      <c r="Q10655" s="30"/>
    </row>
    <row r="10656" spans="14:17">
      <c r="N10656" s="30"/>
      <c r="Q10656" s="30"/>
    </row>
    <row r="10657" spans="14:17">
      <c r="N10657" s="30"/>
      <c r="Q10657" s="30"/>
    </row>
    <row r="10658" spans="14:17">
      <c r="N10658" s="30"/>
      <c r="Q10658" s="30"/>
    </row>
    <row r="10659" spans="14:17">
      <c r="N10659" s="30"/>
      <c r="Q10659" s="30"/>
    </row>
    <row r="10660" spans="14:17">
      <c r="N10660" s="30"/>
      <c r="Q10660" s="30"/>
    </row>
    <row r="10661" spans="14:17">
      <c r="N10661" s="30"/>
      <c r="Q10661" s="30"/>
    </row>
    <row r="10662" spans="14:17">
      <c r="N10662" s="30"/>
      <c r="Q10662" s="30"/>
    </row>
    <row r="10663" spans="14:17">
      <c r="N10663" s="30"/>
      <c r="Q10663" s="30"/>
    </row>
    <row r="10664" spans="14:17">
      <c r="N10664" s="30"/>
      <c r="Q10664" s="30"/>
    </row>
    <row r="10665" spans="14:17">
      <c r="N10665" s="30"/>
      <c r="Q10665" s="30"/>
    </row>
    <row r="10666" spans="14:17">
      <c r="N10666" s="30"/>
      <c r="Q10666" s="30"/>
    </row>
    <row r="10667" spans="14:17">
      <c r="N10667" s="30"/>
      <c r="Q10667" s="30"/>
    </row>
    <row r="10668" spans="14:17">
      <c r="N10668" s="30"/>
      <c r="Q10668" s="30"/>
    </row>
    <row r="10669" spans="14:17">
      <c r="N10669" s="30"/>
      <c r="Q10669" s="30"/>
    </row>
    <row r="10670" spans="14:17">
      <c r="N10670" s="30"/>
      <c r="Q10670" s="30"/>
    </row>
    <row r="10671" spans="14:17">
      <c r="N10671" s="30"/>
      <c r="Q10671" s="30"/>
    </row>
    <row r="10672" spans="14:17">
      <c r="N10672" s="30"/>
      <c r="Q10672" s="30"/>
    </row>
    <row r="10673" spans="14:17">
      <c r="N10673" s="30"/>
      <c r="Q10673" s="30"/>
    </row>
    <row r="10674" spans="14:17">
      <c r="N10674" s="30"/>
      <c r="Q10674" s="30"/>
    </row>
    <row r="10675" spans="14:17">
      <c r="N10675" s="30"/>
      <c r="Q10675" s="30"/>
    </row>
    <row r="10676" spans="14:17">
      <c r="N10676" s="30"/>
      <c r="Q10676" s="30"/>
    </row>
    <row r="10677" spans="14:17">
      <c r="N10677" s="30"/>
      <c r="Q10677" s="30"/>
    </row>
    <row r="10678" spans="14:17">
      <c r="N10678" s="30"/>
      <c r="Q10678" s="30"/>
    </row>
    <row r="10679" spans="14:17">
      <c r="N10679" s="30"/>
      <c r="Q10679" s="30"/>
    </row>
    <row r="10680" spans="14:17">
      <c r="N10680" s="30"/>
      <c r="Q10680" s="30"/>
    </row>
    <row r="10681" spans="14:17">
      <c r="N10681" s="30"/>
      <c r="Q10681" s="30"/>
    </row>
    <row r="10682" spans="14:17">
      <c r="N10682" s="30"/>
      <c r="Q10682" s="30"/>
    </row>
    <row r="10683" spans="14:17">
      <c r="N10683" s="30"/>
      <c r="Q10683" s="30"/>
    </row>
    <row r="10684" spans="14:17">
      <c r="N10684" s="30"/>
      <c r="Q10684" s="30"/>
    </row>
    <row r="10685" spans="14:17">
      <c r="N10685" s="30"/>
      <c r="Q10685" s="30"/>
    </row>
    <row r="10686" spans="14:17">
      <c r="N10686" s="30"/>
      <c r="Q10686" s="30"/>
    </row>
    <row r="10687" spans="14:17">
      <c r="N10687" s="30"/>
      <c r="Q10687" s="30"/>
    </row>
    <row r="10688" spans="14:17">
      <c r="N10688" s="30"/>
      <c r="Q10688" s="30"/>
    </row>
    <row r="10689" spans="14:17">
      <c r="N10689" s="30"/>
      <c r="Q10689" s="30"/>
    </row>
    <row r="10690" spans="14:17">
      <c r="N10690" s="30"/>
      <c r="Q10690" s="30"/>
    </row>
    <row r="10691" spans="14:17">
      <c r="N10691" s="30"/>
      <c r="Q10691" s="30"/>
    </row>
    <row r="10692" spans="14:17">
      <c r="N10692" s="30"/>
      <c r="Q10692" s="30"/>
    </row>
    <row r="10693" spans="14:17">
      <c r="N10693" s="30"/>
      <c r="Q10693" s="30"/>
    </row>
    <row r="10694" spans="14:17">
      <c r="N10694" s="30"/>
      <c r="Q10694" s="30"/>
    </row>
    <row r="10695" spans="14:17">
      <c r="N10695" s="30"/>
      <c r="Q10695" s="30"/>
    </row>
    <row r="10696" spans="14:17">
      <c r="N10696" s="30"/>
      <c r="Q10696" s="30"/>
    </row>
    <row r="10697" spans="14:17">
      <c r="N10697" s="30"/>
      <c r="Q10697" s="30"/>
    </row>
    <row r="10698" spans="14:17">
      <c r="N10698" s="30"/>
      <c r="Q10698" s="30"/>
    </row>
    <row r="10699" spans="14:17">
      <c r="N10699" s="30"/>
      <c r="Q10699" s="30"/>
    </row>
    <row r="10700" spans="14:17">
      <c r="N10700" s="30"/>
      <c r="Q10700" s="30"/>
    </row>
    <row r="10701" spans="14:17">
      <c r="N10701" s="30"/>
      <c r="Q10701" s="30"/>
    </row>
    <row r="10702" spans="14:17">
      <c r="N10702" s="30"/>
      <c r="Q10702" s="30"/>
    </row>
    <row r="10703" spans="14:17">
      <c r="N10703" s="30"/>
      <c r="Q10703" s="30"/>
    </row>
    <row r="10704" spans="14:17">
      <c r="N10704" s="30"/>
      <c r="Q10704" s="30"/>
    </row>
    <row r="10705" spans="14:17">
      <c r="N10705" s="30"/>
      <c r="Q10705" s="30"/>
    </row>
    <row r="10706" spans="14:17">
      <c r="N10706" s="30"/>
      <c r="Q10706" s="30"/>
    </row>
    <row r="10707" spans="14:17">
      <c r="N10707" s="30"/>
      <c r="Q10707" s="30"/>
    </row>
    <row r="10708" spans="14:17">
      <c r="N10708" s="30"/>
      <c r="Q10708" s="30"/>
    </row>
    <row r="10709" spans="14:17">
      <c r="N10709" s="30"/>
      <c r="Q10709" s="30"/>
    </row>
    <row r="10710" spans="14:17">
      <c r="N10710" s="30"/>
      <c r="Q10710" s="30"/>
    </row>
    <row r="10711" spans="14:17">
      <c r="N10711" s="30"/>
      <c r="Q10711" s="30"/>
    </row>
    <row r="10712" spans="14:17">
      <c r="N10712" s="30"/>
      <c r="Q10712" s="30"/>
    </row>
    <row r="10713" spans="14:17">
      <c r="N10713" s="30"/>
      <c r="Q10713" s="30"/>
    </row>
    <row r="10714" spans="14:17">
      <c r="N10714" s="30"/>
      <c r="Q10714" s="30"/>
    </row>
    <row r="10715" spans="14:17">
      <c r="N10715" s="30"/>
      <c r="Q10715" s="30"/>
    </row>
    <row r="10716" spans="14:17">
      <c r="N10716" s="30"/>
      <c r="Q10716" s="30"/>
    </row>
    <row r="10717" spans="14:17">
      <c r="N10717" s="30"/>
      <c r="Q10717" s="30"/>
    </row>
    <row r="10718" spans="14:17">
      <c r="N10718" s="30"/>
      <c r="Q10718" s="30"/>
    </row>
    <row r="10719" spans="14:17">
      <c r="N10719" s="30"/>
      <c r="Q10719" s="30"/>
    </row>
    <row r="10720" spans="14:17">
      <c r="N10720" s="30"/>
      <c r="Q10720" s="30"/>
    </row>
    <row r="10721" spans="14:17">
      <c r="N10721" s="30"/>
      <c r="Q10721" s="30"/>
    </row>
    <row r="10722" spans="14:17">
      <c r="N10722" s="30"/>
      <c r="Q10722" s="30"/>
    </row>
    <row r="10723" spans="14:17">
      <c r="N10723" s="30"/>
      <c r="Q10723" s="30"/>
    </row>
    <row r="10724" spans="14:17">
      <c r="N10724" s="30"/>
      <c r="Q10724" s="30"/>
    </row>
    <row r="10725" spans="14:17">
      <c r="N10725" s="30"/>
      <c r="Q10725" s="30"/>
    </row>
    <row r="10726" spans="14:17">
      <c r="N10726" s="30"/>
      <c r="Q10726" s="30"/>
    </row>
    <row r="10727" spans="14:17">
      <c r="N10727" s="30"/>
      <c r="Q10727" s="30"/>
    </row>
    <row r="10728" spans="14:17">
      <c r="N10728" s="30"/>
      <c r="Q10728" s="30"/>
    </row>
    <row r="10729" spans="14:17">
      <c r="N10729" s="30"/>
      <c r="Q10729" s="30"/>
    </row>
    <row r="10730" spans="14:17">
      <c r="N10730" s="30"/>
      <c r="Q10730" s="30"/>
    </row>
    <row r="10731" spans="14:17">
      <c r="N10731" s="30"/>
      <c r="Q10731" s="30"/>
    </row>
    <row r="10732" spans="14:17">
      <c r="N10732" s="30"/>
      <c r="Q10732" s="30"/>
    </row>
    <row r="10733" spans="14:17">
      <c r="N10733" s="30"/>
      <c r="Q10733" s="30"/>
    </row>
    <row r="10734" spans="14:17">
      <c r="N10734" s="30"/>
      <c r="Q10734" s="30"/>
    </row>
    <row r="10735" spans="14:17">
      <c r="N10735" s="30"/>
      <c r="Q10735" s="30"/>
    </row>
    <row r="10736" spans="14:17">
      <c r="N10736" s="30"/>
      <c r="Q10736" s="30"/>
    </row>
    <row r="10737" spans="14:17">
      <c r="N10737" s="30"/>
      <c r="Q10737" s="30"/>
    </row>
    <row r="10738" spans="14:17">
      <c r="N10738" s="30"/>
      <c r="Q10738" s="30"/>
    </row>
    <row r="10739" spans="14:17">
      <c r="N10739" s="30"/>
      <c r="Q10739" s="30"/>
    </row>
    <row r="10740" spans="14:17">
      <c r="N10740" s="30"/>
      <c r="Q10740" s="30"/>
    </row>
    <row r="10741" spans="14:17">
      <c r="N10741" s="30"/>
      <c r="Q10741" s="30"/>
    </row>
    <row r="10742" spans="14:17">
      <c r="N10742" s="30"/>
      <c r="Q10742" s="30"/>
    </row>
    <row r="10743" spans="14:17">
      <c r="N10743" s="30"/>
      <c r="Q10743" s="30"/>
    </row>
    <row r="10744" spans="14:17">
      <c r="N10744" s="30"/>
      <c r="Q10744" s="30"/>
    </row>
    <row r="10745" spans="14:17">
      <c r="N10745" s="30"/>
      <c r="Q10745" s="30"/>
    </row>
    <row r="10746" spans="14:17">
      <c r="N10746" s="30"/>
      <c r="Q10746" s="30"/>
    </row>
    <row r="10747" spans="14:17">
      <c r="N10747" s="30"/>
      <c r="Q10747" s="30"/>
    </row>
    <row r="10748" spans="14:17">
      <c r="N10748" s="30"/>
      <c r="Q10748" s="30"/>
    </row>
    <row r="10749" spans="14:17">
      <c r="N10749" s="30"/>
      <c r="Q10749" s="30"/>
    </row>
    <row r="10750" spans="14:17">
      <c r="N10750" s="30"/>
      <c r="Q10750" s="30"/>
    </row>
    <row r="10751" spans="14:17">
      <c r="N10751" s="30"/>
      <c r="Q10751" s="30"/>
    </row>
    <row r="10752" spans="14:17">
      <c r="N10752" s="30"/>
      <c r="Q10752" s="30"/>
    </row>
    <row r="10753" spans="14:17">
      <c r="N10753" s="30"/>
      <c r="Q10753" s="30"/>
    </row>
    <row r="10754" spans="14:17">
      <c r="N10754" s="30"/>
      <c r="Q10754" s="30"/>
    </row>
    <row r="10755" spans="14:17">
      <c r="N10755" s="30"/>
      <c r="Q10755" s="30"/>
    </row>
    <row r="10756" spans="14:17">
      <c r="N10756" s="30"/>
      <c r="Q10756" s="30"/>
    </row>
    <row r="10757" spans="14:17">
      <c r="N10757" s="30"/>
      <c r="Q10757" s="30"/>
    </row>
    <row r="10758" spans="14:17">
      <c r="N10758" s="30"/>
      <c r="Q10758" s="30"/>
    </row>
    <row r="10759" spans="14:17">
      <c r="N10759" s="30"/>
      <c r="Q10759" s="30"/>
    </row>
    <row r="10760" spans="14:17">
      <c r="N10760" s="30"/>
      <c r="Q10760" s="30"/>
    </row>
    <row r="10761" spans="14:17">
      <c r="N10761" s="30"/>
      <c r="Q10761" s="30"/>
    </row>
    <row r="10762" spans="14:17">
      <c r="N10762" s="30"/>
      <c r="Q10762" s="30"/>
    </row>
    <row r="10763" spans="14:17">
      <c r="N10763" s="30"/>
      <c r="Q10763" s="30"/>
    </row>
    <row r="10764" spans="14:17">
      <c r="N10764" s="30"/>
      <c r="Q10764" s="30"/>
    </row>
    <row r="10765" spans="14:17">
      <c r="N10765" s="30"/>
      <c r="Q10765" s="30"/>
    </row>
    <row r="10766" spans="14:17">
      <c r="N10766" s="30"/>
      <c r="Q10766" s="30"/>
    </row>
    <row r="10767" spans="14:17">
      <c r="N10767" s="30"/>
      <c r="Q10767" s="30"/>
    </row>
    <row r="10768" spans="14:17">
      <c r="N10768" s="30"/>
      <c r="Q10768" s="30"/>
    </row>
    <row r="10769" spans="14:17">
      <c r="N10769" s="30"/>
      <c r="Q10769" s="30"/>
    </row>
    <row r="10770" spans="14:17">
      <c r="N10770" s="30"/>
      <c r="Q10770" s="30"/>
    </row>
    <row r="10771" spans="14:17">
      <c r="N10771" s="30"/>
      <c r="Q10771" s="30"/>
    </row>
    <row r="10772" spans="14:17">
      <c r="N10772" s="30"/>
      <c r="Q10772" s="30"/>
    </row>
    <row r="10773" spans="14:17">
      <c r="N10773" s="30"/>
      <c r="Q10773" s="30"/>
    </row>
    <row r="10774" spans="14:17">
      <c r="N10774" s="30"/>
      <c r="Q10774" s="30"/>
    </row>
    <row r="10775" spans="14:17">
      <c r="N10775" s="30"/>
      <c r="Q10775" s="30"/>
    </row>
    <row r="10776" spans="14:17">
      <c r="N10776" s="30"/>
      <c r="Q10776" s="30"/>
    </row>
    <row r="10777" spans="14:17">
      <c r="N10777" s="30"/>
      <c r="Q10777" s="30"/>
    </row>
    <row r="10778" spans="14:17">
      <c r="N10778" s="30"/>
      <c r="Q10778" s="30"/>
    </row>
    <row r="10779" spans="14:17">
      <c r="N10779" s="30"/>
      <c r="Q10779" s="30"/>
    </row>
    <row r="10780" spans="14:17">
      <c r="N10780" s="30"/>
      <c r="Q10780" s="30"/>
    </row>
    <row r="10781" spans="14:17">
      <c r="N10781" s="30"/>
      <c r="Q10781" s="30"/>
    </row>
    <row r="10782" spans="14:17">
      <c r="N10782" s="30"/>
      <c r="Q10782" s="30"/>
    </row>
    <row r="10783" spans="14:17">
      <c r="N10783" s="30"/>
      <c r="Q10783" s="30"/>
    </row>
    <row r="10784" spans="14:17">
      <c r="N10784" s="30"/>
      <c r="Q10784" s="30"/>
    </row>
    <row r="10785" spans="14:17">
      <c r="N10785" s="30"/>
      <c r="Q10785" s="30"/>
    </row>
    <row r="10786" spans="14:17">
      <c r="N10786" s="30"/>
      <c r="Q10786" s="30"/>
    </row>
    <row r="10787" spans="14:17">
      <c r="N10787" s="30"/>
      <c r="Q10787" s="30"/>
    </row>
    <row r="10788" spans="14:17">
      <c r="N10788" s="30"/>
      <c r="Q10788" s="30"/>
    </row>
    <row r="10789" spans="14:17">
      <c r="N10789" s="30"/>
      <c r="Q10789" s="30"/>
    </row>
    <row r="10790" spans="14:17">
      <c r="N10790" s="30"/>
      <c r="Q10790" s="30"/>
    </row>
    <row r="10791" spans="14:17">
      <c r="N10791" s="30"/>
      <c r="Q10791" s="30"/>
    </row>
    <row r="10792" spans="14:17">
      <c r="N10792" s="30"/>
      <c r="Q10792" s="30"/>
    </row>
    <row r="10793" spans="14:17">
      <c r="N10793" s="30"/>
      <c r="Q10793" s="30"/>
    </row>
    <row r="10794" spans="14:17">
      <c r="N10794" s="30"/>
      <c r="Q10794" s="30"/>
    </row>
    <row r="10795" spans="14:17">
      <c r="N10795" s="30"/>
      <c r="Q10795" s="30"/>
    </row>
    <row r="10796" spans="14:17">
      <c r="N10796" s="30"/>
      <c r="Q10796" s="30"/>
    </row>
    <row r="10797" spans="14:17">
      <c r="N10797" s="30"/>
      <c r="Q10797" s="30"/>
    </row>
    <row r="10798" spans="14:17">
      <c r="N10798" s="30"/>
      <c r="Q10798" s="30"/>
    </row>
    <row r="10799" spans="14:17">
      <c r="N10799" s="30"/>
      <c r="Q10799" s="30"/>
    </row>
    <row r="10800" spans="14:17">
      <c r="N10800" s="30"/>
      <c r="Q10800" s="30"/>
    </row>
    <row r="10801" spans="14:17">
      <c r="N10801" s="30"/>
      <c r="Q10801" s="30"/>
    </row>
    <row r="10802" spans="14:17">
      <c r="N10802" s="30"/>
      <c r="Q10802" s="30"/>
    </row>
    <row r="10803" spans="14:17">
      <c r="N10803" s="30"/>
      <c r="Q10803" s="30"/>
    </row>
    <row r="10804" spans="14:17">
      <c r="N10804" s="30"/>
      <c r="Q10804" s="30"/>
    </row>
    <row r="10805" spans="14:17">
      <c r="N10805" s="30"/>
      <c r="Q10805" s="30"/>
    </row>
    <row r="10806" spans="14:17">
      <c r="N10806" s="30"/>
      <c r="Q10806" s="30"/>
    </row>
    <row r="10807" spans="14:17">
      <c r="N10807" s="30"/>
      <c r="Q10807" s="30"/>
    </row>
    <row r="10808" spans="14:17">
      <c r="N10808" s="30"/>
      <c r="Q10808" s="30"/>
    </row>
    <row r="10809" spans="14:17">
      <c r="N10809" s="30"/>
      <c r="Q10809" s="30"/>
    </row>
    <row r="10810" spans="14:17">
      <c r="N10810" s="30"/>
      <c r="Q10810" s="30"/>
    </row>
    <row r="10811" spans="14:17">
      <c r="N10811" s="30"/>
      <c r="Q10811" s="30"/>
    </row>
    <row r="10812" spans="14:17">
      <c r="N10812" s="30"/>
      <c r="Q10812" s="30"/>
    </row>
    <row r="10813" spans="14:17">
      <c r="N10813" s="30"/>
      <c r="Q10813" s="30"/>
    </row>
    <row r="10814" spans="14:17">
      <c r="N10814" s="30"/>
      <c r="Q10814" s="30"/>
    </row>
    <row r="10815" spans="14:17">
      <c r="N10815" s="30"/>
      <c r="Q10815" s="30"/>
    </row>
    <row r="10816" spans="14:17">
      <c r="N10816" s="30"/>
      <c r="Q10816" s="30"/>
    </row>
    <row r="10817" spans="14:17">
      <c r="N10817" s="30"/>
      <c r="Q10817" s="30"/>
    </row>
    <row r="10818" spans="14:17">
      <c r="N10818" s="30"/>
      <c r="Q10818" s="30"/>
    </row>
    <row r="10819" spans="14:17">
      <c r="N10819" s="30"/>
      <c r="Q10819" s="30"/>
    </row>
    <row r="10820" spans="14:17">
      <c r="N10820" s="30"/>
      <c r="Q10820" s="30"/>
    </row>
    <row r="10821" spans="14:17">
      <c r="N10821" s="30"/>
      <c r="Q10821" s="30"/>
    </row>
    <row r="10822" spans="14:17">
      <c r="N10822" s="30"/>
      <c r="Q10822" s="30"/>
    </row>
    <row r="10823" spans="14:17">
      <c r="N10823" s="30"/>
      <c r="Q10823" s="30"/>
    </row>
    <row r="10824" spans="14:17">
      <c r="N10824" s="30"/>
      <c r="Q10824" s="30"/>
    </row>
    <row r="10825" spans="14:17">
      <c r="N10825" s="30"/>
      <c r="Q10825" s="30"/>
    </row>
    <row r="10826" spans="14:17">
      <c r="N10826" s="30"/>
      <c r="Q10826" s="30"/>
    </row>
    <row r="10827" spans="14:17">
      <c r="N10827" s="30"/>
      <c r="Q10827" s="30"/>
    </row>
    <row r="10828" spans="14:17">
      <c r="N10828" s="30"/>
      <c r="Q10828" s="30"/>
    </row>
    <row r="10829" spans="14:17">
      <c r="N10829" s="30"/>
      <c r="Q10829" s="30"/>
    </row>
    <row r="10830" spans="14:17">
      <c r="N10830" s="30"/>
      <c r="Q10830" s="30"/>
    </row>
    <row r="10831" spans="14:17">
      <c r="N10831" s="30"/>
      <c r="Q10831" s="30"/>
    </row>
    <row r="10832" spans="14:17">
      <c r="N10832" s="30"/>
      <c r="Q10832" s="30"/>
    </row>
    <row r="10833" spans="14:17">
      <c r="N10833" s="30"/>
      <c r="Q10833" s="30"/>
    </row>
    <row r="10834" spans="14:17">
      <c r="N10834" s="30"/>
      <c r="Q10834" s="30"/>
    </row>
    <row r="10835" spans="14:17">
      <c r="N10835" s="30"/>
      <c r="Q10835" s="30"/>
    </row>
    <row r="10836" spans="14:17">
      <c r="N10836" s="30"/>
      <c r="Q10836" s="30"/>
    </row>
    <row r="10837" spans="14:17">
      <c r="N10837" s="30"/>
      <c r="Q10837" s="30"/>
    </row>
    <row r="10838" spans="14:17">
      <c r="N10838" s="30"/>
      <c r="Q10838" s="30"/>
    </row>
    <row r="10839" spans="14:17">
      <c r="N10839" s="30"/>
      <c r="Q10839" s="30"/>
    </row>
    <row r="10840" spans="14:17">
      <c r="N10840" s="30"/>
      <c r="Q10840" s="30"/>
    </row>
    <row r="10841" spans="14:17">
      <c r="N10841" s="30"/>
      <c r="Q10841" s="30"/>
    </row>
    <row r="10842" spans="14:17">
      <c r="N10842" s="30"/>
      <c r="Q10842" s="30"/>
    </row>
    <row r="10843" spans="14:17">
      <c r="N10843" s="30"/>
      <c r="Q10843" s="30"/>
    </row>
    <row r="10844" spans="14:17">
      <c r="N10844" s="30"/>
      <c r="Q10844" s="30"/>
    </row>
    <row r="10845" spans="14:17">
      <c r="N10845" s="30"/>
      <c r="Q10845" s="30"/>
    </row>
    <row r="10846" spans="14:17">
      <c r="N10846" s="30"/>
      <c r="Q10846" s="30"/>
    </row>
    <row r="10847" spans="14:17">
      <c r="N10847" s="30"/>
      <c r="Q10847" s="30"/>
    </row>
    <row r="10848" spans="14:17">
      <c r="N10848" s="30"/>
      <c r="Q10848" s="30"/>
    </row>
    <row r="10849" spans="14:17">
      <c r="N10849" s="30"/>
      <c r="Q10849" s="30"/>
    </row>
    <row r="10850" spans="14:17">
      <c r="N10850" s="30"/>
      <c r="Q10850" s="30"/>
    </row>
    <row r="10851" spans="14:17">
      <c r="N10851" s="30"/>
      <c r="Q10851" s="30"/>
    </row>
    <row r="10852" spans="14:17">
      <c r="N10852" s="30"/>
      <c r="Q10852" s="30"/>
    </row>
    <row r="10853" spans="14:17">
      <c r="N10853" s="30"/>
      <c r="Q10853" s="30"/>
    </row>
    <row r="10854" spans="14:17">
      <c r="N10854" s="30"/>
      <c r="Q10854" s="30"/>
    </row>
    <row r="10855" spans="14:17">
      <c r="N10855" s="30"/>
      <c r="Q10855" s="30"/>
    </row>
    <row r="10856" spans="14:17">
      <c r="N10856" s="30"/>
      <c r="Q10856" s="30"/>
    </row>
    <row r="10857" spans="14:17">
      <c r="N10857" s="30"/>
      <c r="Q10857" s="30"/>
    </row>
    <row r="10858" spans="14:17">
      <c r="N10858" s="30"/>
      <c r="Q10858" s="30"/>
    </row>
    <row r="10859" spans="14:17">
      <c r="N10859" s="30"/>
      <c r="Q10859" s="30"/>
    </row>
    <row r="10860" spans="14:17">
      <c r="N10860" s="30"/>
      <c r="Q10860" s="30"/>
    </row>
    <row r="10861" spans="14:17">
      <c r="N10861" s="30"/>
      <c r="Q10861" s="30"/>
    </row>
    <row r="10862" spans="14:17">
      <c r="N10862" s="30"/>
      <c r="Q10862" s="30"/>
    </row>
    <row r="10863" spans="14:17">
      <c r="N10863" s="30"/>
      <c r="Q10863" s="30"/>
    </row>
    <row r="10864" spans="14:17">
      <c r="N10864" s="30"/>
      <c r="Q10864" s="30"/>
    </row>
    <row r="10865" spans="14:17">
      <c r="N10865" s="30"/>
      <c r="Q10865" s="30"/>
    </row>
    <row r="10866" spans="14:17">
      <c r="N10866" s="30"/>
      <c r="Q10866" s="30"/>
    </row>
    <row r="10867" spans="14:17">
      <c r="N10867" s="30"/>
      <c r="Q10867" s="30"/>
    </row>
    <row r="10868" spans="14:17">
      <c r="N10868" s="30"/>
      <c r="Q10868" s="30"/>
    </row>
    <row r="10869" spans="14:17">
      <c r="N10869" s="30"/>
      <c r="Q10869" s="30"/>
    </row>
    <row r="10870" spans="14:17">
      <c r="N10870" s="30"/>
      <c r="Q10870" s="30"/>
    </row>
    <row r="10871" spans="14:17">
      <c r="N10871" s="30"/>
      <c r="Q10871" s="30"/>
    </row>
    <row r="10872" spans="14:17">
      <c r="N10872" s="30"/>
      <c r="Q10872" s="30"/>
    </row>
    <row r="10873" spans="14:17">
      <c r="N10873" s="30"/>
      <c r="Q10873" s="30"/>
    </row>
    <row r="10874" spans="14:17">
      <c r="N10874" s="30"/>
      <c r="Q10874" s="30"/>
    </row>
    <row r="10875" spans="14:17">
      <c r="N10875" s="30"/>
      <c r="Q10875" s="30"/>
    </row>
    <row r="10876" spans="14:17">
      <c r="N10876" s="30"/>
      <c r="Q10876" s="30"/>
    </row>
    <row r="10877" spans="14:17">
      <c r="N10877" s="30"/>
      <c r="Q10877" s="30"/>
    </row>
    <row r="10878" spans="14:17">
      <c r="N10878" s="30"/>
      <c r="Q10878" s="30"/>
    </row>
    <row r="10879" spans="14:17">
      <c r="N10879" s="30"/>
      <c r="Q10879" s="30"/>
    </row>
    <row r="10880" spans="14:17">
      <c r="N10880" s="30"/>
      <c r="Q10880" s="30"/>
    </row>
    <row r="10881" spans="14:17">
      <c r="N10881" s="30"/>
      <c r="Q10881" s="30"/>
    </row>
    <row r="10882" spans="14:17">
      <c r="N10882" s="30"/>
      <c r="Q10882" s="30"/>
    </row>
    <row r="10883" spans="14:17">
      <c r="N10883" s="30"/>
      <c r="Q10883" s="30"/>
    </row>
    <row r="10884" spans="14:17">
      <c r="N10884" s="30"/>
      <c r="Q10884" s="30"/>
    </row>
    <row r="10885" spans="14:17">
      <c r="N10885" s="30"/>
      <c r="Q10885" s="30"/>
    </row>
    <row r="10886" spans="14:17">
      <c r="N10886" s="30"/>
      <c r="Q10886" s="30"/>
    </row>
    <row r="10887" spans="14:17">
      <c r="N10887" s="30"/>
      <c r="Q10887" s="30"/>
    </row>
    <row r="10888" spans="14:17">
      <c r="N10888" s="30"/>
      <c r="Q10888" s="30"/>
    </row>
    <row r="10889" spans="14:17">
      <c r="N10889" s="30"/>
      <c r="Q10889" s="30"/>
    </row>
    <row r="10890" spans="14:17">
      <c r="N10890" s="30"/>
      <c r="Q10890" s="30"/>
    </row>
    <row r="10891" spans="14:17">
      <c r="N10891" s="30"/>
      <c r="Q10891" s="30"/>
    </row>
    <row r="10892" spans="14:17">
      <c r="N10892" s="30"/>
      <c r="Q10892" s="30"/>
    </row>
    <row r="10893" spans="14:17">
      <c r="N10893" s="30"/>
      <c r="Q10893" s="30"/>
    </row>
    <row r="10894" spans="14:17">
      <c r="N10894" s="30"/>
      <c r="Q10894" s="30"/>
    </row>
    <row r="10895" spans="14:17">
      <c r="N10895" s="30"/>
      <c r="Q10895" s="30"/>
    </row>
    <row r="10896" spans="14:17">
      <c r="N10896" s="30"/>
      <c r="Q10896" s="30"/>
    </row>
    <row r="10897" spans="14:17">
      <c r="N10897" s="30"/>
      <c r="Q10897" s="30"/>
    </row>
    <row r="10898" spans="14:17">
      <c r="N10898" s="30"/>
      <c r="Q10898" s="30"/>
    </row>
    <row r="10899" spans="14:17">
      <c r="N10899" s="30"/>
      <c r="Q10899" s="30"/>
    </row>
    <row r="10900" spans="14:17">
      <c r="N10900" s="30"/>
      <c r="Q10900" s="30"/>
    </row>
    <row r="10901" spans="14:17">
      <c r="N10901" s="30"/>
      <c r="Q10901" s="30"/>
    </row>
    <row r="10902" spans="14:17">
      <c r="N10902" s="30"/>
      <c r="Q10902" s="30"/>
    </row>
    <row r="10903" spans="14:17">
      <c r="N10903" s="30"/>
      <c r="Q10903" s="30"/>
    </row>
    <row r="10904" spans="14:17">
      <c r="N10904" s="30"/>
      <c r="Q10904" s="30"/>
    </row>
    <row r="10905" spans="14:17">
      <c r="N10905" s="30"/>
      <c r="Q10905" s="30"/>
    </row>
    <row r="10906" spans="14:17">
      <c r="N10906" s="30"/>
      <c r="Q10906" s="30"/>
    </row>
    <row r="10907" spans="14:17">
      <c r="N10907" s="30"/>
      <c r="Q10907" s="30"/>
    </row>
    <row r="10908" spans="14:17">
      <c r="N10908" s="30"/>
      <c r="Q10908" s="30"/>
    </row>
    <row r="10909" spans="14:17">
      <c r="N10909" s="30"/>
      <c r="Q10909" s="30"/>
    </row>
    <row r="10910" spans="14:17">
      <c r="N10910" s="30"/>
      <c r="Q10910" s="30"/>
    </row>
    <row r="10911" spans="14:17">
      <c r="N10911" s="30"/>
      <c r="Q10911" s="30"/>
    </row>
    <row r="10912" spans="14:17">
      <c r="N10912" s="30"/>
      <c r="Q10912" s="30"/>
    </row>
    <row r="10913" spans="14:17">
      <c r="N10913" s="30"/>
      <c r="Q10913" s="30"/>
    </row>
    <row r="10914" spans="14:17">
      <c r="N10914" s="30"/>
      <c r="Q10914" s="30"/>
    </row>
    <row r="10915" spans="14:17">
      <c r="N10915" s="30"/>
      <c r="Q10915" s="30"/>
    </row>
    <row r="10916" spans="14:17">
      <c r="N10916" s="30"/>
      <c r="Q10916" s="30"/>
    </row>
    <row r="10917" spans="14:17">
      <c r="N10917" s="30"/>
      <c r="Q10917" s="30"/>
    </row>
    <row r="10918" spans="14:17">
      <c r="N10918" s="30"/>
      <c r="Q10918" s="30"/>
    </row>
    <row r="10919" spans="14:17">
      <c r="N10919" s="30"/>
      <c r="Q10919" s="30"/>
    </row>
    <row r="10920" spans="14:17">
      <c r="N10920" s="30"/>
      <c r="Q10920" s="30"/>
    </row>
    <row r="10921" spans="14:17">
      <c r="N10921" s="30"/>
      <c r="Q10921" s="30"/>
    </row>
    <row r="10922" spans="14:17">
      <c r="N10922" s="30"/>
      <c r="Q10922" s="30"/>
    </row>
    <row r="10923" spans="14:17">
      <c r="N10923" s="30"/>
      <c r="Q10923" s="30"/>
    </row>
    <row r="10924" spans="14:17">
      <c r="N10924" s="30"/>
      <c r="Q10924" s="30"/>
    </row>
    <row r="10925" spans="14:17">
      <c r="N10925" s="30"/>
      <c r="Q10925" s="30"/>
    </row>
    <row r="10926" spans="14:17">
      <c r="N10926" s="30"/>
      <c r="Q10926" s="30"/>
    </row>
    <row r="10927" spans="14:17">
      <c r="N10927" s="30"/>
      <c r="Q10927" s="30"/>
    </row>
    <row r="10928" spans="14:17">
      <c r="N10928" s="30"/>
      <c r="Q10928" s="30"/>
    </row>
    <row r="10929" spans="14:17">
      <c r="N10929" s="30"/>
      <c r="Q10929" s="30"/>
    </row>
    <row r="10930" spans="14:17">
      <c r="N10930" s="30"/>
      <c r="Q10930" s="30"/>
    </row>
    <row r="10931" spans="14:17">
      <c r="N10931" s="30"/>
      <c r="Q10931" s="30"/>
    </row>
    <row r="10932" spans="14:17">
      <c r="N10932" s="30"/>
      <c r="Q10932" s="30"/>
    </row>
    <row r="10933" spans="14:17">
      <c r="N10933" s="30"/>
      <c r="Q10933" s="30"/>
    </row>
    <row r="10934" spans="14:17">
      <c r="N10934" s="30"/>
      <c r="Q10934" s="30"/>
    </row>
    <row r="10935" spans="14:17">
      <c r="N10935" s="30"/>
      <c r="Q10935" s="30"/>
    </row>
    <row r="10936" spans="14:17">
      <c r="N10936" s="30"/>
      <c r="Q10936" s="30"/>
    </row>
    <row r="10937" spans="14:17">
      <c r="N10937" s="30"/>
      <c r="Q10937" s="30"/>
    </row>
    <row r="10938" spans="14:17">
      <c r="N10938" s="30"/>
      <c r="Q10938" s="30"/>
    </row>
    <row r="10939" spans="14:17">
      <c r="N10939" s="30"/>
      <c r="Q10939" s="30"/>
    </row>
    <row r="10940" spans="14:17">
      <c r="N10940" s="30"/>
      <c r="Q10940" s="30"/>
    </row>
    <row r="10941" spans="14:17">
      <c r="N10941" s="30"/>
      <c r="Q10941" s="30"/>
    </row>
    <row r="10942" spans="14:17">
      <c r="N10942" s="30"/>
      <c r="Q10942" s="30"/>
    </row>
    <row r="10943" spans="14:17">
      <c r="N10943" s="30"/>
      <c r="Q10943" s="30"/>
    </row>
    <row r="10944" spans="14:17">
      <c r="N10944" s="30"/>
      <c r="Q10944" s="30"/>
    </row>
    <row r="10945" spans="14:17">
      <c r="N10945" s="30"/>
      <c r="Q10945" s="30"/>
    </row>
    <row r="10946" spans="14:17">
      <c r="N10946" s="30"/>
      <c r="Q10946" s="30"/>
    </row>
    <row r="10947" spans="14:17">
      <c r="N10947" s="30"/>
      <c r="Q10947" s="30"/>
    </row>
    <row r="10948" spans="14:17">
      <c r="N10948" s="30"/>
      <c r="Q10948" s="30"/>
    </row>
    <row r="10949" spans="14:17">
      <c r="N10949" s="30"/>
      <c r="Q10949" s="30"/>
    </row>
    <row r="10950" spans="14:17">
      <c r="N10950" s="30"/>
      <c r="Q10950" s="30"/>
    </row>
    <row r="10951" spans="14:17">
      <c r="N10951" s="30"/>
      <c r="Q10951" s="30"/>
    </row>
    <row r="10952" spans="14:17">
      <c r="N10952" s="30"/>
      <c r="Q10952" s="30"/>
    </row>
    <row r="10953" spans="14:17">
      <c r="N10953" s="30"/>
      <c r="Q10953" s="30"/>
    </row>
    <row r="10954" spans="14:17">
      <c r="N10954" s="30"/>
      <c r="Q10954" s="30"/>
    </row>
    <row r="10955" spans="14:17">
      <c r="N10955" s="30"/>
      <c r="Q10955" s="30"/>
    </row>
    <row r="10956" spans="14:17">
      <c r="N10956" s="30"/>
      <c r="Q10956" s="30"/>
    </row>
    <row r="10957" spans="14:17">
      <c r="N10957" s="30"/>
      <c r="Q10957" s="30"/>
    </row>
    <row r="10958" spans="14:17">
      <c r="N10958" s="30"/>
      <c r="Q10958" s="30"/>
    </row>
    <row r="10959" spans="14:17">
      <c r="N10959" s="30"/>
      <c r="Q10959" s="30"/>
    </row>
    <row r="10960" spans="14:17">
      <c r="N10960" s="30"/>
      <c r="Q10960" s="30"/>
    </row>
    <row r="10961" spans="14:17">
      <c r="N10961" s="30"/>
      <c r="Q10961" s="30"/>
    </row>
    <row r="10962" spans="14:17">
      <c r="N10962" s="30"/>
      <c r="Q10962" s="30"/>
    </row>
    <row r="10963" spans="14:17">
      <c r="N10963" s="30"/>
      <c r="Q10963" s="30"/>
    </row>
    <row r="10964" spans="14:17">
      <c r="N10964" s="30"/>
      <c r="Q10964" s="30"/>
    </row>
    <row r="10965" spans="14:17">
      <c r="N10965" s="30"/>
      <c r="Q10965" s="30"/>
    </row>
    <row r="10966" spans="14:17">
      <c r="N10966" s="30"/>
      <c r="Q10966" s="30"/>
    </row>
    <row r="10967" spans="14:17">
      <c r="N10967" s="30"/>
      <c r="Q10967" s="30"/>
    </row>
    <row r="10968" spans="14:17">
      <c r="N10968" s="30"/>
      <c r="Q10968" s="30"/>
    </row>
    <row r="10969" spans="14:17">
      <c r="N10969" s="30"/>
      <c r="Q10969" s="30"/>
    </row>
    <row r="10970" spans="14:17">
      <c r="N10970" s="30"/>
      <c r="Q10970" s="30"/>
    </row>
    <row r="10971" spans="14:17">
      <c r="N10971" s="30"/>
      <c r="Q10971" s="30"/>
    </row>
    <row r="10972" spans="14:17">
      <c r="N10972" s="30"/>
      <c r="Q10972" s="30"/>
    </row>
    <row r="10973" spans="14:17">
      <c r="N10973" s="30"/>
      <c r="Q10973" s="30"/>
    </row>
    <row r="10974" spans="14:17">
      <c r="N10974" s="30"/>
      <c r="Q10974" s="30"/>
    </row>
    <row r="10975" spans="14:17">
      <c r="N10975" s="30"/>
      <c r="Q10975" s="30"/>
    </row>
    <row r="10976" spans="14:17">
      <c r="N10976" s="30"/>
      <c r="Q10976" s="30"/>
    </row>
    <row r="10977" spans="14:17">
      <c r="N10977" s="30"/>
      <c r="Q10977" s="30"/>
    </row>
    <row r="10978" spans="14:17">
      <c r="N10978" s="30"/>
      <c r="Q10978" s="30"/>
    </row>
    <row r="10979" spans="14:17">
      <c r="N10979" s="30"/>
      <c r="Q10979" s="30"/>
    </row>
    <row r="10980" spans="14:17">
      <c r="N10980" s="30"/>
      <c r="Q10980" s="30"/>
    </row>
    <row r="10981" spans="14:17">
      <c r="N10981" s="30"/>
      <c r="Q10981" s="30"/>
    </row>
    <row r="10982" spans="14:17">
      <c r="N10982" s="30"/>
      <c r="Q10982" s="30"/>
    </row>
    <row r="10983" spans="14:17">
      <c r="N10983" s="30"/>
      <c r="Q10983" s="30"/>
    </row>
    <row r="10984" spans="14:17">
      <c r="N10984" s="30"/>
      <c r="Q10984" s="30"/>
    </row>
    <row r="10985" spans="14:17">
      <c r="N10985" s="30"/>
      <c r="Q10985" s="30"/>
    </row>
    <row r="10986" spans="14:17">
      <c r="N10986" s="30"/>
      <c r="Q10986" s="30"/>
    </row>
    <row r="10987" spans="14:17">
      <c r="N10987" s="30"/>
      <c r="Q10987" s="30"/>
    </row>
    <row r="10988" spans="14:17">
      <c r="N10988" s="30"/>
      <c r="Q10988" s="30"/>
    </row>
    <row r="10989" spans="14:17">
      <c r="N10989" s="30"/>
      <c r="Q10989" s="30"/>
    </row>
    <row r="10990" spans="14:17">
      <c r="N10990" s="30"/>
      <c r="Q10990" s="30"/>
    </row>
    <row r="10991" spans="14:17">
      <c r="N10991" s="30"/>
      <c r="Q10991" s="30"/>
    </row>
    <row r="10992" spans="14:17">
      <c r="N10992" s="30"/>
      <c r="Q10992" s="30"/>
    </row>
    <row r="10993" spans="14:17">
      <c r="N10993" s="30"/>
      <c r="Q10993" s="30"/>
    </row>
    <row r="10994" spans="14:17">
      <c r="N10994" s="30"/>
      <c r="Q10994" s="30"/>
    </row>
    <row r="10995" spans="14:17">
      <c r="N10995" s="30"/>
      <c r="Q10995" s="30"/>
    </row>
    <row r="10996" spans="14:17">
      <c r="N10996" s="30"/>
      <c r="Q10996" s="30"/>
    </row>
    <row r="10997" spans="14:17">
      <c r="N10997" s="30"/>
      <c r="Q10997" s="30"/>
    </row>
    <row r="10998" spans="14:17">
      <c r="N10998" s="30"/>
      <c r="Q10998" s="30"/>
    </row>
    <row r="10999" spans="14:17">
      <c r="N10999" s="30"/>
      <c r="Q10999" s="30"/>
    </row>
    <row r="11000" spans="14:17">
      <c r="N11000" s="30"/>
      <c r="Q11000" s="30"/>
    </row>
    <row r="11001" spans="14:17">
      <c r="N11001" s="30"/>
      <c r="Q11001" s="30"/>
    </row>
    <row r="11002" spans="14:17">
      <c r="N11002" s="30"/>
      <c r="Q11002" s="30"/>
    </row>
    <row r="11003" spans="14:17">
      <c r="N11003" s="30"/>
      <c r="Q11003" s="30"/>
    </row>
    <row r="11004" spans="14:17">
      <c r="N11004" s="30"/>
      <c r="Q11004" s="30"/>
    </row>
    <row r="11005" spans="14:17">
      <c r="N11005" s="30"/>
      <c r="Q11005" s="30"/>
    </row>
    <row r="11006" spans="14:17">
      <c r="N11006" s="30"/>
      <c r="Q11006" s="30"/>
    </row>
    <row r="11007" spans="14:17">
      <c r="N11007" s="30"/>
      <c r="Q11007" s="30"/>
    </row>
    <row r="11008" spans="14:17">
      <c r="N11008" s="30"/>
      <c r="Q11008" s="30"/>
    </row>
    <row r="11009" spans="14:17">
      <c r="N11009" s="30"/>
      <c r="Q11009" s="30"/>
    </row>
    <row r="11010" spans="14:17">
      <c r="N11010" s="30"/>
      <c r="Q11010" s="30"/>
    </row>
    <row r="11011" spans="14:17">
      <c r="N11011" s="30"/>
      <c r="Q11011" s="30"/>
    </row>
    <row r="11012" spans="14:17">
      <c r="N11012" s="30"/>
      <c r="Q11012" s="30"/>
    </row>
    <row r="11013" spans="14:17">
      <c r="N11013" s="30"/>
      <c r="Q11013" s="30"/>
    </row>
    <row r="11014" spans="14:17">
      <c r="N11014" s="30"/>
      <c r="Q11014" s="30"/>
    </row>
    <row r="11015" spans="14:17">
      <c r="N11015" s="30"/>
      <c r="Q11015" s="30"/>
    </row>
    <row r="11016" spans="14:17">
      <c r="N11016" s="30"/>
      <c r="Q11016" s="30"/>
    </row>
    <row r="11017" spans="14:17">
      <c r="N11017" s="30"/>
      <c r="Q11017" s="30"/>
    </row>
    <row r="11018" spans="14:17">
      <c r="N11018" s="30"/>
      <c r="Q11018" s="30"/>
    </row>
    <row r="11019" spans="14:17">
      <c r="N11019" s="30"/>
      <c r="Q11019" s="30"/>
    </row>
    <row r="11020" spans="14:17">
      <c r="N11020" s="30"/>
      <c r="Q11020" s="30"/>
    </row>
    <row r="11021" spans="14:17">
      <c r="N11021" s="30"/>
      <c r="Q11021" s="30"/>
    </row>
    <row r="11022" spans="14:17">
      <c r="N11022" s="30"/>
      <c r="Q11022" s="30"/>
    </row>
    <row r="11023" spans="14:17">
      <c r="N11023" s="30"/>
      <c r="Q11023" s="30"/>
    </row>
    <row r="11024" spans="14:17">
      <c r="N11024" s="30"/>
      <c r="Q11024" s="30"/>
    </row>
    <row r="11025" spans="14:17">
      <c r="N11025" s="30"/>
      <c r="Q11025" s="30"/>
    </row>
    <row r="11026" spans="14:17">
      <c r="N11026" s="30"/>
      <c r="Q11026" s="30"/>
    </row>
    <row r="11027" spans="14:17">
      <c r="N11027" s="30"/>
      <c r="Q11027" s="30"/>
    </row>
    <row r="11028" spans="14:17">
      <c r="N11028" s="30"/>
      <c r="Q11028" s="30"/>
    </row>
    <row r="11029" spans="14:17">
      <c r="N11029" s="30"/>
      <c r="Q11029" s="30"/>
    </row>
    <row r="11030" spans="14:17">
      <c r="N11030" s="30"/>
      <c r="Q11030" s="30"/>
    </row>
    <row r="11031" spans="14:17">
      <c r="N11031" s="30"/>
      <c r="Q11031" s="30"/>
    </row>
    <row r="11032" spans="14:17">
      <c r="N11032" s="30"/>
      <c r="Q11032" s="30"/>
    </row>
    <row r="11033" spans="14:17">
      <c r="N11033" s="30"/>
      <c r="Q11033" s="30"/>
    </row>
    <row r="11034" spans="14:17">
      <c r="N11034" s="30"/>
      <c r="Q11034" s="30"/>
    </row>
    <row r="11035" spans="14:17">
      <c r="N11035" s="30"/>
      <c r="Q11035" s="30"/>
    </row>
    <row r="11036" spans="14:17">
      <c r="N11036" s="30"/>
      <c r="Q11036" s="30"/>
    </row>
    <row r="11037" spans="14:17">
      <c r="N11037" s="30"/>
      <c r="Q11037" s="30"/>
    </row>
    <row r="11038" spans="14:17">
      <c r="N11038" s="30"/>
      <c r="Q11038" s="30"/>
    </row>
    <row r="11039" spans="14:17">
      <c r="N11039" s="30"/>
      <c r="Q11039" s="30"/>
    </row>
    <row r="11040" spans="14:17">
      <c r="N11040" s="30"/>
      <c r="Q11040" s="30"/>
    </row>
    <row r="11041" spans="14:17">
      <c r="N11041" s="30"/>
      <c r="Q11041" s="30"/>
    </row>
    <row r="11042" spans="14:17">
      <c r="N11042" s="30"/>
      <c r="Q11042" s="30"/>
    </row>
    <row r="11043" spans="14:17">
      <c r="N11043" s="30"/>
      <c r="Q11043" s="30"/>
    </row>
    <row r="11044" spans="14:17">
      <c r="N11044" s="30"/>
      <c r="Q11044" s="30"/>
    </row>
    <row r="11045" spans="14:17">
      <c r="N11045" s="30"/>
      <c r="Q11045" s="30"/>
    </row>
    <row r="11046" spans="14:17">
      <c r="N11046" s="30"/>
      <c r="Q11046" s="30"/>
    </row>
    <row r="11047" spans="14:17">
      <c r="N11047" s="30"/>
      <c r="Q11047" s="30"/>
    </row>
    <row r="11048" spans="14:17">
      <c r="N11048" s="30"/>
      <c r="Q11048" s="30"/>
    </row>
    <row r="11049" spans="14:17">
      <c r="N11049" s="30"/>
      <c r="Q11049" s="30"/>
    </row>
    <row r="11050" spans="14:17">
      <c r="N11050" s="30"/>
      <c r="Q11050" s="30"/>
    </row>
    <row r="11051" spans="14:17">
      <c r="N11051" s="30"/>
      <c r="Q11051" s="30"/>
    </row>
    <row r="11052" spans="14:17">
      <c r="N11052" s="30"/>
      <c r="Q11052" s="30"/>
    </row>
    <row r="11053" spans="14:17">
      <c r="N11053" s="30"/>
      <c r="Q11053" s="30"/>
    </row>
    <row r="11054" spans="14:17">
      <c r="N11054" s="30"/>
      <c r="Q11054" s="30"/>
    </row>
    <row r="11055" spans="14:17">
      <c r="N11055" s="30"/>
      <c r="Q11055" s="30"/>
    </row>
    <row r="11056" spans="14:17">
      <c r="N11056" s="30"/>
      <c r="Q11056" s="30"/>
    </row>
    <row r="11057" spans="14:17">
      <c r="N11057" s="30"/>
      <c r="Q11057" s="30"/>
    </row>
    <row r="11058" spans="14:17">
      <c r="N11058" s="30"/>
      <c r="Q11058" s="30"/>
    </row>
    <row r="11059" spans="14:17">
      <c r="N11059" s="30"/>
      <c r="Q11059" s="30"/>
    </row>
    <row r="11060" spans="14:17">
      <c r="N11060" s="30"/>
      <c r="Q11060" s="30"/>
    </row>
    <row r="11061" spans="14:17">
      <c r="N11061" s="30"/>
      <c r="Q11061" s="30"/>
    </row>
    <row r="11062" spans="14:17">
      <c r="N11062" s="30"/>
      <c r="Q11062" s="30"/>
    </row>
    <row r="11063" spans="14:17">
      <c r="N11063" s="30"/>
      <c r="Q11063" s="30"/>
    </row>
    <row r="11064" spans="14:17">
      <c r="N11064" s="30"/>
      <c r="Q11064" s="30"/>
    </row>
    <row r="11065" spans="14:17">
      <c r="N11065" s="30"/>
      <c r="Q11065" s="30"/>
    </row>
    <row r="11066" spans="14:17">
      <c r="N11066" s="30"/>
      <c r="Q11066" s="30"/>
    </row>
    <row r="11067" spans="14:17">
      <c r="N11067" s="30"/>
      <c r="Q11067" s="30"/>
    </row>
    <row r="11068" spans="14:17">
      <c r="N11068" s="30"/>
      <c r="Q11068" s="30"/>
    </row>
    <row r="11069" spans="14:17">
      <c r="N11069" s="30"/>
      <c r="Q11069" s="30"/>
    </row>
    <row r="11070" spans="14:17">
      <c r="N11070" s="30"/>
      <c r="Q11070" s="30"/>
    </row>
    <row r="11071" spans="14:17">
      <c r="N11071" s="30"/>
      <c r="Q11071" s="30"/>
    </row>
    <row r="11072" spans="14:17">
      <c r="N11072" s="30"/>
      <c r="Q11072" s="30"/>
    </row>
    <row r="11073" spans="14:17">
      <c r="N11073" s="30"/>
      <c r="Q11073" s="30"/>
    </row>
    <row r="11074" spans="14:17">
      <c r="N11074" s="30"/>
      <c r="Q11074" s="30"/>
    </row>
    <row r="11075" spans="14:17">
      <c r="N11075" s="30"/>
      <c r="Q11075" s="30"/>
    </row>
    <row r="11076" spans="14:17">
      <c r="N11076" s="30"/>
      <c r="Q11076" s="30"/>
    </row>
    <row r="11077" spans="14:17">
      <c r="N11077" s="30"/>
      <c r="Q11077" s="30"/>
    </row>
    <row r="11078" spans="14:17">
      <c r="N11078" s="30"/>
      <c r="Q11078" s="30"/>
    </row>
    <row r="11079" spans="14:17">
      <c r="N11079" s="30"/>
      <c r="Q11079" s="30"/>
    </row>
    <row r="11080" spans="14:17">
      <c r="N11080" s="30"/>
      <c r="Q11080" s="30"/>
    </row>
    <row r="11081" spans="14:17">
      <c r="N11081" s="30"/>
      <c r="Q11081" s="30"/>
    </row>
    <row r="11082" spans="14:17">
      <c r="N11082" s="30"/>
      <c r="Q11082" s="30"/>
    </row>
    <row r="11083" spans="14:17">
      <c r="N11083" s="30"/>
      <c r="Q11083" s="30"/>
    </row>
    <row r="11084" spans="14:17">
      <c r="N11084" s="30"/>
      <c r="Q11084" s="30"/>
    </row>
    <row r="11085" spans="14:17">
      <c r="N11085" s="30"/>
      <c r="Q11085" s="30"/>
    </row>
    <row r="11086" spans="14:17">
      <c r="N11086" s="30"/>
      <c r="Q11086" s="30"/>
    </row>
    <row r="11087" spans="14:17">
      <c r="N11087" s="30"/>
      <c r="Q11087" s="30"/>
    </row>
    <row r="11088" spans="14:17">
      <c r="N11088" s="30"/>
      <c r="Q11088" s="30"/>
    </row>
    <row r="11089" spans="14:17">
      <c r="N11089" s="30"/>
      <c r="Q11089" s="30"/>
    </row>
    <row r="11090" spans="14:17">
      <c r="N11090" s="30"/>
      <c r="Q11090" s="30"/>
    </row>
    <row r="11091" spans="14:17">
      <c r="N11091" s="30"/>
      <c r="Q11091" s="30"/>
    </row>
    <row r="11092" spans="14:17">
      <c r="N11092" s="30"/>
      <c r="Q11092" s="30"/>
    </row>
    <row r="11093" spans="14:17">
      <c r="N11093" s="30"/>
      <c r="Q11093" s="30"/>
    </row>
    <row r="11094" spans="14:17">
      <c r="N11094" s="30"/>
      <c r="Q11094" s="30"/>
    </row>
    <row r="11095" spans="14:17">
      <c r="N11095" s="30"/>
      <c r="Q11095" s="30"/>
    </row>
    <row r="11096" spans="14:17">
      <c r="N11096" s="30"/>
      <c r="Q11096" s="30"/>
    </row>
    <row r="11097" spans="14:17">
      <c r="N11097" s="30"/>
      <c r="Q11097" s="30"/>
    </row>
    <row r="11098" spans="14:17">
      <c r="N11098" s="30"/>
      <c r="Q11098" s="30"/>
    </row>
    <row r="11099" spans="14:17">
      <c r="N11099" s="30"/>
      <c r="Q11099" s="30"/>
    </row>
    <row r="11100" spans="14:17">
      <c r="N11100" s="30"/>
      <c r="Q11100" s="30"/>
    </row>
    <row r="11101" spans="14:17">
      <c r="N11101" s="30"/>
      <c r="Q11101" s="30"/>
    </row>
    <row r="11102" spans="14:17">
      <c r="N11102" s="30"/>
      <c r="Q11102" s="30"/>
    </row>
    <row r="11103" spans="14:17">
      <c r="N11103" s="30"/>
      <c r="Q11103" s="30"/>
    </row>
    <row r="11104" spans="14:17">
      <c r="N11104" s="30"/>
      <c r="Q11104" s="30"/>
    </row>
    <row r="11105" spans="14:17">
      <c r="N11105" s="30"/>
      <c r="Q11105" s="30"/>
    </row>
    <row r="11106" spans="14:17">
      <c r="N11106" s="30"/>
      <c r="Q11106" s="30"/>
    </row>
    <row r="11107" spans="14:17">
      <c r="N11107" s="30"/>
      <c r="Q11107" s="30"/>
    </row>
    <row r="11108" spans="14:17">
      <c r="N11108" s="30"/>
      <c r="Q11108" s="30"/>
    </row>
    <row r="11109" spans="14:17">
      <c r="N11109" s="30"/>
      <c r="Q11109" s="30"/>
    </row>
    <row r="11110" spans="14:17">
      <c r="N11110" s="30"/>
      <c r="Q11110" s="30"/>
    </row>
    <row r="11111" spans="14:17">
      <c r="N11111" s="30"/>
      <c r="Q11111" s="30"/>
    </row>
    <row r="11112" spans="14:17">
      <c r="N11112" s="30"/>
      <c r="Q11112" s="30"/>
    </row>
    <row r="11113" spans="14:17">
      <c r="N11113" s="30"/>
      <c r="Q11113" s="30"/>
    </row>
    <row r="11114" spans="14:17">
      <c r="N11114" s="30"/>
      <c r="Q11114" s="30"/>
    </row>
    <row r="11115" spans="14:17">
      <c r="N11115" s="30"/>
      <c r="Q11115" s="30"/>
    </row>
    <row r="11116" spans="14:17">
      <c r="N11116" s="30"/>
      <c r="Q11116" s="30"/>
    </row>
    <row r="11117" spans="14:17">
      <c r="N11117" s="30"/>
      <c r="Q11117" s="30"/>
    </row>
    <row r="11118" spans="14:17">
      <c r="N11118" s="30"/>
      <c r="Q11118" s="30"/>
    </row>
    <row r="11119" spans="14:17">
      <c r="N11119" s="30"/>
      <c r="Q11119" s="30"/>
    </row>
    <row r="11120" spans="14:17">
      <c r="N11120" s="30"/>
      <c r="Q11120" s="30"/>
    </row>
    <row r="11121" spans="14:17">
      <c r="N11121" s="30"/>
      <c r="Q11121" s="30"/>
    </row>
    <row r="11122" spans="14:17">
      <c r="N11122" s="30"/>
      <c r="Q11122" s="30"/>
    </row>
    <row r="11123" spans="14:17">
      <c r="N11123" s="30"/>
      <c r="Q11123" s="30"/>
    </row>
    <row r="11124" spans="14:17">
      <c r="N11124" s="30"/>
      <c r="Q11124" s="30"/>
    </row>
    <row r="11125" spans="14:17">
      <c r="N11125" s="30"/>
      <c r="Q11125" s="30"/>
    </row>
    <row r="11126" spans="14:17">
      <c r="N11126" s="30"/>
      <c r="Q11126" s="30"/>
    </row>
    <row r="11127" spans="14:17">
      <c r="N11127" s="30"/>
      <c r="Q11127" s="30"/>
    </row>
    <row r="11128" spans="14:17">
      <c r="N11128" s="30"/>
      <c r="Q11128" s="30"/>
    </row>
    <row r="11129" spans="14:17">
      <c r="N11129" s="30"/>
      <c r="Q11129" s="30"/>
    </row>
    <row r="11130" spans="14:17">
      <c r="N11130" s="30"/>
      <c r="Q11130" s="30"/>
    </row>
    <row r="11131" spans="14:17">
      <c r="N11131" s="30"/>
      <c r="Q11131" s="30"/>
    </row>
    <row r="11132" spans="14:17">
      <c r="N11132" s="30"/>
      <c r="Q11132" s="30"/>
    </row>
    <row r="11133" spans="14:17">
      <c r="N11133" s="30"/>
      <c r="Q11133" s="30"/>
    </row>
    <row r="11134" spans="14:17">
      <c r="N11134" s="30"/>
      <c r="Q11134" s="30"/>
    </row>
    <row r="11135" spans="14:17">
      <c r="N11135" s="30"/>
      <c r="Q11135" s="30"/>
    </row>
    <row r="11136" spans="14:17">
      <c r="N11136" s="30"/>
      <c r="Q11136" s="30"/>
    </row>
    <row r="11137" spans="14:17">
      <c r="N11137" s="30"/>
      <c r="Q11137" s="30"/>
    </row>
    <row r="11138" spans="14:17">
      <c r="N11138" s="30"/>
      <c r="Q11138" s="30"/>
    </row>
    <row r="11139" spans="14:17">
      <c r="N11139" s="30"/>
      <c r="Q11139" s="30"/>
    </row>
    <row r="11140" spans="14:17">
      <c r="N11140" s="30"/>
      <c r="Q11140" s="30"/>
    </row>
    <row r="11141" spans="14:17">
      <c r="N11141" s="30"/>
      <c r="Q11141" s="30"/>
    </row>
    <row r="11142" spans="14:17">
      <c r="N11142" s="30"/>
      <c r="Q11142" s="30"/>
    </row>
    <row r="11143" spans="14:17">
      <c r="N11143" s="30"/>
      <c r="Q11143" s="30"/>
    </row>
    <row r="11144" spans="14:17">
      <c r="N11144" s="30"/>
      <c r="Q11144" s="30"/>
    </row>
    <row r="11145" spans="14:17">
      <c r="N11145" s="30"/>
      <c r="Q11145" s="30"/>
    </row>
    <row r="11146" spans="14:17">
      <c r="N11146" s="30"/>
      <c r="Q11146" s="30"/>
    </row>
    <row r="11147" spans="14:17">
      <c r="N11147" s="30"/>
      <c r="Q11147" s="30"/>
    </row>
    <row r="11148" spans="14:17">
      <c r="N11148" s="30"/>
      <c r="Q11148" s="30"/>
    </row>
    <row r="11149" spans="14:17">
      <c r="N11149" s="30"/>
      <c r="Q11149" s="30"/>
    </row>
    <row r="11150" spans="14:17">
      <c r="N11150" s="30"/>
      <c r="Q11150" s="30"/>
    </row>
    <row r="11151" spans="14:17">
      <c r="N11151" s="30"/>
      <c r="Q11151" s="30"/>
    </row>
    <row r="11152" spans="14:17">
      <c r="N11152" s="30"/>
      <c r="Q11152" s="30"/>
    </row>
    <row r="11153" spans="14:17">
      <c r="N11153" s="30"/>
      <c r="Q11153" s="30"/>
    </row>
    <row r="11154" spans="14:17">
      <c r="N11154" s="30"/>
      <c r="Q11154" s="30"/>
    </row>
    <row r="11155" spans="14:17">
      <c r="N11155" s="30"/>
      <c r="Q11155" s="30"/>
    </row>
    <row r="11156" spans="14:17">
      <c r="N11156" s="30"/>
      <c r="Q11156" s="30"/>
    </row>
    <row r="11157" spans="14:17">
      <c r="N11157" s="30"/>
      <c r="Q11157" s="30"/>
    </row>
    <row r="11158" spans="14:17">
      <c r="N11158" s="30"/>
      <c r="Q11158" s="30"/>
    </row>
    <row r="11159" spans="14:17">
      <c r="N11159" s="30"/>
      <c r="Q11159" s="30"/>
    </row>
    <row r="11160" spans="14:17">
      <c r="N11160" s="30"/>
      <c r="Q11160" s="30"/>
    </row>
    <row r="11161" spans="14:17">
      <c r="N11161" s="30"/>
      <c r="Q11161" s="30"/>
    </row>
    <row r="11162" spans="14:17">
      <c r="N11162" s="30"/>
      <c r="Q11162" s="30"/>
    </row>
    <row r="11163" spans="14:17">
      <c r="N11163" s="30"/>
      <c r="Q11163" s="30"/>
    </row>
    <row r="11164" spans="14:17">
      <c r="N11164" s="30"/>
      <c r="Q11164" s="30"/>
    </row>
    <row r="11165" spans="14:17">
      <c r="N11165" s="30"/>
      <c r="Q11165" s="30"/>
    </row>
    <row r="11166" spans="14:17">
      <c r="N11166" s="30"/>
      <c r="Q11166" s="30"/>
    </row>
    <row r="11167" spans="14:17">
      <c r="N11167" s="30"/>
      <c r="Q11167" s="30"/>
    </row>
    <row r="11168" spans="14:17">
      <c r="N11168" s="30"/>
      <c r="Q11168" s="30"/>
    </row>
    <row r="11169" spans="14:17">
      <c r="N11169" s="30"/>
      <c r="Q11169" s="30"/>
    </row>
    <row r="11170" spans="14:17">
      <c r="N11170" s="30"/>
      <c r="Q11170" s="30"/>
    </row>
    <row r="11171" spans="14:17">
      <c r="N11171" s="30"/>
      <c r="Q11171" s="30"/>
    </row>
    <row r="11172" spans="14:17">
      <c r="N11172" s="30"/>
      <c r="Q11172" s="30"/>
    </row>
    <row r="11173" spans="14:17">
      <c r="N11173" s="30"/>
      <c r="Q11173" s="30"/>
    </row>
    <row r="11174" spans="14:17">
      <c r="N11174" s="30"/>
      <c r="Q11174" s="30"/>
    </row>
    <row r="11175" spans="14:17">
      <c r="N11175" s="30"/>
      <c r="Q11175" s="30"/>
    </row>
    <row r="11176" spans="14:17">
      <c r="N11176" s="30"/>
      <c r="Q11176" s="30"/>
    </row>
    <row r="11177" spans="14:17">
      <c r="N11177" s="30"/>
      <c r="Q11177" s="30"/>
    </row>
    <row r="11178" spans="14:17">
      <c r="N11178" s="30"/>
      <c r="Q11178" s="30"/>
    </row>
    <row r="11179" spans="14:17">
      <c r="N11179" s="30"/>
      <c r="Q11179" s="30"/>
    </row>
    <row r="11180" spans="14:17">
      <c r="N11180" s="30"/>
      <c r="Q11180" s="30"/>
    </row>
    <row r="11181" spans="14:17">
      <c r="N11181" s="30"/>
      <c r="Q11181" s="30"/>
    </row>
    <row r="11182" spans="14:17">
      <c r="N11182" s="30"/>
      <c r="Q11182" s="30"/>
    </row>
    <row r="11183" spans="14:17">
      <c r="N11183" s="30"/>
      <c r="Q11183" s="30"/>
    </row>
    <row r="11184" spans="14:17">
      <c r="N11184" s="30"/>
      <c r="Q11184" s="30"/>
    </row>
    <row r="11185" spans="14:17">
      <c r="N11185" s="30"/>
      <c r="Q11185" s="30"/>
    </row>
    <row r="11186" spans="14:17">
      <c r="N11186" s="30"/>
      <c r="Q11186" s="30"/>
    </row>
    <row r="11187" spans="14:17">
      <c r="N11187" s="30"/>
      <c r="Q11187" s="30"/>
    </row>
    <row r="11188" spans="14:17">
      <c r="N11188" s="30"/>
      <c r="Q11188" s="30"/>
    </row>
    <row r="11189" spans="14:17">
      <c r="N11189" s="30"/>
      <c r="Q11189" s="30"/>
    </row>
    <row r="11190" spans="14:17">
      <c r="N11190" s="30"/>
      <c r="Q11190" s="30"/>
    </row>
    <row r="11191" spans="14:17">
      <c r="N11191" s="30"/>
      <c r="Q11191" s="30"/>
    </row>
    <row r="11192" spans="14:17">
      <c r="N11192" s="30"/>
      <c r="Q11192" s="30"/>
    </row>
    <row r="11193" spans="14:17">
      <c r="N11193" s="30"/>
      <c r="Q11193" s="30"/>
    </row>
    <row r="11194" spans="14:17">
      <c r="N11194" s="30"/>
      <c r="Q11194" s="30"/>
    </row>
    <row r="11195" spans="14:17">
      <c r="N11195" s="30"/>
      <c r="Q11195" s="30"/>
    </row>
    <row r="11196" spans="14:17">
      <c r="N11196" s="30"/>
      <c r="Q11196" s="30"/>
    </row>
    <row r="11197" spans="14:17">
      <c r="N11197" s="30"/>
      <c r="Q11197" s="30"/>
    </row>
    <row r="11198" spans="14:17">
      <c r="N11198" s="30"/>
      <c r="Q11198" s="30"/>
    </row>
    <row r="11199" spans="14:17">
      <c r="N11199" s="30"/>
      <c r="Q11199" s="30"/>
    </row>
    <row r="11200" spans="14:17">
      <c r="N11200" s="30"/>
      <c r="Q11200" s="30"/>
    </row>
    <row r="11201" spans="14:17">
      <c r="N11201" s="30"/>
      <c r="Q11201" s="30"/>
    </row>
    <row r="11202" spans="14:17">
      <c r="N11202" s="30"/>
      <c r="Q11202" s="30"/>
    </row>
    <row r="11203" spans="14:17">
      <c r="N11203" s="30"/>
      <c r="Q11203" s="30"/>
    </row>
    <row r="11204" spans="14:17">
      <c r="N11204" s="30"/>
      <c r="Q11204" s="30"/>
    </row>
    <row r="11205" spans="14:17">
      <c r="N11205" s="30"/>
      <c r="Q11205" s="30"/>
    </row>
    <row r="11206" spans="14:17">
      <c r="N11206" s="30"/>
      <c r="Q11206" s="30"/>
    </row>
    <row r="11207" spans="14:17">
      <c r="N11207" s="30"/>
      <c r="Q11207" s="30"/>
    </row>
    <row r="11208" spans="14:17">
      <c r="N11208" s="30"/>
      <c r="Q11208" s="30"/>
    </row>
    <row r="11209" spans="14:17">
      <c r="N11209" s="30"/>
      <c r="Q11209" s="30"/>
    </row>
    <row r="11210" spans="14:17">
      <c r="N11210" s="30"/>
      <c r="Q11210" s="30"/>
    </row>
    <row r="11211" spans="14:17">
      <c r="N11211" s="30"/>
      <c r="Q11211" s="30"/>
    </row>
    <row r="11212" spans="14:17">
      <c r="N11212" s="30"/>
      <c r="Q11212" s="30"/>
    </row>
    <row r="11213" spans="14:17">
      <c r="N11213" s="30"/>
      <c r="Q11213" s="30"/>
    </row>
    <row r="11214" spans="14:17">
      <c r="N11214" s="30"/>
      <c r="Q11214" s="30"/>
    </row>
    <row r="11215" spans="14:17">
      <c r="N11215" s="30"/>
      <c r="Q11215" s="30"/>
    </row>
    <row r="11216" spans="14:17">
      <c r="N11216" s="30"/>
      <c r="Q11216" s="30"/>
    </row>
    <row r="11217" spans="14:17">
      <c r="N11217" s="30"/>
      <c r="Q11217" s="30"/>
    </row>
    <row r="11218" spans="14:17">
      <c r="N11218" s="30"/>
      <c r="Q11218" s="30"/>
    </row>
    <row r="11219" spans="14:17">
      <c r="N11219" s="30"/>
      <c r="Q11219" s="30"/>
    </row>
    <row r="11220" spans="14:17">
      <c r="N11220" s="30"/>
      <c r="Q11220" s="30"/>
    </row>
    <row r="11221" spans="14:17">
      <c r="N11221" s="30"/>
      <c r="Q11221" s="30"/>
    </row>
    <row r="11222" spans="14:17">
      <c r="N11222" s="30"/>
      <c r="Q11222" s="30"/>
    </row>
    <row r="11223" spans="14:17">
      <c r="N11223" s="30"/>
      <c r="Q11223" s="30"/>
    </row>
    <row r="11224" spans="14:17">
      <c r="N11224" s="30"/>
      <c r="Q11224" s="30"/>
    </row>
    <row r="11225" spans="14:17">
      <c r="N11225" s="30"/>
      <c r="Q11225" s="30"/>
    </row>
    <row r="11226" spans="14:17">
      <c r="N11226" s="30"/>
      <c r="Q11226" s="30"/>
    </row>
    <row r="11227" spans="14:17">
      <c r="N11227" s="30"/>
      <c r="Q11227" s="30"/>
    </row>
    <row r="11228" spans="14:17">
      <c r="N11228" s="30"/>
      <c r="Q11228" s="30"/>
    </row>
    <row r="11229" spans="14:17">
      <c r="N11229" s="30"/>
      <c r="Q11229" s="30"/>
    </row>
    <row r="11230" spans="14:17">
      <c r="N11230" s="30"/>
      <c r="Q11230" s="30"/>
    </row>
    <row r="11231" spans="14:17">
      <c r="N11231" s="30"/>
      <c r="Q11231" s="30"/>
    </row>
    <row r="11232" spans="14:17">
      <c r="N11232" s="30"/>
      <c r="Q11232" s="30"/>
    </row>
    <row r="11233" spans="14:17">
      <c r="N11233" s="30"/>
      <c r="Q11233" s="30"/>
    </row>
    <row r="11234" spans="14:17">
      <c r="N11234" s="30"/>
      <c r="Q11234" s="30"/>
    </row>
    <row r="11235" spans="14:17">
      <c r="N11235" s="30"/>
      <c r="Q11235" s="30"/>
    </row>
    <row r="11236" spans="14:17">
      <c r="N11236" s="30"/>
      <c r="Q11236" s="30"/>
    </row>
    <row r="11237" spans="14:17">
      <c r="N11237" s="30"/>
      <c r="Q11237" s="30"/>
    </row>
    <row r="11238" spans="14:17">
      <c r="N11238" s="30"/>
      <c r="Q11238" s="30"/>
    </row>
    <row r="11239" spans="14:17">
      <c r="N11239" s="30"/>
      <c r="Q11239" s="30"/>
    </row>
    <row r="11240" spans="14:17">
      <c r="N11240" s="30"/>
      <c r="Q11240" s="30"/>
    </row>
    <row r="11241" spans="14:17">
      <c r="N11241" s="30"/>
      <c r="Q11241" s="30"/>
    </row>
    <row r="11242" spans="14:17">
      <c r="N11242" s="30"/>
      <c r="Q11242" s="30"/>
    </row>
    <row r="11243" spans="14:17">
      <c r="N11243" s="30"/>
      <c r="Q11243" s="30"/>
    </row>
    <row r="11244" spans="14:17">
      <c r="N11244" s="30"/>
      <c r="Q11244" s="30"/>
    </row>
    <row r="11245" spans="14:17">
      <c r="N11245" s="30"/>
      <c r="Q11245" s="30"/>
    </row>
    <row r="11246" spans="14:17">
      <c r="N11246" s="30"/>
      <c r="Q11246" s="30"/>
    </row>
    <row r="11247" spans="14:17">
      <c r="N11247" s="30"/>
      <c r="Q11247" s="30"/>
    </row>
    <row r="11248" spans="14:17">
      <c r="N11248" s="30"/>
      <c r="Q11248" s="30"/>
    </row>
    <row r="11249" spans="14:17">
      <c r="N11249" s="30"/>
      <c r="Q11249" s="30"/>
    </row>
    <row r="11250" spans="14:17">
      <c r="N11250" s="30"/>
      <c r="Q11250" s="30"/>
    </row>
    <row r="11251" spans="14:17">
      <c r="N11251" s="30"/>
      <c r="Q11251" s="30"/>
    </row>
    <row r="11252" spans="14:17">
      <c r="N11252" s="30"/>
      <c r="Q11252" s="30"/>
    </row>
    <row r="11253" spans="14:17">
      <c r="N11253" s="30"/>
      <c r="Q11253" s="30"/>
    </row>
    <row r="11254" spans="14:17">
      <c r="N11254" s="30"/>
      <c r="Q11254" s="30"/>
    </row>
    <row r="11255" spans="14:17">
      <c r="N11255" s="30"/>
      <c r="Q11255" s="30"/>
    </row>
    <row r="11256" spans="14:17">
      <c r="N11256" s="30"/>
      <c r="Q11256" s="30"/>
    </row>
    <row r="11257" spans="14:17">
      <c r="N11257" s="30"/>
      <c r="Q11257" s="30"/>
    </row>
    <row r="11258" spans="14:17">
      <c r="N11258" s="30"/>
      <c r="Q11258" s="30"/>
    </row>
    <row r="11259" spans="14:17">
      <c r="N11259" s="30"/>
      <c r="Q11259" s="30"/>
    </row>
    <row r="11260" spans="14:17">
      <c r="N11260" s="30"/>
      <c r="Q11260" s="30"/>
    </row>
    <row r="11261" spans="14:17">
      <c r="N11261" s="30"/>
      <c r="Q11261" s="30"/>
    </row>
    <row r="11262" spans="14:17">
      <c r="N11262" s="30"/>
      <c r="Q11262" s="30"/>
    </row>
    <row r="11263" spans="14:17">
      <c r="N11263" s="30"/>
      <c r="Q11263" s="30"/>
    </row>
    <row r="11264" spans="14:17">
      <c r="N11264" s="30"/>
      <c r="Q11264" s="30"/>
    </row>
    <row r="11265" spans="14:17">
      <c r="N11265" s="30"/>
      <c r="Q11265" s="30"/>
    </row>
    <row r="11266" spans="14:17">
      <c r="N11266" s="30"/>
      <c r="Q11266" s="30"/>
    </row>
    <row r="11267" spans="14:17">
      <c r="N11267" s="30"/>
      <c r="Q11267" s="30"/>
    </row>
    <row r="11268" spans="14:17">
      <c r="N11268" s="30"/>
      <c r="Q11268" s="30"/>
    </row>
    <row r="11269" spans="14:17">
      <c r="N11269" s="30"/>
      <c r="Q11269" s="30"/>
    </row>
    <row r="11270" spans="14:17">
      <c r="N11270" s="30"/>
      <c r="Q11270" s="30"/>
    </row>
    <row r="11271" spans="14:17">
      <c r="N11271" s="30"/>
      <c r="Q11271" s="30"/>
    </row>
    <row r="11272" spans="14:17">
      <c r="N11272" s="30"/>
      <c r="Q11272" s="30"/>
    </row>
    <row r="11273" spans="14:17">
      <c r="N11273" s="30"/>
      <c r="Q11273" s="30"/>
    </row>
    <row r="11274" spans="14:17">
      <c r="N11274" s="30"/>
      <c r="Q11274" s="30"/>
    </row>
    <row r="11275" spans="14:17">
      <c r="N11275" s="30"/>
      <c r="Q11275" s="30"/>
    </row>
    <row r="11276" spans="14:17">
      <c r="N11276" s="30"/>
      <c r="Q11276" s="30"/>
    </row>
    <row r="11277" spans="14:17">
      <c r="N11277" s="30"/>
      <c r="Q11277" s="30"/>
    </row>
    <row r="11278" spans="14:17">
      <c r="N11278" s="30"/>
      <c r="Q11278" s="30"/>
    </row>
    <row r="11279" spans="14:17">
      <c r="N11279" s="30"/>
      <c r="Q11279" s="30"/>
    </row>
    <row r="11280" spans="14:17">
      <c r="N11280" s="30"/>
      <c r="Q11280" s="30"/>
    </row>
    <row r="11281" spans="14:17">
      <c r="N11281" s="30"/>
      <c r="Q11281" s="30"/>
    </row>
    <row r="11282" spans="14:17">
      <c r="N11282" s="30"/>
      <c r="Q11282" s="30"/>
    </row>
    <row r="11283" spans="14:17">
      <c r="N11283" s="30"/>
      <c r="Q11283" s="30"/>
    </row>
    <row r="11284" spans="14:17">
      <c r="N11284" s="30"/>
      <c r="Q11284" s="30"/>
    </row>
    <row r="11285" spans="14:17">
      <c r="N11285" s="30"/>
      <c r="Q11285" s="30"/>
    </row>
    <row r="11286" spans="14:17">
      <c r="N11286" s="30"/>
      <c r="Q11286" s="30"/>
    </row>
    <row r="11287" spans="14:17">
      <c r="N11287" s="30"/>
      <c r="Q11287" s="30"/>
    </row>
    <row r="11288" spans="14:17">
      <c r="N11288" s="30"/>
      <c r="Q11288" s="30"/>
    </row>
    <row r="11289" spans="14:17">
      <c r="N11289" s="30"/>
      <c r="Q11289" s="30"/>
    </row>
    <row r="11290" spans="14:17">
      <c r="N11290" s="30"/>
      <c r="Q11290" s="30"/>
    </row>
    <row r="11291" spans="14:17">
      <c r="N11291" s="30"/>
      <c r="Q11291" s="30"/>
    </row>
    <row r="11292" spans="14:17">
      <c r="N11292" s="30"/>
      <c r="Q11292" s="30"/>
    </row>
    <row r="11293" spans="14:17">
      <c r="N11293" s="30"/>
      <c r="Q11293" s="30"/>
    </row>
    <row r="11294" spans="14:17">
      <c r="N11294" s="30"/>
      <c r="Q11294" s="30"/>
    </row>
    <row r="11295" spans="14:17">
      <c r="N11295" s="30"/>
      <c r="Q11295" s="30"/>
    </row>
    <row r="11296" spans="14:17">
      <c r="N11296" s="30"/>
      <c r="Q11296" s="30"/>
    </row>
    <row r="11297" spans="14:17">
      <c r="N11297" s="30"/>
      <c r="Q11297" s="30"/>
    </row>
    <row r="11298" spans="14:17">
      <c r="N11298" s="30"/>
      <c r="Q11298" s="30"/>
    </row>
    <row r="11299" spans="14:17">
      <c r="N11299" s="30"/>
      <c r="Q11299" s="30"/>
    </row>
    <row r="11300" spans="14:17">
      <c r="N11300" s="30"/>
      <c r="Q11300" s="30"/>
    </row>
    <row r="11301" spans="14:17">
      <c r="N11301" s="30"/>
      <c r="Q11301" s="30"/>
    </row>
    <row r="11302" spans="14:17">
      <c r="N11302" s="30"/>
      <c r="Q11302" s="30"/>
    </row>
    <row r="11303" spans="14:17">
      <c r="N11303" s="30"/>
      <c r="Q11303" s="30"/>
    </row>
    <row r="11304" spans="14:17">
      <c r="N11304" s="30"/>
      <c r="Q11304" s="30"/>
    </row>
    <row r="11305" spans="14:17">
      <c r="N11305" s="30"/>
      <c r="Q11305" s="30"/>
    </row>
    <row r="11306" spans="14:17">
      <c r="N11306" s="30"/>
      <c r="Q11306" s="30"/>
    </row>
    <row r="11307" spans="14:17">
      <c r="N11307" s="30"/>
      <c r="Q11307" s="30"/>
    </row>
    <row r="11308" spans="14:17">
      <c r="N11308" s="30"/>
      <c r="Q11308" s="30"/>
    </row>
    <row r="11309" spans="14:17">
      <c r="N11309" s="30"/>
      <c r="Q11309" s="30"/>
    </row>
    <row r="11310" spans="14:17">
      <c r="N11310" s="30"/>
      <c r="Q11310" s="30"/>
    </row>
    <row r="11311" spans="14:17">
      <c r="N11311" s="30"/>
      <c r="Q11311" s="30"/>
    </row>
    <row r="11312" spans="14:17">
      <c r="N11312" s="30"/>
      <c r="Q11312" s="30"/>
    </row>
    <row r="11313" spans="14:17">
      <c r="N11313" s="30"/>
      <c r="Q11313" s="30"/>
    </row>
    <row r="11314" spans="14:17">
      <c r="N11314" s="30"/>
      <c r="Q11314" s="30"/>
    </row>
    <row r="11315" spans="14:17">
      <c r="N11315" s="30"/>
      <c r="Q11315" s="30"/>
    </row>
    <row r="11316" spans="14:17">
      <c r="N11316" s="30"/>
      <c r="Q11316" s="30"/>
    </row>
    <row r="11317" spans="14:17">
      <c r="N11317" s="30"/>
      <c r="Q11317" s="30"/>
    </row>
    <row r="11318" spans="14:17">
      <c r="N11318" s="30"/>
      <c r="Q11318" s="30"/>
    </row>
    <row r="11319" spans="14:17">
      <c r="N11319" s="30"/>
      <c r="Q11319" s="30"/>
    </row>
    <row r="11320" spans="14:17">
      <c r="N11320" s="30"/>
      <c r="Q11320" s="30"/>
    </row>
    <row r="11321" spans="14:17">
      <c r="N11321" s="30"/>
      <c r="Q11321" s="30"/>
    </row>
    <row r="11322" spans="14:17">
      <c r="N11322" s="30"/>
      <c r="Q11322" s="30"/>
    </row>
    <row r="11323" spans="14:17">
      <c r="N11323" s="30"/>
      <c r="Q11323" s="30"/>
    </row>
    <row r="11324" spans="14:17">
      <c r="N11324" s="30"/>
      <c r="Q11324" s="30"/>
    </row>
    <row r="11325" spans="14:17">
      <c r="N11325" s="30"/>
      <c r="Q11325" s="30"/>
    </row>
    <row r="11326" spans="14:17">
      <c r="N11326" s="30"/>
      <c r="Q11326" s="30"/>
    </row>
    <row r="11327" spans="14:17">
      <c r="N11327" s="30"/>
      <c r="Q11327" s="30"/>
    </row>
    <row r="11328" spans="14:17">
      <c r="N11328" s="30"/>
      <c r="Q11328" s="30"/>
    </row>
    <row r="11329" spans="14:17">
      <c r="N11329" s="30"/>
      <c r="Q11329" s="30"/>
    </row>
    <row r="11330" spans="14:17">
      <c r="N11330" s="30"/>
      <c r="Q11330" s="30"/>
    </row>
    <row r="11331" spans="14:17">
      <c r="N11331" s="30"/>
      <c r="Q11331" s="30"/>
    </row>
    <row r="11332" spans="14:17">
      <c r="N11332" s="30"/>
      <c r="Q11332" s="30"/>
    </row>
    <row r="11333" spans="14:17">
      <c r="N11333" s="30"/>
      <c r="Q11333" s="30"/>
    </row>
    <row r="11334" spans="14:17">
      <c r="N11334" s="30"/>
      <c r="Q11334" s="30"/>
    </row>
    <row r="11335" spans="14:17">
      <c r="N11335" s="30"/>
      <c r="Q11335" s="30"/>
    </row>
    <row r="11336" spans="14:17">
      <c r="N11336" s="30"/>
      <c r="Q11336" s="30"/>
    </row>
    <row r="11337" spans="14:17">
      <c r="N11337" s="30"/>
      <c r="Q11337" s="30"/>
    </row>
    <row r="11338" spans="14:17">
      <c r="N11338" s="30"/>
      <c r="Q11338" s="30"/>
    </row>
    <row r="11339" spans="14:17">
      <c r="N11339" s="30"/>
      <c r="Q11339" s="30"/>
    </row>
    <row r="11340" spans="14:17">
      <c r="N11340" s="30"/>
      <c r="Q11340" s="30"/>
    </row>
    <row r="11341" spans="14:17">
      <c r="N11341" s="30"/>
      <c r="Q11341" s="30"/>
    </row>
    <row r="11342" spans="14:17">
      <c r="N11342" s="30"/>
      <c r="Q11342" s="30"/>
    </row>
    <row r="11343" spans="14:17">
      <c r="N11343" s="30"/>
      <c r="Q11343" s="30"/>
    </row>
    <row r="11344" spans="14:17">
      <c r="N11344" s="30"/>
      <c r="Q11344" s="30"/>
    </row>
    <row r="11345" spans="14:17">
      <c r="N11345" s="30"/>
      <c r="Q11345" s="30"/>
    </row>
    <row r="11346" spans="14:17">
      <c r="N11346" s="30"/>
      <c r="Q11346" s="30"/>
    </row>
    <row r="11347" spans="14:17">
      <c r="N11347" s="30"/>
      <c r="Q11347" s="30"/>
    </row>
    <row r="11348" spans="14:17">
      <c r="N11348" s="30"/>
      <c r="Q11348" s="30"/>
    </row>
    <row r="11349" spans="14:17">
      <c r="N11349" s="30"/>
      <c r="Q11349" s="30"/>
    </row>
    <row r="11350" spans="14:17">
      <c r="N11350" s="30"/>
      <c r="Q11350" s="30"/>
    </row>
    <row r="11351" spans="14:17">
      <c r="N11351" s="30"/>
      <c r="Q11351" s="30"/>
    </row>
    <row r="11352" spans="14:17">
      <c r="N11352" s="30"/>
      <c r="Q11352" s="30"/>
    </row>
    <row r="11353" spans="14:17">
      <c r="N11353" s="30"/>
      <c r="Q11353" s="30"/>
    </row>
    <row r="11354" spans="14:17">
      <c r="N11354" s="30"/>
      <c r="Q11354" s="30"/>
    </row>
    <row r="11355" spans="14:17">
      <c r="N11355" s="30"/>
      <c r="Q11355" s="30"/>
    </row>
    <row r="11356" spans="14:17">
      <c r="N11356" s="30"/>
      <c r="Q11356" s="30"/>
    </row>
    <row r="11357" spans="14:17">
      <c r="N11357" s="30"/>
      <c r="Q11357" s="30"/>
    </row>
    <row r="11358" spans="14:17">
      <c r="N11358" s="30"/>
      <c r="Q11358" s="30"/>
    </row>
    <row r="11359" spans="14:17">
      <c r="N11359" s="30"/>
      <c r="Q11359" s="30"/>
    </row>
    <row r="11360" spans="14:17">
      <c r="N11360" s="30"/>
      <c r="Q11360" s="30"/>
    </row>
    <row r="11361" spans="14:17">
      <c r="N11361" s="30"/>
      <c r="Q11361" s="30"/>
    </row>
    <row r="11362" spans="14:17">
      <c r="N11362" s="30"/>
      <c r="Q11362" s="30"/>
    </row>
    <row r="11363" spans="14:17">
      <c r="N11363" s="30"/>
      <c r="Q11363" s="30"/>
    </row>
    <row r="11364" spans="14:17">
      <c r="N11364" s="30"/>
      <c r="Q11364" s="30"/>
    </row>
    <row r="11365" spans="14:17">
      <c r="N11365" s="30"/>
      <c r="Q11365" s="30"/>
    </row>
    <row r="11366" spans="14:17">
      <c r="N11366" s="30"/>
      <c r="Q11366" s="30"/>
    </row>
    <row r="11367" spans="14:17">
      <c r="N11367" s="30"/>
      <c r="Q11367" s="30"/>
    </row>
    <row r="11368" spans="14:17">
      <c r="N11368" s="30"/>
      <c r="Q11368" s="30"/>
    </row>
    <row r="11369" spans="14:17">
      <c r="N11369" s="30"/>
      <c r="Q11369" s="30"/>
    </row>
    <row r="11370" spans="14:17">
      <c r="N11370" s="30"/>
      <c r="Q11370" s="30"/>
    </row>
    <row r="11371" spans="14:17">
      <c r="N11371" s="30"/>
      <c r="Q11371" s="30"/>
    </row>
    <row r="11372" spans="14:17">
      <c r="N11372" s="30"/>
      <c r="Q11372" s="30"/>
    </row>
    <row r="11373" spans="14:17">
      <c r="N11373" s="30"/>
      <c r="Q11373" s="30"/>
    </row>
    <row r="11374" spans="14:17">
      <c r="N11374" s="30"/>
      <c r="Q11374" s="30"/>
    </row>
    <row r="11375" spans="14:17">
      <c r="N11375" s="30"/>
      <c r="Q11375" s="30"/>
    </row>
    <row r="11376" spans="14:17">
      <c r="N11376" s="30"/>
      <c r="Q11376" s="30"/>
    </row>
    <row r="11377" spans="14:17">
      <c r="N11377" s="30"/>
      <c r="Q11377" s="30"/>
    </row>
    <row r="11378" spans="14:17">
      <c r="N11378" s="30"/>
      <c r="Q11378" s="30"/>
    </row>
    <row r="11379" spans="14:17">
      <c r="N11379" s="30"/>
      <c r="Q11379" s="30"/>
    </row>
    <row r="11380" spans="14:17">
      <c r="N11380" s="30"/>
      <c r="Q11380" s="30"/>
    </row>
    <row r="11381" spans="14:17">
      <c r="N11381" s="30"/>
      <c r="Q11381" s="30"/>
    </row>
    <row r="11382" spans="14:17">
      <c r="N11382" s="30"/>
      <c r="Q11382" s="30"/>
    </row>
    <row r="11383" spans="14:17">
      <c r="N11383" s="30"/>
      <c r="Q11383" s="30"/>
    </row>
    <row r="11384" spans="14:17">
      <c r="N11384" s="30"/>
      <c r="Q11384" s="30"/>
    </row>
    <row r="11385" spans="14:17">
      <c r="N11385" s="30"/>
      <c r="Q11385" s="30"/>
    </row>
    <row r="11386" spans="14:17">
      <c r="N11386" s="30"/>
      <c r="Q11386" s="30"/>
    </row>
    <row r="11387" spans="14:17">
      <c r="N11387" s="30"/>
      <c r="Q11387" s="30"/>
    </row>
    <row r="11388" spans="14:17">
      <c r="N11388" s="30"/>
      <c r="Q11388" s="30"/>
    </row>
    <row r="11389" spans="14:17">
      <c r="N11389" s="30"/>
      <c r="Q11389" s="30"/>
    </row>
    <row r="11390" spans="14:17">
      <c r="N11390" s="30"/>
      <c r="Q11390" s="30"/>
    </row>
    <row r="11391" spans="14:17">
      <c r="N11391" s="30"/>
      <c r="Q11391" s="30"/>
    </row>
    <row r="11392" spans="14:17">
      <c r="N11392" s="30"/>
      <c r="Q11392" s="30"/>
    </row>
    <row r="11393" spans="14:17">
      <c r="N11393" s="30"/>
      <c r="Q11393" s="30"/>
    </row>
    <row r="11394" spans="14:17">
      <c r="N11394" s="30"/>
      <c r="Q11394" s="30"/>
    </row>
    <row r="11395" spans="14:17">
      <c r="N11395" s="30"/>
      <c r="Q11395" s="30"/>
    </row>
    <row r="11396" spans="14:17">
      <c r="N11396" s="30"/>
      <c r="Q11396" s="30"/>
    </row>
    <row r="11397" spans="14:17">
      <c r="N11397" s="30"/>
      <c r="Q11397" s="30"/>
    </row>
    <row r="11398" spans="14:17">
      <c r="N11398" s="30"/>
      <c r="Q11398" s="30"/>
    </row>
    <row r="11399" spans="14:17">
      <c r="N11399" s="30"/>
      <c r="Q11399" s="30"/>
    </row>
    <row r="11400" spans="14:17">
      <c r="N11400" s="30"/>
      <c r="Q11400" s="30"/>
    </row>
    <row r="11401" spans="14:17">
      <c r="N11401" s="30"/>
      <c r="Q11401" s="30"/>
    </row>
    <row r="11402" spans="14:17">
      <c r="N11402" s="30"/>
      <c r="Q11402" s="30"/>
    </row>
    <row r="11403" spans="14:17">
      <c r="N11403" s="30"/>
      <c r="Q11403" s="30"/>
    </row>
    <row r="11404" spans="14:17">
      <c r="N11404" s="30"/>
      <c r="Q11404" s="30"/>
    </row>
    <row r="11405" spans="14:17">
      <c r="N11405" s="30"/>
      <c r="Q11405" s="30"/>
    </row>
    <row r="11406" spans="14:17">
      <c r="N11406" s="30"/>
      <c r="Q11406" s="30"/>
    </row>
    <row r="11407" spans="14:17">
      <c r="N11407" s="30"/>
      <c r="Q11407" s="30"/>
    </row>
    <row r="11408" spans="14:17">
      <c r="N11408" s="30"/>
      <c r="Q11408" s="30"/>
    </row>
    <row r="11409" spans="14:17">
      <c r="N11409" s="30"/>
      <c r="Q11409" s="30"/>
    </row>
    <row r="11410" spans="14:17">
      <c r="N11410" s="30"/>
      <c r="Q11410" s="30"/>
    </row>
    <row r="11411" spans="14:17">
      <c r="N11411" s="30"/>
      <c r="Q11411" s="30"/>
    </row>
    <row r="11412" spans="14:17">
      <c r="N11412" s="30"/>
      <c r="Q11412" s="30"/>
    </row>
    <row r="11413" spans="14:17">
      <c r="N11413" s="30"/>
      <c r="Q11413" s="30"/>
    </row>
    <row r="11414" spans="14:17">
      <c r="N11414" s="30"/>
      <c r="Q11414" s="30"/>
    </row>
    <row r="11415" spans="14:17">
      <c r="N11415" s="30"/>
      <c r="Q11415" s="30"/>
    </row>
    <row r="11416" spans="14:17">
      <c r="N11416" s="30"/>
      <c r="Q11416" s="30"/>
    </row>
    <row r="11417" spans="14:17">
      <c r="N11417" s="30"/>
      <c r="Q11417" s="30"/>
    </row>
    <row r="11418" spans="14:17">
      <c r="N11418" s="30"/>
      <c r="Q11418" s="30"/>
    </row>
    <row r="11419" spans="14:17">
      <c r="N11419" s="30"/>
      <c r="Q11419" s="30"/>
    </row>
    <row r="11420" spans="14:17">
      <c r="N11420" s="30"/>
      <c r="Q11420" s="30"/>
    </row>
    <row r="11421" spans="14:17">
      <c r="N11421" s="30"/>
      <c r="Q11421" s="30"/>
    </row>
    <row r="11422" spans="14:17">
      <c r="N11422" s="30"/>
      <c r="Q11422" s="30"/>
    </row>
    <row r="11423" spans="14:17">
      <c r="N11423" s="30"/>
      <c r="Q11423" s="30"/>
    </row>
    <row r="11424" spans="14:17">
      <c r="N11424" s="30"/>
      <c r="Q11424" s="30"/>
    </row>
    <row r="11425" spans="14:17">
      <c r="N11425" s="30"/>
      <c r="Q11425" s="30"/>
    </row>
    <row r="11426" spans="14:17">
      <c r="N11426" s="30"/>
      <c r="Q11426" s="30"/>
    </row>
    <row r="11427" spans="14:17">
      <c r="N11427" s="30"/>
      <c r="Q11427" s="30"/>
    </row>
    <row r="11428" spans="14:17">
      <c r="N11428" s="30"/>
      <c r="Q11428" s="30"/>
    </row>
    <row r="11429" spans="14:17">
      <c r="N11429" s="30"/>
      <c r="Q11429" s="30"/>
    </row>
    <row r="11430" spans="14:17">
      <c r="N11430" s="30"/>
      <c r="Q11430" s="30"/>
    </row>
    <row r="11431" spans="14:17">
      <c r="N11431" s="30"/>
      <c r="Q11431" s="30"/>
    </row>
    <row r="11432" spans="14:17">
      <c r="N11432" s="30"/>
      <c r="Q11432" s="30"/>
    </row>
    <row r="11433" spans="14:17">
      <c r="N11433" s="30"/>
      <c r="Q11433" s="30"/>
    </row>
    <row r="11434" spans="14:17">
      <c r="N11434" s="30"/>
      <c r="Q11434" s="30"/>
    </row>
    <row r="11435" spans="14:17">
      <c r="N11435" s="30"/>
      <c r="Q11435" s="30"/>
    </row>
    <row r="11436" spans="14:17">
      <c r="N11436" s="30"/>
      <c r="Q11436" s="30"/>
    </row>
    <row r="11437" spans="14:17">
      <c r="N11437" s="30"/>
      <c r="Q11437" s="30"/>
    </row>
    <row r="11438" spans="14:17">
      <c r="N11438" s="30"/>
      <c r="Q11438" s="30"/>
    </row>
    <row r="11439" spans="14:17">
      <c r="N11439" s="30"/>
      <c r="Q11439" s="30"/>
    </row>
    <row r="11440" spans="14:17">
      <c r="N11440" s="30"/>
      <c r="Q11440" s="30"/>
    </row>
    <row r="11441" spans="14:17">
      <c r="N11441" s="30"/>
      <c r="Q11441" s="30"/>
    </row>
    <row r="11442" spans="14:17">
      <c r="N11442" s="30"/>
      <c r="Q11442" s="30"/>
    </row>
    <row r="11443" spans="14:17">
      <c r="N11443" s="30"/>
      <c r="Q11443" s="30"/>
    </row>
    <row r="11444" spans="14:17">
      <c r="N11444" s="30"/>
      <c r="Q11444" s="30"/>
    </row>
    <row r="11445" spans="14:17">
      <c r="N11445" s="30"/>
      <c r="Q11445" s="30"/>
    </row>
    <row r="11446" spans="14:17">
      <c r="N11446" s="30"/>
      <c r="Q11446" s="30"/>
    </row>
    <row r="11447" spans="14:17">
      <c r="N11447" s="30"/>
      <c r="Q11447" s="30"/>
    </row>
    <row r="11448" spans="14:17">
      <c r="N11448" s="30"/>
      <c r="Q11448" s="30"/>
    </row>
    <row r="11449" spans="14:17">
      <c r="N11449" s="30"/>
      <c r="Q11449" s="30"/>
    </row>
    <row r="11450" spans="14:17">
      <c r="N11450" s="30"/>
      <c r="Q11450" s="30"/>
    </row>
    <row r="11451" spans="14:17">
      <c r="N11451" s="30"/>
      <c r="Q11451" s="30"/>
    </row>
    <row r="11452" spans="14:17">
      <c r="N11452" s="30"/>
      <c r="Q11452" s="30"/>
    </row>
    <row r="11453" spans="14:17">
      <c r="N11453" s="30"/>
      <c r="Q11453" s="30"/>
    </row>
    <row r="11454" spans="14:17">
      <c r="N11454" s="30"/>
      <c r="Q11454" s="30"/>
    </row>
    <row r="11455" spans="14:17">
      <c r="N11455" s="30"/>
      <c r="Q11455" s="30"/>
    </row>
    <row r="11456" spans="14:17">
      <c r="N11456" s="30"/>
      <c r="Q11456" s="30"/>
    </row>
    <row r="11457" spans="14:17">
      <c r="N11457" s="30"/>
      <c r="Q11457" s="30"/>
    </row>
    <row r="11458" spans="14:17">
      <c r="N11458" s="30"/>
      <c r="Q11458" s="30"/>
    </row>
    <row r="11459" spans="14:17">
      <c r="N11459" s="30"/>
      <c r="Q11459" s="30"/>
    </row>
    <row r="11460" spans="14:17">
      <c r="N11460" s="30"/>
      <c r="Q11460" s="30"/>
    </row>
    <row r="11461" spans="14:17">
      <c r="N11461" s="30"/>
      <c r="Q11461" s="30"/>
    </row>
    <row r="11462" spans="14:17">
      <c r="N11462" s="30"/>
      <c r="Q11462" s="30"/>
    </row>
    <row r="11463" spans="14:17">
      <c r="N11463" s="30"/>
      <c r="Q11463" s="30"/>
    </row>
    <row r="11464" spans="14:17">
      <c r="N11464" s="30"/>
      <c r="Q11464" s="30"/>
    </row>
    <row r="11465" spans="14:17">
      <c r="N11465" s="30"/>
      <c r="Q11465" s="30"/>
    </row>
    <row r="11466" spans="14:17">
      <c r="N11466" s="30"/>
      <c r="Q11466" s="30"/>
    </row>
    <row r="11467" spans="14:17">
      <c r="N11467" s="30"/>
      <c r="Q11467" s="30"/>
    </row>
    <row r="11468" spans="14:17">
      <c r="N11468" s="30"/>
      <c r="Q11468" s="30"/>
    </row>
    <row r="11469" spans="14:17">
      <c r="N11469" s="30"/>
      <c r="Q11469" s="30"/>
    </row>
    <row r="11470" spans="14:17">
      <c r="N11470" s="30"/>
      <c r="Q11470" s="30"/>
    </row>
    <row r="11471" spans="14:17">
      <c r="N11471" s="30"/>
      <c r="Q11471" s="30"/>
    </row>
    <row r="11472" spans="14:17">
      <c r="N11472" s="30"/>
      <c r="Q11472" s="30"/>
    </row>
    <row r="11473" spans="14:17">
      <c r="N11473" s="30"/>
      <c r="Q11473" s="30"/>
    </row>
    <row r="11474" spans="14:17">
      <c r="N11474" s="30"/>
      <c r="Q11474" s="30"/>
    </row>
    <row r="11475" spans="14:17">
      <c r="N11475" s="30"/>
      <c r="Q11475" s="30"/>
    </row>
    <row r="11476" spans="14:17">
      <c r="N11476" s="30"/>
      <c r="Q11476" s="30"/>
    </row>
    <row r="11477" spans="14:17">
      <c r="N11477" s="30"/>
      <c r="Q11477" s="30"/>
    </row>
    <row r="11478" spans="14:17">
      <c r="N11478" s="30"/>
      <c r="Q11478" s="30"/>
    </row>
    <row r="11479" spans="14:17">
      <c r="N11479" s="30"/>
      <c r="Q11479" s="30"/>
    </row>
    <row r="11480" spans="14:17">
      <c r="N11480" s="30"/>
      <c r="Q11480" s="30"/>
    </row>
    <row r="11481" spans="14:17">
      <c r="N11481" s="30"/>
      <c r="Q11481" s="30"/>
    </row>
    <row r="11482" spans="14:17">
      <c r="N11482" s="30"/>
      <c r="Q11482" s="30"/>
    </row>
    <row r="11483" spans="14:17">
      <c r="N11483" s="30"/>
      <c r="Q11483" s="30"/>
    </row>
    <row r="11484" spans="14:17">
      <c r="N11484" s="30"/>
      <c r="Q11484" s="30"/>
    </row>
    <row r="11485" spans="14:17">
      <c r="N11485" s="30"/>
      <c r="Q11485" s="30"/>
    </row>
    <row r="11486" spans="14:17">
      <c r="N11486" s="30"/>
      <c r="Q11486" s="30"/>
    </row>
    <row r="11487" spans="14:17">
      <c r="N11487" s="30"/>
      <c r="Q11487" s="30"/>
    </row>
    <row r="11488" spans="14:17">
      <c r="N11488" s="30"/>
      <c r="Q11488" s="30"/>
    </row>
    <row r="11489" spans="14:17">
      <c r="N11489" s="30"/>
      <c r="Q11489" s="30"/>
    </row>
    <row r="11490" spans="14:17">
      <c r="N11490" s="30"/>
      <c r="Q11490" s="30"/>
    </row>
    <row r="11491" spans="14:17">
      <c r="N11491" s="30"/>
      <c r="Q11491" s="30"/>
    </row>
    <row r="11492" spans="14:17">
      <c r="N11492" s="30"/>
      <c r="Q11492" s="30"/>
    </row>
    <row r="11493" spans="14:17">
      <c r="N11493" s="30"/>
      <c r="Q11493" s="30"/>
    </row>
    <row r="11494" spans="14:17">
      <c r="N11494" s="30"/>
      <c r="Q11494" s="30"/>
    </row>
    <row r="11495" spans="14:17">
      <c r="N11495" s="30"/>
      <c r="Q11495" s="30"/>
    </row>
    <row r="11496" spans="14:17">
      <c r="N11496" s="30"/>
      <c r="Q11496" s="30"/>
    </row>
    <row r="11497" spans="14:17">
      <c r="N11497" s="30"/>
      <c r="Q11497" s="30"/>
    </row>
    <row r="11498" spans="14:17">
      <c r="N11498" s="30"/>
      <c r="Q11498" s="30"/>
    </row>
    <row r="11499" spans="14:17">
      <c r="N11499" s="30"/>
      <c r="Q11499" s="30"/>
    </row>
    <row r="11500" spans="14:17">
      <c r="N11500" s="30"/>
      <c r="Q11500" s="30"/>
    </row>
    <row r="11501" spans="14:17">
      <c r="N11501" s="30"/>
      <c r="Q11501" s="30"/>
    </row>
    <row r="11502" spans="14:17">
      <c r="N11502" s="30"/>
      <c r="Q11502" s="30"/>
    </row>
    <row r="11503" spans="14:17">
      <c r="N11503" s="30"/>
      <c r="Q11503" s="30"/>
    </row>
    <row r="11504" spans="14:17">
      <c r="N11504" s="30"/>
      <c r="Q11504" s="30"/>
    </row>
    <row r="11505" spans="14:17">
      <c r="N11505" s="30"/>
      <c r="Q11505" s="30"/>
    </row>
    <row r="11506" spans="14:17">
      <c r="N11506" s="30"/>
      <c r="Q11506" s="30"/>
    </row>
    <row r="11507" spans="14:17">
      <c r="N11507" s="30"/>
      <c r="Q11507" s="30"/>
    </row>
    <row r="11508" spans="14:17">
      <c r="N11508" s="30"/>
      <c r="Q11508" s="30"/>
    </row>
    <row r="11509" spans="14:17">
      <c r="N11509" s="30"/>
      <c r="Q11509" s="30"/>
    </row>
    <row r="11510" spans="14:17">
      <c r="N11510" s="30"/>
      <c r="Q11510" s="30"/>
    </row>
    <row r="11511" spans="14:17">
      <c r="N11511" s="30"/>
      <c r="Q11511" s="30"/>
    </row>
    <row r="11512" spans="14:17">
      <c r="N11512" s="30"/>
      <c r="Q11512" s="30"/>
    </row>
    <row r="11513" spans="14:17">
      <c r="N11513" s="30"/>
      <c r="Q11513" s="30"/>
    </row>
    <row r="11514" spans="14:17">
      <c r="N11514" s="30"/>
      <c r="Q11514" s="30"/>
    </row>
    <row r="11515" spans="14:17">
      <c r="N11515" s="30"/>
      <c r="Q11515" s="30"/>
    </row>
    <row r="11516" spans="14:17">
      <c r="N11516" s="30"/>
      <c r="Q11516" s="30"/>
    </row>
    <row r="11517" spans="14:17">
      <c r="N11517" s="30"/>
      <c r="Q11517" s="30"/>
    </row>
    <row r="11518" spans="14:17">
      <c r="N11518" s="30"/>
      <c r="Q11518" s="30"/>
    </row>
    <row r="11519" spans="14:17">
      <c r="N11519" s="30"/>
      <c r="Q11519" s="30"/>
    </row>
    <row r="11520" spans="14:17">
      <c r="N11520" s="30"/>
      <c r="Q11520" s="30"/>
    </row>
    <row r="11521" spans="14:17">
      <c r="N11521" s="30"/>
      <c r="Q11521" s="30"/>
    </row>
    <row r="11522" spans="14:17">
      <c r="N11522" s="30"/>
      <c r="Q11522" s="30"/>
    </row>
    <row r="11523" spans="14:17">
      <c r="N11523" s="30"/>
      <c r="Q11523" s="30"/>
    </row>
    <row r="11524" spans="14:17">
      <c r="N11524" s="30"/>
      <c r="Q11524" s="30"/>
    </row>
    <row r="11525" spans="14:17">
      <c r="N11525" s="30"/>
      <c r="Q11525" s="30"/>
    </row>
    <row r="11526" spans="14:17">
      <c r="N11526" s="30"/>
      <c r="Q11526" s="30"/>
    </row>
    <row r="11527" spans="14:17">
      <c r="N11527" s="30"/>
      <c r="Q11527" s="30"/>
    </row>
    <row r="11528" spans="14:17">
      <c r="N11528" s="30"/>
      <c r="Q11528" s="30"/>
    </row>
    <row r="11529" spans="14:17">
      <c r="N11529" s="30"/>
      <c r="Q11529" s="30"/>
    </row>
    <row r="11530" spans="14:17">
      <c r="N11530" s="30"/>
      <c r="Q11530" s="30"/>
    </row>
    <row r="11531" spans="14:17">
      <c r="N11531" s="30"/>
      <c r="Q11531" s="30"/>
    </row>
    <row r="11532" spans="14:17">
      <c r="N11532" s="30"/>
      <c r="Q11532" s="30"/>
    </row>
    <row r="11533" spans="14:17">
      <c r="N11533" s="30"/>
      <c r="Q11533" s="30"/>
    </row>
    <row r="11534" spans="14:17">
      <c r="N11534" s="30"/>
      <c r="Q11534" s="30"/>
    </row>
    <row r="11535" spans="14:17">
      <c r="N11535" s="30"/>
      <c r="Q11535" s="30"/>
    </row>
    <row r="11536" spans="14:17">
      <c r="N11536" s="30"/>
      <c r="Q11536" s="30"/>
    </row>
    <row r="11537" spans="14:17">
      <c r="N11537" s="30"/>
      <c r="Q11537" s="30"/>
    </row>
    <row r="11538" spans="14:17">
      <c r="N11538" s="30"/>
      <c r="Q11538" s="30"/>
    </row>
    <row r="11539" spans="14:17">
      <c r="N11539" s="30"/>
      <c r="Q11539" s="30"/>
    </row>
    <row r="11540" spans="14:17">
      <c r="N11540" s="30"/>
      <c r="Q11540" s="30"/>
    </row>
    <row r="11541" spans="14:17">
      <c r="N11541" s="30"/>
      <c r="Q11541" s="30"/>
    </row>
    <row r="11542" spans="14:17">
      <c r="N11542" s="30"/>
      <c r="Q11542" s="30"/>
    </row>
    <row r="11543" spans="14:17">
      <c r="N11543" s="30"/>
      <c r="Q11543" s="30"/>
    </row>
    <row r="11544" spans="14:17">
      <c r="N11544" s="30"/>
      <c r="Q11544" s="30"/>
    </row>
    <row r="11545" spans="14:17">
      <c r="N11545" s="30"/>
      <c r="Q11545" s="30"/>
    </row>
    <row r="11546" spans="14:17">
      <c r="N11546" s="30"/>
      <c r="Q11546" s="30"/>
    </row>
    <row r="11547" spans="14:17">
      <c r="N11547" s="30"/>
      <c r="Q11547" s="30"/>
    </row>
    <row r="11548" spans="14:17">
      <c r="N11548" s="30"/>
      <c r="Q11548" s="30"/>
    </row>
    <row r="11549" spans="14:17">
      <c r="N11549" s="30"/>
      <c r="Q11549" s="30"/>
    </row>
    <row r="11550" spans="14:17">
      <c r="N11550" s="30"/>
      <c r="Q11550" s="30"/>
    </row>
    <row r="11551" spans="14:17">
      <c r="N11551" s="30"/>
      <c r="Q11551" s="30"/>
    </row>
    <row r="11552" spans="14:17">
      <c r="N11552" s="30"/>
      <c r="Q11552" s="30"/>
    </row>
    <row r="11553" spans="14:17">
      <c r="N11553" s="30"/>
      <c r="Q11553" s="30"/>
    </row>
    <row r="11554" spans="14:17">
      <c r="N11554" s="30"/>
      <c r="Q11554" s="30"/>
    </row>
    <row r="11555" spans="14:17">
      <c r="N11555" s="30"/>
      <c r="Q11555" s="30"/>
    </row>
    <row r="11556" spans="14:17">
      <c r="N11556" s="30"/>
      <c r="Q11556" s="30"/>
    </row>
    <row r="11557" spans="14:17">
      <c r="N11557" s="30"/>
      <c r="Q11557" s="30"/>
    </row>
    <row r="11558" spans="14:17">
      <c r="N11558" s="30"/>
      <c r="Q11558" s="30"/>
    </row>
    <row r="11559" spans="14:17">
      <c r="N11559" s="30"/>
      <c r="Q11559" s="30"/>
    </row>
    <row r="11560" spans="14:17">
      <c r="N11560" s="30"/>
      <c r="Q11560" s="30"/>
    </row>
    <row r="11561" spans="14:17">
      <c r="N11561" s="30"/>
      <c r="Q11561" s="30"/>
    </row>
    <row r="11562" spans="14:17">
      <c r="N11562" s="30"/>
      <c r="Q11562" s="30"/>
    </row>
    <row r="11563" spans="14:17">
      <c r="N11563" s="30"/>
      <c r="Q11563" s="30"/>
    </row>
    <row r="11564" spans="14:17">
      <c r="N11564" s="30"/>
      <c r="Q11564" s="30"/>
    </row>
    <row r="11565" spans="14:17">
      <c r="N11565" s="30"/>
      <c r="Q11565" s="30"/>
    </row>
    <row r="11566" spans="14:17">
      <c r="N11566" s="30"/>
      <c r="Q11566" s="30"/>
    </row>
    <row r="11567" spans="14:17">
      <c r="N11567" s="30"/>
      <c r="Q11567" s="30"/>
    </row>
    <row r="11568" spans="14:17">
      <c r="N11568" s="30"/>
      <c r="Q11568" s="30"/>
    </row>
    <row r="11569" spans="14:17">
      <c r="N11569" s="30"/>
      <c r="Q11569" s="30"/>
    </row>
    <row r="11570" spans="14:17">
      <c r="N11570" s="30"/>
      <c r="Q11570" s="30"/>
    </row>
    <row r="11571" spans="14:17">
      <c r="N11571" s="30"/>
      <c r="Q11571" s="30"/>
    </row>
    <row r="11572" spans="14:17">
      <c r="N11572" s="30"/>
      <c r="Q11572" s="30"/>
    </row>
    <row r="11573" spans="14:17">
      <c r="N11573" s="30"/>
      <c r="Q11573" s="30"/>
    </row>
    <row r="11574" spans="14:17">
      <c r="N11574" s="30"/>
      <c r="Q11574" s="30"/>
    </row>
    <row r="11575" spans="14:17">
      <c r="N11575" s="30"/>
      <c r="Q11575" s="30"/>
    </row>
    <row r="11576" spans="14:17">
      <c r="N11576" s="30"/>
      <c r="Q11576" s="30"/>
    </row>
    <row r="11577" spans="14:17">
      <c r="N11577" s="30"/>
      <c r="Q11577" s="30"/>
    </row>
    <row r="11578" spans="14:17">
      <c r="N11578" s="30"/>
      <c r="Q11578" s="30"/>
    </row>
    <row r="11579" spans="14:17">
      <c r="N11579" s="30"/>
      <c r="Q11579" s="30"/>
    </row>
    <row r="11580" spans="14:17">
      <c r="N11580" s="30"/>
      <c r="Q11580" s="30"/>
    </row>
    <row r="11581" spans="14:17">
      <c r="N11581" s="30"/>
      <c r="Q11581" s="30"/>
    </row>
    <row r="11582" spans="14:17">
      <c r="N11582" s="30"/>
      <c r="Q11582" s="30"/>
    </row>
    <row r="11583" spans="14:17">
      <c r="N11583" s="30"/>
      <c r="Q11583" s="30"/>
    </row>
    <row r="11584" spans="14:17">
      <c r="N11584" s="30"/>
      <c r="Q11584" s="30"/>
    </row>
    <row r="11585" spans="14:17">
      <c r="N11585" s="30"/>
      <c r="Q11585" s="30"/>
    </row>
    <row r="11586" spans="14:17">
      <c r="N11586" s="30"/>
      <c r="Q11586" s="30"/>
    </row>
    <row r="11587" spans="14:17">
      <c r="N11587" s="30"/>
      <c r="Q11587" s="30"/>
    </row>
    <row r="11588" spans="14:17">
      <c r="N11588" s="30"/>
      <c r="Q11588" s="30"/>
    </row>
    <row r="11589" spans="14:17">
      <c r="N11589" s="30"/>
      <c r="Q11589" s="30"/>
    </row>
    <row r="11590" spans="14:17">
      <c r="N11590" s="30"/>
      <c r="Q11590" s="30"/>
    </row>
    <row r="11591" spans="14:17">
      <c r="N11591" s="30"/>
      <c r="Q11591" s="30"/>
    </row>
    <row r="11592" spans="14:17">
      <c r="N11592" s="30"/>
      <c r="Q11592" s="30"/>
    </row>
    <row r="11593" spans="14:17">
      <c r="N11593" s="30"/>
      <c r="Q11593" s="30"/>
    </row>
    <row r="11594" spans="14:17">
      <c r="N11594" s="30"/>
      <c r="Q11594" s="30"/>
    </row>
    <row r="11595" spans="14:17">
      <c r="N11595" s="30"/>
      <c r="Q11595" s="30"/>
    </row>
    <row r="11596" spans="14:17">
      <c r="N11596" s="30"/>
      <c r="Q11596" s="30"/>
    </row>
    <row r="11597" spans="14:17">
      <c r="N11597" s="30"/>
      <c r="Q11597" s="30"/>
    </row>
    <row r="11598" spans="14:17">
      <c r="N11598" s="30"/>
      <c r="Q11598" s="30"/>
    </row>
    <row r="11599" spans="14:17">
      <c r="N11599" s="30"/>
      <c r="Q11599" s="30"/>
    </row>
    <row r="11600" spans="14:17">
      <c r="N11600" s="30"/>
      <c r="Q11600" s="30"/>
    </row>
    <row r="11601" spans="14:17">
      <c r="N11601" s="30"/>
      <c r="Q11601" s="30"/>
    </row>
    <row r="11602" spans="14:17">
      <c r="N11602" s="30"/>
      <c r="Q11602" s="30"/>
    </row>
    <row r="11603" spans="14:17">
      <c r="N11603" s="30"/>
      <c r="Q11603" s="30"/>
    </row>
    <row r="11604" spans="14:17">
      <c r="N11604" s="30"/>
      <c r="Q11604" s="30"/>
    </row>
    <row r="11605" spans="14:17">
      <c r="N11605" s="30"/>
      <c r="Q11605" s="30"/>
    </row>
    <row r="11606" spans="14:17">
      <c r="N11606" s="30"/>
      <c r="Q11606" s="30"/>
    </row>
    <row r="11607" spans="14:17">
      <c r="N11607" s="30"/>
      <c r="Q11607" s="30"/>
    </row>
    <row r="11608" spans="14:17">
      <c r="N11608" s="30"/>
      <c r="Q11608" s="30"/>
    </row>
    <row r="11609" spans="14:17">
      <c r="N11609" s="30"/>
      <c r="Q11609" s="30"/>
    </row>
    <row r="11610" spans="14:17">
      <c r="N11610" s="30"/>
      <c r="Q11610" s="30"/>
    </row>
    <row r="11611" spans="14:17">
      <c r="N11611" s="30"/>
      <c r="Q11611" s="30"/>
    </row>
    <row r="11612" spans="14:17">
      <c r="N11612" s="30"/>
      <c r="Q11612" s="30"/>
    </row>
    <row r="11613" spans="14:17">
      <c r="N11613" s="30"/>
      <c r="Q11613" s="30"/>
    </row>
    <row r="11614" spans="14:17">
      <c r="N11614" s="30"/>
      <c r="Q11614" s="30"/>
    </row>
    <row r="11615" spans="14:17">
      <c r="N11615" s="30"/>
      <c r="Q11615" s="30"/>
    </row>
    <row r="11616" spans="14:17">
      <c r="N11616" s="30"/>
      <c r="Q11616" s="30"/>
    </row>
    <row r="11617" spans="14:17">
      <c r="N11617" s="30"/>
      <c r="Q11617" s="30"/>
    </row>
    <row r="11618" spans="14:17">
      <c r="N11618" s="30"/>
      <c r="Q11618" s="30"/>
    </row>
    <row r="11619" spans="14:17">
      <c r="N11619" s="30"/>
      <c r="Q11619" s="30"/>
    </row>
    <row r="11620" spans="14:17">
      <c r="N11620" s="30"/>
      <c r="Q11620" s="30"/>
    </row>
    <row r="11621" spans="14:17">
      <c r="N11621" s="30"/>
      <c r="Q11621" s="30"/>
    </row>
    <row r="11622" spans="14:17">
      <c r="N11622" s="30"/>
      <c r="Q11622" s="30"/>
    </row>
    <row r="11623" spans="14:17">
      <c r="N11623" s="30"/>
      <c r="Q11623" s="30"/>
    </row>
    <row r="11624" spans="14:17">
      <c r="N11624" s="30"/>
      <c r="Q11624" s="30"/>
    </row>
    <row r="11625" spans="14:17">
      <c r="N11625" s="30"/>
      <c r="Q11625" s="30"/>
    </row>
    <row r="11626" spans="14:17">
      <c r="N11626" s="30"/>
      <c r="Q11626" s="30"/>
    </row>
    <row r="11627" spans="14:17">
      <c r="N11627" s="30"/>
      <c r="Q11627" s="30"/>
    </row>
    <row r="11628" spans="14:17">
      <c r="N11628" s="30"/>
      <c r="Q11628" s="30"/>
    </row>
    <row r="11629" spans="14:17">
      <c r="N11629" s="30"/>
      <c r="Q11629" s="30"/>
    </row>
    <row r="11630" spans="14:17">
      <c r="N11630" s="30"/>
      <c r="Q11630" s="30"/>
    </row>
    <row r="11631" spans="14:17">
      <c r="N11631" s="30"/>
      <c r="Q11631" s="30"/>
    </row>
    <row r="11632" spans="14:17">
      <c r="N11632" s="30"/>
      <c r="Q11632" s="30"/>
    </row>
    <row r="11633" spans="14:17">
      <c r="N11633" s="30"/>
      <c r="Q11633" s="30"/>
    </row>
    <row r="11634" spans="14:17">
      <c r="N11634" s="30"/>
      <c r="Q11634" s="30"/>
    </row>
    <row r="11635" spans="14:17">
      <c r="N11635" s="30"/>
      <c r="Q11635" s="30"/>
    </row>
    <row r="11636" spans="14:17">
      <c r="N11636" s="30"/>
      <c r="Q11636" s="30"/>
    </row>
    <row r="11637" spans="14:17">
      <c r="N11637" s="30"/>
      <c r="Q11637" s="30"/>
    </row>
    <row r="11638" spans="14:17">
      <c r="N11638" s="30"/>
      <c r="Q11638" s="30"/>
    </row>
    <row r="11639" spans="14:17">
      <c r="N11639" s="30"/>
      <c r="Q11639" s="30"/>
    </row>
    <row r="11640" spans="14:17">
      <c r="N11640" s="30"/>
      <c r="Q11640" s="30"/>
    </row>
    <row r="11641" spans="14:17">
      <c r="N11641" s="30"/>
      <c r="Q11641" s="30"/>
    </row>
    <row r="11642" spans="14:17">
      <c r="N11642" s="30"/>
      <c r="Q11642" s="30"/>
    </row>
    <row r="11643" spans="14:17">
      <c r="N11643" s="30"/>
      <c r="Q11643" s="30"/>
    </row>
    <row r="11644" spans="14:17">
      <c r="N11644" s="30"/>
      <c r="Q11644" s="30"/>
    </row>
    <row r="11645" spans="14:17">
      <c r="N11645" s="30"/>
      <c r="Q11645" s="30"/>
    </row>
    <row r="11646" spans="14:17">
      <c r="N11646" s="30"/>
      <c r="Q11646" s="30"/>
    </row>
    <row r="11647" spans="14:17">
      <c r="N11647" s="30"/>
      <c r="Q11647" s="30"/>
    </row>
    <row r="11648" spans="14:17">
      <c r="N11648" s="30"/>
      <c r="Q11648" s="30"/>
    </row>
    <row r="11649" spans="14:17">
      <c r="N11649" s="30"/>
      <c r="Q11649" s="30"/>
    </row>
    <row r="11650" spans="14:17">
      <c r="N11650" s="30"/>
      <c r="Q11650" s="30"/>
    </row>
    <row r="11651" spans="14:17">
      <c r="N11651" s="30"/>
      <c r="Q11651" s="30"/>
    </row>
    <row r="11652" spans="14:17">
      <c r="N11652" s="30"/>
      <c r="Q11652" s="30"/>
    </row>
    <row r="11653" spans="14:17">
      <c r="N11653" s="30"/>
      <c r="Q11653" s="30"/>
    </row>
    <row r="11654" spans="14:17">
      <c r="N11654" s="30"/>
      <c r="Q11654" s="30"/>
    </row>
    <row r="11655" spans="14:17">
      <c r="N11655" s="30"/>
      <c r="Q11655" s="30"/>
    </row>
    <row r="11656" spans="14:17">
      <c r="N11656" s="30"/>
      <c r="Q11656" s="30"/>
    </row>
    <row r="11657" spans="14:17">
      <c r="N11657" s="30"/>
      <c r="Q11657" s="30"/>
    </row>
    <row r="11658" spans="14:17">
      <c r="N11658" s="30"/>
      <c r="Q11658" s="30"/>
    </row>
    <row r="11659" spans="14:17">
      <c r="N11659" s="30"/>
      <c r="Q11659" s="30"/>
    </row>
    <row r="11660" spans="14:17">
      <c r="N11660" s="30"/>
      <c r="Q11660" s="30"/>
    </row>
    <row r="11661" spans="14:17">
      <c r="N11661" s="30"/>
      <c r="Q11661" s="30"/>
    </row>
    <row r="11662" spans="14:17">
      <c r="N11662" s="30"/>
      <c r="Q11662" s="30"/>
    </row>
    <row r="11663" spans="14:17">
      <c r="N11663" s="30"/>
      <c r="Q11663" s="30"/>
    </row>
    <row r="11664" spans="14:17">
      <c r="N11664" s="30"/>
      <c r="Q11664" s="30"/>
    </row>
    <row r="11665" spans="14:17">
      <c r="N11665" s="30"/>
      <c r="Q11665" s="30"/>
    </row>
    <row r="11666" spans="14:17">
      <c r="N11666" s="30"/>
      <c r="Q11666" s="30"/>
    </row>
    <row r="11667" spans="14:17">
      <c r="N11667" s="30"/>
      <c r="Q11667" s="30"/>
    </row>
    <row r="11668" spans="14:17">
      <c r="N11668" s="30"/>
      <c r="Q11668" s="30"/>
    </row>
    <row r="11669" spans="14:17">
      <c r="N11669" s="30"/>
      <c r="Q11669" s="30"/>
    </row>
    <row r="11670" spans="14:17">
      <c r="N11670" s="30"/>
      <c r="Q11670" s="30"/>
    </row>
    <row r="11671" spans="14:17">
      <c r="N11671" s="30"/>
      <c r="Q11671" s="30"/>
    </row>
    <row r="11672" spans="14:17">
      <c r="N11672" s="30"/>
      <c r="Q11672" s="30"/>
    </row>
    <row r="11673" spans="14:17">
      <c r="N11673" s="30"/>
      <c r="Q11673" s="30"/>
    </row>
    <row r="11674" spans="14:17">
      <c r="N11674" s="30"/>
      <c r="Q11674" s="30"/>
    </row>
    <row r="11675" spans="14:17">
      <c r="N11675" s="30"/>
      <c r="Q11675" s="30"/>
    </row>
    <row r="11676" spans="14:17">
      <c r="N11676" s="30"/>
      <c r="Q11676" s="30"/>
    </row>
    <row r="11677" spans="14:17">
      <c r="N11677" s="30"/>
      <c r="Q11677" s="30"/>
    </row>
    <row r="11678" spans="14:17">
      <c r="N11678" s="30"/>
      <c r="Q11678" s="30"/>
    </row>
    <row r="11679" spans="14:17">
      <c r="N11679" s="30"/>
      <c r="Q11679" s="30"/>
    </row>
    <row r="11680" spans="14:17">
      <c r="N11680" s="30"/>
      <c r="Q11680" s="30"/>
    </row>
    <row r="11681" spans="14:17">
      <c r="N11681" s="30"/>
      <c r="Q11681" s="30"/>
    </row>
    <row r="11682" spans="14:17">
      <c r="N11682" s="30"/>
      <c r="Q11682" s="30"/>
    </row>
    <row r="11683" spans="14:17">
      <c r="N11683" s="30"/>
      <c r="Q11683" s="30"/>
    </row>
    <row r="11684" spans="14:17">
      <c r="N11684" s="30"/>
      <c r="Q11684" s="30"/>
    </row>
    <row r="11685" spans="14:17">
      <c r="N11685" s="30"/>
      <c r="Q11685" s="30"/>
    </row>
    <row r="11686" spans="14:17">
      <c r="N11686" s="30"/>
      <c r="Q11686" s="30"/>
    </row>
    <row r="11687" spans="14:17">
      <c r="N11687" s="30"/>
      <c r="Q11687" s="30"/>
    </row>
    <row r="11688" spans="14:17">
      <c r="N11688" s="30"/>
      <c r="Q11688" s="30"/>
    </row>
    <row r="11689" spans="14:17">
      <c r="N11689" s="30"/>
      <c r="Q11689" s="30"/>
    </row>
    <row r="11690" spans="14:17">
      <c r="N11690" s="30"/>
      <c r="Q11690" s="30"/>
    </row>
    <row r="11691" spans="14:17">
      <c r="N11691" s="30"/>
      <c r="Q11691" s="30"/>
    </row>
    <row r="11692" spans="14:17">
      <c r="N11692" s="30"/>
      <c r="Q11692" s="30"/>
    </row>
    <row r="11693" spans="14:17">
      <c r="N11693" s="30"/>
      <c r="Q11693" s="30"/>
    </row>
    <row r="11694" spans="14:17">
      <c r="N11694" s="30"/>
      <c r="Q11694" s="30"/>
    </row>
    <row r="11695" spans="14:17">
      <c r="N11695" s="30"/>
      <c r="Q11695" s="30"/>
    </row>
    <row r="11696" spans="14:17">
      <c r="N11696" s="30"/>
      <c r="Q11696" s="30"/>
    </row>
    <row r="11697" spans="14:17">
      <c r="N11697" s="30"/>
      <c r="Q11697" s="30"/>
    </row>
    <row r="11698" spans="14:17">
      <c r="N11698" s="30"/>
      <c r="Q11698" s="30"/>
    </row>
    <row r="11699" spans="14:17">
      <c r="N11699" s="30"/>
      <c r="Q11699" s="30"/>
    </row>
    <row r="11700" spans="14:17">
      <c r="N11700" s="30"/>
      <c r="Q11700" s="30"/>
    </row>
    <row r="11701" spans="14:17">
      <c r="N11701" s="30"/>
      <c r="Q11701" s="30"/>
    </row>
    <row r="11702" spans="14:17">
      <c r="N11702" s="30"/>
      <c r="Q11702" s="30"/>
    </row>
    <row r="11703" spans="14:17">
      <c r="N11703" s="30"/>
      <c r="Q11703" s="30"/>
    </row>
    <row r="11704" spans="14:17">
      <c r="N11704" s="30"/>
      <c r="Q11704" s="30"/>
    </row>
    <row r="11705" spans="14:17">
      <c r="N11705" s="30"/>
      <c r="Q11705" s="30"/>
    </row>
    <row r="11706" spans="14:17">
      <c r="N11706" s="30"/>
      <c r="Q11706" s="30"/>
    </row>
    <row r="11707" spans="14:17">
      <c r="N11707" s="30"/>
      <c r="Q11707" s="30"/>
    </row>
    <row r="11708" spans="14:17">
      <c r="N11708" s="30"/>
      <c r="Q11708" s="30"/>
    </row>
    <row r="11709" spans="14:17">
      <c r="N11709" s="30"/>
      <c r="Q11709" s="30"/>
    </row>
    <row r="11710" spans="14:17">
      <c r="N11710" s="30"/>
      <c r="Q11710" s="30"/>
    </row>
    <row r="11711" spans="14:17">
      <c r="N11711" s="30"/>
      <c r="Q11711" s="30"/>
    </row>
    <row r="11712" spans="14:17">
      <c r="N11712" s="30"/>
      <c r="Q11712" s="30"/>
    </row>
    <row r="11713" spans="14:17">
      <c r="N11713" s="30"/>
      <c r="Q11713" s="30"/>
    </row>
    <row r="11714" spans="14:17">
      <c r="N11714" s="30"/>
      <c r="Q11714" s="30"/>
    </row>
    <row r="11715" spans="14:17">
      <c r="N11715" s="30"/>
      <c r="Q11715" s="30"/>
    </row>
    <row r="11716" spans="14:17">
      <c r="N11716" s="30"/>
      <c r="Q11716" s="30"/>
    </row>
    <row r="11717" spans="14:17">
      <c r="N11717" s="30"/>
      <c r="Q11717" s="30"/>
    </row>
    <row r="11718" spans="14:17">
      <c r="N11718" s="30"/>
      <c r="Q11718" s="30"/>
    </row>
    <row r="11719" spans="14:17">
      <c r="N11719" s="30"/>
      <c r="Q11719" s="30"/>
    </row>
    <row r="11720" spans="14:17">
      <c r="N11720" s="30"/>
      <c r="Q11720" s="30"/>
    </row>
    <row r="11721" spans="14:17">
      <c r="N11721" s="30"/>
      <c r="Q11721" s="30"/>
    </row>
    <row r="11722" spans="14:17">
      <c r="N11722" s="30"/>
      <c r="Q11722" s="30"/>
    </row>
    <row r="11723" spans="14:17">
      <c r="N11723" s="30"/>
      <c r="Q11723" s="30"/>
    </row>
    <row r="11724" spans="14:17">
      <c r="N11724" s="30"/>
      <c r="Q11724" s="30"/>
    </row>
    <row r="11725" spans="14:17">
      <c r="N11725" s="30"/>
      <c r="Q11725" s="30"/>
    </row>
    <row r="11726" spans="14:17">
      <c r="N11726" s="30"/>
      <c r="Q11726" s="30"/>
    </row>
    <row r="11727" spans="14:17">
      <c r="N11727" s="30"/>
      <c r="Q11727" s="30"/>
    </row>
    <row r="11728" spans="14:17">
      <c r="N11728" s="30"/>
      <c r="Q11728" s="30"/>
    </row>
    <row r="11729" spans="14:17">
      <c r="N11729" s="30"/>
      <c r="Q11729" s="30"/>
    </row>
    <row r="11730" spans="14:17">
      <c r="N11730" s="30"/>
      <c r="Q11730" s="30"/>
    </row>
    <row r="11731" spans="14:17">
      <c r="N11731" s="30"/>
      <c r="Q11731" s="30"/>
    </row>
    <row r="11732" spans="14:17">
      <c r="N11732" s="30"/>
      <c r="Q11732" s="30"/>
    </row>
    <row r="11733" spans="14:17">
      <c r="N11733" s="30"/>
      <c r="Q11733" s="30"/>
    </row>
    <row r="11734" spans="14:17">
      <c r="N11734" s="30"/>
      <c r="Q11734" s="30"/>
    </row>
    <row r="11735" spans="14:17">
      <c r="N11735" s="30"/>
      <c r="Q11735" s="30"/>
    </row>
    <row r="11736" spans="14:17">
      <c r="N11736" s="30"/>
      <c r="Q11736" s="30"/>
    </row>
    <row r="11737" spans="14:17">
      <c r="N11737" s="30"/>
      <c r="Q11737" s="30"/>
    </row>
    <row r="11738" spans="14:17">
      <c r="N11738" s="30"/>
      <c r="Q11738" s="30"/>
    </row>
    <row r="11739" spans="14:17">
      <c r="N11739" s="30"/>
      <c r="Q11739" s="30"/>
    </row>
    <row r="11740" spans="14:17">
      <c r="N11740" s="30"/>
      <c r="Q11740" s="30"/>
    </row>
    <row r="11741" spans="14:17">
      <c r="N11741" s="30"/>
      <c r="Q11741" s="30"/>
    </row>
    <row r="11742" spans="14:17">
      <c r="N11742" s="30"/>
      <c r="Q11742" s="30"/>
    </row>
    <row r="11743" spans="14:17">
      <c r="N11743" s="30"/>
      <c r="Q11743" s="30"/>
    </row>
    <row r="11744" spans="14:17">
      <c r="N11744" s="30"/>
      <c r="Q11744" s="30"/>
    </row>
    <row r="11745" spans="14:17">
      <c r="N11745" s="30"/>
      <c r="Q11745" s="30"/>
    </row>
    <row r="11746" spans="14:17">
      <c r="N11746" s="30"/>
      <c r="Q11746" s="30"/>
    </row>
    <row r="11747" spans="14:17">
      <c r="N11747" s="30"/>
      <c r="Q11747" s="30"/>
    </row>
    <row r="11748" spans="14:17">
      <c r="N11748" s="30"/>
      <c r="Q11748" s="30"/>
    </row>
    <row r="11749" spans="14:17">
      <c r="N11749" s="30"/>
      <c r="Q11749" s="30"/>
    </row>
    <row r="11750" spans="14:17">
      <c r="N11750" s="30"/>
      <c r="Q11750" s="30"/>
    </row>
    <row r="11751" spans="14:17">
      <c r="N11751" s="30"/>
      <c r="Q11751" s="30"/>
    </row>
    <row r="11752" spans="14:17">
      <c r="N11752" s="30"/>
      <c r="Q11752" s="30"/>
    </row>
    <row r="11753" spans="14:17">
      <c r="N11753" s="30"/>
      <c r="Q11753" s="30"/>
    </row>
    <row r="11754" spans="14:17">
      <c r="N11754" s="30"/>
      <c r="Q11754" s="30"/>
    </row>
    <row r="11755" spans="14:17">
      <c r="N11755" s="30"/>
      <c r="Q11755" s="30"/>
    </row>
    <row r="11756" spans="14:17">
      <c r="N11756" s="30"/>
      <c r="Q11756" s="30"/>
    </row>
    <row r="11757" spans="14:17">
      <c r="N11757" s="30"/>
      <c r="Q11757" s="30"/>
    </row>
    <row r="11758" spans="14:17">
      <c r="N11758" s="30"/>
      <c r="Q11758" s="30"/>
    </row>
    <row r="11759" spans="14:17">
      <c r="N11759" s="30"/>
      <c r="Q11759" s="30"/>
    </row>
    <row r="11760" spans="14:17">
      <c r="N11760" s="30"/>
      <c r="Q11760" s="30"/>
    </row>
    <row r="11761" spans="14:17">
      <c r="N11761" s="30"/>
      <c r="Q11761" s="30"/>
    </row>
    <row r="11762" spans="14:17">
      <c r="N11762" s="30"/>
      <c r="Q11762" s="30"/>
    </row>
    <row r="11763" spans="14:17">
      <c r="N11763" s="30"/>
      <c r="Q11763" s="30"/>
    </row>
    <row r="11764" spans="14:17">
      <c r="N11764" s="30"/>
      <c r="Q11764" s="30"/>
    </row>
    <row r="11765" spans="14:17">
      <c r="N11765" s="30"/>
      <c r="Q11765" s="30"/>
    </row>
    <row r="11766" spans="14:17">
      <c r="N11766" s="30"/>
      <c r="Q11766" s="30"/>
    </row>
    <row r="11767" spans="14:17">
      <c r="N11767" s="30"/>
      <c r="Q11767" s="30"/>
    </row>
    <row r="11768" spans="14:17">
      <c r="N11768" s="30"/>
      <c r="Q11768" s="30"/>
    </row>
    <row r="11769" spans="14:17">
      <c r="N11769" s="30"/>
      <c r="Q11769" s="30"/>
    </row>
    <row r="11770" spans="14:17">
      <c r="N11770" s="30"/>
      <c r="Q11770" s="30"/>
    </row>
    <row r="11771" spans="14:17">
      <c r="N11771" s="30"/>
      <c r="Q11771" s="30"/>
    </row>
    <row r="11772" spans="14:17">
      <c r="N11772" s="30"/>
      <c r="Q11772" s="30"/>
    </row>
    <row r="11773" spans="14:17">
      <c r="N11773" s="30"/>
      <c r="Q11773" s="30"/>
    </row>
    <row r="11774" spans="14:17">
      <c r="N11774" s="30"/>
      <c r="Q11774" s="30"/>
    </row>
    <row r="11775" spans="14:17">
      <c r="N11775" s="30"/>
      <c r="Q11775" s="30"/>
    </row>
    <row r="11776" spans="14:17">
      <c r="N11776" s="30"/>
      <c r="Q11776" s="30"/>
    </row>
    <row r="11777" spans="14:17">
      <c r="N11777" s="30"/>
      <c r="Q11777" s="30"/>
    </row>
    <row r="11778" spans="14:17">
      <c r="N11778" s="30"/>
      <c r="Q11778" s="30"/>
    </row>
    <row r="11779" spans="14:17">
      <c r="N11779" s="30"/>
      <c r="Q11779" s="30"/>
    </row>
    <row r="11780" spans="14:17">
      <c r="N11780" s="30"/>
      <c r="Q11780" s="30"/>
    </row>
    <row r="11781" spans="14:17">
      <c r="N11781" s="30"/>
      <c r="Q11781" s="30"/>
    </row>
    <row r="11782" spans="14:17">
      <c r="N11782" s="30"/>
      <c r="Q11782" s="30"/>
    </row>
    <row r="11783" spans="14:17">
      <c r="N11783" s="30"/>
      <c r="Q11783" s="30"/>
    </row>
    <row r="11784" spans="14:17">
      <c r="N11784" s="30"/>
      <c r="Q11784" s="30"/>
    </row>
    <row r="11785" spans="14:17">
      <c r="N11785" s="30"/>
      <c r="Q11785" s="30"/>
    </row>
    <row r="11786" spans="14:17">
      <c r="N11786" s="30"/>
      <c r="Q11786" s="30"/>
    </row>
    <row r="11787" spans="14:17">
      <c r="N11787" s="30"/>
      <c r="Q11787" s="30"/>
    </row>
    <row r="11788" spans="14:17">
      <c r="N11788" s="30"/>
      <c r="Q11788" s="30"/>
    </row>
    <row r="11789" spans="14:17">
      <c r="N11789" s="30"/>
      <c r="Q11789" s="30"/>
    </row>
    <row r="11790" spans="14:17">
      <c r="N11790" s="30"/>
      <c r="Q11790" s="30"/>
    </row>
    <row r="11791" spans="14:17">
      <c r="N11791" s="30"/>
      <c r="Q11791" s="30"/>
    </row>
    <row r="11792" spans="14:17">
      <c r="N11792" s="30"/>
      <c r="Q11792" s="30"/>
    </row>
    <row r="11793" spans="14:17">
      <c r="N11793" s="30"/>
      <c r="Q11793" s="30"/>
    </row>
    <row r="11794" spans="14:17">
      <c r="N11794" s="30"/>
      <c r="Q11794" s="30"/>
    </row>
    <row r="11795" spans="14:17">
      <c r="N11795" s="30"/>
      <c r="Q11795" s="30"/>
    </row>
    <row r="11796" spans="14:17">
      <c r="N11796" s="30"/>
      <c r="Q11796" s="30"/>
    </row>
    <row r="11797" spans="14:17">
      <c r="N11797" s="30"/>
      <c r="Q11797" s="30"/>
    </row>
    <row r="11798" spans="14:17">
      <c r="N11798" s="30"/>
      <c r="Q11798" s="30"/>
    </row>
    <row r="11799" spans="14:17">
      <c r="N11799" s="30"/>
      <c r="Q11799" s="30"/>
    </row>
    <row r="11800" spans="14:17">
      <c r="N11800" s="30"/>
      <c r="Q11800" s="30"/>
    </row>
    <row r="11801" spans="14:17">
      <c r="N11801" s="30"/>
      <c r="Q11801" s="30"/>
    </row>
    <row r="11802" spans="14:17">
      <c r="N11802" s="30"/>
      <c r="Q11802" s="30"/>
    </row>
    <row r="11803" spans="14:17">
      <c r="N11803" s="30"/>
      <c r="Q11803" s="30"/>
    </row>
    <row r="11804" spans="14:17">
      <c r="N11804" s="30"/>
      <c r="Q11804" s="30"/>
    </row>
    <row r="11805" spans="14:17">
      <c r="N11805" s="30"/>
      <c r="Q11805" s="30"/>
    </row>
    <row r="11806" spans="14:17">
      <c r="N11806" s="30"/>
      <c r="Q11806" s="30"/>
    </row>
    <row r="11807" spans="14:17">
      <c r="N11807" s="30"/>
      <c r="Q11807" s="30"/>
    </row>
    <row r="11808" spans="14:17">
      <c r="N11808" s="30"/>
      <c r="Q11808" s="30"/>
    </row>
    <row r="11809" spans="14:17">
      <c r="N11809" s="30"/>
      <c r="Q11809" s="30"/>
    </row>
    <row r="11810" spans="14:17">
      <c r="N11810" s="30"/>
      <c r="Q11810" s="30"/>
    </row>
    <row r="11811" spans="14:17">
      <c r="N11811" s="30"/>
      <c r="Q11811" s="30"/>
    </row>
    <row r="11812" spans="14:17">
      <c r="N11812" s="30"/>
      <c r="Q11812" s="30"/>
    </row>
    <row r="11813" spans="14:17">
      <c r="N11813" s="30"/>
      <c r="Q11813" s="30"/>
    </row>
    <row r="11814" spans="14:17">
      <c r="N11814" s="30"/>
      <c r="Q11814" s="30"/>
    </row>
    <row r="11815" spans="14:17">
      <c r="N11815" s="30"/>
      <c r="Q11815" s="30"/>
    </row>
    <row r="11816" spans="14:17">
      <c r="N11816" s="30"/>
      <c r="Q11816" s="30"/>
    </row>
    <row r="11817" spans="14:17">
      <c r="N11817" s="30"/>
      <c r="Q11817" s="30"/>
    </row>
    <row r="11818" spans="14:17">
      <c r="N11818" s="30"/>
      <c r="Q11818" s="30"/>
    </row>
    <row r="11819" spans="14:17">
      <c r="N11819" s="30"/>
      <c r="Q11819" s="30"/>
    </row>
    <row r="11820" spans="14:17">
      <c r="N11820" s="30"/>
      <c r="Q11820" s="30"/>
    </row>
    <row r="11821" spans="14:17">
      <c r="N11821" s="30"/>
      <c r="Q11821" s="30"/>
    </row>
    <row r="11822" spans="14:17">
      <c r="N11822" s="30"/>
      <c r="Q11822" s="30"/>
    </row>
    <row r="11823" spans="14:17">
      <c r="N11823" s="30"/>
      <c r="Q11823" s="30"/>
    </row>
    <row r="11824" spans="14:17">
      <c r="N11824" s="30"/>
      <c r="Q11824" s="30"/>
    </row>
    <row r="11825" spans="14:17">
      <c r="N11825" s="30"/>
      <c r="Q11825" s="30"/>
    </row>
    <row r="11826" spans="14:17">
      <c r="N11826" s="30"/>
      <c r="Q11826" s="30"/>
    </row>
    <row r="11827" spans="14:17">
      <c r="N11827" s="30"/>
      <c r="Q11827" s="30"/>
    </row>
    <row r="11828" spans="14:17">
      <c r="N11828" s="30"/>
      <c r="Q11828" s="30"/>
    </row>
    <row r="11829" spans="14:17">
      <c r="N11829" s="30"/>
      <c r="Q11829" s="30"/>
    </row>
    <row r="11830" spans="14:17">
      <c r="N11830" s="30"/>
      <c r="Q11830" s="30"/>
    </row>
    <row r="11831" spans="14:17">
      <c r="N11831" s="30"/>
      <c r="Q11831" s="30"/>
    </row>
    <row r="11832" spans="14:17">
      <c r="N11832" s="30"/>
      <c r="Q11832" s="30"/>
    </row>
    <row r="11833" spans="14:17">
      <c r="N11833" s="30"/>
      <c r="Q11833" s="30"/>
    </row>
    <row r="11834" spans="14:17">
      <c r="N11834" s="30"/>
      <c r="Q11834" s="30"/>
    </row>
    <row r="11835" spans="14:17">
      <c r="N11835" s="30"/>
      <c r="Q11835" s="30"/>
    </row>
    <row r="11836" spans="14:17">
      <c r="N11836" s="30"/>
      <c r="Q11836" s="30"/>
    </row>
    <row r="11837" spans="14:17">
      <c r="N11837" s="30"/>
      <c r="Q11837" s="30"/>
    </row>
    <row r="11838" spans="14:17">
      <c r="N11838" s="30"/>
      <c r="Q11838" s="30"/>
    </row>
    <row r="11839" spans="14:17">
      <c r="N11839" s="30"/>
      <c r="Q11839" s="30"/>
    </row>
    <row r="11840" spans="14:17">
      <c r="N11840" s="30"/>
      <c r="Q11840" s="30"/>
    </row>
    <row r="11841" spans="14:17">
      <c r="N11841" s="30"/>
      <c r="Q11841" s="30"/>
    </row>
    <row r="11842" spans="14:17">
      <c r="N11842" s="30"/>
      <c r="Q11842" s="30"/>
    </row>
    <row r="11843" spans="14:17">
      <c r="N11843" s="30"/>
      <c r="Q11843" s="30"/>
    </row>
    <row r="11844" spans="14:17">
      <c r="N11844" s="30"/>
      <c r="Q11844" s="30"/>
    </row>
    <row r="11845" spans="14:17">
      <c r="N11845" s="30"/>
      <c r="Q11845" s="30"/>
    </row>
    <row r="11846" spans="14:17">
      <c r="N11846" s="30"/>
      <c r="Q11846" s="30"/>
    </row>
    <row r="11847" spans="14:17">
      <c r="N11847" s="30"/>
      <c r="Q11847" s="30"/>
    </row>
    <row r="11848" spans="14:17">
      <c r="N11848" s="30"/>
      <c r="Q11848" s="30"/>
    </row>
    <row r="11849" spans="14:17">
      <c r="N11849" s="30"/>
      <c r="Q11849" s="30"/>
    </row>
    <row r="11850" spans="14:17">
      <c r="N11850" s="30"/>
      <c r="Q11850" s="30"/>
    </row>
    <row r="11851" spans="14:17">
      <c r="N11851" s="30"/>
      <c r="Q11851" s="30"/>
    </row>
    <row r="11852" spans="14:17">
      <c r="N11852" s="30"/>
      <c r="Q11852" s="30"/>
    </row>
    <row r="11853" spans="14:17">
      <c r="N11853" s="30"/>
      <c r="Q11853" s="30"/>
    </row>
    <row r="11854" spans="14:17">
      <c r="N11854" s="30"/>
      <c r="Q11854" s="30"/>
    </row>
    <row r="11855" spans="14:17">
      <c r="N11855" s="30"/>
      <c r="Q11855" s="30"/>
    </row>
    <row r="11856" spans="14:17">
      <c r="N11856" s="30"/>
      <c r="Q11856" s="30"/>
    </row>
    <row r="11857" spans="14:17">
      <c r="N11857" s="30"/>
      <c r="Q11857" s="30"/>
    </row>
    <row r="11858" spans="14:17">
      <c r="N11858" s="30"/>
      <c r="Q11858" s="30"/>
    </row>
    <row r="11859" spans="14:17">
      <c r="N11859" s="30"/>
      <c r="Q11859" s="30"/>
    </row>
    <row r="11860" spans="14:17">
      <c r="N11860" s="30"/>
      <c r="Q11860" s="30"/>
    </row>
    <row r="11861" spans="14:17">
      <c r="N11861" s="30"/>
      <c r="Q11861" s="30"/>
    </row>
    <row r="11862" spans="14:17">
      <c r="N11862" s="30"/>
      <c r="Q11862" s="30"/>
    </row>
    <row r="11863" spans="14:17">
      <c r="N11863" s="30"/>
      <c r="Q11863" s="30"/>
    </row>
    <row r="11864" spans="14:17">
      <c r="N11864" s="30"/>
      <c r="Q11864" s="30"/>
    </row>
    <row r="11865" spans="14:17">
      <c r="N11865" s="30"/>
      <c r="Q11865" s="30"/>
    </row>
    <row r="11866" spans="14:17">
      <c r="N11866" s="30"/>
      <c r="Q11866" s="30"/>
    </row>
    <row r="11867" spans="14:17">
      <c r="N11867" s="30"/>
      <c r="Q11867" s="30"/>
    </row>
    <row r="11868" spans="14:17">
      <c r="N11868" s="30"/>
      <c r="Q11868" s="30"/>
    </row>
    <row r="11869" spans="14:17">
      <c r="N11869" s="30"/>
      <c r="Q11869" s="30"/>
    </row>
    <row r="11870" spans="14:17">
      <c r="N11870" s="30"/>
      <c r="Q11870" s="30"/>
    </row>
    <row r="11871" spans="14:17">
      <c r="N11871" s="30"/>
      <c r="Q11871" s="30"/>
    </row>
    <row r="11872" spans="14:17">
      <c r="N11872" s="30"/>
      <c r="Q11872" s="30"/>
    </row>
    <row r="11873" spans="14:17">
      <c r="N11873" s="30"/>
      <c r="Q11873" s="30"/>
    </row>
    <row r="11874" spans="14:17">
      <c r="N11874" s="30"/>
      <c r="Q11874" s="30"/>
    </row>
    <row r="11875" spans="14:17">
      <c r="N11875" s="30"/>
      <c r="Q11875" s="30"/>
    </row>
    <row r="11876" spans="14:17">
      <c r="N11876" s="30"/>
      <c r="Q11876" s="30"/>
    </row>
    <row r="11877" spans="14:17">
      <c r="N11877" s="30"/>
      <c r="Q11877" s="30"/>
    </row>
    <row r="11878" spans="14:17">
      <c r="N11878" s="30"/>
      <c r="Q11878" s="30"/>
    </row>
    <row r="11879" spans="14:17">
      <c r="N11879" s="30"/>
      <c r="Q11879" s="30"/>
    </row>
    <row r="11880" spans="14:17">
      <c r="N11880" s="30"/>
      <c r="Q11880" s="30"/>
    </row>
    <row r="11881" spans="14:17">
      <c r="N11881" s="30"/>
      <c r="Q11881" s="30"/>
    </row>
    <row r="11882" spans="14:17">
      <c r="N11882" s="30"/>
      <c r="Q11882" s="30"/>
    </row>
    <row r="11883" spans="14:17">
      <c r="N11883" s="30"/>
      <c r="Q11883" s="30"/>
    </row>
    <row r="11884" spans="14:17">
      <c r="N11884" s="30"/>
      <c r="Q11884" s="30"/>
    </row>
    <row r="11885" spans="14:17">
      <c r="N11885" s="30"/>
      <c r="Q11885" s="30"/>
    </row>
    <row r="11886" spans="14:17">
      <c r="N11886" s="30"/>
      <c r="Q11886" s="30"/>
    </row>
    <row r="11887" spans="14:17">
      <c r="N11887" s="30"/>
      <c r="Q11887" s="30"/>
    </row>
    <row r="11888" spans="14:17">
      <c r="N11888" s="30"/>
      <c r="Q11888" s="30"/>
    </row>
    <row r="11889" spans="14:17">
      <c r="N11889" s="30"/>
      <c r="Q11889" s="30"/>
    </row>
    <row r="11890" spans="14:17">
      <c r="N11890" s="30"/>
      <c r="Q11890" s="30"/>
    </row>
    <row r="11891" spans="14:17">
      <c r="N11891" s="30"/>
      <c r="Q11891" s="30"/>
    </row>
    <row r="11892" spans="14:17">
      <c r="N11892" s="30"/>
      <c r="Q11892" s="30"/>
    </row>
    <row r="11893" spans="14:17">
      <c r="N11893" s="30"/>
      <c r="Q11893" s="30"/>
    </row>
    <row r="11894" spans="14:17">
      <c r="N11894" s="30"/>
      <c r="Q11894" s="30"/>
    </row>
    <row r="11895" spans="14:17">
      <c r="N11895" s="30"/>
      <c r="Q11895" s="30"/>
    </row>
    <row r="11896" spans="14:17">
      <c r="N11896" s="30"/>
      <c r="Q11896" s="30"/>
    </row>
    <row r="11897" spans="14:17">
      <c r="N11897" s="30"/>
      <c r="Q11897" s="30"/>
    </row>
    <row r="11898" spans="14:17">
      <c r="N11898" s="30"/>
      <c r="Q11898" s="30"/>
    </row>
    <row r="11899" spans="14:17">
      <c r="N11899" s="30"/>
      <c r="Q11899" s="30"/>
    </row>
    <row r="11900" spans="14:17">
      <c r="N11900" s="30"/>
      <c r="Q11900" s="30"/>
    </row>
    <row r="11901" spans="14:17">
      <c r="N11901" s="30"/>
      <c r="Q11901" s="30"/>
    </row>
    <row r="11902" spans="14:17">
      <c r="N11902" s="30"/>
      <c r="Q11902" s="30"/>
    </row>
    <row r="11903" spans="14:17">
      <c r="N11903" s="30"/>
      <c r="Q11903" s="30"/>
    </row>
    <row r="11904" spans="14:17">
      <c r="N11904" s="30"/>
      <c r="Q11904" s="30"/>
    </row>
    <row r="11905" spans="14:17">
      <c r="N11905" s="30"/>
      <c r="Q11905" s="30"/>
    </row>
    <row r="11906" spans="14:17">
      <c r="N11906" s="30"/>
      <c r="Q11906" s="30"/>
    </row>
    <row r="11907" spans="14:17">
      <c r="N11907" s="30"/>
      <c r="Q11907" s="30"/>
    </row>
    <row r="11908" spans="14:17">
      <c r="N11908" s="30"/>
      <c r="Q11908" s="30"/>
    </row>
    <row r="11909" spans="14:17">
      <c r="N11909" s="30"/>
      <c r="Q11909" s="30"/>
    </row>
    <row r="11910" spans="14:17">
      <c r="N11910" s="30"/>
      <c r="Q11910" s="30"/>
    </row>
    <row r="11911" spans="14:17">
      <c r="N11911" s="30"/>
      <c r="Q11911" s="30"/>
    </row>
    <row r="11912" spans="14:17">
      <c r="N11912" s="30"/>
      <c r="Q11912" s="30"/>
    </row>
    <row r="11913" spans="14:17">
      <c r="N11913" s="30"/>
      <c r="Q11913" s="30"/>
    </row>
    <row r="11914" spans="14:17">
      <c r="N11914" s="30"/>
      <c r="Q11914" s="30"/>
    </row>
    <row r="11915" spans="14:17">
      <c r="N11915" s="30"/>
      <c r="Q11915" s="30"/>
    </row>
    <row r="11916" spans="14:17">
      <c r="N11916" s="30"/>
      <c r="Q11916" s="30"/>
    </row>
    <row r="11917" spans="14:17">
      <c r="N11917" s="30"/>
      <c r="Q11917" s="30"/>
    </row>
    <row r="11918" spans="14:17">
      <c r="N11918" s="30"/>
      <c r="Q11918" s="30"/>
    </row>
    <row r="11919" spans="14:17">
      <c r="N11919" s="30"/>
      <c r="Q11919" s="30"/>
    </row>
    <row r="11920" spans="14:17">
      <c r="N11920" s="30"/>
      <c r="Q11920" s="30"/>
    </row>
    <row r="11921" spans="14:17">
      <c r="N11921" s="30"/>
      <c r="Q11921" s="30"/>
    </row>
    <row r="11922" spans="14:17">
      <c r="N11922" s="30"/>
      <c r="Q11922" s="30"/>
    </row>
    <row r="11923" spans="14:17">
      <c r="N11923" s="30"/>
      <c r="Q11923" s="30"/>
    </row>
    <row r="11924" spans="14:17">
      <c r="N11924" s="30"/>
      <c r="Q11924" s="30"/>
    </row>
    <row r="11925" spans="14:17">
      <c r="N11925" s="30"/>
      <c r="Q11925" s="30"/>
    </row>
    <row r="11926" spans="14:17">
      <c r="N11926" s="30"/>
      <c r="Q11926" s="30"/>
    </row>
    <row r="11927" spans="14:17">
      <c r="N11927" s="30"/>
      <c r="Q11927" s="30"/>
    </row>
    <row r="11928" spans="14:17">
      <c r="N11928" s="30"/>
      <c r="Q11928" s="30"/>
    </row>
    <row r="11929" spans="14:17">
      <c r="N11929" s="30"/>
      <c r="Q11929" s="30"/>
    </row>
    <row r="11930" spans="14:17">
      <c r="N11930" s="30"/>
      <c r="Q11930" s="30"/>
    </row>
    <row r="11931" spans="14:17">
      <c r="N11931" s="30"/>
      <c r="Q11931" s="30"/>
    </row>
    <row r="11932" spans="14:17">
      <c r="N11932" s="30"/>
      <c r="Q11932" s="30"/>
    </row>
    <row r="11933" spans="14:17">
      <c r="N11933" s="30"/>
      <c r="Q11933" s="30"/>
    </row>
    <row r="11934" spans="14:17">
      <c r="N11934" s="30"/>
      <c r="Q11934" s="30"/>
    </row>
    <row r="11935" spans="14:17">
      <c r="N11935" s="30"/>
      <c r="Q11935" s="30"/>
    </row>
    <row r="11936" spans="14:17">
      <c r="N11936" s="30"/>
      <c r="Q11936" s="30"/>
    </row>
    <row r="11937" spans="14:17">
      <c r="N11937" s="30"/>
      <c r="Q11937" s="30"/>
    </row>
    <row r="11938" spans="14:17">
      <c r="N11938" s="30"/>
      <c r="Q11938" s="30"/>
    </row>
    <row r="11939" spans="14:17">
      <c r="N11939" s="30"/>
      <c r="Q11939" s="30"/>
    </row>
    <row r="11940" spans="14:17">
      <c r="N11940" s="30"/>
      <c r="Q11940" s="30"/>
    </row>
    <row r="11941" spans="14:17">
      <c r="N11941" s="30"/>
      <c r="Q11941" s="30"/>
    </row>
    <row r="11942" spans="14:17">
      <c r="N11942" s="30"/>
      <c r="Q11942" s="30"/>
    </row>
    <row r="11943" spans="14:17">
      <c r="N11943" s="30"/>
      <c r="Q11943" s="30"/>
    </row>
    <row r="11944" spans="14:17">
      <c r="N11944" s="30"/>
      <c r="Q11944" s="30"/>
    </row>
    <row r="11945" spans="14:17">
      <c r="N11945" s="30"/>
      <c r="Q11945" s="30"/>
    </row>
    <row r="11946" spans="14:17">
      <c r="N11946" s="30"/>
      <c r="Q11946" s="30"/>
    </row>
    <row r="11947" spans="14:17">
      <c r="N11947" s="30"/>
      <c r="Q11947" s="30"/>
    </row>
    <row r="11948" spans="14:17">
      <c r="N11948" s="30"/>
      <c r="Q11948" s="30"/>
    </row>
    <row r="11949" spans="14:17">
      <c r="N11949" s="30"/>
      <c r="Q11949" s="30"/>
    </row>
    <row r="11950" spans="14:17">
      <c r="N11950" s="30"/>
      <c r="Q11950" s="30"/>
    </row>
    <row r="11951" spans="14:17">
      <c r="N11951" s="30"/>
      <c r="Q11951" s="30"/>
    </row>
    <row r="11952" spans="14:17">
      <c r="N11952" s="30"/>
      <c r="Q11952" s="30"/>
    </row>
    <row r="11953" spans="14:17">
      <c r="N11953" s="30"/>
      <c r="Q11953" s="30"/>
    </row>
    <row r="11954" spans="14:17">
      <c r="N11954" s="30"/>
      <c r="Q11954" s="30"/>
    </row>
    <row r="11955" spans="14:17">
      <c r="N11955" s="30"/>
      <c r="Q11955" s="30"/>
    </row>
    <row r="11956" spans="14:17">
      <c r="N11956" s="30"/>
      <c r="Q11956" s="30"/>
    </row>
    <row r="11957" spans="14:17">
      <c r="N11957" s="30"/>
      <c r="Q11957" s="30"/>
    </row>
    <row r="11958" spans="14:17">
      <c r="N11958" s="30"/>
      <c r="Q11958" s="30"/>
    </row>
    <row r="11959" spans="14:17">
      <c r="N11959" s="30"/>
      <c r="Q11959" s="30"/>
    </row>
    <row r="11960" spans="14:17">
      <c r="N11960" s="30"/>
      <c r="Q11960" s="30"/>
    </row>
    <row r="11961" spans="14:17">
      <c r="N11961" s="30"/>
      <c r="Q11961" s="30"/>
    </row>
    <row r="11962" spans="14:17">
      <c r="N11962" s="30"/>
      <c r="Q11962" s="30"/>
    </row>
    <row r="11963" spans="14:17">
      <c r="N11963" s="30"/>
      <c r="Q11963" s="30"/>
    </row>
    <row r="11964" spans="14:17">
      <c r="N11964" s="30"/>
      <c r="Q11964" s="30"/>
    </row>
    <row r="11965" spans="14:17">
      <c r="N11965" s="30"/>
      <c r="Q11965" s="30"/>
    </row>
    <row r="11966" spans="14:17">
      <c r="N11966" s="30"/>
      <c r="Q11966" s="30"/>
    </row>
    <row r="11967" spans="14:17">
      <c r="N11967" s="30"/>
      <c r="Q11967" s="30"/>
    </row>
    <row r="11968" spans="14:17">
      <c r="N11968" s="30"/>
      <c r="Q11968" s="30"/>
    </row>
    <row r="11969" spans="14:17">
      <c r="N11969" s="30"/>
      <c r="Q11969" s="30"/>
    </row>
    <row r="11970" spans="14:17">
      <c r="N11970" s="30"/>
      <c r="Q11970" s="30"/>
    </row>
    <row r="11971" spans="14:17">
      <c r="N11971" s="30"/>
      <c r="Q11971" s="30"/>
    </row>
    <row r="11972" spans="14:17">
      <c r="N11972" s="30"/>
      <c r="Q11972" s="30"/>
    </row>
    <row r="11973" spans="14:17">
      <c r="N11973" s="30"/>
      <c r="Q11973" s="30"/>
    </row>
    <row r="11974" spans="14:17">
      <c r="N11974" s="30"/>
      <c r="Q11974" s="30"/>
    </row>
    <row r="11975" spans="14:17">
      <c r="N11975" s="30"/>
      <c r="Q11975" s="30"/>
    </row>
    <row r="11976" spans="14:17">
      <c r="N11976" s="30"/>
      <c r="Q11976" s="30"/>
    </row>
    <row r="11977" spans="14:17">
      <c r="N11977" s="30"/>
      <c r="Q11977" s="30"/>
    </row>
    <row r="11978" spans="14:17">
      <c r="N11978" s="30"/>
      <c r="Q11978" s="30"/>
    </row>
    <row r="11979" spans="14:17">
      <c r="N11979" s="30"/>
      <c r="Q11979" s="30"/>
    </row>
    <row r="11980" spans="14:17">
      <c r="N11980" s="30"/>
      <c r="Q11980" s="30"/>
    </row>
    <row r="11981" spans="14:17">
      <c r="N11981" s="30"/>
      <c r="Q11981" s="30"/>
    </row>
    <row r="11982" spans="14:17">
      <c r="N11982" s="30"/>
      <c r="Q11982" s="30"/>
    </row>
    <row r="11983" spans="14:17">
      <c r="N11983" s="30"/>
      <c r="Q11983" s="30"/>
    </row>
    <row r="11984" spans="14:17">
      <c r="N11984" s="30"/>
      <c r="Q11984" s="30"/>
    </row>
    <row r="11985" spans="14:17">
      <c r="N11985" s="30"/>
      <c r="Q11985" s="30"/>
    </row>
    <row r="11986" spans="14:17">
      <c r="N11986" s="30"/>
      <c r="Q11986" s="30"/>
    </row>
    <row r="11987" spans="14:17">
      <c r="N11987" s="30"/>
      <c r="Q11987" s="30"/>
    </row>
    <row r="11988" spans="14:17">
      <c r="N11988" s="30"/>
      <c r="Q11988" s="30"/>
    </row>
    <row r="11989" spans="14:17">
      <c r="N11989" s="30"/>
      <c r="Q11989" s="30"/>
    </row>
    <row r="11990" spans="14:17">
      <c r="N11990" s="30"/>
      <c r="Q11990" s="30"/>
    </row>
    <row r="11991" spans="14:17">
      <c r="N11991" s="30"/>
      <c r="Q11991" s="30"/>
    </row>
    <row r="11992" spans="14:17">
      <c r="N11992" s="30"/>
      <c r="Q11992" s="30"/>
    </row>
    <row r="11993" spans="14:17">
      <c r="N11993" s="30"/>
      <c r="Q11993" s="30"/>
    </row>
    <row r="11994" spans="14:17">
      <c r="N11994" s="30"/>
      <c r="Q11994" s="30"/>
    </row>
    <row r="11995" spans="14:17">
      <c r="N11995" s="30"/>
      <c r="Q11995" s="30"/>
    </row>
    <row r="11996" spans="14:17">
      <c r="N11996" s="30"/>
      <c r="Q11996" s="30"/>
    </row>
    <row r="11997" spans="14:17">
      <c r="N11997" s="30"/>
      <c r="Q11997" s="30"/>
    </row>
    <row r="11998" spans="14:17">
      <c r="N11998" s="30"/>
      <c r="Q11998" s="30"/>
    </row>
    <row r="11999" spans="14:17">
      <c r="N11999" s="30"/>
      <c r="Q11999" s="30"/>
    </row>
    <row r="12000" spans="14:17">
      <c r="N12000" s="30"/>
      <c r="Q12000" s="30"/>
    </row>
    <row r="12001" spans="14:17">
      <c r="N12001" s="30"/>
      <c r="Q12001" s="30"/>
    </row>
    <row r="12002" spans="14:17">
      <c r="N12002" s="30"/>
      <c r="Q12002" s="30"/>
    </row>
    <row r="12003" spans="14:17">
      <c r="N12003" s="30"/>
      <c r="Q12003" s="30"/>
    </row>
    <row r="12004" spans="14:17">
      <c r="N12004" s="30"/>
      <c r="Q12004" s="30"/>
    </row>
    <row r="12005" spans="14:17">
      <c r="N12005" s="30"/>
      <c r="Q12005" s="30"/>
    </row>
    <row r="12006" spans="14:17">
      <c r="N12006" s="30"/>
      <c r="Q12006" s="30"/>
    </row>
    <row r="12007" spans="14:17">
      <c r="N12007" s="30"/>
      <c r="Q12007" s="30"/>
    </row>
    <row r="12008" spans="14:17">
      <c r="N12008" s="30"/>
      <c r="Q12008" s="30"/>
    </row>
    <row r="12009" spans="14:17">
      <c r="N12009" s="30"/>
      <c r="Q12009" s="30"/>
    </row>
    <row r="12010" spans="14:17">
      <c r="N12010" s="30"/>
      <c r="Q12010" s="30"/>
    </row>
    <row r="12011" spans="14:17">
      <c r="N12011" s="30"/>
      <c r="Q12011" s="30"/>
    </row>
    <row r="12012" spans="14:17">
      <c r="N12012" s="30"/>
      <c r="Q12012" s="30"/>
    </row>
    <row r="12013" spans="14:17">
      <c r="N12013" s="30"/>
      <c r="Q12013" s="30"/>
    </row>
    <row r="12014" spans="14:17">
      <c r="N12014" s="30"/>
      <c r="Q12014" s="30"/>
    </row>
    <row r="12015" spans="14:17">
      <c r="N12015" s="30"/>
      <c r="Q12015" s="30"/>
    </row>
    <row r="12016" spans="14:17">
      <c r="N12016" s="30"/>
      <c r="Q12016" s="30"/>
    </row>
    <row r="12017" spans="14:17">
      <c r="N12017" s="30"/>
      <c r="Q12017" s="30"/>
    </row>
    <row r="12018" spans="14:17">
      <c r="N12018" s="30"/>
      <c r="Q12018" s="30"/>
    </row>
    <row r="12019" spans="14:17">
      <c r="N12019" s="30"/>
      <c r="Q12019" s="30"/>
    </row>
    <row r="12020" spans="14:17">
      <c r="N12020" s="30"/>
      <c r="Q12020" s="30"/>
    </row>
    <row r="12021" spans="14:17">
      <c r="N12021" s="30"/>
      <c r="Q12021" s="30"/>
    </row>
    <row r="12022" spans="14:17">
      <c r="N12022" s="30"/>
      <c r="Q12022" s="30"/>
    </row>
    <row r="12023" spans="14:17">
      <c r="N12023" s="30"/>
      <c r="Q12023" s="30"/>
    </row>
    <row r="12024" spans="14:17">
      <c r="N12024" s="30"/>
      <c r="Q12024" s="30"/>
    </row>
    <row r="12025" spans="14:17">
      <c r="N12025" s="30"/>
      <c r="Q12025" s="30"/>
    </row>
    <row r="12026" spans="14:17">
      <c r="N12026" s="30"/>
      <c r="Q12026" s="30"/>
    </row>
    <row r="12027" spans="14:17">
      <c r="N12027" s="30"/>
      <c r="Q12027" s="30"/>
    </row>
    <row r="12028" spans="14:17">
      <c r="N12028" s="30"/>
      <c r="Q12028" s="30"/>
    </row>
    <row r="12029" spans="14:17">
      <c r="N12029" s="30"/>
      <c r="Q12029" s="30"/>
    </row>
    <row r="12030" spans="14:17">
      <c r="N12030" s="30"/>
      <c r="Q12030" s="30"/>
    </row>
    <row r="12031" spans="14:17">
      <c r="N12031" s="30"/>
      <c r="Q12031" s="30"/>
    </row>
    <row r="12032" spans="14:17">
      <c r="N12032" s="30"/>
      <c r="Q12032" s="30"/>
    </row>
    <row r="12033" spans="14:17">
      <c r="N12033" s="30"/>
      <c r="Q12033" s="30"/>
    </row>
    <row r="12034" spans="14:17">
      <c r="N12034" s="30"/>
      <c r="Q12034" s="30"/>
    </row>
    <row r="12035" spans="14:17">
      <c r="N12035" s="30"/>
      <c r="Q12035" s="30"/>
    </row>
    <row r="12036" spans="14:17">
      <c r="N12036" s="30"/>
      <c r="Q12036" s="30"/>
    </row>
    <row r="12037" spans="14:17">
      <c r="N12037" s="30"/>
      <c r="Q12037" s="30"/>
    </row>
    <row r="12038" spans="14:17">
      <c r="N12038" s="30"/>
      <c r="Q12038" s="30"/>
    </row>
    <row r="12039" spans="14:17">
      <c r="N12039" s="30"/>
      <c r="Q12039" s="30"/>
    </row>
    <row r="12040" spans="14:17">
      <c r="N12040" s="30"/>
      <c r="Q12040" s="30"/>
    </row>
    <row r="12041" spans="14:17">
      <c r="N12041" s="30"/>
      <c r="Q12041" s="30"/>
    </row>
    <row r="12042" spans="14:17">
      <c r="N12042" s="30"/>
      <c r="Q12042" s="30"/>
    </row>
    <row r="12043" spans="14:17">
      <c r="N12043" s="30"/>
      <c r="Q12043" s="30"/>
    </row>
    <row r="12044" spans="14:17">
      <c r="N12044" s="30"/>
      <c r="Q12044" s="30"/>
    </row>
    <row r="12045" spans="14:17">
      <c r="N12045" s="30"/>
      <c r="Q12045" s="30"/>
    </row>
    <row r="12046" spans="14:17">
      <c r="N12046" s="30"/>
      <c r="Q12046" s="30"/>
    </row>
    <row r="12047" spans="14:17">
      <c r="N12047" s="30"/>
      <c r="Q12047" s="30"/>
    </row>
    <row r="12048" spans="14:17">
      <c r="N12048" s="30"/>
      <c r="Q12048" s="30"/>
    </row>
    <row r="12049" spans="14:17">
      <c r="N12049" s="30"/>
      <c r="Q12049" s="30"/>
    </row>
    <row r="12050" spans="14:17">
      <c r="N12050" s="30"/>
      <c r="Q12050" s="30"/>
    </row>
    <row r="12051" spans="14:17">
      <c r="N12051" s="30"/>
      <c r="Q12051" s="30"/>
    </row>
    <row r="12052" spans="14:17">
      <c r="N12052" s="30"/>
      <c r="Q12052" s="30"/>
    </row>
    <row r="12053" spans="14:17">
      <c r="N12053" s="30"/>
      <c r="Q12053" s="30"/>
    </row>
    <row r="12054" spans="14:17">
      <c r="N12054" s="30"/>
      <c r="Q12054" s="30"/>
    </row>
    <row r="12055" spans="14:17">
      <c r="N12055" s="30"/>
      <c r="Q12055" s="30"/>
    </row>
    <row r="12056" spans="14:17">
      <c r="N12056" s="30"/>
      <c r="Q12056" s="30"/>
    </row>
    <row r="12057" spans="14:17">
      <c r="N12057" s="30"/>
      <c r="Q12057" s="30"/>
    </row>
    <row r="12058" spans="14:17">
      <c r="N12058" s="30"/>
      <c r="Q12058" s="30"/>
    </row>
    <row r="12059" spans="14:17">
      <c r="N12059" s="30"/>
      <c r="Q12059" s="30"/>
    </row>
    <row r="12060" spans="14:17">
      <c r="N12060" s="30"/>
      <c r="Q12060" s="30"/>
    </row>
    <row r="12061" spans="14:17">
      <c r="N12061" s="30"/>
      <c r="Q12061" s="30"/>
    </row>
    <row r="12062" spans="14:17">
      <c r="N12062" s="30"/>
      <c r="Q12062" s="30"/>
    </row>
    <row r="12063" spans="14:17">
      <c r="N12063" s="30"/>
      <c r="Q12063" s="30"/>
    </row>
    <row r="12064" spans="14:17">
      <c r="N12064" s="30"/>
      <c r="Q12064" s="30"/>
    </row>
    <row r="12065" spans="14:17">
      <c r="N12065" s="30"/>
      <c r="Q12065" s="30"/>
    </row>
    <row r="12066" spans="14:17">
      <c r="N12066" s="30"/>
      <c r="Q12066" s="30"/>
    </row>
    <row r="12067" spans="14:17">
      <c r="N12067" s="30"/>
      <c r="Q12067" s="30"/>
    </row>
    <row r="12068" spans="14:17">
      <c r="N12068" s="30"/>
      <c r="Q12068" s="30"/>
    </row>
    <row r="12069" spans="14:17">
      <c r="N12069" s="30"/>
      <c r="Q12069" s="30"/>
    </row>
    <row r="12070" spans="14:17">
      <c r="N12070" s="30"/>
      <c r="Q12070" s="30"/>
    </row>
    <row r="12071" spans="14:17">
      <c r="N12071" s="30"/>
      <c r="Q12071" s="30"/>
    </row>
    <row r="12072" spans="14:17">
      <c r="N12072" s="30"/>
      <c r="Q12072" s="30"/>
    </row>
    <row r="12073" spans="14:17">
      <c r="N12073" s="30"/>
      <c r="Q12073" s="30"/>
    </row>
    <row r="12074" spans="14:17">
      <c r="N12074" s="30"/>
      <c r="Q12074" s="30"/>
    </row>
    <row r="12075" spans="14:17">
      <c r="N12075" s="30"/>
      <c r="Q12075" s="30"/>
    </row>
    <row r="12076" spans="14:17">
      <c r="N12076" s="30"/>
      <c r="Q12076" s="30"/>
    </row>
    <row r="12077" spans="14:17">
      <c r="N12077" s="30"/>
      <c r="Q12077" s="30"/>
    </row>
    <row r="12078" spans="14:17">
      <c r="N12078" s="30"/>
      <c r="Q12078" s="30"/>
    </row>
    <row r="12079" spans="14:17">
      <c r="N12079" s="30"/>
      <c r="Q12079" s="30"/>
    </row>
    <row r="12080" spans="14:17">
      <c r="N12080" s="30"/>
      <c r="Q12080" s="30"/>
    </row>
    <row r="12081" spans="14:17">
      <c r="N12081" s="30"/>
      <c r="Q12081" s="30"/>
    </row>
    <row r="12082" spans="14:17">
      <c r="N12082" s="30"/>
      <c r="Q12082" s="30"/>
    </row>
    <row r="12083" spans="14:17">
      <c r="N12083" s="30"/>
      <c r="Q12083" s="30"/>
    </row>
    <row r="12084" spans="14:17">
      <c r="N12084" s="30"/>
      <c r="Q12084" s="30"/>
    </row>
    <row r="12085" spans="14:17">
      <c r="N12085" s="30"/>
      <c r="Q12085" s="30"/>
    </row>
    <row r="12086" spans="14:17">
      <c r="N12086" s="30"/>
      <c r="Q12086" s="30"/>
    </row>
    <row r="12087" spans="14:17">
      <c r="N12087" s="30"/>
      <c r="Q12087" s="30"/>
    </row>
    <row r="12088" spans="14:17">
      <c r="N12088" s="30"/>
      <c r="Q12088" s="30"/>
    </row>
    <row r="12089" spans="14:17">
      <c r="N12089" s="30"/>
      <c r="Q12089" s="30"/>
    </row>
    <row r="12090" spans="14:17">
      <c r="N12090" s="30"/>
      <c r="Q12090" s="30"/>
    </row>
    <row r="12091" spans="14:17">
      <c r="N12091" s="30"/>
      <c r="Q12091" s="30"/>
    </row>
    <row r="12092" spans="14:17">
      <c r="N12092" s="30"/>
      <c r="Q12092" s="30"/>
    </row>
    <row r="12093" spans="14:17">
      <c r="N12093" s="30"/>
      <c r="Q12093" s="30"/>
    </row>
    <row r="12094" spans="14:17">
      <c r="N12094" s="30"/>
      <c r="Q12094" s="30"/>
    </row>
    <row r="12095" spans="14:17">
      <c r="N12095" s="30"/>
      <c r="Q12095" s="30"/>
    </row>
    <row r="12096" spans="14:17">
      <c r="N12096" s="30"/>
      <c r="Q12096" s="30"/>
    </row>
    <row r="12097" spans="14:17">
      <c r="N12097" s="30"/>
      <c r="Q12097" s="30"/>
    </row>
    <row r="12098" spans="14:17">
      <c r="N12098" s="30"/>
      <c r="Q12098" s="30"/>
    </row>
    <row r="12099" spans="14:17">
      <c r="N12099" s="30"/>
      <c r="Q12099" s="30"/>
    </row>
    <row r="12100" spans="14:17">
      <c r="N12100" s="30"/>
      <c r="Q12100" s="30"/>
    </row>
    <row r="12101" spans="14:17">
      <c r="N12101" s="30"/>
      <c r="Q12101" s="30"/>
    </row>
    <row r="12102" spans="14:17">
      <c r="N12102" s="30"/>
      <c r="Q12102" s="30"/>
    </row>
    <row r="12103" spans="14:17">
      <c r="N12103" s="30"/>
      <c r="Q12103" s="30"/>
    </row>
    <row r="12104" spans="14:17">
      <c r="N12104" s="30"/>
      <c r="Q12104" s="30"/>
    </row>
    <row r="12105" spans="14:17">
      <c r="N12105" s="30"/>
      <c r="Q12105" s="30"/>
    </row>
    <row r="12106" spans="14:17">
      <c r="N12106" s="30"/>
      <c r="Q12106" s="30"/>
    </row>
    <row r="12107" spans="14:17">
      <c r="N12107" s="30"/>
      <c r="Q12107" s="30"/>
    </row>
    <row r="12108" spans="14:17">
      <c r="N12108" s="30"/>
      <c r="Q12108" s="30"/>
    </row>
    <row r="12109" spans="14:17">
      <c r="N12109" s="30"/>
      <c r="Q12109" s="30"/>
    </row>
    <row r="12110" spans="14:17">
      <c r="N12110" s="30"/>
      <c r="Q12110" s="30"/>
    </row>
    <row r="12111" spans="14:17">
      <c r="N12111" s="30"/>
      <c r="Q12111" s="30"/>
    </row>
    <row r="12112" spans="14:17">
      <c r="N12112" s="30"/>
      <c r="Q12112" s="30"/>
    </row>
    <row r="12113" spans="14:17">
      <c r="N12113" s="30"/>
      <c r="Q12113" s="30"/>
    </row>
    <row r="12114" spans="14:17">
      <c r="N12114" s="30"/>
      <c r="Q12114" s="30"/>
    </row>
    <row r="12115" spans="14:17">
      <c r="N12115" s="30"/>
      <c r="Q12115" s="30"/>
    </row>
    <row r="12116" spans="14:17">
      <c r="N12116" s="30"/>
      <c r="Q12116" s="30"/>
    </row>
    <row r="12117" spans="14:17">
      <c r="N12117" s="30"/>
      <c r="Q12117" s="30"/>
    </row>
    <row r="12118" spans="14:17">
      <c r="N12118" s="30"/>
      <c r="Q12118" s="30"/>
    </row>
    <row r="12119" spans="14:17">
      <c r="N12119" s="30"/>
      <c r="Q12119" s="30"/>
    </row>
    <row r="12120" spans="14:17">
      <c r="N12120" s="30"/>
      <c r="Q12120" s="30"/>
    </row>
    <row r="12121" spans="14:17">
      <c r="N12121" s="30"/>
      <c r="Q12121" s="30"/>
    </row>
    <row r="12122" spans="14:17">
      <c r="N12122" s="30"/>
      <c r="Q12122" s="30"/>
    </row>
    <row r="12123" spans="14:17">
      <c r="N12123" s="30"/>
      <c r="Q12123" s="30"/>
    </row>
    <row r="12124" spans="14:17">
      <c r="N12124" s="30"/>
      <c r="Q12124" s="30"/>
    </row>
    <row r="12125" spans="14:17">
      <c r="N12125" s="30"/>
      <c r="Q12125" s="30"/>
    </row>
    <row r="12126" spans="14:17">
      <c r="N12126" s="30"/>
      <c r="Q12126" s="30"/>
    </row>
    <row r="12127" spans="14:17">
      <c r="N12127" s="30"/>
      <c r="Q12127" s="30"/>
    </row>
    <row r="12128" spans="14:17">
      <c r="N12128" s="30"/>
      <c r="Q12128" s="30"/>
    </row>
    <row r="12129" spans="14:17">
      <c r="N12129" s="30"/>
      <c r="Q12129" s="30"/>
    </row>
    <row r="12130" spans="14:17">
      <c r="N12130" s="30"/>
      <c r="Q12130" s="30"/>
    </row>
    <row r="12131" spans="14:17">
      <c r="N12131" s="30"/>
      <c r="Q12131" s="30"/>
    </row>
    <row r="12132" spans="14:17">
      <c r="N12132" s="30"/>
      <c r="Q12132" s="30"/>
    </row>
    <row r="12133" spans="14:17">
      <c r="N12133" s="30"/>
      <c r="Q12133" s="30"/>
    </row>
    <row r="12134" spans="14:17">
      <c r="N12134" s="30"/>
      <c r="Q12134" s="30"/>
    </row>
    <row r="12135" spans="14:17">
      <c r="N12135" s="30"/>
      <c r="Q12135" s="30"/>
    </row>
    <row r="12136" spans="14:17">
      <c r="N12136" s="30"/>
      <c r="Q12136" s="30"/>
    </row>
    <row r="12137" spans="14:17">
      <c r="N12137" s="30"/>
      <c r="Q12137" s="30"/>
    </row>
    <row r="12138" spans="14:17">
      <c r="N12138" s="30"/>
      <c r="Q12138" s="30"/>
    </row>
    <row r="12139" spans="14:17">
      <c r="N12139" s="30"/>
      <c r="Q12139" s="30"/>
    </row>
    <row r="12140" spans="14:17">
      <c r="N12140" s="30"/>
      <c r="Q12140" s="30"/>
    </row>
    <row r="12141" spans="14:17">
      <c r="N12141" s="30"/>
      <c r="Q12141" s="30"/>
    </row>
    <row r="12142" spans="14:17">
      <c r="N12142" s="30"/>
      <c r="Q12142" s="30"/>
    </row>
    <row r="12143" spans="14:17">
      <c r="N12143" s="30"/>
      <c r="Q12143" s="30"/>
    </row>
    <row r="12144" spans="14:17">
      <c r="N12144" s="30"/>
      <c r="Q12144" s="30"/>
    </row>
    <row r="12145" spans="14:17">
      <c r="N12145" s="30"/>
      <c r="Q12145" s="30"/>
    </row>
    <row r="12146" spans="14:17">
      <c r="N12146" s="30"/>
      <c r="Q12146" s="30"/>
    </row>
    <row r="12147" spans="14:17">
      <c r="N12147" s="30"/>
      <c r="Q12147" s="30"/>
    </row>
    <row r="12148" spans="14:17">
      <c r="N12148" s="30"/>
      <c r="Q12148" s="30"/>
    </row>
    <row r="12149" spans="14:17">
      <c r="N12149" s="30"/>
      <c r="Q12149" s="30"/>
    </row>
    <row r="12150" spans="14:17">
      <c r="N12150" s="30"/>
      <c r="Q12150" s="30"/>
    </row>
    <row r="12151" spans="14:17">
      <c r="N12151" s="30"/>
      <c r="Q12151" s="30"/>
    </row>
    <row r="12152" spans="14:17">
      <c r="N12152" s="30"/>
      <c r="Q12152" s="30"/>
    </row>
    <row r="12153" spans="14:17">
      <c r="N12153" s="30"/>
      <c r="Q12153" s="30"/>
    </row>
    <row r="12154" spans="14:17">
      <c r="N12154" s="30"/>
      <c r="Q12154" s="30"/>
    </row>
    <row r="12155" spans="14:17">
      <c r="N12155" s="30"/>
      <c r="Q12155" s="30"/>
    </row>
    <row r="12156" spans="14:17">
      <c r="N12156" s="30"/>
      <c r="Q12156" s="30"/>
    </row>
    <row r="12157" spans="14:17">
      <c r="N12157" s="30"/>
      <c r="Q12157" s="30"/>
    </row>
    <row r="12158" spans="14:17">
      <c r="N12158" s="30"/>
      <c r="Q12158" s="30"/>
    </row>
    <row r="12159" spans="14:17">
      <c r="N12159" s="30"/>
      <c r="Q12159" s="30"/>
    </row>
    <row r="12160" spans="14:17">
      <c r="N12160" s="30"/>
      <c r="Q12160" s="30"/>
    </row>
    <row r="12161" spans="14:17">
      <c r="N12161" s="30"/>
      <c r="Q12161" s="30"/>
    </row>
    <row r="12162" spans="14:17">
      <c r="N12162" s="30"/>
      <c r="Q12162" s="30"/>
    </row>
    <row r="12163" spans="14:17">
      <c r="N12163" s="30"/>
      <c r="Q12163" s="30"/>
    </row>
    <row r="12164" spans="14:17">
      <c r="N12164" s="30"/>
      <c r="Q12164" s="30"/>
    </row>
    <row r="12165" spans="14:17">
      <c r="N12165" s="30"/>
      <c r="Q12165" s="30"/>
    </row>
    <row r="12166" spans="14:17">
      <c r="N12166" s="30"/>
      <c r="Q12166" s="30"/>
    </row>
    <row r="12167" spans="14:17">
      <c r="N12167" s="30"/>
      <c r="Q12167" s="30"/>
    </row>
    <row r="12168" spans="14:17">
      <c r="N12168" s="30"/>
      <c r="Q12168" s="30"/>
    </row>
    <row r="12169" spans="14:17">
      <c r="N12169" s="30"/>
      <c r="Q12169" s="30"/>
    </row>
    <row r="12170" spans="14:17">
      <c r="N12170" s="30"/>
      <c r="Q12170" s="30"/>
    </row>
    <row r="12171" spans="14:17">
      <c r="N12171" s="30"/>
      <c r="Q12171" s="30"/>
    </row>
    <row r="12172" spans="14:17">
      <c r="N12172" s="30"/>
      <c r="Q12172" s="30"/>
    </row>
    <row r="12173" spans="14:17">
      <c r="N12173" s="30"/>
      <c r="Q12173" s="30"/>
    </row>
    <row r="12174" spans="14:17">
      <c r="N12174" s="30"/>
      <c r="Q12174" s="30"/>
    </row>
    <row r="12175" spans="14:17">
      <c r="N12175" s="30"/>
      <c r="Q12175" s="30"/>
    </row>
    <row r="12176" spans="14:17">
      <c r="N12176" s="30"/>
      <c r="Q12176" s="30"/>
    </row>
    <row r="12177" spans="14:17">
      <c r="N12177" s="30"/>
      <c r="Q12177" s="30"/>
    </row>
    <row r="12178" spans="14:17">
      <c r="N12178" s="30"/>
      <c r="Q12178" s="30"/>
    </row>
    <row r="12179" spans="14:17">
      <c r="N12179" s="30"/>
      <c r="Q12179" s="30"/>
    </row>
    <row r="12180" spans="14:17">
      <c r="N12180" s="30"/>
      <c r="Q12180" s="30"/>
    </row>
    <row r="12181" spans="14:17">
      <c r="N12181" s="30"/>
      <c r="Q12181" s="30"/>
    </row>
    <row r="12182" spans="14:17">
      <c r="N12182" s="30"/>
      <c r="Q12182" s="30"/>
    </row>
    <row r="12183" spans="14:17">
      <c r="N12183" s="30"/>
      <c r="Q12183" s="30"/>
    </row>
    <row r="12184" spans="14:17">
      <c r="N12184" s="30"/>
      <c r="Q12184" s="30"/>
    </row>
    <row r="12185" spans="14:17">
      <c r="N12185" s="30"/>
      <c r="Q12185" s="30"/>
    </row>
    <row r="12186" spans="14:17">
      <c r="N12186" s="30"/>
      <c r="Q12186" s="30"/>
    </row>
    <row r="12187" spans="14:17">
      <c r="N12187" s="30"/>
      <c r="Q12187" s="30"/>
    </row>
    <row r="12188" spans="14:17">
      <c r="N12188" s="30"/>
      <c r="Q12188" s="30"/>
    </row>
    <row r="12189" spans="14:17">
      <c r="N12189" s="30"/>
      <c r="Q12189" s="30"/>
    </row>
    <row r="12190" spans="14:17">
      <c r="N12190" s="30"/>
      <c r="Q12190" s="30"/>
    </row>
    <row r="12191" spans="14:17">
      <c r="N12191" s="30"/>
      <c r="Q12191" s="30"/>
    </row>
    <row r="12192" spans="14:17">
      <c r="N12192" s="30"/>
      <c r="Q12192" s="30"/>
    </row>
    <row r="12193" spans="14:17">
      <c r="N12193" s="30"/>
      <c r="Q12193" s="30"/>
    </row>
    <row r="12194" spans="14:17">
      <c r="N12194" s="30"/>
      <c r="Q12194" s="30"/>
    </row>
    <row r="12195" spans="14:17">
      <c r="N12195" s="30"/>
      <c r="Q12195" s="30"/>
    </row>
    <row r="12196" spans="14:17">
      <c r="N12196" s="30"/>
      <c r="Q12196" s="30"/>
    </row>
    <row r="12197" spans="14:17">
      <c r="N12197" s="30"/>
      <c r="Q12197" s="30"/>
    </row>
    <row r="12198" spans="14:17">
      <c r="N12198" s="30"/>
      <c r="Q12198" s="30"/>
    </row>
    <row r="12199" spans="14:17">
      <c r="N12199" s="30"/>
      <c r="Q12199" s="30"/>
    </row>
    <row r="12200" spans="14:17">
      <c r="N12200" s="30"/>
      <c r="Q12200" s="30"/>
    </row>
    <row r="12201" spans="14:17">
      <c r="N12201" s="30"/>
      <c r="Q12201" s="30"/>
    </row>
    <row r="12202" spans="14:17">
      <c r="N12202" s="30"/>
      <c r="Q12202" s="30"/>
    </row>
    <row r="12203" spans="14:17">
      <c r="N12203" s="30"/>
      <c r="Q12203" s="30"/>
    </row>
    <row r="12204" spans="14:17">
      <c r="N12204" s="30"/>
      <c r="Q12204" s="30"/>
    </row>
    <row r="12205" spans="14:17">
      <c r="N12205" s="30"/>
      <c r="Q12205" s="30"/>
    </row>
    <row r="12206" spans="14:17">
      <c r="N12206" s="30"/>
      <c r="Q12206" s="30"/>
    </row>
    <row r="12207" spans="14:17">
      <c r="N12207" s="30"/>
      <c r="Q12207" s="30"/>
    </row>
    <row r="12208" spans="14:17">
      <c r="N12208" s="30"/>
      <c r="Q12208" s="30"/>
    </row>
    <row r="12209" spans="14:17">
      <c r="N12209" s="30"/>
      <c r="Q12209" s="30"/>
    </row>
    <row r="12210" spans="14:17">
      <c r="N12210" s="30"/>
      <c r="Q12210" s="30"/>
    </row>
    <row r="12211" spans="14:17">
      <c r="N12211" s="30"/>
      <c r="Q12211" s="30"/>
    </row>
    <row r="12212" spans="14:17">
      <c r="N12212" s="30"/>
      <c r="Q12212" s="30"/>
    </row>
    <row r="12213" spans="14:17">
      <c r="N12213" s="30"/>
      <c r="Q12213" s="30"/>
    </row>
    <row r="12214" spans="14:17">
      <c r="N12214" s="30"/>
      <c r="Q12214" s="30"/>
    </row>
    <row r="12215" spans="14:17">
      <c r="N12215" s="30"/>
      <c r="Q12215" s="30"/>
    </row>
    <row r="12216" spans="14:17">
      <c r="N12216" s="30"/>
      <c r="Q12216" s="30"/>
    </row>
    <row r="12217" spans="14:17">
      <c r="N12217" s="30"/>
      <c r="Q12217" s="30"/>
    </row>
    <row r="12218" spans="14:17">
      <c r="N12218" s="30"/>
      <c r="Q12218" s="30"/>
    </row>
    <row r="12219" spans="14:17">
      <c r="N12219" s="30"/>
      <c r="Q12219" s="30"/>
    </row>
    <row r="12220" spans="14:17">
      <c r="N12220" s="30"/>
      <c r="Q12220" s="30"/>
    </row>
    <row r="12221" spans="14:17">
      <c r="N12221" s="30"/>
      <c r="Q12221" s="30"/>
    </row>
    <row r="12222" spans="14:17">
      <c r="N12222" s="30"/>
      <c r="Q12222" s="30"/>
    </row>
    <row r="12223" spans="14:17">
      <c r="N12223" s="30"/>
      <c r="Q12223" s="30"/>
    </row>
    <row r="12224" spans="14:17">
      <c r="N12224" s="30"/>
      <c r="Q12224" s="30"/>
    </row>
    <row r="12225" spans="14:17">
      <c r="N12225" s="30"/>
      <c r="Q12225" s="30"/>
    </row>
    <row r="12226" spans="14:17">
      <c r="N12226" s="30"/>
      <c r="Q12226" s="30"/>
    </row>
    <row r="12227" spans="14:17">
      <c r="N12227" s="30"/>
      <c r="Q12227" s="30"/>
    </row>
    <row r="12228" spans="14:17">
      <c r="N12228" s="30"/>
      <c r="Q12228" s="30"/>
    </row>
    <row r="12229" spans="14:17">
      <c r="N12229" s="30"/>
      <c r="Q12229" s="30"/>
    </row>
    <row r="12230" spans="14:17">
      <c r="N12230" s="30"/>
      <c r="Q12230" s="30"/>
    </row>
    <row r="12231" spans="14:17">
      <c r="N12231" s="30"/>
      <c r="Q12231" s="30"/>
    </row>
    <row r="12232" spans="14:17">
      <c r="N12232" s="30"/>
      <c r="Q12232" s="30"/>
    </row>
    <row r="12233" spans="14:17">
      <c r="N12233" s="30"/>
      <c r="Q12233" s="30"/>
    </row>
    <row r="12234" spans="14:17">
      <c r="N12234" s="30"/>
      <c r="Q12234" s="30"/>
    </row>
    <row r="12235" spans="14:17">
      <c r="N12235" s="30"/>
      <c r="Q12235" s="30"/>
    </row>
    <row r="12236" spans="14:17">
      <c r="N12236" s="30"/>
      <c r="Q12236" s="30"/>
    </row>
    <row r="12237" spans="14:17">
      <c r="N12237" s="30"/>
      <c r="Q12237" s="30"/>
    </row>
    <row r="12238" spans="14:17">
      <c r="N12238" s="30"/>
      <c r="Q12238" s="30"/>
    </row>
    <row r="12239" spans="14:17">
      <c r="N12239" s="30"/>
      <c r="Q12239" s="30"/>
    </row>
    <row r="12240" spans="14:17">
      <c r="N12240" s="30"/>
      <c r="Q12240" s="30"/>
    </row>
    <row r="12241" spans="14:17">
      <c r="N12241" s="30"/>
      <c r="Q12241" s="30"/>
    </row>
    <row r="12242" spans="14:17">
      <c r="N12242" s="30"/>
      <c r="Q12242" s="30"/>
    </row>
    <row r="12243" spans="14:17">
      <c r="N12243" s="30"/>
      <c r="Q12243" s="30"/>
    </row>
    <row r="12244" spans="14:17">
      <c r="N12244" s="30"/>
      <c r="Q12244" s="30"/>
    </row>
    <row r="12245" spans="14:17">
      <c r="N12245" s="30"/>
      <c r="Q12245" s="30"/>
    </row>
    <row r="12246" spans="14:17">
      <c r="N12246" s="30"/>
      <c r="Q12246" s="30"/>
    </row>
    <row r="12247" spans="14:17">
      <c r="N12247" s="30"/>
      <c r="Q12247" s="30"/>
    </row>
    <row r="12248" spans="14:17">
      <c r="N12248" s="30"/>
      <c r="Q12248" s="30"/>
    </row>
    <row r="12249" spans="14:17">
      <c r="N12249" s="30"/>
      <c r="Q12249" s="30"/>
    </row>
    <row r="12250" spans="14:17">
      <c r="N12250" s="30"/>
      <c r="Q12250" s="30"/>
    </row>
    <row r="12251" spans="14:17">
      <c r="N12251" s="30"/>
      <c r="Q12251" s="30"/>
    </row>
    <row r="12252" spans="14:17">
      <c r="N12252" s="30"/>
      <c r="Q12252" s="30"/>
    </row>
    <row r="12253" spans="14:17">
      <c r="N12253" s="30"/>
      <c r="Q12253" s="30"/>
    </row>
    <row r="12254" spans="14:17">
      <c r="N12254" s="30"/>
      <c r="Q12254" s="30"/>
    </row>
    <row r="12255" spans="14:17">
      <c r="N12255" s="30"/>
      <c r="Q12255" s="30"/>
    </row>
    <row r="12256" spans="14:17">
      <c r="N12256" s="30"/>
      <c r="Q12256" s="30"/>
    </row>
    <row r="12257" spans="14:17">
      <c r="N12257" s="30"/>
      <c r="Q12257" s="30"/>
    </row>
    <row r="12258" spans="14:17">
      <c r="N12258" s="30"/>
      <c r="Q12258" s="30"/>
    </row>
    <row r="12259" spans="14:17">
      <c r="N12259" s="30"/>
      <c r="Q12259" s="30"/>
    </row>
    <row r="12260" spans="14:17">
      <c r="N12260" s="30"/>
      <c r="Q12260" s="30"/>
    </row>
    <row r="12261" spans="14:17">
      <c r="N12261" s="30"/>
      <c r="Q12261" s="30"/>
    </row>
    <row r="12262" spans="14:17">
      <c r="N12262" s="30"/>
      <c r="Q12262" s="30"/>
    </row>
    <row r="12263" spans="14:17">
      <c r="N12263" s="30"/>
      <c r="Q12263" s="30"/>
    </row>
    <row r="12264" spans="14:17">
      <c r="N12264" s="30"/>
      <c r="Q12264" s="30"/>
    </row>
    <row r="12265" spans="14:17">
      <c r="N12265" s="30"/>
      <c r="Q12265" s="30"/>
    </row>
    <row r="12266" spans="14:17">
      <c r="N12266" s="30"/>
      <c r="Q12266" s="30"/>
    </row>
    <row r="12267" spans="14:17">
      <c r="N12267" s="30"/>
      <c r="Q12267" s="30"/>
    </row>
    <row r="12268" spans="14:17">
      <c r="N12268" s="30"/>
      <c r="Q12268" s="30"/>
    </row>
    <row r="12269" spans="14:17">
      <c r="N12269" s="30"/>
      <c r="Q12269" s="30"/>
    </row>
    <row r="12270" spans="14:17">
      <c r="N12270" s="30"/>
      <c r="Q12270" s="30"/>
    </row>
    <row r="12271" spans="14:17">
      <c r="N12271" s="30"/>
      <c r="Q12271" s="30"/>
    </row>
    <row r="12272" spans="14:17">
      <c r="N12272" s="30"/>
      <c r="Q12272" s="30"/>
    </row>
    <row r="12273" spans="14:17">
      <c r="N12273" s="30"/>
      <c r="Q12273" s="30"/>
    </row>
    <row r="12274" spans="14:17">
      <c r="N12274" s="30"/>
      <c r="Q12274" s="30"/>
    </row>
    <row r="12275" spans="14:17">
      <c r="N12275" s="30"/>
      <c r="Q12275" s="30"/>
    </row>
    <row r="12276" spans="14:17">
      <c r="N12276" s="30"/>
      <c r="Q12276" s="30"/>
    </row>
    <row r="12277" spans="14:17">
      <c r="N12277" s="30"/>
      <c r="Q12277" s="30"/>
    </row>
    <row r="12278" spans="14:17">
      <c r="N12278" s="30"/>
      <c r="Q12278" s="30"/>
    </row>
    <row r="12279" spans="14:17">
      <c r="N12279" s="30"/>
      <c r="Q12279" s="30"/>
    </row>
    <row r="12280" spans="14:17">
      <c r="N12280" s="30"/>
      <c r="Q12280" s="30"/>
    </row>
    <row r="12281" spans="14:17">
      <c r="N12281" s="30"/>
      <c r="Q12281" s="30"/>
    </row>
    <row r="12282" spans="14:17">
      <c r="N12282" s="30"/>
      <c r="Q12282" s="30"/>
    </row>
    <row r="12283" spans="14:17">
      <c r="N12283" s="30"/>
      <c r="Q12283" s="30"/>
    </row>
    <row r="12284" spans="14:17">
      <c r="N12284" s="30"/>
      <c r="Q12284" s="30"/>
    </row>
    <row r="12285" spans="14:17">
      <c r="N12285" s="30"/>
      <c r="Q12285" s="30"/>
    </row>
    <row r="12286" spans="14:17">
      <c r="N12286" s="30"/>
      <c r="Q12286" s="30"/>
    </row>
    <row r="12287" spans="14:17">
      <c r="N12287" s="30"/>
      <c r="Q12287" s="30"/>
    </row>
    <row r="12288" spans="14:17">
      <c r="N12288" s="30"/>
      <c r="Q12288" s="30"/>
    </row>
    <row r="12289" spans="14:17">
      <c r="N12289" s="30"/>
      <c r="Q12289" s="30"/>
    </row>
    <row r="12290" spans="14:17">
      <c r="N12290" s="30"/>
      <c r="Q12290" s="30"/>
    </row>
    <row r="12291" spans="14:17">
      <c r="N12291" s="30"/>
      <c r="Q12291" s="30"/>
    </row>
    <row r="12292" spans="14:17">
      <c r="N12292" s="30"/>
      <c r="Q12292" s="30"/>
    </row>
    <row r="12293" spans="14:17">
      <c r="N12293" s="30"/>
      <c r="Q12293" s="30"/>
    </row>
    <row r="12294" spans="14:17">
      <c r="N12294" s="30"/>
      <c r="Q12294" s="30"/>
    </row>
    <row r="12295" spans="14:17">
      <c r="N12295" s="30"/>
      <c r="Q12295" s="30"/>
    </row>
    <row r="12296" spans="14:17">
      <c r="N12296" s="30"/>
      <c r="Q12296" s="30"/>
    </row>
    <row r="12297" spans="14:17">
      <c r="N12297" s="30"/>
      <c r="Q12297" s="30"/>
    </row>
    <row r="12298" spans="14:17">
      <c r="N12298" s="30"/>
      <c r="Q12298" s="30"/>
    </row>
    <row r="12299" spans="14:17">
      <c r="N12299" s="30"/>
      <c r="Q12299" s="30"/>
    </row>
    <row r="12300" spans="14:17">
      <c r="N12300" s="30"/>
      <c r="Q12300" s="30"/>
    </row>
    <row r="12301" spans="14:17">
      <c r="N12301" s="30"/>
      <c r="Q12301" s="30"/>
    </row>
    <row r="12302" spans="14:17">
      <c r="N12302" s="30"/>
      <c r="Q12302" s="30"/>
    </row>
    <row r="12303" spans="14:17">
      <c r="N12303" s="30"/>
      <c r="Q12303" s="30"/>
    </row>
    <row r="12304" spans="14:17">
      <c r="N12304" s="30"/>
      <c r="Q12304" s="30"/>
    </row>
    <row r="12305" spans="14:17">
      <c r="N12305" s="30"/>
      <c r="Q12305" s="30"/>
    </row>
    <row r="12306" spans="14:17">
      <c r="N12306" s="30"/>
      <c r="Q12306" s="30"/>
    </row>
    <row r="12307" spans="14:17">
      <c r="N12307" s="30"/>
      <c r="Q12307" s="30"/>
    </row>
    <row r="12308" spans="14:17">
      <c r="N12308" s="30"/>
      <c r="Q12308" s="30"/>
    </row>
    <row r="12309" spans="14:17">
      <c r="N12309" s="30"/>
      <c r="Q12309" s="30"/>
    </row>
    <row r="12310" spans="14:17">
      <c r="N12310" s="30"/>
      <c r="Q12310" s="30"/>
    </row>
    <row r="12311" spans="14:17">
      <c r="N12311" s="30"/>
      <c r="Q12311" s="30"/>
    </row>
    <row r="12312" spans="14:17">
      <c r="N12312" s="30"/>
      <c r="Q12312" s="30"/>
    </row>
    <row r="12313" spans="14:17">
      <c r="N12313" s="30"/>
      <c r="Q12313" s="30"/>
    </row>
    <row r="12314" spans="14:17">
      <c r="N12314" s="30"/>
      <c r="Q12314" s="30"/>
    </row>
    <row r="12315" spans="14:17">
      <c r="N12315" s="30"/>
      <c r="Q12315" s="30"/>
    </row>
    <row r="12316" spans="14:17">
      <c r="N12316" s="30"/>
      <c r="Q12316" s="30"/>
    </row>
    <row r="12317" spans="14:17">
      <c r="N12317" s="30"/>
      <c r="Q12317" s="30"/>
    </row>
    <row r="12318" spans="14:17">
      <c r="N12318" s="30"/>
      <c r="Q12318" s="30"/>
    </row>
    <row r="12319" spans="14:17">
      <c r="N12319" s="30"/>
      <c r="Q12319" s="30"/>
    </row>
    <row r="12320" spans="14:17">
      <c r="N12320" s="30"/>
      <c r="Q12320" s="30"/>
    </row>
    <row r="12321" spans="14:17">
      <c r="N12321" s="30"/>
      <c r="Q12321" s="30"/>
    </row>
    <row r="12322" spans="14:17">
      <c r="N12322" s="30"/>
      <c r="Q12322" s="30"/>
    </row>
    <row r="12323" spans="14:17">
      <c r="N12323" s="30"/>
      <c r="Q12323" s="30"/>
    </row>
    <row r="12324" spans="14:17">
      <c r="N12324" s="30"/>
      <c r="Q12324" s="30"/>
    </row>
    <row r="12325" spans="14:17">
      <c r="N12325" s="30"/>
      <c r="Q12325" s="30"/>
    </row>
    <row r="12326" spans="14:17">
      <c r="N12326" s="30"/>
      <c r="Q12326" s="30"/>
    </row>
    <row r="12327" spans="14:17">
      <c r="N12327" s="30"/>
      <c r="Q12327" s="30"/>
    </row>
    <row r="12328" spans="14:17">
      <c r="N12328" s="30"/>
      <c r="Q12328" s="30"/>
    </row>
    <row r="12329" spans="14:17">
      <c r="N12329" s="30"/>
      <c r="Q12329" s="30"/>
    </row>
    <row r="12330" spans="14:17">
      <c r="N12330" s="30"/>
      <c r="Q12330" s="30"/>
    </row>
    <row r="12331" spans="14:17">
      <c r="N12331" s="30"/>
      <c r="Q12331" s="30"/>
    </row>
    <row r="12332" spans="14:17">
      <c r="N12332" s="30"/>
      <c r="Q12332" s="30"/>
    </row>
    <row r="12333" spans="14:17">
      <c r="N12333" s="30"/>
      <c r="Q12333" s="30"/>
    </row>
    <row r="12334" spans="14:17">
      <c r="N12334" s="30"/>
      <c r="Q12334" s="30"/>
    </row>
    <row r="12335" spans="14:17">
      <c r="N12335" s="30"/>
      <c r="Q12335" s="30"/>
    </row>
    <row r="12336" spans="14:17">
      <c r="N12336" s="30"/>
      <c r="Q12336" s="30"/>
    </row>
    <row r="12337" spans="14:17">
      <c r="N12337" s="30"/>
      <c r="Q12337" s="30"/>
    </row>
    <row r="12338" spans="14:17">
      <c r="N12338" s="30"/>
      <c r="Q12338" s="30"/>
    </row>
    <row r="12339" spans="14:17">
      <c r="N12339" s="30"/>
      <c r="Q12339" s="30"/>
    </row>
    <row r="12340" spans="14:17">
      <c r="N12340" s="30"/>
      <c r="Q12340" s="30"/>
    </row>
    <row r="12341" spans="14:17">
      <c r="N12341" s="30"/>
      <c r="Q12341" s="30"/>
    </row>
    <row r="12342" spans="14:17">
      <c r="N12342" s="30"/>
      <c r="Q12342" s="30"/>
    </row>
    <row r="12343" spans="14:17">
      <c r="N12343" s="30"/>
      <c r="Q12343" s="30"/>
    </row>
    <row r="12344" spans="14:17">
      <c r="N12344" s="30"/>
      <c r="Q12344" s="30"/>
    </row>
    <row r="12345" spans="14:17">
      <c r="N12345" s="30"/>
      <c r="Q12345" s="30"/>
    </row>
    <row r="12346" spans="14:17">
      <c r="N12346" s="30"/>
      <c r="Q12346" s="30"/>
    </row>
    <row r="12347" spans="14:17">
      <c r="N12347" s="30"/>
      <c r="Q12347" s="30"/>
    </row>
    <row r="12348" spans="14:17">
      <c r="N12348" s="30"/>
      <c r="Q12348" s="30"/>
    </row>
    <row r="12349" spans="14:17">
      <c r="N12349" s="30"/>
      <c r="Q12349" s="30"/>
    </row>
    <row r="12350" spans="14:17">
      <c r="N12350" s="30"/>
      <c r="Q12350" s="30"/>
    </row>
    <row r="12351" spans="14:17">
      <c r="N12351" s="30"/>
      <c r="Q12351" s="30"/>
    </row>
    <row r="12352" spans="14:17">
      <c r="N12352" s="30"/>
      <c r="Q12352" s="30"/>
    </row>
    <row r="12353" spans="14:17">
      <c r="N12353" s="30"/>
      <c r="Q12353" s="30"/>
    </row>
    <row r="12354" spans="14:17">
      <c r="N12354" s="30"/>
      <c r="Q12354" s="30"/>
    </row>
    <row r="12355" spans="14:17">
      <c r="N12355" s="30"/>
      <c r="Q12355" s="30"/>
    </row>
    <row r="12356" spans="14:17">
      <c r="N12356" s="30"/>
      <c r="Q12356" s="30"/>
    </row>
    <row r="12357" spans="14:17">
      <c r="N12357" s="30"/>
      <c r="Q12357" s="30"/>
    </row>
    <row r="12358" spans="14:17">
      <c r="N12358" s="30"/>
      <c r="Q12358" s="30"/>
    </row>
    <row r="12359" spans="14:17">
      <c r="N12359" s="30"/>
      <c r="Q12359" s="30"/>
    </row>
    <row r="12360" spans="14:17">
      <c r="N12360" s="30"/>
      <c r="Q12360" s="30"/>
    </row>
    <row r="12361" spans="14:17">
      <c r="N12361" s="30"/>
      <c r="Q12361" s="30"/>
    </row>
    <row r="12362" spans="14:17">
      <c r="N12362" s="30"/>
      <c r="Q12362" s="30"/>
    </row>
    <row r="12363" spans="14:17">
      <c r="N12363" s="30"/>
      <c r="Q12363" s="30"/>
    </row>
    <row r="12364" spans="14:17">
      <c r="N12364" s="30"/>
      <c r="Q12364" s="30"/>
    </row>
    <row r="12365" spans="14:17">
      <c r="N12365" s="30"/>
      <c r="Q12365" s="30"/>
    </row>
    <row r="12366" spans="14:17">
      <c r="N12366" s="30"/>
      <c r="Q12366" s="30"/>
    </row>
    <row r="12367" spans="14:17">
      <c r="N12367" s="30"/>
      <c r="Q12367" s="30"/>
    </row>
    <row r="12368" spans="14:17">
      <c r="N12368" s="30"/>
      <c r="Q12368" s="30"/>
    </row>
    <row r="12369" spans="14:17">
      <c r="N12369" s="30"/>
      <c r="Q12369" s="30"/>
    </row>
    <row r="12370" spans="14:17">
      <c r="N12370" s="30"/>
      <c r="Q12370" s="30"/>
    </row>
    <row r="12371" spans="14:17">
      <c r="N12371" s="30"/>
      <c r="Q12371" s="30"/>
    </row>
    <row r="12372" spans="14:17">
      <c r="N12372" s="30"/>
      <c r="Q12372" s="30"/>
    </row>
    <row r="12373" spans="14:17">
      <c r="N12373" s="30"/>
      <c r="Q12373" s="30"/>
    </row>
    <row r="12374" spans="14:17">
      <c r="N12374" s="30"/>
      <c r="Q12374" s="30"/>
    </row>
    <row r="12375" spans="14:17">
      <c r="N12375" s="30"/>
      <c r="Q12375" s="30"/>
    </row>
    <row r="12376" spans="14:17">
      <c r="N12376" s="30"/>
      <c r="Q12376" s="30"/>
    </row>
    <row r="12377" spans="14:17">
      <c r="N12377" s="30"/>
      <c r="Q12377" s="30"/>
    </row>
    <row r="12378" spans="14:17">
      <c r="N12378" s="30"/>
      <c r="Q12378" s="30"/>
    </row>
    <row r="12379" spans="14:17">
      <c r="N12379" s="30"/>
      <c r="Q12379" s="30"/>
    </row>
    <row r="12380" spans="14:17">
      <c r="N12380" s="30"/>
      <c r="Q12380" s="30"/>
    </row>
    <row r="12381" spans="14:17">
      <c r="N12381" s="30"/>
      <c r="Q12381" s="30"/>
    </row>
    <row r="12382" spans="14:17">
      <c r="N12382" s="30"/>
      <c r="Q12382" s="30"/>
    </row>
    <row r="12383" spans="14:17">
      <c r="N12383" s="30"/>
      <c r="Q12383" s="30"/>
    </row>
    <row r="12384" spans="14:17">
      <c r="N12384" s="30"/>
      <c r="Q12384" s="30"/>
    </row>
    <row r="12385" spans="14:17">
      <c r="N12385" s="30"/>
      <c r="Q12385" s="30"/>
    </row>
    <row r="12386" spans="14:17">
      <c r="N12386" s="30"/>
      <c r="Q12386" s="30"/>
    </row>
    <row r="12387" spans="14:17">
      <c r="N12387" s="30"/>
      <c r="Q12387" s="30"/>
    </row>
    <row r="12388" spans="14:17">
      <c r="N12388" s="30"/>
      <c r="Q12388" s="30"/>
    </row>
    <row r="12389" spans="14:17">
      <c r="N12389" s="30"/>
      <c r="Q12389" s="30"/>
    </row>
    <row r="12390" spans="14:17">
      <c r="N12390" s="30"/>
      <c r="Q12390" s="30"/>
    </row>
    <row r="12391" spans="14:17">
      <c r="N12391" s="30"/>
      <c r="Q12391" s="30"/>
    </row>
    <row r="12392" spans="14:17">
      <c r="N12392" s="30"/>
      <c r="Q12392" s="30"/>
    </row>
    <row r="12393" spans="14:17">
      <c r="N12393" s="30"/>
      <c r="Q12393" s="30"/>
    </row>
    <row r="12394" spans="14:17">
      <c r="N12394" s="30"/>
      <c r="Q12394" s="30"/>
    </row>
    <row r="12395" spans="14:17">
      <c r="N12395" s="30"/>
      <c r="Q12395" s="30"/>
    </row>
    <row r="12396" spans="14:17">
      <c r="N12396" s="30"/>
      <c r="Q12396" s="30"/>
    </row>
    <row r="12397" spans="14:17">
      <c r="N12397" s="30"/>
      <c r="Q12397" s="30"/>
    </row>
    <row r="12398" spans="14:17">
      <c r="N12398" s="30"/>
      <c r="Q12398" s="30"/>
    </row>
    <row r="12399" spans="14:17">
      <c r="N12399" s="30"/>
      <c r="Q12399" s="30"/>
    </row>
    <row r="12400" spans="14:17">
      <c r="N12400" s="30"/>
      <c r="Q12400" s="30"/>
    </row>
    <row r="12401" spans="14:17">
      <c r="N12401" s="30"/>
      <c r="Q12401" s="30"/>
    </row>
    <row r="12402" spans="14:17">
      <c r="N12402" s="30"/>
      <c r="Q12402" s="30"/>
    </row>
    <row r="12403" spans="14:17">
      <c r="N12403" s="30"/>
      <c r="Q12403" s="30"/>
    </row>
    <row r="12404" spans="14:17">
      <c r="N12404" s="30"/>
      <c r="Q12404" s="30"/>
    </row>
    <row r="12405" spans="14:17">
      <c r="N12405" s="30"/>
      <c r="Q12405" s="30"/>
    </row>
    <row r="12406" spans="14:17">
      <c r="N12406" s="30"/>
      <c r="Q12406" s="30"/>
    </row>
    <row r="12407" spans="14:17">
      <c r="N12407" s="30"/>
      <c r="Q12407" s="30"/>
    </row>
    <row r="12408" spans="14:17">
      <c r="N12408" s="30"/>
      <c r="Q12408" s="30"/>
    </row>
    <row r="12409" spans="14:17">
      <c r="N12409" s="30"/>
      <c r="Q12409" s="30"/>
    </row>
    <row r="12410" spans="14:17">
      <c r="N12410" s="30"/>
      <c r="Q12410" s="30"/>
    </row>
    <row r="12411" spans="14:17">
      <c r="N12411" s="30"/>
      <c r="Q12411" s="30"/>
    </row>
    <row r="12412" spans="14:17">
      <c r="N12412" s="30"/>
      <c r="Q12412" s="30"/>
    </row>
    <row r="12413" spans="14:17">
      <c r="N12413" s="30"/>
      <c r="Q12413" s="30"/>
    </row>
    <row r="12414" spans="14:17">
      <c r="N12414" s="30"/>
      <c r="Q12414" s="30"/>
    </row>
    <row r="12415" spans="14:17">
      <c r="N12415" s="30"/>
      <c r="Q12415" s="30"/>
    </row>
    <row r="12416" spans="14:17">
      <c r="N12416" s="30"/>
      <c r="Q12416" s="30"/>
    </row>
    <row r="12417" spans="14:17">
      <c r="N12417" s="30"/>
      <c r="Q12417" s="30"/>
    </row>
    <row r="12418" spans="14:17">
      <c r="N12418" s="30"/>
      <c r="Q12418" s="30"/>
    </row>
    <row r="12419" spans="14:17">
      <c r="N12419" s="30"/>
      <c r="Q12419" s="30"/>
    </row>
    <row r="12420" spans="14:17">
      <c r="N12420" s="30"/>
      <c r="Q12420" s="30"/>
    </row>
    <row r="12421" spans="14:17">
      <c r="N12421" s="30"/>
      <c r="Q12421" s="30"/>
    </row>
    <row r="12422" spans="14:17">
      <c r="N12422" s="30"/>
      <c r="Q12422" s="30"/>
    </row>
    <row r="12423" spans="14:17">
      <c r="N12423" s="30"/>
      <c r="Q12423" s="30"/>
    </row>
    <row r="12424" spans="14:17">
      <c r="N12424" s="30"/>
      <c r="Q12424" s="30"/>
    </row>
    <row r="12425" spans="14:17">
      <c r="N12425" s="30"/>
      <c r="Q12425" s="30"/>
    </row>
    <row r="12426" spans="14:17">
      <c r="N12426" s="30"/>
      <c r="Q12426" s="30"/>
    </row>
    <row r="12427" spans="14:17">
      <c r="N12427" s="30"/>
      <c r="Q12427" s="30"/>
    </row>
    <row r="12428" spans="14:17">
      <c r="N12428" s="30"/>
      <c r="Q12428" s="30"/>
    </row>
    <row r="12429" spans="14:17">
      <c r="N12429" s="30"/>
      <c r="Q12429" s="30"/>
    </row>
    <row r="12430" spans="14:17">
      <c r="N12430" s="30"/>
      <c r="Q12430" s="30"/>
    </row>
    <row r="12431" spans="14:17">
      <c r="N12431" s="30"/>
      <c r="Q12431" s="30"/>
    </row>
    <row r="12432" spans="14:17">
      <c r="N12432" s="30"/>
      <c r="Q12432" s="30"/>
    </row>
    <row r="12433" spans="14:17">
      <c r="N12433" s="30"/>
      <c r="Q12433" s="30"/>
    </row>
    <row r="12434" spans="14:17">
      <c r="N12434" s="30"/>
      <c r="Q12434" s="30"/>
    </row>
    <row r="12435" spans="14:17">
      <c r="N12435" s="30"/>
      <c r="Q12435" s="30"/>
    </row>
    <row r="12436" spans="14:17">
      <c r="N12436" s="30"/>
      <c r="Q12436" s="30"/>
    </row>
    <row r="12437" spans="14:17">
      <c r="N12437" s="30"/>
      <c r="Q12437" s="30"/>
    </row>
    <row r="12438" spans="14:17">
      <c r="N12438" s="30"/>
      <c r="Q12438" s="30"/>
    </row>
    <row r="12439" spans="14:17">
      <c r="N12439" s="30"/>
      <c r="Q12439" s="30"/>
    </row>
    <row r="12440" spans="14:17">
      <c r="N12440" s="30"/>
      <c r="Q12440" s="30"/>
    </row>
    <row r="12441" spans="14:17">
      <c r="N12441" s="30"/>
      <c r="Q12441" s="30"/>
    </row>
    <row r="12442" spans="14:17">
      <c r="N12442" s="30"/>
      <c r="Q12442" s="30"/>
    </row>
    <row r="12443" spans="14:17">
      <c r="N12443" s="30"/>
      <c r="Q12443" s="30"/>
    </row>
    <row r="12444" spans="14:17">
      <c r="N12444" s="30"/>
      <c r="Q12444" s="30"/>
    </row>
    <row r="12445" spans="14:17">
      <c r="N12445" s="30"/>
      <c r="Q12445" s="30"/>
    </row>
    <row r="12446" spans="14:17">
      <c r="N12446" s="30"/>
      <c r="Q12446" s="30"/>
    </row>
    <row r="12447" spans="14:17">
      <c r="N12447" s="30"/>
      <c r="Q12447" s="30"/>
    </row>
    <row r="12448" spans="14:17">
      <c r="N12448" s="30"/>
      <c r="Q12448" s="30"/>
    </row>
    <row r="12449" spans="14:17">
      <c r="N12449" s="30"/>
      <c r="Q12449" s="30"/>
    </row>
    <row r="12450" spans="14:17">
      <c r="N12450" s="30"/>
      <c r="Q12450" s="30"/>
    </row>
    <row r="12451" spans="14:17">
      <c r="N12451" s="30"/>
      <c r="Q12451" s="30"/>
    </row>
    <row r="12452" spans="14:17">
      <c r="N12452" s="30"/>
      <c r="Q12452" s="30"/>
    </row>
    <row r="12453" spans="14:17">
      <c r="N12453" s="30"/>
      <c r="Q12453" s="30"/>
    </row>
    <row r="12454" spans="14:17">
      <c r="N12454" s="30"/>
      <c r="Q12454" s="30"/>
    </row>
    <row r="12455" spans="14:17">
      <c r="N12455" s="30"/>
      <c r="Q12455" s="30"/>
    </row>
    <row r="12456" spans="14:17">
      <c r="N12456" s="30"/>
      <c r="Q12456" s="30"/>
    </row>
    <row r="12457" spans="14:17">
      <c r="N12457" s="30"/>
      <c r="Q12457" s="30"/>
    </row>
    <row r="12458" spans="14:17">
      <c r="N12458" s="30"/>
      <c r="Q12458" s="30"/>
    </row>
    <row r="12459" spans="14:17">
      <c r="N12459" s="30"/>
      <c r="Q12459" s="30"/>
    </row>
    <row r="12460" spans="14:17">
      <c r="N12460" s="30"/>
      <c r="Q12460" s="30"/>
    </row>
    <row r="12461" spans="14:17">
      <c r="N12461" s="30"/>
      <c r="Q12461" s="30"/>
    </row>
    <row r="12462" spans="14:17">
      <c r="N12462" s="30"/>
      <c r="Q12462" s="30"/>
    </row>
    <row r="12463" spans="14:17">
      <c r="N12463" s="30"/>
      <c r="Q12463" s="30"/>
    </row>
    <row r="12464" spans="14:17">
      <c r="N12464" s="30"/>
      <c r="Q12464" s="30"/>
    </row>
    <row r="12465" spans="14:17">
      <c r="N12465" s="30"/>
      <c r="Q12465" s="30"/>
    </row>
    <row r="12466" spans="14:17">
      <c r="N12466" s="30"/>
      <c r="Q12466" s="30"/>
    </row>
    <row r="12467" spans="14:17">
      <c r="N12467" s="30"/>
      <c r="Q12467" s="30"/>
    </row>
    <row r="12468" spans="14:17">
      <c r="N12468" s="30"/>
      <c r="Q12468" s="30"/>
    </row>
    <row r="12469" spans="14:17">
      <c r="N12469" s="30"/>
      <c r="Q12469" s="30"/>
    </row>
    <row r="12470" spans="14:17">
      <c r="N12470" s="30"/>
      <c r="Q12470" s="30"/>
    </row>
    <row r="12471" spans="14:17">
      <c r="N12471" s="30"/>
      <c r="Q12471" s="30"/>
    </row>
    <row r="12472" spans="14:17">
      <c r="N12472" s="30"/>
      <c r="Q12472" s="30"/>
    </row>
    <row r="12473" spans="14:17">
      <c r="N12473" s="30"/>
      <c r="Q12473" s="30"/>
    </row>
    <row r="12474" spans="14:17">
      <c r="N12474" s="30"/>
      <c r="Q12474" s="30"/>
    </row>
    <row r="12475" spans="14:17">
      <c r="N12475" s="30"/>
      <c r="Q12475" s="30"/>
    </row>
    <row r="12476" spans="14:17">
      <c r="N12476" s="30"/>
      <c r="Q12476" s="30"/>
    </row>
    <row r="12477" spans="14:17">
      <c r="N12477" s="30"/>
      <c r="Q12477" s="30"/>
    </row>
    <row r="12478" spans="14:17">
      <c r="N12478" s="30"/>
      <c r="Q12478" s="30"/>
    </row>
    <row r="12479" spans="14:17">
      <c r="N12479" s="30"/>
      <c r="Q12479" s="30"/>
    </row>
    <row r="12480" spans="14:17">
      <c r="N12480" s="30"/>
      <c r="Q12480" s="30"/>
    </row>
    <row r="12481" spans="14:17">
      <c r="N12481" s="30"/>
      <c r="Q12481" s="30"/>
    </row>
    <row r="12482" spans="14:17">
      <c r="N12482" s="30"/>
      <c r="Q12482" s="30"/>
    </row>
    <row r="12483" spans="14:17">
      <c r="N12483" s="30"/>
      <c r="Q12483" s="30"/>
    </row>
    <row r="12484" spans="14:17">
      <c r="N12484" s="30"/>
      <c r="Q12484" s="30"/>
    </row>
    <row r="12485" spans="14:17">
      <c r="N12485" s="30"/>
      <c r="Q12485" s="30"/>
    </row>
    <row r="12486" spans="14:17">
      <c r="N12486" s="30"/>
      <c r="Q12486" s="30"/>
    </row>
    <row r="12487" spans="14:17">
      <c r="N12487" s="30"/>
      <c r="Q12487" s="30"/>
    </row>
    <row r="12488" spans="14:17">
      <c r="N12488" s="30"/>
      <c r="Q12488" s="30"/>
    </row>
    <row r="12489" spans="14:17">
      <c r="N12489" s="30"/>
      <c r="Q12489" s="30"/>
    </row>
    <row r="12490" spans="14:17">
      <c r="N12490" s="30"/>
      <c r="Q12490" s="30"/>
    </row>
    <row r="12491" spans="14:17">
      <c r="N12491" s="30"/>
      <c r="Q12491" s="30"/>
    </row>
    <row r="12492" spans="14:17">
      <c r="N12492" s="30"/>
      <c r="Q12492" s="30"/>
    </row>
    <row r="12493" spans="14:17">
      <c r="N12493" s="30"/>
      <c r="Q12493" s="30"/>
    </row>
    <row r="12494" spans="14:17">
      <c r="N12494" s="30"/>
      <c r="Q12494" s="30"/>
    </row>
    <row r="12495" spans="14:17">
      <c r="N12495" s="30"/>
      <c r="Q12495" s="30"/>
    </row>
    <row r="12496" spans="14:17">
      <c r="N12496" s="30"/>
      <c r="Q12496" s="30"/>
    </row>
    <row r="12497" spans="14:17">
      <c r="N12497" s="30"/>
      <c r="Q12497" s="30"/>
    </row>
    <row r="12498" spans="14:17">
      <c r="N12498" s="30"/>
      <c r="Q12498" s="30"/>
    </row>
    <row r="12499" spans="14:17">
      <c r="N12499" s="30"/>
      <c r="Q12499" s="30"/>
    </row>
    <row r="12500" spans="14:17">
      <c r="N12500" s="30"/>
      <c r="Q12500" s="30"/>
    </row>
    <row r="12501" spans="14:17">
      <c r="N12501" s="30"/>
      <c r="Q12501" s="30"/>
    </row>
    <row r="12502" spans="14:17">
      <c r="N12502" s="30"/>
      <c r="Q12502" s="30"/>
    </row>
    <row r="12503" spans="14:17">
      <c r="N12503" s="30"/>
      <c r="Q12503" s="30"/>
    </row>
    <row r="12504" spans="14:17">
      <c r="N12504" s="30"/>
      <c r="Q12504" s="30"/>
    </row>
    <row r="12505" spans="14:17">
      <c r="N12505" s="30"/>
      <c r="Q12505" s="30"/>
    </row>
    <row r="12506" spans="14:17">
      <c r="N12506" s="30"/>
      <c r="Q12506" s="30"/>
    </row>
    <row r="12507" spans="14:17">
      <c r="N12507" s="30"/>
      <c r="Q12507" s="30"/>
    </row>
    <row r="12508" spans="14:17">
      <c r="N12508" s="30"/>
      <c r="Q12508" s="30"/>
    </row>
    <row r="12509" spans="14:17">
      <c r="N12509" s="30"/>
      <c r="Q12509" s="30"/>
    </row>
    <row r="12510" spans="14:17">
      <c r="N12510" s="30"/>
      <c r="Q12510" s="30"/>
    </row>
    <row r="12511" spans="14:17">
      <c r="N12511" s="30"/>
      <c r="Q12511" s="30"/>
    </row>
    <row r="12512" spans="14:17">
      <c r="N12512" s="30"/>
      <c r="Q12512" s="30"/>
    </row>
    <row r="12513" spans="14:17">
      <c r="N12513" s="30"/>
      <c r="Q12513" s="30"/>
    </row>
    <row r="12514" spans="14:17">
      <c r="N12514" s="30"/>
      <c r="Q12514" s="30"/>
    </row>
    <row r="12515" spans="14:17">
      <c r="N12515" s="30"/>
      <c r="Q12515" s="30"/>
    </row>
    <row r="12516" spans="14:17">
      <c r="N12516" s="30"/>
      <c r="Q12516" s="30"/>
    </row>
    <row r="12517" spans="14:17">
      <c r="N12517" s="30"/>
      <c r="Q12517" s="30"/>
    </row>
    <row r="12518" spans="14:17">
      <c r="N12518" s="30"/>
      <c r="Q12518" s="30"/>
    </row>
    <row r="12519" spans="14:17">
      <c r="N12519" s="30"/>
      <c r="Q12519" s="30"/>
    </row>
    <row r="12520" spans="14:17">
      <c r="N12520" s="30"/>
      <c r="Q12520" s="30"/>
    </row>
    <row r="12521" spans="14:17">
      <c r="N12521" s="30"/>
      <c r="Q12521" s="30"/>
    </row>
    <row r="12522" spans="14:17">
      <c r="N12522" s="30"/>
      <c r="Q12522" s="30"/>
    </row>
    <row r="12523" spans="14:17">
      <c r="N12523" s="30"/>
      <c r="Q12523" s="30"/>
    </row>
    <row r="12524" spans="14:17">
      <c r="N12524" s="30"/>
      <c r="Q12524" s="30"/>
    </row>
    <row r="12525" spans="14:17">
      <c r="N12525" s="30"/>
      <c r="Q12525" s="30"/>
    </row>
    <row r="12526" spans="14:17">
      <c r="N12526" s="30"/>
      <c r="Q12526" s="30"/>
    </row>
    <row r="12527" spans="14:17">
      <c r="N12527" s="30"/>
      <c r="Q12527" s="30"/>
    </row>
    <row r="12528" spans="14:17">
      <c r="N12528" s="30"/>
      <c r="Q12528" s="30"/>
    </row>
    <row r="12529" spans="14:17">
      <c r="N12529" s="30"/>
      <c r="Q12529" s="30"/>
    </row>
    <row r="12530" spans="14:17">
      <c r="N12530" s="30"/>
      <c r="Q12530" s="30"/>
    </row>
    <row r="12531" spans="14:17">
      <c r="N12531" s="30"/>
      <c r="Q12531" s="30"/>
    </row>
    <row r="12532" spans="14:17">
      <c r="N12532" s="30"/>
      <c r="Q12532" s="30"/>
    </row>
    <row r="12533" spans="14:17">
      <c r="N12533" s="30"/>
      <c r="Q12533" s="30"/>
    </row>
    <row r="12534" spans="14:17">
      <c r="N12534" s="30"/>
      <c r="Q12534" s="30"/>
    </row>
    <row r="12535" spans="14:17">
      <c r="N12535" s="30"/>
      <c r="Q12535" s="30"/>
    </row>
    <row r="12536" spans="14:17">
      <c r="N12536" s="30"/>
      <c r="Q12536" s="30"/>
    </row>
    <row r="12537" spans="14:17">
      <c r="N12537" s="30"/>
      <c r="Q12537" s="30"/>
    </row>
    <row r="12538" spans="14:17">
      <c r="N12538" s="30"/>
      <c r="Q12538" s="30"/>
    </row>
    <row r="12539" spans="14:17">
      <c r="N12539" s="30"/>
      <c r="Q12539" s="30"/>
    </row>
    <row r="12540" spans="14:17">
      <c r="N12540" s="30"/>
      <c r="Q12540" s="30"/>
    </row>
    <row r="12541" spans="14:17">
      <c r="N12541" s="30"/>
      <c r="Q12541" s="30"/>
    </row>
    <row r="12542" spans="14:17">
      <c r="N12542" s="30"/>
      <c r="Q12542" s="30"/>
    </row>
    <row r="12543" spans="14:17">
      <c r="N12543" s="30"/>
      <c r="Q12543" s="30"/>
    </row>
    <row r="12544" spans="14:17">
      <c r="N12544" s="30"/>
      <c r="Q12544" s="30"/>
    </row>
    <row r="12545" spans="14:17">
      <c r="N12545" s="30"/>
      <c r="Q12545" s="30"/>
    </row>
    <row r="12546" spans="14:17">
      <c r="N12546" s="30"/>
      <c r="Q12546" s="30"/>
    </row>
    <row r="12547" spans="14:17">
      <c r="N12547" s="30"/>
      <c r="Q12547" s="30"/>
    </row>
    <row r="12548" spans="14:17">
      <c r="N12548" s="30"/>
      <c r="Q12548" s="30"/>
    </row>
    <row r="12549" spans="14:17">
      <c r="N12549" s="30"/>
      <c r="Q12549" s="30"/>
    </row>
    <row r="12550" spans="14:17">
      <c r="N12550" s="30"/>
      <c r="Q12550" s="30"/>
    </row>
    <row r="12551" spans="14:17">
      <c r="N12551" s="30"/>
      <c r="Q12551" s="30"/>
    </row>
    <row r="12552" spans="14:17">
      <c r="N12552" s="30"/>
      <c r="Q12552" s="30"/>
    </row>
    <row r="12553" spans="14:17">
      <c r="N12553" s="30"/>
      <c r="Q12553" s="30"/>
    </row>
    <row r="12554" spans="14:17">
      <c r="N12554" s="30"/>
      <c r="Q12554" s="30"/>
    </row>
    <row r="12555" spans="14:17">
      <c r="N12555" s="30"/>
      <c r="Q12555" s="30"/>
    </row>
    <row r="12556" spans="14:17">
      <c r="N12556" s="30"/>
      <c r="Q12556" s="30"/>
    </row>
    <row r="12557" spans="14:17">
      <c r="N12557" s="30"/>
      <c r="Q12557" s="30"/>
    </row>
    <row r="12558" spans="14:17">
      <c r="N12558" s="30"/>
      <c r="Q12558" s="30"/>
    </row>
    <row r="12559" spans="14:17">
      <c r="N12559" s="30"/>
      <c r="Q12559" s="30"/>
    </row>
    <row r="12560" spans="14:17">
      <c r="N12560" s="30"/>
      <c r="Q12560" s="30"/>
    </row>
    <row r="12561" spans="14:17">
      <c r="N12561" s="30"/>
      <c r="Q12561" s="30"/>
    </row>
    <row r="12562" spans="14:17">
      <c r="N12562" s="30"/>
      <c r="Q12562" s="30"/>
    </row>
    <row r="12563" spans="14:17">
      <c r="N12563" s="30"/>
      <c r="Q12563" s="30"/>
    </row>
    <row r="12564" spans="14:17">
      <c r="N12564" s="30"/>
      <c r="Q12564" s="30"/>
    </row>
    <row r="12565" spans="14:17">
      <c r="N12565" s="30"/>
      <c r="Q12565" s="30"/>
    </row>
    <row r="12566" spans="14:17">
      <c r="N12566" s="30"/>
      <c r="Q12566" s="30"/>
    </row>
    <row r="12567" spans="14:17">
      <c r="N12567" s="30"/>
      <c r="Q12567" s="30"/>
    </row>
    <row r="12568" spans="14:17">
      <c r="N12568" s="30"/>
      <c r="Q12568" s="30"/>
    </row>
    <row r="12569" spans="14:17">
      <c r="N12569" s="30"/>
      <c r="Q12569" s="30"/>
    </row>
    <row r="12570" spans="14:17">
      <c r="N12570" s="30"/>
      <c r="Q12570" s="30"/>
    </row>
    <row r="12571" spans="14:17">
      <c r="N12571" s="30"/>
      <c r="Q12571" s="30"/>
    </row>
    <row r="12572" spans="14:17">
      <c r="N12572" s="30"/>
      <c r="Q12572" s="30"/>
    </row>
    <row r="12573" spans="14:17">
      <c r="N12573" s="30"/>
      <c r="Q12573" s="30"/>
    </row>
    <row r="12574" spans="14:17">
      <c r="N12574" s="30"/>
      <c r="Q12574" s="30"/>
    </row>
    <row r="12575" spans="14:17">
      <c r="N12575" s="30"/>
      <c r="Q12575" s="30"/>
    </row>
    <row r="12576" spans="14:17">
      <c r="N12576" s="30"/>
      <c r="Q12576" s="30"/>
    </row>
    <row r="12577" spans="14:17">
      <c r="N12577" s="30"/>
      <c r="Q12577" s="30"/>
    </row>
    <row r="12578" spans="14:17">
      <c r="N12578" s="30"/>
      <c r="Q12578" s="30"/>
    </row>
    <row r="12579" spans="14:17">
      <c r="N12579" s="30"/>
      <c r="Q12579" s="30"/>
    </row>
    <row r="12580" spans="14:17">
      <c r="N12580" s="30"/>
      <c r="Q12580" s="30"/>
    </row>
    <row r="12581" spans="14:17">
      <c r="N12581" s="30"/>
      <c r="Q12581" s="30"/>
    </row>
    <row r="12582" spans="14:17">
      <c r="N12582" s="30"/>
      <c r="Q12582" s="30"/>
    </row>
    <row r="12583" spans="14:17">
      <c r="N12583" s="30"/>
      <c r="Q12583" s="30"/>
    </row>
    <row r="12584" spans="14:17">
      <c r="N12584" s="30"/>
      <c r="Q12584" s="30"/>
    </row>
    <row r="12585" spans="14:17">
      <c r="N12585" s="30"/>
      <c r="Q12585" s="30"/>
    </row>
    <row r="12586" spans="14:17">
      <c r="N12586" s="30"/>
      <c r="Q12586" s="30"/>
    </row>
    <row r="12587" spans="14:17">
      <c r="N12587" s="30"/>
      <c r="Q12587" s="30"/>
    </row>
    <row r="12588" spans="14:17">
      <c r="N12588" s="30"/>
      <c r="Q12588" s="30"/>
    </row>
    <row r="12589" spans="14:17">
      <c r="N12589" s="30"/>
      <c r="Q12589" s="30"/>
    </row>
    <row r="12590" spans="14:17">
      <c r="N12590" s="30"/>
      <c r="Q12590" s="30"/>
    </row>
    <row r="12591" spans="14:17">
      <c r="N12591" s="30"/>
      <c r="Q12591" s="30"/>
    </row>
    <row r="12592" spans="14:17">
      <c r="N12592" s="30"/>
      <c r="Q12592" s="30"/>
    </row>
    <row r="12593" spans="14:17">
      <c r="N12593" s="30"/>
      <c r="Q12593" s="30"/>
    </row>
    <row r="12594" spans="14:17">
      <c r="N12594" s="30"/>
      <c r="Q12594" s="30"/>
    </row>
    <row r="12595" spans="14:17">
      <c r="N12595" s="30"/>
      <c r="Q12595" s="30"/>
    </row>
    <row r="12596" spans="14:17">
      <c r="N12596" s="30"/>
      <c r="Q12596" s="30"/>
    </row>
    <row r="12597" spans="14:17">
      <c r="N12597" s="30"/>
      <c r="Q12597" s="30"/>
    </row>
    <row r="12598" spans="14:17">
      <c r="N12598" s="30"/>
      <c r="Q12598" s="30"/>
    </row>
    <row r="12599" spans="14:17">
      <c r="N12599" s="30"/>
      <c r="Q12599" s="30"/>
    </row>
    <row r="12600" spans="14:17">
      <c r="N12600" s="30"/>
      <c r="Q12600" s="30"/>
    </row>
    <row r="12601" spans="14:17">
      <c r="N12601" s="30"/>
      <c r="Q12601" s="30"/>
    </row>
    <row r="12602" spans="14:17">
      <c r="N12602" s="30"/>
      <c r="Q12602" s="30"/>
    </row>
    <row r="12603" spans="14:17">
      <c r="N12603" s="30"/>
      <c r="Q12603" s="30"/>
    </row>
    <row r="12604" spans="14:17">
      <c r="N12604" s="30"/>
      <c r="Q12604" s="30"/>
    </row>
    <row r="12605" spans="14:17">
      <c r="N12605" s="30"/>
      <c r="Q12605" s="30"/>
    </row>
    <row r="12606" spans="14:17">
      <c r="N12606" s="30"/>
      <c r="Q12606" s="30"/>
    </row>
    <row r="12607" spans="14:17">
      <c r="N12607" s="30"/>
      <c r="Q12607" s="30"/>
    </row>
    <row r="12608" spans="14:17">
      <c r="N12608" s="30"/>
      <c r="Q12608" s="30"/>
    </row>
    <row r="12609" spans="14:17">
      <c r="N12609" s="30"/>
      <c r="Q12609" s="30"/>
    </row>
    <row r="12610" spans="14:17">
      <c r="N12610" s="30"/>
      <c r="Q12610" s="30"/>
    </row>
    <row r="12611" spans="14:17">
      <c r="N12611" s="30"/>
      <c r="Q12611" s="30"/>
    </row>
    <row r="12612" spans="14:17">
      <c r="N12612" s="30"/>
      <c r="Q12612" s="30"/>
    </row>
    <row r="12613" spans="14:17">
      <c r="N12613" s="30"/>
      <c r="Q12613" s="30"/>
    </row>
    <row r="12614" spans="14:17">
      <c r="N12614" s="30"/>
      <c r="Q12614" s="30"/>
    </row>
    <row r="12615" spans="14:17">
      <c r="N12615" s="30"/>
      <c r="Q12615" s="30"/>
    </row>
    <row r="12616" spans="14:17">
      <c r="N12616" s="30"/>
      <c r="Q12616" s="30"/>
    </row>
    <row r="12617" spans="14:17">
      <c r="N12617" s="30"/>
      <c r="Q12617" s="30"/>
    </row>
    <row r="12618" spans="14:17">
      <c r="N12618" s="30"/>
      <c r="Q12618" s="30"/>
    </row>
    <row r="12619" spans="14:17">
      <c r="N12619" s="30"/>
      <c r="Q12619" s="30"/>
    </row>
    <row r="12620" spans="14:17">
      <c r="N12620" s="30"/>
      <c r="Q12620" s="30"/>
    </row>
    <row r="12621" spans="14:17">
      <c r="N12621" s="30"/>
      <c r="Q12621" s="30"/>
    </row>
    <row r="12622" spans="14:17">
      <c r="N12622" s="30"/>
      <c r="Q12622" s="30"/>
    </row>
    <row r="12623" spans="14:17">
      <c r="N12623" s="30"/>
      <c r="Q12623" s="30"/>
    </row>
    <row r="12624" spans="14:17">
      <c r="N12624" s="30"/>
      <c r="Q12624" s="30"/>
    </row>
    <row r="12625" spans="14:17">
      <c r="N12625" s="30"/>
      <c r="Q12625" s="30"/>
    </row>
    <row r="12626" spans="14:17">
      <c r="N12626" s="30"/>
      <c r="Q12626" s="30"/>
    </row>
    <row r="12627" spans="14:17">
      <c r="N12627" s="30"/>
      <c r="Q12627" s="30"/>
    </row>
    <row r="12628" spans="14:17">
      <c r="N12628" s="30"/>
      <c r="Q12628" s="30"/>
    </row>
    <row r="12629" spans="14:17">
      <c r="N12629" s="30"/>
      <c r="Q12629" s="30"/>
    </row>
    <row r="12630" spans="14:17">
      <c r="N12630" s="30"/>
      <c r="Q12630" s="30"/>
    </row>
    <row r="12631" spans="14:17">
      <c r="N12631" s="30"/>
      <c r="Q12631" s="30"/>
    </row>
    <row r="12632" spans="14:17">
      <c r="N12632" s="30"/>
      <c r="Q12632" s="30"/>
    </row>
    <row r="12633" spans="14:17">
      <c r="N12633" s="30"/>
      <c r="Q12633" s="30"/>
    </row>
    <row r="12634" spans="14:17">
      <c r="N12634" s="30"/>
      <c r="Q12634" s="30"/>
    </row>
    <row r="12635" spans="14:17">
      <c r="N12635" s="30"/>
      <c r="Q12635" s="30"/>
    </row>
    <row r="12636" spans="14:17">
      <c r="N12636" s="30"/>
      <c r="Q12636" s="30"/>
    </row>
    <row r="12637" spans="14:17">
      <c r="N12637" s="30"/>
      <c r="Q12637" s="30"/>
    </row>
    <row r="12638" spans="14:17">
      <c r="N12638" s="30"/>
      <c r="Q12638" s="30"/>
    </row>
    <row r="12639" spans="14:17">
      <c r="N12639" s="30"/>
      <c r="Q12639" s="30"/>
    </row>
    <row r="12640" spans="14:17">
      <c r="N12640" s="30"/>
      <c r="Q12640" s="30"/>
    </row>
    <row r="12641" spans="14:17">
      <c r="N12641" s="30"/>
      <c r="Q12641" s="30"/>
    </row>
    <row r="12642" spans="14:17">
      <c r="N12642" s="30"/>
      <c r="Q12642" s="30"/>
    </row>
    <row r="12643" spans="14:17">
      <c r="N12643" s="30"/>
      <c r="Q12643" s="30"/>
    </row>
    <row r="12644" spans="14:17">
      <c r="N12644" s="30"/>
      <c r="Q12644" s="30"/>
    </row>
    <row r="12645" spans="14:17">
      <c r="N12645" s="30"/>
      <c r="Q12645" s="30"/>
    </row>
    <row r="12646" spans="14:17">
      <c r="N12646" s="30"/>
      <c r="Q12646" s="30"/>
    </row>
    <row r="12647" spans="14:17">
      <c r="N12647" s="30"/>
      <c r="Q12647" s="30"/>
    </row>
    <row r="12648" spans="14:17">
      <c r="N12648" s="30"/>
      <c r="Q12648" s="30"/>
    </row>
    <row r="12649" spans="14:17">
      <c r="N12649" s="30"/>
      <c r="Q12649" s="30"/>
    </row>
    <row r="12650" spans="14:17">
      <c r="N12650" s="30"/>
      <c r="Q12650" s="30"/>
    </row>
    <row r="12651" spans="14:17">
      <c r="N12651" s="30"/>
      <c r="Q12651" s="30"/>
    </row>
    <row r="12652" spans="14:17">
      <c r="N12652" s="30"/>
      <c r="Q12652" s="30"/>
    </row>
    <row r="12653" spans="14:17">
      <c r="N12653" s="30"/>
      <c r="Q12653" s="30"/>
    </row>
    <row r="12654" spans="14:17">
      <c r="N12654" s="30"/>
      <c r="Q12654" s="30"/>
    </row>
    <row r="12655" spans="14:17">
      <c r="N12655" s="30"/>
      <c r="Q12655" s="30"/>
    </row>
    <row r="12656" spans="14:17">
      <c r="N12656" s="30"/>
      <c r="Q12656" s="30"/>
    </row>
    <row r="12657" spans="14:17">
      <c r="N12657" s="30"/>
      <c r="Q12657" s="30"/>
    </row>
    <row r="12658" spans="14:17">
      <c r="N12658" s="30"/>
      <c r="Q12658" s="30"/>
    </row>
    <row r="12659" spans="14:17">
      <c r="N12659" s="30"/>
      <c r="Q12659" s="30"/>
    </row>
    <row r="12660" spans="14:17">
      <c r="N12660" s="30"/>
      <c r="Q12660" s="30"/>
    </row>
    <row r="12661" spans="14:17">
      <c r="N12661" s="30"/>
      <c r="Q12661" s="30"/>
    </row>
    <row r="12662" spans="14:17">
      <c r="N12662" s="30"/>
      <c r="Q12662" s="30"/>
    </row>
    <row r="12663" spans="14:17">
      <c r="N12663" s="30"/>
      <c r="Q12663" s="30"/>
    </row>
    <row r="12664" spans="14:17">
      <c r="N12664" s="30"/>
      <c r="Q12664" s="30"/>
    </row>
    <row r="12665" spans="14:17">
      <c r="N12665" s="30"/>
      <c r="Q12665" s="30"/>
    </row>
    <row r="12666" spans="14:17">
      <c r="N12666" s="30"/>
      <c r="Q12666" s="30"/>
    </row>
    <row r="12667" spans="14:17">
      <c r="N12667" s="30"/>
      <c r="Q12667" s="30"/>
    </row>
    <row r="12668" spans="14:17">
      <c r="N12668" s="30"/>
      <c r="Q12668" s="30"/>
    </row>
    <row r="12669" spans="14:17">
      <c r="N12669" s="30"/>
      <c r="Q12669" s="30"/>
    </row>
    <row r="12670" spans="14:17">
      <c r="N12670" s="30"/>
      <c r="Q12670" s="30"/>
    </row>
    <row r="12671" spans="14:17">
      <c r="N12671" s="30"/>
      <c r="Q12671" s="30"/>
    </row>
    <row r="12672" spans="14:17">
      <c r="N12672" s="30"/>
      <c r="Q12672" s="30"/>
    </row>
    <row r="12673" spans="14:17">
      <c r="N12673" s="30"/>
      <c r="Q12673" s="30"/>
    </row>
    <row r="12674" spans="14:17">
      <c r="N12674" s="30"/>
      <c r="Q12674" s="30"/>
    </row>
    <row r="12675" spans="14:17">
      <c r="N12675" s="30"/>
      <c r="Q12675" s="30"/>
    </row>
    <row r="12676" spans="14:17">
      <c r="N12676" s="30"/>
      <c r="Q12676" s="30"/>
    </row>
    <row r="12677" spans="14:17">
      <c r="N12677" s="30"/>
      <c r="Q12677" s="30"/>
    </row>
    <row r="12678" spans="14:17">
      <c r="N12678" s="30"/>
      <c r="Q12678" s="30"/>
    </row>
    <row r="12679" spans="14:17">
      <c r="N12679" s="30"/>
      <c r="Q12679" s="30"/>
    </row>
    <row r="12680" spans="14:17">
      <c r="N12680" s="30"/>
      <c r="Q12680" s="30"/>
    </row>
    <row r="12681" spans="14:17">
      <c r="N12681" s="30"/>
      <c r="Q12681" s="30"/>
    </row>
    <row r="12682" spans="14:17">
      <c r="N12682" s="30"/>
      <c r="Q12682" s="30"/>
    </row>
    <row r="12683" spans="14:17">
      <c r="N12683" s="30"/>
      <c r="Q12683" s="30"/>
    </row>
    <row r="12684" spans="14:17">
      <c r="N12684" s="30"/>
      <c r="Q12684" s="30"/>
    </row>
    <row r="12685" spans="14:17">
      <c r="N12685" s="30"/>
      <c r="Q12685" s="30"/>
    </row>
    <row r="12686" spans="14:17">
      <c r="N12686" s="30"/>
      <c r="Q12686" s="30"/>
    </row>
    <row r="12687" spans="14:17">
      <c r="N12687" s="30"/>
      <c r="Q12687" s="30"/>
    </row>
    <row r="12688" spans="14:17">
      <c r="N12688" s="30"/>
      <c r="Q12688" s="30"/>
    </row>
    <row r="12689" spans="14:17">
      <c r="N12689" s="30"/>
      <c r="Q12689" s="30"/>
    </row>
    <row r="12690" spans="14:17">
      <c r="N12690" s="30"/>
      <c r="Q12690" s="30"/>
    </row>
    <row r="12691" spans="14:17">
      <c r="N12691" s="30"/>
      <c r="Q12691" s="30"/>
    </row>
    <row r="12692" spans="14:17">
      <c r="N12692" s="30"/>
      <c r="Q12692" s="30"/>
    </row>
    <row r="12693" spans="14:17">
      <c r="N12693" s="30"/>
      <c r="Q12693" s="30"/>
    </row>
    <row r="12694" spans="14:17">
      <c r="N12694" s="30"/>
      <c r="Q12694" s="30"/>
    </row>
    <row r="12695" spans="14:17">
      <c r="N12695" s="30"/>
      <c r="Q12695" s="30"/>
    </row>
    <row r="12696" spans="14:17">
      <c r="N12696" s="30"/>
      <c r="Q12696" s="30"/>
    </row>
    <row r="12697" spans="14:17">
      <c r="N12697" s="30"/>
      <c r="Q12697" s="30"/>
    </row>
    <row r="12698" spans="14:17">
      <c r="N12698" s="30"/>
      <c r="Q12698" s="30"/>
    </row>
    <row r="12699" spans="14:17">
      <c r="N12699" s="30"/>
      <c r="Q12699" s="30"/>
    </row>
    <row r="12700" spans="14:17">
      <c r="N12700" s="30"/>
      <c r="Q12700" s="30"/>
    </row>
    <row r="12701" spans="14:17">
      <c r="N12701" s="30"/>
      <c r="Q12701" s="30"/>
    </row>
    <row r="12702" spans="14:17">
      <c r="N12702" s="30"/>
      <c r="Q12702" s="30"/>
    </row>
    <row r="12703" spans="14:17">
      <c r="N12703" s="30"/>
      <c r="Q12703" s="30"/>
    </row>
    <row r="12704" spans="14:17">
      <c r="N12704" s="30"/>
      <c r="Q12704" s="30"/>
    </row>
    <row r="12705" spans="14:17">
      <c r="N12705" s="30"/>
      <c r="Q12705" s="30"/>
    </row>
    <row r="12706" spans="14:17">
      <c r="N12706" s="30"/>
      <c r="Q12706" s="30"/>
    </row>
    <row r="12707" spans="14:17">
      <c r="N12707" s="30"/>
      <c r="Q12707" s="30"/>
    </row>
    <row r="12708" spans="14:17">
      <c r="N12708" s="30"/>
      <c r="Q12708" s="30"/>
    </row>
    <row r="12709" spans="14:17">
      <c r="N12709" s="30"/>
      <c r="Q12709" s="30"/>
    </row>
    <row r="12710" spans="14:17">
      <c r="N12710" s="30"/>
      <c r="Q12710" s="30"/>
    </row>
    <row r="12711" spans="14:17">
      <c r="N12711" s="30"/>
      <c r="Q12711" s="30"/>
    </row>
    <row r="12712" spans="14:17">
      <c r="N12712" s="30"/>
      <c r="Q12712" s="30"/>
    </row>
    <row r="12713" spans="14:17">
      <c r="N12713" s="30"/>
      <c r="Q12713" s="30"/>
    </row>
    <row r="12714" spans="14:17">
      <c r="N12714" s="30"/>
      <c r="Q12714" s="30"/>
    </row>
    <row r="12715" spans="14:17">
      <c r="N12715" s="30"/>
      <c r="Q12715" s="30"/>
    </row>
    <row r="12716" spans="14:17">
      <c r="N12716" s="30"/>
      <c r="Q12716" s="30"/>
    </row>
    <row r="12717" spans="14:17">
      <c r="N12717" s="30"/>
      <c r="Q12717" s="30"/>
    </row>
    <row r="12718" spans="14:17">
      <c r="N12718" s="30"/>
      <c r="Q12718" s="30"/>
    </row>
    <row r="12719" spans="14:17">
      <c r="N12719" s="30"/>
      <c r="Q12719" s="30"/>
    </row>
    <row r="12720" spans="14:17">
      <c r="N12720" s="30"/>
      <c r="Q12720" s="30"/>
    </row>
    <row r="12721" spans="14:17">
      <c r="N12721" s="30"/>
      <c r="Q12721" s="30"/>
    </row>
    <row r="12722" spans="14:17">
      <c r="N12722" s="30"/>
      <c r="Q12722" s="30"/>
    </row>
    <row r="12723" spans="14:17">
      <c r="N12723" s="30"/>
      <c r="Q12723" s="30"/>
    </row>
    <row r="12724" spans="14:17">
      <c r="N12724" s="30"/>
      <c r="Q12724" s="30"/>
    </row>
    <row r="12725" spans="14:17">
      <c r="N12725" s="30"/>
      <c r="Q12725" s="30"/>
    </row>
    <row r="12726" spans="14:17">
      <c r="N12726" s="30"/>
      <c r="Q12726" s="30"/>
    </row>
    <row r="12727" spans="14:17">
      <c r="N12727" s="30"/>
      <c r="Q12727" s="30"/>
    </row>
    <row r="12728" spans="14:17">
      <c r="N12728" s="30"/>
      <c r="Q12728" s="30"/>
    </row>
    <row r="12729" spans="14:17">
      <c r="N12729" s="30"/>
      <c r="Q12729" s="30"/>
    </row>
    <row r="12730" spans="14:17">
      <c r="N12730" s="30"/>
      <c r="Q12730" s="30"/>
    </row>
    <row r="12731" spans="14:17">
      <c r="N12731" s="30"/>
      <c r="Q12731" s="30"/>
    </row>
    <row r="12732" spans="14:17">
      <c r="N12732" s="30"/>
      <c r="Q12732" s="30"/>
    </row>
    <row r="12733" spans="14:17">
      <c r="N12733" s="30"/>
      <c r="Q12733" s="30"/>
    </row>
    <row r="12734" spans="14:17">
      <c r="N12734" s="30"/>
      <c r="Q12734" s="30"/>
    </row>
    <row r="12735" spans="14:17">
      <c r="N12735" s="30"/>
      <c r="Q12735" s="30"/>
    </row>
    <row r="12736" spans="14:17">
      <c r="N12736" s="30"/>
      <c r="Q12736" s="30"/>
    </row>
    <row r="12737" spans="14:17">
      <c r="N12737" s="30"/>
      <c r="Q12737" s="30"/>
    </row>
    <row r="12738" spans="14:17">
      <c r="N12738" s="30"/>
      <c r="Q12738" s="30"/>
    </row>
    <row r="12739" spans="14:17">
      <c r="N12739" s="30"/>
      <c r="Q12739" s="30"/>
    </row>
    <row r="12740" spans="14:17">
      <c r="N12740" s="30"/>
      <c r="Q12740" s="30"/>
    </row>
    <row r="12741" spans="14:17">
      <c r="N12741" s="30"/>
      <c r="Q12741" s="30"/>
    </row>
    <row r="12742" spans="14:17">
      <c r="N12742" s="30"/>
      <c r="Q12742" s="30"/>
    </row>
    <row r="12743" spans="14:17">
      <c r="N12743" s="30"/>
      <c r="Q12743" s="30"/>
    </row>
    <row r="12744" spans="14:17">
      <c r="N12744" s="30"/>
      <c r="Q12744" s="30"/>
    </row>
    <row r="12745" spans="14:17">
      <c r="N12745" s="30"/>
      <c r="Q12745" s="30"/>
    </row>
    <row r="12746" spans="14:17">
      <c r="N12746" s="30"/>
      <c r="Q12746" s="30"/>
    </row>
    <row r="12747" spans="14:17">
      <c r="N12747" s="30"/>
      <c r="Q12747" s="30"/>
    </row>
    <row r="12748" spans="14:17">
      <c r="N12748" s="30"/>
      <c r="Q12748" s="30"/>
    </row>
    <row r="12749" spans="14:17">
      <c r="N12749" s="30"/>
      <c r="Q12749" s="30"/>
    </row>
    <row r="12750" spans="14:17">
      <c r="N12750" s="30"/>
      <c r="Q12750" s="30"/>
    </row>
    <row r="12751" spans="14:17">
      <c r="N12751" s="30"/>
      <c r="Q12751" s="30"/>
    </row>
    <row r="12752" spans="14:17">
      <c r="N12752" s="30"/>
      <c r="Q12752" s="30"/>
    </row>
    <row r="12753" spans="14:17">
      <c r="N12753" s="30"/>
      <c r="Q12753" s="30"/>
    </row>
    <row r="12754" spans="14:17">
      <c r="N12754" s="30"/>
      <c r="Q12754" s="30"/>
    </row>
    <row r="12755" spans="14:17">
      <c r="N12755" s="30"/>
      <c r="Q12755" s="30"/>
    </row>
    <row r="12756" spans="14:17">
      <c r="N12756" s="30"/>
      <c r="Q12756" s="30"/>
    </row>
    <row r="12757" spans="14:17">
      <c r="N12757" s="30"/>
      <c r="Q12757" s="30"/>
    </row>
    <row r="12758" spans="14:17">
      <c r="N12758" s="30"/>
      <c r="Q12758" s="30"/>
    </row>
    <row r="12759" spans="14:17">
      <c r="N12759" s="30"/>
      <c r="Q12759" s="30"/>
    </row>
    <row r="12760" spans="14:17">
      <c r="N12760" s="30"/>
      <c r="Q12760" s="30"/>
    </row>
    <row r="12761" spans="14:17">
      <c r="N12761" s="30"/>
      <c r="Q12761" s="30"/>
    </row>
    <row r="12762" spans="14:17">
      <c r="N12762" s="30"/>
      <c r="Q12762" s="30"/>
    </row>
    <row r="12763" spans="14:17">
      <c r="N12763" s="30"/>
      <c r="Q12763" s="30"/>
    </row>
    <row r="12764" spans="14:17">
      <c r="N12764" s="30"/>
      <c r="Q12764" s="30"/>
    </row>
    <row r="12765" spans="14:17">
      <c r="N12765" s="30"/>
      <c r="Q12765" s="30"/>
    </row>
    <row r="12766" spans="14:17">
      <c r="N12766" s="30"/>
      <c r="Q12766" s="30"/>
    </row>
    <row r="12767" spans="14:17">
      <c r="N12767" s="30"/>
      <c r="Q12767" s="30"/>
    </row>
    <row r="12768" spans="14:17">
      <c r="N12768" s="30"/>
      <c r="Q12768" s="30"/>
    </row>
    <row r="12769" spans="14:17">
      <c r="N12769" s="30"/>
      <c r="Q12769" s="30"/>
    </row>
    <row r="12770" spans="14:17">
      <c r="N12770" s="30"/>
      <c r="Q12770" s="30"/>
    </row>
    <row r="12771" spans="14:17">
      <c r="N12771" s="30"/>
      <c r="Q12771" s="30"/>
    </row>
    <row r="12772" spans="14:17">
      <c r="N12772" s="30"/>
      <c r="Q12772" s="30"/>
    </row>
    <row r="12773" spans="14:17">
      <c r="N12773" s="30"/>
      <c r="Q12773" s="30"/>
    </row>
    <row r="12774" spans="14:17">
      <c r="N12774" s="30"/>
      <c r="Q12774" s="30"/>
    </row>
    <row r="12775" spans="14:17">
      <c r="N12775" s="30"/>
      <c r="Q12775" s="30"/>
    </row>
    <row r="12776" spans="14:17">
      <c r="N12776" s="30"/>
      <c r="Q12776" s="30"/>
    </row>
    <row r="12777" spans="14:17">
      <c r="N12777" s="30"/>
      <c r="Q12777" s="30"/>
    </row>
    <row r="12778" spans="14:17">
      <c r="N12778" s="30"/>
      <c r="Q12778" s="30"/>
    </row>
    <row r="12779" spans="14:17">
      <c r="N12779" s="30"/>
      <c r="Q12779" s="30"/>
    </row>
    <row r="12780" spans="14:17">
      <c r="N12780" s="30"/>
      <c r="Q12780" s="30"/>
    </row>
    <row r="12781" spans="14:17">
      <c r="N12781" s="30"/>
      <c r="Q12781" s="30"/>
    </row>
    <row r="12782" spans="14:17">
      <c r="N12782" s="30"/>
      <c r="Q12782" s="30"/>
    </row>
    <row r="12783" spans="14:17">
      <c r="N12783" s="30"/>
      <c r="Q12783" s="30"/>
    </row>
    <row r="12784" spans="14:17">
      <c r="N12784" s="30"/>
      <c r="Q12784" s="30"/>
    </row>
    <row r="12785" spans="14:17">
      <c r="N12785" s="30"/>
      <c r="Q12785" s="30"/>
    </row>
    <row r="12786" spans="14:17">
      <c r="N12786" s="30"/>
      <c r="Q12786" s="30"/>
    </row>
    <row r="12787" spans="14:17">
      <c r="N12787" s="30"/>
      <c r="Q12787" s="30"/>
    </row>
    <row r="12788" spans="14:17">
      <c r="N12788" s="30"/>
      <c r="Q12788" s="30"/>
    </row>
    <row r="12789" spans="14:17">
      <c r="N12789" s="30"/>
      <c r="Q12789" s="30"/>
    </row>
    <row r="12790" spans="14:17">
      <c r="N12790" s="30"/>
      <c r="Q12790" s="30"/>
    </row>
    <row r="12791" spans="14:17">
      <c r="N12791" s="30"/>
      <c r="Q12791" s="30"/>
    </row>
    <row r="12792" spans="14:17">
      <c r="N12792" s="30"/>
      <c r="Q12792" s="30"/>
    </row>
    <row r="12793" spans="14:17">
      <c r="N12793" s="30"/>
      <c r="Q12793" s="30"/>
    </row>
    <row r="12794" spans="14:17">
      <c r="N12794" s="30"/>
      <c r="Q12794" s="30"/>
    </row>
    <row r="12795" spans="14:17">
      <c r="N12795" s="30"/>
      <c r="Q12795" s="30"/>
    </row>
    <row r="12796" spans="14:17">
      <c r="N12796" s="30"/>
      <c r="Q12796" s="30"/>
    </row>
    <row r="12797" spans="14:17">
      <c r="N12797" s="30"/>
      <c r="Q12797" s="30"/>
    </row>
    <row r="12798" spans="14:17">
      <c r="N12798" s="30"/>
      <c r="Q12798" s="30"/>
    </row>
    <row r="12799" spans="14:17">
      <c r="N12799" s="30"/>
      <c r="Q12799" s="30"/>
    </row>
    <row r="12800" spans="14:17">
      <c r="N12800" s="30"/>
      <c r="Q12800" s="30"/>
    </row>
    <row r="12801" spans="14:17">
      <c r="N12801" s="30"/>
      <c r="Q12801" s="30"/>
    </row>
    <row r="12802" spans="14:17">
      <c r="N12802" s="30"/>
      <c r="Q12802" s="30"/>
    </row>
    <row r="12803" spans="14:17">
      <c r="N12803" s="30"/>
      <c r="Q12803" s="30"/>
    </row>
    <row r="12804" spans="14:17">
      <c r="N12804" s="30"/>
      <c r="Q12804" s="30"/>
    </row>
    <row r="12805" spans="14:17">
      <c r="N12805" s="30"/>
      <c r="Q12805" s="30"/>
    </row>
    <row r="12806" spans="14:17">
      <c r="N12806" s="30"/>
      <c r="Q12806" s="30"/>
    </row>
    <row r="12807" spans="14:17">
      <c r="N12807" s="30"/>
      <c r="Q12807" s="30"/>
    </row>
    <row r="12808" spans="14:17">
      <c r="N12808" s="30"/>
      <c r="Q12808" s="30"/>
    </row>
    <row r="12809" spans="14:17">
      <c r="N12809" s="30"/>
      <c r="Q12809" s="30"/>
    </row>
    <row r="12810" spans="14:17">
      <c r="N12810" s="30"/>
      <c r="Q12810" s="30"/>
    </row>
    <row r="12811" spans="14:17">
      <c r="N12811" s="30"/>
      <c r="Q12811" s="30"/>
    </row>
    <row r="12812" spans="14:17">
      <c r="N12812" s="30"/>
      <c r="Q12812" s="30"/>
    </row>
    <row r="12813" spans="14:17">
      <c r="N12813" s="30"/>
      <c r="Q12813" s="30"/>
    </row>
    <row r="12814" spans="14:17">
      <c r="N12814" s="30"/>
      <c r="Q12814" s="30"/>
    </row>
    <row r="12815" spans="14:17">
      <c r="N12815" s="30"/>
      <c r="Q12815" s="30"/>
    </row>
    <row r="12816" spans="14:17">
      <c r="N12816" s="30"/>
      <c r="Q12816" s="30"/>
    </row>
    <row r="12817" spans="14:17">
      <c r="N12817" s="30"/>
      <c r="Q12817" s="30"/>
    </row>
    <row r="12818" spans="14:17">
      <c r="N12818" s="30"/>
      <c r="Q12818" s="30"/>
    </row>
    <row r="12819" spans="14:17">
      <c r="N12819" s="30"/>
      <c r="Q12819" s="30"/>
    </row>
    <row r="12820" spans="14:17">
      <c r="N12820" s="30"/>
      <c r="Q12820" s="30"/>
    </row>
    <row r="12821" spans="14:17">
      <c r="N12821" s="30"/>
      <c r="Q12821" s="30"/>
    </row>
    <row r="12822" spans="14:17">
      <c r="N12822" s="30"/>
      <c r="Q12822" s="30"/>
    </row>
    <row r="12823" spans="14:17">
      <c r="N12823" s="30"/>
      <c r="Q12823" s="30"/>
    </row>
    <row r="12824" spans="14:17">
      <c r="N12824" s="30"/>
      <c r="Q12824" s="30"/>
    </row>
    <row r="12825" spans="14:17">
      <c r="N12825" s="30"/>
      <c r="Q12825" s="30"/>
    </row>
    <row r="12826" spans="14:17">
      <c r="N12826" s="30"/>
      <c r="Q12826" s="30"/>
    </row>
    <row r="12827" spans="14:17">
      <c r="N12827" s="30"/>
      <c r="Q12827" s="30"/>
    </row>
    <row r="12828" spans="14:17">
      <c r="N12828" s="30"/>
      <c r="Q12828" s="30"/>
    </row>
    <row r="12829" spans="14:17">
      <c r="N12829" s="30"/>
      <c r="Q12829" s="30"/>
    </row>
    <row r="12830" spans="14:17">
      <c r="N12830" s="30"/>
      <c r="Q12830" s="30"/>
    </row>
    <row r="12831" spans="14:17">
      <c r="N12831" s="30"/>
      <c r="Q12831" s="30"/>
    </row>
    <row r="12832" spans="14:17">
      <c r="N12832" s="30"/>
      <c r="Q12832" s="30"/>
    </row>
    <row r="12833" spans="14:17">
      <c r="N12833" s="30"/>
      <c r="Q12833" s="30"/>
    </row>
    <row r="12834" spans="14:17">
      <c r="N12834" s="30"/>
      <c r="Q12834" s="30"/>
    </row>
    <row r="12835" spans="14:17">
      <c r="N12835" s="30"/>
      <c r="Q12835" s="30"/>
    </row>
    <row r="12836" spans="14:17">
      <c r="N12836" s="30"/>
      <c r="Q12836" s="30"/>
    </row>
    <row r="12837" spans="14:17">
      <c r="N12837" s="30"/>
      <c r="Q12837" s="30"/>
    </row>
    <row r="12838" spans="14:17">
      <c r="N12838" s="30"/>
      <c r="Q12838" s="30"/>
    </row>
    <row r="12839" spans="14:17">
      <c r="N12839" s="30"/>
      <c r="Q12839" s="30"/>
    </row>
    <row r="12840" spans="14:17">
      <c r="N12840" s="30"/>
      <c r="Q12840" s="30"/>
    </row>
    <row r="12841" spans="14:17">
      <c r="N12841" s="30"/>
      <c r="Q12841" s="30"/>
    </row>
    <row r="12842" spans="14:17">
      <c r="N12842" s="30"/>
      <c r="Q12842" s="30"/>
    </row>
    <row r="12843" spans="14:17">
      <c r="N12843" s="30"/>
      <c r="Q12843" s="30"/>
    </row>
    <row r="12844" spans="14:17">
      <c r="N12844" s="30"/>
      <c r="Q12844" s="30"/>
    </row>
    <row r="12845" spans="14:17">
      <c r="N12845" s="30"/>
      <c r="Q12845" s="30"/>
    </row>
    <row r="12846" spans="14:17">
      <c r="N12846" s="30"/>
      <c r="Q12846" s="30"/>
    </row>
    <row r="12847" spans="14:17">
      <c r="N12847" s="30"/>
      <c r="Q12847" s="30"/>
    </row>
    <row r="12848" spans="14:17">
      <c r="N12848" s="30"/>
      <c r="Q12848" s="30"/>
    </row>
    <row r="12849" spans="14:17">
      <c r="N12849" s="30"/>
      <c r="Q12849" s="30"/>
    </row>
    <row r="12850" spans="14:17">
      <c r="N12850" s="30"/>
      <c r="Q12850" s="30"/>
    </row>
    <row r="12851" spans="14:17">
      <c r="N12851" s="30"/>
      <c r="Q12851" s="30"/>
    </row>
    <row r="12852" spans="14:17">
      <c r="N12852" s="30"/>
      <c r="Q12852" s="30"/>
    </row>
    <row r="12853" spans="14:17">
      <c r="N12853" s="30"/>
      <c r="Q12853" s="30"/>
    </row>
    <row r="12854" spans="14:17">
      <c r="N12854" s="30"/>
      <c r="Q12854" s="30"/>
    </row>
    <row r="12855" spans="14:17">
      <c r="N12855" s="30"/>
      <c r="Q12855" s="30"/>
    </row>
    <row r="12856" spans="14:17">
      <c r="N12856" s="30"/>
      <c r="Q12856" s="30"/>
    </row>
    <row r="12857" spans="14:17">
      <c r="N12857" s="30"/>
      <c r="Q12857" s="30"/>
    </row>
    <row r="12858" spans="14:17">
      <c r="N12858" s="30"/>
      <c r="Q12858" s="30"/>
    </row>
    <row r="12859" spans="14:17">
      <c r="N12859" s="30"/>
      <c r="Q12859" s="30"/>
    </row>
    <row r="12860" spans="14:17">
      <c r="N12860" s="30"/>
      <c r="Q12860" s="30"/>
    </row>
    <row r="12861" spans="14:17">
      <c r="N12861" s="30"/>
      <c r="Q12861" s="30"/>
    </row>
    <row r="12862" spans="14:17">
      <c r="N12862" s="30"/>
      <c r="Q12862" s="30"/>
    </row>
    <row r="12863" spans="14:17">
      <c r="N12863" s="30"/>
      <c r="Q12863" s="30"/>
    </row>
    <row r="12864" spans="14:17">
      <c r="N12864" s="30"/>
      <c r="Q12864" s="30"/>
    </row>
    <row r="12865" spans="14:17">
      <c r="N12865" s="30"/>
      <c r="Q12865" s="30"/>
    </row>
    <row r="12866" spans="14:17">
      <c r="N12866" s="30"/>
      <c r="Q12866" s="30"/>
    </row>
    <row r="12867" spans="14:17">
      <c r="N12867" s="30"/>
      <c r="Q12867" s="30"/>
    </row>
    <row r="12868" spans="14:17">
      <c r="N12868" s="30"/>
      <c r="Q12868" s="30"/>
    </row>
    <row r="12869" spans="14:17">
      <c r="N12869" s="30"/>
      <c r="Q12869" s="30"/>
    </row>
    <row r="12870" spans="14:17">
      <c r="N12870" s="30"/>
      <c r="Q12870" s="30"/>
    </row>
    <row r="12871" spans="14:17">
      <c r="N12871" s="30"/>
      <c r="Q12871" s="30"/>
    </row>
    <row r="12872" spans="14:17">
      <c r="N12872" s="30"/>
      <c r="Q12872" s="30"/>
    </row>
    <row r="12873" spans="14:17">
      <c r="N12873" s="30"/>
      <c r="Q12873" s="30"/>
    </row>
    <row r="12874" spans="14:17">
      <c r="N12874" s="30"/>
      <c r="Q12874" s="30"/>
    </row>
    <row r="12875" spans="14:17">
      <c r="N12875" s="30"/>
      <c r="Q12875" s="30"/>
    </row>
    <row r="12876" spans="14:17">
      <c r="N12876" s="30"/>
      <c r="Q12876" s="30"/>
    </row>
    <row r="12877" spans="14:17">
      <c r="N12877" s="30"/>
      <c r="Q12877" s="30"/>
    </row>
    <row r="12878" spans="14:17">
      <c r="N12878" s="30"/>
      <c r="Q12878" s="30"/>
    </row>
    <row r="12879" spans="14:17">
      <c r="N12879" s="30"/>
      <c r="Q12879" s="30"/>
    </row>
    <row r="12880" spans="14:17">
      <c r="N12880" s="30"/>
      <c r="Q12880" s="30"/>
    </row>
    <row r="12881" spans="14:17">
      <c r="N12881" s="30"/>
      <c r="Q12881" s="30"/>
    </row>
    <row r="12882" spans="14:17">
      <c r="N12882" s="30"/>
      <c r="Q12882" s="30"/>
    </row>
    <row r="12883" spans="14:17">
      <c r="N12883" s="30"/>
      <c r="Q12883" s="30"/>
    </row>
    <row r="12884" spans="14:17">
      <c r="N12884" s="30"/>
      <c r="Q12884" s="30"/>
    </row>
    <row r="12885" spans="14:17">
      <c r="N12885" s="30"/>
      <c r="Q12885" s="30"/>
    </row>
    <row r="12886" spans="14:17">
      <c r="N12886" s="30"/>
      <c r="Q12886" s="30"/>
    </row>
    <row r="12887" spans="14:17">
      <c r="N12887" s="30"/>
      <c r="Q12887" s="30"/>
    </row>
    <row r="12888" spans="14:17">
      <c r="N12888" s="30"/>
      <c r="Q12888" s="30"/>
    </row>
    <row r="12889" spans="14:17">
      <c r="N12889" s="30"/>
      <c r="Q12889" s="30"/>
    </row>
    <row r="12890" spans="14:17">
      <c r="N12890" s="30"/>
      <c r="Q12890" s="30"/>
    </row>
    <row r="12891" spans="14:17">
      <c r="N12891" s="30"/>
      <c r="Q12891" s="30"/>
    </row>
    <row r="12892" spans="14:17">
      <c r="N12892" s="30"/>
      <c r="Q12892" s="30"/>
    </row>
    <row r="12893" spans="14:17">
      <c r="N12893" s="30"/>
      <c r="Q12893" s="30"/>
    </row>
    <row r="12894" spans="14:17">
      <c r="N12894" s="30"/>
      <c r="Q12894" s="30"/>
    </row>
    <row r="12895" spans="14:17">
      <c r="N12895" s="30"/>
      <c r="Q12895" s="30"/>
    </row>
    <row r="12896" spans="14:17">
      <c r="N12896" s="30"/>
      <c r="Q12896" s="30"/>
    </row>
    <row r="12897" spans="14:17">
      <c r="N12897" s="30"/>
      <c r="Q12897" s="30"/>
    </row>
    <row r="12898" spans="14:17">
      <c r="N12898" s="30"/>
      <c r="Q12898" s="30"/>
    </row>
    <row r="12899" spans="14:17">
      <c r="N12899" s="30"/>
      <c r="Q12899" s="30"/>
    </row>
    <row r="12900" spans="14:17">
      <c r="N12900" s="30"/>
      <c r="Q12900" s="30"/>
    </row>
    <row r="12901" spans="14:17">
      <c r="N12901" s="30"/>
      <c r="Q12901" s="30"/>
    </row>
    <row r="12902" spans="14:17">
      <c r="N12902" s="30"/>
      <c r="Q12902" s="30"/>
    </row>
    <row r="12903" spans="14:17">
      <c r="N12903" s="30"/>
      <c r="Q12903" s="30"/>
    </row>
    <row r="12904" spans="14:17">
      <c r="N12904" s="30"/>
      <c r="Q12904" s="30"/>
    </row>
    <row r="12905" spans="14:17">
      <c r="N12905" s="30"/>
      <c r="Q12905" s="30"/>
    </row>
    <row r="12906" spans="14:17">
      <c r="N12906" s="30"/>
      <c r="Q12906" s="30"/>
    </row>
    <row r="12907" spans="14:17">
      <c r="N12907" s="30"/>
      <c r="Q12907" s="30"/>
    </row>
    <row r="12908" spans="14:17">
      <c r="N12908" s="30"/>
      <c r="Q12908" s="30"/>
    </row>
    <row r="12909" spans="14:17">
      <c r="N12909" s="30"/>
      <c r="Q12909" s="30"/>
    </row>
    <row r="12910" spans="14:17">
      <c r="N12910" s="30"/>
      <c r="Q12910" s="30"/>
    </row>
    <row r="12911" spans="14:17">
      <c r="N12911" s="30"/>
      <c r="Q12911" s="30"/>
    </row>
    <row r="12912" spans="14:17">
      <c r="N12912" s="30"/>
      <c r="Q12912" s="30"/>
    </row>
    <row r="12913" spans="14:17">
      <c r="N12913" s="30"/>
      <c r="Q12913" s="30"/>
    </row>
    <row r="12914" spans="14:17">
      <c r="N12914" s="30"/>
      <c r="Q12914" s="30"/>
    </row>
    <row r="12915" spans="14:17">
      <c r="N12915" s="30"/>
      <c r="Q12915" s="30"/>
    </row>
    <row r="12916" spans="14:17">
      <c r="N12916" s="30"/>
      <c r="Q12916" s="30"/>
    </row>
    <row r="12917" spans="14:17">
      <c r="N12917" s="30"/>
      <c r="Q12917" s="30"/>
    </row>
    <row r="12918" spans="14:17">
      <c r="N12918" s="30"/>
      <c r="Q12918" s="30"/>
    </row>
    <row r="12919" spans="14:17">
      <c r="N12919" s="30"/>
      <c r="Q12919" s="30"/>
    </row>
    <row r="12920" spans="14:17">
      <c r="N12920" s="30"/>
      <c r="Q12920" s="30"/>
    </row>
    <row r="12921" spans="14:17">
      <c r="N12921" s="30"/>
      <c r="Q12921" s="30"/>
    </row>
    <row r="12922" spans="14:17">
      <c r="N12922" s="30"/>
      <c r="Q12922" s="30"/>
    </row>
    <row r="12923" spans="14:17">
      <c r="N12923" s="30"/>
      <c r="Q12923" s="30"/>
    </row>
    <row r="12924" spans="14:17">
      <c r="N12924" s="30"/>
      <c r="Q12924" s="30"/>
    </row>
    <row r="12925" spans="14:17">
      <c r="N12925" s="30"/>
      <c r="Q12925" s="30"/>
    </row>
    <row r="12926" spans="14:17">
      <c r="N12926" s="30"/>
      <c r="Q12926" s="30"/>
    </row>
    <row r="12927" spans="14:17">
      <c r="N12927" s="30"/>
      <c r="Q12927" s="30"/>
    </row>
    <row r="12928" spans="14:17">
      <c r="N12928" s="30"/>
      <c r="Q12928" s="30"/>
    </row>
    <row r="12929" spans="14:17">
      <c r="N12929" s="30"/>
      <c r="Q12929" s="30"/>
    </row>
    <row r="12930" spans="14:17">
      <c r="N12930" s="30"/>
      <c r="Q12930" s="30"/>
    </row>
    <row r="12931" spans="14:17">
      <c r="N12931" s="30"/>
      <c r="Q12931" s="30"/>
    </row>
    <row r="12932" spans="14:17">
      <c r="N12932" s="30"/>
      <c r="Q12932" s="30"/>
    </row>
    <row r="12933" spans="14:17">
      <c r="N12933" s="30"/>
      <c r="Q12933" s="30"/>
    </row>
    <row r="12934" spans="14:17">
      <c r="N12934" s="30"/>
      <c r="Q12934" s="30"/>
    </row>
    <row r="12935" spans="14:17">
      <c r="N12935" s="30"/>
      <c r="Q12935" s="30"/>
    </row>
    <row r="12936" spans="14:17">
      <c r="N12936" s="30"/>
      <c r="Q12936" s="30"/>
    </row>
    <row r="12937" spans="14:17">
      <c r="N12937" s="30"/>
      <c r="Q12937" s="30"/>
    </row>
    <row r="12938" spans="14:17">
      <c r="N12938" s="30"/>
      <c r="Q12938" s="30"/>
    </row>
    <row r="12939" spans="14:17">
      <c r="N12939" s="30"/>
      <c r="Q12939" s="30"/>
    </row>
    <row r="12940" spans="14:17">
      <c r="N12940" s="30"/>
      <c r="Q12940" s="30"/>
    </row>
    <row r="12941" spans="14:17">
      <c r="N12941" s="30"/>
      <c r="Q12941" s="30"/>
    </row>
    <row r="12942" spans="14:17">
      <c r="N12942" s="30"/>
      <c r="Q12942" s="30"/>
    </row>
    <row r="12943" spans="14:17">
      <c r="N12943" s="30"/>
      <c r="Q12943" s="30"/>
    </row>
    <row r="12944" spans="14:17">
      <c r="N12944" s="30"/>
      <c r="Q12944" s="30"/>
    </row>
    <row r="12945" spans="14:17">
      <c r="N12945" s="30"/>
      <c r="Q12945" s="30"/>
    </row>
    <row r="12946" spans="14:17">
      <c r="N12946" s="30"/>
      <c r="Q12946" s="30"/>
    </row>
    <row r="12947" spans="14:17">
      <c r="N12947" s="30"/>
      <c r="Q12947" s="30"/>
    </row>
    <row r="12948" spans="14:17">
      <c r="N12948" s="30"/>
      <c r="Q12948" s="30"/>
    </row>
    <row r="12949" spans="14:17">
      <c r="N12949" s="30"/>
      <c r="Q12949" s="30"/>
    </row>
    <row r="12950" spans="14:17">
      <c r="N12950" s="30"/>
      <c r="Q12950" s="30"/>
    </row>
    <row r="12951" spans="14:17">
      <c r="N12951" s="30"/>
      <c r="Q12951" s="30"/>
    </row>
    <row r="12952" spans="14:17">
      <c r="N12952" s="30"/>
      <c r="Q12952" s="30"/>
    </row>
    <row r="12953" spans="14:17">
      <c r="N12953" s="30"/>
      <c r="Q12953" s="30"/>
    </row>
    <row r="12954" spans="14:17">
      <c r="N12954" s="30"/>
      <c r="Q12954" s="30"/>
    </row>
    <row r="12955" spans="14:17">
      <c r="N12955" s="30"/>
      <c r="Q12955" s="30"/>
    </row>
    <row r="12956" spans="14:17">
      <c r="N12956" s="30"/>
      <c r="Q12956" s="30"/>
    </row>
    <row r="12957" spans="14:17">
      <c r="N12957" s="30"/>
      <c r="Q12957" s="30"/>
    </row>
    <row r="12958" spans="14:17">
      <c r="N12958" s="30"/>
      <c r="Q12958" s="30"/>
    </row>
    <row r="12959" spans="14:17">
      <c r="N12959" s="30"/>
      <c r="Q12959" s="30"/>
    </row>
    <row r="12960" spans="14:17">
      <c r="N12960" s="30"/>
      <c r="Q12960" s="30"/>
    </row>
    <row r="12961" spans="14:17">
      <c r="N12961" s="30"/>
      <c r="Q12961" s="30"/>
    </row>
    <row r="12962" spans="14:17">
      <c r="N12962" s="30"/>
      <c r="Q12962" s="30"/>
    </row>
    <row r="12963" spans="14:17">
      <c r="N12963" s="30"/>
      <c r="Q12963" s="30"/>
    </row>
    <row r="12964" spans="14:17">
      <c r="N12964" s="30"/>
      <c r="Q12964" s="30"/>
    </row>
    <row r="12965" spans="14:17">
      <c r="N12965" s="30"/>
      <c r="Q12965" s="30"/>
    </row>
    <row r="12966" spans="14:17">
      <c r="N12966" s="30"/>
      <c r="Q12966" s="30"/>
    </row>
    <row r="12967" spans="14:17">
      <c r="N12967" s="30"/>
      <c r="Q12967" s="30"/>
    </row>
    <row r="12968" spans="14:17">
      <c r="N12968" s="30"/>
      <c r="Q12968" s="30"/>
    </row>
    <row r="12969" spans="14:17">
      <c r="N12969" s="30"/>
      <c r="Q12969" s="30"/>
    </row>
    <row r="12970" spans="14:17">
      <c r="N12970" s="30"/>
      <c r="Q12970" s="30"/>
    </row>
    <row r="12971" spans="14:17">
      <c r="N12971" s="30"/>
      <c r="Q12971" s="30"/>
    </row>
    <row r="12972" spans="14:17">
      <c r="N12972" s="30"/>
      <c r="Q12972" s="30"/>
    </row>
    <row r="12973" spans="14:17">
      <c r="N12973" s="30"/>
      <c r="Q12973" s="30"/>
    </row>
    <row r="12974" spans="14:17">
      <c r="N12974" s="30"/>
      <c r="Q12974" s="30"/>
    </row>
    <row r="12975" spans="14:17">
      <c r="N12975" s="30"/>
      <c r="Q12975" s="30"/>
    </row>
    <row r="12976" spans="14:17">
      <c r="N12976" s="30"/>
      <c r="Q12976" s="30"/>
    </row>
    <row r="12977" spans="14:17">
      <c r="N12977" s="30"/>
      <c r="Q12977" s="30"/>
    </row>
    <row r="12978" spans="14:17">
      <c r="N12978" s="30"/>
      <c r="Q12978" s="30"/>
    </row>
    <row r="12979" spans="14:17">
      <c r="N12979" s="30"/>
      <c r="Q12979" s="30"/>
    </row>
    <row r="12980" spans="14:17">
      <c r="N12980" s="30"/>
      <c r="Q12980" s="30"/>
    </row>
    <row r="12981" spans="14:17">
      <c r="N12981" s="30"/>
      <c r="Q12981" s="30"/>
    </row>
    <row r="12982" spans="14:17">
      <c r="N12982" s="30"/>
      <c r="Q12982" s="30"/>
    </row>
    <row r="12983" spans="14:17">
      <c r="N12983" s="30"/>
      <c r="Q12983" s="30"/>
    </row>
    <row r="12984" spans="14:17">
      <c r="N12984" s="30"/>
      <c r="Q12984" s="30"/>
    </row>
    <row r="12985" spans="14:17">
      <c r="N12985" s="30"/>
      <c r="Q12985" s="30"/>
    </row>
    <row r="12986" spans="14:17">
      <c r="N12986" s="30"/>
      <c r="Q12986" s="30"/>
    </row>
    <row r="12987" spans="14:17">
      <c r="N12987" s="30"/>
      <c r="Q12987" s="30"/>
    </row>
    <row r="12988" spans="14:17">
      <c r="N12988" s="30"/>
      <c r="Q12988" s="30"/>
    </row>
    <row r="12989" spans="14:17">
      <c r="N12989" s="30"/>
      <c r="Q12989" s="30"/>
    </row>
    <row r="12990" spans="14:17">
      <c r="N12990" s="30"/>
      <c r="Q12990" s="30"/>
    </row>
    <row r="12991" spans="14:17">
      <c r="N12991" s="30"/>
      <c r="Q12991" s="30"/>
    </row>
    <row r="12992" spans="14:17">
      <c r="N12992" s="30"/>
      <c r="Q12992" s="30"/>
    </row>
    <row r="12993" spans="14:17">
      <c r="N12993" s="30"/>
      <c r="Q12993" s="30"/>
    </row>
    <row r="12994" spans="14:17">
      <c r="N12994" s="30"/>
      <c r="Q12994" s="30"/>
    </row>
    <row r="12995" spans="14:17">
      <c r="N12995" s="30"/>
      <c r="Q12995" s="30"/>
    </row>
    <row r="12996" spans="14:17">
      <c r="N12996" s="30"/>
      <c r="Q12996" s="30"/>
    </row>
    <row r="12997" spans="14:17">
      <c r="N12997" s="30"/>
      <c r="Q12997" s="30"/>
    </row>
    <row r="12998" spans="14:17">
      <c r="N12998" s="30"/>
      <c r="Q12998" s="30"/>
    </row>
    <row r="12999" spans="14:17">
      <c r="N12999" s="30"/>
      <c r="Q12999" s="30"/>
    </row>
    <row r="13000" spans="14:17">
      <c r="N13000" s="30"/>
      <c r="Q13000" s="30"/>
    </row>
    <row r="13001" spans="14:17">
      <c r="N13001" s="30"/>
      <c r="Q13001" s="30"/>
    </row>
    <row r="13002" spans="14:17">
      <c r="N13002" s="30"/>
      <c r="Q13002" s="30"/>
    </row>
    <row r="13003" spans="14:17">
      <c r="N13003" s="30"/>
      <c r="Q13003" s="30"/>
    </row>
    <row r="13004" spans="14:17">
      <c r="N13004" s="30"/>
      <c r="Q13004" s="30"/>
    </row>
    <row r="13005" spans="14:17">
      <c r="N13005" s="30"/>
      <c r="Q13005" s="30"/>
    </row>
    <row r="13006" spans="14:17">
      <c r="N13006" s="30"/>
      <c r="Q13006" s="30"/>
    </row>
    <row r="13007" spans="14:17">
      <c r="N13007" s="30"/>
      <c r="Q13007" s="30"/>
    </row>
    <row r="13008" spans="14:17">
      <c r="N13008" s="30"/>
      <c r="Q13008" s="30"/>
    </row>
    <row r="13009" spans="14:17">
      <c r="N13009" s="30"/>
      <c r="Q13009" s="30"/>
    </row>
    <row r="13010" spans="14:17">
      <c r="N13010" s="30"/>
      <c r="Q13010" s="30"/>
    </row>
    <row r="13011" spans="14:17">
      <c r="N13011" s="30"/>
      <c r="Q13011" s="30"/>
    </row>
    <row r="13012" spans="14:17">
      <c r="N13012" s="30"/>
      <c r="Q13012" s="30"/>
    </row>
    <row r="13013" spans="14:17">
      <c r="N13013" s="30"/>
      <c r="Q13013" s="30"/>
    </row>
    <row r="13014" spans="14:17">
      <c r="N13014" s="30"/>
      <c r="Q13014" s="30"/>
    </row>
    <row r="13015" spans="14:17">
      <c r="N13015" s="30"/>
      <c r="Q13015" s="30"/>
    </row>
    <row r="13016" spans="14:17">
      <c r="N13016" s="30"/>
      <c r="Q13016" s="30"/>
    </row>
    <row r="13017" spans="14:17">
      <c r="N13017" s="30"/>
      <c r="Q13017" s="30"/>
    </row>
    <row r="13018" spans="14:17">
      <c r="N13018" s="30"/>
      <c r="Q13018" s="30"/>
    </row>
    <row r="13019" spans="14:17">
      <c r="N13019" s="30"/>
      <c r="Q13019" s="30"/>
    </row>
    <row r="13020" spans="14:17">
      <c r="N13020" s="30"/>
      <c r="Q13020" s="30"/>
    </row>
    <row r="13021" spans="14:17">
      <c r="N13021" s="30"/>
      <c r="Q13021" s="30"/>
    </row>
    <row r="13022" spans="14:17">
      <c r="N13022" s="30"/>
      <c r="Q13022" s="30"/>
    </row>
    <row r="13023" spans="14:17">
      <c r="N13023" s="30"/>
      <c r="Q13023" s="30"/>
    </row>
    <row r="13024" spans="14:17">
      <c r="N13024" s="30"/>
      <c r="Q13024" s="30"/>
    </row>
    <row r="13025" spans="14:17">
      <c r="N13025" s="30"/>
      <c r="Q13025" s="30"/>
    </row>
    <row r="13026" spans="14:17">
      <c r="N13026" s="30"/>
      <c r="Q13026" s="30"/>
    </row>
    <row r="13027" spans="14:17">
      <c r="N13027" s="30"/>
      <c r="Q13027" s="30"/>
    </row>
    <row r="13028" spans="14:17">
      <c r="N13028" s="30"/>
      <c r="Q13028" s="30"/>
    </row>
    <row r="13029" spans="14:17">
      <c r="N13029" s="30"/>
      <c r="Q13029" s="30"/>
    </row>
    <row r="13030" spans="14:17">
      <c r="N13030" s="30"/>
      <c r="Q13030" s="30"/>
    </row>
    <row r="13031" spans="14:17">
      <c r="N13031" s="30"/>
      <c r="Q13031" s="30"/>
    </row>
    <row r="13032" spans="14:17">
      <c r="N13032" s="30"/>
      <c r="Q13032" s="30"/>
    </row>
    <row r="13033" spans="14:17">
      <c r="N13033" s="30"/>
      <c r="Q13033" s="30"/>
    </row>
    <row r="13034" spans="14:17">
      <c r="N13034" s="30"/>
      <c r="Q13034" s="30"/>
    </row>
    <row r="13035" spans="14:17">
      <c r="N13035" s="30"/>
      <c r="Q13035" s="30"/>
    </row>
    <row r="13036" spans="14:17">
      <c r="N13036" s="30"/>
      <c r="Q13036" s="30"/>
    </row>
    <row r="13037" spans="14:17">
      <c r="N13037" s="30"/>
      <c r="Q13037" s="30"/>
    </row>
    <row r="13038" spans="14:17">
      <c r="N13038" s="30"/>
      <c r="Q13038" s="30"/>
    </row>
    <row r="13039" spans="14:17">
      <c r="N13039" s="30"/>
      <c r="Q13039" s="30"/>
    </row>
    <row r="13040" spans="14:17">
      <c r="N13040" s="30"/>
      <c r="Q13040" s="30"/>
    </row>
    <row r="13041" spans="14:17">
      <c r="N13041" s="30"/>
      <c r="Q13041" s="30"/>
    </row>
    <row r="13042" spans="14:17">
      <c r="N13042" s="30"/>
      <c r="Q13042" s="30"/>
    </row>
    <row r="13043" spans="14:17">
      <c r="N13043" s="30"/>
      <c r="Q13043" s="30"/>
    </row>
    <row r="13044" spans="14:17">
      <c r="N13044" s="30"/>
      <c r="Q13044" s="30"/>
    </row>
    <row r="13045" spans="14:17">
      <c r="N13045" s="30"/>
      <c r="Q13045" s="30"/>
    </row>
    <row r="13046" spans="14:17">
      <c r="N13046" s="30"/>
      <c r="Q13046" s="30"/>
    </row>
    <row r="13047" spans="14:17">
      <c r="N13047" s="30"/>
      <c r="Q13047" s="30"/>
    </row>
    <row r="13048" spans="14:17">
      <c r="N13048" s="30"/>
      <c r="Q13048" s="30"/>
    </row>
    <row r="13049" spans="14:17">
      <c r="N13049" s="30"/>
      <c r="Q13049" s="30"/>
    </row>
    <row r="13050" spans="14:17">
      <c r="N13050" s="30"/>
      <c r="Q13050" s="30"/>
    </row>
    <row r="13051" spans="14:17">
      <c r="N13051" s="30"/>
      <c r="Q13051" s="30"/>
    </row>
    <row r="13052" spans="14:17">
      <c r="N13052" s="30"/>
      <c r="Q13052" s="30"/>
    </row>
    <row r="13053" spans="14:17">
      <c r="N13053" s="30"/>
      <c r="Q13053" s="30"/>
    </row>
    <row r="13054" spans="14:17">
      <c r="N13054" s="30"/>
      <c r="Q13054" s="30"/>
    </row>
    <row r="13055" spans="14:17">
      <c r="N13055" s="30"/>
      <c r="Q13055" s="30"/>
    </row>
    <row r="13056" spans="14:17">
      <c r="N13056" s="30"/>
      <c r="Q13056" s="30"/>
    </row>
    <row r="13057" spans="14:17">
      <c r="N13057" s="30"/>
      <c r="Q13057" s="30"/>
    </row>
    <row r="13058" spans="14:17">
      <c r="N13058" s="30"/>
      <c r="Q13058" s="30"/>
    </row>
    <row r="13059" spans="14:17">
      <c r="N13059" s="30"/>
      <c r="Q13059" s="30"/>
    </row>
    <row r="13060" spans="14:17">
      <c r="N13060" s="30"/>
      <c r="Q13060" s="30"/>
    </row>
    <row r="13061" spans="14:17">
      <c r="N13061" s="30"/>
      <c r="Q13061" s="30"/>
    </row>
    <row r="13062" spans="14:17">
      <c r="N13062" s="30"/>
      <c r="Q13062" s="30"/>
    </row>
    <row r="13063" spans="14:17">
      <c r="N13063" s="30"/>
      <c r="Q13063" s="30"/>
    </row>
    <row r="13064" spans="14:17">
      <c r="N13064" s="30"/>
      <c r="Q13064" s="30"/>
    </row>
    <row r="13065" spans="14:17">
      <c r="N13065" s="30"/>
      <c r="Q13065" s="30"/>
    </row>
    <row r="13066" spans="14:17">
      <c r="N13066" s="30"/>
      <c r="Q13066" s="30"/>
    </row>
    <row r="13067" spans="14:17">
      <c r="N13067" s="30"/>
      <c r="Q13067" s="30"/>
    </row>
    <row r="13068" spans="14:17">
      <c r="N13068" s="30"/>
      <c r="Q13068" s="30"/>
    </row>
    <row r="13069" spans="14:17">
      <c r="N13069" s="30"/>
      <c r="Q13069" s="30"/>
    </row>
    <row r="13070" spans="14:17">
      <c r="N13070" s="30"/>
      <c r="Q13070" s="30"/>
    </row>
    <row r="13071" spans="14:17">
      <c r="N13071" s="30"/>
      <c r="Q13071" s="30"/>
    </row>
    <row r="13072" spans="14:17">
      <c r="N13072" s="30"/>
      <c r="Q13072" s="30"/>
    </row>
    <row r="13073" spans="14:17">
      <c r="N13073" s="30"/>
      <c r="Q13073" s="30"/>
    </row>
    <row r="13074" spans="14:17">
      <c r="N13074" s="30"/>
      <c r="Q13074" s="30"/>
    </row>
    <row r="13075" spans="14:17">
      <c r="N13075" s="30"/>
      <c r="Q13075" s="30"/>
    </row>
    <row r="13076" spans="14:17">
      <c r="N13076" s="30"/>
      <c r="Q13076" s="30"/>
    </row>
    <row r="13077" spans="14:17">
      <c r="N13077" s="30"/>
      <c r="Q13077" s="30"/>
    </row>
    <row r="13078" spans="14:17">
      <c r="N13078" s="30"/>
      <c r="Q13078" s="30"/>
    </row>
    <row r="13079" spans="14:17">
      <c r="N13079" s="30"/>
      <c r="Q13079" s="30"/>
    </row>
    <row r="13080" spans="14:17">
      <c r="N13080" s="30"/>
      <c r="Q13080" s="30"/>
    </row>
    <row r="13081" spans="14:17">
      <c r="N13081" s="30"/>
      <c r="Q13081" s="30"/>
    </row>
    <row r="13082" spans="14:17">
      <c r="N13082" s="30"/>
      <c r="Q13082" s="30"/>
    </row>
    <row r="13083" spans="14:17">
      <c r="N13083" s="30"/>
      <c r="Q13083" s="30"/>
    </row>
    <row r="13084" spans="14:17">
      <c r="N13084" s="30"/>
      <c r="Q13084" s="30"/>
    </row>
    <row r="13085" spans="14:17">
      <c r="N13085" s="30"/>
      <c r="Q13085" s="30"/>
    </row>
    <row r="13086" spans="14:17">
      <c r="N13086" s="30"/>
      <c r="Q13086" s="30"/>
    </row>
    <row r="13087" spans="14:17">
      <c r="N13087" s="30"/>
      <c r="Q13087" s="30"/>
    </row>
    <row r="13088" spans="14:17">
      <c r="N13088" s="30"/>
      <c r="Q13088" s="30"/>
    </row>
    <row r="13089" spans="14:17">
      <c r="N13089" s="30"/>
      <c r="Q13089" s="30"/>
    </row>
    <row r="13090" spans="14:17">
      <c r="N13090" s="30"/>
      <c r="Q13090" s="30"/>
    </row>
    <row r="13091" spans="14:17">
      <c r="N13091" s="30"/>
      <c r="Q13091" s="30"/>
    </row>
    <row r="13092" spans="14:17">
      <c r="N13092" s="30"/>
      <c r="Q13092" s="30"/>
    </row>
    <row r="13093" spans="14:17">
      <c r="N13093" s="30"/>
      <c r="Q13093" s="30"/>
    </row>
    <row r="13094" spans="14:17">
      <c r="N13094" s="30"/>
      <c r="Q13094" s="30"/>
    </row>
    <row r="13095" spans="14:17">
      <c r="N13095" s="30"/>
      <c r="Q13095" s="30"/>
    </row>
    <row r="13096" spans="14:17">
      <c r="N13096" s="30"/>
      <c r="Q13096" s="30"/>
    </row>
    <row r="13097" spans="14:17">
      <c r="N13097" s="30"/>
      <c r="Q13097" s="30"/>
    </row>
    <row r="13098" spans="14:17">
      <c r="N13098" s="30"/>
      <c r="Q13098" s="30"/>
    </row>
    <row r="13099" spans="14:17">
      <c r="N13099" s="30"/>
      <c r="Q13099" s="30"/>
    </row>
    <row r="13100" spans="14:17">
      <c r="N13100" s="30"/>
      <c r="Q13100" s="30"/>
    </row>
    <row r="13101" spans="14:17">
      <c r="N13101" s="30"/>
      <c r="Q13101" s="30"/>
    </row>
    <row r="13102" spans="14:17">
      <c r="N13102" s="30"/>
      <c r="Q13102" s="30"/>
    </row>
    <row r="13103" spans="14:17">
      <c r="N13103" s="30"/>
      <c r="Q13103" s="30"/>
    </row>
    <row r="13104" spans="14:17">
      <c r="N13104" s="30"/>
      <c r="Q13104" s="30"/>
    </row>
    <row r="13105" spans="14:17">
      <c r="N13105" s="30"/>
      <c r="Q13105" s="30"/>
    </row>
    <row r="13106" spans="14:17">
      <c r="N13106" s="30"/>
      <c r="Q13106" s="30"/>
    </row>
    <row r="13107" spans="14:17">
      <c r="N13107" s="30"/>
      <c r="Q13107" s="30"/>
    </row>
    <row r="13108" spans="14:17">
      <c r="N13108" s="30"/>
      <c r="Q13108" s="30"/>
    </row>
    <row r="13109" spans="14:17">
      <c r="N13109" s="30"/>
      <c r="Q13109" s="30"/>
    </row>
    <row r="13110" spans="14:17">
      <c r="N13110" s="30"/>
      <c r="Q13110" s="30"/>
    </row>
    <row r="13111" spans="14:17">
      <c r="N13111" s="30"/>
      <c r="Q13111" s="30"/>
    </row>
    <row r="13112" spans="14:17">
      <c r="N13112" s="30"/>
      <c r="Q13112" s="30"/>
    </row>
    <row r="13113" spans="14:17">
      <c r="N13113" s="30"/>
      <c r="Q13113" s="30"/>
    </row>
    <row r="13114" spans="14:17">
      <c r="N13114" s="30"/>
      <c r="Q13114" s="30"/>
    </row>
    <row r="13115" spans="14:17">
      <c r="N13115" s="30"/>
      <c r="Q13115" s="30"/>
    </row>
    <row r="13116" spans="14:17">
      <c r="N13116" s="30"/>
      <c r="Q13116" s="30"/>
    </row>
    <row r="13117" spans="14:17">
      <c r="N13117" s="30"/>
      <c r="Q13117" s="30"/>
    </row>
    <row r="13118" spans="14:17">
      <c r="N13118" s="30"/>
      <c r="Q13118" s="30"/>
    </row>
    <row r="13119" spans="14:17">
      <c r="N13119" s="30"/>
      <c r="Q13119" s="30"/>
    </row>
    <row r="13120" spans="14:17">
      <c r="N13120" s="30"/>
      <c r="Q13120" s="30"/>
    </row>
    <row r="13121" spans="14:17">
      <c r="N13121" s="30"/>
      <c r="Q13121" s="30"/>
    </row>
    <row r="13122" spans="14:17">
      <c r="N13122" s="30"/>
      <c r="Q13122" s="30"/>
    </row>
    <row r="13123" spans="14:17">
      <c r="N13123" s="30"/>
      <c r="Q13123" s="30"/>
    </row>
    <row r="13124" spans="14:17">
      <c r="N13124" s="30"/>
      <c r="Q13124" s="30"/>
    </row>
    <row r="13125" spans="14:17">
      <c r="N13125" s="30"/>
      <c r="Q13125" s="30"/>
    </row>
    <row r="13126" spans="14:17">
      <c r="N13126" s="30"/>
      <c r="Q13126" s="30"/>
    </row>
    <row r="13127" spans="14:17">
      <c r="N13127" s="30"/>
      <c r="Q13127" s="30"/>
    </row>
    <row r="13128" spans="14:17">
      <c r="N13128" s="30"/>
      <c r="Q13128" s="30"/>
    </row>
    <row r="13129" spans="14:17">
      <c r="N13129" s="30"/>
      <c r="Q13129" s="30"/>
    </row>
    <row r="13130" spans="14:17">
      <c r="N13130" s="30"/>
      <c r="Q13130" s="30"/>
    </row>
    <row r="13131" spans="14:17">
      <c r="N13131" s="30"/>
      <c r="Q13131" s="30"/>
    </row>
    <row r="13132" spans="14:17">
      <c r="N13132" s="30"/>
      <c r="Q13132" s="30"/>
    </row>
    <row r="13133" spans="14:17">
      <c r="N13133" s="30"/>
      <c r="Q13133" s="30"/>
    </row>
    <row r="13134" spans="14:17">
      <c r="N13134" s="30"/>
      <c r="Q13134" s="30"/>
    </row>
    <row r="13135" spans="14:17">
      <c r="N13135" s="30"/>
      <c r="Q13135" s="30"/>
    </row>
    <row r="13136" spans="14:17">
      <c r="N13136" s="30"/>
      <c r="Q13136" s="30"/>
    </row>
    <row r="13137" spans="14:17">
      <c r="N13137" s="30"/>
      <c r="Q13137" s="30"/>
    </row>
    <row r="13138" spans="14:17">
      <c r="N13138" s="30"/>
      <c r="Q13138" s="30"/>
    </row>
    <row r="13139" spans="14:17">
      <c r="N13139" s="30"/>
      <c r="Q13139" s="30"/>
    </row>
    <row r="13140" spans="14:17">
      <c r="N13140" s="30"/>
      <c r="Q13140" s="30"/>
    </row>
    <row r="13141" spans="14:17">
      <c r="N13141" s="30"/>
      <c r="Q13141" s="30"/>
    </row>
    <row r="13142" spans="14:17">
      <c r="N13142" s="30"/>
      <c r="Q13142" s="30"/>
    </row>
    <row r="13143" spans="14:17">
      <c r="N13143" s="30"/>
      <c r="Q13143" s="30"/>
    </row>
    <row r="13144" spans="14:17">
      <c r="N13144" s="30"/>
      <c r="Q13144" s="30"/>
    </row>
    <row r="13145" spans="14:17">
      <c r="N13145" s="30"/>
      <c r="Q13145" s="30"/>
    </row>
    <row r="13146" spans="14:17">
      <c r="N13146" s="30"/>
      <c r="Q13146" s="30"/>
    </row>
    <row r="13147" spans="14:17">
      <c r="N13147" s="30"/>
      <c r="Q13147" s="30"/>
    </row>
    <row r="13148" spans="14:17">
      <c r="N13148" s="30"/>
      <c r="Q13148" s="30"/>
    </row>
    <row r="13149" spans="14:17">
      <c r="N13149" s="30"/>
      <c r="Q13149" s="30"/>
    </row>
    <row r="13150" spans="14:17">
      <c r="N13150" s="30"/>
      <c r="Q13150" s="30"/>
    </row>
    <row r="13151" spans="14:17">
      <c r="N13151" s="30"/>
      <c r="Q13151" s="30"/>
    </row>
    <row r="13152" spans="14:17">
      <c r="N13152" s="30"/>
      <c r="Q13152" s="30"/>
    </row>
    <row r="13153" spans="14:17">
      <c r="N13153" s="30"/>
      <c r="Q13153" s="30"/>
    </row>
    <row r="13154" spans="14:17">
      <c r="N13154" s="30"/>
      <c r="Q13154" s="30"/>
    </row>
    <row r="13155" spans="14:17">
      <c r="N13155" s="30"/>
      <c r="Q13155" s="30"/>
    </row>
    <row r="13156" spans="14:17">
      <c r="N13156" s="30"/>
      <c r="Q13156" s="30"/>
    </row>
    <row r="13157" spans="14:17">
      <c r="N13157" s="30"/>
      <c r="Q13157" s="30"/>
    </row>
    <row r="13158" spans="14:17">
      <c r="N13158" s="30"/>
      <c r="Q13158" s="30"/>
    </row>
    <row r="13159" spans="14:17">
      <c r="N13159" s="30"/>
      <c r="Q13159" s="30"/>
    </row>
    <row r="13160" spans="14:17">
      <c r="N13160" s="30"/>
      <c r="Q13160" s="30"/>
    </row>
    <row r="13161" spans="14:17">
      <c r="N13161" s="30"/>
      <c r="Q13161" s="30"/>
    </row>
    <row r="13162" spans="14:17">
      <c r="N13162" s="30"/>
      <c r="Q13162" s="30"/>
    </row>
    <row r="13163" spans="14:17">
      <c r="N13163" s="30"/>
      <c r="Q13163" s="30"/>
    </row>
    <row r="13164" spans="14:17">
      <c r="N13164" s="30"/>
      <c r="Q13164" s="30"/>
    </row>
    <row r="13165" spans="14:17">
      <c r="N13165" s="30"/>
      <c r="Q13165" s="30"/>
    </row>
    <row r="13166" spans="14:17">
      <c r="N13166" s="30"/>
      <c r="Q13166" s="30"/>
    </row>
    <row r="13167" spans="14:17">
      <c r="N13167" s="30"/>
      <c r="Q13167" s="30"/>
    </row>
    <row r="13168" spans="14:17">
      <c r="N13168" s="30"/>
      <c r="Q13168" s="30"/>
    </row>
    <row r="13169" spans="14:17">
      <c r="N13169" s="30"/>
      <c r="Q13169" s="30"/>
    </row>
    <row r="13170" spans="14:17">
      <c r="N13170" s="30"/>
      <c r="Q13170" s="30"/>
    </row>
    <row r="13171" spans="14:17">
      <c r="N13171" s="30"/>
      <c r="Q13171" s="30"/>
    </row>
    <row r="13172" spans="14:17">
      <c r="N13172" s="30"/>
      <c r="Q13172" s="30"/>
    </row>
    <row r="13173" spans="14:17">
      <c r="N13173" s="30"/>
      <c r="Q13173" s="30"/>
    </row>
    <row r="13174" spans="14:17">
      <c r="N13174" s="30"/>
      <c r="Q13174" s="30"/>
    </row>
    <row r="13175" spans="14:17">
      <c r="N13175" s="30"/>
      <c r="Q13175" s="30"/>
    </row>
    <row r="13176" spans="14:17">
      <c r="N13176" s="30"/>
      <c r="Q13176" s="30"/>
    </row>
    <row r="13177" spans="14:17">
      <c r="N13177" s="30"/>
      <c r="Q13177" s="30"/>
    </row>
    <row r="13178" spans="14:17">
      <c r="N13178" s="30"/>
      <c r="Q13178" s="30"/>
    </row>
    <row r="13179" spans="14:17">
      <c r="N13179" s="30"/>
      <c r="Q13179" s="30"/>
    </row>
    <row r="13180" spans="14:17">
      <c r="N13180" s="30"/>
      <c r="Q13180" s="30"/>
    </row>
    <row r="13181" spans="14:17">
      <c r="N13181" s="30"/>
      <c r="Q13181" s="30"/>
    </row>
    <row r="13182" spans="14:17">
      <c r="N13182" s="30"/>
      <c r="Q13182" s="30"/>
    </row>
    <row r="13183" spans="14:17">
      <c r="N13183" s="30"/>
      <c r="Q13183" s="30"/>
    </row>
    <row r="13184" spans="14:17">
      <c r="N13184" s="30"/>
      <c r="Q13184" s="30"/>
    </row>
    <row r="13185" spans="14:17">
      <c r="N13185" s="30"/>
      <c r="Q13185" s="30"/>
    </row>
    <row r="13186" spans="14:17">
      <c r="N13186" s="30"/>
      <c r="Q13186" s="30"/>
    </row>
    <row r="13187" spans="14:17">
      <c r="N13187" s="30"/>
      <c r="Q13187" s="30"/>
    </row>
    <row r="13188" spans="14:17">
      <c r="N13188" s="30"/>
      <c r="Q13188" s="30"/>
    </row>
    <row r="13189" spans="14:17">
      <c r="N13189" s="30"/>
      <c r="Q13189" s="30"/>
    </row>
    <row r="13190" spans="14:17">
      <c r="N13190" s="30"/>
      <c r="Q13190" s="30"/>
    </row>
    <row r="13191" spans="14:17">
      <c r="N13191" s="30"/>
      <c r="Q13191" s="30"/>
    </row>
    <row r="13192" spans="14:17">
      <c r="N13192" s="30"/>
      <c r="Q13192" s="30"/>
    </row>
    <row r="13193" spans="14:17">
      <c r="N13193" s="30"/>
      <c r="Q13193" s="30"/>
    </row>
    <row r="13194" spans="14:17">
      <c r="N13194" s="30"/>
      <c r="Q13194" s="30"/>
    </row>
    <row r="13195" spans="14:17">
      <c r="N13195" s="30"/>
      <c r="Q13195" s="30"/>
    </row>
    <row r="13196" spans="14:17">
      <c r="N13196" s="30"/>
      <c r="Q13196" s="30"/>
    </row>
    <row r="13197" spans="14:17">
      <c r="N13197" s="30"/>
      <c r="Q13197" s="30"/>
    </row>
    <row r="13198" spans="14:17">
      <c r="N13198" s="30"/>
      <c r="Q13198" s="30"/>
    </row>
    <row r="13199" spans="14:17">
      <c r="N13199" s="30"/>
      <c r="Q13199" s="30"/>
    </row>
    <row r="13200" spans="14:17">
      <c r="N13200" s="30"/>
      <c r="Q13200" s="30"/>
    </row>
    <row r="13201" spans="14:17">
      <c r="N13201" s="30"/>
      <c r="Q13201" s="30"/>
    </row>
    <row r="13202" spans="14:17">
      <c r="N13202" s="30"/>
      <c r="Q13202" s="30"/>
    </row>
    <row r="13203" spans="14:17">
      <c r="N13203" s="30"/>
      <c r="Q13203" s="30"/>
    </row>
    <row r="13204" spans="14:17">
      <c r="N13204" s="30"/>
      <c r="Q13204" s="30"/>
    </row>
    <row r="13205" spans="14:17">
      <c r="N13205" s="30"/>
      <c r="Q13205" s="30"/>
    </row>
    <row r="13206" spans="14:17">
      <c r="N13206" s="30"/>
      <c r="Q13206" s="30"/>
    </row>
    <row r="13207" spans="14:17">
      <c r="N13207" s="30"/>
      <c r="Q13207" s="30"/>
    </row>
    <row r="13208" spans="14:17">
      <c r="N13208" s="30"/>
      <c r="Q13208" s="30"/>
    </row>
    <row r="13209" spans="14:17">
      <c r="N13209" s="30"/>
      <c r="Q13209" s="30"/>
    </row>
    <row r="13210" spans="14:17">
      <c r="N13210" s="30"/>
      <c r="Q13210" s="30"/>
    </row>
    <row r="13211" spans="14:17">
      <c r="N13211" s="30"/>
      <c r="Q13211" s="30"/>
    </row>
    <row r="13212" spans="14:17">
      <c r="N13212" s="30"/>
      <c r="Q13212" s="30"/>
    </row>
    <row r="13213" spans="14:17">
      <c r="N13213" s="30"/>
      <c r="Q13213" s="30"/>
    </row>
    <row r="13214" spans="14:17">
      <c r="N13214" s="30"/>
      <c r="Q13214" s="30"/>
    </row>
    <row r="13215" spans="14:17">
      <c r="N13215" s="30"/>
      <c r="Q13215" s="30"/>
    </row>
    <row r="13216" spans="14:17">
      <c r="N13216" s="30"/>
      <c r="Q13216" s="30"/>
    </row>
    <row r="13217" spans="14:17">
      <c r="N13217" s="30"/>
      <c r="Q13217" s="30"/>
    </row>
    <row r="13218" spans="14:17">
      <c r="N13218" s="30"/>
      <c r="Q13218" s="30"/>
    </row>
    <row r="13219" spans="14:17">
      <c r="N13219" s="30"/>
      <c r="Q13219" s="30"/>
    </row>
    <row r="13220" spans="14:17">
      <c r="N13220" s="30"/>
      <c r="Q13220" s="30"/>
    </row>
    <row r="13221" spans="14:17">
      <c r="N13221" s="30"/>
      <c r="Q13221" s="30"/>
    </row>
    <row r="13222" spans="14:17">
      <c r="N13222" s="30"/>
      <c r="Q13222" s="30"/>
    </row>
    <row r="13223" spans="14:17">
      <c r="N13223" s="30"/>
      <c r="Q13223" s="30"/>
    </row>
    <row r="13224" spans="14:17">
      <c r="N13224" s="30"/>
      <c r="Q13224" s="30"/>
    </row>
    <row r="13225" spans="14:17">
      <c r="N13225" s="30"/>
      <c r="Q13225" s="30"/>
    </row>
    <row r="13226" spans="14:17">
      <c r="N13226" s="30"/>
      <c r="Q13226" s="30"/>
    </row>
    <row r="13227" spans="14:17">
      <c r="N13227" s="30"/>
      <c r="Q13227" s="30"/>
    </row>
    <row r="13228" spans="14:17">
      <c r="N13228" s="30"/>
      <c r="Q13228" s="30"/>
    </row>
    <row r="13229" spans="14:17">
      <c r="N13229" s="30"/>
      <c r="Q13229" s="30"/>
    </row>
    <row r="13230" spans="14:17">
      <c r="N13230" s="30"/>
      <c r="Q13230" s="30"/>
    </row>
    <row r="13231" spans="14:17">
      <c r="N13231" s="30"/>
      <c r="Q13231" s="30"/>
    </row>
    <row r="13232" spans="14:17">
      <c r="N13232" s="30"/>
      <c r="Q13232" s="30"/>
    </row>
    <row r="13233" spans="14:17">
      <c r="N13233" s="30"/>
      <c r="Q13233" s="30"/>
    </row>
    <row r="13234" spans="14:17">
      <c r="N13234" s="30"/>
      <c r="Q13234" s="30"/>
    </row>
    <row r="13235" spans="14:17">
      <c r="N13235" s="30"/>
      <c r="Q13235" s="30"/>
    </row>
    <row r="13236" spans="14:17">
      <c r="N13236" s="30"/>
      <c r="Q13236" s="30"/>
    </row>
    <row r="13237" spans="14:17">
      <c r="N13237" s="30"/>
      <c r="Q13237" s="30"/>
    </row>
    <row r="13238" spans="14:17">
      <c r="N13238" s="30"/>
      <c r="Q13238" s="30"/>
    </row>
    <row r="13239" spans="14:17">
      <c r="N13239" s="30"/>
      <c r="Q13239" s="30"/>
    </row>
    <row r="13240" spans="14:17">
      <c r="N13240" s="30"/>
      <c r="Q13240" s="30"/>
    </row>
    <row r="13241" spans="14:17">
      <c r="N13241" s="30"/>
      <c r="Q13241" s="30"/>
    </row>
    <row r="13242" spans="14:17">
      <c r="N13242" s="30"/>
      <c r="Q13242" s="30"/>
    </row>
    <row r="13243" spans="14:17">
      <c r="N13243" s="30"/>
      <c r="Q13243" s="30"/>
    </row>
    <row r="13244" spans="14:17">
      <c r="N13244" s="30"/>
      <c r="Q13244" s="30"/>
    </row>
    <row r="13245" spans="14:17">
      <c r="N13245" s="30"/>
      <c r="Q13245" s="30"/>
    </row>
    <row r="13246" spans="14:17">
      <c r="N13246" s="30"/>
      <c r="Q13246" s="30"/>
    </row>
    <row r="13247" spans="14:17">
      <c r="N13247" s="30"/>
      <c r="Q13247" s="30"/>
    </row>
    <row r="13248" spans="14:17">
      <c r="N13248" s="30"/>
      <c r="Q13248" s="30"/>
    </row>
    <row r="13249" spans="14:17">
      <c r="N13249" s="30"/>
      <c r="Q13249" s="30"/>
    </row>
    <row r="13250" spans="14:17">
      <c r="N13250" s="30"/>
      <c r="Q13250" s="30"/>
    </row>
    <row r="13251" spans="14:17">
      <c r="N13251" s="30"/>
      <c r="Q13251" s="30"/>
    </row>
    <row r="13252" spans="14:17">
      <c r="N13252" s="30"/>
      <c r="Q13252" s="30"/>
    </row>
    <row r="13253" spans="14:17">
      <c r="N13253" s="30"/>
      <c r="Q13253" s="30"/>
    </row>
    <row r="13254" spans="14:17">
      <c r="N13254" s="30"/>
      <c r="Q13254" s="30"/>
    </row>
    <row r="13255" spans="14:17">
      <c r="N13255" s="30"/>
      <c r="Q13255" s="30"/>
    </row>
    <row r="13256" spans="14:17">
      <c r="N13256" s="30"/>
      <c r="Q13256" s="30"/>
    </row>
    <row r="13257" spans="14:17">
      <c r="N13257" s="30"/>
      <c r="Q13257" s="30"/>
    </row>
    <row r="13258" spans="14:17">
      <c r="N13258" s="30"/>
      <c r="Q13258" s="30"/>
    </row>
    <row r="13259" spans="14:17">
      <c r="N13259" s="30"/>
      <c r="Q13259" s="30"/>
    </row>
    <row r="13260" spans="14:17">
      <c r="N13260" s="30"/>
      <c r="Q13260" s="30"/>
    </row>
    <row r="13261" spans="14:17">
      <c r="N13261" s="30"/>
      <c r="Q13261" s="30"/>
    </row>
    <row r="13262" spans="14:17">
      <c r="N13262" s="30"/>
      <c r="Q13262" s="30"/>
    </row>
    <row r="13263" spans="14:17">
      <c r="N13263" s="30"/>
      <c r="Q13263" s="30"/>
    </row>
    <row r="13264" spans="14:17">
      <c r="N13264" s="30"/>
      <c r="Q13264" s="30"/>
    </row>
    <row r="13265" spans="14:17">
      <c r="N13265" s="30"/>
      <c r="Q13265" s="30"/>
    </row>
    <row r="13266" spans="14:17">
      <c r="N13266" s="30"/>
      <c r="Q13266" s="30"/>
    </row>
    <row r="13267" spans="14:17">
      <c r="N13267" s="30"/>
      <c r="Q13267" s="30"/>
    </row>
    <row r="13268" spans="14:17">
      <c r="N13268" s="30"/>
      <c r="Q13268" s="30"/>
    </row>
    <row r="13269" spans="14:17">
      <c r="N13269" s="30"/>
      <c r="Q13269" s="30"/>
    </row>
    <row r="13270" spans="14:17">
      <c r="N13270" s="30"/>
      <c r="Q13270" s="30"/>
    </row>
    <row r="13271" spans="14:17">
      <c r="N13271" s="30"/>
      <c r="Q13271" s="30"/>
    </row>
    <row r="13272" spans="14:17">
      <c r="N13272" s="30"/>
      <c r="Q13272" s="30"/>
    </row>
    <row r="13273" spans="14:17">
      <c r="N13273" s="30"/>
      <c r="Q13273" s="30"/>
    </row>
    <row r="13274" spans="14:17">
      <c r="N13274" s="30"/>
      <c r="Q13274" s="30"/>
    </row>
    <row r="13275" spans="14:17">
      <c r="N13275" s="30"/>
      <c r="Q13275" s="30"/>
    </row>
    <row r="13276" spans="14:17">
      <c r="N13276" s="30"/>
      <c r="Q13276" s="30"/>
    </row>
    <row r="13277" spans="14:17">
      <c r="N13277" s="30"/>
      <c r="Q13277" s="30"/>
    </row>
    <row r="13278" spans="14:17">
      <c r="N13278" s="30"/>
      <c r="Q13278" s="30"/>
    </row>
    <row r="13279" spans="14:17">
      <c r="N13279" s="30"/>
      <c r="Q13279" s="30"/>
    </row>
    <row r="13280" spans="14:17">
      <c r="N13280" s="30"/>
      <c r="Q13280" s="30"/>
    </row>
    <row r="13281" spans="14:17">
      <c r="N13281" s="30"/>
      <c r="Q13281" s="30"/>
    </row>
    <row r="13282" spans="14:17">
      <c r="N13282" s="30"/>
      <c r="Q13282" s="30"/>
    </row>
    <row r="13283" spans="14:17">
      <c r="N13283" s="30"/>
      <c r="Q13283" s="30"/>
    </row>
    <row r="13284" spans="14:17">
      <c r="N13284" s="30"/>
      <c r="Q13284" s="30"/>
    </row>
    <row r="13285" spans="14:17">
      <c r="N13285" s="30"/>
      <c r="Q13285" s="30"/>
    </row>
    <row r="13286" spans="14:17">
      <c r="N13286" s="30"/>
      <c r="Q13286" s="30"/>
    </row>
    <row r="13287" spans="14:17">
      <c r="N13287" s="30"/>
      <c r="Q13287" s="30"/>
    </row>
    <row r="13288" spans="14:17">
      <c r="N13288" s="30"/>
      <c r="Q13288" s="30"/>
    </row>
    <row r="13289" spans="14:17">
      <c r="N13289" s="30"/>
      <c r="Q13289" s="30"/>
    </row>
    <row r="13290" spans="14:17">
      <c r="N13290" s="30"/>
      <c r="Q13290" s="30"/>
    </row>
    <row r="13291" spans="14:17">
      <c r="N13291" s="30"/>
      <c r="Q13291" s="30"/>
    </row>
    <row r="13292" spans="14:17">
      <c r="N13292" s="30"/>
      <c r="Q13292" s="30"/>
    </row>
    <row r="13293" spans="14:17">
      <c r="N13293" s="30"/>
      <c r="Q13293" s="30"/>
    </row>
    <row r="13294" spans="14:17">
      <c r="N13294" s="30"/>
      <c r="Q13294" s="30"/>
    </row>
    <row r="13295" spans="14:17">
      <c r="N13295" s="30"/>
      <c r="Q13295" s="30"/>
    </row>
    <row r="13296" spans="14:17">
      <c r="N13296" s="30"/>
      <c r="Q13296" s="30"/>
    </row>
    <row r="13297" spans="14:17">
      <c r="N13297" s="30"/>
      <c r="Q13297" s="30"/>
    </row>
    <row r="13298" spans="14:17">
      <c r="N13298" s="30"/>
      <c r="Q13298" s="30"/>
    </row>
    <row r="13299" spans="14:17">
      <c r="N13299" s="30"/>
      <c r="Q13299" s="30"/>
    </row>
    <row r="13300" spans="14:17">
      <c r="N13300" s="30"/>
      <c r="Q13300" s="30"/>
    </row>
    <row r="13301" spans="14:17">
      <c r="N13301" s="30"/>
      <c r="Q13301" s="30"/>
    </row>
    <row r="13302" spans="14:17">
      <c r="N13302" s="30"/>
      <c r="Q13302" s="30"/>
    </row>
    <row r="13303" spans="14:17">
      <c r="N13303" s="30"/>
      <c r="Q13303" s="30"/>
    </row>
    <row r="13304" spans="14:17">
      <c r="N13304" s="30"/>
      <c r="Q13304" s="30"/>
    </row>
    <row r="13305" spans="14:17">
      <c r="N13305" s="30"/>
      <c r="Q13305" s="30"/>
    </row>
    <row r="13306" spans="14:17">
      <c r="N13306" s="30"/>
      <c r="Q13306" s="30"/>
    </row>
    <row r="13307" spans="14:17">
      <c r="N13307" s="30"/>
      <c r="Q13307" s="30"/>
    </row>
    <row r="13308" spans="14:17">
      <c r="N13308" s="30"/>
      <c r="Q13308" s="30"/>
    </row>
    <row r="13309" spans="14:17">
      <c r="N13309" s="30"/>
      <c r="Q13309" s="30"/>
    </row>
    <row r="13310" spans="14:17">
      <c r="N13310" s="30"/>
      <c r="Q13310" s="30"/>
    </row>
    <row r="13311" spans="14:17">
      <c r="N13311" s="30"/>
      <c r="Q13311" s="30"/>
    </row>
    <row r="13312" spans="14:17">
      <c r="N13312" s="30"/>
      <c r="Q13312" s="30"/>
    </row>
    <row r="13313" spans="14:17">
      <c r="N13313" s="30"/>
      <c r="Q13313" s="30"/>
    </row>
    <row r="13314" spans="14:17">
      <c r="N13314" s="30"/>
      <c r="Q13314" s="30"/>
    </row>
    <row r="13315" spans="14:17">
      <c r="N13315" s="30"/>
      <c r="Q13315" s="30"/>
    </row>
    <row r="13316" spans="14:17">
      <c r="N13316" s="30"/>
      <c r="Q13316" s="30"/>
    </row>
    <row r="13317" spans="14:17">
      <c r="N13317" s="30"/>
      <c r="Q13317" s="30"/>
    </row>
    <row r="13318" spans="14:17">
      <c r="N13318" s="30"/>
      <c r="Q13318" s="30"/>
    </row>
    <row r="13319" spans="14:17">
      <c r="N13319" s="30"/>
      <c r="Q13319" s="30"/>
    </row>
    <row r="13320" spans="14:17">
      <c r="N13320" s="30"/>
      <c r="Q13320" s="30"/>
    </row>
    <row r="13321" spans="14:17">
      <c r="N13321" s="30"/>
      <c r="Q13321" s="30"/>
    </row>
    <row r="13322" spans="14:17">
      <c r="N13322" s="30"/>
      <c r="Q13322" s="30"/>
    </row>
    <row r="13323" spans="14:17">
      <c r="N13323" s="30"/>
      <c r="Q13323" s="30"/>
    </row>
    <row r="13324" spans="14:17">
      <c r="N13324" s="30"/>
      <c r="Q13324" s="30"/>
    </row>
    <row r="13325" spans="14:17">
      <c r="N13325" s="30"/>
      <c r="Q13325" s="30"/>
    </row>
    <row r="13326" spans="14:17">
      <c r="N13326" s="30"/>
      <c r="Q13326" s="30"/>
    </row>
    <row r="13327" spans="14:17">
      <c r="N13327" s="30"/>
      <c r="Q13327" s="30"/>
    </row>
    <row r="13328" spans="14:17">
      <c r="N13328" s="30"/>
      <c r="Q13328" s="30"/>
    </row>
    <row r="13329" spans="14:17">
      <c r="N13329" s="30"/>
      <c r="Q13329" s="30"/>
    </row>
    <row r="13330" spans="14:17">
      <c r="N13330" s="30"/>
      <c r="Q13330" s="30"/>
    </row>
    <row r="13331" spans="14:17">
      <c r="N13331" s="30"/>
      <c r="Q13331" s="30"/>
    </row>
    <row r="13332" spans="14:17">
      <c r="N13332" s="30"/>
      <c r="Q13332" s="30"/>
    </row>
    <row r="13333" spans="14:17">
      <c r="N13333" s="30"/>
      <c r="Q13333" s="30"/>
    </row>
    <row r="13334" spans="14:17">
      <c r="N13334" s="30"/>
      <c r="Q13334" s="30"/>
    </row>
    <row r="13335" spans="14:17">
      <c r="N13335" s="30"/>
      <c r="Q13335" s="30"/>
    </row>
    <row r="13336" spans="14:17">
      <c r="N13336" s="30"/>
      <c r="Q13336" s="30"/>
    </row>
    <row r="13337" spans="14:17">
      <c r="N13337" s="30"/>
      <c r="Q13337" s="30"/>
    </row>
    <row r="13338" spans="14:17">
      <c r="N13338" s="30"/>
      <c r="Q13338" s="30"/>
    </row>
    <row r="13339" spans="14:17">
      <c r="N13339" s="30"/>
      <c r="Q13339" s="30"/>
    </row>
    <row r="13340" spans="14:17">
      <c r="N13340" s="30"/>
      <c r="Q13340" s="30"/>
    </row>
    <row r="13341" spans="14:17">
      <c r="N13341" s="30"/>
      <c r="Q13341" s="30"/>
    </row>
    <row r="13342" spans="14:17">
      <c r="N13342" s="30"/>
      <c r="Q13342" s="30"/>
    </row>
    <row r="13343" spans="14:17">
      <c r="N13343" s="30"/>
      <c r="Q13343" s="30"/>
    </row>
    <row r="13344" spans="14:17">
      <c r="N13344" s="30"/>
      <c r="Q13344" s="30"/>
    </row>
    <row r="13345" spans="14:17">
      <c r="N13345" s="30"/>
      <c r="Q13345" s="30"/>
    </row>
    <row r="13346" spans="14:17">
      <c r="N13346" s="30"/>
      <c r="Q13346" s="30"/>
    </row>
    <row r="13347" spans="14:17">
      <c r="N13347" s="30"/>
      <c r="Q13347" s="30"/>
    </row>
    <row r="13348" spans="14:17">
      <c r="N13348" s="30"/>
      <c r="Q13348" s="30"/>
    </row>
    <row r="13349" spans="14:17">
      <c r="N13349" s="30"/>
      <c r="Q13349" s="30"/>
    </row>
    <row r="13350" spans="14:17">
      <c r="N13350" s="30"/>
      <c r="Q13350" s="30"/>
    </row>
    <row r="13351" spans="14:17">
      <c r="N13351" s="30"/>
      <c r="Q13351" s="30"/>
    </row>
    <row r="13352" spans="14:17">
      <c r="N13352" s="30"/>
      <c r="Q13352" s="30"/>
    </row>
    <row r="13353" spans="14:17">
      <c r="N13353" s="30"/>
      <c r="Q13353" s="30"/>
    </row>
    <row r="13354" spans="14:17">
      <c r="N13354" s="30"/>
      <c r="Q13354" s="30"/>
    </row>
    <row r="13355" spans="14:17">
      <c r="N13355" s="30"/>
      <c r="Q13355" s="30"/>
    </row>
    <row r="13356" spans="14:17">
      <c r="N13356" s="30"/>
      <c r="Q13356" s="30"/>
    </row>
    <row r="13357" spans="14:17">
      <c r="N13357" s="30"/>
      <c r="Q13357" s="30"/>
    </row>
    <row r="13358" spans="14:17">
      <c r="N13358" s="30"/>
      <c r="Q13358" s="30"/>
    </row>
    <row r="13359" spans="14:17">
      <c r="N13359" s="30"/>
      <c r="Q13359" s="30"/>
    </row>
    <row r="13360" spans="14:17">
      <c r="N13360" s="30"/>
      <c r="Q13360" s="30"/>
    </row>
    <row r="13361" spans="14:17">
      <c r="N13361" s="30"/>
      <c r="Q13361" s="30"/>
    </row>
    <row r="13362" spans="14:17">
      <c r="N13362" s="30"/>
      <c r="Q13362" s="30"/>
    </row>
    <row r="13363" spans="14:17">
      <c r="N13363" s="30"/>
      <c r="Q13363" s="30"/>
    </row>
    <row r="13364" spans="14:17">
      <c r="N13364" s="30"/>
      <c r="Q13364" s="30"/>
    </row>
    <row r="13365" spans="14:17">
      <c r="N13365" s="30"/>
      <c r="Q13365" s="30"/>
    </row>
    <row r="13366" spans="14:17">
      <c r="N13366" s="30"/>
      <c r="Q13366" s="30"/>
    </row>
    <row r="13367" spans="14:17">
      <c r="N13367" s="30"/>
      <c r="Q13367" s="30"/>
    </row>
    <row r="13368" spans="14:17">
      <c r="N13368" s="30"/>
      <c r="Q13368" s="30"/>
    </row>
    <row r="13369" spans="14:17">
      <c r="N13369" s="30"/>
      <c r="Q13369" s="30"/>
    </row>
    <row r="13370" spans="14:17">
      <c r="N13370" s="30"/>
      <c r="Q13370" s="30"/>
    </row>
    <row r="13371" spans="14:17">
      <c r="N13371" s="30"/>
      <c r="Q13371" s="30"/>
    </row>
    <row r="13372" spans="14:17">
      <c r="N13372" s="30"/>
      <c r="Q13372" s="30"/>
    </row>
    <row r="13373" spans="14:17">
      <c r="N13373" s="30"/>
      <c r="Q13373" s="30"/>
    </row>
    <row r="13374" spans="14:17">
      <c r="N13374" s="30"/>
      <c r="Q13374" s="30"/>
    </row>
    <row r="13375" spans="14:17">
      <c r="N13375" s="30"/>
      <c r="Q13375" s="30"/>
    </row>
    <row r="13376" spans="14:17">
      <c r="N13376" s="30"/>
      <c r="Q13376" s="30"/>
    </row>
    <row r="13377" spans="14:17">
      <c r="N13377" s="30"/>
      <c r="Q13377" s="30"/>
    </row>
    <row r="13378" spans="14:17">
      <c r="N13378" s="30"/>
      <c r="Q13378" s="30"/>
    </row>
    <row r="13379" spans="14:17">
      <c r="N13379" s="30"/>
      <c r="Q13379" s="30"/>
    </row>
    <row r="13380" spans="14:17">
      <c r="N13380" s="30"/>
      <c r="Q13380" s="30"/>
    </row>
    <row r="13381" spans="14:17">
      <c r="N13381" s="30"/>
      <c r="Q13381" s="30"/>
    </row>
    <row r="13382" spans="14:17">
      <c r="N13382" s="30"/>
      <c r="Q13382" s="30"/>
    </row>
    <row r="13383" spans="14:17">
      <c r="N13383" s="30"/>
      <c r="Q13383" s="30"/>
    </row>
    <row r="13384" spans="14:17">
      <c r="N13384" s="30"/>
      <c r="Q13384" s="30"/>
    </row>
    <row r="13385" spans="14:17">
      <c r="N13385" s="30"/>
      <c r="Q13385" s="30"/>
    </row>
    <row r="13386" spans="14:17">
      <c r="N13386" s="30"/>
      <c r="Q13386" s="30"/>
    </row>
    <row r="13387" spans="14:17">
      <c r="N13387" s="30"/>
      <c r="Q13387" s="30"/>
    </row>
    <row r="13388" spans="14:17">
      <c r="N13388" s="30"/>
      <c r="Q13388" s="30"/>
    </row>
    <row r="13389" spans="14:17">
      <c r="N13389" s="30"/>
      <c r="Q13389" s="30"/>
    </row>
    <row r="13390" spans="14:17">
      <c r="N13390" s="30"/>
      <c r="Q13390" s="30"/>
    </row>
    <row r="13391" spans="14:17">
      <c r="N13391" s="30"/>
      <c r="Q13391" s="30"/>
    </row>
    <row r="13392" spans="14:17">
      <c r="N13392" s="30"/>
      <c r="Q13392" s="30"/>
    </row>
    <row r="13393" spans="14:17">
      <c r="N13393" s="30"/>
      <c r="Q13393" s="30"/>
    </row>
    <row r="13394" spans="14:17">
      <c r="N13394" s="30"/>
      <c r="Q13394" s="30"/>
    </row>
    <row r="13395" spans="14:17">
      <c r="N13395" s="30"/>
      <c r="Q13395" s="30"/>
    </row>
    <row r="13396" spans="14:17">
      <c r="N13396" s="30"/>
      <c r="Q13396" s="30"/>
    </row>
    <row r="13397" spans="14:17">
      <c r="N13397" s="30"/>
      <c r="Q13397" s="30"/>
    </row>
    <row r="13398" spans="14:17">
      <c r="N13398" s="30"/>
      <c r="Q13398" s="30"/>
    </row>
    <row r="13399" spans="14:17">
      <c r="N13399" s="30"/>
      <c r="Q13399" s="30"/>
    </row>
    <row r="13400" spans="14:17">
      <c r="N13400" s="30"/>
      <c r="Q13400" s="30"/>
    </row>
    <row r="13401" spans="14:17">
      <c r="N13401" s="30"/>
      <c r="Q13401" s="30"/>
    </row>
    <row r="13402" spans="14:17">
      <c r="N13402" s="30"/>
      <c r="Q13402" s="30"/>
    </row>
    <row r="13403" spans="14:17">
      <c r="N13403" s="30"/>
      <c r="Q13403" s="30"/>
    </row>
    <row r="13404" spans="14:17">
      <c r="N13404" s="30"/>
      <c r="Q13404" s="30"/>
    </row>
    <row r="13405" spans="14:17">
      <c r="N13405" s="30"/>
      <c r="Q13405" s="30"/>
    </row>
    <row r="13406" spans="14:17">
      <c r="N13406" s="30"/>
      <c r="Q13406" s="30"/>
    </row>
    <row r="13407" spans="14:17">
      <c r="N13407" s="30"/>
      <c r="Q13407" s="30"/>
    </row>
    <row r="13408" spans="14:17">
      <c r="N13408" s="30"/>
      <c r="Q13408" s="30"/>
    </row>
    <row r="13409" spans="14:17">
      <c r="N13409" s="30"/>
      <c r="Q13409" s="30"/>
    </row>
    <row r="13410" spans="14:17">
      <c r="N13410" s="30"/>
      <c r="Q13410" s="30"/>
    </row>
    <row r="13411" spans="14:17">
      <c r="N13411" s="30"/>
      <c r="Q13411" s="30"/>
    </row>
    <row r="13412" spans="14:17">
      <c r="N13412" s="30"/>
      <c r="Q13412" s="30"/>
    </row>
    <row r="13413" spans="14:17">
      <c r="N13413" s="30"/>
      <c r="Q13413" s="30"/>
    </row>
    <row r="13414" spans="14:17">
      <c r="N13414" s="30"/>
      <c r="Q13414" s="30"/>
    </row>
    <row r="13415" spans="14:17">
      <c r="N13415" s="30"/>
      <c r="Q13415" s="30"/>
    </row>
    <row r="13416" spans="14:17">
      <c r="N13416" s="30"/>
      <c r="Q13416" s="30"/>
    </row>
    <row r="13417" spans="14:17">
      <c r="N13417" s="30"/>
      <c r="Q13417" s="30"/>
    </row>
    <row r="13418" spans="14:17">
      <c r="N13418" s="30"/>
      <c r="Q13418" s="30"/>
    </row>
    <row r="13419" spans="14:17">
      <c r="N13419" s="30"/>
      <c r="Q13419" s="30"/>
    </row>
    <row r="13420" spans="14:17">
      <c r="N13420" s="30"/>
      <c r="Q13420" s="30"/>
    </row>
    <row r="13421" spans="14:17">
      <c r="N13421" s="30"/>
      <c r="Q13421" s="30"/>
    </row>
    <row r="13422" spans="14:17">
      <c r="N13422" s="30"/>
      <c r="Q13422" s="30"/>
    </row>
    <row r="13423" spans="14:17">
      <c r="N13423" s="30"/>
      <c r="Q13423" s="30"/>
    </row>
    <row r="13424" spans="14:17">
      <c r="N13424" s="30"/>
      <c r="Q13424" s="30"/>
    </row>
    <row r="13425" spans="14:17">
      <c r="N13425" s="30"/>
      <c r="Q13425" s="30"/>
    </row>
    <row r="13426" spans="14:17">
      <c r="N13426" s="30"/>
      <c r="Q13426" s="30"/>
    </row>
    <row r="13427" spans="14:17">
      <c r="N13427" s="30"/>
      <c r="Q13427" s="30"/>
    </row>
    <row r="13428" spans="14:17">
      <c r="N13428" s="30"/>
      <c r="Q13428" s="30"/>
    </row>
    <row r="13429" spans="14:17">
      <c r="N13429" s="30"/>
      <c r="Q13429" s="30"/>
    </row>
    <row r="13430" spans="14:17">
      <c r="N13430" s="30"/>
      <c r="Q13430" s="30"/>
    </row>
    <row r="13431" spans="14:17">
      <c r="N13431" s="30"/>
      <c r="Q13431" s="30"/>
    </row>
    <row r="13432" spans="14:17">
      <c r="N13432" s="30"/>
      <c r="Q13432" s="30"/>
    </row>
    <row r="13433" spans="14:17">
      <c r="N13433" s="30"/>
      <c r="Q13433" s="30"/>
    </row>
    <row r="13434" spans="14:17">
      <c r="N13434" s="30"/>
      <c r="Q13434" s="30"/>
    </row>
    <row r="13435" spans="14:17">
      <c r="N13435" s="30"/>
      <c r="Q13435" s="30"/>
    </row>
    <row r="13436" spans="14:17">
      <c r="N13436" s="30"/>
      <c r="Q13436" s="30"/>
    </row>
    <row r="13437" spans="14:17">
      <c r="N13437" s="30"/>
      <c r="Q13437" s="30"/>
    </row>
    <row r="13438" spans="14:17">
      <c r="N13438" s="30"/>
      <c r="Q13438" s="30"/>
    </row>
    <row r="13439" spans="14:17">
      <c r="N13439" s="30"/>
      <c r="Q13439" s="30"/>
    </row>
    <row r="13440" spans="14:17">
      <c r="N13440" s="30"/>
      <c r="Q13440" s="30"/>
    </row>
    <row r="13441" spans="14:17">
      <c r="N13441" s="30"/>
      <c r="Q13441" s="30"/>
    </row>
    <row r="13442" spans="14:17">
      <c r="N13442" s="30"/>
      <c r="Q13442" s="30"/>
    </row>
    <row r="13443" spans="14:17">
      <c r="N13443" s="30"/>
      <c r="Q13443" s="30"/>
    </row>
    <row r="13444" spans="14:17">
      <c r="N13444" s="30"/>
      <c r="Q13444" s="30"/>
    </row>
    <row r="13445" spans="14:17">
      <c r="N13445" s="30"/>
      <c r="Q13445" s="30"/>
    </row>
    <row r="13446" spans="14:17">
      <c r="N13446" s="30"/>
      <c r="Q13446" s="30"/>
    </row>
    <row r="13447" spans="14:17">
      <c r="N13447" s="30"/>
      <c r="Q13447" s="30"/>
    </row>
    <row r="13448" spans="14:17">
      <c r="N13448" s="30"/>
      <c r="Q13448" s="30"/>
    </row>
    <row r="13449" spans="14:17">
      <c r="N13449" s="30"/>
      <c r="Q13449" s="30"/>
    </row>
    <row r="13450" spans="14:17">
      <c r="N13450" s="30"/>
      <c r="Q13450" s="30"/>
    </row>
    <row r="13451" spans="14:17">
      <c r="N13451" s="30"/>
      <c r="Q13451" s="30"/>
    </row>
    <row r="13452" spans="14:17">
      <c r="N13452" s="30"/>
      <c r="Q13452" s="30"/>
    </row>
    <row r="13453" spans="14:17">
      <c r="N13453" s="30"/>
      <c r="Q13453" s="30"/>
    </row>
    <row r="13454" spans="14:17">
      <c r="N13454" s="30"/>
      <c r="Q13454" s="30"/>
    </row>
    <row r="13455" spans="14:17">
      <c r="N13455" s="30"/>
      <c r="Q13455" s="30"/>
    </row>
    <row r="13456" spans="14:17">
      <c r="N13456" s="30"/>
      <c r="Q13456" s="30"/>
    </row>
    <row r="13457" spans="14:17">
      <c r="N13457" s="30"/>
      <c r="Q13457" s="30"/>
    </row>
    <row r="13458" spans="14:17">
      <c r="N13458" s="30"/>
      <c r="Q13458" s="30"/>
    </row>
    <row r="13459" spans="14:17">
      <c r="N13459" s="30"/>
      <c r="Q13459" s="30"/>
    </row>
    <row r="13460" spans="14:17">
      <c r="N13460" s="30"/>
      <c r="Q13460" s="30"/>
    </row>
    <row r="13461" spans="14:17">
      <c r="N13461" s="30"/>
      <c r="Q13461" s="30"/>
    </row>
    <row r="13462" spans="14:17">
      <c r="N13462" s="30"/>
      <c r="Q13462" s="30"/>
    </row>
    <row r="13463" spans="14:17">
      <c r="N13463" s="30"/>
      <c r="Q13463" s="30"/>
    </row>
    <row r="13464" spans="14:17">
      <c r="N13464" s="30"/>
      <c r="Q13464" s="30"/>
    </row>
    <row r="13465" spans="14:17">
      <c r="N13465" s="30"/>
      <c r="Q13465" s="30"/>
    </row>
    <row r="13466" spans="14:17">
      <c r="N13466" s="30"/>
      <c r="Q13466" s="30"/>
    </row>
    <row r="13467" spans="14:17">
      <c r="N13467" s="30"/>
      <c r="Q13467" s="30"/>
    </row>
    <row r="13468" spans="14:17">
      <c r="N13468" s="30"/>
      <c r="Q13468" s="30"/>
    </row>
    <row r="13469" spans="14:17">
      <c r="N13469" s="30"/>
      <c r="Q13469" s="30"/>
    </row>
    <row r="13470" spans="14:17">
      <c r="N13470" s="30"/>
      <c r="Q13470" s="30"/>
    </row>
    <row r="13471" spans="14:17">
      <c r="N13471" s="30"/>
      <c r="Q13471" s="30"/>
    </row>
    <row r="13472" spans="14:17">
      <c r="N13472" s="30"/>
      <c r="Q13472" s="30"/>
    </row>
    <row r="13473" spans="14:17">
      <c r="N13473" s="30"/>
      <c r="Q13473" s="30"/>
    </row>
    <row r="13474" spans="14:17">
      <c r="N13474" s="30"/>
      <c r="Q13474" s="30"/>
    </row>
    <row r="13475" spans="14:17">
      <c r="N13475" s="30"/>
      <c r="Q13475" s="30"/>
    </row>
    <row r="13476" spans="14:17">
      <c r="N13476" s="30"/>
      <c r="Q13476" s="30"/>
    </row>
    <row r="13477" spans="14:17">
      <c r="N13477" s="30"/>
      <c r="Q13477" s="30"/>
    </row>
    <row r="13478" spans="14:17">
      <c r="N13478" s="30"/>
      <c r="Q13478" s="30"/>
    </row>
    <row r="13479" spans="14:17">
      <c r="N13479" s="30"/>
      <c r="Q13479" s="30"/>
    </row>
    <row r="13480" spans="14:17">
      <c r="N13480" s="30"/>
      <c r="Q13480" s="30"/>
    </row>
    <row r="13481" spans="14:17">
      <c r="N13481" s="30"/>
      <c r="Q13481" s="30"/>
    </row>
    <row r="13482" spans="14:17">
      <c r="N13482" s="30"/>
      <c r="Q13482" s="30"/>
    </row>
    <row r="13483" spans="14:17">
      <c r="N13483" s="30"/>
      <c r="Q13483" s="30"/>
    </row>
    <row r="13484" spans="14:17">
      <c r="N13484" s="30"/>
      <c r="Q13484" s="30"/>
    </row>
    <row r="13485" spans="14:17">
      <c r="N13485" s="30"/>
      <c r="Q13485" s="30"/>
    </row>
    <row r="13486" spans="14:17">
      <c r="N13486" s="30"/>
      <c r="Q13486" s="30"/>
    </row>
    <row r="13487" spans="14:17">
      <c r="N13487" s="30"/>
      <c r="Q13487" s="30"/>
    </row>
    <row r="13488" spans="14:17">
      <c r="N13488" s="30"/>
      <c r="Q13488" s="30"/>
    </row>
    <row r="13489" spans="14:17">
      <c r="N13489" s="30"/>
      <c r="Q13489" s="30"/>
    </row>
    <row r="13490" spans="14:17">
      <c r="N13490" s="30"/>
      <c r="Q13490" s="30"/>
    </row>
    <row r="13491" spans="14:17">
      <c r="N13491" s="30"/>
      <c r="Q13491" s="30"/>
    </row>
    <row r="13492" spans="14:17">
      <c r="N13492" s="30"/>
      <c r="Q13492" s="30"/>
    </row>
    <row r="13493" spans="14:17">
      <c r="N13493" s="30"/>
      <c r="Q13493" s="30"/>
    </row>
    <row r="13494" spans="14:17">
      <c r="N13494" s="30"/>
      <c r="Q13494" s="30"/>
    </row>
    <row r="13495" spans="14:17">
      <c r="N13495" s="30"/>
      <c r="Q13495" s="30"/>
    </row>
    <row r="13496" spans="14:17">
      <c r="N13496" s="30"/>
      <c r="Q13496" s="30"/>
    </row>
    <row r="13497" spans="14:17">
      <c r="N13497" s="30"/>
      <c r="Q13497" s="30"/>
    </row>
    <row r="13498" spans="14:17">
      <c r="N13498" s="30"/>
      <c r="Q13498" s="30"/>
    </row>
    <row r="13499" spans="14:17">
      <c r="N13499" s="30"/>
      <c r="Q13499" s="30"/>
    </row>
    <row r="13500" spans="14:17">
      <c r="N13500" s="30"/>
      <c r="Q13500" s="30"/>
    </row>
    <row r="13501" spans="14:17">
      <c r="N13501" s="30"/>
      <c r="Q13501" s="30"/>
    </row>
    <row r="13502" spans="14:17">
      <c r="N13502" s="30"/>
      <c r="Q13502" s="30"/>
    </row>
    <row r="13503" spans="14:17">
      <c r="N13503" s="30"/>
      <c r="Q13503" s="30"/>
    </row>
    <row r="13504" spans="14:17">
      <c r="N13504" s="30"/>
      <c r="Q13504" s="30"/>
    </row>
    <row r="13505" spans="14:17">
      <c r="N13505" s="30"/>
      <c r="Q13505" s="30"/>
    </row>
    <row r="13506" spans="14:17">
      <c r="N13506" s="30"/>
      <c r="Q13506" s="30"/>
    </row>
    <row r="13507" spans="14:17">
      <c r="N13507" s="30"/>
      <c r="Q13507" s="30"/>
    </row>
    <row r="13508" spans="14:17">
      <c r="N13508" s="30"/>
      <c r="Q13508" s="30"/>
    </row>
    <row r="13509" spans="14:17">
      <c r="N13509" s="30"/>
      <c r="Q13509" s="30"/>
    </row>
    <row r="13510" spans="14:17">
      <c r="N13510" s="30"/>
      <c r="Q13510" s="30"/>
    </row>
    <row r="13511" spans="14:17">
      <c r="N13511" s="30"/>
      <c r="Q13511" s="30"/>
    </row>
    <row r="13512" spans="14:17">
      <c r="N13512" s="30"/>
      <c r="Q13512" s="30"/>
    </row>
    <row r="13513" spans="14:17">
      <c r="N13513" s="30"/>
      <c r="Q13513" s="30"/>
    </row>
    <row r="13514" spans="14:17">
      <c r="N13514" s="30"/>
      <c r="Q13514" s="30"/>
    </row>
    <row r="13515" spans="14:17">
      <c r="N13515" s="30"/>
      <c r="Q13515" s="30"/>
    </row>
    <row r="13516" spans="14:17">
      <c r="N13516" s="30"/>
      <c r="Q13516" s="30"/>
    </row>
    <row r="13517" spans="14:17">
      <c r="N13517" s="30"/>
      <c r="Q13517" s="30"/>
    </row>
    <row r="13518" spans="14:17">
      <c r="N13518" s="30"/>
      <c r="Q13518" s="30"/>
    </row>
    <row r="13519" spans="14:17">
      <c r="N13519" s="30"/>
      <c r="Q13519" s="30"/>
    </row>
    <row r="13520" spans="14:17">
      <c r="N13520" s="30"/>
      <c r="Q13520" s="30"/>
    </row>
    <row r="13521" spans="14:17">
      <c r="N13521" s="30"/>
      <c r="Q13521" s="30"/>
    </row>
    <row r="13522" spans="14:17">
      <c r="N13522" s="30"/>
      <c r="Q13522" s="30"/>
    </row>
    <row r="13523" spans="14:17">
      <c r="N13523" s="30"/>
      <c r="Q13523" s="30"/>
    </row>
    <row r="13524" spans="14:17">
      <c r="N13524" s="30"/>
      <c r="Q13524" s="30"/>
    </row>
    <row r="13525" spans="14:17">
      <c r="N13525" s="30"/>
      <c r="Q13525" s="30"/>
    </row>
    <row r="13526" spans="14:17">
      <c r="N13526" s="30"/>
      <c r="Q13526" s="30"/>
    </row>
    <row r="13527" spans="14:17">
      <c r="N13527" s="30"/>
      <c r="Q13527" s="30"/>
    </row>
    <row r="13528" spans="14:17">
      <c r="N13528" s="30"/>
      <c r="Q13528" s="30"/>
    </row>
    <row r="13529" spans="14:17">
      <c r="N13529" s="30"/>
      <c r="Q13529" s="30"/>
    </row>
    <row r="13530" spans="14:17">
      <c r="N13530" s="30"/>
      <c r="Q13530" s="30"/>
    </row>
    <row r="13531" spans="14:17">
      <c r="N13531" s="30"/>
      <c r="Q13531" s="30"/>
    </row>
    <row r="13532" spans="14:17">
      <c r="N13532" s="30"/>
      <c r="Q13532" s="30"/>
    </row>
    <row r="13533" spans="14:17">
      <c r="N13533" s="30"/>
      <c r="Q13533" s="30"/>
    </row>
    <row r="13534" spans="14:17">
      <c r="N13534" s="30"/>
      <c r="Q13534" s="30"/>
    </row>
    <row r="13535" spans="14:17">
      <c r="N13535" s="30"/>
      <c r="Q13535" s="30"/>
    </row>
    <row r="13536" spans="14:17">
      <c r="N13536" s="30"/>
      <c r="Q13536" s="30"/>
    </row>
    <row r="13537" spans="14:17">
      <c r="N13537" s="30"/>
      <c r="Q13537" s="30"/>
    </row>
    <row r="13538" spans="14:17">
      <c r="N13538" s="30"/>
      <c r="Q13538" s="30"/>
    </row>
    <row r="13539" spans="14:17">
      <c r="N13539" s="30"/>
      <c r="Q13539" s="30"/>
    </row>
    <row r="13540" spans="14:17">
      <c r="N13540" s="30"/>
      <c r="Q13540" s="30"/>
    </row>
    <row r="13541" spans="14:17">
      <c r="N13541" s="30"/>
      <c r="Q13541" s="30"/>
    </row>
    <row r="13542" spans="14:17">
      <c r="N13542" s="30"/>
      <c r="Q13542" s="30"/>
    </row>
    <row r="13543" spans="14:17">
      <c r="N13543" s="30"/>
      <c r="Q13543" s="30"/>
    </row>
    <row r="13544" spans="14:17">
      <c r="N13544" s="30"/>
      <c r="Q13544" s="30"/>
    </row>
    <row r="13545" spans="14:17">
      <c r="N13545" s="30"/>
      <c r="Q13545" s="30"/>
    </row>
    <row r="13546" spans="14:17">
      <c r="N13546" s="30"/>
      <c r="Q13546" s="30"/>
    </row>
    <row r="13547" spans="14:17">
      <c r="N13547" s="30"/>
      <c r="Q13547" s="30"/>
    </row>
    <row r="13548" spans="14:17">
      <c r="N13548" s="30"/>
      <c r="Q13548" s="30"/>
    </row>
    <row r="13549" spans="14:17">
      <c r="N13549" s="30"/>
      <c r="Q13549" s="30"/>
    </row>
    <row r="13550" spans="14:17">
      <c r="N13550" s="30"/>
      <c r="Q13550" s="30"/>
    </row>
    <row r="13551" spans="14:17">
      <c r="N13551" s="30"/>
      <c r="Q13551" s="30"/>
    </row>
    <row r="13552" spans="14:17">
      <c r="N13552" s="30"/>
      <c r="Q13552" s="30"/>
    </row>
    <row r="13553" spans="14:17">
      <c r="N13553" s="30"/>
      <c r="Q13553" s="30"/>
    </row>
    <row r="13554" spans="14:17">
      <c r="N13554" s="30"/>
      <c r="Q13554" s="30"/>
    </row>
    <row r="13555" spans="14:17">
      <c r="N13555" s="30"/>
      <c r="Q13555" s="30"/>
    </row>
    <row r="13556" spans="14:17">
      <c r="N13556" s="30"/>
      <c r="Q13556" s="30"/>
    </row>
    <row r="13557" spans="14:17">
      <c r="N13557" s="30"/>
      <c r="Q13557" s="30"/>
    </row>
    <row r="13558" spans="14:17">
      <c r="N13558" s="30"/>
      <c r="Q13558" s="30"/>
    </row>
    <row r="13559" spans="14:17">
      <c r="N13559" s="30"/>
      <c r="Q13559" s="30"/>
    </row>
    <row r="13560" spans="14:17">
      <c r="N13560" s="30"/>
      <c r="Q13560" s="30"/>
    </row>
    <row r="13561" spans="14:17">
      <c r="N13561" s="30"/>
      <c r="Q13561" s="30"/>
    </row>
    <row r="13562" spans="14:17">
      <c r="N13562" s="30"/>
      <c r="Q13562" s="30"/>
    </row>
    <row r="13563" spans="14:17">
      <c r="N13563" s="30"/>
      <c r="Q13563" s="30"/>
    </row>
    <row r="13564" spans="14:17">
      <c r="N13564" s="30"/>
      <c r="Q13564" s="30"/>
    </row>
    <row r="13565" spans="14:17">
      <c r="N13565" s="30"/>
      <c r="Q13565" s="30"/>
    </row>
    <row r="13566" spans="14:17">
      <c r="N13566" s="30"/>
      <c r="Q13566" s="30"/>
    </row>
    <row r="13567" spans="14:17">
      <c r="N13567" s="30"/>
      <c r="Q13567" s="30"/>
    </row>
    <row r="13568" spans="14:17">
      <c r="N13568" s="30"/>
      <c r="Q13568" s="30"/>
    </row>
    <row r="13569" spans="14:17">
      <c r="N13569" s="30"/>
      <c r="Q13569" s="30"/>
    </row>
    <row r="13570" spans="14:17">
      <c r="N13570" s="30"/>
      <c r="Q13570" s="30"/>
    </row>
    <row r="13571" spans="14:17">
      <c r="N13571" s="30"/>
      <c r="Q13571" s="30"/>
    </row>
    <row r="13572" spans="14:17">
      <c r="N13572" s="30"/>
      <c r="Q13572" s="30"/>
    </row>
    <row r="13573" spans="14:17">
      <c r="N13573" s="30"/>
      <c r="Q13573" s="30"/>
    </row>
    <row r="13574" spans="14:17">
      <c r="N13574" s="30"/>
      <c r="Q13574" s="30"/>
    </row>
    <row r="13575" spans="14:17">
      <c r="N13575" s="30"/>
      <c r="Q13575" s="30"/>
    </row>
    <row r="13576" spans="14:17">
      <c r="N13576" s="30"/>
      <c r="Q13576" s="30"/>
    </row>
    <row r="13577" spans="14:17">
      <c r="N13577" s="30"/>
      <c r="Q13577" s="30"/>
    </row>
    <row r="13578" spans="14:17">
      <c r="N13578" s="30"/>
      <c r="Q13578" s="30"/>
    </row>
    <row r="13579" spans="14:17">
      <c r="N13579" s="30"/>
      <c r="Q13579" s="30"/>
    </row>
    <row r="13580" spans="14:17">
      <c r="N13580" s="30"/>
      <c r="Q13580" s="30"/>
    </row>
    <row r="13581" spans="14:17">
      <c r="N13581" s="30"/>
      <c r="Q13581" s="30"/>
    </row>
    <row r="13582" spans="14:17">
      <c r="N13582" s="30"/>
      <c r="Q13582" s="30"/>
    </row>
    <row r="13583" spans="14:17">
      <c r="N13583" s="30"/>
      <c r="Q13583" s="30"/>
    </row>
    <row r="13584" spans="14:17">
      <c r="N13584" s="30"/>
      <c r="Q13584" s="30"/>
    </row>
    <row r="13585" spans="14:17">
      <c r="N13585" s="30"/>
      <c r="Q13585" s="30"/>
    </row>
    <row r="13586" spans="14:17">
      <c r="N13586" s="30"/>
      <c r="Q13586" s="30"/>
    </row>
    <row r="13587" spans="14:17">
      <c r="N13587" s="30"/>
      <c r="Q13587" s="30"/>
    </row>
    <row r="13588" spans="14:17">
      <c r="N13588" s="30"/>
      <c r="Q13588" s="30"/>
    </row>
    <row r="13589" spans="14:17">
      <c r="N13589" s="30"/>
      <c r="Q13589" s="30"/>
    </row>
    <row r="13590" spans="14:17">
      <c r="N13590" s="30"/>
      <c r="Q13590" s="30"/>
    </row>
    <row r="13591" spans="14:17">
      <c r="N13591" s="30"/>
      <c r="Q13591" s="30"/>
    </row>
    <row r="13592" spans="14:17">
      <c r="N13592" s="30"/>
      <c r="Q13592" s="30"/>
    </row>
    <row r="13593" spans="14:17">
      <c r="N13593" s="30"/>
      <c r="Q13593" s="30"/>
    </row>
    <row r="13594" spans="14:17">
      <c r="N13594" s="30"/>
      <c r="Q13594" s="30"/>
    </row>
    <row r="13595" spans="14:17">
      <c r="N13595" s="30"/>
      <c r="Q13595" s="30"/>
    </row>
    <row r="13596" spans="14:17">
      <c r="N13596" s="30"/>
      <c r="Q13596" s="30"/>
    </row>
    <row r="13597" spans="14:17">
      <c r="N13597" s="30"/>
      <c r="Q13597" s="30"/>
    </row>
    <row r="13598" spans="14:17">
      <c r="N13598" s="30"/>
      <c r="Q13598" s="30"/>
    </row>
    <row r="13599" spans="14:17">
      <c r="N13599" s="30"/>
      <c r="Q13599" s="30"/>
    </row>
    <row r="13600" spans="14:17">
      <c r="N13600" s="30"/>
      <c r="Q13600" s="30"/>
    </row>
    <row r="13601" spans="14:17">
      <c r="N13601" s="30"/>
      <c r="Q13601" s="30"/>
    </row>
    <row r="13602" spans="14:17">
      <c r="N13602" s="30"/>
      <c r="Q13602" s="30"/>
    </row>
    <row r="13603" spans="14:17">
      <c r="N13603" s="30"/>
      <c r="Q13603" s="30"/>
    </row>
    <row r="13604" spans="14:17">
      <c r="N13604" s="30"/>
      <c r="Q13604" s="30"/>
    </row>
    <row r="13605" spans="14:17">
      <c r="N13605" s="30"/>
      <c r="Q13605" s="30"/>
    </row>
    <row r="13606" spans="14:17">
      <c r="N13606" s="30"/>
      <c r="Q13606" s="30"/>
    </row>
    <row r="13607" spans="14:17">
      <c r="N13607" s="30"/>
      <c r="Q13607" s="30"/>
    </row>
    <row r="13608" spans="14:17">
      <c r="N13608" s="30"/>
      <c r="Q13608" s="30"/>
    </row>
    <row r="13609" spans="14:17">
      <c r="N13609" s="30"/>
      <c r="Q13609" s="30"/>
    </row>
    <row r="13610" spans="14:17">
      <c r="N13610" s="30"/>
      <c r="Q13610" s="30"/>
    </row>
    <row r="13611" spans="14:17">
      <c r="N13611" s="30"/>
      <c r="Q13611" s="30"/>
    </row>
    <row r="13612" spans="14:17">
      <c r="N13612" s="30"/>
      <c r="Q13612" s="30"/>
    </row>
    <row r="13613" spans="14:17">
      <c r="N13613" s="30"/>
      <c r="Q13613" s="30"/>
    </row>
    <row r="13614" spans="14:17">
      <c r="N13614" s="30"/>
      <c r="Q13614" s="30"/>
    </row>
    <row r="13615" spans="14:17">
      <c r="N13615" s="30"/>
      <c r="Q13615" s="30"/>
    </row>
    <row r="13616" spans="14:17">
      <c r="N13616" s="30"/>
      <c r="Q13616" s="30"/>
    </row>
    <row r="13617" spans="14:17">
      <c r="N13617" s="30"/>
      <c r="Q13617" s="30"/>
    </row>
    <row r="13618" spans="14:17">
      <c r="N13618" s="30"/>
      <c r="Q13618" s="30"/>
    </row>
    <row r="13619" spans="14:17">
      <c r="N13619" s="30"/>
      <c r="Q13619" s="30"/>
    </row>
    <row r="13620" spans="14:17">
      <c r="N13620" s="30"/>
      <c r="Q13620" s="30"/>
    </row>
    <row r="13621" spans="14:17">
      <c r="N13621" s="30"/>
      <c r="Q13621" s="30"/>
    </row>
    <row r="13622" spans="14:17">
      <c r="N13622" s="30"/>
      <c r="Q13622" s="30"/>
    </row>
    <row r="13623" spans="14:17">
      <c r="N13623" s="30"/>
      <c r="Q13623" s="30"/>
    </row>
    <row r="13624" spans="14:17">
      <c r="N13624" s="30"/>
      <c r="Q13624" s="30"/>
    </row>
    <row r="13625" spans="14:17">
      <c r="N13625" s="30"/>
      <c r="Q13625" s="30"/>
    </row>
    <row r="13626" spans="14:17">
      <c r="N13626" s="30"/>
      <c r="Q13626" s="30"/>
    </row>
    <row r="13627" spans="14:17">
      <c r="N13627" s="30"/>
      <c r="Q13627" s="30"/>
    </row>
    <row r="13628" spans="14:17">
      <c r="N13628" s="30"/>
      <c r="Q13628" s="30"/>
    </row>
    <row r="13629" spans="14:17">
      <c r="N13629" s="30"/>
      <c r="Q13629" s="30"/>
    </row>
    <row r="13630" spans="14:17">
      <c r="N13630" s="30"/>
      <c r="Q13630" s="30"/>
    </row>
    <row r="13631" spans="14:17">
      <c r="N13631" s="30"/>
      <c r="Q13631" s="30"/>
    </row>
    <row r="13632" spans="14:17">
      <c r="N13632" s="30"/>
      <c r="Q13632" s="30"/>
    </row>
    <row r="13633" spans="14:17">
      <c r="N13633" s="30"/>
      <c r="Q13633" s="30"/>
    </row>
    <row r="13634" spans="14:17">
      <c r="N13634" s="30"/>
      <c r="Q13634" s="30"/>
    </row>
    <row r="13635" spans="14:17">
      <c r="N13635" s="30"/>
      <c r="Q13635" s="30"/>
    </row>
    <row r="13636" spans="14:17">
      <c r="N13636" s="30"/>
      <c r="Q13636" s="30"/>
    </row>
    <row r="13637" spans="14:17">
      <c r="N13637" s="30"/>
      <c r="Q13637" s="30"/>
    </row>
    <row r="13638" spans="14:17">
      <c r="N13638" s="30"/>
      <c r="Q13638" s="30"/>
    </row>
    <row r="13639" spans="14:17">
      <c r="N13639" s="30"/>
      <c r="Q13639" s="30"/>
    </row>
    <row r="13640" spans="14:17">
      <c r="N13640" s="30"/>
      <c r="Q13640" s="30"/>
    </row>
    <row r="13641" spans="14:17">
      <c r="N13641" s="30"/>
      <c r="Q13641" s="30"/>
    </row>
    <row r="13642" spans="14:17">
      <c r="N13642" s="30"/>
      <c r="Q13642" s="30"/>
    </row>
    <row r="13643" spans="14:17">
      <c r="N13643" s="30"/>
      <c r="Q13643" s="30"/>
    </row>
    <row r="13644" spans="14:17">
      <c r="N13644" s="30"/>
      <c r="Q13644" s="30"/>
    </row>
    <row r="13645" spans="14:17">
      <c r="N13645" s="30"/>
      <c r="Q13645" s="30"/>
    </row>
    <row r="13646" spans="14:17">
      <c r="N13646" s="30"/>
      <c r="Q13646" s="30"/>
    </row>
    <row r="13647" spans="14:17">
      <c r="N13647" s="30"/>
      <c r="Q13647" s="30"/>
    </row>
    <row r="13648" spans="14:17">
      <c r="N13648" s="30"/>
      <c r="Q13648" s="30"/>
    </row>
    <row r="13649" spans="14:17">
      <c r="N13649" s="30"/>
      <c r="Q13649" s="30"/>
    </row>
    <row r="13650" spans="14:17">
      <c r="N13650" s="30"/>
      <c r="Q13650" s="30"/>
    </row>
    <row r="13651" spans="14:17">
      <c r="N13651" s="30"/>
      <c r="Q13651" s="30"/>
    </row>
    <row r="13652" spans="14:17">
      <c r="N13652" s="30"/>
      <c r="Q13652" s="30"/>
    </row>
    <row r="13653" spans="14:17">
      <c r="N13653" s="30"/>
      <c r="Q13653" s="30"/>
    </row>
    <row r="13654" spans="14:17">
      <c r="N13654" s="30"/>
      <c r="Q13654" s="30"/>
    </row>
    <row r="13655" spans="14:17">
      <c r="N13655" s="30"/>
      <c r="Q13655" s="30"/>
    </row>
    <row r="13656" spans="14:17">
      <c r="N13656" s="30"/>
      <c r="Q13656" s="30"/>
    </row>
    <row r="13657" spans="14:17">
      <c r="N13657" s="30"/>
      <c r="Q13657" s="30"/>
    </row>
    <row r="13658" spans="14:17">
      <c r="N13658" s="30"/>
      <c r="Q13658" s="30"/>
    </row>
    <row r="13659" spans="14:17">
      <c r="N13659" s="30"/>
      <c r="Q13659" s="30"/>
    </row>
    <row r="13660" spans="14:17">
      <c r="N13660" s="30"/>
      <c r="Q13660" s="30"/>
    </row>
    <row r="13661" spans="14:17">
      <c r="N13661" s="30"/>
      <c r="Q13661" s="30"/>
    </row>
    <row r="13662" spans="14:17">
      <c r="N13662" s="30"/>
      <c r="Q13662" s="30"/>
    </row>
    <row r="13663" spans="14:17">
      <c r="N13663" s="30"/>
      <c r="Q13663" s="30"/>
    </row>
    <row r="13664" spans="14:17">
      <c r="N13664" s="30"/>
      <c r="Q13664" s="30"/>
    </row>
    <row r="13665" spans="14:17">
      <c r="N13665" s="30"/>
      <c r="Q13665" s="30"/>
    </row>
    <row r="13666" spans="14:17">
      <c r="N13666" s="30"/>
      <c r="Q13666" s="30"/>
    </row>
    <row r="13667" spans="14:17">
      <c r="N13667" s="30"/>
      <c r="Q13667" s="30"/>
    </row>
    <row r="13668" spans="14:17">
      <c r="N13668" s="30"/>
      <c r="Q13668" s="30"/>
    </row>
    <row r="13669" spans="14:17">
      <c r="N13669" s="30"/>
      <c r="Q13669" s="30"/>
    </row>
    <row r="13670" spans="14:17">
      <c r="N13670" s="30"/>
      <c r="Q13670" s="30"/>
    </row>
    <row r="13671" spans="14:17">
      <c r="N13671" s="30"/>
      <c r="Q13671" s="30"/>
    </row>
    <row r="13672" spans="14:17">
      <c r="N13672" s="30"/>
      <c r="Q13672" s="30"/>
    </row>
    <row r="13673" spans="14:17">
      <c r="N13673" s="30"/>
      <c r="Q13673" s="30"/>
    </row>
    <row r="13674" spans="14:17">
      <c r="N13674" s="30"/>
      <c r="Q13674" s="30"/>
    </row>
    <row r="13675" spans="14:17">
      <c r="N13675" s="30"/>
      <c r="Q13675" s="30"/>
    </row>
    <row r="13676" spans="14:17">
      <c r="N13676" s="30"/>
      <c r="Q13676" s="30"/>
    </row>
    <row r="13677" spans="14:17">
      <c r="N13677" s="30"/>
      <c r="Q13677" s="30"/>
    </row>
    <row r="13678" spans="14:17">
      <c r="N13678" s="30"/>
      <c r="Q13678" s="30"/>
    </row>
    <row r="13679" spans="14:17">
      <c r="N13679" s="30"/>
      <c r="Q13679" s="30"/>
    </row>
    <row r="13680" spans="14:17">
      <c r="N13680" s="30"/>
      <c r="Q13680" s="30"/>
    </row>
    <row r="13681" spans="14:17">
      <c r="N13681" s="30"/>
      <c r="Q13681" s="30"/>
    </row>
    <row r="13682" spans="14:17">
      <c r="N13682" s="30"/>
      <c r="Q13682" s="30"/>
    </row>
    <row r="13683" spans="14:17">
      <c r="N13683" s="30"/>
      <c r="Q13683" s="30"/>
    </row>
    <row r="13684" spans="14:17">
      <c r="N13684" s="30"/>
      <c r="Q13684" s="30"/>
    </row>
    <row r="13685" spans="14:17">
      <c r="N13685" s="30"/>
      <c r="Q13685" s="30"/>
    </row>
    <row r="13686" spans="14:17">
      <c r="N13686" s="30"/>
      <c r="Q13686" s="30"/>
    </row>
    <row r="13687" spans="14:17">
      <c r="N13687" s="30"/>
      <c r="Q13687" s="30"/>
    </row>
    <row r="13688" spans="14:17">
      <c r="N13688" s="30"/>
      <c r="Q13688" s="30"/>
    </row>
    <row r="13689" spans="14:17">
      <c r="N13689" s="30"/>
      <c r="Q13689" s="30"/>
    </row>
    <row r="13690" spans="14:17">
      <c r="N13690" s="30"/>
      <c r="Q13690" s="30"/>
    </row>
    <row r="13691" spans="14:17">
      <c r="N13691" s="30"/>
      <c r="Q13691" s="30"/>
    </row>
    <row r="13692" spans="14:17">
      <c r="N13692" s="30"/>
      <c r="Q13692" s="30"/>
    </row>
    <row r="13693" spans="14:17">
      <c r="N13693" s="30"/>
      <c r="Q13693" s="30"/>
    </row>
    <row r="13694" spans="14:17">
      <c r="N13694" s="30"/>
      <c r="Q13694" s="30"/>
    </row>
    <row r="13695" spans="14:17">
      <c r="N13695" s="30"/>
      <c r="Q13695" s="30"/>
    </row>
    <row r="13696" spans="14:17">
      <c r="N13696" s="30"/>
      <c r="Q13696" s="30"/>
    </row>
    <row r="13697" spans="14:17">
      <c r="N13697" s="30"/>
      <c r="Q13697" s="30"/>
    </row>
    <row r="13698" spans="14:17">
      <c r="N13698" s="30"/>
      <c r="Q13698" s="30"/>
    </row>
    <row r="13699" spans="14:17">
      <c r="N13699" s="30"/>
      <c r="Q13699" s="30"/>
    </row>
    <row r="13700" spans="14:17">
      <c r="N13700" s="30"/>
      <c r="Q13700" s="30"/>
    </row>
    <row r="13701" spans="14:17">
      <c r="N13701" s="30"/>
      <c r="Q13701" s="30"/>
    </row>
    <row r="13702" spans="14:17">
      <c r="N13702" s="30"/>
      <c r="Q13702" s="30"/>
    </row>
    <row r="13703" spans="14:17">
      <c r="N13703" s="30"/>
      <c r="Q13703" s="30"/>
    </row>
    <row r="13704" spans="14:17">
      <c r="N13704" s="30"/>
      <c r="Q13704" s="30"/>
    </row>
    <row r="13705" spans="14:17">
      <c r="N13705" s="30"/>
      <c r="Q13705" s="30"/>
    </row>
    <row r="13706" spans="14:17">
      <c r="N13706" s="30"/>
      <c r="Q13706" s="30"/>
    </row>
    <row r="13707" spans="14:17">
      <c r="N13707" s="30"/>
      <c r="Q13707" s="30"/>
    </row>
    <row r="13708" spans="14:17">
      <c r="N13708" s="30"/>
      <c r="Q13708" s="30"/>
    </row>
    <row r="13709" spans="14:17">
      <c r="N13709" s="30"/>
      <c r="Q13709" s="30"/>
    </row>
    <row r="13710" spans="14:17">
      <c r="N13710" s="30"/>
      <c r="Q13710" s="30"/>
    </row>
    <row r="13711" spans="14:17">
      <c r="N13711" s="30"/>
      <c r="Q13711" s="30"/>
    </row>
    <row r="13712" spans="14:17">
      <c r="N13712" s="30"/>
      <c r="Q13712" s="30"/>
    </row>
    <row r="13713" spans="14:17">
      <c r="N13713" s="30"/>
      <c r="Q13713" s="30"/>
    </row>
    <row r="13714" spans="14:17">
      <c r="N13714" s="30"/>
      <c r="Q13714" s="30"/>
    </row>
    <row r="13715" spans="14:17">
      <c r="N13715" s="30"/>
      <c r="Q13715" s="30"/>
    </row>
    <row r="13716" spans="14:17">
      <c r="N13716" s="30"/>
      <c r="Q13716" s="30"/>
    </row>
    <row r="13717" spans="14:17">
      <c r="N13717" s="30"/>
      <c r="Q13717" s="30"/>
    </row>
    <row r="13718" spans="14:17">
      <c r="N13718" s="30"/>
      <c r="Q13718" s="30"/>
    </row>
    <row r="13719" spans="14:17">
      <c r="N13719" s="30"/>
      <c r="Q13719" s="30"/>
    </row>
    <row r="13720" spans="14:17">
      <c r="N13720" s="30"/>
      <c r="Q13720" s="30"/>
    </row>
    <row r="13721" spans="14:17">
      <c r="N13721" s="30"/>
      <c r="Q13721" s="30"/>
    </row>
    <row r="13722" spans="14:17">
      <c r="N13722" s="30"/>
      <c r="Q13722" s="30"/>
    </row>
    <row r="13723" spans="14:17">
      <c r="N13723" s="30"/>
      <c r="Q13723" s="30"/>
    </row>
    <row r="13724" spans="14:17">
      <c r="N13724" s="30"/>
      <c r="Q13724" s="30"/>
    </row>
    <row r="13725" spans="14:17">
      <c r="N13725" s="30"/>
      <c r="Q13725" s="30"/>
    </row>
    <row r="13726" spans="14:17">
      <c r="N13726" s="30"/>
      <c r="Q13726" s="30"/>
    </row>
    <row r="13727" spans="14:17">
      <c r="N13727" s="30"/>
      <c r="Q13727" s="30"/>
    </row>
    <row r="13728" spans="14:17">
      <c r="N13728" s="30"/>
      <c r="Q13728" s="30"/>
    </row>
    <row r="13729" spans="14:17">
      <c r="N13729" s="30"/>
      <c r="Q13729" s="30"/>
    </row>
    <row r="13730" spans="14:17">
      <c r="N13730" s="30"/>
      <c r="Q13730" s="30"/>
    </row>
    <row r="13731" spans="14:17">
      <c r="N13731" s="30"/>
      <c r="Q13731" s="30"/>
    </row>
    <row r="13732" spans="14:17">
      <c r="N13732" s="30"/>
      <c r="Q13732" s="30"/>
    </row>
    <row r="13733" spans="14:17">
      <c r="N13733" s="30"/>
      <c r="Q13733" s="30"/>
    </row>
    <row r="13734" spans="14:17">
      <c r="N13734" s="30"/>
      <c r="Q13734" s="30"/>
    </row>
    <row r="13735" spans="14:17">
      <c r="N13735" s="30"/>
      <c r="Q13735" s="30"/>
    </row>
    <row r="13736" spans="14:17">
      <c r="N13736" s="30"/>
      <c r="Q13736" s="30"/>
    </row>
    <row r="13737" spans="14:17">
      <c r="N13737" s="30"/>
      <c r="Q13737" s="30"/>
    </row>
    <row r="13738" spans="14:17">
      <c r="N13738" s="30"/>
      <c r="Q13738" s="30"/>
    </row>
    <row r="13739" spans="14:17">
      <c r="N13739" s="30"/>
      <c r="Q13739" s="30"/>
    </row>
    <row r="13740" spans="14:17">
      <c r="N13740" s="30"/>
      <c r="Q13740" s="30"/>
    </row>
    <row r="13741" spans="14:17">
      <c r="N13741" s="30"/>
      <c r="Q13741" s="30"/>
    </row>
    <row r="13742" spans="14:17">
      <c r="N13742" s="30"/>
      <c r="Q13742" s="30"/>
    </row>
    <row r="13743" spans="14:17">
      <c r="N13743" s="30"/>
      <c r="Q13743" s="30"/>
    </row>
    <row r="13744" spans="14:17">
      <c r="N13744" s="30"/>
      <c r="Q13744" s="30"/>
    </row>
    <row r="13745" spans="14:17">
      <c r="N13745" s="30"/>
      <c r="Q13745" s="30"/>
    </row>
    <row r="13746" spans="14:17">
      <c r="N13746" s="30"/>
      <c r="Q13746" s="30"/>
    </row>
    <row r="13747" spans="14:17">
      <c r="N13747" s="30"/>
      <c r="Q13747" s="30"/>
    </row>
    <row r="13748" spans="14:17">
      <c r="N13748" s="30"/>
      <c r="Q13748" s="30"/>
    </row>
    <row r="13749" spans="14:17">
      <c r="N13749" s="30"/>
      <c r="Q13749" s="30"/>
    </row>
    <row r="13750" spans="14:17">
      <c r="N13750" s="30"/>
      <c r="Q13750" s="30"/>
    </row>
    <row r="13751" spans="14:17">
      <c r="N13751" s="30"/>
      <c r="Q13751" s="30"/>
    </row>
    <row r="13752" spans="14:17">
      <c r="N13752" s="30"/>
      <c r="Q13752" s="30"/>
    </row>
    <row r="13753" spans="14:17">
      <c r="N13753" s="30"/>
      <c r="Q13753" s="30"/>
    </row>
    <row r="13754" spans="14:17">
      <c r="N13754" s="30"/>
      <c r="Q13754" s="30"/>
    </row>
    <row r="13755" spans="14:17">
      <c r="N13755" s="30"/>
      <c r="Q13755" s="30"/>
    </row>
    <row r="13756" spans="14:17">
      <c r="N13756" s="30"/>
      <c r="Q13756" s="30"/>
    </row>
    <row r="13757" spans="14:17">
      <c r="N13757" s="30"/>
      <c r="Q13757" s="30"/>
    </row>
    <row r="13758" spans="14:17">
      <c r="N13758" s="30"/>
      <c r="Q13758" s="30"/>
    </row>
    <row r="13759" spans="14:17">
      <c r="N13759" s="30"/>
      <c r="Q13759" s="30"/>
    </row>
    <row r="13760" spans="14:17">
      <c r="N13760" s="30"/>
      <c r="Q13760" s="30"/>
    </row>
    <row r="13761" spans="14:17">
      <c r="N13761" s="30"/>
      <c r="Q13761" s="30"/>
    </row>
    <row r="13762" spans="14:17">
      <c r="N13762" s="30"/>
      <c r="Q13762" s="30"/>
    </row>
    <row r="13763" spans="14:17">
      <c r="N13763" s="30"/>
      <c r="Q13763" s="30"/>
    </row>
    <row r="13764" spans="14:17">
      <c r="N13764" s="30"/>
      <c r="Q13764" s="30"/>
    </row>
    <row r="13765" spans="14:17">
      <c r="N13765" s="30"/>
      <c r="Q13765" s="30"/>
    </row>
    <row r="13766" spans="14:17">
      <c r="N13766" s="30"/>
      <c r="Q13766" s="30"/>
    </row>
    <row r="13767" spans="14:17">
      <c r="N13767" s="30"/>
      <c r="Q13767" s="30"/>
    </row>
    <row r="13768" spans="14:17">
      <c r="N13768" s="30"/>
      <c r="Q13768" s="30"/>
    </row>
    <row r="13769" spans="14:17">
      <c r="N13769" s="30"/>
      <c r="Q13769" s="30"/>
    </row>
    <row r="13770" spans="14:17">
      <c r="N13770" s="30"/>
      <c r="Q13770" s="30"/>
    </row>
    <row r="13771" spans="14:17">
      <c r="N13771" s="30"/>
      <c r="Q13771" s="30"/>
    </row>
    <row r="13772" spans="14:17">
      <c r="N13772" s="30"/>
      <c r="Q13772" s="30"/>
    </row>
    <row r="13773" spans="14:17">
      <c r="N13773" s="30"/>
      <c r="Q13773" s="30"/>
    </row>
    <row r="13774" spans="14:17">
      <c r="N13774" s="30"/>
      <c r="Q13774" s="30"/>
    </row>
    <row r="13775" spans="14:17">
      <c r="N13775" s="30"/>
      <c r="Q13775" s="30"/>
    </row>
    <row r="13776" spans="14:17">
      <c r="N13776" s="30"/>
      <c r="Q13776" s="30"/>
    </row>
    <row r="13777" spans="14:17">
      <c r="N13777" s="30"/>
      <c r="Q13777" s="30"/>
    </row>
    <row r="13778" spans="14:17">
      <c r="N13778" s="30"/>
      <c r="Q13778" s="30"/>
    </row>
    <row r="13779" spans="14:17">
      <c r="N13779" s="30"/>
      <c r="Q13779" s="30"/>
    </row>
    <row r="13780" spans="14:17">
      <c r="N13780" s="30"/>
      <c r="Q13780" s="30"/>
    </row>
    <row r="13781" spans="14:17">
      <c r="N13781" s="30"/>
      <c r="Q13781" s="30"/>
    </row>
    <row r="13782" spans="14:17">
      <c r="N13782" s="30"/>
      <c r="Q13782" s="30"/>
    </row>
    <row r="13783" spans="14:17">
      <c r="N13783" s="30"/>
      <c r="Q13783" s="30"/>
    </row>
    <row r="13784" spans="14:17">
      <c r="N13784" s="30"/>
      <c r="Q13784" s="30"/>
    </row>
    <row r="13785" spans="14:17">
      <c r="N13785" s="30"/>
      <c r="Q13785" s="30"/>
    </row>
    <row r="13786" spans="14:17">
      <c r="N13786" s="30"/>
      <c r="Q13786" s="30"/>
    </row>
    <row r="13787" spans="14:17">
      <c r="N13787" s="30"/>
      <c r="Q13787" s="30"/>
    </row>
    <row r="13788" spans="14:17">
      <c r="N13788" s="30"/>
      <c r="Q13788" s="30"/>
    </row>
    <row r="13789" spans="14:17">
      <c r="N13789" s="30"/>
      <c r="Q13789" s="30"/>
    </row>
    <row r="13790" spans="14:17">
      <c r="N13790" s="30"/>
      <c r="Q13790" s="30"/>
    </row>
    <row r="13791" spans="14:17">
      <c r="N13791" s="30"/>
      <c r="Q13791" s="30"/>
    </row>
    <row r="13792" spans="14:17">
      <c r="N13792" s="30"/>
      <c r="Q13792" s="30"/>
    </row>
    <row r="13793" spans="14:17">
      <c r="N13793" s="30"/>
      <c r="Q13793" s="30"/>
    </row>
    <row r="13794" spans="14:17">
      <c r="N13794" s="30"/>
      <c r="Q13794" s="30"/>
    </row>
    <row r="13795" spans="14:17">
      <c r="N13795" s="30"/>
      <c r="Q13795" s="30"/>
    </row>
    <row r="13796" spans="14:17">
      <c r="N13796" s="30"/>
      <c r="Q13796" s="30"/>
    </row>
    <row r="13797" spans="14:17">
      <c r="N13797" s="30"/>
      <c r="Q13797" s="30"/>
    </row>
    <row r="13798" spans="14:17">
      <c r="N13798" s="30"/>
      <c r="Q13798" s="30"/>
    </row>
    <row r="13799" spans="14:17">
      <c r="N13799" s="30"/>
      <c r="Q13799" s="30"/>
    </row>
    <row r="13800" spans="14:17">
      <c r="N13800" s="30"/>
      <c r="Q13800" s="30"/>
    </row>
    <row r="13801" spans="14:17">
      <c r="N13801" s="30"/>
      <c r="Q13801" s="30"/>
    </row>
    <row r="13802" spans="14:17">
      <c r="N13802" s="30"/>
      <c r="Q13802" s="30"/>
    </row>
    <row r="13803" spans="14:17">
      <c r="N13803" s="30"/>
      <c r="Q13803" s="30"/>
    </row>
    <row r="13804" spans="14:17">
      <c r="N13804" s="30"/>
      <c r="Q13804" s="30"/>
    </row>
    <row r="13805" spans="14:17">
      <c r="N13805" s="30"/>
      <c r="Q13805" s="30"/>
    </row>
    <row r="13806" spans="14:17">
      <c r="N13806" s="30"/>
      <c r="Q13806" s="30"/>
    </row>
    <row r="13807" spans="14:17">
      <c r="N13807" s="30"/>
      <c r="Q13807" s="30"/>
    </row>
    <row r="13808" spans="14:17">
      <c r="N13808" s="30"/>
      <c r="Q13808" s="30"/>
    </row>
    <row r="13809" spans="14:17">
      <c r="N13809" s="30"/>
      <c r="Q13809" s="30"/>
    </row>
    <row r="13810" spans="14:17">
      <c r="N13810" s="30"/>
      <c r="Q13810" s="30"/>
    </row>
    <row r="13811" spans="14:17">
      <c r="N13811" s="30"/>
      <c r="Q13811" s="30"/>
    </row>
    <row r="13812" spans="14:17">
      <c r="N13812" s="30"/>
      <c r="Q13812" s="30"/>
    </row>
    <row r="13813" spans="14:17">
      <c r="N13813" s="30"/>
      <c r="Q13813" s="30"/>
    </row>
    <row r="13814" spans="14:17">
      <c r="N13814" s="30"/>
      <c r="Q13814" s="30"/>
    </row>
    <row r="13815" spans="14:17">
      <c r="N13815" s="30"/>
      <c r="Q13815" s="30"/>
    </row>
    <row r="13816" spans="14:17">
      <c r="N13816" s="30"/>
      <c r="Q13816" s="30"/>
    </row>
    <row r="13817" spans="14:17">
      <c r="N13817" s="30"/>
      <c r="Q13817" s="30"/>
    </row>
    <row r="13818" spans="14:17">
      <c r="N13818" s="30"/>
      <c r="Q13818" s="30"/>
    </row>
    <row r="13819" spans="14:17">
      <c r="N13819" s="30"/>
      <c r="Q13819" s="30"/>
    </row>
    <row r="13820" spans="14:17">
      <c r="N13820" s="30"/>
      <c r="Q13820" s="30"/>
    </row>
    <row r="13821" spans="14:17">
      <c r="N13821" s="30"/>
      <c r="Q13821" s="30"/>
    </row>
    <row r="13822" spans="14:17">
      <c r="N13822" s="30"/>
      <c r="Q13822" s="30"/>
    </row>
    <row r="13823" spans="14:17">
      <c r="N13823" s="30"/>
      <c r="Q13823" s="30"/>
    </row>
    <row r="13824" spans="14:17">
      <c r="N13824" s="30"/>
      <c r="Q13824" s="30"/>
    </row>
    <row r="13825" spans="14:17">
      <c r="N13825" s="30"/>
      <c r="Q13825" s="30"/>
    </row>
    <row r="13826" spans="14:17">
      <c r="N13826" s="30"/>
      <c r="Q13826" s="30"/>
    </row>
    <row r="13827" spans="14:17">
      <c r="N13827" s="30"/>
      <c r="Q13827" s="30"/>
    </row>
    <row r="13828" spans="14:17">
      <c r="N13828" s="30"/>
      <c r="Q13828" s="30"/>
    </row>
    <row r="13829" spans="14:17">
      <c r="N13829" s="30"/>
      <c r="Q13829" s="30"/>
    </row>
    <row r="13830" spans="14:17">
      <c r="N13830" s="30"/>
      <c r="Q13830" s="30"/>
    </row>
    <row r="13831" spans="14:17">
      <c r="N13831" s="30"/>
      <c r="Q13831" s="30"/>
    </row>
    <row r="13832" spans="14:17">
      <c r="N13832" s="30"/>
      <c r="Q13832" s="30"/>
    </row>
    <row r="13833" spans="14:17">
      <c r="N13833" s="30"/>
      <c r="Q13833" s="30"/>
    </row>
    <row r="13834" spans="14:17">
      <c r="N13834" s="30"/>
      <c r="Q13834" s="30"/>
    </row>
    <row r="13835" spans="14:17">
      <c r="N13835" s="30"/>
      <c r="Q13835" s="30"/>
    </row>
    <row r="13836" spans="14:17">
      <c r="N13836" s="30"/>
      <c r="Q13836" s="30"/>
    </row>
    <row r="13837" spans="14:17">
      <c r="N13837" s="30"/>
      <c r="Q13837" s="30"/>
    </row>
    <row r="13838" spans="14:17">
      <c r="N13838" s="30"/>
      <c r="Q13838" s="30"/>
    </row>
    <row r="13839" spans="14:17">
      <c r="N13839" s="30"/>
      <c r="Q13839" s="30"/>
    </row>
    <row r="13840" spans="14:17">
      <c r="N13840" s="30"/>
      <c r="Q13840" s="30"/>
    </row>
    <row r="13841" spans="14:17">
      <c r="N13841" s="30"/>
      <c r="Q13841" s="30"/>
    </row>
    <row r="13842" spans="14:17">
      <c r="N13842" s="30"/>
      <c r="Q13842" s="30"/>
    </row>
    <row r="13843" spans="14:17">
      <c r="N13843" s="30"/>
      <c r="Q13843" s="30"/>
    </row>
    <row r="13844" spans="14:17">
      <c r="N13844" s="30"/>
      <c r="Q13844" s="30"/>
    </row>
    <row r="13845" spans="14:17">
      <c r="N13845" s="30"/>
      <c r="Q13845" s="30"/>
    </row>
    <row r="13846" spans="14:17">
      <c r="N13846" s="30"/>
      <c r="Q13846" s="30"/>
    </row>
    <row r="13847" spans="14:17">
      <c r="N13847" s="30"/>
      <c r="Q13847" s="30"/>
    </row>
    <row r="13848" spans="14:17">
      <c r="N13848" s="30"/>
      <c r="Q13848" s="30"/>
    </row>
    <row r="13849" spans="14:17">
      <c r="N13849" s="30"/>
      <c r="Q13849" s="30"/>
    </row>
    <row r="13850" spans="14:17">
      <c r="N13850" s="30"/>
      <c r="Q13850" s="30"/>
    </row>
    <row r="13851" spans="14:17">
      <c r="N13851" s="30"/>
      <c r="Q13851" s="30"/>
    </row>
    <row r="13852" spans="14:17">
      <c r="N13852" s="30"/>
      <c r="Q13852" s="30"/>
    </row>
    <row r="13853" spans="14:17">
      <c r="N13853" s="30"/>
      <c r="Q13853" s="30"/>
    </row>
    <row r="13854" spans="14:17">
      <c r="N13854" s="30"/>
      <c r="Q13854" s="30"/>
    </row>
    <row r="13855" spans="14:17">
      <c r="N13855" s="30"/>
      <c r="Q13855" s="30"/>
    </row>
    <row r="13856" spans="14:17">
      <c r="N13856" s="30"/>
      <c r="Q13856" s="30"/>
    </row>
    <row r="13857" spans="14:17">
      <c r="N13857" s="30"/>
      <c r="Q13857" s="30"/>
    </row>
    <row r="13858" spans="14:17">
      <c r="N13858" s="30"/>
      <c r="Q13858" s="30"/>
    </row>
    <row r="13859" spans="14:17">
      <c r="N13859" s="30"/>
      <c r="Q13859" s="30"/>
    </row>
    <row r="13860" spans="14:17">
      <c r="N13860" s="30"/>
      <c r="Q13860" s="30"/>
    </row>
    <row r="13861" spans="14:17">
      <c r="N13861" s="30"/>
      <c r="Q13861" s="30"/>
    </row>
    <row r="13862" spans="14:17">
      <c r="N13862" s="30"/>
      <c r="Q13862" s="30"/>
    </row>
    <row r="13863" spans="14:17">
      <c r="N13863" s="30"/>
      <c r="Q13863" s="30"/>
    </row>
    <row r="13864" spans="14:17">
      <c r="N13864" s="30"/>
      <c r="Q13864" s="30"/>
    </row>
    <row r="13865" spans="14:17">
      <c r="N13865" s="30"/>
      <c r="Q13865" s="30"/>
    </row>
    <row r="13866" spans="14:17">
      <c r="N13866" s="30"/>
      <c r="Q13866" s="30"/>
    </row>
    <row r="13867" spans="14:17">
      <c r="N13867" s="30"/>
      <c r="Q13867" s="30"/>
    </row>
    <row r="13868" spans="14:17">
      <c r="N13868" s="30"/>
      <c r="Q13868" s="30"/>
    </row>
    <row r="13869" spans="14:17">
      <c r="N13869" s="30"/>
      <c r="Q13869" s="30"/>
    </row>
    <row r="13870" spans="14:17">
      <c r="N13870" s="30"/>
      <c r="Q13870" s="30"/>
    </row>
    <row r="13871" spans="14:17">
      <c r="N13871" s="30"/>
      <c r="Q13871" s="30"/>
    </row>
    <row r="13872" spans="14:17">
      <c r="N13872" s="30"/>
      <c r="Q13872" s="30"/>
    </row>
    <row r="13873" spans="14:17">
      <c r="N13873" s="30"/>
      <c r="Q13873" s="30"/>
    </row>
    <row r="13874" spans="14:17">
      <c r="N13874" s="30"/>
      <c r="Q13874" s="30"/>
    </row>
    <row r="13875" spans="14:17">
      <c r="N13875" s="30"/>
      <c r="Q13875" s="30"/>
    </row>
    <row r="13876" spans="14:17">
      <c r="N13876" s="30"/>
      <c r="Q13876" s="30"/>
    </row>
    <row r="13877" spans="14:17">
      <c r="N13877" s="30"/>
      <c r="Q13877" s="30"/>
    </row>
    <row r="13878" spans="14:17">
      <c r="N13878" s="30"/>
      <c r="Q13878" s="30"/>
    </row>
    <row r="13879" spans="14:17">
      <c r="N13879" s="30"/>
      <c r="Q13879" s="30"/>
    </row>
    <row r="13880" spans="14:17">
      <c r="N13880" s="30"/>
      <c r="Q13880" s="30"/>
    </row>
    <row r="13881" spans="14:17">
      <c r="N13881" s="30"/>
      <c r="Q13881" s="30"/>
    </row>
    <row r="13882" spans="14:17">
      <c r="N13882" s="30"/>
      <c r="Q13882" s="30"/>
    </row>
    <row r="13883" spans="14:17">
      <c r="N13883" s="30"/>
      <c r="Q13883" s="30"/>
    </row>
    <row r="13884" spans="14:17">
      <c r="N13884" s="30"/>
      <c r="Q13884" s="30"/>
    </row>
    <row r="13885" spans="14:17">
      <c r="N13885" s="30"/>
      <c r="Q13885" s="30"/>
    </row>
    <row r="13886" spans="14:17">
      <c r="N13886" s="30"/>
      <c r="Q13886" s="30"/>
    </row>
    <row r="13887" spans="14:17">
      <c r="N13887" s="30"/>
      <c r="Q13887" s="30"/>
    </row>
    <row r="13888" spans="14:17">
      <c r="N13888" s="30"/>
      <c r="Q13888" s="30"/>
    </row>
    <row r="13889" spans="14:17">
      <c r="N13889" s="30"/>
      <c r="Q13889" s="30"/>
    </row>
    <row r="13890" spans="14:17">
      <c r="N13890" s="30"/>
      <c r="Q13890" s="30"/>
    </row>
    <row r="13891" spans="14:17">
      <c r="N13891" s="30"/>
      <c r="Q13891" s="30"/>
    </row>
    <row r="13892" spans="14:17">
      <c r="N13892" s="30"/>
      <c r="Q13892" s="30"/>
    </row>
    <row r="13893" spans="14:17">
      <c r="N13893" s="30"/>
      <c r="Q13893" s="30"/>
    </row>
    <row r="13894" spans="14:17">
      <c r="N13894" s="30"/>
      <c r="Q13894" s="30"/>
    </row>
    <row r="13895" spans="14:17">
      <c r="N13895" s="30"/>
      <c r="Q13895" s="30"/>
    </row>
    <row r="13896" spans="14:17">
      <c r="N13896" s="30"/>
      <c r="Q13896" s="30"/>
    </row>
    <row r="13897" spans="14:17">
      <c r="N13897" s="30"/>
      <c r="Q13897" s="30"/>
    </row>
    <row r="13898" spans="14:17">
      <c r="N13898" s="30"/>
      <c r="Q13898" s="30"/>
    </row>
    <row r="13899" spans="14:17">
      <c r="N13899" s="30"/>
      <c r="Q13899" s="30"/>
    </row>
    <row r="13900" spans="14:17">
      <c r="N13900" s="30"/>
      <c r="Q13900" s="30"/>
    </row>
    <row r="13901" spans="14:17">
      <c r="N13901" s="30"/>
      <c r="Q13901" s="30"/>
    </row>
    <row r="13902" spans="14:17">
      <c r="N13902" s="30"/>
      <c r="Q13902" s="30"/>
    </row>
    <row r="13903" spans="14:17">
      <c r="N13903" s="30"/>
      <c r="Q13903" s="30"/>
    </row>
    <row r="13904" spans="14:17">
      <c r="N13904" s="30"/>
      <c r="Q13904" s="30"/>
    </row>
    <row r="13905" spans="14:17">
      <c r="N13905" s="30"/>
      <c r="Q13905" s="30"/>
    </row>
    <row r="13906" spans="14:17">
      <c r="N13906" s="30"/>
      <c r="Q13906" s="30"/>
    </row>
    <row r="13907" spans="14:17">
      <c r="N13907" s="30"/>
      <c r="Q13907" s="30"/>
    </row>
    <row r="13908" spans="14:17">
      <c r="N13908" s="30"/>
      <c r="Q13908" s="30"/>
    </row>
    <row r="13909" spans="14:17">
      <c r="N13909" s="30"/>
      <c r="Q13909" s="30"/>
    </row>
    <row r="13910" spans="14:17">
      <c r="N13910" s="30"/>
      <c r="Q13910" s="30"/>
    </row>
    <row r="13911" spans="14:17">
      <c r="N13911" s="30"/>
      <c r="Q13911" s="30"/>
    </row>
    <row r="13912" spans="14:17">
      <c r="N13912" s="30"/>
      <c r="Q13912" s="30"/>
    </row>
    <row r="13913" spans="14:17">
      <c r="N13913" s="30"/>
      <c r="Q13913" s="30"/>
    </row>
    <row r="13914" spans="14:17">
      <c r="N13914" s="30"/>
      <c r="Q13914" s="30"/>
    </row>
    <row r="13915" spans="14:17">
      <c r="N13915" s="30"/>
      <c r="Q13915" s="30"/>
    </row>
    <row r="13916" spans="14:17">
      <c r="N13916" s="30"/>
      <c r="Q13916" s="30"/>
    </row>
    <row r="13917" spans="14:17">
      <c r="N13917" s="30"/>
      <c r="Q13917" s="30"/>
    </row>
    <row r="13918" spans="14:17">
      <c r="N13918" s="30"/>
      <c r="Q13918" s="30"/>
    </row>
    <row r="13919" spans="14:17">
      <c r="N13919" s="30"/>
      <c r="Q13919" s="30"/>
    </row>
    <row r="13920" spans="14:17">
      <c r="N13920" s="30"/>
      <c r="Q13920" s="30"/>
    </row>
    <row r="13921" spans="14:17">
      <c r="N13921" s="30"/>
      <c r="Q13921" s="30"/>
    </row>
    <row r="13922" spans="14:17">
      <c r="N13922" s="30"/>
      <c r="Q13922" s="30"/>
    </row>
    <row r="13923" spans="14:17">
      <c r="N13923" s="30"/>
      <c r="Q13923" s="30"/>
    </row>
    <row r="13924" spans="14:17">
      <c r="N13924" s="30"/>
      <c r="Q13924" s="30"/>
    </row>
    <row r="13925" spans="14:17">
      <c r="N13925" s="30"/>
      <c r="Q13925" s="30"/>
    </row>
    <row r="13926" spans="14:17">
      <c r="N13926" s="30"/>
      <c r="Q13926" s="30"/>
    </row>
    <row r="13927" spans="14:17">
      <c r="N13927" s="30"/>
      <c r="Q13927" s="30"/>
    </row>
    <row r="13928" spans="14:17">
      <c r="N13928" s="30"/>
      <c r="Q13928" s="30"/>
    </row>
    <row r="13929" spans="14:17">
      <c r="N13929" s="30"/>
      <c r="Q13929" s="30"/>
    </row>
    <row r="13930" spans="14:17">
      <c r="N13930" s="30"/>
      <c r="Q13930" s="30"/>
    </row>
    <row r="13931" spans="14:17">
      <c r="N13931" s="30"/>
      <c r="Q13931" s="30"/>
    </row>
    <row r="13932" spans="14:17">
      <c r="N13932" s="30"/>
      <c r="Q13932" s="30"/>
    </row>
    <row r="13933" spans="14:17">
      <c r="N13933" s="30"/>
      <c r="Q13933" s="30"/>
    </row>
    <row r="13934" spans="14:17">
      <c r="N13934" s="30"/>
      <c r="Q13934" s="30"/>
    </row>
    <row r="13935" spans="14:17">
      <c r="N13935" s="30"/>
      <c r="Q13935" s="30"/>
    </row>
    <row r="13936" spans="14:17">
      <c r="N13936" s="30"/>
      <c r="Q13936" s="30"/>
    </row>
    <row r="13937" spans="14:17">
      <c r="N13937" s="30"/>
      <c r="Q13937" s="30"/>
    </row>
    <row r="13938" spans="14:17">
      <c r="N13938" s="30"/>
      <c r="Q13938" s="30"/>
    </row>
    <row r="13939" spans="14:17">
      <c r="N13939" s="30"/>
      <c r="Q13939" s="30"/>
    </row>
    <row r="13940" spans="14:17">
      <c r="N13940" s="30"/>
      <c r="Q13940" s="30"/>
    </row>
    <row r="13941" spans="14:17">
      <c r="N13941" s="30"/>
      <c r="Q13941" s="30"/>
    </row>
    <row r="13942" spans="14:17">
      <c r="N13942" s="30"/>
      <c r="Q13942" s="30"/>
    </row>
    <row r="13943" spans="14:17">
      <c r="N13943" s="30"/>
      <c r="Q13943" s="30"/>
    </row>
    <row r="13944" spans="14:17">
      <c r="N13944" s="30"/>
      <c r="Q13944" s="30"/>
    </row>
    <row r="13945" spans="14:17">
      <c r="N13945" s="30"/>
      <c r="Q13945" s="30"/>
    </row>
    <row r="13946" spans="14:17">
      <c r="N13946" s="30"/>
      <c r="Q13946" s="30"/>
    </row>
    <row r="13947" spans="14:17">
      <c r="N13947" s="30"/>
      <c r="Q13947" s="30"/>
    </row>
    <row r="13948" spans="14:17">
      <c r="N13948" s="30"/>
      <c r="Q13948" s="30"/>
    </row>
    <row r="13949" spans="14:17">
      <c r="N13949" s="30"/>
      <c r="Q13949" s="30"/>
    </row>
    <row r="13950" spans="14:17">
      <c r="N13950" s="30"/>
      <c r="Q13950" s="30"/>
    </row>
    <row r="13951" spans="14:17">
      <c r="N13951" s="30"/>
      <c r="Q13951" s="30"/>
    </row>
    <row r="13952" spans="14:17">
      <c r="N13952" s="30"/>
      <c r="Q13952" s="30"/>
    </row>
    <row r="13953" spans="14:17">
      <c r="N13953" s="30"/>
      <c r="Q13953" s="30"/>
    </row>
    <row r="13954" spans="14:17">
      <c r="N13954" s="30"/>
      <c r="Q13954" s="30"/>
    </row>
    <row r="13955" spans="14:17">
      <c r="N13955" s="30"/>
      <c r="Q13955" s="30"/>
    </row>
    <row r="13956" spans="14:17">
      <c r="N13956" s="30"/>
      <c r="Q13956" s="30"/>
    </row>
    <row r="13957" spans="14:17">
      <c r="N13957" s="30"/>
      <c r="Q13957" s="30"/>
    </row>
    <row r="13958" spans="14:17">
      <c r="N13958" s="30"/>
      <c r="Q13958" s="30"/>
    </row>
    <row r="13959" spans="14:17">
      <c r="N13959" s="30"/>
      <c r="Q13959" s="30"/>
    </row>
    <row r="13960" spans="14:17">
      <c r="N13960" s="30"/>
      <c r="Q13960" s="30"/>
    </row>
    <row r="13961" spans="14:17">
      <c r="N13961" s="30"/>
      <c r="Q13961" s="30"/>
    </row>
    <row r="13962" spans="14:17">
      <c r="N13962" s="30"/>
      <c r="Q13962" s="30"/>
    </row>
    <row r="13963" spans="14:17">
      <c r="N13963" s="30"/>
      <c r="Q13963" s="30"/>
    </row>
    <row r="13964" spans="14:17">
      <c r="N13964" s="30"/>
      <c r="Q13964" s="30"/>
    </row>
    <row r="13965" spans="14:17">
      <c r="N13965" s="30"/>
      <c r="Q13965" s="30"/>
    </row>
    <row r="13966" spans="14:17">
      <c r="N13966" s="30"/>
      <c r="Q13966" s="30"/>
    </row>
    <row r="13967" spans="14:17">
      <c r="N13967" s="30"/>
      <c r="Q13967" s="30"/>
    </row>
    <row r="13968" spans="14:17">
      <c r="N13968" s="30"/>
      <c r="Q13968" s="30"/>
    </row>
    <row r="13969" spans="14:17">
      <c r="N13969" s="30"/>
      <c r="Q13969" s="30"/>
    </row>
    <row r="13970" spans="14:17">
      <c r="N13970" s="30"/>
      <c r="Q13970" s="30"/>
    </row>
    <row r="13971" spans="14:17">
      <c r="N13971" s="30"/>
      <c r="Q13971" s="30"/>
    </row>
    <row r="13972" spans="14:17">
      <c r="N13972" s="30"/>
      <c r="Q13972" s="30"/>
    </row>
    <row r="13973" spans="14:17">
      <c r="N13973" s="30"/>
      <c r="Q13973" s="30"/>
    </row>
    <row r="13974" spans="14:17">
      <c r="N13974" s="30"/>
      <c r="Q13974" s="30"/>
    </row>
    <row r="13975" spans="14:17">
      <c r="N13975" s="30"/>
      <c r="Q13975" s="30"/>
    </row>
    <row r="13976" spans="14:17">
      <c r="N13976" s="30"/>
      <c r="Q13976" s="30"/>
    </row>
    <row r="13977" spans="14:17">
      <c r="N13977" s="30"/>
      <c r="Q13977" s="30"/>
    </row>
    <row r="13978" spans="14:17">
      <c r="N13978" s="30"/>
      <c r="Q13978" s="30"/>
    </row>
    <row r="13979" spans="14:17">
      <c r="N13979" s="30"/>
      <c r="Q13979" s="30"/>
    </row>
    <row r="13980" spans="14:17">
      <c r="N13980" s="30"/>
      <c r="Q13980" s="30"/>
    </row>
    <row r="13981" spans="14:17">
      <c r="N13981" s="30"/>
      <c r="Q13981" s="30"/>
    </row>
    <row r="13982" spans="14:17">
      <c r="N13982" s="30"/>
      <c r="Q13982" s="30"/>
    </row>
    <row r="13983" spans="14:17">
      <c r="N13983" s="30"/>
      <c r="Q13983" s="30"/>
    </row>
    <row r="13984" spans="14:17">
      <c r="N13984" s="30"/>
      <c r="Q13984" s="30"/>
    </row>
    <row r="13985" spans="14:17">
      <c r="N13985" s="30"/>
      <c r="Q13985" s="30"/>
    </row>
    <row r="13986" spans="14:17">
      <c r="N13986" s="30"/>
      <c r="Q13986" s="30"/>
    </row>
    <row r="13987" spans="14:17">
      <c r="N13987" s="30"/>
      <c r="Q13987" s="30"/>
    </row>
    <row r="13988" spans="14:17">
      <c r="N13988" s="30"/>
      <c r="Q13988" s="30"/>
    </row>
    <row r="13989" spans="14:17">
      <c r="N13989" s="30"/>
      <c r="Q13989" s="30"/>
    </row>
    <row r="13990" spans="14:17">
      <c r="N13990" s="30"/>
      <c r="Q13990" s="30"/>
    </row>
    <row r="13991" spans="14:17">
      <c r="N13991" s="30"/>
      <c r="Q13991" s="30"/>
    </row>
    <row r="13992" spans="14:17">
      <c r="N13992" s="30"/>
      <c r="Q13992" s="30"/>
    </row>
    <row r="13993" spans="14:17">
      <c r="N13993" s="30"/>
      <c r="Q13993" s="30"/>
    </row>
    <row r="13994" spans="14:17">
      <c r="N13994" s="30"/>
      <c r="Q13994" s="30"/>
    </row>
    <row r="13995" spans="14:17">
      <c r="N13995" s="30"/>
      <c r="Q13995" s="30"/>
    </row>
    <row r="13996" spans="14:17">
      <c r="N13996" s="30"/>
      <c r="Q13996" s="30"/>
    </row>
    <row r="13997" spans="14:17">
      <c r="N13997" s="30"/>
      <c r="Q13997" s="30"/>
    </row>
    <row r="13998" spans="14:17">
      <c r="N13998" s="30"/>
      <c r="Q13998" s="30"/>
    </row>
    <row r="13999" spans="14:17">
      <c r="N13999" s="30"/>
      <c r="Q13999" s="30"/>
    </row>
    <row r="14000" spans="14:17">
      <c r="N14000" s="30"/>
      <c r="Q14000" s="30"/>
    </row>
    <row r="14001" spans="14:17">
      <c r="N14001" s="30"/>
      <c r="Q14001" s="30"/>
    </row>
    <row r="14002" spans="14:17">
      <c r="N14002" s="30"/>
      <c r="Q14002" s="30"/>
    </row>
    <row r="14003" spans="14:17">
      <c r="N14003" s="30"/>
      <c r="Q14003" s="30"/>
    </row>
    <row r="14004" spans="14:17">
      <c r="N14004" s="30"/>
      <c r="Q14004" s="30"/>
    </row>
    <row r="14005" spans="14:17">
      <c r="N14005" s="30"/>
      <c r="Q14005" s="30"/>
    </row>
    <row r="14006" spans="14:17">
      <c r="N14006" s="30"/>
      <c r="Q14006" s="30"/>
    </row>
    <row r="14007" spans="14:17">
      <c r="N14007" s="30"/>
      <c r="Q14007" s="30"/>
    </row>
    <row r="14008" spans="14:17">
      <c r="N14008" s="30"/>
      <c r="Q14008" s="30"/>
    </row>
    <row r="14009" spans="14:17">
      <c r="N14009" s="30"/>
      <c r="Q14009" s="30"/>
    </row>
    <row r="14010" spans="14:17">
      <c r="N14010" s="30"/>
      <c r="Q14010" s="30"/>
    </row>
    <row r="14011" spans="14:17">
      <c r="N14011" s="30"/>
      <c r="Q14011" s="30"/>
    </row>
    <row r="14012" spans="14:17">
      <c r="N14012" s="30"/>
      <c r="Q14012" s="30"/>
    </row>
    <row r="14013" spans="14:17">
      <c r="N14013" s="30"/>
      <c r="Q14013" s="30"/>
    </row>
    <row r="14014" spans="14:17">
      <c r="N14014" s="30"/>
      <c r="Q14014" s="30"/>
    </row>
    <row r="14015" spans="14:17">
      <c r="N14015" s="30"/>
      <c r="Q14015" s="30"/>
    </row>
    <row r="14016" spans="14:17">
      <c r="N14016" s="30"/>
      <c r="Q14016" s="30"/>
    </row>
    <row r="14017" spans="14:17">
      <c r="N14017" s="30"/>
      <c r="Q14017" s="30"/>
    </row>
    <row r="14018" spans="14:17">
      <c r="N14018" s="30"/>
      <c r="Q14018" s="30"/>
    </row>
    <row r="14019" spans="14:17">
      <c r="N14019" s="30"/>
      <c r="Q14019" s="30"/>
    </row>
    <row r="14020" spans="14:17">
      <c r="N14020" s="30"/>
      <c r="Q14020" s="30"/>
    </row>
    <row r="14021" spans="14:17">
      <c r="N14021" s="30"/>
      <c r="Q14021" s="30"/>
    </row>
    <row r="14022" spans="14:17">
      <c r="N14022" s="30"/>
      <c r="Q14022" s="30"/>
    </row>
    <row r="14023" spans="14:17">
      <c r="N14023" s="30"/>
      <c r="Q14023" s="30"/>
    </row>
    <row r="14024" spans="14:17">
      <c r="N14024" s="30"/>
      <c r="Q14024" s="30"/>
    </row>
    <row r="14025" spans="14:17">
      <c r="N14025" s="30"/>
      <c r="Q14025" s="30"/>
    </row>
    <row r="14026" spans="14:17">
      <c r="N14026" s="30"/>
      <c r="Q14026" s="30"/>
    </row>
    <row r="14027" spans="14:17">
      <c r="N14027" s="30"/>
      <c r="Q14027" s="30"/>
    </row>
    <row r="14028" spans="14:17">
      <c r="N14028" s="30"/>
      <c r="Q14028" s="30"/>
    </row>
    <row r="14029" spans="14:17">
      <c r="N14029" s="30"/>
      <c r="Q14029" s="30"/>
    </row>
    <row r="14030" spans="14:17">
      <c r="N14030" s="30"/>
      <c r="Q14030" s="30"/>
    </row>
    <row r="14031" spans="14:17">
      <c r="N14031" s="30"/>
      <c r="Q14031" s="30"/>
    </row>
    <row r="14032" spans="14:17">
      <c r="N14032" s="30"/>
      <c r="Q14032" s="30"/>
    </row>
    <row r="14033" spans="14:17">
      <c r="N14033" s="30"/>
      <c r="Q14033" s="30"/>
    </row>
    <row r="14034" spans="14:17">
      <c r="N14034" s="30"/>
      <c r="Q14034" s="30"/>
    </row>
    <row r="14035" spans="14:17">
      <c r="N14035" s="30"/>
      <c r="Q14035" s="30"/>
    </row>
    <row r="14036" spans="14:17">
      <c r="N14036" s="30"/>
      <c r="Q14036" s="30"/>
    </row>
    <row r="14037" spans="14:17">
      <c r="N14037" s="30"/>
      <c r="Q14037" s="30"/>
    </row>
    <row r="14038" spans="14:17">
      <c r="N14038" s="30"/>
      <c r="Q14038" s="30"/>
    </row>
    <row r="14039" spans="14:17">
      <c r="N14039" s="30"/>
      <c r="Q14039" s="30"/>
    </row>
    <row r="14040" spans="14:17">
      <c r="N14040" s="30"/>
      <c r="Q14040" s="30"/>
    </row>
    <row r="14041" spans="14:17">
      <c r="N14041" s="30"/>
      <c r="Q14041" s="30"/>
    </row>
    <row r="14042" spans="14:17">
      <c r="N14042" s="30"/>
      <c r="Q14042" s="30"/>
    </row>
    <row r="14043" spans="14:17">
      <c r="N14043" s="30"/>
      <c r="Q14043" s="30"/>
    </row>
    <row r="14044" spans="14:17">
      <c r="N14044" s="30"/>
      <c r="Q14044" s="30"/>
    </row>
    <row r="14045" spans="14:17">
      <c r="N14045" s="30"/>
      <c r="Q14045" s="30"/>
    </row>
    <row r="14046" spans="14:17">
      <c r="N14046" s="30"/>
      <c r="Q14046" s="30"/>
    </row>
    <row r="14047" spans="14:17">
      <c r="N14047" s="30"/>
      <c r="Q14047" s="30"/>
    </row>
    <row r="14048" spans="14:17">
      <c r="N14048" s="30"/>
      <c r="Q14048" s="30"/>
    </row>
    <row r="14049" spans="14:17">
      <c r="N14049" s="30"/>
      <c r="Q14049" s="30"/>
    </row>
    <row r="14050" spans="14:17">
      <c r="N14050" s="30"/>
      <c r="Q14050" s="30"/>
    </row>
    <row r="14051" spans="14:17">
      <c r="N14051" s="30"/>
      <c r="Q14051" s="30"/>
    </row>
    <row r="14052" spans="14:17">
      <c r="N14052" s="30"/>
      <c r="Q14052" s="30"/>
    </row>
    <row r="14053" spans="14:17">
      <c r="N14053" s="30"/>
      <c r="Q14053" s="30"/>
    </row>
    <row r="14054" spans="14:17">
      <c r="N14054" s="30"/>
      <c r="Q14054" s="30"/>
    </row>
    <row r="14055" spans="14:17">
      <c r="N14055" s="30"/>
      <c r="Q14055" s="30"/>
    </row>
    <row r="14056" spans="14:17">
      <c r="N14056" s="30"/>
      <c r="Q14056" s="30"/>
    </row>
    <row r="14057" spans="14:17">
      <c r="N14057" s="30"/>
      <c r="Q14057" s="30"/>
    </row>
    <row r="14058" spans="14:17">
      <c r="N14058" s="30"/>
      <c r="Q14058" s="30"/>
    </row>
    <row r="14059" spans="14:17">
      <c r="N14059" s="30"/>
      <c r="Q14059" s="30"/>
    </row>
    <row r="14060" spans="14:17">
      <c r="N14060" s="30"/>
      <c r="Q14060" s="30"/>
    </row>
    <row r="14061" spans="14:17">
      <c r="N14061" s="30"/>
      <c r="Q14061" s="30"/>
    </row>
    <row r="14062" spans="14:17">
      <c r="N14062" s="30"/>
      <c r="Q14062" s="30"/>
    </row>
    <row r="14063" spans="14:17">
      <c r="N14063" s="30"/>
      <c r="Q14063" s="30"/>
    </row>
    <row r="14064" spans="14:17">
      <c r="N14064" s="30"/>
      <c r="Q14064" s="30"/>
    </row>
    <row r="14065" spans="14:17">
      <c r="N14065" s="30"/>
      <c r="Q14065" s="30"/>
    </row>
    <row r="14066" spans="14:17">
      <c r="N14066" s="30"/>
      <c r="Q14066" s="30"/>
    </row>
    <row r="14067" spans="14:17">
      <c r="N14067" s="30"/>
      <c r="Q14067" s="30"/>
    </row>
    <row r="14068" spans="14:17">
      <c r="N14068" s="30"/>
      <c r="Q14068" s="30"/>
    </row>
    <row r="14069" spans="14:17">
      <c r="N14069" s="30"/>
      <c r="Q14069" s="30"/>
    </row>
    <row r="14070" spans="14:17">
      <c r="N14070" s="30"/>
      <c r="Q14070" s="30"/>
    </row>
    <row r="14071" spans="14:17">
      <c r="N14071" s="30"/>
      <c r="Q14071" s="30"/>
    </row>
    <row r="14072" spans="14:17">
      <c r="N14072" s="30"/>
      <c r="Q14072" s="30"/>
    </row>
    <row r="14073" spans="14:17">
      <c r="N14073" s="30"/>
      <c r="Q14073" s="30"/>
    </row>
    <row r="14074" spans="14:17">
      <c r="N14074" s="30"/>
      <c r="Q14074" s="30"/>
    </row>
    <row r="14075" spans="14:17">
      <c r="N14075" s="30"/>
      <c r="Q14075" s="30"/>
    </row>
    <row r="14076" spans="14:17">
      <c r="N14076" s="30"/>
      <c r="Q14076" s="30"/>
    </row>
    <row r="14077" spans="14:17">
      <c r="N14077" s="30"/>
      <c r="Q14077" s="30"/>
    </row>
    <row r="14078" spans="14:17">
      <c r="N14078" s="30"/>
      <c r="Q14078" s="30"/>
    </row>
    <row r="14079" spans="14:17">
      <c r="N14079" s="30"/>
      <c r="Q14079" s="30"/>
    </row>
    <row r="14080" spans="14:17">
      <c r="N14080" s="30"/>
      <c r="Q14080" s="30"/>
    </row>
    <row r="14081" spans="14:17">
      <c r="N14081" s="30"/>
      <c r="Q14081" s="30"/>
    </row>
    <row r="14082" spans="14:17">
      <c r="N14082" s="30"/>
      <c r="Q14082" s="30"/>
    </row>
    <row r="14083" spans="14:17">
      <c r="N14083" s="30"/>
      <c r="Q14083" s="30"/>
    </row>
    <row r="14084" spans="14:17">
      <c r="N14084" s="30"/>
      <c r="Q14084" s="30"/>
    </row>
    <row r="14085" spans="14:17">
      <c r="N14085" s="30"/>
      <c r="Q14085" s="30"/>
    </row>
    <row r="14086" spans="14:17">
      <c r="N14086" s="30"/>
      <c r="Q14086" s="30"/>
    </row>
    <row r="14087" spans="14:17">
      <c r="N14087" s="30"/>
      <c r="Q14087" s="30"/>
    </row>
    <row r="14088" spans="14:17">
      <c r="N14088" s="30"/>
      <c r="Q14088" s="30"/>
    </row>
    <row r="14089" spans="14:17">
      <c r="N14089" s="30"/>
      <c r="Q14089" s="30"/>
    </row>
    <row r="14090" spans="14:17">
      <c r="N14090" s="30"/>
      <c r="Q14090" s="30"/>
    </row>
    <row r="14091" spans="14:17">
      <c r="N14091" s="30"/>
      <c r="Q14091" s="30"/>
    </row>
    <row r="14092" spans="14:17">
      <c r="N14092" s="30"/>
      <c r="Q14092" s="30"/>
    </row>
    <row r="14093" spans="14:17">
      <c r="N14093" s="30"/>
      <c r="Q14093" s="30"/>
    </row>
    <row r="14094" spans="14:17">
      <c r="N14094" s="30"/>
      <c r="Q14094" s="30"/>
    </row>
    <row r="14095" spans="14:17">
      <c r="N14095" s="30"/>
      <c r="Q14095" s="30"/>
    </row>
    <row r="14096" spans="14:17">
      <c r="N14096" s="30"/>
      <c r="Q14096" s="30"/>
    </row>
    <row r="14097" spans="14:17">
      <c r="N14097" s="30"/>
      <c r="Q14097" s="30"/>
    </row>
    <row r="14098" spans="14:17">
      <c r="N14098" s="30"/>
      <c r="Q14098" s="30"/>
    </row>
    <row r="14099" spans="14:17">
      <c r="N14099" s="30"/>
      <c r="Q14099" s="30"/>
    </row>
    <row r="14100" spans="14:17">
      <c r="N14100" s="30"/>
      <c r="Q14100" s="30"/>
    </row>
    <row r="14101" spans="14:17">
      <c r="N14101" s="30"/>
      <c r="Q14101" s="30"/>
    </row>
    <row r="14102" spans="14:17">
      <c r="N14102" s="30"/>
      <c r="Q14102" s="30"/>
    </row>
    <row r="14103" spans="14:17">
      <c r="N14103" s="30"/>
      <c r="Q14103" s="30"/>
    </row>
    <row r="14104" spans="14:17">
      <c r="N14104" s="30"/>
      <c r="Q14104" s="30"/>
    </row>
    <row r="14105" spans="14:17">
      <c r="N14105" s="30"/>
      <c r="Q14105" s="30"/>
    </row>
    <row r="14106" spans="14:17">
      <c r="N14106" s="30"/>
      <c r="Q14106" s="30"/>
    </row>
    <row r="14107" spans="14:17">
      <c r="N14107" s="30"/>
      <c r="Q14107" s="30"/>
    </row>
    <row r="14108" spans="14:17">
      <c r="N14108" s="30"/>
      <c r="Q14108" s="30"/>
    </row>
    <row r="14109" spans="14:17">
      <c r="N14109" s="30"/>
      <c r="Q14109" s="30"/>
    </row>
    <row r="14110" spans="14:17">
      <c r="N14110" s="30"/>
      <c r="Q14110" s="30"/>
    </row>
    <row r="14111" spans="14:17">
      <c r="N14111" s="30"/>
      <c r="Q14111" s="30"/>
    </row>
    <row r="14112" spans="14:17">
      <c r="N14112" s="30"/>
      <c r="Q14112" s="30"/>
    </row>
    <row r="14113" spans="14:17">
      <c r="N14113" s="30"/>
      <c r="Q14113" s="30"/>
    </row>
    <row r="14114" spans="14:17">
      <c r="N14114" s="30"/>
      <c r="Q14114" s="30"/>
    </row>
    <row r="14115" spans="14:17">
      <c r="N14115" s="30"/>
      <c r="Q14115" s="30"/>
    </row>
    <row r="14116" spans="14:17">
      <c r="N14116" s="30"/>
      <c r="Q14116" s="30"/>
    </row>
    <row r="14117" spans="14:17">
      <c r="N14117" s="30"/>
      <c r="Q14117" s="30"/>
    </row>
    <row r="14118" spans="14:17">
      <c r="N14118" s="30"/>
      <c r="Q14118" s="30"/>
    </row>
    <row r="14119" spans="14:17">
      <c r="N14119" s="30"/>
      <c r="Q14119" s="30"/>
    </row>
    <row r="14120" spans="14:17">
      <c r="N14120" s="30"/>
      <c r="Q14120" s="30"/>
    </row>
    <row r="14121" spans="14:17">
      <c r="N14121" s="30"/>
      <c r="Q14121" s="30"/>
    </row>
    <row r="14122" spans="14:17">
      <c r="N14122" s="30"/>
      <c r="Q14122" s="30"/>
    </row>
    <row r="14123" spans="14:17">
      <c r="N14123" s="30"/>
      <c r="Q14123" s="30"/>
    </row>
    <row r="14124" spans="14:17">
      <c r="N14124" s="30"/>
      <c r="Q14124" s="30"/>
    </row>
    <row r="14125" spans="14:17">
      <c r="N14125" s="30"/>
      <c r="Q14125" s="30"/>
    </row>
    <row r="14126" spans="14:17">
      <c r="N14126" s="30"/>
      <c r="Q14126" s="30"/>
    </row>
    <row r="14127" spans="14:17">
      <c r="N14127" s="30"/>
      <c r="Q14127" s="30"/>
    </row>
    <row r="14128" spans="14:17">
      <c r="N14128" s="30"/>
      <c r="Q14128" s="30"/>
    </row>
    <row r="14129" spans="14:17">
      <c r="N14129" s="30"/>
      <c r="Q14129" s="30"/>
    </row>
    <row r="14130" spans="14:17">
      <c r="N14130" s="30"/>
      <c r="Q14130" s="30"/>
    </row>
    <row r="14131" spans="14:17">
      <c r="N14131" s="30"/>
      <c r="Q14131" s="30"/>
    </row>
    <row r="14132" spans="14:17">
      <c r="N14132" s="30"/>
      <c r="Q14132" s="30"/>
    </row>
    <row r="14133" spans="14:17">
      <c r="N14133" s="30"/>
      <c r="Q14133" s="30"/>
    </row>
    <row r="14134" spans="14:17">
      <c r="N14134" s="30"/>
      <c r="Q14134" s="30"/>
    </row>
    <row r="14135" spans="14:17">
      <c r="N14135" s="30"/>
      <c r="Q14135" s="30"/>
    </row>
    <row r="14136" spans="14:17">
      <c r="N14136" s="30"/>
      <c r="Q14136" s="30"/>
    </row>
    <row r="14137" spans="14:17">
      <c r="N14137" s="30"/>
      <c r="Q14137" s="30"/>
    </row>
    <row r="14138" spans="14:17">
      <c r="N14138" s="30"/>
      <c r="Q14138" s="30"/>
    </row>
    <row r="14139" spans="14:17">
      <c r="N14139" s="30"/>
      <c r="Q14139" s="30"/>
    </row>
    <row r="14140" spans="14:17">
      <c r="N14140" s="30"/>
      <c r="Q14140" s="30"/>
    </row>
    <row r="14141" spans="14:17">
      <c r="N14141" s="30"/>
      <c r="Q14141" s="30"/>
    </row>
    <row r="14142" spans="14:17">
      <c r="N14142" s="30"/>
      <c r="Q14142" s="30"/>
    </row>
    <row r="14143" spans="14:17">
      <c r="N14143" s="30"/>
      <c r="Q14143" s="30"/>
    </row>
    <row r="14144" spans="14:17">
      <c r="N14144" s="30"/>
      <c r="Q14144" s="30"/>
    </row>
    <row r="14145" spans="14:17">
      <c r="N14145" s="30"/>
      <c r="Q14145" s="30"/>
    </row>
    <row r="14146" spans="14:17">
      <c r="N14146" s="30"/>
      <c r="Q14146" s="30"/>
    </row>
    <row r="14147" spans="14:17">
      <c r="N14147" s="30"/>
      <c r="Q14147" s="30"/>
    </row>
    <row r="14148" spans="14:17">
      <c r="N14148" s="30"/>
      <c r="Q14148" s="30"/>
    </row>
    <row r="14149" spans="14:17">
      <c r="N14149" s="30"/>
      <c r="Q14149" s="30"/>
    </row>
    <row r="14150" spans="14:17">
      <c r="N14150" s="30"/>
      <c r="Q14150" s="30"/>
    </row>
    <row r="14151" spans="14:17">
      <c r="N14151" s="30"/>
      <c r="Q14151" s="30"/>
    </row>
    <row r="14152" spans="14:17">
      <c r="N14152" s="30"/>
      <c r="Q14152" s="30"/>
    </row>
    <row r="14153" spans="14:17">
      <c r="N14153" s="30"/>
      <c r="Q14153" s="30"/>
    </row>
    <row r="14154" spans="14:17">
      <c r="N14154" s="30"/>
      <c r="Q14154" s="30"/>
    </row>
    <row r="14155" spans="14:17">
      <c r="N14155" s="30"/>
      <c r="Q14155" s="30"/>
    </row>
    <row r="14156" spans="14:17">
      <c r="N14156" s="30"/>
      <c r="Q14156" s="30"/>
    </row>
    <row r="14157" spans="14:17">
      <c r="N14157" s="30"/>
      <c r="Q14157" s="30"/>
    </row>
    <row r="14158" spans="14:17">
      <c r="N14158" s="30"/>
      <c r="Q14158" s="30"/>
    </row>
    <row r="14159" spans="14:17">
      <c r="N14159" s="30"/>
      <c r="Q14159" s="30"/>
    </row>
    <row r="14160" spans="14:17">
      <c r="N14160" s="30"/>
      <c r="Q14160" s="30"/>
    </row>
    <row r="14161" spans="14:17">
      <c r="N14161" s="30"/>
      <c r="Q14161" s="30"/>
    </row>
    <row r="14162" spans="14:17">
      <c r="N14162" s="30"/>
      <c r="Q14162" s="30"/>
    </row>
    <row r="14163" spans="14:17">
      <c r="N14163" s="30"/>
      <c r="Q14163" s="30"/>
    </row>
    <row r="14164" spans="14:17">
      <c r="N14164" s="30"/>
      <c r="Q14164" s="30"/>
    </row>
    <row r="14165" spans="14:17">
      <c r="N14165" s="30"/>
      <c r="Q14165" s="30"/>
    </row>
    <row r="14166" spans="14:17">
      <c r="N14166" s="30"/>
      <c r="Q14166" s="30"/>
    </row>
    <row r="14167" spans="14:17">
      <c r="N14167" s="30"/>
      <c r="Q14167" s="30"/>
    </row>
    <row r="14168" spans="14:17">
      <c r="N14168" s="30"/>
      <c r="Q14168" s="30"/>
    </row>
    <row r="14169" spans="14:17">
      <c r="N14169" s="30"/>
      <c r="Q14169" s="30"/>
    </row>
    <row r="14170" spans="14:17">
      <c r="N14170" s="30"/>
      <c r="Q14170" s="30"/>
    </row>
    <row r="14171" spans="14:17">
      <c r="N14171" s="30"/>
      <c r="Q14171" s="30"/>
    </row>
    <row r="14172" spans="14:17">
      <c r="N14172" s="30"/>
      <c r="Q14172" s="30"/>
    </row>
    <row r="14173" spans="14:17">
      <c r="N14173" s="30"/>
      <c r="Q14173" s="30"/>
    </row>
    <row r="14174" spans="14:17">
      <c r="N14174" s="30"/>
      <c r="Q14174" s="30"/>
    </row>
    <row r="14175" spans="14:17">
      <c r="N14175" s="30"/>
      <c r="Q14175" s="30"/>
    </row>
    <row r="14176" spans="14:17">
      <c r="N14176" s="30"/>
      <c r="Q14176" s="30"/>
    </row>
    <row r="14177" spans="14:17">
      <c r="N14177" s="30"/>
      <c r="Q14177" s="30"/>
    </row>
    <row r="14178" spans="14:17">
      <c r="N14178" s="30"/>
      <c r="Q14178" s="30"/>
    </row>
    <row r="14179" spans="14:17">
      <c r="N14179" s="30"/>
      <c r="Q14179" s="30"/>
    </row>
    <row r="14180" spans="14:17">
      <c r="N14180" s="30"/>
      <c r="Q14180" s="30"/>
    </row>
    <row r="14181" spans="14:17">
      <c r="N14181" s="30"/>
      <c r="Q14181" s="30"/>
    </row>
    <row r="14182" spans="14:17">
      <c r="N14182" s="30"/>
      <c r="Q14182" s="30"/>
    </row>
    <row r="14183" spans="14:17">
      <c r="N14183" s="30"/>
      <c r="Q14183" s="30"/>
    </row>
    <row r="14184" spans="14:17">
      <c r="N14184" s="30"/>
      <c r="Q14184" s="30"/>
    </row>
    <row r="14185" spans="14:17">
      <c r="N14185" s="30"/>
      <c r="Q14185" s="30"/>
    </row>
    <row r="14186" spans="14:17">
      <c r="N14186" s="30"/>
      <c r="Q14186" s="30"/>
    </row>
    <row r="14187" spans="14:17">
      <c r="N14187" s="30"/>
      <c r="Q14187" s="30"/>
    </row>
    <row r="14188" spans="14:17">
      <c r="N14188" s="30"/>
      <c r="Q14188" s="30"/>
    </row>
    <row r="14189" spans="14:17">
      <c r="N14189" s="30"/>
      <c r="Q14189" s="30"/>
    </row>
    <row r="14190" spans="14:17">
      <c r="N14190" s="30"/>
      <c r="Q14190" s="30"/>
    </row>
    <row r="14191" spans="14:17">
      <c r="N14191" s="30"/>
      <c r="Q14191" s="30"/>
    </row>
    <row r="14192" spans="14:17">
      <c r="N14192" s="30"/>
      <c r="Q14192" s="30"/>
    </row>
    <row r="14193" spans="14:17">
      <c r="N14193" s="30"/>
      <c r="Q14193" s="30"/>
    </row>
    <row r="14194" spans="14:17">
      <c r="N14194" s="30"/>
      <c r="Q14194" s="30"/>
    </row>
    <row r="14195" spans="14:17">
      <c r="N14195" s="30"/>
      <c r="Q14195" s="30"/>
    </row>
    <row r="14196" spans="14:17">
      <c r="N14196" s="30"/>
      <c r="Q14196" s="30"/>
    </row>
    <row r="14197" spans="14:17">
      <c r="N14197" s="30"/>
      <c r="Q14197" s="30"/>
    </row>
    <row r="14198" spans="14:17">
      <c r="N14198" s="30"/>
      <c r="Q14198" s="30"/>
    </row>
    <row r="14199" spans="14:17">
      <c r="N14199" s="30"/>
      <c r="Q14199" s="30"/>
    </row>
    <row r="14200" spans="14:17">
      <c r="N14200" s="30"/>
      <c r="Q14200" s="30"/>
    </row>
    <row r="14201" spans="14:17">
      <c r="N14201" s="30"/>
      <c r="Q14201" s="30"/>
    </row>
    <row r="14202" spans="14:17">
      <c r="N14202" s="30"/>
      <c r="Q14202" s="30"/>
    </row>
    <row r="14203" spans="14:17">
      <c r="N14203" s="30"/>
      <c r="Q14203" s="30"/>
    </row>
    <row r="14204" spans="14:17">
      <c r="N14204" s="30"/>
      <c r="Q14204" s="30"/>
    </row>
    <row r="14205" spans="14:17">
      <c r="N14205" s="30"/>
      <c r="Q14205" s="30"/>
    </row>
    <row r="14206" spans="14:17">
      <c r="N14206" s="30"/>
      <c r="Q14206" s="30"/>
    </row>
    <row r="14207" spans="14:17">
      <c r="N14207" s="30"/>
      <c r="Q14207" s="30"/>
    </row>
    <row r="14208" spans="14:17">
      <c r="N14208" s="30"/>
      <c r="Q14208" s="30"/>
    </row>
    <row r="14209" spans="14:17">
      <c r="N14209" s="30"/>
      <c r="Q14209" s="30"/>
    </row>
    <row r="14210" spans="14:17">
      <c r="N14210" s="30"/>
      <c r="Q14210" s="30"/>
    </row>
    <row r="14211" spans="14:17">
      <c r="N14211" s="30"/>
      <c r="Q14211" s="30"/>
    </row>
    <row r="14212" spans="14:17">
      <c r="N14212" s="30"/>
      <c r="Q14212" s="30"/>
    </row>
    <row r="14213" spans="14:17">
      <c r="N14213" s="30"/>
      <c r="Q14213" s="30"/>
    </row>
    <row r="14214" spans="14:17">
      <c r="N14214" s="30"/>
      <c r="Q14214" s="30"/>
    </row>
    <row r="14215" spans="14:17">
      <c r="N14215" s="30"/>
      <c r="Q14215" s="30"/>
    </row>
    <row r="14216" spans="14:17">
      <c r="N14216" s="30"/>
      <c r="Q14216" s="30"/>
    </row>
    <row r="14217" spans="14:17">
      <c r="N14217" s="30"/>
      <c r="Q14217" s="30"/>
    </row>
    <row r="14218" spans="14:17">
      <c r="N14218" s="30"/>
      <c r="Q14218" s="30"/>
    </row>
    <row r="14219" spans="14:17">
      <c r="N14219" s="30"/>
      <c r="Q14219" s="30"/>
    </row>
    <row r="14220" spans="14:17">
      <c r="N14220" s="30"/>
      <c r="Q14220" s="30"/>
    </row>
    <row r="14221" spans="14:17">
      <c r="N14221" s="30"/>
      <c r="Q14221" s="30"/>
    </row>
    <row r="14222" spans="14:17">
      <c r="N14222" s="30"/>
      <c r="Q14222" s="30"/>
    </row>
    <row r="14223" spans="14:17">
      <c r="N14223" s="30"/>
      <c r="Q14223" s="30"/>
    </row>
    <row r="14224" spans="14:17">
      <c r="N14224" s="30"/>
      <c r="Q14224" s="30"/>
    </row>
    <row r="14225" spans="14:17">
      <c r="N14225" s="30"/>
      <c r="Q14225" s="30"/>
    </row>
    <row r="14226" spans="14:17">
      <c r="N14226" s="30"/>
      <c r="Q14226" s="30"/>
    </row>
    <row r="14227" spans="14:17">
      <c r="N14227" s="30"/>
      <c r="Q14227" s="30"/>
    </row>
    <row r="14228" spans="14:17">
      <c r="N14228" s="30"/>
      <c r="Q14228" s="30"/>
    </row>
    <row r="14229" spans="14:17">
      <c r="N14229" s="30"/>
      <c r="Q14229" s="30"/>
    </row>
    <row r="14230" spans="14:17">
      <c r="N14230" s="30"/>
      <c r="Q14230" s="30"/>
    </row>
    <row r="14231" spans="14:17">
      <c r="N14231" s="30"/>
      <c r="Q14231" s="30"/>
    </row>
    <row r="14232" spans="14:17">
      <c r="N14232" s="30"/>
      <c r="Q14232" s="30"/>
    </row>
    <row r="14233" spans="14:17">
      <c r="N14233" s="30"/>
      <c r="Q14233" s="30"/>
    </row>
    <row r="14234" spans="14:17">
      <c r="N14234" s="30"/>
      <c r="Q14234" s="30"/>
    </row>
    <row r="14235" spans="14:17">
      <c r="N14235" s="30"/>
      <c r="Q14235" s="30"/>
    </row>
    <row r="14236" spans="14:17">
      <c r="N14236" s="30"/>
      <c r="Q14236" s="30"/>
    </row>
    <row r="14237" spans="14:17">
      <c r="N14237" s="30"/>
      <c r="Q14237" s="30"/>
    </row>
    <row r="14238" spans="14:17">
      <c r="N14238" s="30"/>
      <c r="Q14238" s="30"/>
    </row>
    <row r="14239" spans="14:17">
      <c r="N14239" s="30"/>
      <c r="Q14239" s="30"/>
    </row>
    <row r="14240" spans="14:17">
      <c r="N14240" s="30"/>
      <c r="Q14240" s="30"/>
    </row>
    <row r="14241" spans="14:17">
      <c r="N14241" s="30"/>
      <c r="Q14241" s="30"/>
    </row>
    <row r="14242" spans="14:17">
      <c r="N14242" s="30"/>
      <c r="Q14242" s="30"/>
    </row>
    <row r="14243" spans="14:17">
      <c r="N14243" s="30"/>
      <c r="Q14243" s="30"/>
    </row>
    <row r="14244" spans="14:17">
      <c r="N14244" s="30"/>
      <c r="Q14244" s="30"/>
    </row>
    <row r="14245" spans="14:17">
      <c r="N14245" s="30"/>
      <c r="Q14245" s="30"/>
    </row>
    <row r="14246" spans="14:17">
      <c r="N14246" s="30"/>
      <c r="Q14246" s="30"/>
    </row>
    <row r="14247" spans="14:17">
      <c r="N14247" s="30"/>
      <c r="Q14247" s="30"/>
    </row>
    <row r="14248" spans="14:17">
      <c r="N14248" s="30"/>
      <c r="Q14248" s="30"/>
    </row>
    <row r="14249" spans="14:17">
      <c r="N14249" s="30"/>
      <c r="Q14249" s="30"/>
    </row>
    <row r="14250" spans="14:17">
      <c r="N14250" s="30"/>
      <c r="Q14250" s="30"/>
    </row>
    <row r="14251" spans="14:17">
      <c r="N14251" s="30"/>
      <c r="Q14251" s="30"/>
    </row>
    <row r="14252" spans="14:17">
      <c r="N14252" s="30"/>
      <c r="Q14252" s="30"/>
    </row>
    <row r="14253" spans="14:17">
      <c r="N14253" s="30"/>
      <c r="Q14253" s="30"/>
    </row>
    <row r="14254" spans="14:17">
      <c r="N14254" s="30"/>
      <c r="Q14254" s="30"/>
    </row>
    <row r="14255" spans="14:17">
      <c r="N14255" s="30"/>
      <c r="Q14255" s="30"/>
    </row>
    <row r="14256" spans="14:17">
      <c r="N14256" s="30"/>
      <c r="Q14256" s="30"/>
    </row>
    <row r="14257" spans="14:17">
      <c r="N14257" s="30"/>
      <c r="Q14257" s="30"/>
    </row>
    <row r="14258" spans="14:17">
      <c r="N14258" s="30"/>
      <c r="Q14258" s="30"/>
    </row>
    <row r="14259" spans="14:17">
      <c r="N14259" s="30"/>
      <c r="Q14259" s="30"/>
    </row>
    <row r="14260" spans="14:17">
      <c r="N14260" s="30"/>
      <c r="Q14260" s="30"/>
    </row>
    <row r="14261" spans="14:17">
      <c r="N14261" s="30"/>
      <c r="Q14261" s="30"/>
    </row>
    <row r="14262" spans="14:17">
      <c r="N14262" s="30"/>
      <c r="Q14262" s="30"/>
    </row>
    <row r="14263" spans="14:17">
      <c r="N14263" s="30"/>
      <c r="Q14263" s="30"/>
    </row>
    <row r="14264" spans="14:17">
      <c r="N14264" s="30"/>
      <c r="Q14264" s="30"/>
    </row>
    <row r="14265" spans="14:17">
      <c r="N14265" s="30"/>
      <c r="Q14265" s="30"/>
    </row>
    <row r="14266" spans="14:17">
      <c r="N14266" s="30"/>
      <c r="Q14266" s="30"/>
    </row>
    <row r="14267" spans="14:17">
      <c r="N14267" s="30"/>
      <c r="Q14267" s="30"/>
    </row>
    <row r="14268" spans="14:17">
      <c r="N14268" s="30"/>
      <c r="Q14268" s="30"/>
    </row>
    <row r="14269" spans="14:17">
      <c r="N14269" s="30"/>
      <c r="Q14269" s="30"/>
    </row>
    <row r="14270" spans="14:17">
      <c r="N14270" s="30"/>
      <c r="Q14270" s="30"/>
    </row>
    <row r="14271" spans="14:17">
      <c r="N14271" s="30"/>
      <c r="Q14271" s="30"/>
    </row>
    <row r="14272" spans="14:17">
      <c r="N14272" s="30"/>
      <c r="Q14272" s="30"/>
    </row>
    <row r="14273" spans="14:17">
      <c r="N14273" s="30"/>
      <c r="Q14273" s="30"/>
    </row>
    <row r="14274" spans="14:17">
      <c r="N14274" s="30"/>
      <c r="Q14274" s="30"/>
    </row>
    <row r="14275" spans="14:17">
      <c r="N14275" s="30"/>
      <c r="Q14275" s="30"/>
    </row>
    <row r="14276" spans="14:17">
      <c r="N14276" s="30"/>
      <c r="Q14276" s="30"/>
    </row>
    <row r="14277" spans="14:17">
      <c r="N14277" s="30"/>
      <c r="Q14277" s="30"/>
    </row>
    <row r="14278" spans="14:17">
      <c r="N14278" s="30"/>
      <c r="Q14278" s="30"/>
    </row>
    <row r="14279" spans="14:17">
      <c r="N14279" s="30"/>
      <c r="Q14279" s="30"/>
    </row>
    <row r="14280" spans="14:17">
      <c r="N14280" s="30"/>
      <c r="Q14280" s="30"/>
    </row>
    <row r="14281" spans="14:17">
      <c r="N14281" s="30"/>
      <c r="Q14281" s="30"/>
    </row>
    <row r="14282" spans="14:17">
      <c r="N14282" s="30"/>
      <c r="Q14282" s="30"/>
    </row>
    <row r="14283" spans="14:17">
      <c r="N14283" s="30"/>
      <c r="Q14283" s="30"/>
    </row>
    <row r="14284" spans="14:17">
      <c r="N14284" s="30"/>
      <c r="Q14284" s="30"/>
    </row>
    <row r="14285" spans="14:17">
      <c r="N14285" s="30"/>
      <c r="Q14285" s="30"/>
    </row>
    <row r="14286" spans="14:17">
      <c r="N14286" s="30"/>
      <c r="Q14286" s="30"/>
    </row>
    <row r="14287" spans="14:17">
      <c r="N14287" s="30"/>
      <c r="Q14287" s="30"/>
    </row>
    <row r="14288" spans="14:17">
      <c r="N14288" s="30"/>
      <c r="Q14288" s="30"/>
    </row>
    <row r="14289" spans="14:17">
      <c r="N14289" s="30"/>
      <c r="Q14289" s="30"/>
    </row>
    <row r="14290" spans="14:17">
      <c r="N14290" s="30"/>
      <c r="Q14290" s="30"/>
    </row>
    <row r="14291" spans="14:17">
      <c r="N14291" s="30"/>
      <c r="Q14291" s="30"/>
    </row>
    <row r="14292" spans="14:17">
      <c r="N14292" s="30"/>
      <c r="Q14292" s="30"/>
    </row>
    <row r="14293" spans="14:17">
      <c r="N14293" s="30"/>
      <c r="Q14293" s="30"/>
    </row>
    <row r="14294" spans="14:17">
      <c r="N14294" s="30"/>
      <c r="Q14294" s="30"/>
    </row>
    <row r="14295" spans="14:17">
      <c r="N14295" s="30"/>
      <c r="Q14295" s="30"/>
    </row>
    <row r="14296" spans="14:17">
      <c r="N14296" s="30"/>
      <c r="Q14296" s="30"/>
    </row>
    <row r="14297" spans="14:17">
      <c r="N14297" s="30"/>
      <c r="Q14297" s="30"/>
    </row>
    <row r="14298" spans="14:17">
      <c r="N14298" s="30"/>
      <c r="Q14298" s="30"/>
    </row>
    <row r="14299" spans="14:17">
      <c r="N14299" s="30"/>
      <c r="Q14299" s="30"/>
    </row>
    <row r="14300" spans="14:17">
      <c r="N14300" s="30"/>
      <c r="Q14300" s="30"/>
    </row>
    <row r="14301" spans="14:17">
      <c r="N14301" s="30"/>
      <c r="Q14301" s="30"/>
    </row>
    <row r="14302" spans="14:17">
      <c r="N14302" s="30"/>
      <c r="Q14302" s="30"/>
    </row>
    <row r="14303" spans="14:17">
      <c r="N14303" s="30"/>
      <c r="Q14303" s="30"/>
    </row>
    <row r="14304" spans="14:17">
      <c r="N14304" s="30"/>
      <c r="Q14304" s="30"/>
    </row>
    <row r="14305" spans="14:17">
      <c r="N14305" s="30"/>
      <c r="Q14305" s="30"/>
    </row>
    <row r="14306" spans="14:17">
      <c r="N14306" s="30"/>
      <c r="Q14306" s="30"/>
    </row>
    <row r="14307" spans="14:17">
      <c r="N14307" s="30"/>
      <c r="Q14307" s="30"/>
    </row>
    <row r="14308" spans="14:17">
      <c r="N14308" s="30"/>
      <c r="Q14308" s="30"/>
    </row>
    <row r="14309" spans="14:17">
      <c r="N14309" s="30"/>
      <c r="Q14309" s="30"/>
    </row>
    <row r="14310" spans="14:17">
      <c r="N14310" s="30"/>
      <c r="Q14310" s="30"/>
    </row>
    <row r="14311" spans="14:17">
      <c r="N14311" s="30"/>
      <c r="Q14311" s="30"/>
    </row>
    <row r="14312" spans="14:17">
      <c r="N14312" s="30"/>
      <c r="Q14312" s="30"/>
    </row>
    <row r="14313" spans="14:17">
      <c r="N14313" s="30"/>
      <c r="Q14313" s="30"/>
    </row>
    <row r="14314" spans="14:17">
      <c r="N14314" s="30"/>
      <c r="Q14314" s="30"/>
    </row>
    <row r="14315" spans="14:17">
      <c r="N14315" s="30"/>
      <c r="Q14315" s="30"/>
    </row>
    <row r="14316" spans="14:17">
      <c r="N14316" s="30"/>
      <c r="Q14316" s="30"/>
    </row>
    <row r="14317" spans="14:17">
      <c r="N14317" s="30"/>
      <c r="Q14317" s="30"/>
    </row>
    <row r="14318" spans="14:17">
      <c r="N14318" s="30"/>
      <c r="Q14318" s="30"/>
    </row>
    <row r="14319" spans="14:17">
      <c r="N14319" s="30"/>
      <c r="Q14319" s="30"/>
    </row>
    <row r="14320" spans="14:17">
      <c r="N14320" s="30"/>
      <c r="Q14320" s="30"/>
    </row>
    <row r="14321" spans="14:17">
      <c r="N14321" s="30"/>
      <c r="Q14321" s="30"/>
    </row>
    <row r="14322" spans="14:17">
      <c r="N14322" s="30"/>
      <c r="Q14322" s="30"/>
    </row>
    <row r="14323" spans="14:17">
      <c r="N14323" s="30"/>
      <c r="Q14323" s="30"/>
    </row>
    <row r="14324" spans="14:17">
      <c r="N14324" s="30"/>
      <c r="Q14324" s="30"/>
    </row>
    <row r="14325" spans="14:17">
      <c r="N14325" s="30"/>
      <c r="Q14325" s="30"/>
    </row>
    <row r="14326" spans="14:17">
      <c r="N14326" s="30"/>
      <c r="Q14326" s="30"/>
    </row>
    <row r="14327" spans="14:17">
      <c r="N14327" s="30"/>
      <c r="Q14327" s="30"/>
    </row>
    <row r="14328" spans="14:17">
      <c r="N14328" s="30"/>
      <c r="Q14328" s="30"/>
    </row>
    <row r="14329" spans="14:17">
      <c r="N14329" s="30"/>
      <c r="Q14329" s="30"/>
    </row>
    <row r="14330" spans="14:17">
      <c r="N14330" s="30"/>
      <c r="Q14330" s="30"/>
    </row>
    <row r="14331" spans="14:17">
      <c r="N14331" s="30"/>
      <c r="Q14331" s="30"/>
    </row>
    <row r="14332" spans="14:17">
      <c r="N14332" s="30"/>
      <c r="Q14332" s="30"/>
    </row>
    <row r="14333" spans="14:17">
      <c r="N14333" s="30"/>
      <c r="Q14333" s="30"/>
    </row>
    <row r="14334" spans="14:17">
      <c r="N14334" s="30"/>
      <c r="Q14334" s="30"/>
    </row>
    <row r="14335" spans="14:17">
      <c r="N14335" s="30"/>
      <c r="Q14335" s="30"/>
    </row>
    <row r="14336" spans="14:17">
      <c r="N14336" s="30"/>
      <c r="Q14336" s="30"/>
    </row>
    <row r="14337" spans="14:17">
      <c r="N14337" s="30"/>
      <c r="Q14337" s="30"/>
    </row>
    <row r="14338" spans="14:17">
      <c r="N14338" s="30"/>
      <c r="Q14338" s="30"/>
    </row>
    <row r="14339" spans="14:17">
      <c r="N14339" s="30"/>
      <c r="Q14339" s="30"/>
    </row>
    <row r="14340" spans="14:17">
      <c r="N14340" s="30"/>
      <c r="Q14340" s="30"/>
    </row>
    <row r="14341" spans="14:17">
      <c r="N14341" s="30"/>
      <c r="Q14341" s="30"/>
    </row>
    <row r="14342" spans="14:17">
      <c r="N14342" s="30"/>
      <c r="Q14342" s="30"/>
    </row>
    <row r="14343" spans="14:17">
      <c r="N14343" s="30"/>
      <c r="Q14343" s="30"/>
    </row>
    <row r="14344" spans="14:17">
      <c r="N14344" s="30"/>
      <c r="Q14344" s="30"/>
    </row>
    <row r="14345" spans="14:17">
      <c r="N14345" s="30"/>
      <c r="Q14345" s="30"/>
    </row>
    <row r="14346" spans="14:17">
      <c r="N14346" s="30"/>
      <c r="Q14346" s="30"/>
    </row>
    <row r="14347" spans="14:17">
      <c r="N14347" s="30"/>
      <c r="Q14347" s="30"/>
    </row>
    <row r="14348" spans="14:17">
      <c r="N14348" s="30"/>
      <c r="Q14348" s="30"/>
    </row>
    <row r="14349" spans="14:17">
      <c r="N14349" s="30"/>
      <c r="Q14349" s="30"/>
    </row>
    <row r="14350" spans="14:17">
      <c r="N14350" s="30"/>
      <c r="Q14350" s="30"/>
    </row>
    <row r="14351" spans="14:17">
      <c r="N14351" s="30"/>
      <c r="Q14351" s="30"/>
    </row>
    <row r="14352" spans="14:17">
      <c r="N14352" s="30"/>
      <c r="Q14352" s="30"/>
    </row>
    <row r="14353" spans="14:17">
      <c r="N14353" s="30"/>
      <c r="Q14353" s="30"/>
    </row>
    <row r="14354" spans="14:17">
      <c r="N14354" s="30"/>
      <c r="Q14354" s="30"/>
    </row>
    <row r="14355" spans="14:17">
      <c r="N14355" s="30"/>
      <c r="Q14355" s="30"/>
    </row>
    <row r="14356" spans="14:17">
      <c r="N14356" s="30"/>
      <c r="Q14356" s="30"/>
    </row>
    <row r="14357" spans="14:17">
      <c r="N14357" s="30"/>
      <c r="Q14357" s="30"/>
    </row>
    <row r="14358" spans="14:17">
      <c r="N14358" s="30"/>
      <c r="Q14358" s="30"/>
    </row>
    <row r="14359" spans="14:17">
      <c r="N14359" s="30"/>
      <c r="Q14359" s="30"/>
    </row>
    <row r="14360" spans="14:17">
      <c r="N14360" s="30"/>
      <c r="Q14360" s="30"/>
    </row>
    <row r="14361" spans="14:17">
      <c r="N14361" s="30"/>
      <c r="Q14361" s="30"/>
    </row>
    <row r="14362" spans="14:17">
      <c r="N14362" s="30"/>
      <c r="Q14362" s="30"/>
    </row>
    <row r="14363" spans="14:17">
      <c r="N14363" s="30"/>
      <c r="Q14363" s="30"/>
    </row>
    <row r="14364" spans="14:17">
      <c r="N14364" s="30"/>
      <c r="Q14364" s="30"/>
    </row>
    <row r="14365" spans="14:17">
      <c r="N14365" s="30"/>
      <c r="Q14365" s="30"/>
    </row>
    <row r="14366" spans="14:17">
      <c r="N14366" s="30"/>
      <c r="Q14366" s="30"/>
    </row>
    <row r="14367" spans="14:17">
      <c r="N14367" s="30"/>
      <c r="Q14367" s="30"/>
    </row>
    <row r="14368" spans="14:17">
      <c r="N14368" s="30"/>
      <c r="Q14368" s="30"/>
    </row>
    <row r="14369" spans="14:17">
      <c r="N14369" s="30"/>
      <c r="Q14369" s="30"/>
    </row>
    <row r="14370" spans="14:17">
      <c r="N14370" s="30"/>
      <c r="Q14370" s="30"/>
    </row>
    <row r="14371" spans="14:17">
      <c r="N14371" s="30"/>
      <c r="Q14371" s="30"/>
    </row>
    <row r="14372" spans="14:17">
      <c r="N14372" s="30"/>
      <c r="Q14372" s="30"/>
    </row>
    <row r="14373" spans="14:17">
      <c r="N14373" s="30"/>
      <c r="Q14373" s="30"/>
    </row>
    <row r="14374" spans="14:17">
      <c r="N14374" s="30"/>
      <c r="Q14374" s="30"/>
    </row>
    <row r="14375" spans="14:17">
      <c r="N14375" s="30"/>
      <c r="Q14375" s="30"/>
    </row>
    <row r="14376" spans="14:17">
      <c r="N14376" s="30"/>
      <c r="Q14376" s="30"/>
    </row>
    <row r="14377" spans="14:17">
      <c r="N14377" s="30"/>
      <c r="Q14377" s="30"/>
    </row>
    <row r="14378" spans="14:17">
      <c r="N14378" s="30"/>
      <c r="Q14378" s="30"/>
    </row>
    <row r="14379" spans="14:17">
      <c r="N14379" s="30"/>
      <c r="Q14379" s="30"/>
    </row>
    <row r="14380" spans="14:17">
      <c r="N14380" s="30"/>
      <c r="Q14380" s="30"/>
    </row>
    <row r="14381" spans="14:17">
      <c r="N14381" s="30"/>
      <c r="Q14381" s="30"/>
    </row>
    <row r="14382" spans="14:17">
      <c r="N14382" s="30"/>
      <c r="Q14382" s="30"/>
    </row>
    <row r="14383" spans="14:17">
      <c r="N14383" s="30"/>
      <c r="Q14383" s="30"/>
    </row>
    <row r="14384" spans="14:17">
      <c r="N14384" s="30"/>
      <c r="Q14384" s="30"/>
    </row>
    <row r="14385" spans="14:17">
      <c r="N14385" s="30"/>
      <c r="Q14385" s="30"/>
    </row>
    <row r="14386" spans="14:17">
      <c r="N14386" s="30"/>
      <c r="Q14386" s="30"/>
    </row>
    <row r="14387" spans="14:17">
      <c r="N14387" s="30"/>
      <c r="Q14387" s="30"/>
    </row>
    <row r="14388" spans="14:17">
      <c r="N14388" s="30"/>
      <c r="Q14388" s="30"/>
    </row>
    <row r="14389" spans="14:17">
      <c r="N14389" s="30"/>
      <c r="Q14389" s="30"/>
    </row>
    <row r="14390" spans="14:17">
      <c r="N14390" s="30"/>
      <c r="Q14390" s="30"/>
    </row>
    <row r="14391" spans="14:17">
      <c r="N14391" s="30"/>
      <c r="Q14391" s="30"/>
    </row>
    <row r="14392" spans="14:17">
      <c r="N14392" s="30"/>
      <c r="Q14392" s="30"/>
    </row>
    <row r="14393" spans="14:17">
      <c r="N14393" s="30"/>
      <c r="Q14393" s="30"/>
    </row>
    <row r="14394" spans="14:17">
      <c r="N14394" s="30"/>
      <c r="Q14394" s="30"/>
    </row>
    <row r="14395" spans="14:17">
      <c r="N14395" s="30"/>
      <c r="Q14395" s="30"/>
    </row>
    <row r="14396" spans="14:17">
      <c r="N14396" s="30"/>
      <c r="Q14396" s="30"/>
    </row>
    <row r="14397" spans="14:17">
      <c r="N14397" s="30"/>
      <c r="Q14397" s="30"/>
    </row>
    <row r="14398" spans="14:17">
      <c r="N14398" s="30"/>
      <c r="Q14398" s="30"/>
    </row>
    <row r="14399" spans="14:17">
      <c r="N14399" s="30"/>
      <c r="Q14399" s="30"/>
    </row>
    <row r="14400" spans="14:17">
      <c r="N14400" s="30"/>
      <c r="Q14400" s="30"/>
    </row>
    <row r="14401" spans="14:17">
      <c r="N14401" s="30"/>
      <c r="Q14401" s="30"/>
    </row>
    <row r="14402" spans="14:17">
      <c r="N14402" s="30"/>
      <c r="Q14402" s="30"/>
    </row>
    <row r="14403" spans="14:17">
      <c r="N14403" s="30"/>
      <c r="Q14403" s="30"/>
    </row>
    <row r="14404" spans="14:17">
      <c r="N14404" s="30"/>
      <c r="Q14404" s="30"/>
    </row>
    <row r="14405" spans="14:17">
      <c r="N14405" s="30"/>
      <c r="Q14405" s="30"/>
    </row>
    <row r="14406" spans="14:17">
      <c r="N14406" s="30"/>
      <c r="Q14406" s="30"/>
    </row>
    <row r="14407" spans="14:17">
      <c r="N14407" s="30"/>
      <c r="Q14407" s="30"/>
    </row>
    <row r="14408" spans="14:17">
      <c r="N14408" s="30"/>
      <c r="Q14408" s="30"/>
    </row>
    <row r="14409" spans="14:17">
      <c r="N14409" s="30"/>
      <c r="Q14409" s="30"/>
    </row>
    <row r="14410" spans="14:17">
      <c r="N14410" s="30"/>
      <c r="Q14410" s="30"/>
    </row>
    <row r="14411" spans="14:17">
      <c r="N14411" s="30"/>
      <c r="Q14411" s="30"/>
    </row>
    <row r="14412" spans="14:17">
      <c r="N14412" s="30"/>
      <c r="Q14412" s="30"/>
    </row>
    <row r="14413" spans="14:17">
      <c r="N14413" s="30"/>
      <c r="Q14413" s="30"/>
    </row>
    <row r="14414" spans="14:17">
      <c r="N14414" s="30"/>
      <c r="Q14414" s="30"/>
    </row>
    <row r="14415" spans="14:17">
      <c r="N14415" s="30"/>
      <c r="Q14415" s="30"/>
    </row>
    <row r="14416" spans="14:17">
      <c r="N14416" s="30"/>
      <c r="Q14416" s="30"/>
    </row>
    <row r="14417" spans="14:17">
      <c r="N14417" s="30"/>
      <c r="Q14417" s="30"/>
    </row>
    <row r="14418" spans="14:17">
      <c r="N14418" s="30"/>
      <c r="Q14418" s="30"/>
    </row>
    <row r="14419" spans="14:17">
      <c r="N14419" s="30"/>
      <c r="Q14419" s="30"/>
    </row>
    <row r="14420" spans="14:17">
      <c r="N14420" s="30"/>
      <c r="Q14420" s="30"/>
    </row>
    <row r="14421" spans="14:17">
      <c r="N14421" s="30"/>
      <c r="Q14421" s="30"/>
    </row>
    <row r="14422" spans="14:17">
      <c r="N14422" s="30"/>
      <c r="Q14422" s="30"/>
    </row>
    <row r="14423" spans="14:17">
      <c r="N14423" s="30"/>
      <c r="Q14423" s="30"/>
    </row>
    <row r="14424" spans="14:17">
      <c r="N14424" s="30"/>
      <c r="Q14424" s="30"/>
    </row>
    <row r="14425" spans="14:17">
      <c r="N14425" s="30"/>
      <c r="Q14425" s="30"/>
    </row>
    <row r="14426" spans="14:17">
      <c r="N14426" s="30"/>
      <c r="Q14426" s="30"/>
    </row>
    <row r="14427" spans="14:17">
      <c r="N14427" s="30"/>
      <c r="Q14427" s="30"/>
    </row>
    <row r="14428" spans="14:17">
      <c r="N14428" s="30"/>
      <c r="Q14428" s="30"/>
    </row>
    <row r="14429" spans="14:17">
      <c r="N14429" s="30"/>
      <c r="Q14429" s="30"/>
    </row>
    <row r="14430" spans="14:17">
      <c r="N14430" s="30"/>
      <c r="Q14430" s="30"/>
    </row>
    <row r="14431" spans="14:17">
      <c r="N14431" s="30"/>
      <c r="Q14431" s="30"/>
    </row>
    <row r="14432" spans="14:17">
      <c r="N14432" s="30"/>
      <c r="Q14432" s="30"/>
    </row>
    <row r="14433" spans="14:17">
      <c r="N14433" s="30"/>
      <c r="Q14433" s="30"/>
    </row>
    <row r="14434" spans="14:17">
      <c r="N14434" s="30"/>
      <c r="Q14434" s="30"/>
    </row>
    <row r="14435" spans="14:17">
      <c r="N14435" s="30"/>
      <c r="Q14435" s="30"/>
    </row>
    <row r="14436" spans="14:17">
      <c r="N14436" s="30"/>
      <c r="Q14436" s="30"/>
    </row>
    <row r="14437" spans="14:17">
      <c r="N14437" s="30"/>
      <c r="Q14437" s="30"/>
    </row>
    <row r="14438" spans="14:17">
      <c r="N14438" s="30"/>
      <c r="Q14438" s="30"/>
    </row>
    <row r="14439" spans="14:17">
      <c r="N14439" s="30"/>
      <c r="Q14439" s="30"/>
    </row>
    <row r="14440" spans="14:17">
      <c r="N14440" s="30"/>
      <c r="Q14440" s="30"/>
    </row>
    <row r="14441" spans="14:17">
      <c r="N14441" s="30"/>
      <c r="Q14441" s="30"/>
    </row>
    <row r="14442" spans="14:17">
      <c r="N14442" s="30"/>
      <c r="Q14442" s="30"/>
    </row>
    <row r="14443" spans="14:17">
      <c r="N14443" s="30"/>
      <c r="Q14443" s="30"/>
    </row>
    <row r="14444" spans="14:17">
      <c r="N14444" s="30"/>
      <c r="Q14444" s="30"/>
    </row>
    <row r="14445" spans="14:17">
      <c r="N14445" s="30"/>
      <c r="Q14445" s="30"/>
    </row>
    <row r="14446" spans="14:17">
      <c r="N14446" s="30"/>
      <c r="Q14446" s="30"/>
    </row>
    <row r="14447" spans="14:17">
      <c r="N14447" s="30"/>
      <c r="Q14447" s="30"/>
    </row>
    <row r="14448" spans="14:17">
      <c r="N14448" s="30"/>
      <c r="Q14448" s="30"/>
    </row>
    <row r="14449" spans="14:17">
      <c r="N14449" s="30"/>
      <c r="Q14449" s="30"/>
    </row>
    <row r="14450" spans="14:17">
      <c r="N14450" s="30"/>
      <c r="Q14450" s="30"/>
    </row>
    <row r="14451" spans="14:17">
      <c r="N14451" s="30"/>
      <c r="Q14451" s="30"/>
    </row>
    <row r="14452" spans="14:17">
      <c r="N14452" s="30"/>
      <c r="Q14452" s="30"/>
    </row>
    <row r="14453" spans="14:17">
      <c r="N14453" s="30"/>
      <c r="Q14453" s="30"/>
    </row>
    <row r="14454" spans="14:17">
      <c r="N14454" s="30"/>
      <c r="Q14454" s="30"/>
    </row>
    <row r="14455" spans="14:17">
      <c r="N14455" s="30"/>
      <c r="Q14455" s="30"/>
    </row>
    <row r="14456" spans="14:17">
      <c r="N14456" s="30"/>
      <c r="Q14456" s="30"/>
    </row>
    <row r="14457" spans="14:17">
      <c r="N14457" s="30"/>
      <c r="Q14457" s="30"/>
    </row>
    <row r="14458" spans="14:17">
      <c r="N14458" s="30"/>
      <c r="Q14458" s="30"/>
    </row>
    <row r="14459" spans="14:17">
      <c r="N14459" s="30"/>
      <c r="Q14459" s="30"/>
    </row>
    <row r="14460" spans="14:17">
      <c r="N14460" s="30"/>
      <c r="Q14460" s="30"/>
    </row>
    <row r="14461" spans="14:17">
      <c r="N14461" s="30"/>
      <c r="Q14461" s="30"/>
    </row>
    <row r="14462" spans="14:17">
      <c r="N14462" s="30"/>
      <c r="Q14462" s="30"/>
    </row>
    <row r="14463" spans="14:17">
      <c r="N14463" s="30"/>
      <c r="Q14463" s="30"/>
    </row>
    <row r="14464" spans="14:17">
      <c r="N14464" s="30"/>
      <c r="Q14464" s="30"/>
    </row>
    <row r="14465" spans="14:17">
      <c r="N14465" s="30"/>
      <c r="Q14465" s="30"/>
    </row>
    <row r="14466" spans="14:17">
      <c r="N14466" s="30"/>
      <c r="Q14466" s="30"/>
    </row>
    <row r="14467" spans="14:17">
      <c r="N14467" s="30"/>
      <c r="Q14467" s="30"/>
    </row>
    <row r="14468" spans="14:17">
      <c r="N14468" s="30"/>
      <c r="Q14468" s="30"/>
    </row>
    <row r="14469" spans="14:17">
      <c r="N14469" s="30"/>
      <c r="Q14469" s="30"/>
    </row>
    <row r="14470" spans="14:17">
      <c r="N14470" s="30"/>
      <c r="Q14470" s="30"/>
    </row>
    <row r="14471" spans="14:17">
      <c r="N14471" s="30"/>
      <c r="Q14471" s="30"/>
    </row>
    <row r="14472" spans="14:17">
      <c r="N14472" s="30"/>
      <c r="Q14472" s="30"/>
    </row>
    <row r="14473" spans="14:17">
      <c r="N14473" s="30"/>
      <c r="Q14473" s="30"/>
    </row>
    <row r="14474" spans="14:17">
      <c r="N14474" s="30"/>
      <c r="Q14474" s="30"/>
    </row>
    <row r="14475" spans="14:17">
      <c r="N14475" s="30"/>
      <c r="Q14475" s="30"/>
    </row>
    <row r="14476" spans="14:17">
      <c r="N14476" s="30"/>
      <c r="Q14476" s="30"/>
    </row>
    <row r="14477" spans="14:17">
      <c r="N14477" s="30"/>
      <c r="Q14477" s="30"/>
    </row>
    <row r="14478" spans="14:17">
      <c r="N14478" s="30"/>
      <c r="Q14478" s="30"/>
    </row>
    <row r="14479" spans="14:17">
      <c r="N14479" s="30"/>
      <c r="Q14479" s="30"/>
    </row>
    <row r="14480" spans="14:17">
      <c r="N14480" s="30"/>
      <c r="Q14480" s="30"/>
    </row>
    <row r="14481" spans="14:17">
      <c r="N14481" s="30"/>
      <c r="Q14481" s="30"/>
    </row>
    <row r="14482" spans="14:17">
      <c r="N14482" s="30"/>
      <c r="Q14482" s="30"/>
    </row>
    <row r="14483" spans="14:17">
      <c r="N14483" s="30"/>
      <c r="Q14483" s="30"/>
    </row>
    <row r="14484" spans="14:17">
      <c r="N14484" s="30"/>
      <c r="Q14484" s="30"/>
    </row>
    <row r="14485" spans="14:17">
      <c r="N14485" s="30"/>
      <c r="Q14485" s="30"/>
    </row>
    <row r="14486" spans="14:17">
      <c r="N14486" s="30"/>
      <c r="Q14486" s="30"/>
    </row>
    <row r="14487" spans="14:17">
      <c r="N14487" s="30"/>
      <c r="Q14487" s="30"/>
    </row>
    <row r="14488" spans="14:17">
      <c r="N14488" s="30"/>
      <c r="Q14488" s="30"/>
    </row>
    <row r="14489" spans="14:17">
      <c r="N14489" s="30"/>
      <c r="Q14489" s="30"/>
    </row>
    <row r="14490" spans="14:17">
      <c r="N14490" s="30"/>
      <c r="Q14490" s="30"/>
    </row>
    <row r="14491" spans="14:17">
      <c r="N14491" s="30"/>
      <c r="Q14491" s="30"/>
    </row>
    <row r="14492" spans="14:17">
      <c r="N14492" s="30"/>
      <c r="Q14492" s="30"/>
    </row>
    <row r="14493" spans="14:17">
      <c r="N14493" s="30"/>
      <c r="Q14493" s="30"/>
    </row>
    <row r="14494" spans="14:17">
      <c r="N14494" s="30"/>
      <c r="Q14494" s="30"/>
    </row>
    <row r="14495" spans="14:17">
      <c r="N14495" s="30"/>
      <c r="Q14495" s="30"/>
    </row>
    <row r="14496" spans="14:17">
      <c r="N14496" s="30"/>
      <c r="Q14496" s="30"/>
    </row>
    <row r="14497" spans="14:17">
      <c r="N14497" s="30"/>
      <c r="Q14497" s="30"/>
    </row>
    <row r="14498" spans="14:17">
      <c r="N14498" s="30"/>
      <c r="Q14498" s="30"/>
    </row>
    <row r="14499" spans="14:17">
      <c r="N14499" s="30"/>
      <c r="Q14499" s="30"/>
    </row>
    <row r="14500" spans="14:17">
      <c r="N14500" s="30"/>
      <c r="Q14500" s="30"/>
    </row>
    <row r="14501" spans="14:17">
      <c r="N14501" s="30"/>
      <c r="Q14501" s="30"/>
    </row>
    <row r="14502" spans="14:17">
      <c r="N14502" s="30"/>
      <c r="Q14502" s="30"/>
    </row>
    <row r="14503" spans="14:17">
      <c r="N14503" s="30"/>
      <c r="Q14503" s="30"/>
    </row>
    <row r="14504" spans="14:17">
      <c r="N14504" s="30"/>
      <c r="Q14504" s="30"/>
    </row>
    <row r="14505" spans="14:17">
      <c r="N14505" s="30"/>
      <c r="Q14505" s="30"/>
    </row>
    <row r="14506" spans="14:17">
      <c r="N14506" s="30"/>
      <c r="Q14506" s="30"/>
    </row>
    <row r="14507" spans="14:17">
      <c r="N14507" s="30"/>
      <c r="Q14507" s="30"/>
    </row>
    <row r="14508" spans="14:17">
      <c r="N14508" s="30"/>
      <c r="Q14508" s="30"/>
    </row>
    <row r="14509" spans="14:17">
      <c r="N14509" s="30"/>
      <c r="Q14509" s="30"/>
    </row>
    <row r="14510" spans="14:17">
      <c r="N14510" s="30"/>
      <c r="Q14510" s="30"/>
    </row>
    <row r="14511" spans="14:17">
      <c r="N14511" s="30"/>
      <c r="Q14511" s="30"/>
    </row>
    <row r="14512" spans="14:17">
      <c r="N14512" s="30"/>
      <c r="Q14512" s="30"/>
    </row>
    <row r="14513" spans="14:17">
      <c r="N14513" s="30"/>
      <c r="Q14513" s="30"/>
    </row>
    <row r="14514" spans="14:17">
      <c r="N14514" s="30"/>
      <c r="Q14514" s="30"/>
    </row>
    <row r="14515" spans="14:17">
      <c r="N14515" s="30"/>
      <c r="Q14515" s="30"/>
    </row>
    <row r="14516" spans="14:17">
      <c r="N14516" s="30"/>
      <c r="Q14516" s="30"/>
    </row>
    <row r="14517" spans="14:17">
      <c r="N14517" s="30"/>
      <c r="Q14517" s="30"/>
    </row>
    <row r="14518" spans="14:17">
      <c r="N14518" s="30"/>
      <c r="Q14518" s="30"/>
    </row>
    <row r="14519" spans="14:17">
      <c r="N14519" s="30"/>
      <c r="Q14519" s="30"/>
    </row>
    <row r="14520" spans="14:17">
      <c r="N14520" s="30"/>
      <c r="Q14520" s="30"/>
    </row>
    <row r="14521" spans="14:17">
      <c r="N14521" s="30"/>
      <c r="Q14521" s="30"/>
    </row>
    <row r="14522" spans="14:17">
      <c r="N14522" s="30"/>
      <c r="Q14522" s="30"/>
    </row>
    <row r="14523" spans="14:17">
      <c r="N14523" s="30"/>
      <c r="Q14523" s="30"/>
    </row>
    <row r="14524" spans="14:17">
      <c r="N14524" s="30"/>
      <c r="Q14524" s="30"/>
    </row>
    <row r="14525" spans="14:17">
      <c r="N14525" s="30"/>
      <c r="Q14525" s="30"/>
    </row>
    <row r="14526" spans="14:17">
      <c r="N14526" s="30"/>
      <c r="Q14526" s="30"/>
    </row>
    <row r="14527" spans="14:17">
      <c r="N14527" s="30"/>
      <c r="Q14527" s="30"/>
    </row>
    <row r="14528" spans="14:17">
      <c r="N14528" s="30"/>
      <c r="Q14528" s="30"/>
    </row>
    <row r="14529" spans="14:17">
      <c r="N14529" s="30"/>
      <c r="Q14529" s="30"/>
    </row>
    <row r="14530" spans="14:17">
      <c r="N14530" s="30"/>
      <c r="Q14530" s="30"/>
    </row>
    <row r="14531" spans="14:17">
      <c r="N14531" s="30"/>
      <c r="Q14531" s="30"/>
    </row>
    <row r="14532" spans="14:17">
      <c r="N14532" s="30"/>
      <c r="Q14532" s="30"/>
    </row>
    <row r="14533" spans="14:17">
      <c r="N14533" s="30"/>
      <c r="Q14533" s="30"/>
    </row>
    <row r="14534" spans="14:17">
      <c r="N14534" s="30"/>
      <c r="Q14534" s="30"/>
    </row>
    <row r="14535" spans="14:17">
      <c r="N14535" s="30"/>
      <c r="Q14535" s="30"/>
    </row>
    <row r="14536" spans="14:17">
      <c r="N14536" s="30"/>
      <c r="Q14536" s="30"/>
    </row>
    <row r="14537" spans="14:17">
      <c r="N14537" s="30"/>
      <c r="Q14537" s="30"/>
    </row>
    <row r="14538" spans="14:17">
      <c r="N14538" s="30"/>
      <c r="Q14538" s="30"/>
    </row>
    <row r="14539" spans="14:17">
      <c r="N14539" s="30"/>
      <c r="Q14539" s="30"/>
    </row>
    <row r="14540" spans="14:17">
      <c r="N14540" s="30"/>
      <c r="Q14540" s="30"/>
    </row>
    <row r="14541" spans="14:17">
      <c r="N14541" s="30"/>
      <c r="Q14541" s="30"/>
    </row>
    <row r="14542" spans="14:17">
      <c r="N14542" s="30"/>
      <c r="Q14542" s="30"/>
    </row>
    <row r="14543" spans="14:17">
      <c r="N14543" s="30"/>
      <c r="Q14543" s="30"/>
    </row>
    <row r="14544" spans="14:17">
      <c r="N14544" s="30"/>
      <c r="Q14544" s="30"/>
    </row>
    <row r="14545" spans="14:17">
      <c r="N14545" s="30"/>
      <c r="Q14545" s="30"/>
    </row>
    <row r="14546" spans="14:17">
      <c r="N14546" s="30"/>
      <c r="Q14546" s="30"/>
    </row>
    <row r="14547" spans="14:17">
      <c r="N14547" s="30"/>
      <c r="Q14547" s="30"/>
    </row>
    <row r="14548" spans="14:17">
      <c r="N14548" s="30"/>
      <c r="Q14548" s="30"/>
    </row>
    <row r="14549" spans="14:17">
      <c r="N14549" s="30"/>
      <c r="Q14549" s="30"/>
    </row>
    <row r="14550" spans="14:17">
      <c r="N14550" s="30"/>
      <c r="Q14550" s="30"/>
    </row>
    <row r="14551" spans="14:17">
      <c r="N14551" s="30"/>
      <c r="Q14551" s="30"/>
    </row>
    <row r="14552" spans="14:17">
      <c r="N14552" s="30"/>
      <c r="Q14552" s="30"/>
    </row>
    <row r="14553" spans="14:17">
      <c r="N14553" s="30"/>
      <c r="Q14553" s="30"/>
    </row>
    <row r="14554" spans="14:17">
      <c r="N14554" s="30"/>
      <c r="Q14554" s="30"/>
    </row>
    <row r="14555" spans="14:17">
      <c r="N14555" s="30"/>
      <c r="Q14555" s="30"/>
    </row>
    <row r="14556" spans="14:17">
      <c r="N14556" s="30"/>
      <c r="Q14556" s="30"/>
    </row>
    <row r="14557" spans="14:17">
      <c r="N14557" s="30"/>
      <c r="Q14557" s="30"/>
    </row>
    <row r="14558" spans="14:17">
      <c r="N14558" s="30"/>
      <c r="Q14558" s="30"/>
    </row>
    <row r="14559" spans="14:17">
      <c r="N14559" s="30"/>
      <c r="Q14559" s="30"/>
    </row>
    <row r="14560" spans="14:17">
      <c r="N14560" s="30"/>
      <c r="Q14560" s="30"/>
    </row>
    <row r="14561" spans="14:17">
      <c r="N14561" s="30"/>
      <c r="Q14561" s="30"/>
    </row>
    <row r="14562" spans="14:17">
      <c r="N14562" s="30"/>
      <c r="Q14562" s="30"/>
    </row>
    <row r="14563" spans="14:17">
      <c r="N14563" s="30"/>
      <c r="Q14563" s="30"/>
    </row>
    <row r="14564" spans="14:17">
      <c r="N14564" s="30"/>
      <c r="Q14564" s="30"/>
    </row>
    <row r="14565" spans="14:17">
      <c r="N14565" s="30"/>
      <c r="Q14565" s="30"/>
    </row>
    <row r="14566" spans="14:17">
      <c r="N14566" s="30"/>
      <c r="Q14566" s="30"/>
    </row>
    <row r="14567" spans="14:17">
      <c r="N14567" s="30"/>
      <c r="Q14567" s="30"/>
    </row>
    <row r="14568" spans="14:17">
      <c r="N14568" s="30"/>
      <c r="Q14568" s="30"/>
    </row>
    <row r="14569" spans="14:17">
      <c r="N14569" s="30"/>
      <c r="Q14569" s="30"/>
    </row>
    <row r="14570" spans="14:17">
      <c r="N14570" s="30"/>
      <c r="Q14570" s="30"/>
    </row>
    <row r="14571" spans="14:17">
      <c r="N14571" s="30"/>
      <c r="Q14571" s="30"/>
    </row>
    <row r="14572" spans="14:17">
      <c r="N14572" s="30"/>
      <c r="Q14572" s="30"/>
    </row>
    <row r="14573" spans="14:17">
      <c r="N14573" s="30"/>
      <c r="Q14573" s="30"/>
    </row>
    <row r="14574" spans="14:17">
      <c r="N14574" s="30"/>
      <c r="Q14574" s="30"/>
    </row>
    <row r="14575" spans="14:17">
      <c r="N14575" s="30"/>
      <c r="Q14575" s="30"/>
    </row>
    <row r="14576" spans="14:17">
      <c r="N14576" s="30"/>
      <c r="Q14576" s="30"/>
    </row>
    <row r="14577" spans="14:17">
      <c r="N14577" s="30"/>
      <c r="Q14577" s="30"/>
    </row>
    <row r="14578" spans="14:17">
      <c r="N14578" s="30"/>
      <c r="Q14578" s="30"/>
    </row>
    <row r="14579" spans="14:17">
      <c r="N14579" s="30"/>
      <c r="Q14579" s="30"/>
    </row>
    <row r="14580" spans="14:17">
      <c r="N14580" s="30"/>
      <c r="Q14580" s="30"/>
    </row>
    <row r="14581" spans="14:17">
      <c r="N14581" s="30"/>
      <c r="Q14581" s="30"/>
    </row>
    <row r="14582" spans="14:17">
      <c r="N14582" s="30"/>
      <c r="Q14582" s="30"/>
    </row>
    <row r="14583" spans="14:17">
      <c r="N14583" s="30"/>
      <c r="Q14583" s="30"/>
    </row>
    <row r="14584" spans="14:17">
      <c r="N14584" s="30"/>
      <c r="Q14584" s="30"/>
    </row>
    <row r="14585" spans="14:17">
      <c r="N14585" s="30"/>
      <c r="Q14585" s="30"/>
    </row>
    <row r="14586" spans="14:17">
      <c r="N14586" s="30"/>
      <c r="Q14586" s="30"/>
    </row>
    <row r="14587" spans="14:17">
      <c r="N14587" s="30"/>
      <c r="Q14587" s="30"/>
    </row>
    <row r="14588" spans="14:17">
      <c r="N14588" s="30"/>
      <c r="Q14588" s="30"/>
    </row>
    <row r="14589" spans="14:17">
      <c r="N14589" s="30"/>
      <c r="Q14589" s="30"/>
    </row>
    <row r="14590" spans="14:17">
      <c r="N14590" s="30"/>
      <c r="Q14590" s="30"/>
    </row>
    <row r="14591" spans="14:17">
      <c r="N14591" s="30"/>
      <c r="Q14591" s="30"/>
    </row>
    <row r="14592" spans="14:17">
      <c r="N14592" s="30"/>
      <c r="Q14592" s="30"/>
    </row>
    <row r="14593" spans="14:17">
      <c r="N14593" s="30"/>
      <c r="Q14593" s="30"/>
    </row>
    <row r="14594" spans="14:17">
      <c r="N14594" s="30"/>
      <c r="Q14594" s="30"/>
    </row>
    <row r="14595" spans="14:17">
      <c r="N14595" s="30"/>
      <c r="Q14595" s="30"/>
    </row>
    <row r="14596" spans="14:17">
      <c r="N14596" s="30"/>
      <c r="Q14596" s="30"/>
    </row>
    <row r="14597" spans="14:17">
      <c r="N14597" s="30"/>
      <c r="Q14597" s="30"/>
    </row>
    <row r="14598" spans="14:17">
      <c r="N14598" s="30"/>
      <c r="Q14598" s="30"/>
    </row>
    <row r="14599" spans="14:17">
      <c r="N14599" s="30"/>
      <c r="Q14599" s="30"/>
    </row>
    <row r="14600" spans="14:17">
      <c r="N14600" s="30"/>
      <c r="Q14600" s="30"/>
    </row>
    <row r="14601" spans="14:17">
      <c r="N14601" s="30"/>
      <c r="Q14601" s="30"/>
    </row>
    <row r="14602" spans="14:17">
      <c r="N14602" s="30"/>
      <c r="Q14602" s="30"/>
    </row>
    <row r="14603" spans="14:17">
      <c r="N14603" s="30"/>
      <c r="Q14603" s="30"/>
    </row>
    <row r="14604" spans="14:17">
      <c r="N14604" s="30"/>
      <c r="Q14604" s="30"/>
    </row>
    <row r="14605" spans="14:17">
      <c r="N14605" s="30"/>
      <c r="Q14605" s="30"/>
    </row>
    <row r="14606" spans="14:17">
      <c r="N14606" s="30"/>
      <c r="Q14606" s="30"/>
    </row>
    <row r="14607" spans="14:17">
      <c r="N14607" s="30"/>
      <c r="Q14607" s="30"/>
    </row>
    <row r="14608" spans="14:17">
      <c r="N14608" s="30"/>
      <c r="Q14608" s="30"/>
    </row>
    <row r="14609" spans="14:17">
      <c r="N14609" s="30"/>
      <c r="Q14609" s="30"/>
    </row>
    <row r="14610" spans="14:17">
      <c r="N14610" s="30"/>
      <c r="Q14610" s="30"/>
    </row>
    <row r="14611" spans="14:17">
      <c r="N14611" s="30"/>
      <c r="Q14611" s="30"/>
    </row>
    <row r="14612" spans="14:17">
      <c r="N14612" s="30"/>
      <c r="Q14612" s="30"/>
    </row>
    <row r="14613" spans="14:17">
      <c r="N14613" s="30"/>
      <c r="Q14613" s="30"/>
    </row>
    <row r="14614" spans="14:17">
      <c r="N14614" s="30"/>
      <c r="Q14614" s="30"/>
    </row>
    <row r="14615" spans="14:17">
      <c r="N14615" s="30"/>
      <c r="Q14615" s="30"/>
    </row>
    <row r="14616" spans="14:17">
      <c r="N14616" s="30"/>
      <c r="Q14616" s="30"/>
    </row>
    <row r="14617" spans="14:17">
      <c r="N14617" s="30"/>
      <c r="Q14617" s="30"/>
    </row>
    <row r="14618" spans="14:17">
      <c r="N14618" s="30"/>
      <c r="Q14618" s="30"/>
    </row>
    <row r="14619" spans="14:17">
      <c r="N14619" s="30"/>
      <c r="Q14619" s="30"/>
    </row>
    <row r="14620" spans="14:17">
      <c r="N14620" s="30"/>
      <c r="Q14620" s="30"/>
    </row>
    <row r="14621" spans="14:17">
      <c r="N14621" s="30"/>
      <c r="Q14621" s="30"/>
    </row>
    <row r="14622" spans="14:17">
      <c r="N14622" s="30"/>
      <c r="Q14622" s="30"/>
    </row>
    <row r="14623" spans="14:17">
      <c r="N14623" s="30"/>
      <c r="Q14623" s="30"/>
    </row>
    <row r="14624" spans="14:17">
      <c r="N14624" s="30"/>
      <c r="Q14624" s="30"/>
    </row>
    <row r="14625" spans="14:17">
      <c r="N14625" s="30"/>
      <c r="Q14625" s="30"/>
    </row>
    <row r="14626" spans="14:17">
      <c r="N14626" s="30"/>
      <c r="Q14626" s="30"/>
    </row>
    <row r="14627" spans="14:17">
      <c r="N14627" s="30"/>
      <c r="Q14627" s="30"/>
    </row>
    <row r="14628" spans="14:17">
      <c r="N14628" s="30"/>
      <c r="Q14628" s="30"/>
    </row>
    <row r="14629" spans="14:17">
      <c r="N14629" s="30"/>
      <c r="Q14629" s="30"/>
    </row>
    <row r="14630" spans="14:17">
      <c r="N14630" s="30"/>
      <c r="Q14630" s="30"/>
    </row>
    <row r="14631" spans="14:17">
      <c r="N14631" s="30"/>
      <c r="Q14631" s="30"/>
    </row>
    <row r="14632" spans="14:17">
      <c r="N14632" s="30"/>
      <c r="Q14632" s="30"/>
    </row>
    <row r="14633" spans="14:17">
      <c r="N14633" s="30"/>
      <c r="Q14633" s="30"/>
    </row>
    <row r="14634" spans="14:17">
      <c r="N14634" s="30"/>
      <c r="Q14634" s="30"/>
    </row>
    <row r="14635" spans="14:17">
      <c r="N14635" s="30"/>
      <c r="Q14635" s="30"/>
    </row>
    <row r="14636" spans="14:17">
      <c r="N14636" s="30"/>
      <c r="Q14636" s="30"/>
    </row>
    <row r="14637" spans="14:17">
      <c r="N14637" s="30"/>
      <c r="Q14637" s="30"/>
    </row>
    <row r="14638" spans="14:17">
      <c r="N14638" s="30"/>
      <c r="Q14638" s="30"/>
    </row>
    <row r="14639" spans="14:17">
      <c r="N14639" s="30"/>
      <c r="Q14639" s="30"/>
    </row>
    <row r="14640" spans="14:17">
      <c r="N14640" s="30"/>
      <c r="Q14640" s="30"/>
    </row>
    <row r="14641" spans="14:17">
      <c r="N14641" s="30"/>
      <c r="Q14641" s="30"/>
    </row>
    <row r="14642" spans="14:17">
      <c r="N14642" s="30"/>
      <c r="Q14642" s="30"/>
    </row>
    <row r="14643" spans="14:17">
      <c r="N14643" s="30"/>
      <c r="Q14643" s="30"/>
    </row>
    <row r="14644" spans="14:17">
      <c r="N14644" s="30"/>
      <c r="Q14644" s="30"/>
    </row>
    <row r="14645" spans="14:17">
      <c r="N14645" s="30"/>
      <c r="Q14645" s="30"/>
    </row>
    <row r="14646" spans="14:17">
      <c r="N14646" s="30"/>
      <c r="Q14646" s="30"/>
    </row>
    <row r="14647" spans="14:17">
      <c r="N14647" s="30"/>
      <c r="Q14647" s="30"/>
    </row>
    <row r="14648" spans="14:17">
      <c r="N14648" s="30"/>
      <c r="Q14648" s="30"/>
    </row>
    <row r="14649" spans="14:17">
      <c r="N14649" s="30"/>
      <c r="Q14649" s="30"/>
    </row>
    <row r="14650" spans="14:17">
      <c r="N14650" s="30"/>
      <c r="Q14650" s="30"/>
    </row>
    <row r="14651" spans="14:17">
      <c r="N14651" s="30"/>
      <c r="Q14651" s="30"/>
    </row>
    <row r="14652" spans="14:17">
      <c r="N14652" s="30"/>
      <c r="Q14652" s="30"/>
    </row>
    <row r="14653" spans="14:17">
      <c r="N14653" s="30"/>
      <c r="Q14653" s="30"/>
    </row>
    <row r="14654" spans="14:17">
      <c r="N14654" s="30"/>
      <c r="Q14654" s="30"/>
    </row>
    <row r="14655" spans="14:17">
      <c r="N14655" s="30"/>
      <c r="Q14655" s="30"/>
    </row>
    <row r="14656" spans="14:17">
      <c r="N14656" s="30"/>
      <c r="Q14656" s="30"/>
    </row>
    <row r="14657" spans="14:17">
      <c r="N14657" s="30"/>
      <c r="Q14657" s="30"/>
    </row>
    <row r="14658" spans="14:17">
      <c r="N14658" s="30"/>
      <c r="Q14658" s="30"/>
    </row>
    <row r="14659" spans="14:17">
      <c r="N14659" s="30"/>
      <c r="Q14659" s="30"/>
    </row>
    <row r="14660" spans="14:17">
      <c r="N14660" s="30"/>
      <c r="Q14660" s="30"/>
    </row>
    <row r="14661" spans="14:17">
      <c r="N14661" s="30"/>
      <c r="Q14661" s="30"/>
    </row>
    <row r="14662" spans="14:17">
      <c r="N14662" s="30"/>
      <c r="Q14662" s="30"/>
    </row>
    <row r="14663" spans="14:17">
      <c r="N14663" s="30"/>
      <c r="Q14663" s="30"/>
    </row>
    <row r="14664" spans="14:17">
      <c r="N14664" s="30"/>
      <c r="Q14664" s="30"/>
    </row>
    <row r="14665" spans="14:17">
      <c r="N14665" s="30"/>
      <c r="Q14665" s="30"/>
    </row>
    <row r="14666" spans="14:17">
      <c r="N14666" s="30"/>
      <c r="Q14666" s="30"/>
    </row>
    <row r="14667" spans="14:17">
      <c r="N14667" s="30"/>
      <c r="Q14667" s="30"/>
    </row>
    <row r="14668" spans="14:17">
      <c r="N14668" s="30"/>
      <c r="Q14668" s="30"/>
    </row>
    <row r="14669" spans="14:17">
      <c r="N14669" s="30"/>
      <c r="Q14669" s="30"/>
    </row>
    <row r="14670" spans="14:17">
      <c r="N14670" s="30"/>
      <c r="Q14670" s="30"/>
    </row>
    <row r="14671" spans="14:17">
      <c r="N14671" s="30"/>
      <c r="Q14671" s="30"/>
    </row>
    <row r="14672" spans="14:17">
      <c r="N14672" s="30"/>
      <c r="Q14672" s="30"/>
    </row>
    <row r="14673" spans="14:17">
      <c r="N14673" s="30"/>
      <c r="Q14673" s="30"/>
    </row>
    <row r="14674" spans="14:17">
      <c r="N14674" s="30"/>
      <c r="Q14674" s="30"/>
    </row>
    <row r="14675" spans="14:17">
      <c r="N14675" s="30"/>
      <c r="Q14675" s="30"/>
    </row>
    <row r="14676" spans="14:17">
      <c r="N14676" s="30"/>
      <c r="Q14676" s="30"/>
    </row>
    <row r="14677" spans="14:17">
      <c r="N14677" s="30"/>
      <c r="Q14677" s="30"/>
    </row>
    <row r="14678" spans="14:17">
      <c r="N14678" s="30"/>
      <c r="Q14678" s="30"/>
    </row>
    <row r="14679" spans="14:17">
      <c r="N14679" s="30"/>
      <c r="Q14679" s="30"/>
    </row>
    <row r="14680" spans="14:17">
      <c r="N14680" s="30"/>
      <c r="Q14680" s="30"/>
    </row>
    <row r="14681" spans="14:17">
      <c r="N14681" s="30"/>
      <c r="Q14681" s="30"/>
    </row>
    <row r="14682" spans="14:17">
      <c r="N14682" s="30"/>
      <c r="Q14682" s="30"/>
    </row>
    <row r="14683" spans="14:17">
      <c r="N14683" s="30"/>
      <c r="Q14683" s="30"/>
    </row>
    <row r="14684" spans="14:17">
      <c r="N14684" s="30"/>
      <c r="Q14684" s="30"/>
    </row>
    <row r="14685" spans="14:17">
      <c r="N14685" s="30"/>
      <c r="Q14685" s="30"/>
    </row>
    <row r="14686" spans="14:17">
      <c r="N14686" s="30"/>
      <c r="Q14686" s="30"/>
    </row>
    <row r="14687" spans="14:17">
      <c r="N14687" s="30"/>
      <c r="Q14687" s="30"/>
    </row>
    <row r="14688" spans="14:17">
      <c r="N14688" s="30"/>
      <c r="Q14688" s="30"/>
    </row>
    <row r="14689" spans="14:17">
      <c r="N14689" s="30"/>
      <c r="Q14689" s="30"/>
    </row>
    <row r="14690" spans="14:17">
      <c r="N14690" s="30"/>
      <c r="Q14690" s="30"/>
    </row>
    <row r="14691" spans="14:17">
      <c r="N14691" s="30"/>
      <c r="Q14691" s="30"/>
    </row>
    <row r="14692" spans="14:17">
      <c r="N14692" s="30"/>
      <c r="Q14692" s="30"/>
    </row>
    <row r="14693" spans="14:17">
      <c r="N14693" s="30"/>
      <c r="Q14693" s="30"/>
    </row>
    <row r="14694" spans="14:17">
      <c r="N14694" s="30"/>
      <c r="Q14694" s="30"/>
    </row>
    <row r="14695" spans="14:17">
      <c r="N14695" s="30"/>
      <c r="Q14695" s="30"/>
    </row>
    <row r="14696" spans="14:17">
      <c r="N14696" s="30"/>
      <c r="Q14696" s="30"/>
    </row>
    <row r="14697" spans="14:17">
      <c r="N14697" s="30"/>
      <c r="Q14697" s="30"/>
    </row>
    <row r="14698" spans="14:17">
      <c r="N14698" s="30"/>
      <c r="Q14698" s="30"/>
    </row>
    <row r="14699" spans="14:17">
      <c r="N14699" s="30"/>
      <c r="Q14699" s="30"/>
    </row>
    <row r="14700" spans="14:17">
      <c r="N14700" s="30"/>
      <c r="Q14700" s="30"/>
    </row>
    <row r="14701" spans="14:17">
      <c r="N14701" s="30"/>
      <c r="Q14701" s="30"/>
    </row>
    <row r="14702" spans="14:17">
      <c r="N14702" s="30"/>
      <c r="Q14702" s="30"/>
    </row>
    <row r="14703" spans="14:17">
      <c r="N14703" s="30"/>
      <c r="Q14703" s="30"/>
    </row>
    <row r="14704" spans="14:17">
      <c r="N14704" s="30"/>
      <c r="Q14704" s="30"/>
    </row>
    <row r="14705" spans="14:17">
      <c r="N14705" s="30"/>
      <c r="Q14705" s="30"/>
    </row>
    <row r="14706" spans="14:17">
      <c r="N14706" s="30"/>
      <c r="Q14706" s="30"/>
    </row>
    <row r="14707" spans="14:17">
      <c r="N14707" s="30"/>
      <c r="Q14707" s="30"/>
    </row>
    <row r="14708" spans="14:17">
      <c r="N14708" s="30"/>
      <c r="Q14708" s="30"/>
    </row>
    <row r="14709" spans="14:17">
      <c r="N14709" s="30"/>
      <c r="Q14709" s="30"/>
    </row>
    <row r="14710" spans="14:17">
      <c r="N14710" s="30"/>
      <c r="Q14710" s="30"/>
    </row>
    <row r="14711" spans="14:17">
      <c r="N14711" s="30"/>
      <c r="Q14711" s="30"/>
    </row>
    <row r="14712" spans="14:17">
      <c r="N14712" s="30"/>
      <c r="Q14712" s="30"/>
    </row>
    <row r="14713" spans="14:17">
      <c r="N14713" s="30"/>
      <c r="Q14713" s="30"/>
    </row>
    <row r="14714" spans="14:17">
      <c r="N14714" s="30"/>
      <c r="Q14714" s="30"/>
    </row>
    <row r="14715" spans="14:17">
      <c r="N14715" s="30"/>
      <c r="Q14715" s="30"/>
    </row>
    <row r="14716" spans="14:17">
      <c r="N14716" s="30"/>
      <c r="Q14716" s="30"/>
    </row>
    <row r="14717" spans="14:17">
      <c r="N14717" s="30"/>
      <c r="Q14717" s="30"/>
    </row>
    <row r="14718" spans="14:17">
      <c r="N14718" s="30"/>
      <c r="Q14718" s="30"/>
    </row>
    <row r="14719" spans="14:17">
      <c r="N14719" s="30"/>
      <c r="Q14719" s="30"/>
    </row>
    <row r="14720" spans="14:17">
      <c r="N14720" s="30"/>
      <c r="Q14720" s="30"/>
    </row>
    <row r="14721" spans="14:17">
      <c r="N14721" s="30"/>
      <c r="Q14721" s="30"/>
    </row>
    <row r="14722" spans="14:17">
      <c r="N14722" s="30"/>
      <c r="Q14722" s="30"/>
    </row>
    <row r="14723" spans="14:17">
      <c r="N14723" s="30"/>
      <c r="Q14723" s="30"/>
    </row>
    <row r="14724" spans="14:17">
      <c r="N14724" s="30"/>
      <c r="Q14724" s="30"/>
    </row>
    <row r="14725" spans="14:17">
      <c r="N14725" s="30"/>
      <c r="Q14725" s="30"/>
    </row>
    <row r="14726" spans="14:17">
      <c r="N14726" s="30"/>
      <c r="Q14726" s="30"/>
    </row>
    <row r="14727" spans="14:17">
      <c r="N14727" s="30"/>
      <c r="Q14727" s="30"/>
    </row>
    <row r="14728" spans="14:17">
      <c r="N14728" s="30"/>
      <c r="Q14728" s="30"/>
    </row>
    <row r="14729" spans="14:17">
      <c r="N14729" s="30"/>
      <c r="Q14729" s="30"/>
    </row>
    <row r="14730" spans="14:17">
      <c r="N14730" s="30"/>
      <c r="Q14730" s="30"/>
    </row>
    <row r="14731" spans="14:17">
      <c r="N14731" s="30"/>
      <c r="Q14731" s="30"/>
    </row>
    <row r="14732" spans="14:17">
      <c r="N14732" s="30"/>
      <c r="Q14732" s="30"/>
    </row>
    <row r="14733" spans="14:17">
      <c r="N14733" s="30"/>
      <c r="Q14733" s="30"/>
    </row>
    <row r="14734" spans="14:17">
      <c r="N14734" s="30"/>
      <c r="Q14734" s="30"/>
    </row>
    <row r="14735" spans="14:17">
      <c r="N14735" s="30"/>
      <c r="Q14735" s="30"/>
    </row>
    <row r="14736" spans="14:17">
      <c r="N14736" s="30"/>
      <c r="Q14736" s="30"/>
    </row>
    <row r="14737" spans="14:17">
      <c r="N14737" s="30"/>
      <c r="Q14737" s="30"/>
    </row>
    <row r="14738" spans="14:17">
      <c r="N14738" s="30"/>
      <c r="Q14738" s="30"/>
    </row>
    <row r="14739" spans="14:17">
      <c r="N14739" s="30"/>
      <c r="Q14739" s="30"/>
    </row>
    <row r="14740" spans="14:17">
      <c r="N14740" s="30"/>
      <c r="Q14740" s="30"/>
    </row>
    <row r="14741" spans="14:17">
      <c r="N14741" s="30"/>
      <c r="Q14741" s="30"/>
    </row>
    <row r="14742" spans="14:17">
      <c r="N14742" s="30"/>
      <c r="Q14742" s="30"/>
    </row>
    <row r="14743" spans="14:17">
      <c r="N14743" s="30"/>
      <c r="Q14743" s="30"/>
    </row>
    <row r="14744" spans="14:17">
      <c r="N14744" s="30"/>
      <c r="Q14744" s="30"/>
    </row>
    <row r="14745" spans="14:17">
      <c r="N14745" s="30"/>
      <c r="Q14745" s="30"/>
    </row>
    <row r="14746" spans="14:17">
      <c r="N14746" s="30"/>
      <c r="Q14746" s="30"/>
    </row>
    <row r="14747" spans="14:17">
      <c r="N14747" s="30"/>
      <c r="Q14747" s="30"/>
    </row>
    <row r="14748" spans="14:17">
      <c r="N14748" s="30"/>
      <c r="Q14748" s="30"/>
    </row>
    <row r="14749" spans="14:17">
      <c r="N14749" s="30"/>
      <c r="Q14749" s="30"/>
    </row>
    <row r="14750" spans="14:17">
      <c r="N14750" s="30"/>
      <c r="Q14750" s="30"/>
    </row>
    <row r="14751" spans="14:17">
      <c r="N14751" s="30"/>
      <c r="Q14751" s="30"/>
    </row>
    <row r="14752" spans="14:17">
      <c r="N14752" s="30"/>
      <c r="Q14752" s="30"/>
    </row>
    <row r="14753" spans="14:17">
      <c r="N14753" s="30"/>
      <c r="Q14753" s="30"/>
    </row>
    <row r="14754" spans="14:17">
      <c r="N14754" s="30"/>
      <c r="Q14754" s="30"/>
    </row>
    <row r="14755" spans="14:17">
      <c r="N14755" s="30"/>
      <c r="Q14755" s="30"/>
    </row>
    <row r="14756" spans="14:17">
      <c r="N14756" s="30"/>
      <c r="Q14756" s="30"/>
    </row>
    <row r="14757" spans="14:17">
      <c r="N14757" s="30"/>
      <c r="Q14757" s="30"/>
    </row>
    <row r="14758" spans="14:17">
      <c r="N14758" s="30"/>
      <c r="Q14758" s="30"/>
    </row>
    <row r="14759" spans="14:17">
      <c r="N14759" s="30"/>
      <c r="Q14759" s="30"/>
    </row>
    <row r="14760" spans="14:17">
      <c r="N14760" s="30"/>
      <c r="Q14760" s="30"/>
    </row>
    <row r="14761" spans="14:17">
      <c r="N14761" s="30"/>
      <c r="Q14761" s="30"/>
    </row>
    <row r="14762" spans="14:17">
      <c r="N14762" s="30"/>
      <c r="Q14762" s="30"/>
    </row>
    <row r="14763" spans="14:17">
      <c r="N14763" s="30"/>
      <c r="Q14763" s="30"/>
    </row>
    <row r="14764" spans="14:17">
      <c r="N14764" s="30"/>
      <c r="Q14764" s="30"/>
    </row>
    <row r="14765" spans="14:17">
      <c r="N14765" s="30"/>
      <c r="Q14765" s="30"/>
    </row>
    <row r="14766" spans="14:17">
      <c r="N14766" s="30"/>
      <c r="Q14766" s="30"/>
    </row>
    <row r="14767" spans="14:17">
      <c r="N14767" s="30"/>
      <c r="Q14767" s="30"/>
    </row>
    <row r="14768" spans="14:17">
      <c r="N14768" s="30"/>
      <c r="Q14768" s="30"/>
    </row>
    <row r="14769" spans="14:17">
      <c r="N14769" s="30"/>
      <c r="Q14769" s="30"/>
    </row>
    <row r="14770" spans="14:17">
      <c r="N14770" s="30"/>
      <c r="Q14770" s="30"/>
    </row>
    <row r="14771" spans="14:17">
      <c r="N14771" s="30"/>
      <c r="Q14771" s="30"/>
    </row>
    <row r="14772" spans="14:17">
      <c r="N14772" s="30"/>
      <c r="Q14772" s="30"/>
    </row>
    <row r="14773" spans="14:17">
      <c r="N14773" s="30"/>
      <c r="Q14773" s="30"/>
    </row>
    <row r="14774" spans="14:17">
      <c r="N14774" s="30"/>
      <c r="Q14774" s="30"/>
    </row>
    <row r="14775" spans="14:17">
      <c r="N14775" s="30"/>
      <c r="Q14775" s="30"/>
    </row>
    <row r="14776" spans="14:17">
      <c r="N14776" s="30"/>
      <c r="Q14776" s="30"/>
    </row>
    <row r="14777" spans="14:17">
      <c r="N14777" s="30"/>
      <c r="Q14777" s="30"/>
    </row>
    <row r="14778" spans="14:17">
      <c r="N14778" s="30"/>
      <c r="Q14778" s="30"/>
    </row>
    <row r="14779" spans="14:17">
      <c r="N14779" s="30"/>
      <c r="Q14779" s="30"/>
    </row>
    <row r="14780" spans="14:17">
      <c r="N14780" s="30"/>
      <c r="Q14780" s="30"/>
    </row>
    <row r="14781" spans="14:17">
      <c r="N14781" s="30"/>
      <c r="Q14781" s="30"/>
    </row>
    <row r="14782" spans="14:17">
      <c r="N14782" s="30"/>
      <c r="Q14782" s="30"/>
    </row>
    <row r="14783" spans="14:17">
      <c r="N14783" s="30"/>
      <c r="Q14783" s="30"/>
    </row>
    <row r="14784" spans="14:17">
      <c r="N14784" s="30"/>
      <c r="Q14784" s="30"/>
    </row>
    <row r="14785" spans="14:17">
      <c r="N14785" s="30"/>
      <c r="Q14785" s="30"/>
    </row>
    <row r="14786" spans="14:17">
      <c r="N14786" s="30"/>
      <c r="Q14786" s="30"/>
    </row>
    <row r="14787" spans="14:17">
      <c r="N14787" s="30"/>
      <c r="Q14787" s="30"/>
    </row>
    <row r="14788" spans="14:17">
      <c r="N14788" s="30"/>
      <c r="Q14788" s="30"/>
    </row>
    <row r="14789" spans="14:17">
      <c r="N14789" s="30"/>
      <c r="Q14789" s="30"/>
    </row>
    <row r="14790" spans="14:17">
      <c r="N14790" s="30"/>
      <c r="Q14790" s="30"/>
    </row>
    <row r="14791" spans="14:17">
      <c r="N14791" s="30"/>
      <c r="Q14791" s="30"/>
    </row>
    <row r="14792" spans="14:17">
      <c r="N14792" s="30"/>
      <c r="Q14792" s="30"/>
    </row>
    <row r="14793" spans="14:17">
      <c r="N14793" s="30"/>
      <c r="Q14793" s="30"/>
    </row>
    <row r="14794" spans="14:17">
      <c r="N14794" s="30"/>
      <c r="Q14794" s="30"/>
    </row>
    <row r="14795" spans="14:17">
      <c r="N14795" s="30"/>
      <c r="Q14795" s="30"/>
    </row>
    <row r="14796" spans="14:17">
      <c r="N14796" s="30"/>
      <c r="Q14796" s="30"/>
    </row>
    <row r="14797" spans="14:17">
      <c r="N14797" s="30"/>
      <c r="Q14797" s="30"/>
    </row>
    <row r="14798" spans="14:17">
      <c r="N14798" s="30"/>
      <c r="Q14798" s="30"/>
    </row>
    <row r="14799" spans="14:17">
      <c r="N14799" s="30"/>
      <c r="Q14799" s="30"/>
    </row>
    <row r="14800" spans="14:17">
      <c r="N14800" s="30"/>
      <c r="Q14800" s="30"/>
    </row>
    <row r="14801" spans="14:17">
      <c r="N14801" s="30"/>
      <c r="Q14801" s="30"/>
    </row>
    <row r="14802" spans="14:17">
      <c r="N14802" s="30"/>
      <c r="Q14802" s="30"/>
    </row>
    <row r="14803" spans="14:17">
      <c r="N14803" s="30"/>
      <c r="Q14803" s="30"/>
    </row>
    <row r="14804" spans="14:17">
      <c r="N14804" s="30"/>
      <c r="Q14804" s="30"/>
    </row>
    <row r="14805" spans="14:17">
      <c r="N14805" s="30"/>
      <c r="Q14805" s="30"/>
    </row>
    <row r="14806" spans="14:17">
      <c r="N14806" s="30"/>
      <c r="Q14806" s="30"/>
    </row>
    <row r="14807" spans="14:17">
      <c r="N14807" s="30"/>
      <c r="Q14807" s="30"/>
    </row>
    <row r="14808" spans="14:17">
      <c r="N14808" s="30"/>
      <c r="Q14808" s="30"/>
    </row>
    <row r="14809" spans="14:17">
      <c r="N14809" s="30"/>
      <c r="Q14809" s="30"/>
    </row>
    <row r="14810" spans="14:17">
      <c r="N14810" s="30"/>
      <c r="Q14810" s="30"/>
    </row>
    <row r="14811" spans="14:17">
      <c r="N14811" s="30"/>
      <c r="Q14811" s="30"/>
    </row>
    <row r="14812" spans="14:17">
      <c r="N14812" s="30"/>
      <c r="Q14812" s="30"/>
    </row>
    <row r="14813" spans="14:17">
      <c r="N14813" s="30"/>
      <c r="Q14813" s="30"/>
    </row>
    <row r="14814" spans="14:17">
      <c r="N14814" s="30"/>
      <c r="Q14814" s="30"/>
    </row>
    <row r="14815" spans="14:17">
      <c r="N14815" s="30"/>
      <c r="Q14815" s="30"/>
    </row>
    <row r="14816" spans="14:17">
      <c r="N14816" s="30"/>
      <c r="Q14816" s="30"/>
    </row>
    <row r="14817" spans="14:17">
      <c r="N14817" s="30"/>
      <c r="Q14817" s="30"/>
    </row>
    <row r="14818" spans="14:17">
      <c r="N14818" s="30"/>
      <c r="Q14818" s="30"/>
    </row>
    <row r="14819" spans="14:17">
      <c r="N14819" s="30"/>
      <c r="Q14819" s="30"/>
    </row>
    <row r="14820" spans="14:17">
      <c r="N14820" s="30"/>
      <c r="Q14820" s="30"/>
    </row>
    <row r="14821" spans="14:17">
      <c r="N14821" s="30"/>
      <c r="Q14821" s="30"/>
    </row>
    <row r="14822" spans="14:17">
      <c r="N14822" s="30"/>
      <c r="Q14822" s="30"/>
    </row>
    <row r="14823" spans="14:17">
      <c r="N14823" s="30"/>
      <c r="Q14823" s="30"/>
    </row>
    <row r="14824" spans="14:17">
      <c r="N14824" s="30"/>
      <c r="Q14824" s="30"/>
    </row>
    <row r="14825" spans="14:17">
      <c r="N14825" s="30"/>
      <c r="Q14825" s="30"/>
    </row>
    <row r="14826" spans="14:17">
      <c r="N14826" s="30"/>
      <c r="Q14826" s="30"/>
    </row>
    <row r="14827" spans="14:17">
      <c r="N14827" s="30"/>
      <c r="Q14827" s="30"/>
    </row>
    <row r="14828" spans="14:17">
      <c r="N14828" s="30"/>
      <c r="Q14828" s="30"/>
    </row>
    <row r="14829" spans="14:17">
      <c r="N14829" s="30"/>
      <c r="Q14829" s="30"/>
    </row>
    <row r="14830" spans="14:17">
      <c r="N14830" s="30"/>
      <c r="Q14830" s="30"/>
    </row>
    <row r="14831" spans="14:17">
      <c r="N14831" s="30"/>
      <c r="Q14831" s="30"/>
    </row>
    <row r="14832" spans="14:17">
      <c r="N14832" s="30"/>
      <c r="Q14832" s="30"/>
    </row>
    <row r="14833" spans="14:17">
      <c r="N14833" s="30"/>
      <c r="Q14833" s="30"/>
    </row>
    <row r="14834" spans="14:17">
      <c r="N14834" s="30"/>
      <c r="Q14834" s="30"/>
    </row>
    <row r="14835" spans="14:17">
      <c r="N14835" s="30"/>
      <c r="Q14835" s="30"/>
    </row>
    <row r="14836" spans="14:17">
      <c r="N14836" s="30"/>
      <c r="Q14836" s="30"/>
    </row>
    <row r="14837" spans="14:17">
      <c r="N14837" s="30"/>
      <c r="Q14837" s="30"/>
    </row>
    <row r="14838" spans="14:17">
      <c r="N14838" s="30"/>
      <c r="Q14838" s="30"/>
    </row>
    <row r="14839" spans="14:17">
      <c r="N14839" s="30"/>
      <c r="Q14839" s="30"/>
    </row>
    <row r="14840" spans="14:17">
      <c r="N14840" s="30"/>
      <c r="Q14840" s="30"/>
    </row>
    <row r="14841" spans="14:17">
      <c r="N14841" s="30"/>
      <c r="Q14841" s="30"/>
    </row>
    <row r="14842" spans="14:17">
      <c r="N14842" s="30"/>
      <c r="Q14842" s="30"/>
    </row>
    <row r="14843" spans="14:17">
      <c r="N14843" s="30"/>
      <c r="Q14843" s="30"/>
    </row>
    <row r="14844" spans="14:17">
      <c r="N14844" s="30"/>
      <c r="Q14844" s="30"/>
    </row>
    <row r="14845" spans="14:17">
      <c r="N14845" s="30"/>
      <c r="Q14845" s="30"/>
    </row>
    <row r="14846" spans="14:17">
      <c r="N14846" s="30"/>
      <c r="Q14846" s="30"/>
    </row>
    <row r="14847" spans="14:17">
      <c r="N14847" s="30"/>
      <c r="Q14847" s="30"/>
    </row>
    <row r="14848" spans="14:17">
      <c r="N14848" s="30"/>
      <c r="Q14848" s="30"/>
    </row>
    <row r="14849" spans="14:17">
      <c r="N14849" s="30"/>
      <c r="Q14849" s="30"/>
    </row>
    <row r="14850" spans="14:17">
      <c r="N14850" s="30"/>
      <c r="Q14850" s="30"/>
    </row>
    <row r="14851" spans="14:17">
      <c r="N14851" s="30"/>
      <c r="Q14851" s="30"/>
    </row>
    <row r="14852" spans="14:17">
      <c r="N14852" s="30"/>
      <c r="Q14852" s="30"/>
    </row>
    <row r="14853" spans="14:17">
      <c r="N14853" s="30"/>
      <c r="Q14853" s="30"/>
    </row>
    <row r="14854" spans="14:17">
      <c r="N14854" s="30"/>
      <c r="Q14854" s="30"/>
    </row>
    <row r="14855" spans="14:17">
      <c r="N14855" s="30"/>
      <c r="Q14855" s="30"/>
    </row>
    <row r="14856" spans="14:17">
      <c r="N14856" s="30"/>
      <c r="Q14856" s="30"/>
    </row>
    <row r="14857" spans="14:17">
      <c r="N14857" s="30"/>
      <c r="Q14857" s="30"/>
    </row>
    <row r="14858" spans="14:17">
      <c r="N14858" s="30"/>
      <c r="Q14858" s="30"/>
    </row>
    <row r="14859" spans="14:17">
      <c r="N14859" s="30"/>
      <c r="Q14859" s="30"/>
    </row>
    <row r="14860" spans="14:17">
      <c r="N14860" s="30"/>
      <c r="Q14860" s="30"/>
    </row>
    <row r="14861" spans="14:17">
      <c r="N14861" s="30"/>
      <c r="Q14861" s="30"/>
    </row>
    <row r="14862" spans="14:17">
      <c r="N14862" s="30"/>
      <c r="Q14862" s="30"/>
    </row>
    <row r="14863" spans="14:17">
      <c r="N14863" s="30"/>
      <c r="Q14863" s="30"/>
    </row>
    <row r="14864" spans="14:17">
      <c r="N14864" s="30"/>
      <c r="Q14864" s="30"/>
    </row>
    <row r="14865" spans="14:17">
      <c r="N14865" s="30"/>
      <c r="Q14865" s="30"/>
    </row>
    <row r="14866" spans="14:17">
      <c r="N14866" s="30"/>
      <c r="Q14866" s="30"/>
    </row>
    <row r="14867" spans="14:17">
      <c r="N14867" s="30"/>
      <c r="Q14867" s="30"/>
    </row>
    <row r="14868" spans="14:17">
      <c r="N14868" s="30"/>
      <c r="Q14868" s="30"/>
    </row>
    <row r="14869" spans="14:17">
      <c r="N14869" s="30"/>
      <c r="Q14869" s="30"/>
    </row>
    <row r="14870" spans="14:17">
      <c r="N14870" s="30"/>
      <c r="Q14870" s="30"/>
    </row>
    <row r="14871" spans="14:17">
      <c r="N14871" s="30"/>
      <c r="Q14871" s="30"/>
    </row>
    <row r="14872" spans="14:17">
      <c r="N14872" s="30"/>
      <c r="Q14872" s="30"/>
    </row>
    <row r="14873" spans="14:17">
      <c r="N14873" s="30"/>
      <c r="Q14873" s="30"/>
    </row>
    <row r="14874" spans="14:17">
      <c r="N14874" s="30"/>
      <c r="Q14874" s="30"/>
    </row>
    <row r="14875" spans="14:17">
      <c r="N14875" s="30"/>
      <c r="Q14875" s="30"/>
    </row>
    <row r="14876" spans="14:17">
      <c r="N14876" s="30"/>
      <c r="Q14876" s="30"/>
    </row>
    <row r="14877" spans="14:17">
      <c r="N14877" s="30"/>
      <c r="Q14877" s="30"/>
    </row>
    <row r="14878" spans="14:17">
      <c r="N14878" s="30"/>
      <c r="Q14878" s="30"/>
    </row>
    <row r="14879" spans="14:17">
      <c r="N14879" s="30"/>
      <c r="Q14879" s="30"/>
    </row>
    <row r="14880" spans="14:17">
      <c r="N14880" s="30"/>
      <c r="Q14880" s="30"/>
    </row>
    <row r="14881" spans="14:17">
      <c r="N14881" s="30"/>
      <c r="Q14881" s="30"/>
    </row>
    <row r="14882" spans="14:17">
      <c r="N14882" s="30"/>
      <c r="Q14882" s="30"/>
    </row>
    <row r="14883" spans="14:17">
      <c r="N14883" s="30"/>
      <c r="Q14883" s="30"/>
    </row>
    <row r="14884" spans="14:17">
      <c r="N14884" s="30"/>
      <c r="Q14884" s="30"/>
    </row>
    <row r="14885" spans="14:17">
      <c r="N14885" s="30"/>
      <c r="Q14885" s="30"/>
    </row>
    <row r="14886" spans="14:17">
      <c r="N14886" s="30"/>
      <c r="Q14886" s="30"/>
    </row>
    <row r="14887" spans="14:17">
      <c r="N14887" s="30"/>
      <c r="Q14887" s="30"/>
    </row>
    <row r="14888" spans="14:17">
      <c r="N14888" s="30"/>
      <c r="Q14888" s="30"/>
    </row>
    <row r="14889" spans="14:17">
      <c r="N14889" s="30"/>
      <c r="Q14889" s="30"/>
    </row>
    <row r="14890" spans="14:17">
      <c r="N14890" s="30"/>
      <c r="Q14890" s="30"/>
    </row>
    <row r="14891" spans="14:17">
      <c r="N14891" s="30"/>
      <c r="Q14891" s="30"/>
    </row>
    <row r="14892" spans="14:17">
      <c r="N14892" s="30"/>
      <c r="Q14892" s="30"/>
    </row>
    <row r="14893" spans="14:17">
      <c r="N14893" s="30"/>
      <c r="Q14893" s="30"/>
    </row>
    <row r="14894" spans="14:17">
      <c r="N14894" s="30"/>
      <c r="Q14894" s="30"/>
    </row>
    <row r="14895" spans="14:17">
      <c r="N14895" s="30"/>
      <c r="Q14895" s="30"/>
    </row>
    <row r="14896" spans="14:17">
      <c r="N14896" s="30"/>
      <c r="Q14896" s="30"/>
    </row>
    <row r="14897" spans="14:17">
      <c r="N14897" s="30"/>
      <c r="Q14897" s="30"/>
    </row>
    <row r="14898" spans="14:17">
      <c r="N14898" s="30"/>
      <c r="Q14898" s="30"/>
    </row>
    <row r="14899" spans="14:17">
      <c r="N14899" s="30"/>
      <c r="Q14899" s="30"/>
    </row>
    <row r="14900" spans="14:17">
      <c r="N14900" s="30"/>
      <c r="Q14900" s="30"/>
    </row>
    <row r="14901" spans="14:17">
      <c r="N14901" s="30"/>
      <c r="Q14901" s="30"/>
    </row>
    <row r="14902" spans="14:17">
      <c r="N14902" s="30"/>
      <c r="Q14902" s="30"/>
    </row>
    <row r="14903" spans="14:17">
      <c r="N14903" s="30"/>
      <c r="Q14903" s="30"/>
    </row>
    <row r="14904" spans="14:17">
      <c r="N14904" s="30"/>
      <c r="Q14904" s="30"/>
    </row>
    <row r="14905" spans="14:17">
      <c r="N14905" s="30"/>
      <c r="Q14905" s="30"/>
    </row>
    <row r="14906" spans="14:17">
      <c r="N14906" s="30"/>
      <c r="Q14906" s="30"/>
    </row>
    <row r="14907" spans="14:17">
      <c r="N14907" s="30"/>
      <c r="Q14907" s="30"/>
    </row>
    <row r="14908" spans="14:17">
      <c r="N14908" s="30"/>
      <c r="Q14908" s="30"/>
    </row>
    <row r="14909" spans="14:17">
      <c r="N14909" s="30"/>
      <c r="Q14909" s="30"/>
    </row>
    <row r="14910" spans="14:17">
      <c r="N14910" s="30"/>
      <c r="Q14910" s="30"/>
    </row>
    <row r="14911" spans="14:17">
      <c r="N14911" s="30"/>
      <c r="Q14911" s="30"/>
    </row>
    <row r="14912" spans="14:17">
      <c r="N14912" s="30"/>
      <c r="Q14912" s="30"/>
    </row>
    <row r="14913" spans="14:17">
      <c r="N14913" s="30"/>
      <c r="Q14913" s="30"/>
    </row>
    <row r="14914" spans="14:17">
      <c r="N14914" s="30"/>
      <c r="Q14914" s="30"/>
    </row>
    <row r="14915" spans="14:17">
      <c r="N14915" s="30"/>
      <c r="Q14915" s="30"/>
    </row>
    <row r="14916" spans="14:17">
      <c r="N14916" s="30"/>
      <c r="Q14916" s="30"/>
    </row>
    <row r="14917" spans="14:17">
      <c r="N14917" s="30"/>
      <c r="Q14917" s="30"/>
    </row>
    <row r="14918" spans="14:17">
      <c r="N14918" s="30"/>
      <c r="Q14918" s="30"/>
    </row>
    <row r="14919" spans="14:17">
      <c r="N14919" s="30"/>
      <c r="Q14919" s="30"/>
    </row>
    <row r="14920" spans="14:17">
      <c r="N14920" s="30"/>
      <c r="Q14920" s="30"/>
    </row>
    <row r="14921" spans="14:17">
      <c r="N14921" s="30"/>
      <c r="Q14921" s="30"/>
    </row>
    <row r="14922" spans="14:17">
      <c r="N14922" s="30"/>
      <c r="Q14922" s="30"/>
    </row>
    <row r="14923" spans="14:17">
      <c r="N14923" s="30"/>
      <c r="Q14923" s="30"/>
    </row>
    <row r="14924" spans="14:17">
      <c r="N14924" s="30"/>
      <c r="Q14924" s="30"/>
    </row>
    <row r="14925" spans="14:17">
      <c r="N14925" s="30"/>
      <c r="Q14925" s="30"/>
    </row>
    <row r="14926" spans="14:17">
      <c r="N14926" s="30"/>
      <c r="Q14926" s="30"/>
    </row>
    <row r="14927" spans="14:17">
      <c r="N14927" s="30"/>
      <c r="Q14927" s="30"/>
    </row>
    <row r="14928" spans="14:17">
      <c r="N14928" s="30"/>
      <c r="Q14928" s="30"/>
    </row>
    <row r="14929" spans="14:17">
      <c r="N14929" s="30"/>
      <c r="Q14929" s="30"/>
    </row>
    <row r="14930" spans="14:17">
      <c r="N14930" s="30"/>
      <c r="Q14930" s="30"/>
    </row>
    <row r="14931" spans="14:17">
      <c r="N14931" s="30"/>
      <c r="Q14931" s="30"/>
    </row>
    <row r="14932" spans="14:17">
      <c r="N14932" s="30"/>
      <c r="Q14932" s="30"/>
    </row>
    <row r="14933" spans="14:17">
      <c r="N14933" s="30"/>
      <c r="Q14933" s="30"/>
    </row>
    <row r="14934" spans="14:17">
      <c r="N14934" s="30"/>
      <c r="Q14934" s="30"/>
    </row>
    <row r="14935" spans="14:17">
      <c r="N14935" s="30"/>
      <c r="Q14935" s="30"/>
    </row>
    <row r="14936" spans="14:17">
      <c r="N14936" s="30"/>
      <c r="Q14936" s="30"/>
    </row>
    <row r="14937" spans="14:17">
      <c r="N14937" s="30"/>
      <c r="Q14937" s="30"/>
    </row>
    <row r="14938" spans="14:17">
      <c r="N14938" s="30"/>
      <c r="Q14938" s="30"/>
    </row>
    <row r="14939" spans="14:17">
      <c r="N14939" s="30"/>
      <c r="Q14939" s="30"/>
    </row>
    <row r="14940" spans="14:17">
      <c r="N14940" s="30"/>
      <c r="Q14940" s="30"/>
    </row>
    <row r="14941" spans="14:17">
      <c r="N14941" s="30"/>
      <c r="Q14941" s="30"/>
    </row>
    <row r="14942" spans="14:17">
      <c r="N14942" s="30"/>
      <c r="Q14942" s="30"/>
    </row>
    <row r="14943" spans="14:17">
      <c r="N14943" s="30"/>
      <c r="Q14943" s="30"/>
    </row>
    <row r="14944" spans="14:17">
      <c r="N14944" s="30"/>
      <c r="Q14944" s="30"/>
    </row>
    <row r="14945" spans="14:17">
      <c r="N14945" s="30"/>
      <c r="Q14945" s="30"/>
    </row>
    <row r="14946" spans="14:17">
      <c r="N14946" s="30"/>
      <c r="Q14946" s="30"/>
    </row>
    <row r="14947" spans="14:17">
      <c r="N14947" s="30"/>
      <c r="Q14947" s="30"/>
    </row>
    <row r="14948" spans="14:17">
      <c r="N14948" s="30"/>
      <c r="Q14948" s="30"/>
    </row>
    <row r="14949" spans="14:17">
      <c r="N14949" s="30"/>
      <c r="Q14949" s="30"/>
    </row>
    <row r="14950" spans="14:17">
      <c r="N14950" s="30"/>
      <c r="Q14950" s="30"/>
    </row>
    <row r="14951" spans="14:17">
      <c r="N14951" s="30"/>
      <c r="Q14951" s="30"/>
    </row>
    <row r="14952" spans="14:17">
      <c r="N14952" s="30"/>
      <c r="Q14952" s="30"/>
    </row>
    <row r="14953" spans="14:17">
      <c r="N14953" s="30"/>
      <c r="Q14953" s="30"/>
    </row>
    <row r="14954" spans="14:17">
      <c r="N14954" s="30"/>
      <c r="Q14954" s="30"/>
    </row>
    <row r="14955" spans="14:17">
      <c r="N14955" s="30"/>
      <c r="Q14955" s="30"/>
    </row>
    <row r="14956" spans="14:17">
      <c r="N14956" s="30"/>
      <c r="Q14956" s="30"/>
    </row>
    <row r="14957" spans="14:17">
      <c r="N14957" s="30"/>
      <c r="Q14957" s="30"/>
    </row>
    <row r="14958" spans="14:17">
      <c r="Q14958" s="30"/>
    </row>
    <row r="14959" spans="14:17">
      <c r="Q14959" s="30"/>
    </row>
    <row r="14960" spans="14:17">
      <c r="Q14960" s="30"/>
    </row>
    <row r="14961" spans="17:17">
      <c r="Q14961" s="30"/>
    </row>
    <row r="14962" spans="17:17">
      <c r="Q14962" s="30"/>
    </row>
    <row r="14963" spans="17:17">
      <c r="Q14963" s="30"/>
    </row>
    <row r="14964" spans="17:17">
      <c r="Q14964" s="30"/>
    </row>
    <row r="14965" spans="17:17">
      <c r="Q14965" s="30"/>
    </row>
    <row r="14966" spans="17:17">
      <c r="Q14966" s="30"/>
    </row>
    <row r="14967" spans="17:17">
      <c r="Q14967" s="30"/>
    </row>
    <row r="14968" spans="17:17">
      <c r="Q14968" s="30"/>
    </row>
    <row r="14969" spans="17:17">
      <c r="Q14969" s="30"/>
    </row>
    <row r="14970" spans="17:17">
      <c r="Q14970" s="30"/>
    </row>
    <row r="14971" spans="17:17">
      <c r="Q14971" s="30"/>
    </row>
    <row r="14972" spans="17:17">
      <c r="Q14972" s="30"/>
    </row>
    <row r="14973" spans="17:17">
      <c r="Q14973" s="30"/>
    </row>
    <row r="14974" spans="17:17">
      <c r="Q14974" s="30"/>
    </row>
    <row r="14975" spans="17:17">
      <c r="Q14975" s="30"/>
    </row>
    <row r="14976" spans="17:17">
      <c r="Q14976" s="30"/>
    </row>
    <row r="14977" spans="17:17">
      <c r="Q14977" s="30"/>
    </row>
    <row r="14978" spans="17:17">
      <c r="Q14978" s="30"/>
    </row>
    <row r="14979" spans="17:17">
      <c r="Q14979" s="30"/>
    </row>
    <row r="14980" spans="17:17">
      <c r="Q14980" s="30"/>
    </row>
    <row r="14981" spans="17:17">
      <c r="Q14981" s="30"/>
    </row>
    <row r="14982" spans="17:17">
      <c r="Q14982" s="30"/>
    </row>
    <row r="14983" spans="17:17">
      <c r="Q14983" s="30"/>
    </row>
    <row r="14984" spans="17:17">
      <c r="Q14984" s="30"/>
    </row>
    <row r="14985" spans="17:17">
      <c r="Q14985" s="30"/>
    </row>
    <row r="14986" spans="17:17">
      <c r="Q14986" s="30"/>
    </row>
    <row r="14987" spans="17:17">
      <c r="Q14987" s="30"/>
    </row>
    <row r="14988" spans="17:17">
      <c r="Q14988" s="30"/>
    </row>
    <row r="14989" spans="17:17">
      <c r="Q14989" s="30"/>
    </row>
    <row r="14990" spans="17:17">
      <c r="Q14990" s="30"/>
    </row>
    <row r="14991" spans="17:17">
      <c r="Q14991" s="30"/>
    </row>
    <row r="14992" spans="17:17">
      <c r="Q14992" s="30"/>
    </row>
    <row r="14993" spans="17:17">
      <c r="Q14993" s="30"/>
    </row>
    <row r="14994" spans="17:17">
      <c r="Q14994" s="30"/>
    </row>
    <row r="14995" spans="17:17">
      <c r="Q14995" s="30"/>
    </row>
    <row r="14996" spans="17:17">
      <c r="Q14996" s="30"/>
    </row>
    <row r="14997" spans="17:17">
      <c r="Q14997" s="30"/>
    </row>
    <row r="14998" spans="17:17">
      <c r="Q14998" s="30"/>
    </row>
    <row r="14999" spans="17:17">
      <c r="Q14999" s="30"/>
    </row>
    <row r="15000" spans="17:17">
      <c r="Q15000" s="30"/>
    </row>
    <row r="15001" spans="17:17">
      <c r="Q15001" s="30"/>
    </row>
    <row r="15002" spans="17:17">
      <c r="Q15002" s="30"/>
    </row>
    <row r="15003" spans="17:17">
      <c r="Q15003" s="30"/>
    </row>
    <row r="15004" spans="17:17">
      <c r="Q15004" s="30"/>
    </row>
    <row r="15005" spans="17:17">
      <c r="Q15005" s="30"/>
    </row>
    <row r="15006" spans="17:17">
      <c r="Q15006" s="30"/>
    </row>
    <row r="15007" spans="17:17">
      <c r="Q15007" s="30"/>
    </row>
    <row r="15008" spans="17:17">
      <c r="Q15008" s="30"/>
    </row>
    <row r="15009" spans="17:17">
      <c r="Q15009" s="30"/>
    </row>
    <row r="15010" spans="17:17">
      <c r="Q15010" s="30"/>
    </row>
    <row r="15011" spans="17:17">
      <c r="Q15011" s="30"/>
    </row>
    <row r="15012" spans="17:17">
      <c r="Q15012" s="30"/>
    </row>
    <row r="15013" spans="17:17">
      <c r="Q15013" s="30"/>
    </row>
    <row r="15014" spans="17:17">
      <c r="Q15014" s="30"/>
    </row>
    <row r="15015" spans="17:17">
      <c r="Q15015" s="30"/>
    </row>
    <row r="15016" spans="17:17">
      <c r="Q15016" s="30"/>
    </row>
    <row r="15017" spans="17:17">
      <c r="Q15017" s="30"/>
    </row>
    <row r="15018" spans="17:17">
      <c r="Q15018" s="30"/>
    </row>
    <row r="15019" spans="17:17">
      <c r="Q15019" s="30"/>
    </row>
    <row r="15020" spans="17:17">
      <c r="Q15020" s="30"/>
    </row>
    <row r="15021" spans="17:17">
      <c r="Q15021" s="30"/>
    </row>
    <row r="15022" spans="17:17">
      <c r="Q15022" s="30"/>
    </row>
    <row r="15023" spans="17:17">
      <c r="Q15023" s="30"/>
    </row>
    <row r="15024" spans="17:17">
      <c r="Q15024" s="30"/>
    </row>
    <row r="15025" spans="17:17">
      <c r="Q15025" s="30"/>
    </row>
    <row r="15026" spans="17:17">
      <c r="Q15026" s="30"/>
    </row>
    <row r="15027" spans="17:17">
      <c r="Q15027" s="30"/>
    </row>
    <row r="15028" spans="17:17">
      <c r="Q15028" s="30"/>
    </row>
    <row r="15029" spans="17:17">
      <c r="Q15029" s="30"/>
    </row>
    <row r="15030" spans="17:17">
      <c r="Q15030" s="30"/>
    </row>
    <row r="15031" spans="17:17">
      <c r="Q15031" s="30"/>
    </row>
    <row r="15032" spans="17:17">
      <c r="Q15032" s="30"/>
    </row>
    <row r="15033" spans="17:17">
      <c r="Q15033" s="30"/>
    </row>
    <row r="15034" spans="17:17">
      <c r="Q15034" s="30"/>
    </row>
    <row r="15035" spans="17:17">
      <c r="Q15035" s="30"/>
    </row>
    <row r="15036" spans="17:17">
      <c r="Q15036" s="30"/>
    </row>
    <row r="15037" spans="17:17">
      <c r="Q15037" s="30"/>
    </row>
    <row r="15038" spans="17:17">
      <c r="Q15038" s="30"/>
    </row>
    <row r="15039" spans="17:17">
      <c r="Q15039" s="30"/>
    </row>
    <row r="15040" spans="17:17">
      <c r="Q15040" s="30"/>
    </row>
    <row r="15041" spans="17:17">
      <c r="Q15041" s="30"/>
    </row>
    <row r="15042" spans="17:17">
      <c r="Q15042" s="30"/>
    </row>
    <row r="15043" spans="17:17">
      <c r="Q15043" s="30"/>
    </row>
    <row r="15044" spans="17:17">
      <c r="Q15044" s="30"/>
    </row>
    <row r="15045" spans="17:17">
      <c r="Q15045" s="30"/>
    </row>
    <row r="15046" spans="17:17">
      <c r="Q15046" s="30"/>
    </row>
    <row r="15047" spans="17:17">
      <c r="Q15047" s="30"/>
    </row>
    <row r="15048" spans="17:17">
      <c r="Q15048" s="30"/>
    </row>
    <row r="15049" spans="17:17">
      <c r="Q15049" s="30"/>
    </row>
    <row r="15050" spans="17:17">
      <c r="Q15050" s="30"/>
    </row>
    <row r="15051" spans="17:17">
      <c r="Q15051" s="30"/>
    </row>
    <row r="15052" spans="17:17">
      <c r="Q15052" s="30"/>
    </row>
    <row r="15053" spans="17:17">
      <c r="Q15053" s="30"/>
    </row>
    <row r="15054" spans="17:17">
      <c r="Q15054" s="30"/>
    </row>
    <row r="15055" spans="17:17">
      <c r="Q15055" s="30"/>
    </row>
    <row r="15056" spans="17:17">
      <c r="Q15056" s="30"/>
    </row>
    <row r="15057" spans="17:17">
      <c r="Q15057" s="30"/>
    </row>
    <row r="15058" spans="17:17">
      <c r="Q15058" s="30"/>
    </row>
    <row r="15059" spans="17:17">
      <c r="Q15059" s="30"/>
    </row>
    <row r="15060" spans="17:17">
      <c r="Q15060" s="30"/>
    </row>
    <row r="15061" spans="17:17">
      <c r="Q15061" s="30"/>
    </row>
    <row r="15062" spans="17:17">
      <c r="Q15062" s="30"/>
    </row>
    <row r="15063" spans="17:17">
      <c r="Q15063" s="30"/>
    </row>
    <row r="15064" spans="17:17">
      <c r="Q15064" s="30"/>
    </row>
    <row r="15065" spans="17:17">
      <c r="Q15065" s="30"/>
    </row>
    <row r="15066" spans="17:17">
      <c r="Q15066" s="30"/>
    </row>
    <row r="15067" spans="17:17">
      <c r="Q15067" s="30"/>
    </row>
    <row r="15068" spans="17:17">
      <c r="Q15068" s="30"/>
    </row>
    <row r="15069" spans="17:17">
      <c r="Q15069" s="30"/>
    </row>
    <row r="15070" spans="17:17">
      <c r="Q15070" s="30"/>
    </row>
    <row r="15071" spans="17:17">
      <c r="Q15071" s="30"/>
    </row>
    <row r="15072" spans="17:17">
      <c r="Q15072" s="30"/>
    </row>
    <row r="15073" spans="17:17">
      <c r="Q15073" s="30"/>
    </row>
    <row r="15074" spans="17:17">
      <c r="Q15074" s="30"/>
    </row>
    <row r="15075" spans="17:17">
      <c r="Q15075" s="30"/>
    </row>
    <row r="15076" spans="17:17">
      <c r="Q15076" s="30"/>
    </row>
    <row r="15077" spans="17:17">
      <c r="Q15077" s="30"/>
    </row>
    <row r="15078" spans="17:17">
      <c r="Q15078" s="30"/>
    </row>
    <row r="15079" spans="17:17">
      <c r="Q15079" s="30"/>
    </row>
    <row r="15080" spans="17:17">
      <c r="Q15080" s="30"/>
    </row>
    <row r="15081" spans="17:17">
      <c r="Q15081" s="30"/>
    </row>
    <row r="15082" spans="17:17">
      <c r="Q15082" s="30"/>
    </row>
    <row r="15083" spans="17:17">
      <c r="Q15083" s="30"/>
    </row>
    <row r="15084" spans="17:17">
      <c r="Q15084" s="30"/>
    </row>
    <row r="15085" spans="17:17">
      <c r="Q15085" s="30"/>
    </row>
    <row r="15086" spans="17:17">
      <c r="Q15086" s="30"/>
    </row>
    <row r="15087" spans="17:17">
      <c r="Q15087" s="30"/>
    </row>
    <row r="15088" spans="17:17">
      <c r="Q15088" s="30"/>
    </row>
    <row r="15089" spans="17:17">
      <c r="Q15089" s="30"/>
    </row>
    <row r="15090" spans="17:17">
      <c r="Q15090" s="30"/>
    </row>
    <row r="15091" spans="17:17">
      <c r="Q15091" s="30"/>
    </row>
    <row r="15092" spans="17:17">
      <c r="Q15092" s="30"/>
    </row>
    <row r="15093" spans="17:17">
      <c r="Q15093" s="30"/>
    </row>
    <row r="15094" spans="17:17">
      <c r="Q15094" s="30"/>
    </row>
    <row r="15095" spans="17:17">
      <c r="Q15095" s="30"/>
    </row>
    <row r="15096" spans="17:17">
      <c r="Q15096" s="30"/>
    </row>
    <row r="15097" spans="17:17">
      <c r="Q15097" s="30"/>
    </row>
    <row r="15098" spans="17:17">
      <c r="Q15098" s="30"/>
    </row>
    <row r="15099" spans="17:17">
      <c r="Q15099" s="30"/>
    </row>
    <row r="15100" spans="17:17">
      <c r="Q15100" s="30"/>
    </row>
    <row r="15101" spans="17:17">
      <c r="Q15101" s="30"/>
    </row>
    <row r="15102" spans="17:17">
      <c r="Q15102" s="30"/>
    </row>
    <row r="15103" spans="17:17">
      <c r="Q15103" s="30"/>
    </row>
    <row r="15104" spans="17:17">
      <c r="Q15104" s="30"/>
    </row>
    <row r="15105" spans="17:17">
      <c r="Q15105" s="30"/>
    </row>
    <row r="15106" spans="17:17">
      <c r="Q15106" s="30"/>
    </row>
    <row r="15107" spans="17:17">
      <c r="Q15107" s="30"/>
    </row>
    <row r="15108" spans="17:17">
      <c r="Q15108" s="30"/>
    </row>
    <row r="15109" spans="17:17">
      <c r="Q15109" s="30"/>
    </row>
    <row r="15110" spans="17:17">
      <c r="Q15110" s="30"/>
    </row>
    <row r="15111" spans="17:17">
      <c r="Q15111" s="30"/>
    </row>
    <row r="15112" spans="17:17">
      <c r="Q15112" s="30"/>
    </row>
    <row r="15113" spans="17:17">
      <c r="Q15113" s="30"/>
    </row>
    <row r="15114" spans="17:17">
      <c r="Q15114" s="30"/>
    </row>
    <row r="15115" spans="17:17">
      <c r="Q15115" s="30"/>
    </row>
    <row r="15116" spans="17:17">
      <c r="Q15116" s="30"/>
    </row>
    <row r="15117" spans="17:17">
      <c r="Q15117" s="30"/>
    </row>
    <row r="15118" spans="17:17">
      <c r="Q15118" s="30"/>
    </row>
    <row r="15119" spans="17:17">
      <c r="Q15119" s="30"/>
    </row>
    <row r="15120" spans="17:17">
      <c r="Q15120" s="30"/>
    </row>
    <row r="15121" spans="17:17">
      <c r="Q15121" s="30"/>
    </row>
    <row r="15122" spans="17:17">
      <c r="Q15122" s="30"/>
    </row>
    <row r="15123" spans="17:17">
      <c r="Q15123" s="30"/>
    </row>
    <row r="15124" spans="17:17">
      <c r="Q15124" s="30"/>
    </row>
    <row r="15125" spans="17:17">
      <c r="Q15125" s="30"/>
    </row>
    <row r="15126" spans="17:17">
      <c r="Q15126" s="30"/>
    </row>
    <row r="15127" spans="17:17">
      <c r="Q15127" s="30"/>
    </row>
    <row r="15128" spans="17:17">
      <c r="Q15128" s="30"/>
    </row>
    <row r="15129" spans="17:17">
      <c r="Q15129" s="30"/>
    </row>
    <row r="15130" spans="17:17">
      <c r="Q15130" s="30"/>
    </row>
    <row r="15131" spans="17:17">
      <c r="Q15131" s="30"/>
    </row>
    <row r="15132" spans="17:17">
      <c r="Q15132" s="30"/>
    </row>
    <row r="15133" spans="17:17">
      <c r="Q15133" s="30"/>
    </row>
    <row r="15134" spans="17:17">
      <c r="Q15134" s="30"/>
    </row>
    <row r="15135" spans="17:17">
      <c r="Q15135" s="30"/>
    </row>
    <row r="15136" spans="17:17">
      <c r="Q15136" s="30"/>
    </row>
    <row r="15137" spans="17:17">
      <c r="Q15137" s="30"/>
    </row>
    <row r="15138" spans="17:17">
      <c r="Q15138" s="30"/>
    </row>
    <row r="15139" spans="17:17">
      <c r="Q15139" s="30"/>
    </row>
    <row r="15140" spans="17:17">
      <c r="Q15140" s="30"/>
    </row>
    <row r="15141" spans="17:17">
      <c r="Q15141" s="30"/>
    </row>
    <row r="15142" spans="17:17">
      <c r="Q15142" s="30"/>
    </row>
    <row r="15143" spans="17:17">
      <c r="Q15143" s="30"/>
    </row>
    <row r="15144" spans="17:17">
      <c r="Q15144" s="30"/>
    </row>
    <row r="15145" spans="17:17">
      <c r="Q15145" s="30"/>
    </row>
    <row r="15146" spans="17:17">
      <c r="Q15146" s="30"/>
    </row>
    <row r="15147" spans="17:17">
      <c r="Q15147" s="30"/>
    </row>
    <row r="15148" spans="17:17">
      <c r="Q15148" s="30"/>
    </row>
    <row r="15149" spans="17:17">
      <c r="Q15149" s="30"/>
    </row>
    <row r="15150" spans="17:17">
      <c r="Q15150" s="30"/>
    </row>
    <row r="15151" spans="17:17">
      <c r="Q15151" s="30"/>
    </row>
    <row r="15152" spans="17:17">
      <c r="Q15152" s="30"/>
    </row>
    <row r="15153" spans="17:17">
      <c r="Q15153" s="30"/>
    </row>
    <row r="15154" spans="17:17">
      <c r="Q15154" s="30"/>
    </row>
    <row r="15155" spans="17:17">
      <c r="Q15155" s="30"/>
    </row>
    <row r="15156" spans="17:17">
      <c r="Q15156" s="30"/>
    </row>
    <row r="15157" spans="17:17">
      <c r="Q15157" s="30"/>
    </row>
    <row r="15158" spans="17:17">
      <c r="Q15158" s="30"/>
    </row>
    <row r="15159" spans="17:17">
      <c r="Q15159" s="30"/>
    </row>
    <row r="15160" spans="17:17">
      <c r="Q15160" s="30"/>
    </row>
    <row r="15161" spans="17:17">
      <c r="Q15161" s="30"/>
    </row>
    <row r="15162" spans="17:17">
      <c r="Q15162" s="30"/>
    </row>
    <row r="15163" spans="17:17">
      <c r="Q15163" s="30"/>
    </row>
    <row r="15164" spans="17:17">
      <c r="Q15164" s="30"/>
    </row>
    <row r="15165" spans="17:17">
      <c r="Q15165" s="30"/>
    </row>
    <row r="15166" spans="17:17">
      <c r="Q15166" s="30"/>
    </row>
    <row r="15167" spans="17:17">
      <c r="Q15167" s="30"/>
    </row>
    <row r="15168" spans="17:17">
      <c r="Q15168" s="30"/>
    </row>
    <row r="15169" spans="17:17">
      <c r="Q15169" s="30"/>
    </row>
    <row r="15170" spans="17:17">
      <c r="Q15170" s="30"/>
    </row>
    <row r="15171" spans="17:17">
      <c r="Q15171" s="30"/>
    </row>
    <row r="15172" spans="17:17">
      <c r="Q15172" s="30"/>
    </row>
    <row r="15173" spans="17:17">
      <c r="Q15173" s="30"/>
    </row>
    <row r="15174" spans="17:17">
      <c r="Q15174" s="30"/>
    </row>
    <row r="15175" spans="17:17">
      <c r="Q15175" s="30"/>
    </row>
    <row r="15176" spans="17:17">
      <c r="Q15176" s="30"/>
    </row>
    <row r="15177" spans="17:17">
      <c r="Q15177" s="30"/>
    </row>
    <row r="15178" spans="17:17">
      <c r="Q15178" s="30"/>
    </row>
    <row r="15179" spans="17:17">
      <c r="Q15179" s="30"/>
    </row>
    <row r="15180" spans="17:17">
      <c r="Q15180" s="30"/>
    </row>
    <row r="15181" spans="17:17">
      <c r="Q15181" s="30"/>
    </row>
    <row r="15182" spans="17:17">
      <c r="Q15182" s="30"/>
    </row>
    <row r="15183" spans="17:17">
      <c r="Q15183" s="30"/>
    </row>
    <row r="15184" spans="17:17">
      <c r="Q15184" s="30"/>
    </row>
    <row r="15185" spans="17:17">
      <c r="Q15185" s="30"/>
    </row>
    <row r="15186" spans="17:17">
      <c r="Q15186" s="30"/>
    </row>
    <row r="15187" spans="17:17">
      <c r="Q15187" s="30"/>
    </row>
    <row r="15188" spans="17:17">
      <c r="Q15188" s="30"/>
    </row>
    <row r="15189" spans="17:17">
      <c r="Q15189" s="30"/>
    </row>
    <row r="15190" spans="17:17">
      <c r="Q15190" s="30"/>
    </row>
    <row r="15191" spans="17:17">
      <c r="Q15191" s="30"/>
    </row>
    <row r="15192" spans="17:17">
      <c r="Q15192" s="30"/>
    </row>
    <row r="15193" spans="17:17">
      <c r="Q15193" s="30"/>
    </row>
    <row r="15194" spans="17:17">
      <c r="Q15194" s="30"/>
    </row>
    <row r="15195" spans="17:17">
      <c r="Q15195" s="30"/>
    </row>
    <row r="15196" spans="17:17">
      <c r="Q15196" s="30"/>
    </row>
    <row r="15197" spans="17:17">
      <c r="Q15197" s="30"/>
    </row>
    <row r="15198" spans="17:17">
      <c r="Q15198" s="30"/>
    </row>
    <row r="15199" spans="17:17">
      <c r="Q15199" s="30"/>
    </row>
    <row r="15200" spans="17:17">
      <c r="Q15200" s="30"/>
    </row>
    <row r="15201" spans="17:17">
      <c r="Q15201" s="30"/>
    </row>
    <row r="15202" spans="17:17">
      <c r="Q15202" s="30"/>
    </row>
    <row r="15203" spans="17:17">
      <c r="Q15203" s="30"/>
    </row>
    <row r="15204" spans="17:17">
      <c r="Q15204" s="30"/>
    </row>
    <row r="15205" spans="17:17">
      <c r="Q15205" s="30"/>
    </row>
    <row r="15206" spans="17:17">
      <c r="Q15206" s="30"/>
    </row>
    <row r="15207" spans="17:17">
      <c r="Q15207" s="30"/>
    </row>
    <row r="15208" spans="17:17">
      <c r="Q15208" s="30"/>
    </row>
    <row r="15209" spans="17:17">
      <c r="Q15209" s="30"/>
    </row>
    <row r="15210" spans="17:17">
      <c r="Q15210" s="30"/>
    </row>
    <row r="15211" spans="17:17">
      <c r="Q15211" s="30"/>
    </row>
    <row r="15212" spans="17:17">
      <c r="Q15212" s="30"/>
    </row>
    <row r="15213" spans="17:17">
      <c r="Q15213" s="30"/>
    </row>
    <row r="15214" spans="17:17">
      <c r="Q15214" s="30"/>
    </row>
    <row r="15215" spans="17:17">
      <c r="Q15215" s="30"/>
    </row>
    <row r="15216" spans="17:17">
      <c r="Q15216" s="30"/>
    </row>
    <row r="15217" spans="17:17">
      <c r="Q15217" s="30"/>
    </row>
    <row r="15218" spans="17:17">
      <c r="Q15218" s="30"/>
    </row>
    <row r="15219" spans="17:17">
      <c r="Q15219" s="30"/>
    </row>
    <row r="15220" spans="17:17">
      <c r="Q15220" s="30"/>
    </row>
    <row r="15221" spans="17:17">
      <c r="Q15221" s="30"/>
    </row>
    <row r="15222" spans="17:17">
      <c r="Q15222" s="30"/>
    </row>
    <row r="15223" spans="17:17">
      <c r="Q15223" s="30"/>
    </row>
    <row r="15224" spans="17:17">
      <c r="Q15224" s="30"/>
    </row>
    <row r="15225" spans="17:17">
      <c r="Q15225" s="30"/>
    </row>
    <row r="15226" spans="17:17">
      <c r="Q15226" s="30"/>
    </row>
    <row r="15227" spans="17:17">
      <c r="Q15227" s="30"/>
    </row>
    <row r="15228" spans="17:17">
      <c r="Q15228" s="30"/>
    </row>
    <row r="15229" spans="17:17">
      <c r="Q15229" s="30"/>
    </row>
    <row r="15230" spans="17:17">
      <c r="Q15230" s="30"/>
    </row>
    <row r="15231" spans="17:17">
      <c r="Q15231" s="30"/>
    </row>
    <row r="15232" spans="17:17">
      <c r="Q15232" s="30"/>
    </row>
    <row r="15233" spans="17:17">
      <c r="Q15233" s="30"/>
    </row>
    <row r="15234" spans="17:17">
      <c r="Q15234" s="30"/>
    </row>
    <row r="15235" spans="17:17">
      <c r="Q15235" s="30"/>
    </row>
    <row r="15236" spans="17:17">
      <c r="Q15236" s="30"/>
    </row>
    <row r="15237" spans="17:17">
      <c r="Q15237" s="30"/>
    </row>
    <row r="15238" spans="17:17">
      <c r="Q15238" s="30"/>
    </row>
    <row r="15239" spans="17:17">
      <c r="Q15239" s="30"/>
    </row>
    <row r="15240" spans="17:17">
      <c r="Q15240" s="30"/>
    </row>
    <row r="15241" spans="17:17">
      <c r="Q15241" s="30"/>
    </row>
    <row r="15242" spans="17:17">
      <c r="Q15242" s="30"/>
    </row>
    <row r="15243" spans="17:17">
      <c r="Q15243" s="30"/>
    </row>
    <row r="15244" spans="17:17">
      <c r="Q15244" s="30"/>
    </row>
    <row r="15245" spans="17:17">
      <c r="Q15245" s="30"/>
    </row>
    <row r="15246" spans="17:17">
      <c r="Q15246" s="30"/>
    </row>
    <row r="15247" spans="17:17">
      <c r="Q15247" s="30"/>
    </row>
    <row r="15248" spans="17:17">
      <c r="Q15248" s="30"/>
    </row>
    <row r="15249" spans="17:17">
      <c r="Q15249" s="30"/>
    </row>
    <row r="15250" spans="17:17">
      <c r="Q15250" s="30"/>
    </row>
    <row r="15251" spans="17:17">
      <c r="Q15251" s="30"/>
    </row>
    <row r="15252" spans="17:17">
      <c r="Q15252" s="30"/>
    </row>
    <row r="15253" spans="17:17">
      <c r="Q15253" s="30"/>
    </row>
    <row r="15254" spans="17:17">
      <c r="Q15254" s="30"/>
    </row>
    <row r="15255" spans="17:17">
      <c r="Q15255" s="30"/>
    </row>
    <row r="15256" spans="17:17">
      <c r="Q15256" s="30"/>
    </row>
    <row r="15257" spans="17:17">
      <c r="Q15257" s="30"/>
    </row>
    <row r="15258" spans="17:17">
      <c r="Q15258" s="30"/>
    </row>
    <row r="15259" spans="17:17">
      <c r="Q15259" s="30"/>
    </row>
    <row r="15260" spans="17:17">
      <c r="Q15260" s="30"/>
    </row>
    <row r="15261" spans="17:17">
      <c r="Q15261" s="30"/>
    </row>
    <row r="15262" spans="17:17">
      <c r="Q15262" s="30"/>
    </row>
    <row r="15263" spans="17:17">
      <c r="Q15263" s="30"/>
    </row>
    <row r="15264" spans="17:17">
      <c r="Q15264" s="30"/>
    </row>
    <row r="15265" spans="17:17">
      <c r="Q15265" s="30"/>
    </row>
    <row r="15266" spans="17:17">
      <c r="Q15266" s="30"/>
    </row>
    <row r="15267" spans="17:17">
      <c r="Q15267" s="30"/>
    </row>
    <row r="15268" spans="17:17">
      <c r="Q15268" s="30"/>
    </row>
    <row r="15269" spans="17:17">
      <c r="Q15269" s="30"/>
    </row>
    <row r="15270" spans="17:17">
      <c r="Q15270" s="30"/>
    </row>
    <row r="15271" spans="17:17">
      <c r="Q15271" s="30"/>
    </row>
    <row r="15272" spans="17:17">
      <c r="Q15272" s="30"/>
    </row>
    <row r="15273" spans="17:17">
      <c r="Q15273" s="30"/>
    </row>
    <row r="15274" spans="17:17">
      <c r="Q15274" s="30"/>
    </row>
    <row r="15275" spans="17:17">
      <c r="Q15275" s="30"/>
    </row>
    <row r="15276" spans="17:17">
      <c r="Q15276" s="30"/>
    </row>
    <row r="15277" spans="17:17">
      <c r="Q15277" s="30"/>
    </row>
    <row r="15278" spans="17:17">
      <c r="Q15278" s="30"/>
    </row>
    <row r="15279" spans="17:17">
      <c r="Q15279" s="30"/>
    </row>
    <row r="15280" spans="17:17">
      <c r="Q15280" s="30"/>
    </row>
    <row r="15281" spans="17:17">
      <c r="Q15281" s="30"/>
    </row>
    <row r="15282" spans="17:17">
      <c r="Q15282" s="30"/>
    </row>
    <row r="15283" spans="17:17">
      <c r="Q15283" s="30"/>
    </row>
    <row r="15284" spans="17:17">
      <c r="Q15284" s="30"/>
    </row>
    <row r="15285" spans="17:17">
      <c r="Q15285" s="30"/>
    </row>
    <row r="15286" spans="17:17">
      <c r="Q15286" s="30"/>
    </row>
    <row r="15287" spans="17:17">
      <c r="Q15287" s="30"/>
    </row>
    <row r="15288" spans="17:17">
      <c r="Q15288" s="30"/>
    </row>
    <row r="15289" spans="17:17">
      <c r="Q15289" s="30"/>
    </row>
    <row r="15290" spans="17:17">
      <c r="Q15290" s="30"/>
    </row>
    <row r="15291" spans="17:17">
      <c r="Q15291" s="30"/>
    </row>
    <row r="15292" spans="17:17">
      <c r="Q15292" s="30"/>
    </row>
    <row r="15293" spans="17:17">
      <c r="Q15293" s="30"/>
    </row>
    <row r="15294" spans="17:17">
      <c r="Q15294" s="30"/>
    </row>
    <row r="15295" spans="17:17">
      <c r="Q15295" s="30"/>
    </row>
    <row r="15296" spans="17:17">
      <c r="Q15296" s="30"/>
    </row>
    <row r="15297" spans="17:17">
      <c r="Q15297" s="30"/>
    </row>
    <row r="15298" spans="17:17">
      <c r="Q15298" s="30"/>
    </row>
    <row r="15299" spans="17:17">
      <c r="Q15299" s="30"/>
    </row>
    <row r="15300" spans="17:17">
      <c r="Q15300" s="30"/>
    </row>
    <row r="15301" spans="17:17">
      <c r="Q15301" s="30"/>
    </row>
    <row r="15302" spans="17:17">
      <c r="Q15302" s="30"/>
    </row>
    <row r="15303" spans="17:17">
      <c r="Q15303" s="30"/>
    </row>
    <row r="15304" spans="17:17">
      <c r="Q15304" s="30"/>
    </row>
    <row r="15305" spans="17:17">
      <c r="Q15305" s="30"/>
    </row>
    <row r="15306" spans="17:17">
      <c r="Q15306" s="30"/>
    </row>
    <row r="15307" spans="17:17">
      <c r="Q15307" s="30"/>
    </row>
    <row r="15308" spans="17:17">
      <c r="Q15308" s="30"/>
    </row>
    <row r="15309" spans="17:17">
      <c r="Q15309" s="30"/>
    </row>
    <row r="15310" spans="17:17">
      <c r="Q15310" s="30"/>
    </row>
    <row r="15311" spans="17:17">
      <c r="Q15311" s="30"/>
    </row>
    <row r="15312" spans="17:17">
      <c r="Q15312" s="30"/>
    </row>
    <row r="15313" spans="17:17">
      <c r="Q15313" s="30"/>
    </row>
    <row r="15314" spans="17:17">
      <c r="Q15314" s="30"/>
    </row>
    <row r="15315" spans="17:17">
      <c r="Q15315" s="30"/>
    </row>
    <row r="15316" spans="17:17">
      <c r="Q15316" s="30"/>
    </row>
    <row r="15317" spans="17:17">
      <c r="Q15317" s="30"/>
    </row>
    <row r="15318" spans="17:17">
      <c r="Q15318" s="30"/>
    </row>
    <row r="15319" spans="17:17">
      <c r="Q15319" s="30"/>
    </row>
    <row r="15320" spans="17:17">
      <c r="Q15320" s="30"/>
    </row>
    <row r="15321" spans="17:17">
      <c r="Q15321" s="30"/>
    </row>
    <row r="15322" spans="17:17">
      <c r="Q15322" s="30"/>
    </row>
    <row r="15323" spans="17:17">
      <c r="Q15323" s="30"/>
    </row>
    <row r="15324" spans="17:17">
      <c r="Q15324" s="30"/>
    </row>
    <row r="15325" spans="17:17">
      <c r="Q15325" s="30"/>
    </row>
    <row r="15326" spans="17:17">
      <c r="Q15326" s="30"/>
    </row>
    <row r="15327" spans="17:17">
      <c r="Q15327" s="30"/>
    </row>
    <row r="15328" spans="17:17">
      <c r="Q15328" s="30"/>
    </row>
    <row r="15329" spans="17:17">
      <c r="Q15329" s="30"/>
    </row>
    <row r="15330" spans="17:17">
      <c r="Q15330" s="30"/>
    </row>
    <row r="15331" spans="17:17">
      <c r="Q15331" s="30"/>
    </row>
    <row r="15332" spans="17:17">
      <c r="Q15332" s="30"/>
    </row>
    <row r="15333" spans="17:17">
      <c r="Q15333" s="30"/>
    </row>
    <row r="15334" spans="17:17">
      <c r="Q15334" s="30"/>
    </row>
    <row r="15335" spans="17:17">
      <c r="Q15335" s="30"/>
    </row>
    <row r="15336" spans="17:17">
      <c r="Q15336" s="30"/>
    </row>
    <row r="15337" spans="17:17">
      <c r="Q15337" s="30"/>
    </row>
    <row r="15338" spans="17:17">
      <c r="Q15338" s="30"/>
    </row>
    <row r="15339" spans="17:17">
      <c r="Q15339" s="30"/>
    </row>
    <row r="15340" spans="17:17">
      <c r="Q15340" s="30"/>
    </row>
    <row r="15341" spans="17:17">
      <c r="Q15341" s="30"/>
    </row>
    <row r="15342" spans="17:17">
      <c r="Q15342" s="30"/>
    </row>
    <row r="15343" spans="17:17">
      <c r="Q15343" s="30"/>
    </row>
    <row r="15344" spans="17:17">
      <c r="Q15344" s="30"/>
    </row>
    <row r="15345" spans="17:17">
      <c r="Q15345" s="30"/>
    </row>
    <row r="15346" spans="17:17">
      <c r="Q15346" s="30"/>
    </row>
    <row r="15347" spans="17:17">
      <c r="Q15347" s="30"/>
    </row>
    <row r="15348" spans="17:17">
      <c r="Q15348" s="30"/>
    </row>
    <row r="15349" spans="17:17">
      <c r="Q15349" s="30"/>
    </row>
    <row r="15350" spans="17:17">
      <c r="Q15350" s="30"/>
    </row>
    <row r="15351" spans="17:17">
      <c r="Q15351" s="30"/>
    </row>
    <row r="15352" spans="17:17">
      <c r="Q15352" s="30"/>
    </row>
    <row r="15353" spans="17:17">
      <c r="Q15353" s="30"/>
    </row>
    <row r="15354" spans="17:17">
      <c r="Q15354" s="30"/>
    </row>
    <row r="15355" spans="17:17">
      <c r="Q15355" s="30"/>
    </row>
    <row r="15356" spans="17:17">
      <c r="Q15356" s="30"/>
    </row>
    <row r="15357" spans="17:17">
      <c r="Q15357" s="30"/>
    </row>
    <row r="15358" spans="17:17">
      <c r="Q15358" s="30"/>
    </row>
    <row r="15359" spans="17:17">
      <c r="Q15359" s="30"/>
    </row>
    <row r="15360" spans="17:17">
      <c r="Q15360" s="30"/>
    </row>
    <row r="15361" spans="17:17">
      <c r="Q15361" s="30"/>
    </row>
    <row r="15362" spans="17:17">
      <c r="Q15362" s="30"/>
    </row>
    <row r="15363" spans="17:17">
      <c r="Q15363" s="30"/>
    </row>
    <row r="15364" spans="17:17">
      <c r="Q15364" s="30"/>
    </row>
    <row r="15365" spans="17:17">
      <c r="Q15365" s="30"/>
    </row>
    <row r="15366" spans="17:17">
      <c r="Q15366" s="30"/>
    </row>
    <row r="15367" spans="17:17">
      <c r="Q15367" s="30"/>
    </row>
    <row r="15368" spans="17:17">
      <c r="Q15368" s="30"/>
    </row>
    <row r="15369" spans="17:17">
      <c r="Q15369" s="30"/>
    </row>
    <row r="15370" spans="17:17">
      <c r="Q15370" s="30"/>
    </row>
    <row r="15371" spans="17:17">
      <c r="Q15371" s="30"/>
    </row>
    <row r="15372" spans="17:17">
      <c r="Q15372" s="30"/>
    </row>
    <row r="15373" spans="17:17">
      <c r="Q15373" s="30"/>
    </row>
    <row r="15374" spans="17:17">
      <c r="Q15374" s="30"/>
    </row>
    <row r="15375" spans="17:17">
      <c r="Q15375" s="30"/>
    </row>
    <row r="15376" spans="17:17">
      <c r="Q15376" s="30"/>
    </row>
    <row r="15377" spans="17:17">
      <c r="Q15377" s="30"/>
    </row>
    <row r="15378" spans="17:17">
      <c r="Q15378" s="30"/>
    </row>
    <row r="15379" spans="17:17">
      <c r="Q15379" s="30"/>
    </row>
    <row r="15380" spans="17:17">
      <c r="Q15380" s="30"/>
    </row>
    <row r="15381" spans="17:17">
      <c r="Q15381" s="30"/>
    </row>
    <row r="15382" spans="17:17">
      <c r="Q15382" s="30"/>
    </row>
    <row r="15383" spans="17:17">
      <c r="Q15383" s="30"/>
    </row>
    <row r="15384" spans="17:17">
      <c r="Q15384" s="30"/>
    </row>
    <row r="15385" spans="17:17">
      <c r="Q15385" s="30"/>
    </row>
    <row r="15386" spans="17:17">
      <c r="Q15386" s="30"/>
    </row>
    <row r="15387" spans="17:17">
      <c r="Q15387" s="30"/>
    </row>
    <row r="15388" spans="17:17">
      <c r="Q15388" s="30"/>
    </row>
    <row r="15389" spans="17:17">
      <c r="Q15389" s="30"/>
    </row>
    <row r="15390" spans="17:17">
      <c r="Q15390" s="30"/>
    </row>
    <row r="15391" spans="17:17">
      <c r="Q15391" s="30"/>
    </row>
    <row r="15392" spans="17:17">
      <c r="Q15392" s="30"/>
    </row>
    <row r="15393" spans="17:17">
      <c r="Q15393" s="30"/>
    </row>
    <row r="15394" spans="17:17">
      <c r="Q15394" s="30"/>
    </row>
    <row r="15395" spans="17:17">
      <c r="Q15395" s="30"/>
    </row>
    <row r="15396" spans="17:17">
      <c r="Q15396" s="30"/>
    </row>
    <row r="15397" spans="17:17">
      <c r="Q15397" s="30"/>
    </row>
    <row r="15398" spans="17:17">
      <c r="Q15398" s="30"/>
    </row>
    <row r="15399" spans="17:17">
      <c r="Q15399" s="30"/>
    </row>
    <row r="15400" spans="17:17">
      <c r="Q15400" s="30"/>
    </row>
    <row r="15401" spans="17:17">
      <c r="Q15401" s="30"/>
    </row>
    <row r="15402" spans="17:17">
      <c r="Q15402" s="30"/>
    </row>
    <row r="15403" spans="17:17">
      <c r="Q15403" s="30"/>
    </row>
    <row r="15404" spans="17:17">
      <c r="Q15404" s="30"/>
    </row>
    <row r="15405" spans="17:17">
      <c r="Q15405" s="30"/>
    </row>
    <row r="15406" spans="17:17">
      <c r="Q15406" s="30"/>
    </row>
    <row r="15407" spans="17:17">
      <c r="Q15407" s="30"/>
    </row>
    <row r="15408" spans="17:17">
      <c r="Q15408" s="30"/>
    </row>
    <row r="15409" spans="17:17">
      <c r="Q15409" s="30"/>
    </row>
    <row r="15410" spans="17:17">
      <c r="Q15410" s="30"/>
    </row>
    <row r="15411" spans="17:17">
      <c r="Q15411" s="30"/>
    </row>
    <row r="15412" spans="17:17">
      <c r="Q15412" s="30"/>
    </row>
    <row r="15413" spans="17:17">
      <c r="Q15413" s="30"/>
    </row>
    <row r="15414" spans="17:17">
      <c r="Q15414" s="30"/>
    </row>
    <row r="15415" spans="17:17">
      <c r="Q15415" s="30"/>
    </row>
    <row r="15416" spans="17:17">
      <c r="Q15416" s="30"/>
    </row>
    <row r="15417" spans="17:17">
      <c r="Q15417" s="30"/>
    </row>
    <row r="15418" spans="17:17">
      <c r="Q15418" s="30"/>
    </row>
    <row r="15419" spans="17:17">
      <c r="Q15419" s="30"/>
    </row>
    <row r="15420" spans="17:17">
      <c r="Q15420" s="30"/>
    </row>
    <row r="15421" spans="17:17">
      <c r="Q15421" s="30"/>
    </row>
    <row r="15422" spans="17:17">
      <c r="Q15422" s="30"/>
    </row>
    <row r="15423" spans="17:17">
      <c r="Q15423" s="30"/>
    </row>
    <row r="15424" spans="17:17">
      <c r="Q15424" s="30"/>
    </row>
    <row r="15425" spans="17:17">
      <c r="Q15425" s="30"/>
    </row>
    <row r="15426" spans="17:17">
      <c r="Q15426" s="30"/>
    </row>
    <row r="15427" spans="17:17">
      <c r="Q15427" s="30"/>
    </row>
    <row r="15428" spans="17:17">
      <c r="Q15428" s="30"/>
    </row>
    <row r="15429" spans="17:17">
      <c r="Q15429" s="30"/>
    </row>
    <row r="15430" spans="17:17">
      <c r="Q15430" s="30"/>
    </row>
    <row r="15431" spans="17:17">
      <c r="Q15431" s="30"/>
    </row>
    <row r="15432" spans="17:17">
      <c r="Q15432" s="30"/>
    </row>
    <row r="15433" spans="17:17">
      <c r="Q15433" s="30"/>
    </row>
    <row r="15434" spans="17:17">
      <c r="Q15434" s="30"/>
    </row>
    <row r="15435" spans="17:17">
      <c r="Q15435" s="30"/>
    </row>
    <row r="15436" spans="17:17">
      <c r="Q15436" s="30"/>
    </row>
    <row r="15437" spans="17:17">
      <c r="Q15437" s="30"/>
    </row>
    <row r="15438" spans="17:17">
      <c r="Q15438" s="30"/>
    </row>
    <row r="15439" spans="17:17">
      <c r="Q15439" s="30"/>
    </row>
    <row r="15440" spans="17:17">
      <c r="Q15440" s="30"/>
    </row>
    <row r="15441" spans="17:17">
      <c r="Q15441" s="30"/>
    </row>
    <row r="15442" spans="17:17">
      <c r="Q15442" s="30"/>
    </row>
    <row r="15443" spans="17:17">
      <c r="Q15443" s="30"/>
    </row>
    <row r="15444" spans="17:17">
      <c r="Q15444" s="30"/>
    </row>
    <row r="15445" spans="17:17">
      <c r="Q15445" s="30"/>
    </row>
    <row r="15446" spans="17:17">
      <c r="Q15446" s="30"/>
    </row>
    <row r="15447" spans="17:17">
      <c r="Q15447" s="30"/>
    </row>
    <row r="15448" spans="17:17">
      <c r="Q15448" s="30"/>
    </row>
    <row r="15449" spans="17:17">
      <c r="Q15449" s="30"/>
    </row>
    <row r="15450" spans="17:17">
      <c r="Q15450" s="30"/>
    </row>
    <row r="15451" spans="17:17">
      <c r="Q15451" s="30"/>
    </row>
    <row r="15452" spans="17:17">
      <c r="Q15452" s="30"/>
    </row>
    <row r="15453" spans="17:17">
      <c r="Q15453" s="30"/>
    </row>
    <row r="15454" spans="17:17">
      <c r="Q15454" s="30"/>
    </row>
    <row r="15455" spans="17:17">
      <c r="Q15455" s="30"/>
    </row>
    <row r="15456" spans="17:17">
      <c r="Q15456" s="30"/>
    </row>
    <row r="15457" spans="17:17">
      <c r="Q15457" s="30"/>
    </row>
    <row r="15458" spans="17:17">
      <c r="Q15458" s="30"/>
    </row>
    <row r="15459" spans="17:17">
      <c r="Q15459" s="30"/>
    </row>
    <row r="15460" spans="17:17">
      <c r="Q15460" s="30"/>
    </row>
    <row r="15461" spans="17:17">
      <c r="Q15461" s="30"/>
    </row>
    <row r="15462" spans="17:17">
      <c r="Q15462" s="30"/>
    </row>
    <row r="15463" spans="17:17">
      <c r="Q15463" s="30"/>
    </row>
    <row r="15464" spans="17:17">
      <c r="Q15464" s="30"/>
    </row>
    <row r="15465" spans="17:17">
      <c r="Q15465" s="30"/>
    </row>
    <row r="15466" spans="17:17">
      <c r="Q15466" s="30"/>
    </row>
    <row r="15467" spans="17:17">
      <c r="Q15467" s="30"/>
    </row>
    <row r="15468" spans="17:17">
      <c r="Q15468" s="30"/>
    </row>
    <row r="15469" spans="17:17">
      <c r="Q15469" s="30"/>
    </row>
    <row r="15470" spans="17:17">
      <c r="Q15470" s="30"/>
    </row>
    <row r="15471" spans="17:17">
      <c r="Q15471" s="30"/>
    </row>
    <row r="15472" spans="17:17">
      <c r="Q15472" s="30"/>
    </row>
    <row r="15473" spans="17:17">
      <c r="Q15473" s="30"/>
    </row>
    <row r="15474" spans="17:17">
      <c r="Q15474" s="30"/>
    </row>
    <row r="15475" spans="17:17">
      <c r="Q15475" s="30"/>
    </row>
    <row r="15476" spans="17:17">
      <c r="Q15476" s="30"/>
    </row>
    <row r="15477" spans="17:17">
      <c r="Q15477" s="30"/>
    </row>
    <row r="15478" spans="17:17">
      <c r="Q15478" s="30"/>
    </row>
    <row r="15479" spans="17:17">
      <c r="Q15479" s="30"/>
    </row>
    <row r="15480" spans="17:17">
      <c r="Q15480" s="30"/>
    </row>
    <row r="15481" spans="17:17">
      <c r="Q15481" s="30"/>
    </row>
    <row r="15482" spans="17:17">
      <c r="Q15482" s="30"/>
    </row>
    <row r="15483" spans="17:17">
      <c r="Q15483" s="30"/>
    </row>
    <row r="15484" spans="17:17">
      <c r="Q15484" s="30"/>
    </row>
    <row r="15485" spans="17:17">
      <c r="Q15485" s="30"/>
    </row>
    <row r="15486" spans="17:17">
      <c r="Q15486" s="30"/>
    </row>
    <row r="15487" spans="17:17">
      <c r="Q15487" s="30"/>
    </row>
    <row r="15488" spans="17:17">
      <c r="Q15488" s="30"/>
    </row>
    <row r="15489" spans="17:17">
      <c r="Q15489" s="30"/>
    </row>
    <row r="15490" spans="17:17">
      <c r="Q15490" s="30"/>
    </row>
    <row r="15491" spans="17:17">
      <c r="Q15491" s="30"/>
    </row>
    <row r="15492" spans="17:17">
      <c r="Q15492" s="30"/>
    </row>
    <row r="15493" spans="17:17">
      <c r="Q15493" s="30"/>
    </row>
    <row r="15494" spans="17:17">
      <c r="Q15494" s="30"/>
    </row>
    <row r="15495" spans="17:17">
      <c r="Q15495" s="30"/>
    </row>
    <row r="15496" spans="17:17">
      <c r="Q15496" s="30"/>
    </row>
    <row r="15497" spans="17:17">
      <c r="Q15497" s="30"/>
    </row>
    <row r="15498" spans="17:17">
      <c r="Q15498" s="30"/>
    </row>
    <row r="15499" spans="17:17">
      <c r="Q15499" s="30"/>
    </row>
    <row r="15500" spans="17:17">
      <c r="Q15500" s="30"/>
    </row>
    <row r="15501" spans="17:17">
      <c r="Q15501" s="30"/>
    </row>
    <row r="15502" spans="17:17">
      <c r="Q15502" s="30"/>
    </row>
    <row r="15503" spans="17:17">
      <c r="Q15503" s="30"/>
    </row>
    <row r="15504" spans="17:17">
      <c r="Q15504" s="30"/>
    </row>
    <row r="15505" spans="17:17">
      <c r="Q15505" s="30"/>
    </row>
    <row r="15506" spans="17:17">
      <c r="Q15506" s="30"/>
    </row>
    <row r="15507" spans="17:17">
      <c r="Q15507" s="30"/>
    </row>
    <row r="15508" spans="17:17">
      <c r="Q15508" s="30"/>
    </row>
    <row r="15509" spans="17:17">
      <c r="Q15509" s="30"/>
    </row>
    <row r="15510" spans="17:17">
      <c r="Q15510" s="30"/>
    </row>
    <row r="15511" spans="17:17">
      <c r="Q15511" s="30"/>
    </row>
    <row r="15512" spans="17:17">
      <c r="Q15512" s="30"/>
    </row>
    <row r="15513" spans="17:17">
      <c r="Q15513" s="30"/>
    </row>
    <row r="15514" spans="17:17">
      <c r="Q15514" s="30"/>
    </row>
    <row r="15515" spans="17:17">
      <c r="Q15515" s="30"/>
    </row>
    <row r="15516" spans="17:17">
      <c r="Q15516" s="30"/>
    </row>
    <row r="15517" spans="17:17">
      <c r="Q15517" s="30"/>
    </row>
    <row r="15518" spans="17:17">
      <c r="Q15518" s="30"/>
    </row>
    <row r="15519" spans="17:17">
      <c r="Q15519" s="30"/>
    </row>
    <row r="15520" spans="17:17">
      <c r="Q15520" s="30"/>
    </row>
    <row r="15521" spans="17:17">
      <c r="Q15521" s="30"/>
    </row>
    <row r="15522" spans="17:17">
      <c r="Q15522" s="30"/>
    </row>
    <row r="15523" spans="17:17">
      <c r="Q15523" s="30"/>
    </row>
    <row r="15524" spans="17:17">
      <c r="Q15524" s="30"/>
    </row>
    <row r="15525" spans="17:17">
      <c r="Q15525" s="30"/>
    </row>
    <row r="15526" spans="17:17">
      <c r="Q15526" s="30"/>
    </row>
    <row r="15527" spans="17:17">
      <c r="Q15527" s="30"/>
    </row>
    <row r="15528" spans="17:17">
      <c r="Q15528" s="30"/>
    </row>
    <row r="15529" spans="17:17">
      <c r="Q15529" s="30"/>
    </row>
    <row r="15530" spans="17:17">
      <c r="Q15530" s="30"/>
    </row>
    <row r="15531" spans="17:17">
      <c r="Q15531" s="30"/>
    </row>
    <row r="15532" spans="17:17">
      <c r="Q15532" s="30"/>
    </row>
    <row r="15533" spans="17:17">
      <c r="Q15533" s="30"/>
    </row>
    <row r="15534" spans="17:17">
      <c r="Q15534" s="30"/>
    </row>
    <row r="15535" spans="17:17">
      <c r="Q15535" s="30"/>
    </row>
    <row r="15536" spans="17:17">
      <c r="Q15536" s="30"/>
    </row>
    <row r="15537" spans="17:17">
      <c r="Q15537" s="30"/>
    </row>
    <row r="15538" spans="17:17">
      <c r="Q15538" s="30"/>
    </row>
    <row r="15539" spans="17:17">
      <c r="Q15539" s="30"/>
    </row>
    <row r="15540" spans="17:17">
      <c r="Q15540" s="30"/>
    </row>
    <row r="15541" spans="17:17">
      <c r="Q15541" s="30"/>
    </row>
    <row r="15542" spans="17:17">
      <c r="Q15542" s="30"/>
    </row>
    <row r="15543" spans="17:17">
      <c r="Q15543" s="30"/>
    </row>
    <row r="15544" spans="17:17">
      <c r="Q15544" s="30"/>
    </row>
    <row r="15545" spans="17:17">
      <c r="Q15545" s="30"/>
    </row>
    <row r="15546" spans="17:17">
      <c r="Q15546" s="30"/>
    </row>
    <row r="15547" spans="17:17">
      <c r="Q15547" s="30"/>
    </row>
    <row r="15548" spans="17:17">
      <c r="Q15548" s="30"/>
    </row>
    <row r="15549" spans="17:17">
      <c r="Q15549" s="30"/>
    </row>
    <row r="15550" spans="17:17">
      <c r="Q15550" s="30"/>
    </row>
    <row r="15551" spans="17:17">
      <c r="Q15551" s="30"/>
    </row>
    <row r="15552" spans="17:17">
      <c r="Q15552" s="30"/>
    </row>
    <row r="15553" spans="17:17">
      <c r="Q15553" s="30"/>
    </row>
    <row r="15554" spans="17:17">
      <c r="Q15554" s="30"/>
    </row>
    <row r="15555" spans="17:17">
      <c r="Q15555" s="30"/>
    </row>
    <row r="15556" spans="17:17">
      <c r="Q15556" s="30"/>
    </row>
    <row r="15557" spans="17:17">
      <c r="Q15557" s="30"/>
    </row>
    <row r="15558" spans="17:17">
      <c r="Q15558" s="30"/>
    </row>
    <row r="15559" spans="17:17">
      <c r="Q15559" s="30"/>
    </row>
    <row r="15560" spans="17:17">
      <c r="Q15560" s="30"/>
    </row>
    <row r="15561" spans="17:17">
      <c r="Q15561" s="30"/>
    </row>
    <row r="15562" spans="17:17">
      <c r="Q15562" s="30"/>
    </row>
    <row r="15563" spans="17:17">
      <c r="Q15563" s="30"/>
    </row>
    <row r="15564" spans="17:17">
      <c r="Q15564" s="30"/>
    </row>
    <row r="15565" spans="17:17">
      <c r="Q15565" s="30"/>
    </row>
    <row r="15566" spans="17:17">
      <c r="Q15566" s="30"/>
    </row>
    <row r="15567" spans="17:17">
      <c r="Q15567" s="30"/>
    </row>
    <row r="15568" spans="17:17">
      <c r="Q15568" s="30"/>
    </row>
    <row r="15569" spans="17:17">
      <c r="Q15569" s="30"/>
    </row>
    <row r="15570" spans="17:17">
      <c r="Q15570" s="30"/>
    </row>
    <row r="15571" spans="17:17">
      <c r="Q15571" s="30"/>
    </row>
    <row r="15572" spans="17:17">
      <c r="Q15572" s="30"/>
    </row>
    <row r="15573" spans="17:17">
      <c r="Q15573" s="30"/>
    </row>
    <row r="15574" spans="17:17">
      <c r="Q15574" s="30"/>
    </row>
    <row r="15575" spans="17:17">
      <c r="Q15575" s="30"/>
    </row>
    <row r="15576" spans="17:17">
      <c r="Q15576" s="30"/>
    </row>
    <row r="15577" spans="17:17">
      <c r="Q15577" s="30"/>
    </row>
    <row r="15578" spans="17:17">
      <c r="Q15578" s="30"/>
    </row>
    <row r="15579" spans="17:17">
      <c r="Q15579" s="30"/>
    </row>
    <row r="15580" spans="17:17">
      <c r="Q15580" s="30"/>
    </row>
    <row r="15581" spans="17:17">
      <c r="Q15581" s="30"/>
    </row>
    <row r="15582" spans="17:17">
      <c r="Q15582" s="30"/>
    </row>
    <row r="15583" spans="17:17">
      <c r="Q15583" s="30"/>
    </row>
    <row r="15584" spans="17:17">
      <c r="Q15584" s="30"/>
    </row>
    <row r="15585" spans="17:17">
      <c r="Q15585" s="30"/>
    </row>
    <row r="15586" spans="17:17">
      <c r="Q15586" s="30"/>
    </row>
    <row r="15587" spans="17:17">
      <c r="Q15587" s="30"/>
    </row>
    <row r="15588" spans="17:17">
      <c r="Q15588" s="30"/>
    </row>
    <row r="15589" spans="17:17">
      <c r="Q15589" s="30"/>
    </row>
    <row r="15590" spans="17:17">
      <c r="Q15590" s="30"/>
    </row>
    <row r="15591" spans="17:17">
      <c r="Q15591" s="30"/>
    </row>
    <row r="15592" spans="17:17">
      <c r="Q15592" s="30"/>
    </row>
    <row r="15593" spans="17:17">
      <c r="Q15593" s="30"/>
    </row>
    <row r="15594" spans="17:17">
      <c r="Q15594" s="30"/>
    </row>
    <row r="15595" spans="17:17">
      <c r="Q15595" s="30"/>
    </row>
    <row r="15596" spans="17:17">
      <c r="Q15596" s="30"/>
    </row>
    <row r="15597" spans="17:17">
      <c r="Q15597" s="30"/>
    </row>
    <row r="15598" spans="17:17">
      <c r="Q15598" s="30"/>
    </row>
    <row r="15599" spans="17:17">
      <c r="Q15599" s="30"/>
    </row>
    <row r="15600" spans="17:17">
      <c r="Q15600" s="30"/>
    </row>
    <row r="15601" spans="17:17">
      <c r="Q15601" s="30"/>
    </row>
    <row r="15602" spans="17:17">
      <c r="Q15602" s="30"/>
    </row>
    <row r="15603" spans="17:17">
      <c r="Q15603" s="30"/>
    </row>
    <row r="15604" spans="17:17">
      <c r="Q15604" s="30"/>
    </row>
    <row r="15605" spans="17:17">
      <c r="Q15605" s="30"/>
    </row>
    <row r="15606" spans="17:17">
      <c r="Q15606" s="30"/>
    </row>
    <row r="15607" spans="17:17">
      <c r="Q15607" s="30"/>
    </row>
    <row r="15608" spans="17:17">
      <c r="Q15608" s="30"/>
    </row>
    <row r="15609" spans="17:17">
      <c r="Q15609" s="30"/>
    </row>
    <row r="15610" spans="17:17">
      <c r="Q15610" s="30"/>
    </row>
    <row r="15611" spans="17:17">
      <c r="Q15611" s="30"/>
    </row>
    <row r="15612" spans="17:17">
      <c r="Q15612" s="30"/>
    </row>
    <row r="15613" spans="17:17">
      <c r="Q15613" s="30"/>
    </row>
    <row r="15614" spans="17:17">
      <c r="Q15614" s="30"/>
    </row>
    <row r="15615" spans="17:17">
      <c r="Q15615" s="30"/>
    </row>
    <row r="15616" spans="17:17">
      <c r="Q15616" s="30"/>
    </row>
    <row r="15617" spans="17:17">
      <c r="Q15617" s="30"/>
    </row>
    <row r="15618" spans="17:17">
      <c r="Q15618" s="30"/>
    </row>
    <row r="15619" spans="17:17">
      <c r="Q15619" s="30"/>
    </row>
    <row r="15620" spans="17:17">
      <c r="Q15620" s="30"/>
    </row>
    <row r="15621" spans="17:17">
      <c r="Q15621" s="30"/>
    </row>
    <row r="15622" spans="17:17">
      <c r="Q15622" s="30"/>
    </row>
    <row r="15623" spans="17:17">
      <c r="Q15623" s="30"/>
    </row>
    <row r="15624" spans="17:17">
      <c r="Q15624" s="30"/>
    </row>
    <row r="15625" spans="17:17">
      <c r="Q15625" s="30"/>
    </row>
    <row r="15626" spans="17:17">
      <c r="Q15626" s="30"/>
    </row>
    <row r="15627" spans="17:17">
      <c r="Q15627" s="30"/>
    </row>
    <row r="15628" spans="17:17">
      <c r="Q15628" s="30"/>
    </row>
    <row r="15629" spans="17:17">
      <c r="Q15629" s="30"/>
    </row>
    <row r="15630" spans="17:17">
      <c r="Q15630" s="30"/>
    </row>
    <row r="15631" spans="17:17">
      <c r="Q15631" s="30"/>
    </row>
    <row r="15632" spans="17:17">
      <c r="Q15632" s="30"/>
    </row>
    <row r="15633" spans="17:17">
      <c r="Q15633" s="30"/>
    </row>
    <row r="15634" spans="17:17">
      <c r="Q15634" s="30"/>
    </row>
    <row r="15635" spans="17:17">
      <c r="Q15635" s="30"/>
    </row>
    <row r="15636" spans="17:17">
      <c r="Q15636" s="30"/>
    </row>
    <row r="15637" spans="17:17">
      <c r="Q15637" s="30"/>
    </row>
    <row r="15638" spans="17:17">
      <c r="Q15638" s="30"/>
    </row>
    <row r="15639" spans="17:17">
      <c r="Q15639" s="30"/>
    </row>
    <row r="15640" spans="17:17">
      <c r="Q15640" s="30"/>
    </row>
    <row r="15641" spans="17:17">
      <c r="Q15641" s="30"/>
    </row>
    <row r="15642" spans="17:17">
      <c r="Q15642" s="30"/>
    </row>
    <row r="15643" spans="17:17">
      <c r="Q15643" s="30"/>
    </row>
    <row r="15644" spans="17:17">
      <c r="Q15644" s="30"/>
    </row>
    <row r="15645" spans="17:17">
      <c r="Q15645" s="30"/>
    </row>
    <row r="15646" spans="17:17">
      <c r="Q15646" s="30"/>
    </row>
    <row r="15647" spans="17:17">
      <c r="Q15647" s="30"/>
    </row>
    <row r="15648" spans="17:17">
      <c r="Q15648" s="30"/>
    </row>
    <row r="15649" spans="17:17">
      <c r="Q15649" s="30"/>
    </row>
    <row r="15650" spans="17:17">
      <c r="Q15650" s="30"/>
    </row>
    <row r="15651" spans="17:17">
      <c r="Q15651" s="30"/>
    </row>
    <row r="15652" spans="17:17">
      <c r="Q15652" s="30"/>
    </row>
    <row r="15653" spans="17:17">
      <c r="Q15653" s="30"/>
    </row>
    <row r="15654" spans="17:17">
      <c r="Q15654" s="30"/>
    </row>
    <row r="15655" spans="17:17">
      <c r="Q15655" s="30"/>
    </row>
    <row r="15656" spans="17:17">
      <c r="Q15656" s="30"/>
    </row>
    <row r="15657" spans="17:17">
      <c r="Q15657" s="30"/>
    </row>
    <row r="15658" spans="17:17">
      <c r="Q15658" s="30"/>
    </row>
    <row r="15659" spans="17:17">
      <c r="Q15659" s="30"/>
    </row>
    <row r="15660" spans="17:17">
      <c r="Q15660" s="30"/>
    </row>
    <row r="15661" spans="17:17">
      <c r="Q15661" s="30"/>
    </row>
    <row r="15662" spans="17:17">
      <c r="Q15662" s="30"/>
    </row>
    <row r="15663" spans="17:17">
      <c r="Q15663" s="30"/>
    </row>
    <row r="15664" spans="17:17">
      <c r="Q15664" s="30"/>
    </row>
    <row r="15665" spans="17:17">
      <c r="Q15665" s="30"/>
    </row>
    <row r="15666" spans="17:17">
      <c r="Q15666" s="30"/>
    </row>
    <row r="15667" spans="17:17">
      <c r="Q15667" s="30"/>
    </row>
    <row r="15668" spans="17:17">
      <c r="Q15668" s="30"/>
    </row>
    <row r="15669" spans="17:17">
      <c r="Q15669" s="30"/>
    </row>
    <row r="15670" spans="17:17">
      <c r="Q15670" s="30"/>
    </row>
    <row r="15671" spans="17:17">
      <c r="Q15671" s="30"/>
    </row>
    <row r="15672" spans="17:17">
      <c r="Q15672" s="30"/>
    </row>
    <row r="15673" spans="17:17">
      <c r="Q15673" s="30"/>
    </row>
    <row r="15674" spans="17:17">
      <c r="Q15674" s="30"/>
    </row>
    <row r="15675" spans="17:17">
      <c r="Q15675" s="30"/>
    </row>
    <row r="15676" spans="17:17">
      <c r="Q15676" s="30"/>
    </row>
    <row r="15677" spans="17:17">
      <c r="Q15677" s="30"/>
    </row>
    <row r="15678" spans="17:17">
      <c r="Q15678" s="30"/>
    </row>
    <row r="15679" spans="17:17">
      <c r="Q15679" s="30"/>
    </row>
    <row r="15680" spans="17:17">
      <c r="Q15680" s="30"/>
    </row>
    <row r="15681" spans="17:17">
      <c r="Q15681" s="30"/>
    </row>
    <row r="15682" spans="17:17">
      <c r="Q15682" s="30"/>
    </row>
    <row r="15683" spans="17:17">
      <c r="Q15683" s="30"/>
    </row>
    <row r="15684" spans="17:17">
      <c r="Q15684" s="30"/>
    </row>
    <row r="15685" spans="17:17">
      <c r="Q15685" s="30"/>
    </row>
    <row r="15686" spans="17:17">
      <c r="Q15686" s="30"/>
    </row>
    <row r="15687" spans="17:17">
      <c r="Q15687" s="30"/>
    </row>
    <row r="15688" spans="17:17">
      <c r="Q15688" s="30"/>
    </row>
    <row r="15689" spans="17:17">
      <c r="Q15689" s="30"/>
    </row>
    <row r="15690" spans="17:17">
      <c r="Q15690" s="30"/>
    </row>
    <row r="15691" spans="17:17">
      <c r="Q15691" s="30"/>
    </row>
    <row r="15692" spans="17:17">
      <c r="Q15692" s="30"/>
    </row>
    <row r="15693" spans="17:17">
      <c r="Q15693" s="30"/>
    </row>
    <row r="15694" spans="17:17">
      <c r="Q15694" s="30"/>
    </row>
    <row r="15695" spans="17:17">
      <c r="Q15695" s="30"/>
    </row>
    <row r="15696" spans="17:17">
      <c r="Q15696" s="30"/>
    </row>
    <row r="15697" spans="17:17">
      <c r="Q15697" s="30"/>
    </row>
    <row r="15698" spans="17:17">
      <c r="Q15698" s="30"/>
    </row>
    <row r="15699" spans="17:17">
      <c r="Q15699" s="30"/>
    </row>
    <row r="15700" spans="17:17">
      <c r="Q15700" s="30"/>
    </row>
    <row r="15701" spans="17:17">
      <c r="Q15701" s="30"/>
    </row>
    <row r="15702" spans="17:17">
      <c r="Q15702" s="30"/>
    </row>
    <row r="15703" spans="17:17">
      <c r="Q15703" s="30"/>
    </row>
    <row r="15704" spans="17:17">
      <c r="Q15704" s="30"/>
    </row>
    <row r="15705" spans="17:17">
      <c r="Q15705" s="30"/>
    </row>
    <row r="15706" spans="17:17">
      <c r="Q15706" s="30"/>
    </row>
    <row r="15707" spans="17:17">
      <c r="Q15707" s="30"/>
    </row>
    <row r="15708" spans="17:17">
      <c r="Q15708" s="30"/>
    </row>
    <row r="15709" spans="17:17">
      <c r="Q15709" s="30"/>
    </row>
    <row r="15710" spans="17:17">
      <c r="Q15710" s="30"/>
    </row>
    <row r="15711" spans="17:17">
      <c r="Q15711" s="30"/>
    </row>
    <row r="15712" spans="17:17">
      <c r="Q15712" s="30"/>
    </row>
    <row r="15713" spans="17:17">
      <c r="Q15713" s="30"/>
    </row>
    <row r="15714" spans="17:17">
      <c r="Q15714" s="30"/>
    </row>
    <row r="15715" spans="17:17">
      <c r="Q15715" s="30"/>
    </row>
    <row r="15716" spans="17:17">
      <c r="Q15716" s="30"/>
    </row>
    <row r="15717" spans="17:17">
      <c r="Q15717" s="30"/>
    </row>
    <row r="15718" spans="17:17">
      <c r="Q15718" s="30"/>
    </row>
    <row r="15719" spans="17:17">
      <c r="Q15719" s="30"/>
    </row>
    <row r="15720" spans="17:17">
      <c r="Q15720" s="30"/>
    </row>
    <row r="15721" spans="17:17">
      <c r="Q15721" s="30"/>
    </row>
    <row r="15722" spans="17:17">
      <c r="Q15722" s="30"/>
    </row>
    <row r="15723" spans="17:17">
      <c r="Q15723" s="30"/>
    </row>
    <row r="15724" spans="17:17">
      <c r="Q15724" s="30"/>
    </row>
    <row r="15725" spans="17:17">
      <c r="Q15725" s="30"/>
    </row>
    <row r="15726" spans="17:17">
      <c r="Q15726" s="30"/>
    </row>
    <row r="15727" spans="17:17">
      <c r="Q15727" s="30"/>
    </row>
    <row r="15728" spans="17:17">
      <c r="Q15728" s="30"/>
    </row>
    <row r="15729" spans="17:17">
      <c r="Q15729" s="30"/>
    </row>
    <row r="15730" spans="17:17">
      <c r="Q15730" s="30"/>
    </row>
    <row r="15731" spans="17:17">
      <c r="Q15731" s="30"/>
    </row>
    <row r="15732" spans="17:17">
      <c r="Q15732" s="30"/>
    </row>
    <row r="15733" spans="17:17">
      <c r="Q15733" s="30"/>
    </row>
    <row r="15734" spans="17:17">
      <c r="Q15734" s="30"/>
    </row>
    <row r="15735" spans="17:17">
      <c r="Q15735" s="30"/>
    </row>
    <row r="15736" spans="17:17">
      <c r="Q15736" s="30"/>
    </row>
    <row r="15737" spans="17:17">
      <c r="Q15737" s="30"/>
    </row>
    <row r="15738" spans="17:17">
      <c r="Q15738" s="30"/>
    </row>
    <row r="15739" spans="17:17">
      <c r="Q15739" s="30"/>
    </row>
    <row r="15740" spans="17:17">
      <c r="Q15740" s="30"/>
    </row>
    <row r="15741" spans="17:17">
      <c r="Q15741" s="30"/>
    </row>
    <row r="15742" spans="17:17">
      <c r="Q15742" s="30"/>
    </row>
    <row r="15743" spans="17:17">
      <c r="Q15743" s="30"/>
    </row>
    <row r="15744" spans="17:17">
      <c r="Q15744" s="30"/>
    </row>
    <row r="15745" spans="17:17">
      <c r="Q15745" s="30"/>
    </row>
    <row r="15746" spans="17:17">
      <c r="Q15746" s="30"/>
    </row>
    <row r="15747" spans="17:17">
      <c r="Q15747" s="30"/>
    </row>
    <row r="15748" spans="17:17">
      <c r="Q15748" s="30"/>
    </row>
    <row r="15749" spans="17:17">
      <c r="Q15749" s="30"/>
    </row>
    <row r="15750" spans="17:17">
      <c r="Q15750" s="30"/>
    </row>
    <row r="15751" spans="17:17">
      <c r="Q15751" s="30"/>
    </row>
    <row r="15752" spans="17:17">
      <c r="Q15752" s="30"/>
    </row>
    <row r="15753" spans="17:17">
      <c r="Q15753" s="30"/>
    </row>
    <row r="15754" spans="17:17">
      <c r="Q15754" s="30"/>
    </row>
    <row r="15755" spans="17:17">
      <c r="Q15755" s="30"/>
    </row>
    <row r="15756" spans="17:17">
      <c r="Q15756" s="30"/>
    </row>
    <row r="15757" spans="17:17">
      <c r="Q15757" s="30"/>
    </row>
    <row r="15758" spans="17:17">
      <c r="Q15758" s="30"/>
    </row>
    <row r="15759" spans="17:17">
      <c r="Q15759" s="30"/>
    </row>
    <row r="15760" spans="17:17">
      <c r="Q15760" s="30"/>
    </row>
    <row r="15761" spans="17:17">
      <c r="Q15761" s="30"/>
    </row>
    <row r="15762" spans="17:17">
      <c r="Q15762" s="30"/>
    </row>
    <row r="15763" spans="17:17">
      <c r="Q15763" s="30"/>
    </row>
    <row r="15764" spans="17:17">
      <c r="Q15764" s="30"/>
    </row>
    <row r="15765" spans="17:17">
      <c r="Q15765" s="30"/>
    </row>
    <row r="15766" spans="17:17">
      <c r="Q15766" s="30"/>
    </row>
    <row r="15767" spans="17:17">
      <c r="Q15767" s="30"/>
    </row>
    <row r="15768" spans="17:17">
      <c r="Q15768" s="30"/>
    </row>
    <row r="15769" spans="17:17">
      <c r="Q15769" s="30"/>
    </row>
    <row r="15770" spans="17:17">
      <c r="Q15770" s="30"/>
    </row>
    <row r="15771" spans="17:17">
      <c r="Q15771" s="30"/>
    </row>
    <row r="15772" spans="17:17">
      <c r="Q15772" s="30"/>
    </row>
    <row r="15773" spans="17:17">
      <c r="Q15773" s="30"/>
    </row>
    <row r="15774" spans="17:17">
      <c r="Q15774" s="30"/>
    </row>
    <row r="15775" spans="17:17">
      <c r="Q15775" s="30"/>
    </row>
    <row r="15776" spans="17:17">
      <c r="Q15776" s="30"/>
    </row>
    <row r="15777" spans="17:17">
      <c r="Q15777" s="30"/>
    </row>
    <row r="15778" spans="17:17">
      <c r="Q15778" s="30"/>
    </row>
    <row r="15779" spans="17:17">
      <c r="Q15779" s="30"/>
    </row>
    <row r="15780" spans="17:17">
      <c r="Q15780" s="30"/>
    </row>
    <row r="15781" spans="17:17">
      <c r="Q15781" s="30"/>
    </row>
    <row r="15782" spans="17:17">
      <c r="Q15782" s="30"/>
    </row>
    <row r="15783" spans="17:17">
      <c r="Q15783" s="30"/>
    </row>
    <row r="15784" spans="17:17">
      <c r="Q15784" s="30"/>
    </row>
    <row r="15785" spans="17:17">
      <c r="Q15785" s="30"/>
    </row>
    <row r="15786" spans="17:17">
      <c r="Q15786" s="30"/>
    </row>
    <row r="15787" spans="17:17">
      <c r="Q15787" s="30"/>
    </row>
    <row r="15788" spans="17:17">
      <c r="Q15788" s="30"/>
    </row>
    <row r="15789" spans="17:17">
      <c r="Q15789" s="30"/>
    </row>
    <row r="15790" spans="17:17">
      <c r="Q15790" s="30"/>
    </row>
    <row r="15791" spans="17:17">
      <c r="Q15791" s="30"/>
    </row>
    <row r="15792" spans="17:17">
      <c r="Q15792" s="30"/>
    </row>
    <row r="15793" spans="17:17">
      <c r="Q15793" s="30"/>
    </row>
    <row r="15794" spans="17:17">
      <c r="Q15794" s="30"/>
    </row>
    <row r="15795" spans="17:17">
      <c r="Q15795" s="30"/>
    </row>
    <row r="15796" spans="17:17">
      <c r="Q15796" s="30"/>
    </row>
    <row r="15797" spans="17:17">
      <c r="Q15797" s="30"/>
    </row>
    <row r="15798" spans="17:17">
      <c r="Q15798" s="30"/>
    </row>
    <row r="15799" spans="17:17">
      <c r="Q15799" s="30"/>
    </row>
    <row r="15800" spans="17:17">
      <c r="Q15800" s="30"/>
    </row>
    <row r="15801" spans="17:17">
      <c r="Q15801" s="30"/>
    </row>
    <row r="15802" spans="17:17">
      <c r="Q15802" s="30"/>
    </row>
    <row r="15803" spans="17:17">
      <c r="Q15803" s="30"/>
    </row>
    <row r="15804" spans="17:17">
      <c r="Q15804" s="30"/>
    </row>
    <row r="15805" spans="17:17">
      <c r="Q15805" s="30"/>
    </row>
    <row r="15806" spans="17:17">
      <c r="Q15806" s="30"/>
    </row>
    <row r="15807" spans="17:17">
      <c r="Q15807" s="30"/>
    </row>
    <row r="15808" spans="17:17">
      <c r="Q15808" s="30"/>
    </row>
    <row r="15809" spans="17:17">
      <c r="Q15809" s="30"/>
    </row>
    <row r="15810" spans="17:17">
      <c r="Q15810" s="30"/>
    </row>
    <row r="15811" spans="17:17">
      <c r="Q15811" s="30"/>
    </row>
    <row r="15812" spans="17:17">
      <c r="Q15812" s="30"/>
    </row>
    <row r="15813" spans="17:17">
      <c r="Q15813" s="30"/>
    </row>
    <row r="15814" spans="17:17">
      <c r="Q15814" s="30"/>
    </row>
    <row r="15815" spans="17:17">
      <c r="Q15815" s="30"/>
    </row>
    <row r="15816" spans="17:17">
      <c r="Q15816" s="30"/>
    </row>
    <row r="15817" spans="17:17">
      <c r="Q15817" s="30"/>
    </row>
    <row r="15818" spans="17:17">
      <c r="Q15818" s="30"/>
    </row>
    <row r="15819" spans="17:17">
      <c r="Q15819" s="30"/>
    </row>
    <row r="15820" spans="17:17">
      <c r="Q15820" s="30"/>
    </row>
    <row r="15821" spans="17:17">
      <c r="Q15821" s="30"/>
    </row>
    <row r="15822" spans="17:17">
      <c r="Q15822" s="30"/>
    </row>
    <row r="15823" spans="17:17">
      <c r="Q15823" s="30"/>
    </row>
    <row r="15824" spans="17:17">
      <c r="Q15824" s="30"/>
    </row>
    <row r="15825" spans="17:17">
      <c r="Q15825" s="30"/>
    </row>
    <row r="15826" spans="17:17">
      <c r="Q15826" s="30"/>
    </row>
    <row r="15827" spans="17:17">
      <c r="Q15827" s="30"/>
    </row>
    <row r="15828" spans="17:17">
      <c r="Q15828" s="30"/>
    </row>
    <row r="15829" spans="17:17">
      <c r="Q15829" s="30"/>
    </row>
    <row r="15830" spans="17:17">
      <c r="Q15830" s="30"/>
    </row>
    <row r="15831" spans="17:17">
      <c r="Q15831" s="30"/>
    </row>
    <row r="15832" spans="17:17">
      <c r="Q15832" s="30"/>
    </row>
    <row r="15833" spans="17:17">
      <c r="Q15833" s="30"/>
    </row>
    <row r="15834" spans="17:17">
      <c r="Q15834" s="30"/>
    </row>
    <row r="15835" spans="17:17">
      <c r="Q15835" s="30"/>
    </row>
    <row r="15836" spans="17:17">
      <c r="Q15836" s="30"/>
    </row>
    <row r="15837" spans="17:17">
      <c r="Q15837" s="30"/>
    </row>
    <row r="15838" spans="17:17">
      <c r="Q15838" s="30"/>
    </row>
    <row r="15839" spans="17:17">
      <c r="Q15839" s="30"/>
    </row>
    <row r="15840" spans="17:17">
      <c r="Q15840" s="30"/>
    </row>
    <row r="15841" spans="17:17">
      <c r="Q15841" s="30"/>
    </row>
    <row r="15842" spans="17:17">
      <c r="Q15842" s="30"/>
    </row>
    <row r="15843" spans="17:17">
      <c r="Q15843" s="30"/>
    </row>
    <row r="15844" spans="17:17">
      <c r="Q15844" s="30"/>
    </row>
    <row r="15845" spans="17:17">
      <c r="Q15845" s="30"/>
    </row>
    <row r="15846" spans="17:17">
      <c r="Q15846" s="30"/>
    </row>
    <row r="15847" spans="17:17">
      <c r="Q15847" s="30"/>
    </row>
    <row r="15848" spans="17:17">
      <c r="Q15848" s="30"/>
    </row>
    <row r="15849" spans="17:17">
      <c r="Q15849" s="30"/>
    </row>
    <row r="15850" spans="17:17">
      <c r="Q15850" s="30"/>
    </row>
    <row r="15851" spans="17:17">
      <c r="Q15851" s="30"/>
    </row>
    <row r="15852" spans="17:17">
      <c r="Q15852" s="30"/>
    </row>
    <row r="15853" spans="17:17">
      <c r="Q15853" s="30"/>
    </row>
    <row r="15854" spans="17:17">
      <c r="Q15854" s="30"/>
    </row>
    <row r="15855" spans="17:17">
      <c r="Q15855" s="30"/>
    </row>
    <row r="15856" spans="17:17">
      <c r="Q15856" s="30"/>
    </row>
    <row r="15857" spans="17:17">
      <c r="Q15857" s="30"/>
    </row>
    <row r="15858" spans="17:17">
      <c r="Q15858" s="30"/>
    </row>
    <row r="15859" spans="17:17">
      <c r="Q15859" s="30"/>
    </row>
    <row r="15860" spans="17:17">
      <c r="Q15860" s="30"/>
    </row>
    <row r="15861" spans="17:17">
      <c r="Q15861" s="30"/>
    </row>
    <row r="15862" spans="17:17">
      <c r="Q15862" s="30"/>
    </row>
    <row r="15863" spans="17:17">
      <c r="Q15863" s="30"/>
    </row>
    <row r="15864" spans="17:17">
      <c r="Q15864" s="30"/>
    </row>
    <row r="15865" spans="17:17">
      <c r="Q15865" s="30"/>
    </row>
    <row r="15866" spans="17:17">
      <c r="Q15866" s="30"/>
    </row>
    <row r="15867" spans="17:17">
      <c r="Q15867" s="30"/>
    </row>
    <row r="15868" spans="17:17">
      <c r="Q15868" s="30"/>
    </row>
    <row r="15869" spans="17:17">
      <c r="Q15869" s="30"/>
    </row>
    <row r="15870" spans="17:17">
      <c r="Q15870" s="30"/>
    </row>
    <row r="15871" spans="17:17">
      <c r="Q15871" s="30"/>
    </row>
    <row r="15872" spans="17:17">
      <c r="Q15872" s="30"/>
    </row>
    <row r="15873" spans="17:17">
      <c r="Q15873" s="30"/>
    </row>
    <row r="15874" spans="17:17">
      <c r="Q15874" s="30"/>
    </row>
    <row r="15875" spans="17:17">
      <c r="Q15875" s="30"/>
    </row>
    <row r="15876" spans="17:17">
      <c r="Q15876" s="30"/>
    </row>
    <row r="15877" spans="17:17">
      <c r="Q15877" s="30"/>
    </row>
    <row r="15878" spans="17:17">
      <c r="Q15878" s="30"/>
    </row>
    <row r="15879" spans="17:17">
      <c r="Q15879" s="30"/>
    </row>
    <row r="15880" spans="17:17">
      <c r="Q15880" s="30"/>
    </row>
    <row r="15881" spans="17:17">
      <c r="Q15881" s="30"/>
    </row>
    <row r="15882" spans="17:17">
      <c r="Q15882" s="30"/>
    </row>
    <row r="15883" spans="17:17">
      <c r="Q15883" s="30"/>
    </row>
    <row r="15884" spans="17:17">
      <c r="Q15884" s="30"/>
    </row>
    <row r="15885" spans="17:17">
      <c r="Q15885" s="30"/>
    </row>
    <row r="15886" spans="17:17">
      <c r="Q15886" s="30"/>
    </row>
    <row r="15887" spans="17:17">
      <c r="Q15887" s="30"/>
    </row>
    <row r="15888" spans="17:17">
      <c r="Q15888" s="30"/>
    </row>
    <row r="15889" spans="17:17">
      <c r="Q15889" s="30"/>
    </row>
    <row r="15890" spans="17:17">
      <c r="Q15890" s="30"/>
    </row>
    <row r="15891" spans="17:17">
      <c r="Q15891" s="30"/>
    </row>
    <row r="15892" spans="17:17">
      <c r="Q15892" s="30"/>
    </row>
    <row r="15893" spans="17:17">
      <c r="Q15893" s="30"/>
    </row>
    <row r="15894" spans="17:17">
      <c r="Q15894" s="30"/>
    </row>
    <row r="15895" spans="17:17">
      <c r="Q15895" s="30"/>
    </row>
    <row r="15896" spans="17:17">
      <c r="Q15896" s="30"/>
    </row>
    <row r="15897" spans="17:17">
      <c r="Q15897" s="30"/>
    </row>
    <row r="15898" spans="17:17">
      <c r="Q15898" s="30"/>
    </row>
    <row r="15899" spans="17:17">
      <c r="Q15899" s="30"/>
    </row>
    <row r="15900" spans="17:17">
      <c r="Q15900" s="30"/>
    </row>
    <row r="15901" spans="17:17">
      <c r="Q15901" s="30"/>
    </row>
    <row r="15902" spans="17:17">
      <c r="Q15902" s="30"/>
    </row>
    <row r="15903" spans="17:17">
      <c r="Q15903" s="30"/>
    </row>
    <row r="15904" spans="17:17">
      <c r="Q15904" s="30"/>
    </row>
    <row r="15905" spans="17:17">
      <c r="Q15905" s="30"/>
    </row>
    <row r="15906" spans="17:17">
      <c r="Q15906" s="30"/>
    </row>
    <row r="15907" spans="17:17">
      <c r="Q15907" s="30"/>
    </row>
    <row r="15908" spans="17:17">
      <c r="Q15908" s="30"/>
    </row>
    <row r="15909" spans="17:17">
      <c r="Q15909" s="30"/>
    </row>
    <row r="15910" spans="17:17">
      <c r="Q15910" s="30"/>
    </row>
    <row r="15911" spans="17:17">
      <c r="Q15911" s="30"/>
    </row>
    <row r="15912" spans="17:17">
      <c r="Q15912" s="30"/>
    </row>
    <row r="15913" spans="17:17">
      <c r="Q15913" s="30"/>
    </row>
    <row r="15914" spans="17:17">
      <c r="Q15914" s="30"/>
    </row>
    <row r="15915" spans="17:17">
      <c r="Q15915" s="30"/>
    </row>
    <row r="15916" spans="17:17">
      <c r="Q15916" s="30"/>
    </row>
    <row r="15917" spans="17:17">
      <c r="Q15917" s="30"/>
    </row>
    <row r="15918" spans="17:17">
      <c r="Q15918" s="30"/>
    </row>
    <row r="15919" spans="17:17">
      <c r="Q15919" s="30"/>
    </row>
    <row r="15920" spans="17:17">
      <c r="Q15920" s="30"/>
    </row>
    <row r="15921" spans="17:17">
      <c r="Q15921" s="30"/>
    </row>
    <row r="15922" spans="17:17">
      <c r="Q15922" s="30"/>
    </row>
    <row r="15923" spans="17:17">
      <c r="Q15923" s="30"/>
    </row>
    <row r="15924" spans="17:17">
      <c r="Q15924" s="30"/>
    </row>
    <row r="15925" spans="17:17">
      <c r="Q15925" s="30"/>
    </row>
    <row r="15926" spans="17:17">
      <c r="Q15926" s="30"/>
    </row>
    <row r="15927" spans="17:17">
      <c r="Q15927" s="30"/>
    </row>
    <row r="15928" spans="17:17">
      <c r="Q15928" s="30"/>
    </row>
    <row r="15929" spans="17:17">
      <c r="Q15929" s="30"/>
    </row>
    <row r="15930" spans="17:17">
      <c r="Q15930" s="30"/>
    </row>
    <row r="15931" spans="17:17">
      <c r="Q15931" s="30"/>
    </row>
    <row r="15932" spans="17:17">
      <c r="Q15932" s="30"/>
    </row>
    <row r="15933" spans="17:17">
      <c r="Q15933" s="30"/>
    </row>
    <row r="15934" spans="17:17">
      <c r="Q15934" s="30"/>
    </row>
    <row r="15935" spans="17:17">
      <c r="Q15935" s="30"/>
    </row>
    <row r="15936" spans="17:17">
      <c r="Q15936" s="30"/>
    </row>
    <row r="15937" spans="17:17">
      <c r="Q15937" s="30"/>
    </row>
    <row r="15938" spans="17:17">
      <c r="Q15938" s="30"/>
    </row>
    <row r="15939" spans="17:17">
      <c r="Q15939" s="30"/>
    </row>
    <row r="15940" spans="17:17">
      <c r="Q15940" s="30"/>
    </row>
    <row r="15941" spans="17:17">
      <c r="Q15941" s="30"/>
    </row>
    <row r="15942" spans="17:17">
      <c r="Q15942" s="30"/>
    </row>
    <row r="15943" spans="17:17">
      <c r="Q15943" s="30"/>
    </row>
    <row r="15944" spans="17:17">
      <c r="Q15944" s="30"/>
    </row>
    <row r="15945" spans="17:17">
      <c r="Q15945" s="30"/>
    </row>
    <row r="15946" spans="17:17">
      <c r="Q15946" s="30"/>
    </row>
    <row r="15947" spans="17:17">
      <c r="Q15947" s="30"/>
    </row>
    <row r="15948" spans="17:17">
      <c r="Q15948" s="30"/>
    </row>
    <row r="15949" spans="17:17">
      <c r="Q15949" s="30"/>
    </row>
    <row r="15950" spans="17:17">
      <c r="Q15950" s="30"/>
    </row>
    <row r="15951" spans="17:17">
      <c r="Q15951" s="30"/>
    </row>
    <row r="15952" spans="17:17">
      <c r="Q15952" s="30"/>
    </row>
    <row r="15953" spans="17:17">
      <c r="Q15953" s="30"/>
    </row>
    <row r="15954" spans="17:17">
      <c r="Q15954" s="30"/>
    </row>
    <row r="15955" spans="17:17">
      <c r="Q15955" s="30"/>
    </row>
    <row r="15956" spans="17:17">
      <c r="Q15956" s="30"/>
    </row>
    <row r="15957" spans="17:17">
      <c r="Q15957" s="30"/>
    </row>
    <row r="15958" spans="17:17">
      <c r="Q15958" s="30"/>
    </row>
    <row r="15959" spans="17:17">
      <c r="Q15959" s="30"/>
    </row>
    <row r="15960" spans="17:17">
      <c r="Q15960" s="30"/>
    </row>
    <row r="15961" spans="17:17">
      <c r="Q15961" s="30"/>
    </row>
    <row r="15962" spans="17:17">
      <c r="Q15962" s="30"/>
    </row>
    <row r="15963" spans="17:17">
      <c r="Q15963" s="30"/>
    </row>
    <row r="15964" spans="17:17">
      <c r="Q15964" s="30"/>
    </row>
    <row r="15965" spans="17:17">
      <c r="Q15965" s="30"/>
    </row>
    <row r="15966" spans="17:17">
      <c r="Q15966" s="30"/>
    </row>
    <row r="15967" spans="17:17">
      <c r="Q15967" s="30"/>
    </row>
    <row r="15968" spans="17:17">
      <c r="Q15968" s="30"/>
    </row>
    <row r="15969" spans="17:17">
      <c r="Q15969" s="30"/>
    </row>
    <row r="15970" spans="17:17">
      <c r="Q15970" s="30"/>
    </row>
    <row r="15971" spans="17:17">
      <c r="Q15971" s="30"/>
    </row>
    <row r="15972" spans="17:17">
      <c r="Q15972" s="30"/>
    </row>
    <row r="15973" spans="17:17">
      <c r="Q15973" s="30"/>
    </row>
    <row r="15974" spans="17:17">
      <c r="Q15974" s="30"/>
    </row>
    <row r="15975" spans="17:17">
      <c r="Q15975" s="30"/>
    </row>
    <row r="15976" spans="17:17">
      <c r="Q15976" s="30"/>
    </row>
    <row r="15977" spans="17:17">
      <c r="Q15977" s="30"/>
    </row>
    <row r="15978" spans="17:17">
      <c r="Q15978" s="30"/>
    </row>
    <row r="15979" spans="17:17">
      <c r="Q15979" s="30"/>
    </row>
    <row r="15980" spans="17:17">
      <c r="Q15980" s="30"/>
    </row>
    <row r="15981" spans="17:17">
      <c r="Q15981" s="30"/>
    </row>
    <row r="15982" spans="17:17">
      <c r="Q15982" s="30"/>
    </row>
    <row r="15983" spans="17:17">
      <c r="Q15983" s="30"/>
    </row>
    <row r="15984" spans="17:17">
      <c r="Q15984" s="30"/>
    </row>
    <row r="15985" spans="17:17">
      <c r="Q15985" s="30"/>
    </row>
    <row r="15986" spans="17:17">
      <c r="Q15986" s="30"/>
    </row>
    <row r="15987" spans="17:17">
      <c r="Q15987" s="30"/>
    </row>
    <row r="15988" spans="17:17">
      <c r="Q15988" s="30"/>
    </row>
    <row r="15989" spans="17:17">
      <c r="Q15989" s="30"/>
    </row>
    <row r="15990" spans="17:17">
      <c r="Q15990" s="30"/>
    </row>
    <row r="15991" spans="17:17">
      <c r="Q15991" s="30"/>
    </row>
    <row r="15992" spans="17:17">
      <c r="Q15992" s="30"/>
    </row>
    <row r="15993" spans="17:17">
      <c r="Q15993" s="30"/>
    </row>
    <row r="15994" spans="17:17">
      <c r="Q15994" s="30"/>
    </row>
    <row r="15995" spans="17:17">
      <c r="Q15995" s="30"/>
    </row>
    <row r="15996" spans="17:17">
      <c r="Q15996" s="30"/>
    </row>
    <row r="15997" spans="17:17">
      <c r="Q15997" s="30"/>
    </row>
    <row r="15998" spans="17:17">
      <c r="Q15998" s="30"/>
    </row>
    <row r="15999" spans="17:17">
      <c r="Q15999" s="30"/>
    </row>
    <row r="16000" spans="17:17">
      <c r="Q16000" s="30"/>
    </row>
    <row r="16001" spans="17:17">
      <c r="Q16001" s="30"/>
    </row>
    <row r="16002" spans="17:17">
      <c r="Q16002" s="30"/>
    </row>
    <row r="16003" spans="17:17">
      <c r="Q16003" s="30"/>
    </row>
    <row r="16004" spans="17:17">
      <c r="Q16004" s="30"/>
    </row>
    <row r="16005" spans="17:17">
      <c r="Q16005" s="30"/>
    </row>
    <row r="16006" spans="17:17">
      <c r="Q16006" s="30"/>
    </row>
    <row r="16007" spans="17:17">
      <c r="Q16007" s="30"/>
    </row>
    <row r="16008" spans="17:17">
      <c r="Q16008" s="30"/>
    </row>
    <row r="16009" spans="17:17">
      <c r="Q16009" s="30"/>
    </row>
    <row r="16010" spans="17:17">
      <c r="Q16010" s="30"/>
    </row>
    <row r="16011" spans="17:17">
      <c r="Q16011" s="30"/>
    </row>
    <row r="16012" spans="17:17">
      <c r="Q16012" s="30"/>
    </row>
    <row r="16013" spans="17:17">
      <c r="Q16013" s="30"/>
    </row>
    <row r="16014" spans="17:17">
      <c r="Q16014" s="30"/>
    </row>
    <row r="16015" spans="17:17">
      <c r="Q16015" s="30"/>
    </row>
    <row r="16016" spans="17:17">
      <c r="Q16016" s="30"/>
    </row>
    <row r="16017" spans="17:17">
      <c r="Q16017" s="30"/>
    </row>
    <row r="16018" spans="17:17">
      <c r="Q16018" s="30"/>
    </row>
    <row r="16019" spans="17:17">
      <c r="Q16019" s="30"/>
    </row>
    <row r="16020" spans="17:17">
      <c r="Q16020" s="30"/>
    </row>
    <row r="16021" spans="17:17">
      <c r="Q16021" s="30"/>
    </row>
    <row r="16022" spans="17:17">
      <c r="Q16022" s="30"/>
    </row>
    <row r="16023" spans="17:17">
      <c r="Q16023" s="30"/>
    </row>
    <row r="16024" spans="17:17">
      <c r="Q16024" s="30"/>
    </row>
    <row r="16025" spans="17:17">
      <c r="Q16025" s="30"/>
    </row>
    <row r="16026" spans="17:17">
      <c r="Q16026" s="30"/>
    </row>
    <row r="16027" spans="17:17">
      <c r="Q16027" s="30"/>
    </row>
    <row r="16028" spans="17:17">
      <c r="Q16028" s="30"/>
    </row>
    <row r="16029" spans="17:17">
      <c r="Q16029" s="30"/>
    </row>
    <row r="16030" spans="17:17">
      <c r="Q16030" s="30"/>
    </row>
    <row r="16031" spans="17:17">
      <c r="Q16031" s="30"/>
    </row>
    <row r="16032" spans="17:17">
      <c r="Q16032" s="30"/>
    </row>
    <row r="16033" spans="17:17">
      <c r="Q16033" s="30"/>
    </row>
    <row r="16034" spans="17:17">
      <c r="Q16034" s="30"/>
    </row>
    <row r="16035" spans="17:17">
      <c r="Q16035" s="30"/>
    </row>
    <row r="16036" spans="17:17">
      <c r="Q16036" s="30"/>
    </row>
    <row r="16037" spans="17:17">
      <c r="Q16037" s="30"/>
    </row>
    <row r="16038" spans="17:17">
      <c r="Q16038" s="30"/>
    </row>
    <row r="16039" spans="17:17">
      <c r="Q16039" s="30"/>
    </row>
    <row r="16040" spans="17:17">
      <c r="Q16040" s="30"/>
    </row>
    <row r="16041" spans="17:17">
      <c r="Q16041" s="30"/>
    </row>
    <row r="16042" spans="17:17">
      <c r="Q16042" s="30"/>
    </row>
    <row r="16043" spans="17:17">
      <c r="Q16043" s="30"/>
    </row>
    <row r="16044" spans="17:17">
      <c r="Q16044" s="30"/>
    </row>
    <row r="16045" spans="17:17">
      <c r="Q16045" s="30"/>
    </row>
    <row r="16046" spans="17:17">
      <c r="Q16046" s="30"/>
    </row>
    <row r="16047" spans="17:17">
      <c r="Q16047" s="30"/>
    </row>
    <row r="16048" spans="17:17">
      <c r="Q16048" s="30"/>
    </row>
    <row r="16049" spans="17:17">
      <c r="Q16049" s="30"/>
    </row>
    <row r="16050" spans="17:17">
      <c r="Q16050" s="30"/>
    </row>
    <row r="16051" spans="17:17">
      <c r="Q16051" s="30"/>
    </row>
    <row r="16052" spans="17:17">
      <c r="Q16052" s="30"/>
    </row>
    <row r="16053" spans="17:17">
      <c r="Q16053" s="30"/>
    </row>
    <row r="16054" spans="17:17">
      <c r="Q16054" s="30"/>
    </row>
    <row r="16055" spans="17:17">
      <c r="Q16055" s="30"/>
    </row>
    <row r="16056" spans="17:17">
      <c r="Q16056" s="30"/>
    </row>
    <row r="16057" spans="17:17">
      <c r="Q16057" s="30"/>
    </row>
    <row r="16058" spans="17:17">
      <c r="Q16058" s="30"/>
    </row>
    <row r="16059" spans="17:17">
      <c r="Q16059" s="30"/>
    </row>
    <row r="16060" spans="17:17">
      <c r="Q16060" s="30"/>
    </row>
    <row r="16061" spans="17:17">
      <c r="Q16061" s="30"/>
    </row>
    <row r="16062" spans="17:17">
      <c r="Q16062" s="30"/>
    </row>
    <row r="16063" spans="17:17">
      <c r="Q16063" s="30"/>
    </row>
    <row r="16064" spans="17:17">
      <c r="Q16064" s="30"/>
    </row>
    <row r="16065" spans="17:17">
      <c r="Q16065" s="30"/>
    </row>
    <row r="16066" spans="17:17">
      <c r="Q16066" s="30"/>
    </row>
    <row r="16067" spans="17:17">
      <c r="Q16067" s="30"/>
    </row>
    <row r="16068" spans="17:17">
      <c r="Q16068" s="30"/>
    </row>
    <row r="16069" spans="17:17">
      <c r="Q16069" s="30"/>
    </row>
    <row r="16070" spans="17:17">
      <c r="Q16070" s="30"/>
    </row>
    <row r="16071" spans="17:17">
      <c r="Q16071" s="30"/>
    </row>
    <row r="16072" spans="17:17">
      <c r="Q16072" s="30"/>
    </row>
    <row r="16073" spans="17:17">
      <c r="Q16073" s="30"/>
    </row>
    <row r="16074" spans="17:17">
      <c r="Q16074" s="30"/>
    </row>
    <row r="16075" spans="17:17">
      <c r="Q16075" s="30"/>
    </row>
    <row r="16076" spans="17:17">
      <c r="Q16076" s="30"/>
    </row>
    <row r="16077" spans="17:17">
      <c r="Q16077" s="30"/>
    </row>
    <row r="16078" spans="17:17">
      <c r="Q16078" s="30"/>
    </row>
    <row r="16079" spans="17:17">
      <c r="Q16079" s="30"/>
    </row>
    <row r="16080" spans="17:17">
      <c r="Q16080" s="30"/>
    </row>
    <row r="16081" spans="17:17">
      <c r="Q16081" s="30"/>
    </row>
    <row r="16082" spans="17:17">
      <c r="Q16082" s="30"/>
    </row>
    <row r="16083" spans="17:17">
      <c r="Q16083" s="30"/>
    </row>
    <row r="16084" spans="17:17">
      <c r="Q16084" s="30"/>
    </row>
    <row r="16085" spans="17:17">
      <c r="Q16085" s="30"/>
    </row>
    <row r="16086" spans="17:17">
      <c r="Q16086" s="30"/>
    </row>
    <row r="16087" spans="17:17">
      <c r="Q16087" s="30"/>
    </row>
    <row r="16088" spans="17:17">
      <c r="Q16088" s="30"/>
    </row>
    <row r="16089" spans="17:17">
      <c r="Q16089" s="30"/>
    </row>
    <row r="16090" spans="17:17">
      <c r="Q16090" s="30"/>
    </row>
    <row r="16091" spans="17:17">
      <c r="Q16091" s="30"/>
    </row>
    <row r="16092" spans="17:17">
      <c r="Q16092" s="30"/>
    </row>
    <row r="16093" spans="17:17">
      <c r="Q16093" s="30"/>
    </row>
    <row r="16094" spans="17:17">
      <c r="Q16094" s="30"/>
    </row>
    <row r="16095" spans="17:17">
      <c r="Q16095" s="30"/>
    </row>
    <row r="16096" spans="17:17">
      <c r="Q16096" s="30"/>
    </row>
    <row r="16097" spans="17:17">
      <c r="Q16097" s="30"/>
    </row>
    <row r="16098" spans="17:17">
      <c r="Q16098" s="30"/>
    </row>
    <row r="16099" spans="17:17">
      <c r="Q16099" s="30"/>
    </row>
    <row r="16100" spans="17:17">
      <c r="Q16100" s="30"/>
    </row>
    <row r="16101" spans="17:17">
      <c r="Q16101" s="30"/>
    </row>
    <row r="16102" spans="17:17">
      <c r="Q16102" s="30"/>
    </row>
    <row r="16103" spans="17:17">
      <c r="Q16103" s="30"/>
    </row>
    <row r="16104" spans="17:17">
      <c r="Q16104" s="30"/>
    </row>
    <row r="16105" spans="17:17">
      <c r="Q16105" s="30"/>
    </row>
    <row r="16106" spans="17:17">
      <c r="Q16106" s="30"/>
    </row>
    <row r="16107" spans="17:17">
      <c r="Q16107" s="30"/>
    </row>
    <row r="16108" spans="17:17">
      <c r="Q16108" s="30"/>
    </row>
    <row r="16109" spans="17:17">
      <c r="Q16109" s="30"/>
    </row>
    <row r="16110" spans="17:17">
      <c r="Q16110" s="30"/>
    </row>
    <row r="16111" spans="17:17">
      <c r="Q16111" s="30"/>
    </row>
    <row r="16112" spans="17:17">
      <c r="Q16112" s="30"/>
    </row>
    <row r="16113" spans="17:17">
      <c r="Q16113" s="30"/>
    </row>
    <row r="16114" spans="17:17">
      <c r="Q16114" s="30"/>
    </row>
    <row r="16115" spans="17:17">
      <c r="Q16115" s="30"/>
    </row>
    <row r="16116" spans="17:17">
      <c r="Q16116" s="30"/>
    </row>
    <row r="16117" spans="17:17">
      <c r="Q16117" s="30"/>
    </row>
    <row r="16118" spans="17:17">
      <c r="Q16118" s="30"/>
    </row>
    <row r="16119" spans="17:17">
      <c r="Q16119" s="30"/>
    </row>
    <row r="16120" spans="17:17">
      <c r="Q16120" s="30"/>
    </row>
    <row r="16121" spans="17:17">
      <c r="Q16121" s="30"/>
    </row>
    <row r="16122" spans="17:17">
      <c r="Q16122" s="30"/>
    </row>
    <row r="16123" spans="17:17">
      <c r="Q16123" s="30"/>
    </row>
    <row r="16124" spans="17:17">
      <c r="Q16124" s="30"/>
    </row>
    <row r="16125" spans="17:17">
      <c r="Q16125" s="30"/>
    </row>
    <row r="16126" spans="17:17">
      <c r="Q16126" s="30"/>
    </row>
    <row r="16127" spans="17:17">
      <c r="Q16127" s="30"/>
    </row>
    <row r="16128" spans="17:17">
      <c r="Q16128" s="30"/>
    </row>
    <row r="16129" spans="17:17">
      <c r="Q16129" s="30"/>
    </row>
    <row r="16130" spans="17:17">
      <c r="Q16130" s="30"/>
    </row>
    <row r="16131" spans="17:17">
      <c r="Q16131" s="30"/>
    </row>
    <row r="16132" spans="17:17">
      <c r="Q16132" s="30"/>
    </row>
    <row r="16133" spans="17:17">
      <c r="Q16133" s="30"/>
    </row>
    <row r="16134" spans="17:17">
      <c r="Q16134" s="30"/>
    </row>
    <row r="16135" spans="17:17">
      <c r="Q16135" s="30"/>
    </row>
    <row r="16136" spans="17:17">
      <c r="Q16136" s="30"/>
    </row>
    <row r="16137" spans="17:17">
      <c r="Q16137" s="30"/>
    </row>
    <row r="16138" spans="17:17">
      <c r="Q16138" s="30"/>
    </row>
    <row r="16139" spans="17:17">
      <c r="Q16139" s="30"/>
    </row>
    <row r="16140" spans="17:17">
      <c r="Q16140" s="30"/>
    </row>
    <row r="16141" spans="17:17">
      <c r="Q16141" s="30"/>
    </row>
    <row r="16142" spans="17:17">
      <c r="Q16142" s="30"/>
    </row>
    <row r="16143" spans="17:17">
      <c r="Q16143" s="30"/>
    </row>
    <row r="16144" spans="17:17">
      <c r="Q16144" s="30"/>
    </row>
    <row r="16145" spans="17:17">
      <c r="Q16145" s="30"/>
    </row>
    <row r="16146" spans="17:17">
      <c r="Q16146" s="30"/>
    </row>
    <row r="16147" spans="17:17">
      <c r="Q16147" s="30"/>
    </row>
    <row r="16148" spans="17:17">
      <c r="Q16148" s="30"/>
    </row>
    <row r="16149" spans="17:17">
      <c r="Q16149" s="30"/>
    </row>
    <row r="16150" spans="17:17">
      <c r="Q16150" s="30"/>
    </row>
    <row r="16151" spans="17:17">
      <c r="Q16151" s="30"/>
    </row>
    <row r="16152" spans="17:17">
      <c r="Q16152" s="30"/>
    </row>
    <row r="16153" spans="17:17">
      <c r="Q16153" s="30"/>
    </row>
    <row r="16154" spans="17:17">
      <c r="Q16154" s="30"/>
    </row>
    <row r="16155" spans="17:17">
      <c r="Q16155" s="30"/>
    </row>
    <row r="16156" spans="17:17">
      <c r="Q16156" s="30"/>
    </row>
    <row r="16157" spans="17:17">
      <c r="Q16157" s="30"/>
    </row>
    <row r="16158" spans="17:17">
      <c r="Q16158" s="30"/>
    </row>
    <row r="16159" spans="17:17">
      <c r="Q16159" s="30"/>
    </row>
    <row r="16160" spans="17:17">
      <c r="Q16160" s="30"/>
    </row>
    <row r="16161" spans="17:17">
      <c r="Q16161" s="30"/>
    </row>
    <row r="16162" spans="17:17">
      <c r="Q16162" s="30"/>
    </row>
    <row r="16163" spans="17:17">
      <c r="Q16163" s="30"/>
    </row>
    <row r="16164" spans="17:17">
      <c r="Q16164" s="30"/>
    </row>
    <row r="16165" spans="17:17">
      <c r="Q16165" s="30"/>
    </row>
    <row r="16166" spans="17:17">
      <c r="Q16166" s="30"/>
    </row>
    <row r="16167" spans="17:17">
      <c r="Q16167" s="30"/>
    </row>
    <row r="16168" spans="17:17">
      <c r="Q16168" s="30"/>
    </row>
    <row r="16169" spans="17:17">
      <c r="Q16169" s="30"/>
    </row>
    <row r="16170" spans="17:17">
      <c r="Q16170" s="30"/>
    </row>
    <row r="16171" spans="17:17">
      <c r="Q16171" s="30"/>
    </row>
    <row r="16172" spans="17:17">
      <c r="Q16172" s="30"/>
    </row>
    <row r="16173" spans="17:17">
      <c r="Q16173" s="30"/>
    </row>
    <row r="16174" spans="17:17">
      <c r="Q16174" s="30"/>
    </row>
    <row r="16175" spans="17:17">
      <c r="Q16175" s="30"/>
    </row>
    <row r="16176" spans="17:17">
      <c r="Q16176" s="30"/>
    </row>
    <row r="16177" spans="17:17">
      <c r="Q16177" s="30"/>
    </row>
    <row r="16178" spans="17:17">
      <c r="Q16178" s="30"/>
    </row>
    <row r="16179" spans="17:17">
      <c r="Q16179" s="30"/>
    </row>
    <row r="16180" spans="17:17">
      <c r="Q16180" s="30"/>
    </row>
    <row r="16181" spans="17:17">
      <c r="Q16181" s="30"/>
    </row>
    <row r="16182" spans="17:17">
      <c r="Q16182" s="30"/>
    </row>
    <row r="16183" spans="17:17">
      <c r="Q16183" s="30"/>
    </row>
    <row r="16184" spans="17:17">
      <c r="Q16184" s="30"/>
    </row>
    <row r="16185" spans="17:17">
      <c r="Q16185" s="30"/>
    </row>
    <row r="16186" spans="17:17">
      <c r="Q16186" s="30"/>
    </row>
    <row r="16187" spans="17:17">
      <c r="Q16187" s="30"/>
    </row>
    <row r="16188" spans="17:17">
      <c r="Q16188" s="30"/>
    </row>
    <row r="16189" spans="17:17">
      <c r="Q16189" s="30"/>
    </row>
    <row r="16190" spans="17:17">
      <c r="Q16190" s="30"/>
    </row>
    <row r="16191" spans="17:17">
      <c r="Q16191" s="30"/>
    </row>
    <row r="16192" spans="17:17">
      <c r="Q16192" s="30"/>
    </row>
    <row r="16193" spans="17:17">
      <c r="Q16193" s="30"/>
    </row>
    <row r="16194" spans="17:17">
      <c r="Q16194" s="30"/>
    </row>
    <row r="16195" spans="17:17">
      <c r="Q16195" s="30"/>
    </row>
    <row r="16196" spans="17:17">
      <c r="Q16196" s="30"/>
    </row>
    <row r="16197" spans="17:17">
      <c r="Q16197" s="30"/>
    </row>
    <row r="16198" spans="17:17">
      <c r="Q16198" s="30"/>
    </row>
    <row r="16199" spans="17:17">
      <c r="Q16199" s="30"/>
    </row>
    <row r="16200" spans="17:17">
      <c r="Q16200" s="30"/>
    </row>
    <row r="16201" spans="17:17">
      <c r="Q16201" s="30"/>
    </row>
    <row r="16202" spans="17:17">
      <c r="Q16202" s="30"/>
    </row>
    <row r="16203" spans="17:17">
      <c r="Q16203" s="30"/>
    </row>
    <row r="16204" spans="17:17">
      <c r="Q16204" s="30"/>
    </row>
    <row r="16205" spans="17:17">
      <c r="Q16205" s="30"/>
    </row>
    <row r="16206" spans="17:17">
      <c r="Q16206" s="30"/>
    </row>
    <row r="16207" spans="17:17">
      <c r="Q16207" s="30"/>
    </row>
    <row r="16208" spans="17:17">
      <c r="Q16208" s="30"/>
    </row>
    <row r="16209" spans="17:17">
      <c r="Q16209" s="30"/>
    </row>
    <row r="16210" spans="17:17">
      <c r="Q16210" s="30"/>
    </row>
    <row r="16211" spans="17:17">
      <c r="Q16211" s="30"/>
    </row>
    <row r="16212" spans="17:17">
      <c r="Q16212" s="30"/>
    </row>
    <row r="16213" spans="17:17">
      <c r="Q16213" s="30"/>
    </row>
    <row r="16214" spans="17:17">
      <c r="Q16214" s="30"/>
    </row>
    <row r="16215" spans="17:17">
      <c r="Q16215" s="30"/>
    </row>
    <row r="16216" spans="17:17">
      <c r="Q16216" s="30"/>
    </row>
    <row r="16217" spans="17:17">
      <c r="Q16217" s="30"/>
    </row>
    <row r="16218" spans="17:17">
      <c r="Q16218" s="30"/>
    </row>
    <row r="16219" spans="17:17">
      <c r="Q16219" s="30"/>
    </row>
    <row r="16220" spans="17:17">
      <c r="Q16220" s="30"/>
    </row>
    <row r="16221" spans="17:17">
      <c r="Q16221" s="30"/>
    </row>
    <row r="16222" spans="17:17">
      <c r="Q16222" s="30"/>
    </row>
    <row r="16223" spans="17:17">
      <c r="Q16223" s="30"/>
    </row>
    <row r="16224" spans="17:17">
      <c r="Q16224" s="30"/>
    </row>
    <row r="16225" spans="17:17">
      <c r="Q16225" s="30"/>
    </row>
    <row r="16226" spans="17:17">
      <c r="Q16226" s="30"/>
    </row>
    <row r="16227" spans="17:17">
      <c r="Q16227" s="30"/>
    </row>
    <row r="16228" spans="17:17">
      <c r="Q16228" s="30"/>
    </row>
    <row r="16229" spans="17:17">
      <c r="Q16229" s="30"/>
    </row>
    <row r="16230" spans="17:17">
      <c r="Q16230" s="30"/>
    </row>
    <row r="16231" spans="17:17">
      <c r="Q16231" s="30"/>
    </row>
    <row r="16232" spans="17:17">
      <c r="Q16232" s="30"/>
    </row>
    <row r="16233" spans="17:17">
      <c r="Q16233" s="30"/>
    </row>
    <row r="16234" spans="17:17">
      <c r="Q16234" s="30"/>
    </row>
    <row r="16235" spans="17:17">
      <c r="Q16235" s="30"/>
    </row>
    <row r="16236" spans="17:17">
      <c r="Q16236" s="30"/>
    </row>
    <row r="16237" spans="17:17">
      <c r="Q16237" s="30"/>
    </row>
    <row r="16238" spans="17:17">
      <c r="Q16238" s="30"/>
    </row>
    <row r="16239" spans="17:17">
      <c r="Q16239" s="30"/>
    </row>
    <row r="16240" spans="17:17">
      <c r="Q16240" s="30"/>
    </row>
    <row r="16241" spans="17:17">
      <c r="Q16241" s="30"/>
    </row>
    <row r="16242" spans="17:17">
      <c r="Q16242" s="30"/>
    </row>
    <row r="16243" spans="17:17">
      <c r="Q16243" s="30"/>
    </row>
    <row r="16244" spans="17:17">
      <c r="Q16244" s="30"/>
    </row>
    <row r="16245" spans="17:17">
      <c r="Q16245" s="30"/>
    </row>
    <row r="16246" spans="17:17">
      <c r="Q16246" s="30"/>
    </row>
    <row r="16247" spans="17:17">
      <c r="Q16247" s="30"/>
    </row>
    <row r="16248" spans="17:17">
      <c r="Q16248" s="30"/>
    </row>
    <row r="16249" spans="17:17">
      <c r="Q16249" s="30"/>
    </row>
    <row r="16250" spans="17:17">
      <c r="Q16250" s="30"/>
    </row>
    <row r="16251" spans="17:17">
      <c r="Q16251" s="30"/>
    </row>
    <row r="16252" spans="17:17">
      <c r="Q16252" s="30"/>
    </row>
    <row r="16253" spans="17:17">
      <c r="Q16253" s="30"/>
    </row>
    <row r="16254" spans="17:17">
      <c r="Q16254" s="30"/>
    </row>
    <row r="16255" spans="17:17">
      <c r="Q16255" s="30"/>
    </row>
    <row r="16256" spans="17:17">
      <c r="Q16256" s="30"/>
    </row>
    <row r="16257" spans="17:17">
      <c r="Q16257" s="30"/>
    </row>
    <row r="16258" spans="17:17">
      <c r="Q16258" s="30"/>
    </row>
    <row r="16259" spans="17:17">
      <c r="Q16259" s="30"/>
    </row>
    <row r="16260" spans="17:17">
      <c r="Q16260" s="30"/>
    </row>
    <row r="16261" spans="17:17">
      <c r="Q16261" s="30"/>
    </row>
    <row r="16262" spans="17:17">
      <c r="Q16262" s="30"/>
    </row>
    <row r="16263" spans="17:17">
      <c r="Q16263" s="30"/>
    </row>
    <row r="16264" spans="17:17">
      <c r="Q16264" s="30"/>
    </row>
    <row r="16265" spans="17:17">
      <c r="Q16265" s="30"/>
    </row>
    <row r="16266" spans="17:17">
      <c r="Q16266" s="30"/>
    </row>
    <row r="16267" spans="17:17">
      <c r="Q16267" s="30"/>
    </row>
    <row r="16268" spans="17:17">
      <c r="Q16268" s="30"/>
    </row>
    <row r="16269" spans="17:17">
      <c r="Q16269" s="30"/>
    </row>
    <row r="16270" spans="17:17">
      <c r="Q16270" s="30"/>
    </row>
    <row r="16271" spans="17:17">
      <c r="Q16271" s="30"/>
    </row>
    <row r="16272" spans="17:17">
      <c r="Q16272" s="30"/>
    </row>
    <row r="16273" spans="17:17">
      <c r="Q16273" s="30"/>
    </row>
    <row r="16274" spans="17:17">
      <c r="Q16274" s="30"/>
    </row>
    <row r="16275" spans="17:17">
      <c r="Q16275" s="30"/>
    </row>
    <row r="16276" spans="17:17">
      <c r="Q16276" s="30"/>
    </row>
    <row r="16277" spans="17:17">
      <c r="Q16277" s="30"/>
    </row>
    <row r="16278" spans="17:17">
      <c r="Q16278" s="30"/>
    </row>
    <row r="16279" spans="17:17">
      <c r="Q16279" s="30"/>
    </row>
    <row r="16280" spans="17:17">
      <c r="Q16280" s="30"/>
    </row>
    <row r="16281" spans="17:17">
      <c r="Q16281" s="30"/>
    </row>
    <row r="16282" spans="17:17">
      <c r="Q16282" s="30"/>
    </row>
    <row r="16283" spans="17:17">
      <c r="Q16283" s="30"/>
    </row>
    <row r="16284" spans="17:17">
      <c r="Q16284" s="30"/>
    </row>
    <row r="16285" spans="17:17">
      <c r="Q16285" s="30"/>
    </row>
    <row r="16286" spans="17:17">
      <c r="Q16286" s="30"/>
    </row>
    <row r="16287" spans="17:17">
      <c r="Q16287" s="30"/>
    </row>
    <row r="16288" spans="17:17">
      <c r="Q16288" s="30"/>
    </row>
    <row r="16289" spans="17:17">
      <c r="Q16289" s="30"/>
    </row>
    <row r="16290" spans="17:17">
      <c r="Q16290" s="30"/>
    </row>
    <row r="16291" spans="17:17">
      <c r="Q16291" s="30"/>
    </row>
    <row r="16292" spans="17:17">
      <c r="Q16292" s="30"/>
    </row>
    <row r="16293" spans="17:17">
      <c r="Q16293" s="30"/>
    </row>
    <row r="16294" spans="17:17">
      <c r="Q16294" s="30"/>
    </row>
    <row r="16295" spans="17:17">
      <c r="Q16295" s="30"/>
    </row>
    <row r="16296" spans="17:17">
      <c r="Q16296" s="30"/>
    </row>
    <row r="16297" spans="17:17">
      <c r="Q16297" s="30"/>
    </row>
    <row r="16298" spans="17:17">
      <c r="Q16298" s="30"/>
    </row>
    <row r="16299" spans="17:17">
      <c r="Q16299" s="30"/>
    </row>
    <row r="16300" spans="17:17">
      <c r="Q16300" s="30"/>
    </row>
    <row r="16301" spans="17:17">
      <c r="Q16301" s="30"/>
    </row>
    <row r="16302" spans="17:17">
      <c r="Q16302" s="30"/>
    </row>
    <row r="16303" spans="17:17">
      <c r="Q16303" s="30"/>
    </row>
    <row r="16304" spans="17:17">
      <c r="Q16304" s="30"/>
    </row>
    <row r="16305" spans="17:17">
      <c r="Q16305" s="30"/>
    </row>
    <row r="16306" spans="17:17">
      <c r="Q16306" s="30"/>
    </row>
    <row r="16307" spans="17:17">
      <c r="Q16307" s="30"/>
    </row>
    <row r="16308" spans="17:17">
      <c r="Q16308" s="30"/>
    </row>
    <row r="16309" spans="17:17">
      <c r="Q16309" s="30"/>
    </row>
    <row r="16310" spans="17:17">
      <c r="Q16310" s="30"/>
    </row>
    <row r="16311" spans="17:17">
      <c r="Q16311" s="30"/>
    </row>
    <row r="16312" spans="17:17">
      <c r="Q16312" s="30"/>
    </row>
    <row r="16313" spans="17:17">
      <c r="Q16313" s="30"/>
    </row>
    <row r="16314" spans="17:17">
      <c r="Q16314" s="30"/>
    </row>
    <row r="16315" spans="17:17">
      <c r="Q16315" s="30"/>
    </row>
    <row r="16316" spans="17:17">
      <c r="Q16316" s="30"/>
    </row>
    <row r="16317" spans="17:17">
      <c r="Q16317" s="30"/>
    </row>
    <row r="16318" spans="17:17">
      <c r="Q16318" s="30"/>
    </row>
    <row r="16319" spans="17:17">
      <c r="Q16319" s="30"/>
    </row>
    <row r="16320" spans="17:17">
      <c r="Q16320" s="30"/>
    </row>
    <row r="16321" spans="17:17">
      <c r="Q16321" s="30"/>
    </row>
    <row r="16322" spans="17:17">
      <c r="Q16322" s="30"/>
    </row>
    <row r="16323" spans="17:17">
      <c r="Q16323" s="30"/>
    </row>
    <row r="16324" spans="17:17">
      <c r="Q16324" s="30"/>
    </row>
    <row r="16325" spans="17:17">
      <c r="Q16325" s="30"/>
    </row>
    <row r="16326" spans="17:17">
      <c r="Q16326" s="30"/>
    </row>
    <row r="16327" spans="17:17">
      <c r="Q16327" s="30"/>
    </row>
    <row r="16328" spans="17:17">
      <c r="Q16328" s="30"/>
    </row>
    <row r="16329" spans="17:17">
      <c r="Q16329" s="30"/>
    </row>
    <row r="16330" spans="17:17">
      <c r="Q16330" s="30"/>
    </row>
    <row r="16331" spans="17:17">
      <c r="Q16331" s="30"/>
    </row>
    <row r="16332" spans="17:17">
      <c r="Q16332" s="30"/>
    </row>
    <row r="16333" spans="17:17">
      <c r="Q16333" s="30"/>
    </row>
    <row r="16334" spans="17:17">
      <c r="Q16334" s="30"/>
    </row>
    <row r="16335" spans="17:17">
      <c r="Q16335" s="30"/>
    </row>
    <row r="16336" spans="17:17">
      <c r="Q16336" s="30"/>
    </row>
    <row r="16337" spans="17:17">
      <c r="Q16337" s="30"/>
    </row>
    <row r="16338" spans="17:17">
      <c r="Q16338" s="30"/>
    </row>
    <row r="16339" spans="17:17">
      <c r="Q16339" s="30"/>
    </row>
    <row r="16340" spans="17:17">
      <c r="Q16340" s="30"/>
    </row>
    <row r="16341" spans="17:17">
      <c r="Q16341" s="30"/>
    </row>
    <row r="16342" spans="17:17">
      <c r="Q16342" s="30"/>
    </row>
    <row r="16343" spans="17:17">
      <c r="Q16343" s="30"/>
    </row>
    <row r="16344" spans="17:17">
      <c r="Q16344" s="30"/>
    </row>
    <row r="16345" spans="17:17">
      <c r="Q16345" s="30"/>
    </row>
    <row r="16346" spans="17:17">
      <c r="Q16346" s="30"/>
    </row>
    <row r="16347" spans="17:17">
      <c r="Q16347" s="30"/>
    </row>
    <row r="16348" spans="17:17">
      <c r="Q16348" s="30"/>
    </row>
    <row r="16349" spans="17:17">
      <c r="Q16349" s="30"/>
    </row>
    <row r="16350" spans="17:17">
      <c r="Q16350" s="30"/>
    </row>
    <row r="16351" spans="17:17">
      <c r="Q16351" s="30"/>
    </row>
    <row r="16352" spans="17:17">
      <c r="Q16352" s="30"/>
    </row>
    <row r="16353" spans="17:17">
      <c r="Q16353" s="30"/>
    </row>
    <row r="16354" spans="17:17">
      <c r="Q16354" s="30"/>
    </row>
    <row r="16355" spans="17:17">
      <c r="Q16355" s="30"/>
    </row>
    <row r="16356" spans="17:17">
      <c r="Q16356" s="30"/>
    </row>
    <row r="16357" spans="17:17">
      <c r="Q16357" s="30"/>
    </row>
    <row r="16358" spans="17:17">
      <c r="Q16358" s="30"/>
    </row>
    <row r="16359" spans="17:17">
      <c r="Q16359" s="30"/>
    </row>
    <row r="16360" spans="17:17">
      <c r="Q16360" s="30"/>
    </row>
    <row r="16361" spans="17:17">
      <c r="Q16361" s="30"/>
    </row>
    <row r="16362" spans="17:17">
      <c r="Q16362" s="30"/>
    </row>
    <row r="16363" spans="17:17">
      <c r="Q16363" s="30"/>
    </row>
    <row r="16364" spans="17:17">
      <c r="Q16364" s="30"/>
    </row>
    <row r="16365" spans="17:17">
      <c r="Q16365" s="30"/>
    </row>
    <row r="16366" spans="17:17">
      <c r="Q16366" s="30"/>
    </row>
    <row r="16367" spans="17:17">
      <c r="Q16367" s="30"/>
    </row>
    <row r="16368" spans="17:17">
      <c r="Q16368" s="30"/>
    </row>
    <row r="16369" spans="17:17">
      <c r="Q16369" s="30"/>
    </row>
    <row r="16370" spans="17:17">
      <c r="Q16370" s="30"/>
    </row>
    <row r="16371" spans="17:17">
      <c r="Q16371" s="30"/>
    </row>
    <row r="16372" spans="17:17">
      <c r="Q16372" s="30"/>
    </row>
    <row r="16373" spans="17:17">
      <c r="Q16373" s="30"/>
    </row>
    <row r="16374" spans="17:17">
      <c r="Q16374" s="30"/>
    </row>
    <row r="16375" spans="17:17">
      <c r="Q16375" s="30"/>
    </row>
    <row r="16376" spans="17:17">
      <c r="Q16376" s="30"/>
    </row>
    <row r="16377" spans="17:17">
      <c r="Q16377" s="30"/>
    </row>
    <row r="16378" spans="17:17">
      <c r="Q16378" s="30"/>
    </row>
    <row r="16379" spans="17:17">
      <c r="Q16379" s="30"/>
    </row>
    <row r="16380" spans="17:17">
      <c r="Q16380" s="30"/>
    </row>
    <row r="16381" spans="17:17">
      <c r="Q16381" s="30"/>
    </row>
    <row r="16382" spans="17:17">
      <c r="Q16382" s="30"/>
    </row>
    <row r="16383" spans="17:17">
      <c r="Q16383" s="30"/>
    </row>
    <row r="16384" spans="17:17">
      <c r="Q16384" s="30"/>
    </row>
    <row r="16385" spans="17:17">
      <c r="Q16385" s="30"/>
    </row>
    <row r="16386" spans="17:17">
      <c r="Q16386" s="30"/>
    </row>
    <row r="16387" spans="17:17">
      <c r="Q16387" s="30"/>
    </row>
    <row r="16388" spans="17:17">
      <c r="Q16388" s="30"/>
    </row>
    <row r="16389" spans="17:17">
      <c r="Q16389" s="30"/>
    </row>
    <row r="16390" spans="17:17">
      <c r="Q16390" s="30"/>
    </row>
    <row r="16391" spans="17:17">
      <c r="Q16391" s="30"/>
    </row>
    <row r="16392" spans="17:17">
      <c r="Q16392" s="30"/>
    </row>
    <row r="16393" spans="17:17">
      <c r="Q16393" s="30"/>
    </row>
    <row r="16394" spans="17:17">
      <c r="Q16394" s="30"/>
    </row>
    <row r="16395" spans="17:17">
      <c r="Q16395" s="30"/>
    </row>
    <row r="16396" spans="17:17">
      <c r="Q16396" s="30"/>
    </row>
    <row r="16397" spans="17:17">
      <c r="Q16397" s="30"/>
    </row>
    <row r="16398" spans="17:17">
      <c r="Q16398" s="30"/>
    </row>
    <row r="16399" spans="17:17">
      <c r="Q16399" s="30"/>
    </row>
    <row r="16400" spans="17:17">
      <c r="Q16400" s="30"/>
    </row>
    <row r="16401" spans="17:17">
      <c r="Q16401" s="30"/>
    </row>
    <row r="16402" spans="17:17">
      <c r="Q16402" s="30"/>
    </row>
    <row r="16403" spans="17:17">
      <c r="Q16403" s="30"/>
    </row>
    <row r="16404" spans="17:17">
      <c r="Q16404" s="30"/>
    </row>
    <row r="16405" spans="17:17">
      <c r="Q16405" s="30"/>
    </row>
    <row r="16406" spans="17:17">
      <c r="Q16406" s="30"/>
    </row>
    <row r="16407" spans="17:17">
      <c r="Q16407" s="30"/>
    </row>
    <row r="16408" spans="17:17">
      <c r="Q16408" s="30"/>
    </row>
    <row r="16409" spans="17:17">
      <c r="Q16409" s="30"/>
    </row>
    <row r="16410" spans="17:17">
      <c r="Q16410" s="30"/>
    </row>
    <row r="16411" spans="17:17">
      <c r="Q16411" s="30"/>
    </row>
    <row r="16412" spans="17:17">
      <c r="Q16412" s="30"/>
    </row>
    <row r="16413" spans="17:17">
      <c r="Q16413" s="30"/>
    </row>
    <row r="16414" spans="17:17">
      <c r="Q16414" s="30"/>
    </row>
    <row r="16415" spans="17:17">
      <c r="Q16415" s="30"/>
    </row>
    <row r="16416" spans="17:17">
      <c r="Q16416" s="30"/>
    </row>
    <row r="16417" spans="17:17">
      <c r="Q16417" s="30"/>
    </row>
    <row r="16418" spans="17:17">
      <c r="Q16418" s="30"/>
    </row>
    <row r="16419" spans="17:17">
      <c r="Q16419" s="30"/>
    </row>
    <row r="16420" spans="17:17">
      <c r="Q16420" s="30"/>
    </row>
    <row r="16421" spans="17:17">
      <c r="Q16421" s="30"/>
    </row>
    <row r="16422" spans="17:17">
      <c r="Q16422" s="30"/>
    </row>
    <row r="16423" spans="17:17">
      <c r="Q16423" s="30"/>
    </row>
    <row r="16424" spans="17:17">
      <c r="Q16424" s="30"/>
    </row>
    <row r="16425" spans="17:17">
      <c r="Q16425" s="30"/>
    </row>
    <row r="16426" spans="17:17">
      <c r="Q16426" s="30"/>
    </row>
    <row r="16427" spans="17:17">
      <c r="Q16427" s="30"/>
    </row>
    <row r="16428" spans="17:17">
      <c r="Q16428" s="30"/>
    </row>
    <row r="16429" spans="17:17">
      <c r="Q16429" s="30"/>
    </row>
    <row r="16430" spans="17:17">
      <c r="Q16430" s="30"/>
    </row>
    <row r="16431" spans="17:17">
      <c r="Q16431" s="30"/>
    </row>
    <row r="16432" spans="17:17">
      <c r="Q16432" s="30"/>
    </row>
    <row r="16433" spans="17:17">
      <c r="Q16433" s="30"/>
    </row>
    <row r="16434" spans="17:17">
      <c r="Q16434" s="30"/>
    </row>
    <row r="16435" spans="17:17">
      <c r="Q16435" s="30"/>
    </row>
    <row r="16436" spans="17:17">
      <c r="Q16436" s="30"/>
    </row>
    <row r="16437" spans="17:17">
      <c r="Q16437" s="30"/>
    </row>
    <row r="16438" spans="17:17">
      <c r="Q16438" s="30"/>
    </row>
    <row r="16439" spans="17:17">
      <c r="Q16439" s="30"/>
    </row>
    <row r="16440" spans="17:17">
      <c r="Q16440" s="30"/>
    </row>
    <row r="16441" spans="17:17">
      <c r="Q16441" s="30"/>
    </row>
    <row r="16442" spans="17:17">
      <c r="Q16442" s="30"/>
    </row>
    <row r="16443" spans="17:17">
      <c r="Q16443" s="30"/>
    </row>
    <row r="16444" spans="17:17">
      <c r="Q16444" s="30"/>
    </row>
    <row r="16445" spans="17:17">
      <c r="Q16445" s="30"/>
    </row>
    <row r="16446" spans="17:17">
      <c r="Q16446" s="30"/>
    </row>
    <row r="16447" spans="17:17">
      <c r="Q16447" s="30"/>
    </row>
    <row r="16448" spans="17:17">
      <c r="Q16448" s="30"/>
    </row>
    <row r="16449" spans="17:17">
      <c r="Q16449" s="30"/>
    </row>
    <row r="16450" spans="17:17">
      <c r="Q16450" s="30"/>
    </row>
    <row r="16451" spans="17:17">
      <c r="Q16451" s="30"/>
    </row>
    <row r="16452" spans="17:17">
      <c r="Q16452" s="30"/>
    </row>
    <row r="16453" spans="17:17">
      <c r="Q16453" s="30"/>
    </row>
    <row r="16454" spans="17:17">
      <c r="Q16454" s="30"/>
    </row>
    <row r="16455" spans="17:17">
      <c r="Q16455" s="30"/>
    </row>
    <row r="16456" spans="17:17">
      <c r="Q16456" s="30"/>
    </row>
    <row r="16457" spans="17:17">
      <c r="Q16457" s="30"/>
    </row>
    <row r="16458" spans="17:17">
      <c r="Q16458" s="30"/>
    </row>
    <row r="16459" spans="17:17">
      <c r="Q16459" s="30"/>
    </row>
    <row r="16460" spans="17:17">
      <c r="Q16460" s="30"/>
    </row>
    <row r="16461" spans="17:17">
      <c r="Q16461" s="30"/>
    </row>
    <row r="16462" spans="17:17">
      <c r="Q16462" s="30"/>
    </row>
    <row r="16463" spans="17:17">
      <c r="Q16463" s="30"/>
    </row>
    <row r="16464" spans="17:17">
      <c r="Q16464" s="30"/>
    </row>
    <row r="16465" spans="17:17">
      <c r="Q16465" s="30"/>
    </row>
    <row r="16466" spans="17:17">
      <c r="Q16466" s="30"/>
    </row>
    <row r="16467" spans="17:17">
      <c r="Q16467" s="30"/>
    </row>
    <row r="16468" spans="17:17">
      <c r="Q16468" s="30"/>
    </row>
    <row r="16469" spans="17:17">
      <c r="Q16469" s="30"/>
    </row>
    <row r="16470" spans="17:17">
      <c r="Q16470" s="30"/>
    </row>
    <row r="16471" spans="17:17">
      <c r="Q16471" s="30"/>
    </row>
    <row r="16472" spans="17:17">
      <c r="Q16472" s="30"/>
    </row>
    <row r="16473" spans="17:17">
      <c r="Q16473" s="30"/>
    </row>
    <row r="16474" spans="17:17">
      <c r="Q16474" s="30"/>
    </row>
    <row r="16475" spans="17:17">
      <c r="Q16475" s="30"/>
    </row>
    <row r="16476" spans="17:17">
      <c r="Q16476" s="30"/>
    </row>
    <row r="16477" spans="17:17">
      <c r="Q16477" s="30"/>
    </row>
    <row r="16478" spans="17:17">
      <c r="Q16478" s="30"/>
    </row>
    <row r="16479" spans="17:17">
      <c r="Q16479" s="30"/>
    </row>
    <row r="16480" spans="17:17">
      <c r="Q16480" s="30"/>
    </row>
    <row r="16481" spans="17:17">
      <c r="Q16481" s="30"/>
    </row>
    <row r="16482" spans="17:17">
      <c r="Q16482" s="30"/>
    </row>
    <row r="16483" spans="17:17">
      <c r="Q16483" s="30"/>
    </row>
    <row r="16484" spans="17:17">
      <c r="Q16484" s="30"/>
    </row>
    <row r="16485" spans="17:17">
      <c r="Q16485" s="30"/>
    </row>
    <row r="16486" spans="17:17">
      <c r="Q16486" s="30"/>
    </row>
    <row r="16487" spans="17:17">
      <c r="Q16487" s="30"/>
    </row>
    <row r="16488" spans="17:17">
      <c r="Q16488" s="30"/>
    </row>
    <row r="16489" spans="17:17">
      <c r="Q16489" s="30"/>
    </row>
    <row r="16490" spans="17:17">
      <c r="Q16490" s="30"/>
    </row>
    <row r="16491" spans="17:17">
      <c r="Q16491" s="30"/>
    </row>
    <row r="16492" spans="17:17">
      <c r="Q16492" s="30"/>
    </row>
    <row r="16493" spans="17:17">
      <c r="Q16493" s="30"/>
    </row>
    <row r="16494" spans="17:17">
      <c r="Q16494" s="30"/>
    </row>
    <row r="16495" spans="17:17">
      <c r="Q16495" s="30"/>
    </row>
    <row r="16496" spans="17:17">
      <c r="Q16496" s="30"/>
    </row>
    <row r="16497" spans="17:17">
      <c r="Q16497" s="30"/>
    </row>
    <row r="16498" spans="17:17">
      <c r="Q16498" s="30"/>
    </row>
    <row r="16499" spans="17:17">
      <c r="Q16499" s="30"/>
    </row>
    <row r="16500" spans="17:17">
      <c r="Q16500" s="30"/>
    </row>
    <row r="16501" spans="17:17">
      <c r="Q16501" s="30"/>
    </row>
    <row r="16502" spans="17:17">
      <c r="Q16502" s="30"/>
    </row>
    <row r="16503" spans="17:17">
      <c r="Q16503" s="30"/>
    </row>
    <row r="16504" spans="17:17">
      <c r="Q16504" s="30"/>
    </row>
    <row r="16505" spans="17:17">
      <c r="Q16505" s="30"/>
    </row>
    <row r="16506" spans="17:17">
      <c r="Q16506" s="30"/>
    </row>
    <row r="16507" spans="17:17">
      <c r="Q16507" s="30"/>
    </row>
    <row r="16508" spans="17:17">
      <c r="Q16508" s="30"/>
    </row>
    <row r="16509" spans="17:17">
      <c r="Q16509" s="30"/>
    </row>
    <row r="16510" spans="17:17">
      <c r="Q16510" s="30"/>
    </row>
    <row r="16511" spans="17:17">
      <c r="Q16511" s="30"/>
    </row>
    <row r="16512" spans="17:17">
      <c r="Q16512" s="30"/>
    </row>
    <row r="16513" spans="17:17">
      <c r="Q16513" s="30"/>
    </row>
    <row r="16514" spans="17:17">
      <c r="Q16514" s="30"/>
    </row>
    <row r="16515" spans="17:17">
      <c r="Q16515" s="30"/>
    </row>
    <row r="16516" spans="17:17">
      <c r="Q16516" s="30"/>
    </row>
    <row r="16517" spans="17:17">
      <c r="Q16517" s="30"/>
    </row>
    <row r="16518" spans="17:17">
      <c r="Q16518" s="30"/>
    </row>
    <row r="16519" spans="17:17">
      <c r="Q16519" s="30"/>
    </row>
    <row r="16520" spans="17:17">
      <c r="Q16520" s="30"/>
    </row>
    <row r="16521" spans="17:17">
      <c r="Q16521" s="30"/>
    </row>
    <row r="16522" spans="17:17">
      <c r="Q16522" s="30"/>
    </row>
    <row r="16523" spans="17:17">
      <c r="Q16523" s="30"/>
    </row>
    <row r="16524" spans="17:17">
      <c r="Q16524" s="30"/>
    </row>
    <row r="16525" spans="17:17">
      <c r="Q16525" s="30"/>
    </row>
    <row r="16526" spans="17:17">
      <c r="Q16526" s="30"/>
    </row>
    <row r="16527" spans="17:17">
      <c r="Q16527" s="30"/>
    </row>
    <row r="16528" spans="17:17">
      <c r="Q16528" s="30"/>
    </row>
    <row r="16529" spans="17:17">
      <c r="Q16529" s="30"/>
    </row>
    <row r="16530" spans="17:17">
      <c r="Q16530" s="30"/>
    </row>
    <row r="16531" spans="17:17">
      <c r="Q16531" s="30"/>
    </row>
    <row r="16532" spans="17:17">
      <c r="Q16532" s="30"/>
    </row>
    <row r="16533" spans="17:17">
      <c r="Q16533" s="30"/>
    </row>
    <row r="16534" spans="17:17">
      <c r="Q16534" s="30"/>
    </row>
    <row r="16535" spans="17:17">
      <c r="Q16535" s="30"/>
    </row>
    <row r="16536" spans="17:17">
      <c r="Q16536" s="30"/>
    </row>
    <row r="16537" spans="17:17">
      <c r="Q16537" s="30"/>
    </row>
    <row r="16538" spans="17:17">
      <c r="Q16538" s="30"/>
    </row>
    <row r="16539" spans="17:17">
      <c r="Q16539" s="30"/>
    </row>
    <row r="16540" spans="17:17">
      <c r="Q16540" s="30"/>
    </row>
    <row r="16541" spans="17:17">
      <c r="Q16541" s="30"/>
    </row>
    <row r="16542" spans="17:17">
      <c r="Q16542" s="30"/>
    </row>
    <row r="16543" spans="17:17">
      <c r="Q16543" s="30"/>
    </row>
    <row r="16544" spans="17:17">
      <c r="Q16544" s="30"/>
    </row>
    <row r="16545" spans="17:17">
      <c r="Q16545" s="30"/>
    </row>
    <row r="16546" spans="17:17">
      <c r="Q16546" s="30"/>
    </row>
    <row r="16547" spans="17:17">
      <c r="Q16547" s="30"/>
    </row>
    <row r="16548" spans="17:17">
      <c r="Q16548" s="30"/>
    </row>
    <row r="16549" spans="17:17">
      <c r="Q16549" s="30"/>
    </row>
    <row r="16550" spans="17:17">
      <c r="Q16550" s="30"/>
    </row>
    <row r="16551" spans="17:17">
      <c r="Q16551" s="30"/>
    </row>
    <row r="16552" spans="17:17">
      <c r="Q16552" s="30"/>
    </row>
    <row r="16553" spans="17:17">
      <c r="Q16553" s="30"/>
    </row>
    <row r="16554" spans="17:17">
      <c r="Q16554" s="30"/>
    </row>
    <row r="16555" spans="17:17">
      <c r="Q16555" s="30"/>
    </row>
    <row r="16556" spans="17:17">
      <c r="Q16556" s="30"/>
    </row>
    <row r="16557" spans="17:17">
      <c r="Q16557" s="30"/>
    </row>
    <row r="16558" spans="17:17">
      <c r="Q16558" s="30"/>
    </row>
    <row r="16559" spans="17:17">
      <c r="Q16559" s="30"/>
    </row>
    <row r="16560" spans="17:17">
      <c r="Q16560" s="30"/>
    </row>
    <row r="16561" spans="17:17">
      <c r="Q16561" s="30"/>
    </row>
    <row r="16562" spans="17:17">
      <c r="Q16562" s="30"/>
    </row>
    <row r="16563" spans="17:17">
      <c r="Q16563" s="30"/>
    </row>
    <row r="16564" spans="17:17">
      <c r="Q16564" s="30"/>
    </row>
    <row r="16565" spans="17:17">
      <c r="Q16565" s="30"/>
    </row>
    <row r="16566" spans="17:17">
      <c r="Q16566" s="30"/>
    </row>
    <row r="16567" spans="17:17">
      <c r="Q16567" s="30"/>
    </row>
    <row r="16568" spans="17:17">
      <c r="Q16568" s="30"/>
    </row>
    <row r="16569" spans="17:17">
      <c r="Q16569" s="30"/>
    </row>
    <row r="16570" spans="17:17">
      <c r="Q16570" s="30"/>
    </row>
    <row r="16571" spans="17:17">
      <c r="Q16571" s="30"/>
    </row>
    <row r="16572" spans="17:17">
      <c r="Q16572" s="30"/>
    </row>
    <row r="16573" spans="17:17">
      <c r="Q16573" s="30"/>
    </row>
    <row r="16574" spans="17:17">
      <c r="Q16574" s="30"/>
    </row>
    <row r="16575" spans="17:17">
      <c r="Q16575" s="30"/>
    </row>
    <row r="16576" spans="17:17">
      <c r="Q16576" s="30"/>
    </row>
    <row r="16577" spans="17:17">
      <c r="Q16577" s="30"/>
    </row>
    <row r="16578" spans="17:17">
      <c r="Q16578" s="30"/>
    </row>
    <row r="16579" spans="17:17">
      <c r="Q16579" s="30"/>
    </row>
    <row r="16580" spans="17:17">
      <c r="Q16580" s="30"/>
    </row>
    <row r="16581" spans="17:17">
      <c r="Q16581" s="30"/>
    </row>
    <row r="16582" spans="17:17">
      <c r="Q16582" s="30"/>
    </row>
    <row r="16583" spans="17:17">
      <c r="Q16583" s="30"/>
    </row>
    <row r="16584" spans="17:17">
      <c r="Q16584" s="30"/>
    </row>
    <row r="16585" spans="17:17">
      <c r="Q16585" s="30"/>
    </row>
    <row r="16586" spans="17:17">
      <c r="Q16586" s="30"/>
    </row>
    <row r="16587" spans="17:17">
      <c r="Q16587" s="30"/>
    </row>
    <row r="16588" spans="17:17">
      <c r="Q16588" s="30"/>
    </row>
    <row r="16589" spans="17:17">
      <c r="Q16589" s="30"/>
    </row>
    <row r="16590" spans="17:17">
      <c r="Q16590" s="30"/>
    </row>
    <row r="16591" spans="17:17">
      <c r="Q16591" s="30"/>
    </row>
    <row r="16592" spans="17:17">
      <c r="Q16592" s="30"/>
    </row>
    <row r="16593" spans="17:17">
      <c r="Q16593" s="30"/>
    </row>
    <row r="16594" spans="17:17">
      <c r="Q16594" s="30"/>
    </row>
    <row r="16595" spans="17:17">
      <c r="Q16595" s="30"/>
    </row>
    <row r="16596" spans="17:17">
      <c r="Q16596" s="30"/>
    </row>
    <row r="16597" spans="17:17">
      <c r="Q16597" s="30"/>
    </row>
    <row r="16598" spans="17:17">
      <c r="Q16598" s="30"/>
    </row>
    <row r="16599" spans="17:17">
      <c r="Q16599" s="30"/>
    </row>
    <row r="16600" spans="17:17">
      <c r="Q16600" s="30"/>
    </row>
    <row r="16601" spans="17:17">
      <c r="Q16601" s="30"/>
    </row>
    <row r="16602" spans="17:17">
      <c r="Q16602" s="30"/>
    </row>
    <row r="16603" spans="17:17">
      <c r="Q16603" s="30"/>
    </row>
    <row r="16604" spans="17:17">
      <c r="Q16604" s="30"/>
    </row>
    <row r="16605" spans="17:17">
      <c r="Q16605" s="30"/>
    </row>
    <row r="16606" spans="17:17">
      <c r="Q16606" s="30"/>
    </row>
    <row r="16607" spans="17:17">
      <c r="Q16607" s="30"/>
    </row>
    <row r="16608" spans="17:17">
      <c r="Q16608" s="30"/>
    </row>
    <row r="16609" spans="17:17">
      <c r="Q16609" s="30"/>
    </row>
    <row r="16610" spans="17:17">
      <c r="Q16610" s="30"/>
    </row>
    <row r="16611" spans="17:17">
      <c r="Q16611" s="30"/>
    </row>
    <row r="16612" spans="17:17">
      <c r="Q16612" s="30"/>
    </row>
    <row r="16613" spans="17:17">
      <c r="Q16613" s="30"/>
    </row>
    <row r="16614" spans="17:17">
      <c r="Q16614" s="30"/>
    </row>
    <row r="16615" spans="17:17">
      <c r="Q16615" s="30"/>
    </row>
    <row r="16616" spans="17:17">
      <c r="Q16616" s="30"/>
    </row>
    <row r="16617" spans="17:17">
      <c r="Q16617" s="30"/>
    </row>
    <row r="16618" spans="17:17">
      <c r="Q16618" s="30"/>
    </row>
    <row r="16619" spans="17:17">
      <c r="Q16619" s="30"/>
    </row>
    <row r="16620" spans="17:17">
      <c r="Q16620" s="30"/>
    </row>
    <row r="16621" spans="17:17">
      <c r="Q16621" s="30"/>
    </row>
    <row r="16622" spans="17:17">
      <c r="Q16622" s="30"/>
    </row>
    <row r="16623" spans="17:17">
      <c r="Q16623" s="30"/>
    </row>
    <row r="16624" spans="17:17">
      <c r="Q16624" s="30"/>
    </row>
    <row r="16625" spans="17:17">
      <c r="Q16625" s="30"/>
    </row>
    <row r="16626" spans="17:17">
      <c r="Q16626" s="30"/>
    </row>
    <row r="16627" spans="17:17">
      <c r="Q16627" s="30"/>
    </row>
    <row r="16628" spans="17:17">
      <c r="Q16628" s="30"/>
    </row>
    <row r="16629" spans="17:17">
      <c r="Q16629" s="30"/>
    </row>
    <row r="16630" spans="17:17">
      <c r="Q16630" s="30"/>
    </row>
    <row r="16631" spans="17:17">
      <c r="Q16631" s="30"/>
    </row>
    <row r="16632" spans="17:17">
      <c r="Q16632" s="30"/>
    </row>
    <row r="16633" spans="17:17">
      <c r="Q16633" s="30"/>
    </row>
    <row r="16634" spans="17:17">
      <c r="Q16634" s="30"/>
    </row>
    <row r="16635" spans="17:17">
      <c r="Q16635" s="30"/>
    </row>
    <row r="16636" spans="17:17">
      <c r="Q16636" s="30"/>
    </row>
    <row r="16637" spans="17:17">
      <c r="Q16637" s="30"/>
    </row>
    <row r="16638" spans="17:17">
      <c r="Q16638" s="30"/>
    </row>
    <row r="16639" spans="17:17">
      <c r="Q16639" s="30"/>
    </row>
    <row r="16640" spans="17:17">
      <c r="Q16640" s="30"/>
    </row>
    <row r="16641" spans="17:17">
      <c r="Q16641" s="30"/>
    </row>
    <row r="16642" spans="17:17">
      <c r="Q16642" s="30"/>
    </row>
    <row r="16643" spans="17:17">
      <c r="Q16643" s="30"/>
    </row>
    <row r="16644" spans="17:17">
      <c r="Q16644" s="30"/>
    </row>
    <row r="16645" spans="17:17">
      <c r="Q16645" s="30"/>
    </row>
    <row r="16646" spans="17:17">
      <c r="Q16646" s="30"/>
    </row>
    <row r="16647" spans="17:17">
      <c r="Q16647" s="30"/>
    </row>
    <row r="16648" spans="17:17">
      <c r="Q16648" s="30"/>
    </row>
    <row r="16649" spans="17:17">
      <c r="Q16649" s="30"/>
    </row>
    <row r="16650" spans="17:17">
      <c r="Q16650" s="30"/>
    </row>
    <row r="16651" spans="17:17">
      <c r="Q16651" s="30"/>
    </row>
    <row r="16652" spans="17:17">
      <c r="Q16652" s="30"/>
    </row>
    <row r="16653" spans="17:17">
      <c r="Q16653" s="30"/>
    </row>
    <row r="16654" spans="17:17">
      <c r="Q16654" s="30"/>
    </row>
    <row r="16655" spans="17:17">
      <c r="Q16655" s="30"/>
    </row>
    <row r="16656" spans="17:17">
      <c r="Q16656" s="30"/>
    </row>
    <row r="16657" spans="17:17">
      <c r="Q16657" s="30"/>
    </row>
    <row r="16658" spans="17:17">
      <c r="Q16658" s="30"/>
    </row>
    <row r="16659" spans="17:17">
      <c r="Q16659" s="30"/>
    </row>
    <row r="16660" spans="17:17">
      <c r="Q16660" s="30"/>
    </row>
    <row r="16661" spans="17:17">
      <c r="Q16661" s="30"/>
    </row>
    <row r="16662" spans="17:17">
      <c r="Q16662" s="30"/>
    </row>
    <row r="16663" spans="17:17">
      <c r="Q16663" s="30"/>
    </row>
    <row r="16664" spans="17:17">
      <c r="Q16664" s="30"/>
    </row>
    <row r="16665" spans="17:17">
      <c r="Q16665" s="30"/>
    </row>
    <row r="16666" spans="17:17">
      <c r="Q16666" s="30"/>
    </row>
    <row r="16667" spans="17:17">
      <c r="Q16667" s="30"/>
    </row>
    <row r="16668" spans="17:17">
      <c r="Q16668" s="30"/>
    </row>
    <row r="16669" spans="17:17">
      <c r="Q16669" s="30"/>
    </row>
    <row r="16670" spans="17:17">
      <c r="Q16670" s="30"/>
    </row>
    <row r="16671" spans="17:17">
      <c r="Q16671" s="30"/>
    </row>
    <row r="16672" spans="17:17">
      <c r="Q16672" s="30"/>
    </row>
    <row r="16673" spans="17:17">
      <c r="Q16673" s="30"/>
    </row>
    <row r="16674" spans="17:17">
      <c r="Q16674" s="30"/>
    </row>
    <row r="16675" spans="17:17">
      <c r="Q16675" s="30"/>
    </row>
    <row r="16676" spans="17:17">
      <c r="Q16676" s="30"/>
    </row>
    <row r="16677" spans="17:17">
      <c r="Q16677" s="30"/>
    </row>
    <row r="16678" spans="17:17">
      <c r="Q16678" s="30"/>
    </row>
    <row r="16679" spans="17:17">
      <c r="Q16679" s="30"/>
    </row>
    <row r="16680" spans="17:17">
      <c r="Q16680" s="30"/>
    </row>
    <row r="16681" spans="17:17">
      <c r="Q16681" s="30"/>
    </row>
    <row r="16682" spans="17:17">
      <c r="Q16682" s="30"/>
    </row>
    <row r="16683" spans="17:17">
      <c r="Q16683" s="30"/>
    </row>
    <row r="16684" spans="17:17">
      <c r="Q16684" s="30"/>
    </row>
    <row r="16685" spans="17:17">
      <c r="Q16685" s="30"/>
    </row>
    <row r="16686" spans="17:17">
      <c r="Q16686" s="30"/>
    </row>
    <row r="16687" spans="17:17">
      <c r="Q16687" s="30"/>
    </row>
    <row r="16688" spans="17:17">
      <c r="Q16688" s="30"/>
    </row>
    <row r="16689" spans="17:17">
      <c r="Q16689" s="30"/>
    </row>
    <row r="16690" spans="17:17">
      <c r="Q16690" s="30"/>
    </row>
    <row r="16691" spans="17:17">
      <c r="Q16691" s="30"/>
    </row>
    <row r="16692" spans="17:17">
      <c r="Q16692" s="30"/>
    </row>
    <row r="16693" spans="17:17">
      <c r="Q16693" s="30"/>
    </row>
    <row r="16694" spans="17:17">
      <c r="Q16694" s="30"/>
    </row>
    <row r="16695" spans="17:17">
      <c r="Q16695" s="30"/>
    </row>
    <row r="16696" spans="17:17">
      <c r="Q16696" s="30"/>
    </row>
    <row r="16697" spans="17:17">
      <c r="Q16697" s="30"/>
    </row>
    <row r="16698" spans="17:17">
      <c r="Q16698" s="30"/>
    </row>
    <row r="16699" spans="17:17">
      <c r="Q16699" s="30"/>
    </row>
    <row r="16700" spans="17:17">
      <c r="Q16700" s="30"/>
    </row>
    <row r="16701" spans="17:17">
      <c r="Q16701" s="30"/>
    </row>
    <row r="16702" spans="17:17">
      <c r="Q16702" s="30"/>
    </row>
    <row r="16703" spans="17:17">
      <c r="Q16703" s="30"/>
    </row>
    <row r="16704" spans="17:17">
      <c r="Q16704" s="30"/>
    </row>
    <row r="16705" spans="17:17">
      <c r="Q16705" s="30"/>
    </row>
    <row r="16706" spans="17:17">
      <c r="Q16706" s="30"/>
    </row>
    <row r="16707" spans="17:17">
      <c r="Q16707" s="30"/>
    </row>
    <row r="16708" spans="17:17">
      <c r="Q16708" s="30"/>
    </row>
    <row r="16709" spans="17:17">
      <c r="Q16709" s="30"/>
    </row>
    <row r="16710" spans="17:17">
      <c r="Q16710" s="30"/>
    </row>
    <row r="16711" spans="17:17">
      <c r="Q16711" s="30"/>
    </row>
    <row r="16712" spans="17:17">
      <c r="Q16712" s="30"/>
    </row>
    <row r="16713" spans="17:17">
      <c r="Q16713" s="30"/>
    </row>
    <row r="16714" spans="17:17">
      <c r="Q16714" s="30"/>
    </row>
    <row r="16715" spans="17:17">
      <c r="Q16715" s="30"/>
    </row>
    <row r="16716" spans="17:17">
      <c r="Q16716" s="30"/>
    </row>
    <row r="16717" spans="17:17">
      <c r="Q16717" s="30"/>
    </row>
    <row r="16718" spans="17:17">
      <c r="Q16718" s="30"/>
    </row>
    <row r="16719" spans="17:17">
      <c r="Q16719" s="30"/>
    </row>
    <row r="16720" spans="17:17">
      <c r="Q16720" s="30"/>
    </row>
    <row r="16721" spans="17:17">
      <c r="Q16721" s="30"/>
    </row>
    <row r="16722" spans="17:17">
      <c r="Q16722" s="30"/>
    </row>
    <row r="16723" spans="17:17">
      <c r="Q16723" s="30"/>
    </row>
    <row r="16724" spans="17:17">
      <c r="Q16724" s="30"/>
    </row>
    <row r="16725" spans="17:17">
      <c r="Q16725" s="30"/>
    </row>
    <row r="16726" spans="17:17">
      <c r="Q16726" s="30"/>
    </row>
    <row r="16727" spans="17:17">
      <c r="Q16727" s="30"/>
    </row>
    <row r="16728" spans="17:17">
      <c r="Q16728" s="30"/>
    </row>
    <row r="16729" spans="17:17">
      <c r="Q16729" s="30"/>
    </row>
    <row r="16730" spans="17:17">
      <c r="Q16730" s="30"/>
    </row>
    <row r="16731" spans="17:17">
      <c r="Q16731" s="30"/>
    </row>
    <row r="16732" spans="17:17">
      <c r="Q16732" s="30"/>
    </row>
    <row r="16733" spans="17:17">
      <c r="Q16733" s="30"/>
    </row>
    <row r="16734" spans="17:17">
      <c r="Q16734" s="30"/>
    </row>
    <row r="16735" spans="17:17">
      <c r="Q16735" s="30"/>
    </row>
    <row r="16736" spans="17:17">
      <c r="Q16736" s="30"/>
    </row>
    <row r="16737" spans="17:17">
      <c r="Q16737" s="30"/>
    </row>
    <row r="16738" spans="17:17">
      <c r="Q16738" s="30"/>
    </row>
    <row r="16739" spans="17:17">
      <c r="Q16739" s="30"/>
    </row>
    <row r="16740" spans="17:17">
      <c r="Q16740" s="30"/>
    </row>
    <row r="16741" spans="17:17">
      <c r="Q16741" s="30"/>
    </row>
    <row r="16742" spans="17:17">
      <c r="Q16742" s="30"/>
    </row>
    <row r="16743" spans="17:17">
      <c r="Q16743" s="30"/>
    </row>
    <row r="16744" spans="17:17">
      <c r="Q16744" s="30"/>
    </row>
    <row r="16745" spans="17:17">
      <c r="Q16745" s="30"/>
    </row>
    <row r="16746" spans="17:17">
      <c r="Q16746" s="30"/>
    </row>
    <row r="16747" spans="17:17">
      <c r="Q16747" s="30"/>
    </row>
    <row r="16748" spans="17:17">
      <c r="Q16748" s="30"/>
    </row>
    <row r="16749" spans="17:17">
      <c r="Q16749" s="30"/>
    </row>
    <row r="16750" spans="17:17">
      <c r="Q16750" s="30"/>
    </row>
    <row r="16751" spans="17:17">
      <c r="Q16751" s="30"/>
    </row>
    <row r="16752" spans="17:17">
      <c r="Q16752" s="30"/>
    </row>
    <row r="16753" spans="17:17">
      <c r="Q16753" s="30"/>
    </row>
    <row r="16754" spans="17:17">
      <c r="Q16754" s="30"/>
    </row>
    <row r="16755" spans="17:17">
      <c r="Q16755" s="30"/>
    </row>
    <row r="16756" spans="17:17">
      <c r="Q16756" s="30"/>
    </row>
    <row r="16757" spans="17:17">
      <c r="Q16757" s="30"/>
    </row>
    <row r="16758" spans="17:17">
      <c r="Q16758" s="30"/>
    </row>
    <row r="16759" spans="17:17">
      <c r="Q16759" s="30"/>
    </row>
    <row r="16760" spans="17:17">
      <c r="Q16760" s="30"/>
    </row>
    <row r="16761" spans="17:17">
      <c r="Q16761" s="30"/>
    </row>
    <row r="16762" spans="17:17">
      <c r="Q16762" s="30"/>
    </row>
    <row r="16763" spans="17:17">
      <c r="Q16763" s="30"/>
    </row>
    <row r="16764" spans="17:17">
      <c r="Q16764" s="30"/>
    </row>
    <row r="16765" spans="17:17">
      <c r="Q16765" s="30"/>
    </row>
    <row r="16766" spans="17:17">
      <c r="Q16766" s="30"/>
    </row>
    <row r="16767" spans="17:17">
      <c r="Q16767" s="30"/>
    </row>
    <row r="16768" spans="17:17">
      <c r="Q16768" s="30"/>
    </row>
    <row r="16769" spans="17:17">
      <c r="Q16769" s="30"/>
    </row>
    <row r="16770" spans="17:17">
      <c r="Q16770" s="30"/>
    </row>
    <row r="16771" spans="17:17">
      <c r="Q16771" s="30"/>
    </row>
    <row r="16772" spans="17:17">
      <c r="Q16772" s="30"/>
    </row>
    <row r="16773" spans="17:17">
      <c r="Q16773" s="30"/>
    </row>
    <row r="16774" spans="17:17">
      <c r="Q16774" s="30"/>
    </row>
    <row r="16775" spans="17:17">
      <c r="Q16775" s="30"/>
    </row>
    <row r="16776" spans="17:17">
      <c r="Q16776" s="30"/>
    </row>
    <row r="16777" spans="17:17">
      <c r="Q16777" s="30"/>
    </row>
    <row r="16778" spans="17:17">
      <c r="Q16778" s="30"/>
    </row>
    <row r="16779" spans="17:17">
      <c r="Q16779" s="30"/>
    </row>
    <row r="16780" spans="17:17">
      <c r="Q16780" s="30"/>
    </row>
    <row r="16781" spans="17:17">
      <c r="Q16781" s="30"/>
    </row>
    <row r="16782" spans="17:17">
      <c r="Q16782" s="30"/>
    </row>
    <row r="16783" spans="17:17">
      <c r="Q16783" s="30"/>
    </row>
    <row r="16784" spans="17:17">
      <c r="Q16784" s="30"/>
    </row>
    <row r="16785" spans="17:17">
      <c r="Q16785" s="30"/>
    </row>
    <row r="16786" spans="17:17">
      <c r="Q16786" s="30"/>
    </row>
    <row r="16787" spans="17:17">
      <c r="Q16787" s="30"/>
    </row>
    <row r="16788" spans="17:17">
      <c r="Q16788" s="30"/>
    </row>
    <row r="16789" spans="17:17">
      <c r="Q16789" s="30"/>
    </row>
    <row r="16790" spans="17:17">
      <c r="Q16790" s="30"/>
    </row>
    <row r="16791" spans="17:17">
      <c r="Q16791" s="30"/>
    </row>
    <row r="16792" spans="17:17">
      <c r="Q16792" s="30"/>
    </row>
    <row r="16793" spans="17:17">
      <c r="Q16793" s="30"/>
    </row>
    <row r="16794" spans="17:17">
      <c r="Q16794" s="30"/>
    </row>
    <row r="16795" spans="17:17">
      <c r="Q16795" s="30"/>
    </row>
    <row r="16796" spans="17:17">
      <c r="Q16796" s="30"/>
    </row>
    <row r="16797" spans="17:17">
      <c r="Q16797" s="30"/>
    </row>
    <row r="16798" spans="17:17">
      <c r="Q16798" s="30"/>
    </row>
    <row r="16799" spans="17:17">
      <c r="Q16799" s="30"/>
    </row>
    <row r="16800" spans="17:17">
      <c r="Q16800" s="30"/>
    </row>
    <row r="16801" spans="17:17">
      <c r="Q16801" s="30"/>
    </row>
    <row r="16802" spans="17:17">
      <c r="Q16802" s="30"/>
    </row>
    <row r="16803" spans="17:17">
      <c r="Q16803" s="30"/>
    </row>
    <row r="16804" spans="17:17">
      <c r="Q16804" s="30"/>
    </row>
    <row r="16805" spans="17:17">
      <c r="Q16805" s="30"/>
    </row>
    <row r="16806" spans="17:17">
      <c r="Q16806" s="30"/>
    </row>
    <row r="16807" spans="17:17">
      <c r="Q16807" s="30"/>
    </row>
    <row r="16808" spans="17:17">
      <c r="Q16808" s="30"/>
    </row>
    <row r="16809" spans="17:17">
      <c r="Q16809" s="30"/>
    </row>
    <row r="16810" spans="17:17">
      <c r="Q16810" s="30"/>
    </row>
    <row r="16811" spans="17:17">
      <c r="Q16811" s="30"/>
    </row>
    <row r="16812" spans="17:17">
      <c r="Q16812" s="30"/>
    </row>
    <row r="16813" spans="17:17">
      <c r="Q16813" s="30"/>
    </row>
    <row r="16814" spans="17:17">
      <c r="Q16814" s="30"/>
    </row>
    <row r="16815" spans="17:17">
      <c r="Q16815" s="30"/>
    </row>
    <row r="16816" spans="17:17">
      <c r="Q16816" s="30"/>
    </row>
    <row r="16817" spans="17:17">
      <c r="Q16817" s="30"/>
    </row>
    <row r="16818" spans="17:17">
      <c r="Q16818" s="30"/>
    </row>
    <row r="16819" spans="17:17">
      <c r="Q16819" s="30"/>
    </row>
    <row r="16820" spans="17:17">
      <c r="Q16820" s="30"/>
    </row>
    <row r="16821" spans="17:17">
      <c r="Q16821" s="30"/>
    </row>
    <row r="16822" spans="17:17">
      <c r="Q16822" s="30"/>
    </row>
    <row r="16823" spans="17:17">
      <c r="Q16823" s="30"/>
    </row>
    <row r="16824" spans="17:17">
      <c r="Q16824" s="30"/>
    </row>
    <row r="16825" spans="17:17">
      <c r="Q16825" s="30"/>
    </row>
    <row r="16826" spans="17:17">
      <c r="Q16826" s="30"/>
    </row>
    <row r="16827" spans="17:17">
      <c r="Q16827" s="30"/>
    </row>
    <row r="16828" spans="17:17">
      <c r="Q16828" s="30"/>
    </row>
    <row r="16829" spans="17:17">
      <c r="Q16829" s="30"/>
    </row>
    <row r="16830" spans="17:17">
      <c r="Q16830" s="30"/>
    </row>
    <row r="16831" spans="17:17">
      <c r="Q16831" s="30"/>
    </row>
    <row r="16832" spans="17:17">
      <c r="Q16832" s="30"/>
    </row>
    <row r="16833" spans="17:17">
      <c r="Q16833" s="30"/>
    </row>
    <row r="16834" spans="17:17">
      <c r="Q16834" s="30"/>
    </row>
    <row r="16835" spans="17:17">
      <c r="Q16835" s="30"/>
    </row>
    <row r="16836" spans="17:17">
      <c r="Q16836" s="30"/>
    </row>
    <row r="16837" spans="17:17">
      <c r="Q16837" s="30"/>
    </row>
    <row r="16838" spans="17:17">
      <c r="Q16838" s="30"/>
    </row>
    <row r="16839" spans="17:17">
      <c r="Q16839" s="30"/>
    </row>
    <row r="16840" spans="17:17">
      <c r="Q16840" s="30"/>
    </row>
    <row r="16841" spans="17:17">
      <c r="Q16841" s="30"/>
    </row>
    <row r="16842" spans="17:17">
      <c r="Q16842" s="30"/>
    </row>
    <row r="16843" spans="17:17">
      <c r="Q16843" s="30"/>
    </row>
    <row r="16844" spans="17:17">
      <c r="Q16844" s="30"/>
    </row>
    <row r="16845" spans="17:17">
      <c r="Q16845" s="30"/>
    </row>
    <row r="16846" spans="17:17">
      <c r="Q16846" s="30"/>
    </row>
    <row r="16847" spans="17:17">
      <c r="Q16847" s="30"/>
    </row>
    <row r="16848" spans="17:17">
      <c r="Q16848" s="30"/>
    </row>
    <row r="16849" spans="17:17">
      <c r="Q16849" s="30"/>
    </row>
    <row r="16850" spans="17:17">
      <c r="Q16850" s="30"/>
    </row>
    <row r="16851" spans="17:17">
      <c r="Q16851" s="30"/>
    </row>
    <row r="16852" spans="17:17">
      <c r="Q16852" s="30"/>
    </row>
    <row r="16853" spans="17:17">
      <c r="Q16853" s="30"/>
    </row>
    <row r="16854" spans="17:17">
      <c r="Q16854" s="30"/>
    </row>
    <row r="16855" spans="17:17">
      <c r="Q16855" s="30"/>
    </row>
    <row r="16856" spans="17:17">
      <c r="Q16856" s="30"/>
    </row>
    <row r="16857" spans="17:17">
      <c r="Q16857" s="30"/>
    </row>
    <row r="16858" spans="17:17">
      <c r="Q16858" s="30"/>
    </row>
    <row r="16859" spans="17:17">
      <c r="Q16859" s="30"/>
    </row>
    <row r="16860" spans="17:17">
      <c r="Q16860" s="30"/>
    </row>
    <row r="16861" spans="17:17">
      <c r="Q16861" s="30"/>
    </row>
    <row r="16862" spans="17:17">
      <c r="Q16862" s="30"/>
    </row>
    <row r="16863" spans="17:17">
      <c r="Q16863" s="30"/>
    </row>
    <row r="16864" spans="17:17">
      <c r="Q16864" s="30"/>
    </row>
    <row r="16865" spans="17:17">
      <c r="Q16865" s="30"/>
    </row>
    <row r="16866" spans="17:17">
      <c r="Q16866" s="30"/>
    </row>
    <row r="16867" spans="17:17">
      <c r="Q16867" s="30"/>
    </row>
    <row r="16868" spans="17:17">
      <c r="Q16868" s="30"/>
    </row>
    <row r="16869" spans="17:17">
      <c r="Q16869" s="30"/>
    </row>
    <row r="16870" spans="17:17">
      <c r="Q16870" s="30"/>
    </row>
    <row r="16871" spans="17:17">
      <c r="Q16871" s="30"/>
    </row>
    <row r="16872" spans="17:17">
      <c r="Q16872" s="30"/>
    </row>
    <row r="16873" spans="17:17">
      <c r="Q16873" s="30"/>
    </row>
    <row r="16874" spans="17:17">
      <c r="Q16874" s="30"/>
    </row>
    <row r="16875" spans="17:17">
      <c r="Q16875" s="30"/>
    </row>
    <row r="16876" spans="17:17">
      <c r="Q16876" s="30"/>
    </row>
    <row r="16877" spans="17:17">
      <c r="Q16877" s="30"/>
    </row>
    <row r="16878" spans="17:17">
      <c r="Q16878" s="30"/>
    </row>
    <row r="16879" spans="17:17">
      <c r="Q16879" s="30"/>
    </row>
    <row r="16880" spans="17:17">
      <c r="Q16880" s="30"/>
    </row>
    <row r="16881" spans="17:17">
      <c r="Q16881" s="30"/>
    </row>
    <row r="16882" spans="17:17">
      <c r="Q16882" s="30"/>
    </row>
    <row r="16883" spans="17:17">
      <c r="Q16883" s="30"/>
    </row>
    <row r="16884" spans="17:17">
      <c r="Q16884" s="30"/>
    </row>
    <row r="16885" spans="17:17">
      <c r="Q16885" s="30"/>
    </row>
    <row r="16886" spans="17:17">
      <c r="Q16886" s="30"/>
    </row>
    <row r="16887" spans="17:17">
      <c r="Q16887" s="30"/>
    </row>
    <row r="16888" spans="17:17">
      <c r="Q16888" s="30"/>
    </row>
    <row r="16889" spans="17:17">
      <c r="Q16889" s="30"/>
    </row>
    <row r="16890" spans="17:17">
      <c r="Q16890" s="30"/>
    </row>
    <row r="16891" spans="17:17">
      <c r="Q16891" s="30"/>
    </row>
    <row r="16892" spans="17:17">
      <c r="Q16892" s="30"/>
    </row>
    <row r="16893" spans="17:17">
      <c r="Q16893" s="30"/>
    </row>
    <row r="16894" spans="17:17">
      <c r="Q16894" s="30"/>
    </row>
    <row r="16895" spans="17:17">
      <c r="Q16895" s="30"/>
    </row>
    <row r="16896" spans="17:17">
      <c r="Q16896" s="30"/>
    </row>
    <row r="16897" spans="17:17">
      <c r="Q16897" s="30"/>
    </row>
    <row r="16898" spans="17:17">
      <c r="Q16898" s="30"/>
    </row>
    <row r="16899" spans="17:17">
      <c r="Q16899" s="30"/>
    </row>
    <row r="16900" spans="17:17">
      <c r="Q16900" s="30"/>
    </row>
    <row r="16901" spans="17:17">
      <c r="Q16901" s="30"/>
    </row>
    <row r="16902" spans="17:17">
      <c r="Q16902" s="30"/>
    </row>
    <row r="16903" spans="17:17">
      <c r="Q16903" s="30"/>
    </row>
    <row r="16904" spans="17:17">
      <c r="Q16904" s="30"/>
    </row>
    <row r="16905" spans="17:17">
      <c r="Q16905" s="30"/>
    </row>
    <row r="16906" spans="17:17">
      <c r="Q16906" s="30"/>
    </row>
    <row r="16907" spans="17:17">
      <c r="Q16907" s="30"/>
    </row>
    <row r="16908" spans="17:17">
      <c r="Q16908" s="30"/>
    </row>
    <row r="16909" spans="17:17">
      <c r="Q16909" s="30"/>
    </row>
    <row r="16910" spans="17:17">
      <c r="Q16910" s="30"/>
    </row>
    <row r="16911" spans="17:17">
      <c r="Q16911" s="30"/>
    </row>
    <row r="16912" spans="17:17">
      <c r="Q16912" s="30"/>
    </row>
    <row r="16913" spans="17:17">
      <c r="Q16913" s="30"/>
    </row>
    <row r="16914" spans="17:17">
      <c r="Q16914" s="30"/>
    </row>
    <row r="16915" spans="17:17">
      <c r="Q16915" s="30"/>
    </row>
    <row r="16916" spans="17:17">
      <c r="Q16916" s="30"/>
    </row>
    <row r="16917" spans="17:17">
      <c r="Q16917" s="30"/>
    </row>
    <row r="16918" spans="17:17">
      <c r="Q16918" s="30"/>
    </row>
    <row r="16919" spans="17:17">
      <c r="Q16919" s="30"/>
    </row>
    <row r="16920" spans="17:17">
      <c r="Q16920" s="30"/>
    </row>
    <row r="16921" spans="17:17">
      <c r="Q16921" s="30"/>
    </row>
    <row r="16922" spans="17:17">
      <c r="Q16922" s="30"/>
    </row>
    <row r="16923" spans="17:17">
      <c r="Q16923" s="30"/>
    </row>
    <row r="16924" spans="17:17">
      <c r="Q16924" s="30"/>
    </row>
    <row r="16925" spans="17:17">
      <c r="Q16925" s="30"/>
    </row>
    <row r="16926" spans="17:17">
      <c r="Q16926" s="30"/>
    </row>
    <row r="16927" spans="17:17">
      <c r="Q16927" s="30"/>
    </row>
    <row r="16928" spans="17:17">
      <c r="Q16928" s="30"/>
    </row>
    <row r="16929" spans="17:17">
      <c r="Q16929" s="30"/>
    </row>
    <row r="16930" spans="17:17">
      <c r="Q16930" s="30"/>
    </row>
    <row r="16931" spans="17:17">
      <c r="Q16931" s="30"/>
    </row>
    <row r="16932" spans="17:17">
      <c r="Q16932" s="30"/>
    </row>
    <row r="16933" spans="17:17">
      <c r="Q16933" s="30"/>
    </row>
    <row r="16934" spans="17:17">
      <c r="Q16934" s="30"/>
    </row>
    <row r="16935" spans="17:17">
      <c r="Q16935" s="30"/>
    </row>
    <row r="16936" spans="17:17">
      <c r="Q16936" s="30"/>
    </row>
    <row r="16937" spans="17:17">
      <c r="Q16937" s="30"/>
    </row>
    <row r="16938" spans="17:17">
      <c r="Q16938" s="30"/>
    </row>
    <row r="16939" spans="17:17">
      <c r="Q16939" s="30"/>
    </row>
    <row r="16940" spans="17:17">
      <c r="Q16940" s="30"/>
    </row>
    <row r="16941" spans="17:17">
      <c r="Q16941" s="30"/>
    </row>
    <row r="16942" spans="17:17">
      <c r="Q16942" s="30"/>
    </row>
    <row r="16943" spans="17:17">
      <c r="Q16943" s="30"/>
    </row>
    <row r="16944" spans="17:17">
      <c r="Q16944" s="30"/>
    </row>
    <row r="16945" spans="17:17">
      <c r="Q16945" s="30"/>
    </row>
    <row r="16946" spans="17:17">
      <c r="Q16946" s="30"/>
    </row>
    <row r="16947" spans="17:17">
      <c r="Q16947" s="30"/>
    </row>
    <row r="16948" spans="17:17">
      <c r="Q16948" s="30"/>
    </row>
    <row r="16949" spans="17:17">
      <c r="Q16949" s="30"/>
    </row>
    <row r="16950" spans="17:17">
      <c r="Q16950" s="30"/>
    </row>
    <row r="16951" spans="17:17">
      <c r="Q16951" s="30"/>
    </row>
    <row r="16952" spans="17:17">
      <c r="Q16952" s="30"/>
    </row>
    <row r="16953" spans="17:17">
      <c r="Q16953" s="30"/>
    </row>
    <row r="16954" spans="17:17">
      <c r="Q16954" s="30"/>
    </row>
    <row r="16955" spans="17:17">
      <c r="Q16955" s="30"/>
    </row>
    <row r="16956" spans="17:17">
      <c r="Q16956" s="30"/>
    </row>
    <row r="16957" spans="17:17">
      <c r="Q16957" s="30"/>
    </row>
    <row r="16958" spans="17:17">
      <c r="Q16958" s="30"/>
    </row>
    <row r="16959" spans="17:17">
      <c r="Q16959" s="30"/>
    </row>
    <row r="16960" spans="17:17">
      <c r="Q16960" s="30"/>
    </row>
    <row r="16961" spans="17:17">
      <c r="Q16961" s="30"/>
    </row>
    <row r="16962" spans="17:17">
      <c r="Q16962" s="30"/>
    </row>
    <row r="16963" spans="17:17">
      <c r="Q16963" s="30"/>
    </row>
    <row r="16964" spans="17:17">
      <c r="Q16964" s="30"/>
    </row>
    <row r="16965" spans="17:17">
      <c r="Q16965" s="30"/>
    </row>
    <row r="16966" spans="17:17">
      <c r="Q16966" s="30"/>
    </row>
    <row r="16967" spans="17:17">
      <c r="Q16967" s="30"/>
    </row>
    <row r="16968" spans="17:17">
      <c r="Q16968" s="30"/>
    </row>
    <row r="16969" spans="17:17">
      <c r="Q16969" s="30"/>
    </row>
    <row r="16970" spans="17:17">
      <c r="Q16970" s="30"/>
    </row>
    <row r="16971" spans="17:17">
      <c r="Q16971" s="30"/>
    </row>
    <row r="16972" spans="17:17">
      <c r="Q16972" s="30"/>
    </row>
    <row r="16973" spans="17:17">
      <c r="Q16973" s="30"/>
    </row>
    <row r="16974" spans="17:17">
      <c r="Q16974" s="30"/>
    </row>
    <row r="16975" spans="17:17">
      <c r="Q16975" s="30"/>
    </row>
    <row r="16976" spans="17:17">
      <c r="Q16976" s="30"/>
    </row>
    <row r="16977" spans="17:17">
      <c r="Q16977" s="30"/>
    </row>
    <row r="16978" spans="17:17">
      <c r="Q16978" s="30"/>
    </row>
    <row r="16979" spans="17:17">
      <c r="Q16979" s="30"/>
    </row>
    <row r="16980" spans="17:17">
      <c r="Q16980" s="30"/>
    </row>
    <row r="16981" spans="17:17">
      <c r="Q16981" s="30"/>
    </row>
    <row r="16982" spans="17:17">
      <c r="Q16982" s="30"/>
    </row>
    <row r="16983" spans="17:17">
      <c r="Q16983" s="30"/>
    </row>
    <row r="16984" spans="17:17">
      <c r="Q16984" s="30"/>
    </row>
    <row r="16985" spans="17:17">
      <c r="Q16985" s="30"/>
    </row>
    <row r="16986" spans="17:17">
      <c r="Q16986" s="30"/>
    </row>
    <row r="16987" spans="17:17">
      <c r="Q16987" s="30"/>
    </row>
    <row r="16988" spans="17:17">
      <c r="Q16988" s="30"/>
    </row>
    <row r="16989" spans="17:17">
      <c r="Q16989" s="30"/>
    </row>
    <row r="16990" spans="17:17">
      <c r="Q16990" s="30"/>
    </row>
    <row r="16991" spans="17:17">
      <c r="Q16991" s="30"/>
    </row>
    <row r="16992" spans="17:17">
      <c r="Q16992" s="30"/>
    </row>
    <row r="16993" spans="17:17">
      <c r="Q16993" s="30"/>
    </row>
    <row r="16994" spans="17:17">
      <c r="Q16994" s="30"/>
    </row>
    <row r="16995" spans="17:17">
      <c r="Q16995" s="30"/>
    </row>
    <row r="16996" spans="17:17">
      <c r="Q16996" s="30"/>
    </row>
    <row r="16997" spans="17:17">
      <c r="Q16997" s="30"/>
    </row>
    <row r="16998" spans="17:17">
      <c r="Q16998" s="30"/>
    </row>
    <row r="16999" spans="17:17">
      <c r="Q16999" s="30"/>
    </row>
    <row r="17000" spans="17:17">
      <c r="Q17000" s="30"/>
    </row>
    <row r="17001" spans="17:17">
      <c r="Q17001" s="30"/>
    </row>
    <row r="17002" spans="17:17">
      <c r="Q17002" s="30"/>
    </row>
    <row r="17003" spans="17:17">
      <c r="Q17003" s="30"/>
    </row>
    <row r="17004" spans="17:17">
      <c r="Q17004" s="30"/>
    </row>
    <row r="17005" spans="17:17">
      <c r="Q17005" s="30"/>
    </row>
    <row r="17006" spans="17:17">
      <c r="Q17006" s="30"/>
    </row>
    <row r="17007" spans="17:17">
      <c r="Q17007" s="30"/>
    </row>
    <row r="17008" spans="17:17">
      <c r="Q17008" s="30"/>
    </row>
    <row r="17009" spans="17:17">
      <c r="Q17009" s="30"/>
    </row>
    <row r="17010" spans="17:17">
      <c r="Q17010" s="30"/>
    </row>
    <row r="17011" spans="17:17">
      <c r="Q17011" s="30"/>
    </row>
    <row r="17012" spans="17:17">
      <c r="Q17012" s="30"/>
    </row>
    <row r="17013" spans="17:17">
      <c r="Q17013" s="30"/>
    </row>
    <row r="17014" spans="17:17">
      <c r="Q17014" s="30"/>
    </row>
    <row r="17015" spans="17:17">
      <c r="Q17015" s="30"/>
    </row>
    <row r="17016" spans="17:17">
      <c r="Q17016" s="30"/>
    </row>
    <row r="17017" spans="17:17">
      <c r="Q17017" s="30"/>
    </row>
    <row r="17018" spans="17:17">
      <c r="Q17018" s="30"/>
    </row>
    <row r="17019" spans="17:17">
      <c r="Q17019" s="30"/>
    </row>
    <row r="17020" spans="17:17">
      <c r="Q17020" s="30"/>
    </row>
    <row r="17021" spans="17:17">
      <c r="Q17021" s="30"/>
    </row>
    <row r="17022" spans="17:17">
      <c r="Q17022" s="30"/>
    </row>
    <row r="17023" spans="17:17">
      <c r="Q17023" s="30"/>
    </row>
    <row r="17024" spans="17:17">
      <c r="Q17024" s="30"/>
    </row>
    <row r="17025" spans="17:17">
      <c r="Q17025" s="30"/>
    </row>
    <row r="17026" spans="17:17">
      <c r="Q17026" s="30"/>
    </row>
    <row r="17027" spans="17:17">
      <c r="Q17027" s="30"/>
    </row>
    <row r="17028" spans="17:17">
      <c r="Q17028" s="30"/>
    </row>
    <row r="17029" spans="17:17">
      <c r="Q17029" s="30"/>
    </row>
    <row r="17030" spans="17:17">
      <c r="Q17030" s="30"/>
    </row>
    <row r="17031" spans="17:17">
      <c r="Q17031" s="30"/>
    </row>
    <row r="17032" spans="17:17">
      <c r="Q17032" s="30"/>
    </row>
    <row r="17033" spans="17:17">
      <c r="Q17033" s="30"/>
    </row>
    <row r="17034" spans="17:17">
      <c r="Q17034" s="30"/>
    </row>
    <row r="17035" spans="17:17">
      <c r="Q17035" s="30"/>
    </row>
    <row r="17036" spans="17:17">
      <c r="Q17036" s="30"/>
    </row>
    <row r="17037" spans="17:17">
      <c r="Q17037" s="30"/>
    </row>
    <row r="17038" spans="17:17">
      <c r="Q17038" s="30"/>
    </row>
    <row r="17039" spans="17:17">
      <c r="Q17039" s="30"/>
    </row>
    <row r="17040" spans="17:17">
      <c r="Q17040" s="30"/>
    </row>
    <row r="17041" spans="17:17">
      <c r="Q17041" s="30"/>
    </row>
    <row r="17042" spans="17:17">
      <c r="Q17042" s="30"/>
    </row>
    <row r="17043" spans="17:17">
      <c r="Q17043" s="30"/>
    </row>
    <row r="17044" spans="17:17">
      <c r="Q17044" s="30"/>
    </row>
    <row r="17045" spans="17:17">
      <c r="Q17045" s="30"/>
    </row>
    <row r="17046" spans="17:17">
      <c r="Q17046" s="30"/>
    </row>
    <row r="17047" spans="17:17">
      <c r="Q17047" s="30"/>
    </row>
    <row r="17048" spans="17:17">
      <c r="Q17048" s="30"/>
    </row>
    <row r="17049" spans="17:17">
      <c r="Q17049" s="30"/>
    </row>
    <row r="17050" spans="17:17">
      <c r="Q17050" s="30"/>
    </row>
    <row r="17051" spans="17:17">
      <c r="Q17051" s="30"/>
    </row>
    <row r="17052" spans="17:17">
      <c r="Q17052" s="30"/>
    </row>
    <row r="17053" spans="17:17">
      <c r="Q17053" s="30"/>
    </row>
    <row r="17054" spans="17:17">
      <c r="Q17054" s="30"/>
    </row>
    <row r="17055" spans="17:17">
      <c r="Q17055" s="30"/>
    </row>
    <row r="17056" spans="17:17">
      <c r="Q17056" s="30"/>
    </row>
    <row r="17057" spans="17:17">
      <c r="Q17057" s="30"/>
    </row>
    <row r="17058" spans="17:17">
      <c r="Q17058" s="30"/>
    </row>
    <row r="17059" spans="17:17">
      <c r="Q17059" s="30"/>
    </row>
    <row r="17060" spans="17:17">
      <c r="Q17060" s="30"/>
    </row>
    <row r="17061" spans="17:17">
      <c r="Q17061" s="30"/>
    </row>
    <row r="17062" spans="17:17">
      <c r="Q17062" s="30"/>
    </row>
    <row r="17063" spans="17:17">
      <c r="Q17063" s="30"/>
    </row>
    <row r="17064" spans="17:17">
      <c r="Q17064" s="30"/>
    </row>
    <row r="17065" spans="17:17">
      <c r="Q17065" s="30"/>
    </row>
    <row r="17066" spans="17:17">
      <c r="Q17066" s="30"/>
    </row>
    <row r="17067" spans="17:17">
      <c r="Q17067" s="30"/>
    </row>
    <row r="17068" spans="17:17">
      <c r="Q17068" s="30"/>
    </row>
    <row r="17069" spans="17:17">
      <c r="Q17069" s="30"/>
    </row>
    <row r="17070" spans="17:17">
      <c r="Q17070" s="30"/>
    </row>
    <row r="17071" spans="17:17">
      <c r="Q17071" s="30"/>
    </row>
    <row r="17072" spans="17:17">
      <c r="Q17072" s="30"/>
    </row>
    <row r="17073" spans="17:17">
      <c r="Q17073" s="30"/>
    </row>
    <row r="17074" spans="17:17">
      <c r="Q17074" s="30"/>
    </row>
    <row r="17075" spans="17:17">
      <c r="Q17075" s="30"/>
    </row>
    <row r="17076" spans="17:17">
      <c r="Q17076" s="30"/>
    </row>
    <row r="17077" spans="17:17">
      <c r="Q17077" s="30"/>
    </row>
    <row r="17078" spans="17:17">
      <c r="Q17078" s="30"/>
    </row>
    <row r="17079" spans="17:17">
      <c r="Q17079" s="30"/>
    </row>
    <row r="17080" spans="17:17">
      <c r="Q17080" s="30"/>
    </row>
    <row r="17081" spans="17:17">
      <c r="Q17081" s="30"/>
    </row>
    <row r="17082" spans="17:17">
      <c r="Q17082" s="30"/>
    </row>
    <row r="17083" spans="17:17">
      <c r="Q17083" s="30"/>
    </row>
    <row r="17084" spans="17:17">
      <c r="Q17084" s="30"/>
    </row>
    <row r="17085" spans="17:17">
      <c r="Q17085" s="30"/>
    </row>
    <row r="17086" spans="17:17">
      <c r="Q17086" s="30"/>
    </row>
    <row r="17087" spans="17:17">
      <c r="Q17087" s="30"/>
    </row>
    <row r="17088" spans="17:17">
      <c r="Q17088" s="30"/>
    </row>
    <row r="17089" spans="17:17">
      <c r="Q17089" s="30"/>
    </row>
    <row r="17090" spans="17:17">
      <c r="Q17090" s="30"/>
    </row>
    <row r="17091" spans="17:17">
      <c r="Q17091" s="30"/>
    </row>
    <row r="17092" spans="17:17">
      <c r="Q17092" s="30"/>
    </row>
    <row r="17093" spans="17:17">
      <c r="Q17093" s="30"/>
    </row>
    <row r="17094" spans="17:17">
      <c r="Q17094" s="30"/>
    </row>
    <row r="17095" spans="17:17">
      <c r="Q17095" s="30"/>
    </row>
    <row r="17096" spans="17:17">
      <c r="Q17096" s="30"/>
    </row>
    <row r="17097" spans="17:17">
      <c r="Q17097" s="30"/>
    </row>
    <row r="17098" spans="17:17">
      <c r="Q17098" s="30"/>
    </row>
    <row r="17099" spans="17:17">
      <c r="Q17099" s="30"/>
    </row>
    <row r="17100" spans="17:17">
      <c r="Q17100" s="30"/>
    </row>
    <row r="17101" spans="17:17">
      <c r="Q17101" s="30"/>
    </row>
    <row r="17102" spans="17:17">
      <c r="Q17102" s="30"/>
    </row>
    <row r="17103" spans="17:17">
      <c r="Q17103" s="30"/>
    </row>
    <row r="17104" spans="17:17">
      <c r="Q17104" s="30"/>
    </row>
    <row r="17105" spans="17:17">
      <c r="Q17105" s="30"/>
    </row>
    <row r="17106" spans="17:17">
      <c r="Q17106" s="30"/>
    </row>
    <row r="17107" spans="17:17">
      <c r="Q17107" s="30"/>
    </row>
    <row r="17108" spans="17:17">
      <c r="Q17108" s="30"/>
    </row>
    <row r="17109" spans="17:17">
      <c r="Q17109" s="30"/>
    </row>
    <row r="17110" spans="17:17">
      <c r="Q17110" s="30"/>
    </row>
    <row r="17111" spans="17:17">
      <c r="Q17111" s="30"/>
    </row>
    <row r="17112" spans="17:17">
      <c r="Q17112" s="30"/>
    </row>
    <row r="17113" spans="17:17">
      <c r="Q17113" s="30"/>
    </row>
    <row r="17114" spans="17:17">
      <c r="Q17114" s="30"/>
    </row>
    <row r="17115" spans="17:17">
      <c r="Q17115" s="30"/>
    </row>
    <row r="17116" spans="17:17">
      <c r="Q17116" s="30"/>
    </row>
    <row r="17117" spans="17:17">
      <c r="Q17117" s="30"/>
    </row>
    <row r="17118" spans="17:17">
      <c r="Q17118" s="30"/>
    </row>
    <row r="17119" spans="17:17">
      <c r="Q17119" s="30"/>
    </row>
    <row r="17120" spans="17:17">
      <c r="Q17120" s="30"/>
    </row>
    <row r="17121" spans="17:17">
      <c r="Q17121" s="30"/>
    </row>
    <row r="17122" spans="17:17">
      <c r="Q17122" s="30"/>
    </row>
    <row r="17123" spans="17:17">
      <c r="Q17123" s="30"/>
    </row>
    <row r="17124" spans="17:17">
      <c r="Q17124" s="30"/>
    </row>
    <row r="17125" spans="17:17">
      <c r="Q17125" s="30"/>
    </row>
    <row r="17126" spans="17:17">
      <c r="Q17126" s="30"/>
    </row>
    <row r="17127" spans="17:17">
      <c r="Q17127" s="30"/>
    </row>
    <row r="17128" spans="17:17">
      <c r="Q17128" s="30"/>
    </row>
    <row r="17129" spans="17:17">
      <c r="Q17129" s="30"/>
    </row>
    <row r="17130" spans="17:17">
      <c r="Q17130" s="30"/>
    </row>
    <row r="17131" spans="17:17">
      <c r="Q17131" s="30"/>
    </row>
    <row r="17132" spans="17:17">
      <c r="Q17132" s="30"/>
    </row>
    <row r="17133" spans="17:17">
      <c r="Q17133" s="30"/>
    </row>
    <row r="17134" spans="17:17">
      <c r="Q17134" s="30"/>
    </row>
    <row r="17135" spans="17:17">
      <c r="Q17135" s="30"/>
    </row>
    <row r="17136" spans="17:17">
      <c r="Q17136" s="30"/>
    </row>
    <row r="17137" spans="17:17">
      <c r="Q17137" s="30"/>
    </row>
    <row r="17138" spans="17:17">
      <c r="Q17138" s="30"/>
    </row>
    <row r="17139" spans="17:17">
      <c r="Q17139" s="30"/>
    </row>
    <row r="17140" spans="17:17">
      <c r="Q17140" s="30"/>
    </row>
    <row r="17141" spans="17:17">
      <c r="Q17141" s="30"/>
    </row>
    <row r="17142" spans="17:17">
      <c r="Q17142" s="30"/>
    </row>
    <row r="17143" spans="17:17">
      <c r="Q17143" s="30"/>
    </row>
    <row r="17144" spans="17:17">
      <c r="Q17144" s="30"/>
    </row>
    <row r="17145" spans="17:17">
      <c r="Q17145" s="30"/>
    </row>
    <row r="17146" spans="17:17">
      <c r="Q17146" s="30"/>
    </row>
    <row r="17147" spans="17:17">
      <c r="Q17147" s="30"/>
    </row>
    <row r="17148" spans="17:17">
      <c r="Q17148" s="30"/>
    </row>
    <row r="17149" spans="17:17">
      <c r="Q17149" s="30"/>
    </row>
    <row r="17150" spans="17:17">
      <c r="Q17150" s="30"/>
    </row>
    <row r="17151" spans="17:17">
      <c r="Q17151" s="30"/>
    </row>
    <row r="17152" spans="17:17">
      <c r="Q17152" s="30"/>
    </row>
    <row r="17153" spans="17:17">
      <c r="Q17153" s="30"/>
    </row>
    <row r="17154" spans="17:17">
      <c r="Q17154" s="30"/>
    </row>
    <row r="17155" spans="17:17">
      <c r="Q17155" s="30"/>
    </row>
    <row r="17156" spans="17:17">
      <c r="Q17156" s="30"/>
    </row>
    <row r="17157" spans="17:17">
      <c r="Q17157" s="30"/>
    </row>
    <row r="17158" spans="17:17">
      <c r="Q17158" s="30"/>
    </row>
    <row r="17159" spans="17:17">
      <c r="Q17159" s="30"/>
    </row>
    <row r="17160" spans="17:17">
      <c r="Q17160" s="30"/>
    </row>
    <row r="17161" spans="17:17">
      <c r="Q17161" s="30"/>
    </row>
    <row r="17162" spans="17:17">
      <c r="Q17162" s="30"/>
    </row>
    <row r="17163" spans="17:17">
      <c r="Q17163" s="30"/>
    </row>
    <row r="17164" spans="17:17">
      <c r="Q17164" s="30"/>
    </row>
    <row r="17165" spans="17:17">
      <c r="Q17165" s="30"/>
    </row>
    <row r="17166" spans="17:17">
      <c r="Q17166" s="30"/>
    </row>
    <row r="17167" spans="17:17">
      <c r="Q17167" s="30"/>
    </row>
    <row r="17168" spans="17:17">
      <c r="Q17168" s="30"/>
    </row>
    <row r="17169" spans="17:17">
      <c r="Q17169" s="30"/>
    </row>
    <row r="17170" spans="17:17">
      <c r="Q17170" s="30"/>
    </row>
    <row r="17171" spans="17:17">
      <c r="Q17171" s="30"/>
    </row>
    <row r="17172" spans="17:17">
      <c r="Q17172" s="30"/>
    </row>
    <row r="17173" spans="17:17">
      <c r="Q17173" s="30"/>
    </row>
    <row r="17174" spans="17:17">
      <c r="Q17174" s="30"/>
    </row>
    <row r="17175" spans="17:17">
      <c r="Q17175" s="30"/>
    </row>
    <row r="17176" spans="17:17">
      <c r="Q17176" s="30"/>
    </row>
    <row r="17177" spans="17:17">
      <c r="Q17177" s="30"/>
    </row>
    <row r="17178" spans="17:17">
      <c r="Q17178" s="30"/>
    </row>
    <row r="17179" spans="17:17">
      <c r="Q17179" s="30"/>
    </row>
    <row r="17180" spans="17:17">
      <c r="Q17180" s="30"/>
    </row>
    <row r="17181" spans="17:17">
      <c r="Q17181" s="30"/>
    </row>
    <row r="17182" spans="17:17">
      <c r="Q17182" s="30"/>
    </row>
    <row r="17183" spans="17:17">
      <c r="Q17183" s="30"/>
    </row>
    <row r="17184" spans="17:17">
      <c r="Q17184" s="30"/>
    </row>
    <row r="17185" spans="17:17">
      <c r="Q17185" s="30"/>
    </row>
    <row r="17186" spans="17:17">
      <c r="Q17186" s="30"/>
    </row>
    <row r="17187" spans="17:17">
      <c r="Q17187" s="30"/>
    </row>
    <row r="17188" spans="17:17">
      <c r="Q17188" s="30"/>
    </row>
    <row r="17189" spans="17:17">
      <c r="Q17189" s="30"/>
    </row>
    <row r="17190" spans="17:17">
      <c r="Q17190" s="30"/>
    </row>
    <row r="17191" spans="17:17">
      <c r="Q17191" s="30"/>
    </row>
    <row r="17192" spans="17:17">
      <c r="Q17192" s="30"/>
    </row>
    <row r="17193" spans="17:17">
      <c r="Q17193" s="30"/>
    </row>
    <row r="17194" spans="17:17">
      <c r="Q17194" s="30"/>
    </row>
    <row r="17195" spans="17:17">
      <c r="Q17195" s="30"/>
    </row>
    <row r="17196" spans="17:17">
      <c r="Q17196" s="30"/>
    </row>
    <row r="17197" spans="17:17">
      <c r="Q17197" s="30"/>
    </row>
    <row r="17198" spans="17:17">
      <c r="Q17198" s="30"/>
    </row>
    <row r="17199" spans="17:17">
      <c r="Q17199" s="30"/>
    </row>
    <row r="17200" spans="17:17">
      <c r="Q17200" s="30"/>
    </row>
    <row r="17201" spans="17:17">
      <c r="Q17201" s="30"/>
    </row>
    <row r="17202" spans="17:17">
      <c r="Q17202" s="30"/>
    </row>
    <row r="17203" spans="17:17">
      <c r="Q17203" s="30"/>
    </row>
    <row r="17204" spans="17:17">
      <c r="Q17204" s="30"/>
    </row>
    <row r="17205" spans="17:17">
      <c r="Q17205" s="30"/>
    </row>
    <row r="17206" spans="17:17">
      <c r="Q17206" s="30"/>
    </row>
    <row r="17207" spans="17:17">
      <c r="Q17207" s="30"/>
    </row>
    <row r="17208" spans="17:17">
      <c r="Q17208" s="30"/>
    </row>
    <row r="17209" spans="17:17">
      <c r="Q17209" s="30"/>
    </row>
    <row r="17210" spans="17:17">
      <c r="Q17210" s="30"/>
    </row>
    <row r="17211" spans="17:17">
      <c r="Q17211" s="30"/>
    </row>
    <row r="17212" spans="17:17">
      <c r="Q17212" s="30"/>
    </row>
    <row r="17213" spans="17:17">
      <c r="Q17213" s="30"/>
    </row>
    <row r="17214" spans="17:17">
      <c r="Q17214" s="30"/>
    </row>
    <row r="17215" spans="17:17">
      <c r="Q17215" s="30"/>
    </row>
    <row r="17216" spans="17:17">
      <c r="Q17216" s="30"/>
    </row>
    <row r="17217" spans="17:17">
      <c r="Q17217" s="30"/>
    </row>
    <row r="17218" spans="17:17">
      <c r="Q17218" s="30"/>
    </row>
    <row r="17219" spans="17:17">
      <c r="Q17219" s="30"/>
    </row>
    <row r="17220" spans="17:17">
      <c r="Q17220" s="30"/>
    </row>
    <row r="17221" spans="17:17">
      <c r="Q17221" s="30"/>
    </row>
    <row r="17222" spans="17:17">
      <c r="Q17222" s="30"/>
    </row>
    <row r="17223" spans="17:17">
      <c r="Q17223" s="30"/>
    </row>
    <row r="17224" spans="17:17">
      <c r="Q17224" s="30"/>
    </row>
    <row r="17225" spans="17:17">
      <c r="Q17225" s="30"/>
    </row>
    <row r="17226" spans="17:17">
      <c r="Q17226" s="30"/>
    </row>
    <row r="17227" spans="17:17">
      <c r="Q17227" s="30"/>
    </row>
    <row r="17228" spans="17:17">
      <c r="Q17228" s="30"/>
    </row>
    <row r="17229" spans="17:17">
      <c r="Q17229" s="30"/>
    </row>
    <row r="17230" spans="17:17">
      <c r="Q17230" s="30"/>
    </row>
    <row r="17231" spans="17:17">
      <c r="Q17231" s="30"/>
    </row>
    <row r="17232" spans="17:17">
      <c r="Q17232" s="30"/>
    </row>
    <row r="17233" spans="17:17">
      <c r="Q17233" s="30"/>
    </row>
    <row r="17234" spans="17:17">
      <c r="Q17234" s="30"/>
    </row>
    <row r="17235" spans="17:17">
      <c r="Q17235" s="30"/>
    </row>
    <row r="17236" spans="17:17">
      <c r="Q17236" s="30"/>
    </row>
    <row r="17237" spans="17:17">
      <c r="Q17237" s="30"/>
    </row>
    <row r="17238" spans="17:17">
      <c r="Q17238" s="30"/>
    </row>
    <row r="17239" spans="17:17">
      <c r="Q17239" s="30"/>
    </row>
    <row r="17240" spans="17:17">
      <c r="Q17240" s="30"/>
    </row>
    <row r="17241" spans="17:17">
      <c r="Q17241" s="30"/>
    </row>
    <row r="17242" spans="17:17">
      <c r="Q17242" s="30"/>
    </row>
    <row r="17243" spans="17:17">
      <c r="Q17243" s="30"/>
    </row>
    <row r="17244" spans="17:17">
      <c r="Q17244" s="30"/>
    </row>
    <row r="17245" spans="17:17">
      <c r="Q17245" s="30"/>
    </row>
    <row r="17246" spans="17:17">
      <c r="Q17246" s="30"/>
    </row>
    <row r="17247" spans="17:17">
      <c r="Q17247" s="30"/>
    </row>
    <row r="17248" spans="17:17">
      <c r="Q17248" s="30"/>
    </row>
    <row r="17249" spans="17:17">
      <c r="Q17249" s="30"/>
    </row>
    <row r="17250" spans="17:17">
      <c r="Q17250" s="30"/>
    </row>
    <row r="17251" spans="17:17">
      <c r="Q17251" s="30"/>
    </row>
    <row r="17252" spans="17:17">
      <c r="Q17252" s="30"/>
    </row>
    <row r="17253" spans="17:17">
      <c r="Q17253" s="30"/>
    </row>
    <row r="17254" spans="17:17">
      <c r="Q17254" s="30"/>
    </row>
    <row r="17255" spans="17:17">
      <c r="Q17255" s="30"/>
    </row>
    <row r="17256" spans="17:17">
      <c r="Q17256" s="30"/>
    </row>
    <row r="17257" spans="17:17">
      <c r="Q17257" s="30"/>
    </row>
    <row r="17258" spans="17:17">
      <c r="Q17258" s="30"/>
    </row>
    <row r="17259" spans="17:17">
      <c r="Q17259" s="30"/>
    </row>
    <row r="17260" spans="17:17">
      <c r="Q17260" s="30"/>
    </row>
    <row r="17261" spans="17:17">
      <c r="Q17261" s="30"/>
    </row>
    <row r="17262" spans="17:17">
      <c r="Q17262" s="30"/>
    </row>
    <row r="17263" spans="17:17">
      <c r="Q17263" s="30"/>
    </row>
    <row r="17264" spans="17:17">
      <c r="Q17264" s="30"/>
    </row>
    <row r="17265" spans="17:17">
      <c r="Q17265" s="30"/>
    </row>
    <row r="17266" spans="17:17">
      <c r="Q17266" s="30"/>
    </row>
    <row r="17267" spans="17:17">
      <c r="Q17267" s="30"/>
    </row>
    <row r="17268" spans="17:17">
      <c r="Q17268" s="30"/>
    </row>
    <row r="17269" spans="17:17">
      <c r="Q17269" s="30"/>
    </row>
    <row r="17270" spans="17:17">
      <c r="Q17270" s="30"/>
    </row>
    <row r="17271" spans="17:17">
      <c r="Q17271" s="30"/>
    </row>
    <row r="17272" spans="17:17">
      <c r="Q17272" s="30"/>
    </row>
    <row r="17273" spans="17:17">
      <c r="Q17273" s="30"/>
    </row>
    <row r="17274" spans="17:17">
      <c r="Q17274" s="30"/>
    </row>
    <row r="17275" spans="17:17">
      <c r="Q17275" s="30"/>
    </row>
    <row r="17276" spans="17:17">
      <c r="Q17276" s="30"/>
    </row>
    <row r="17277" spans="17:17">
      <c r="Q17277" s="30"/>
    </row>
    <row r="17278" spans="17:17">
      <c r="Q17278" s="30"/>
    </row>
    <row r="17279" spans="17:17">
      <c r="Q17279" s="30"/>
    </row>
    <row r="17280" spans="17:17">
      <c r="Q17280" s="30"/>
    </row>
    <row r="17281" spans="17:17">
      <c r="Q17281" s="30"/>
    </row>
    <row r="17282" spans="17:17">
      <c r="Q17282" s="30"/>
    </row>
    <row r="17283" spans="17:17">
      <c r="Q17283" s="30"/>
    </row>
    <row r="17284" spans="17:17">
      <c r="Q17284" s="30"/>
    </row>
    <row r="17285" spans="17:17">
      <c r="Q17285" s="30"/>
    </row>
    <row r="17286" spans="17:17">
      <c r="Q17286" s="30"/>
    </row>
    <row r="17287" spans="17:17">
      <c r="Q17287" s="30"/>
    </row>
    <row r="17288" spans="17:17">
      <c r="Q17288" s="30"/>
    </row>
    <row r="17289" spans="17:17">
      <c r="Q17289" s="30"/>
    </row>
    <row r="17290" spans="17:17">
      <c r="Q17290" s="30"/>
    </row>
    <row r="17291" spans="17:17">
      <c r="Q17291" s="30"/>
    </row>
    <row r="17292" spans="17:17">
      <c r="Q17292" s="30"/>
    </row>
    <row r="17293" spans="17:17">
      <c r="Q17293" s="30"/>
    </row>
    <row r="17294" spans="17:17">
      <c r="Q17294" s="30"/>
    </row>
    <row r="17295" spans="17:17">
      <c r="Q17295" s="30"/>
    </row>
    <row r="17296" spans="17:17">
      <c r="Q17296" s="30"/>
    </row>
    <row r="17297" spans="17:17">
      <c r="Q17297" s="30"/>
    </row>
    <row r="17298" spans="17:17">
      <c r="Q17298" s="30"/>
    </row>
    <row r="17299" spans="17:17">
      <c r="Q17299" s="30"/>
    </row>
    <row r="17300" spans="17:17">
      <c r="Q17300" s="30"/>
    </row>
    <row r="17301" spans="17:17">
      <c r="Q17301" s="30"/>
    </row>
    <row r="17302" spans="17:17">
      <c r="Q17302" s="30"/>
    </row>
    <row r="17303" spans="17:17">
      <c r="Q17303" s="30"/>
    </row>
    <row r="17304" spans="17:17">
      <c r="Q17304" s="30"/>
    </row>
    <row r="17305" spans="17:17">
      <c r="Q17305" s="30"/>
    </row>
    <row r="17306" spans="17:17">
      <c r="Q17306" s="30"/>
    </row>
    <row r="17307" spans="17:17">
      <c r="Q17307" s="30"/>
    </row>
    <row r="17308" spans="17:17">
      <c r="Q17308" s="30"/>
    </row>
    <row r="17309" spans="17:17">
      <c r="Q17309" s="30"/>
    </row>
    <row r="17310" spans="17:17">
      <c r="Q17310" s="30"/>
    </row>
    <row r="17311" spans="17:17">
      <c r="Q17311" s="30"/>
    </row>
    <row r="17312" spans="17:17">
      <c r="Q17312" s="30"/>
    </row>
    <row r="17313" spans="17:17">
      <c r="Q17313" s="30"/>
    </row>
    <row r="17314" spans="17:17">
      <c r="Q17314" s="30"/>
    </row>
    <row r="17315" spans="17:17">
      <c r="Q17315" s="30"/>
    </row>
    <row r="17316" spans="17:17">
      <c r="Q17316" s="30"/>
    </row>
    <row r="17317" spans="17:17">
      <c r="Q17317" s="30"/>
    </row>
    <row r="17318" spans="17:17">
      <c r="Q17318" s="30"/>
    </row>
    <row r="17319" spans="17:17">
      <c r="Q17319" s="30"/>
    </row>
    <row r="17320" spans="17:17">
      <c r="Q17320" s="30"/>
    </row>
    <row r="17321" spans="17:17">
      <c r="Q17321" s="30"/>
    </row>
    <row r="17322" spans="17:17">
      <c r="Q17322" s="30"/>
    </row>
    <row r="17323" spans="17:17">
      <c r="Q17323" s="30"/>
    </row>
    <row r="17324" spans="17:17">
      <c r="Q17324" s="30"/>
    </row>
    <row r="17325" spans="17:17">
      <c r="Q17325" s="30"/>
    </row>
    <row r="17326" spans="17:17">
      <c r="Q17326" s="30"/>
    </row>
    <row r="17327" spans="17:17">
      <c r="Q17327" s="30"/>
    </row>
    <row r="17328" spans="17:17">
      <c r="Q17328" s="30"/>
    </row>
    <row r="17329" spans="17:17">
      <c r="Q17329" s="30"/>
    </row>
    <row r="17330" spans="17:17">
      <c r="Q17330" s="30"/>
    </row>
    <row r="17331" spans="17:17">
      <c r="Q17331" s="30"/>
    </row>
    <row r="17332" spans="17:17">
      <c r="Q17332" s="30"/>
    </row>
    <row r="17333" spans="17:17">
      <c r="Q17333" s="30"/>
    </row>
    <row r="17334" spans="17:17">
      <c r="Q17334" s="30"/>
    </row>
    <row r="17335" spans="17:17">
      <c r="Q17335" s="30"/>
    </row>
    <row r="17336" spans="17:17">
      <c r="Q17336" s="30"/>
    </row>
    <row r="17337" spans="17:17">
      <c r="Q17337" s="30"/>
    </row>
    <row r="17338" spans="17:17">
      <c r="Q17338" s="30"/>
    </row>
    <row r="17339" spans="17:17">
      <c r="Q17339" s="30"/>
    </row>
    <row r="17340" spans="17:17">
      <c r="Q17340" s="30"/>
    </row>
    <row r="17341" spans="17:17">
      <c r="Q17341" s="30"/>
    </row>
    <row r="17342" spans="17:17">
      <c r="Q17342" s="30"/>
    </row>
    <row r="17343" spans="17:17">
      <c r="Q17343" s="30"/>
    </row>
    <row r="17344" spans="17:17">
      <c r="Q17344" s="30"/>
    </row>
    <row r="17345" spans="17:17">
      <c r="Q17345" s="30"/>
    </row>
    <row r="17346" spans="17:17">
      <c r="Q17346" s="30"/>
    </row>
    <row r="17347" spans="17:17">
      <c r="Q17347" s="30"/>
    </row>
    <row r="17348" spans="17:17">
      <c r="Q17348" s="30"/>
    </row>
    <row r="17349" spans="17:17">
      <c r="Q17349" s="30"/>
    </row>
    <row r="17350" spans="17:17">
      <c r="Q17350" s="30"/>
    </row>
    <row r="17351" spans="17:17">
      <c r="Q17351" s="30"/>
    </row>
    <row r="17352" spans="17:17">
      <c r="Q17352" s="30"/>
    </row>
    <row r="17353" spans="17:17">
      <c r="Q17353" s="30"/>
    </row>
    <row r="17354" spans="17:17">
      <c r="Q17354" s="30"/>
    </row>
    <row r="17355" spans="17:17">
      <c r="Q17355" s="30"/>
    </row>
    <row r="17356" spans="17:17">
      <c r="Q17356" s="30"/>
    </row>
    <row r="17357" spans="17:17">
      <c r="Q17357" s="30"/>
    </row>
    <row r="17358" spans="17:17">
      <c r="Q17358" s="30"/>
    </row>
    <row r="17359" spans="17:17">
      <c r="Q17359" s="30"/>
    </row>
    <row r="17360" spans="17:17">
      <c r="Q17360" s="30"/>
    </row>
    <row r="17361" spans="17:17">
      <c r="Q17361" s="30"/>
    </row>
    <row r="17362" spans="17:17">
      <c r="Q17362" s="30"/>
    </row>
    <row r="17363" spans="17:17">
      <c r="Q17363" s="30"/>
    </row>
    <row r="17364" spans="17:17">
      <c r="Q17364" s="30"/>
    </row>
    <row r="17365" spans="17:17">
      <c r="Q17365" s="30"/>
    </row>
    <row r="17366" spans="17:17">
      <c r="Q17366" s="30"/>
    </row>
    <row r="17367" spans="17:17">
      <c r="Q17367" s="30"/>
    </row>
    <row r="17368" spans="17:17">
      <c r="Q17368" s="30"/>
    </row>
    <row r="17369" spans="17:17">
      <c r="Q17369" s="30"/>
    </row>
    <row r="17370" spans="17:17">
      <c r="Q17370" s="30"/>
    </row>
    <row r="17371" spans="17:17">
      <c r="Q17371" s="30"/>
    </row>
    <row r="17372" spans="17:17">
      <c r="Q17372" s="30"/>
    </row>
    <row r="17373" spans="17:17">
      <c r="Q17373" s="30"/>
    </row>
    <row r="17374" spans="17:17">
      <c r="Q17374" s="30"/>
    </row>
    <row r="17375" spans="17:17">
      <c r="Q17375" s="30"/>
    </row>
    <row r="17376" spans="17:17">
      <c r="Q17376" s="30"/>
    </row>
    <row r="17377" spans="17:17">
      <c r="Q17377" s="30"/>
    </row>
    <row r="17378" spans="17:17">
      <c r="Q17378" s="30"/>
    </row>
    <row r="17379" spans="17:17">
      <c r="Q17379" s="30"/>
    </row>
    <row r="17380" spans="17:17">
      <c r="Q17380" s="30"/>
    </row>
    <row r="17381" spans="17:17">
      <c r="Q17381" s="30"/>
    </row>
    <row r="17382" spans="17:17">
      <c r="Q17382" s="30"/>
    </row>
    <row r="17383" spans="17:17">
      <c r="Q17383" s="30"/>
    </row>
    <row r="17384" spans="17:17">
      <c r="Q17384" s="30"/>
    </row>
    <row r="17385" spans="17:17">
      <c r="Q17385" s="30"/>
    </row>
    <row r="17386" spans="17:17">
      <c r="Q17386" s="30"/>
    </row>
    <row r="17387" spans="17:17">
      <c r="Q17387" s="30"/>
    </row>
    <row r="17388" spans="17:17">
      <c r="Q17388" s="30"/>
    </row>
    <row r="17389" spans="17:17">
      <c r="Q17389" s="30"/>
    </row>
    <row r="17390" spans="17:17">
      <c r="Q17390" s="30"/>
    </row>
    <row r="17391" spans="17:17">
      <c r="Q17391" s="30"/>
    </row>
    <row r="17392" spans="17:17">
      <c r="Q17392" s="30"/>
    </row>
    <row r="17393" spans="17:17">
      <c r="Q17393" s="30"/>
    </row>
    <row r="17394" spans="17:17">
      <c r="Q17394" s="30"/>
    </row>
    <row r="17395" spans="17:17">
      <c r="Q17395" s="30"/>
    </row>
    <row r="17396" spans="17:17">
      <c r="Q17396" s="30"/>
    </row>
    <row r="17397" spans="17:17">
      <c r="Q17397" s="30"/>
    </row>
    <row r="17398" spans="17:17">
      <c r="Q17398" s="30"/>
    </row>
    <row r="17399" spans="17:17">
      <c r="Q17399" s="30"/>
    </row>
    <row r="17400" spans="17:17">
      <c r="Q17400" s="30"/>
    </row>
    <row r="17401" spans="17:17">
      <c r="Q17401" s="30"/>
    </row>
    <row r="17402" spans="17:17">
      <c r="Q17402" s="30"/>
    </row>
    <row r="17403" spans="17:17">
      <c r="Q17403" s="30"/>
    </row>
    <row r="17404" spans="17:17">
      <c r="Q17404" s="30"/>
    </row>
    <row r="17405" spans="17:17">
      <c r="Q17405" s="30"/>
    </row>
    <row r="17406" spans="17:17">
      <c r="Q17406" s="30"/>
    </row>
    <row r="17407" spans="17:17">
      <c r="Q17407" s="30"/>
    </row>
    <row r="17408" spans="17:17">
      <c r="Q17408" s="30"/>
    </row>
    <row r="17409" spans="17:17">
      <c r="Q17409" s="30"/>
    </row>
    <row r="17410" spans="17:17">
      <c r="Q17410" s="30"/>
    </row>
    <row r="17411" spans="17:17">
      <c r="Q17411" s="30"/>
    </row>
    <row r="17412" spans="17:17">
      <c r="Q17412" s="30"/>
    </row>
    <row r="17413" spans="17:17">
      <c r="Q17413" s="30"/>
    </row>
    <row r="17414" spans="17:17">
      <c r="Q17414" s="30"/>
    </row>
    <row r="17415" spans="17:17">
      <c r="Q17415" s="30"/>
    </row>
    <row r="17416" spans="17:17">
      <c r="Q17416" s="30"/>
    </row>
    <row r="17417" spans="17:17">
      <c r="Q17417" s="30"/>
    </row>
    <row r="17418" spans="17:17">
      <c r="Q17418" s="30"/>
    </row>
    <row r="17419" spans="17:17">
      <c r="Q17419" s="30"/>
    </row>
    <row r="17420" spans="17:17">
      <c r="Q17420" s="30"/>
    </row>
    <row r="17421" spans="17:17">
      <c r="Q17421" s="30"/>
    </row>
    <row r="17422" spans="17:17">
      <c r="Q17422" s="30"/>
    </row>
    <row r="17423" spans="17:17">
      <c r="Q17423" s="30"/>
    </row>
    <row r="17424" spans="17:17">
      <c r="Q17424" s="30"/>
    </row>
    <row r="17425" spans="17:17">
      <c r="Q17425" s="30"/>
    </row>
    <row r="17426" spans="17:17">
      <c r="Q17426" s="30"/>
    </row>
    <row r="17427" spans="17:17">
      <c r="Q17427" s="30"/>
    </row>
    <row r="17428" spans="17:17">
      <c r="Q17428" s="30"/>
    </row>
    <row r="17429" spans="17:17">
      <c r="Q17429" s="30"/>
    </row>
    <row r="17430" spans="17:17">
      <c r="Q17430" s="30"/>
    </row>
    <row r="17431" spans="17:17">
      <c r="Q17431" s="30"/>
    </row>
    <row r="17432" spans="17:17">
      <c r="Q17432" s="30"/>
    </row>
    <row r="17433" spans="17:17">
      <c r="Q17433" s="30"/>
    </row>
    <row r="17434" spans="17:17">
      <c r="Q17434" s="30"/>
    </row>
    <row r="17435" spans="17:17">
      <c r="Q17435" s="30"/>
    </row>
    <row r="17436" spans="17:17">
      <c r="Q17436" s="30"/>
    </row>
    <row r="17437" spans="17:17">
      <c r="Q17437" s="30"/>
    </row>
    <row r="17438" spans="17:17">
      <c r="Q17438" s="30"/>
    </row>
    <row r="17439" spans="17:17">
      <c r="Q17439" s="30"/>
    </row>
    <row r="17440" spans="17:17">
      <c r="Q17440" s="30"/>
    </row>
    <row r="17441" spans="17:17">
      <c r="Q17441" s="30"/>
    </row>
    <row r="17442" spans="17:17">
      <c r="Q17442" s="30"/>
    </row>
    <row r="17443" spans="17:17">
      <c r="Q17443" s="30"/>
    </row>
    <row r="17444" spans="17:17">
      <c r="Q17444" s="30"/>
    </row>
    <row r="17445" spans="17:17">
      <c r="Q17445" s="30"/>
    </row>
    <row r="17446" spans="17:17">
      <c r="Q17446" s="30"/>
    </row>
    <row r="17447" spans="17:17">
      <c r="Q17447" s="30"/>
    </row>
    <row r="17448" spans="17:17">
      <c r="Q17448" s="30"/>
    </row>
    <row r="17449" spans="17:17">
      <c r="Q17449" s="30"/>
    </row>
    <row r="17450" spans="17:17">
      <c r="Q17450" s="30"/>
    </row>
    <row r="17451" spans="17:17">
      <c r="Q17451" s="30"/>
    </row>
    <row r="17452" spans="17:17">
      <c r="Q17452" s="30"/>
    </row>
    <row r="17453" spans="17:17">
      <c r="Q17453" s="30"/>
    </row>
    <row r="17454" spans="17:17">
      <c r="Q17454" s="30"/>
    </row>
    <row r="17455" spans="17:17">
      <c r="Q17455" s="30"/>
    </row>
    <row r="17456" spans="17:17">
      <c r="Q17456" s="30"/>
    </row>
    <row r="17457" spans="17:17">
      <c r="Q17457" s="30"/>
    </row>
    <row r="17458" spans="17:17">
      <c r="Q17458" s="30"/>
    </row>
    <row r="17459" spans="17:17">
      <c r="Q17459" s="30"/>
    </row>
    <row r="17460" spans="17:17">
      <c r="Q17460" s="30"/>
    </row>
    <row r="17461" spans="17:17">
      <c r="Q17461" s="30"/>
    </row>
    <row r="17462" spans="17:17">
      <c r="Q17462" s="30"/>
    </row>
    <row r="17463" spans="17:17">
      <c r="Q17463" s="30"/>
    </row>
    <row r="17464" spans="17:17">
      <c r="Q17464" s="30"/>
    </row>
    <row r="17465" spans="17:17">
      <c r="Q17465" s="30"/>
    </row>
    <row r="17466" spans="17:17">
      <c r="Q17466" s="30"/>
    </row>
    <row r="17467" spans="17:17">
      <c r="Q17467" s="30"/>
    </row>
    <row r="17468" spans="17:17">
      <c r="Q17468" s="30"/>
    </row>
    <row r="17469" spans="17:17">
      <c r="Q17469" s="30"/>
    </row>
    <row r="17470" spans="17:17">
      <c r="Q17470" s="30"/>
    </row>
    <row r="17471" spans="17:17">
      <c r="Q17471" s="30"/>
    </row>
    <row r="17472" spans="17:17">
      <c r="Q17472" s="30"/>
    </row>
    <row r="17473" spans="17:17">
      <c r="Q17473" s="30"/>
    </row>
    <row r="17474" spans="17:17">
      <c r="Q17474" s="30"/>
    </row>
    <row r="17475" spans="17:17">
      <c r="Q17475" s="30"/>
    </row>
    <row r="17476" spans="17:17">
      <c r="Q17476" s="30"/>
    </row>
    <row r="17477" spans="17:17">
      <c r="Q17477" s="30"/>
    </row>
    <row r="17478" spans="17:17">
      <c r="Q17478" s="30"/>
    </row>
    <row r="17479" spans="17:17">
      <c r="Q17479" s="30"/>
    </row>
    <row r="17480" spans="17:17">
      <c r="Q17480" s="30"/>
    </row>
    <row r="17481" spans="17:17">
      <c r="Q17481" s="30"/>
    </row>
    <row r="17482" spans="17:17">
      <c r="Q17482" s="30"/>
    </row>
    <row r="17483" spans="17:17">
      <c r="Q17483" s="30"/>
    </row>
    <row r="17484" spans="17:17">
      <c r="Q17484" s="30"/>
    </row>
    <row r="17485" spans="17:17">
      <c r="Q17485" s="30"/>
    </row>
    <row r="17486" spans="17:17">
      <c r="Q17486" s="30"/>
    </row>
    <row r="17487" spans="17:17">
      <c r="Q17487" s="30"/>
    </row>
    <row r="17488" spans="17:17">
      <c r="Q17488" s="30"/>
    </row>
    <row r="17489" spans="17:17">
      <c r="Q17489" s="30"/>
    </row>
    <row r="17490" spans="17:17">
      <c r="Q17490" s="30"/>
    </row>
    <row r="17491" spans="17:17">
      <c r="Q17491" s="30"/>
    </row>
    <row r="17492" spans="17:17">
      <c r="Q17492" s="30"/>
    </row>
    <row r="17493" spans="17:17">
      <c r="Q17493" s="30"/>
    </row>
    <row r="17494" spans="17:17">
      <c r="Q17494" s="30"/>
    </row>
    <row r="17495" spans="17:17">
      <c r="Q17495" s="30"/>
    </row>
    <row r="17496" spans="17:17">
      <c r="Q17496" s="30"/>
    </row>
    <row r="17497" spans="17:17">
      <c r="Q17497" s="30"/>
    </row>
    <row r="17498" spans="17:17">
      <c r="Q17498" s="30"/>
    </row>
    <row r="17499" spans="17:17">
      <c r="Q17499" s="30"/>
    </row>
    <row r="17500" spans="17:17">
      <c r="Q17500" s="30"/>
    </row>
    <row r="17501" spans="17:17">
      <c r="Q17501" s="30"/>
    </row>
    <row r="17502" spans="17:17">
      <c r="Q17502" s="30"/>
    </row>
    <row r="17503" spans="17:17">
      <c r="Q17503" s="30"/>
    </row>
    <row r="17504" spans="17:17">
      <c r="Q17504" s="30"/>
    </row>
    <row r="17505" spans="17:17">
      <c r="Q17505" s="30"/>
    </row>
    <row r="17506" spans="17:17">
      <c r="Q17506" s="30"/>
    </row>
    <row r="17507" spans="17:17">
      <c r="Q17507" s="30"/>
    </row>
    <row r="17508" spans="17:17">
      <c r="Q17508" s="30"/>
    </row>
    <row r="17509" spans="17:17">
      <c r="Q17509" s="30"/>
    </row>
    <row r="17510" spans="17:17">
      <c r="Q17510" s="30"/>
    </row>
    <row r="17511" spans="17:17">
      <c r="Q17511" s="30"/>
    </row>
    <row r="17512" spans="17:17">
      <c r="Q17512" s="30"/>
    </row>
    <row r="17513" spans="17:17">
      <c r="Q17513" s="30"/>
    </row>
    <row r="17514" spans="17:17">
      <c r="Q17514" s="30"/>
    </row>
    <row r="17515" spans="17:17">
      <c r="Q17515" s="30"/>
    </row>
    <row r="17516" spans="17:17">
      <c r="Q17516" s="30"/>
    </row>
    <row r="17517" spans="17:17">
      <c r="Q17517" s="30"/>
    </row>
    <row r="17518" spans="17:17">
      <c r="Q17518" s="30"/>
    </row>
    <row r="17519" spans="17:17">
      <c r="Q17519" s="30"/>
    </row>
    <row r="17520" spans="17:17">
      <c r="Q17520" s="30"/>
    </row>
    <row r="17521" spans="17:17">
      <c r="Q17521" s="30"/>
    </row>
    <row r="17522" spans="17:17">
      <c r="Q17522" s="30"/>
    </row>
    <row r="17523" spans="17:17">
      <c r="Q17523" s="30"/>
    </row>
    <row r="17524" spans="17:17">
      <c r="Q17524" s="30"/>
    </row>
    <row r="17525" spans="17:17">
      <c r="Q17525" s="30"/>
    </row>
    <row r="17526" spans="17:17">
      <c r="Q17526" s="30"/>
    </row>
    <row r="17527" spans="17:17">
      <c r="Q17527" s="30"/>
    </row>
    <row r="17528" spans="17:17">
      <c r="Q17528" s="30"/>
    </row>
    <row r="17529" spans="17:17">
      <c r="Q17529" s="30"/>
    </row>
    <row r="17530" spans="17:17">
      <c r="Q17530" s="30"/>
    </row>
    <row r="17531" spans="17:17">
      <c r="Q17531" s="30"/>
    </row>
    <row r="17532" spans="17:17">
      <c r="Q17532" s="30"/>
    </row>
    <row r="17533" spans="17:17">
      <c r="Q17533" s="30"/>
    </row>
    <row r="17534" spans="17:17">
      <c r="Q17534" s="30"/>
    </row>
    <row r="17535" spans="17:17">
      <c r="Q17535" s="30"/>
    </row>
    <row r="17536" spans="17:17">
      <c r="Q17536" s="30"/>
    </row>
    <row r="17537" spans="17:17">
      <c r="Q17537" s="30"/>
    </row>
    <row r="17538" spans="17:17">
      <c r="Q17538" s="30"/>
    </row>
    <row r="17539" spans="17:17">
      <c r="Q17539" s="30"/>
    </row>
    <row r="17540" spans="17:17">
      <c r="Q17540" s="30"/>
    </row>
    <row r="17541" spans="17:17">
      <c r="Q17541" s="30"/>
    </row>
    <row r="17542" spans="17:17">
      <c r="Q17542" s="30"/>
    </row>
    <row r="17543" spans="17:17">
      <c r="Q17543" s="30"/>
    </row>
    <row r="17544" spans="17:17">
      <c r="Q17544" s="30"/>
    </row>
    <row r="17545" spans="17:17">
      <c r="Q17545" s="30"/>
    </row>
    <row r="17546" spans="17:17">
      <c r="Q17546" s="30"/>
    </row>
    <row r="17547" spans="17:17">
      <c r="Q17547" s="30"/>
    </row>
    <row r="17548" spans="17:17">
      <c r="Q17548" s="30"/>
    </row>
    <row r="17549" spans="17:17">
      <c r="Q17549" s="30"/>
    </row>
    <row r="17550" spans="17:17">
      <c r="Q17550" s="30"/>
    </row>
    <row r="17551" spans="17:17">
      <c r="Q17551" s="30"/>
    </row>
    <row r="17552" spans="17:17">
      <c r="Q17552" s="30"/>
    </row>
    <row r="17553" spans="17:17">
      <c r="Q17553" s="30"/>
    </row>
    <row r="17554" spans="17:17">
      <c r="Q17554" s="30"/>
    </row>
    <row r="17555" spans="17:17">
      <c r="Q17555" s="30"/>
    </row>
    <row r="17556" spans="17:17">
      <c r="Q17556" s="30"/>
    </row>
    <row r="17557" spans="17:17">
      <c r="Q17557" s="30"/>
    </row>
    <row r="17558" spans="17:17">
      <c r="Q17558" s="30"/>
    </row>
    <row r="17559" spans="17:17">
      <c r="Q17559" s="30"/>
    </row>
    <row r="17560" spans="17:17">
      <c r="Q17560" s="30"/>
    </row>
    <row r="17561" spans="17:17">
      <c r="Q17561" s="30"/>
    </row>
    <row r="17562" spans="17:17">
      <c r="Q17562" s="30"/>
    </row>
    <row r="17563" spans="17:17">
      <c r="Q17563" s="30"/>
    </row>
    <row r="17564" spans="17:17">
      <c r="Q17564" s="30"/>
    </row>
    <row r="17565" spans="17:17">
      <c r="Q17565" s="30"/>
    </row>
    <row r="17566" spans="17:17">
      <c r="Q17566" s="30"/>
    </row>
    <row r="17567" spans="17:17">
      <c r="Q17567" s="30"/>
    </row>
    <row r="17568" spans="17:17">
      <c r="Q17568" s="30"/>
    </row>
    <row r="17569" spans="17:17">
      <c r="Q17569" s="30"/>
    </row>
    <row r="17570" spans="17:17">
      <c r="Q17570" s="30"/>
    </row>
    <row r="17571" spans="17:17">
      <c r="Q17571" s="30"/>
    </row>
    <row r="17572" spans="17:17">
      <c r="Q17572" s="30"/>
    </row>
    <row r="17573" spans="17:17">
      <c r="Q17573" s="30"/>
    </row>
    <row r="17574" spans="17:17">
      <c r="Q17574" s="30"/>
    </row>
    <row r="17575" spans="17:17">
      <c r="Q17575" s="30"/>
    </row>
    <row r="17576" spans="17:17">
      <c r="Q17576" s="30"/>
    </row>
    <row r="17577" spans="17:17">
      <c r="Q17577" s="30"/>
    </row>
    <row r="17578" spans="17:17">
      <c r="Q17578" s="30"/>
    </row>
    <row r="17579" spans="17:17">
      <c r="Q17579" s="30"/>
    </row>
    <row r="17580" spans="17:17">
      <c r="Q17580" s="30"/>
    </row>
    <row r="17581" spans="17:17">
      <c r="Q17581" s="30"/>
    </row>
    <row r="17582" spans="17:17">
      <c r="Q17582" s="30"/>
    </row>
    <row r="17583" spans="17:17">
      <c r="Q17583" s="30"/>
    </row>
    <row r="17584" spans="17:17">
      <c r="Q17584" s="30"/>
    </row>
    <row r="17585" spans="17:17">
      <c r="Q17585" s="30"/>
    </row>
    <row r="17586" spans="17:17">
      <c r="Q17586" s="30"/>
    </row>
    <row r="17587" spans="17:17">
      <c r="Q17587" s="30"/>
    </row>
    <row r="17588" spans="17:17">
      <c r="Q17588" s="30"/>
    </row>
    <row r="17589" spans="17:17">
      <c r="Q17589" s="30"/>
    </row>
    <row r="17590" spans="17:17">
      <c r="Q17590" s="30"/>
    </row>
    <row r="17591" spans="17:17">
      <c r="Q17591" s="30"/>
    </row>
    <row r="17592" spans="17:17">
      <c r="Q17592" s="30"/>
    </row>
    <row r="17593" spans="17:17">
      <c r="Q17593" s="30"/>
    </row>
    <row r="17594" spans="17:17">
      <c r="Q17594" s="30"/>
    </row>
    <row r="17595" spans="17:17">
      <c r="Q17595" s="30"/>
    </row>
    <row r="17596" spans="17:17">
      <c r="Q17596" s="30"/>
    </row>
    <row r="17597" spans="17:17">
      <c r="Q17597" s="30"/>
    </row>
    <row r="17598" spans="17:17">
      <c r="Q17598" s="30"/>
    </row>
    <row r="17599" spans="17:17">
      <c r="Q17599" s="30"/>
    </row>
    <row r="17600" spans="17:17">
      <c r="Q17600" s="30"/>
    </row>
    <row r="17601" spans="17:17">
      <c r="Q17601" s="30"/>
    </row>
    <row r="17602" spans="17:17">
      <c r="Q17602" s="30"/>
    </row>
    <row r="17603" spans="17:17">
      <c r="Q17603" s="30"/>
    </row>
    <row r="17604" spans="17:17">
      <c r="Q17604" s="30"/>
    </row>
    <row r="17605" spans="17:17">
      <c r="Q17605" s="30"/>
    </row>
    <row r="17606" spans="17:17">
      <c r="Q17606" s="30"/>
    </row>
    <row r="17607" spans="17:17">
      <c r="Q17607" s="30"/>
    </row>
    <row r="17608" spans="17:17">
      <c r="Q17608" s="30"/>
    </row>
    <row r="17609" spans="17:17">
      <c r="Q17609" s="30"/>
    </row>
    <row r="17610" spans="17:17">
      <c r="Q17610" s="30"/>
    </row>
    <row r="17611" spans="17:17">
      <c r="Q17611" s="30"/>
    </row>
    <row r="17612" spans="17:17">
      <c r="Q17612" s="30"/>
    </row>
    <row r="17613" spans="17:17">
      <c r="Q17613" s="30"/>
    </row>
    <row r="17614" spans="17:17">
      <c r="Q17614" s="30"/>
    </row>
    <row r="17615" spans="17:17">
      <c r="Q17615" s="30"/>
    </row>
    <row r="17616" spans="17:17">
      <c r="Q17616" s="30"/>
    </row>
    <row r="17617" spans="17:17">
      <c r="Q17617" s="30"/>
    </row>
    <row r="17618" spans="17:17">
      <c r="Q17618" s="30"/>
    </row>
    <row r="17619" spans="17:17">
      <c r="Q17619" s="30"/>
    </row>
    <row r="17620" spans="17:17">
      <c r="Q17620" s="30"/>
    </row>
    <row r="17621" spans="17:17">
      <c r="Q17621" s="30"/>
    </row>
    <row r="17622" spans="17:17">
      <c r="Q17622" s="30"/>
    </row>
    <row r="17623" spans="17:17">
      <c r="Q17623" s="30"/>
    </row>
    <row r="17624" spans="17:17">
      <c r="Q17624" s="30"/>
    </row>
    <row r="17625" spans="17:17">
      <c r="Q17625" s="30"/>
    </row>
    <row r="17626" spans="17:17">
      <c r="Q17626" s="30"/>
    </row>
    <row r="17627" spans="17:17">
      <c r="Q17627" s="30"/>
    </row>
    <row r="17628" spans="17:17">
      <c r="Q17628" s="30"/>
    </row>
    <row r="17629" spans="17:17">
      <c r="Q17629" s="30"/>
    </row>
    <row r="17630" spans="17:17">
      <c r="Q17630" s="30"/>
    </row>
    <row r="17631" spans="17:17">
      <c r="Q17631" s="30"/>
    </row>
    <row r="17632" spans="17:17">
      <c r="Q17632" s="30"/>
    </row>
    <row r="17633" spans="17:17">
      <c r="Q17633" s="30"/>
    </row>
    <row r="17634" spans="17:17">
      <c r="Q17634" s="30"/>
    </row>
    <row r="17635" spans="17:17">
      <c r="Q17635" s="30"/>
    </row>
    <row r="17636" spans="17:17">
      <c r="Q17636" s="30"/>
    </row>
    <row r="17637" spans="17:17">
      <c r="Q17637" s="30"/>
    </row>
    <row r="17638" spans="17:17">
      <c r="Q17638" s="30"/>
    </row>
    <row r="17639" spans="17:17">
      <c r="Q17639" s="30"/>
    </row>
    <row r="17640" spans="17:17">
      <c r="Q17640" s="30"/>
    </row>
    <row r="17641" spans="17:17">
      <c r="Q17641" s="30"/>
    </row>
    <row r="17642" spans="17:17">
      <c r="Q17642" s="30"/>
    </row>
    <row r="17643" spans="17:17">
      <c r="Q17643" s="30"/>
    </row>
    <row r="17644" spans="17:17">
      <c r="Q17644" s="30"/>
    </row>
    <row r="17645" spans="17:17">
      <c r="Q17645" s="30"/>
    </row>
    <row r="17646" spans="17:17">
      <c r="Q17646" s="30"/>
    </row>
    <row r="17647" spans="17:17">
      <c r="Q17647" s="30"/>
    </row>
    <row r="17648" spans="17:17">
      <c r="Q17648" s="30"/>
    </row>
    <row r="17649" spans="17:17">
      <c r="Q17649" s="30"/>
    </row>
    <row r="17650" spans="17:17">
      <c r="Q17650" s="30"/>
    </row>
    <row r="17651" spans="17:17">
      <c r="Q17651" s="30"/>
    </row>
    <row r="17652" spans="17:17">
      <c r="Q17652" s="30"/>
    </row>
    <row r="17653" spans="17:17">
      <c r="Q17653" s="30"/>
    </row>
    <row r="17654" spans="17:17">
      <c r="Q17654" s="30"/>
    </row>
    <row r="17655" spans="17:17">
      <c r="Q17655" s="30"/>
    </row>
    <row r="17656" spans="17:17">
      <c r="Q17656" s="30"/>
    </row>
    <row r="17657" spans="17:17">
      <c r="Q17657" s="30"/>
    </row>
    <row r="17658" spans="17:17">
      <c r="Q17658" s="30"/>
    </row>
    <row r="17659" spans="17:17">
      <c r="Q17659" s="30"/>
    </row>
    <row r="17660" spans="17:17">
      <c r="Q17660" s="30"/>
    </row>
    <row r="17661" spans="17:17">
      <c r="Q17661" s="30"/>
    </row>
    <row r="17662" spans="17:17">
      <c r="Q17662" s="30"/>
    </row>
    <row r="17663" spans="17:17">
      <c r="Q17663" s="30"/>
    </row>
    <row r="17664" spans="17:17">
      <c r="Q17664" s="30"/>
    </row>
    <row r="17665" spans="17:17">
      <c r="Q17665" s="30"/>
    </row>
    <row r="17666" spans="17:17">
      <c r="Q17666" s="30"/>
    </row>
    <row r="17667" spans="17:17">
      <c r="Q17667" s="30"/>
    </row>
    <row r="17668" spans="17:17">
      <c r="Q17668" s="30"/>
    </row>
    <row r="17669" spans="17:17">
      <c r="Q17669" s="30"/>
    </row>
    <row r="17670" spans="17:17">
      <c r="Q17670" s="30"/>
    </row>
    <row r="17671" spans="17:17">
      <c r="Q17671" s="30"/>
    </row>
    <row r="17672" spans="17:17">
      <c r="Q17672" s="30"/>
    </row>
    <row r="17673" spans="17:17">
      <c r="Q17673" s="30"/>
    </row>
    <row r="17674" spans="17:17">
      <c r="Q17674" s="30"/>
    </row>
    <row r="17675" spans="17:17">
      <c r="Q17675" s="30"/>
    </row>
    <row r="17676" spans="17:17">
      <c r="Q17676" s="30"/>
    </row>
    <row r="17677" spans="17:17">
      <c r="Q17677" s="30"/>
    </row>
    <row r="17678" spans="17:17">
      <c r="Q17678" s="30"/>
    </row>
    <row r="17679" spans="17:17">
      <c r="Q17679" s="30"/>
    </row>
    <row r="17680" spans="17:17">
      <c r="Q17680" s="30"/>
    </row>
    <row r="17681" spans="17:17">
      <c r="Q17681" s="30"/>
    </row>
    <row r="17682" spans="17:17">
      <c r="Q17682" s="30"/>
    </row>
    <row r="17683" spans="17:17">
      <c r="Q17683" s="30"/>
    </row>
    <row r="17684" spans="17:17">
      <c r="Q17684" s="30"/>
    </row>
    <row r="17685" spans="17:17">
      <c r="Q17685" s="30"/>
    </row>
    <row r="17686" spans="17:17">
      <c r="Q17686" s="30"/>
    </row>
    <row r="17687" spans="17:17">
      <c r="Q17687" s="30"/>
    </row>
    <row r="17688" spans="17:17">
      <c r="Q17688" s="30"/>
    </row>
    <row r="17689" spans="17:17">
      <c r="Q17689" s="30"/>
    </row>
    <row r="17690" spans="17:17">
      <c r="Q17690" s="30"/>
    </row>
    <row r="17691" spans="17:17">
      <c r="Q17691" s="30"/>
    </row>
    <row r="17692" spans="17:17">
      <c r="Q17692" s="30"/>
    </row>
    <row r="17693" spans="17:17">
      <c r="Q17693" s="30"/>
    </row>
    <row r="17694" spans="17:17">
      <c r="Q17694" s="30"/>
    </row>
    <row r="17695" spans="17:17">
      <c r="Q17695" s="30"/>
    </row>
    <row r="17696" spans="17:17">
      <c r="Q17696" s="30"/>
    </row>
    <row r="17697" spans="17:17">
      <c r="Q17697" s="30"/>
    </row>
    <row r="17698" spans="17:17">
      <c r="Q17698" s="30"/>
    </row>
    <row r="17699" spans="17:17">
      <c r="Q17699" s="30"/>
    </row>
    <row r="17700" spans="17:17">
      <c r="Q17700" s="30"/>
    </row>
    <row r="17701" spans="17:17">
      <c r="Q17701" s="30"/>
    </row>
    <row r="17702" spans="17:17">
      <c r="Q17702" s="30"/>
    </row>
    <row r="17703" spans="17:17">
      <c r="Q17703" s="30"/>
    </row>
    <row r="17704" spans="17:17">
      <c r="Q17704" s="30"/>
    </row>
    <row r="17705" spans="17:17">
      <c r="Q17705" s="30"/>
    </row>
    <row r="17706" spans="17:17">
      <c r="Q17706" s="30"/>
    </row>
    <row r="17707" spans="17:17">
      <c r="Q17707" s="30"/>
    </row>
    <row r="17708" spans="17:17">
      <c r="Q17708" s="30"/>
    </row>
    <row r="17709" spans="17:17">
      <c r="Q17709" s="30"/>
    </row>
    <row r="17710" spans="17:17">
      <c r="Q17710" s="30"/>
    </row>
    <row r="17711" spans="17:17">
      <c r="Q17711" s="30"/>
    </row>
    <row r="17712" spans="17:17">
      <c r="Q17712" s="30"/>
    </row>
    <row r="17713" spans="17:17">
      <c r="Q17713" s="30"/>
    </row>
    <row r="17714" spans="17:17">
      <c r="Q17714" s="30"/>
    </row>
    <row r="17715" spans="17:17">
      <c r="Q17715" s="30"/>
    </row>
    <row r="17716" spans="17:17">
      <c r="Q17716" s="30"/>
    </row>
    <row r="17717" spans="17:17">
      <c r="Q17717" s="30"/>
    </row>
    <row r="17718" spans="17:17">
      <c r="Q17718" s="30"/>
    </row>
    <row r="17719" spans="17:17">
      <c r="Q17719" s="30"/>
    </row>
    <row r="17720" spans="17:17">
      <c r="Q17720" s="30"/>
    </row>
    <row r="17721" spans="17:17">
      <c r="Q17721" s="30"/>
    </row>
    <row r="17722" spans="17:17">
      <c r="Q17722" s="30"/>
    </row>
    <row r="17723" spans="17:17">
      <c r="Q17723" s="30"/>
    </row>
    <row r="17724" spans="17:17">
      <c r="Q17724" s="30"/>
    </row>
    <row r="17725" spans="17:17">
      <c r="Q17725" s="30"/>
    </row>
    <row r="17726" spans="17:17">
      <c r="Q17726" s="30"/>
    </row>
    <row r="17727" spans="17:17">
      <c r="Q17727" s="30"/>
    </row>
    <row r="17728" spans="17:17">
      <c r="Q17728" s="30"/>
    </row>
    <row r="17729" spans="17:17">
      <c r="Q17729" s="30"/>
    </row>
    <row r="17730" spans="17:17">
      <c r="Q17730" s="30"/>
    </row>
    <row r="17731" spans="17:17">
      <c r="Q17731" s="30"/>
    </row>
    <row r="17732" spans="17:17">
      <c r="Q17732" s="30"/>
    </row>
    <row r="17733" spans="17:17">
      <c r="Q17733" s="30"/>
    </row>
    <row r="17734" spans="17:17">
      <c r="Q17734" s="30"/>
    </row>
    <row r="17735" spans="17:17">
      <c r="Q17735" s="30"/>
    </row>
    <row r="17736" spans="17:17">
      <c r="Q17736" s="30"/>
    </row>
    <row r="17737" spans="17:17">
      <c r="Q17737" s="30"/>
    </row>
    <row r="17738" spans="17:17">
      <c r="Q17738" s="30"/>
    </row>
    <row r="17739" spans="17:17">
      <c r="Q17739" s="30"/>
    </row>
    <row r="17740" spans="17:17">
      <c r="Q17740" s="30"/>
    </row>
    <row r="17741" spans="17:17">
      <c r="Q17741" s="30"/>
    </row>
    <row r="17742" spans="17:17">
      <c r="Q17742" s="30"/>
    </row>
    <row r="17743" spans="17:17">
      <c r="Q17743" s="30"/>
    </row>
    <row r="17744" spans="17:17">
      <c r="Q17744" s="30"/>
    </row>
    <row r="17745" spans="17:17">
      <c r="Q17745" s="30"/>
    </row>
    <row r="17746" spans="17:17">
      <c r="Q17746" s="30"/>
    </row>
    <row r="17747" spans="17:17">
      <c r="Q17747" s="30"/>
    </row>
    <row r="17748" spans="17:17">
      <c r="Q17748" s="30"/>
    </row>
    <row r="17749" spans="17:17">
      <c r="Q17749" s="30"/>
    </row>
    <row r="17750" spans="17:17">
      <c r="Q17750" s="30"/>
    </row>
    <row r="17751" spans="17:17">
      <c r="Q17751" s="30"/>
    </row>
    <row r="17752" spans="17:17">
      <c r="Q17752" s="30"/>
    </row>
    <row r="17753" spans="17:17">
      <c r="Q17753" s="30"/>
    </row>
    <row r="17754" spans="17:17">
      <c r="Q17754" s="30"/>
    </row>
    <row r="17755" spans="17:17">
      <c r="Q17755" s="30"/>
    </row>
    <row r="17756" spans="17:17">
      <c r="Q17756" s="30"/>
    </row>
    <row r="17757" spans="17:17">
      <c r="Q17757" s="30"/>
    </row>
    <row r="17758" spans="17:17">
      <c r="Q17758" s="30"/>
    </row>
    <row r="17759" spans="17:17">
      <c r="Q17759" s="30"/>
    </row>
    <row r="17760" spans="17:17">
      <c r="Q17760" s="30"/>
    </row>
    <row r="17761" spans="17:17">
      <c r="Q17761" s="30"/>
    </row>
    <row r="17762" spans="17:17">
      <c r="Q17762" s="30"/>
    </row>
    <row r="17763" spans="17:17">
      <c r="Q17763" s="30"/>
    </row>
    <row r="17764" spans="17:17">
      <c r="Q17764" s="30"/>
    </row>
    <row r="17765" spans="17:17">
      <c r="Q17765" s="30"/>
    </row>
    <row r="17766" spans="17:17">
      <c r="Q17766" s="30"/>
    </row>
    <row r="17767" spans="17:17">
      <c r="Q17767" s="30"/>
    </row>
    <row r="17768" spans="17:17">
      <c r="Q17768" s="30"/>
    </row>
    <row r="17769" spans="17:17">
      <c r="Q17769" s="30"/>
    </row>
    <row r="17770" spans="17:17">
      <c r="Q17770" s="30"/>
    </row>
    <row r="17771" spans="17:17">
      <c r="Q17771" s="30"/>
    </row>
    <row r="17772" spans="17:17">
      <c r="Q17772" s="30"/>
    </row>
    <row r="17773" spans="17:17">
      <c r="Q17773" s="30"/>
    </row>
    <row r="17774" spans="17:17">
      <c r="Q17774" s="30"/>
    </row>
    <row r="17775" spans="17:17">
      <c r="Q17775" s="30"/>
    </row>
    <row r="17776" spans="17:17">
      <c r="Q17776" s="30"/>
    </row>
    <row r="17777" spans="17:17">
      <c r="Q17777" s="30"/>
    </row>
    <row r="17778" spans="17:17">
      <c r="Q17778" s="30"/>
    </row>
    <row r="17779" spans="17:17">
      <c r="Q17779" s="30"/>
    </row>
    <row r="17780" spans="17:17">
      <c r="Q17780" s="30"/>
    </row>
    <row r="17781" spans="17:17">
      <c r="Q17781" s="30"/>
    </row>
    <row r="17782" spans="17:17">
      <c r="Q17782" s="30"/>
    </row>
    <row r="17783" spans="17:17">
      <c r="Q17783" s="30"/>
    </row>
    <row r="17784" spans="17:17">
      <c r="Q17784" s="30"/>
    </row>
    <row r="17785" spans="17:17">
      <c r="Q17785" s="30"/>
    </row>
    <row r="17786" spans="17:17">
      <c r="Q17786" s="30"/>
    </row>
    <row r="17787" spans="17:17">
      <c r="Q17787" s="30"/>
    </row>
    <row r="17788" spans="17:17">
      <c r="Q17788" s="30"/>
    </row>
    <row r="17789" spans="17:17">
      <c r="Q17789" s="30"/>
    </row>
    <row r="17790" spans="17:17">
      <c r="Q17790" s="30"/>
    </row>
    <row r="17791" spans="17:17">
      <c r="Q17791" s="30"/>
    </row>
    <row r="17792" spans="17:17">
      <c r="Q17792" s="30"/>
    </row>
    <row r="17793" spans="17:17">
      <c r="Q17793" s="30"/>
    </row>
    <row r="17794" spans="17:17">
      <c r="Q17794" s="30"/>
    </row>
    <row r="17795" spans="17:17">
      <c r="Q17795" s="30"/>
    </row>
    <row r="17796" spans="17:17">
      <c r="Q17796" s="30"/>
    </row>
    <row r="17797" spans="17:17">
      <c r="Q17797" s="30"/>
    </row>
    <row r="17798" spans="17:17">
      <c r="Q17798" s="30"/>
    </row>
    <row r="17799" spans="17:17">
      <c r="Q17799" s="30"/>
    </row>
    <row r="17800" spans="17:17">
      <c r="Q17800" s="30"/>
    </row>
    <row r="17801" spans="17:17">
      <c r="Q17801" s="30"/>
    </row>
    <row r="17802" spans="17:17">
      <c r="Q17802" s="30"/>
    </row>
    <row r="17803" spans="17:17">
      <c r="Q17803" s="30"/>
    </row>
    <row r="17804" spans="17:17">
      <c r="Q17804" s="30"/>
    </row>
    <row r="17805" spans="17:17">
      <c r="Q17805" s="30"/>
    </row>
    <row r="17806" spans="17:17">
      <c r="Q17806" s="30"/>
    </row>
    <row r="17807" spans="17:17">
      <c r="Q17807" s="30"/>
    </row>
    <row r="17808" spans="17:17">
      <c r="Q17808" s="30"/>
    </row>
    <row r="17809" spans="17:17">
      <c r="Q17809" s="30"/>
    </row>
    <row r="17810" spans="17:17">
      <c r="Q17810" s="30"/>
    </row>
    <row r="17811" spans="17:17">
      <c r="Q17811" s="30"/>
    </row>
    <row r="17812" spans="17:17">
      <c r="Q17812" s="30"/>
    </row>
    <row r="17813" spans="17:17">
      <c r="Q17813" s="30"/>
    </row>
    <row r="17814" spans="17:17">
      <c r="Q17814" s="30"/>
    </row>
    <row r="17815" spans="17:17">
      <c r="Q17815" s="30"/>
    </row>
    <row r="17816" spans="17:17">
      <c r="Q17816" s="30"/>
    </row>
    <row r="17817" spans="17:17">
      <c r="Q17817" s="30"/>
    </row>
    <row r="17818" spans="17:17">
      <c r="Q17818" s="30"/>
    </row>
    <row r="17819" spans="17:17">
      <c r="Q17819" s="30"/>
    </row>
    <row r="17820" spans="17:17">
      <c r="Q17820" s="30"/>
    </row>
    <row r="17821" spans="17:17">
      <c r="Q17821" s="30"/>
    </row>
    <row r="17822" spans="17:17">
      <c r="Q17822" s="30"/>
    </row>
    <row r="17823" spans="17:17">
      <c r="Q17823" s="30"/>
    </row>
    <row r="17824" spans="17:17">
      <c r="Q17824" s="30"/>
    </row>
    <row r="17825" spans="17:17">
      <c r="Q17825" s="30"/>
    </row>
    <row r="17826" spans="17:17">
      <c r="Q17826" s="30"/>
    </row>
    <row r="17827" spans="17:17">
      <c r="Q17827" s="30"/>
    </row>
    <row r="17828" spans="17:17">
      <c r="Q17828" s="30"/>
    </row>
    <row r="17829" spans="17:17">
      <c r="Q17829" s="30"/>
    </row>
    <row r="17830" spans="17:17">
      <c r="Q17830" s="30"/>
    </row>
    <row r="17831" spans="17:17">
      <c r="Q17831" s="30"/>
    </row>
    <row r="17832" spans="17:17">
      <c r="Q17832" s="30"/>
    </row>
    <row r="17833" spans="17:17">
      <c r="Q17833" s="30"/>
    </row>
    <row r="17834" spans="17:17">
      <c r="Q17834" s="30"/>
    </row>
    <row r="17835" spans="17:17">
      <c r="Q17835" s="30"/>
    </row>
    <row r="17836" spans="17:17">
      <c r="Q17836" s="30"/>
    </row>
    <row r="17837" spans="17:17">
      <c r="Q17837" s="30"/>
    </row>
    <row r="17838" spans="17:17">
      <c r="Q17838" s="30"/>
    </row>
    <row r="17839" spans="17:17">
      <c r="Q17839" s="30"/>
    </row>
    <row r="17840" spans="17:17">
      <c r="Q17840" s="30"/>
    </row>
    <row r="17841" spans="17:17">
      <c r="Q17841" s="30"/>
    </row>
    <row r="17842" spans="17:17">
      <c r="Q17842" s="30"/>
    </row>
    <row r="17843" spans="17:17">
      <c r="Q17843" s="30"/>
    </row>
    <row r="17844" spans="17:17">
      <c r="Q17844" s="30"/>
    </row>
    <row r="17845" spans="17:17">
      <c r="Q17845" s="30"/>
    </row>
    <row r="17846" spans="17:17">
      <c r="Q17846" s="30"/>
    </row>
    <row r="17847" spans="17:17">
      <c r="Q17847" s="30"/>
    </row>
    <row r="17848" spans="17:17">
      <c r="Q17848" s="30"/>
    </row>
    <row r="17849" spans="17:17">
      <c r="Q17849" s="30"/>
    </row>
    <row r="17850" spans="17:17">
      <c r="Q17850" s="30"/>
    </row>
    <row r="17851" spans="17:17">
      <c r="Q17851" s="30"/>
    </row>
    <row r="17852" spans="17:17">
      <c r="Q17852" s="30"/>
    </row>
    <row r="17853" spans="17:17">
      <c r="Q17853" s="30"/>
    </row>
    <row r="17854" spans="17:17">
      <c r="Q17854" s="30"/>
    </row>
    <row r="17855" spans="17:17">
      <c r="Q17855" s="30"/>
    </row>
    <row r="17856" spans="17:17">
      <c r="Q17856" s="30"/>
    </row>
    <row r="17857" spans="17:17">
      <c r="Q17857" s="30"/>
    </row>
    <row r="17858" spans="17:17">
      <c r="Q17858" s="30"/>
    </row>
    <row r="17859" spans="17:17">
      <c r="Q17859" s="30"/>
    </row>
    <row r="17860" spans="17:17">
      <c r="Q17860" s="30"/>
    </row>
    <row r="17861" spans="17:17">
      <c r="Q17861" s="30"/>
    </row>
    <row r="17862" spans="17:17">
      <c r="Q17862" s="30"/>
    </row>
    <row r="17863" spans="17:17">
      <c r="Q17863" s="30"/>
    </row>
    <row r="17864" spans="17:17">
      <c r="Q17864" s="30"/>
    </row>
    <row r="17865" spans="17:17">
      <c r="Q17865" s="30"/>
    </row>
    <row r="17866" spans="17:17">
      <c r="Q17866" s="30"/>
    </row>
    <row r="17867" spans="17:17">
      <c r="Q17867" s="30"/>
    </row>
    <row r="17868" spans="17:17">
      <c r="Q17868" s="30"/>
    </row>
    <row r="17869" spans="17:17">
      <c r="Q17869" s="30"/>
    </row>
    <row r="17870" spans="17:17">
      <c r="Q17870" s="30"/>
    </row>
    <row r="17871" spans="17:17">
      <c r="Q17871" s="30"/>
    </row>
    <row r="17872" spans="17:17">
      <c r="Q17872" s="30"/>
    </row>
    <row r="17873" spans="17:17">
      <c r="Q17873" s="30"/>
    </row>
    <row r="17874" spans="17:17">
      <c r="Q17874" s="30"/>
    </row>
    <row r="17875" spans="17:17">
      <c r="Q17875" s="30"/>
    </row>
    <row r="17876" spans="17:17">
      <c r="Q17876" s="30"/>
    </row>
    <row r="17877" spans="17:17">
      <c r="Q17877" s="30"/>
    </row>
    <row r="17878" spans="17:17">
      <c r="Q17878" s="30"/>
    </row>
    <row r="17879" spans="17:17">
      <c r="Q17879" s="30"/>
    </row>
    <row r="17880" spans="17:17">
      <c r="Q17880" s="30"/>
    </row>
    <row r="17881" spans="17:17">
      <c r="Q17881" s="30"/>
    </row>
    <row r="17882" spans="17:17">
      <c r="Q17882" s="30"/>
    </row>
    <row r="17883" spans="17:17">
      <c r="Q17883" s="30"/>
    </row>
    <row r="17884" spans="17:17">
      <c r="Q17884" s="30"/>
    </row>
    <row r="17885" spans="17:17">
      <c r="Q17885" s="30"/>
    </row>
    <row r="17886" spans="17:17">
      <c r="Q17886" s="30"/>
    </row>
    <row r="17887" spans="17:17">
      <c r="Q17887" s="30"/>
    </row>
    <row r="17888" spans="17:17">
      <c r="Q17888" s="30"/>
    </row>
    <row r="17889" spans="17:17">
      <c r="Q17889" s="30"/>
    </row>
    <row r="17890" spans="17:17">
      <c r="Q17890" s="30"/>
    </row>
    <row r="17891" spans="17:17">
      <c r="Q17891" s="30"/>
    </row>
    <row r="17892" spans="17:17">
      <c r="Q17892" s="30"/>
    </row>
    <row r="17893" spans="17:17">
      <c r="Q17893" s="30"/>
    </row>
    <row r="17894" spans="17:17">
      <c r="Q17894" s="30"/>
    </row>
    <row r="17895" spans="17:17">
      <c r="Q17895" s="30"/>
    </row>
    <row r="17896" spans="17:17">
      <c r="Q17896" s="30"/>
    </row>
    <row r="17897" spans="17:17">
      <c r="Q17897" s="30"/>
    </row>
    <row r="17898" spans="17:17">
      <c r="Q17898" s="30"/>
    </row>
    <row r="17899" spans="17:17">
      <c r="Q17899" s="30"/>
    </row>
    <row r="17900" spans="17:17">
      <c r="Q17900" s="30"/>
    </row>
    <row r="17901" spans="17:17">
      <c r="Q17901" s="30"/>
    </row>
    <row r="17902" spans="17:17">
      <c r="Q17902" s="30"/>
    </row>
    <row r="17903" spans="17:17">
      <c r="Q17903" s="30"/>
    </row>
    <row r="17904" spans="17:17">
      <c r="Q17904" s="30"/>
    </row>
    <row r="17905" spans="17:17">
      <c r="Q17905" s="30"/>
    </row>
    <row r="17906" spans="17:17">
      <c r="Q17906" s="30"/>
    </row>
    <row r="17907" spans="17:17">
      <c r="Q17907" s="30"/>
    </row>
    <row r="17908" spans="17:17">
      <c r="Q17908" s="30"/>
    </row>
    <row r="17909" spans="17:17">
      <c r="Q17909" s="30"/>
    </row>
    <row r="17910" spans="17:17">
      <c r="Q17910" s="30"/>
    </row>
    <row r="17911" spans="17:17">
      <c r="Q17911" s="30"/>
    </row>
    <row r="17912" spans="17:17">
      <c r="Q17912" s="30"/>
    </row>
    <row r="17913" spans="17:17">
      <c r="Q17913" s="30"/>
    </row>
    <row r="17914" spans="17:17">
      <c r="Q17914" s="30"/>
    </row>
    <row r="17915" spans="17:17">
      <c r="Q17915" s="30"/>
    </row>
    <row r="17916" spans="17:17">
      <c r="Q17916" s="30"/>
    </row>
    <row r="17917" spans="17:17">
      <c r="Q17917" s="30"/>
    </row>
    <row r="17918" spans="17:17">
      <c r="Q17918" s="30"/>
    </row>
    <row r="17919" spans="17:17">
      <c r="Q17919" s="30"/>
    </row>
    <row r="17920" spans="17:17">
      <c r="Q17920" s="30"/>
    </row>
    <row r="17921" spans="17:17">
      <c r="Q17921" s="30"/>
    </row>
    <row r="17922" spans="17:17">
      <c r="Q17922" s="30"/>
    </row>
    <row r="17923" spans="17:17">
      <c r="Q17923" s="30"/>
    </row>
    <row r="17924" spans="17:17">
      <c r="Q17924" s="30"/>
    </row>
    <row r="17925" spans="17:17">
      <c r="Q17925" s="30"/>
    </row>
    <row r="17926" spans="17:17">
      <c r="Q17926" s="30"/>
    </row>
    <row r="17927" spans="17:17">
      <c r="Q17927" s="30"/>
    </row>
    <row r="17928" spans="17:17">
      <c r="Q17928" s="30"/>
    </row>
    <row r="17929" spans="17:17">
      <c r="Q17929" s="30"/>
    </row>
    <row r="17930" spans="17:17">
      <c r="Q17930" s="30"/>
    </row>
    <row r="17931" spans="17:17">
      <c r="Q17931" s="30"/>
    </row>
    <row r="17932" spans="17:17">
      <c r="Q17932" s="30"/>
    </row>
    <row r="17933" spans="17:17">
      <c r="Q17933" s="30"/>
    </row>
    <row r="17934" spans="17:17">
      <c r="Q17934" s="30"/>
    </row>
    <row r="17935" spans="17:17">
      <c r="Q17935" s="30"/>
    </row>
    <row r="17936" spans="17:17">
      <c r="Q17936" s="30"/>
    </row>
    <row r="17937" spans="17:17">
      <c r="Q17937" s="30"/>
    </row>
    <row r="17938" spans="17:17">
      <c r="Q17938" s="30"/>
    </row>
    <row r="17939" spans="17:17">
      <c r="Q17939" s="30"/>
    </row>
    <row r="17940" spans="17:17">
      <c r="Q17940" s="30"/>
    </row>
    <row r="17941" spans="17:17">
      <c r="Q17941" s="30"/>
    </row>
    <row r="17942" spans="17:17">
      <c r="Q17942" s="30"/>
    </row>
    <row r="17943" spans="17:17">
      <c r="Q17943" s="30"/>
    </row>
    <row r="17944" spans="17:17">
      <c r="Q17944" s="30"/>
    </row>
    <row r="17945" spans="17:17">
      <c r="Q17945" s="30"/>
    </row>
    <row r="17946" spans="17:17">
      <c r="Q17946" s="30"/>
    </row>
    <row r="17947" spans="17:17">
      <c r="Q17947" s="30"/>
    </row>
    <row r="17948" spans="17:17">
      <c r="Q17948" s="30"/>
    </row>
    <row r="17949" spans="17:17">
      <c r="Q17949" s="30"/>
    </row>
    <row r="17950" spans="17:17">
      <c r="Q17950" s="30"/>
    </row>
    <row r="17951" spans="17:17">
      <c r="Q17951" s="30"/>
    </row>
    <row r="17952" spans="17:17">
      <c r="Q17952" s="30"/>
    </row>
    <row r="17953" spans="17:17">
      <c r="Q17953" s="30"/>
    </row>
    <row r="17954" spans="17:17">
      <c r="Q17954" s="30"/>
    </row>
    <row r="17955" spans="17:17">
      <c r="Q17955" s="30"/>
    </row>
    <row r="17956" spans="17:17">
      <c r="Q17956" s="30"/>
    </row>
    <row r="17957" spans="17:17">
      <c r="Q17957" s="30"/>
    </row>
    <row r="17958" spans="17:17">
      <c r="Q17958" s="30"/>
    </row>
    <row r="17959" spans="17:17">
      <c r="Q17959" s="30"/>
    </row>
    <row r="17960" spans="17:17">
      <c r="Q17960" s="30"/>
    </row>
    <row r="17961" spans="17:17">
      <c r="Q17961" s="30"/>
    </row>
    <row r="17962" spans="17:17">
      <c r="Q17962" s="30"/>
    </row>
    <row r="17963" spans="17:17">
      <c r="Q17963" s="30"/>
    </row>
    <row r="17964" spans="17:17">
      <c r="Q17964" s="30"/>
    </row>
    <row r="17965" spans="17:17">
      <c r="Q17965" s="30"/>
    </row>
    <row r="17966" spans="17:17">
      <c r="Q17966" s="30"/>
    </row>
    <row r="17967" spans="17:17">
      <c r="Q17967" s="30"/>
    </row>
    <row r="17968" spans="17:17">
      <c r="Q17968" s="30"/>
    </row>
    <row r="17969" spans="17:17">
      <c r="Q17969" s="30"/>
    </row>
    <row r="17970" spans="17:17">
      <c r="Q17970" s="30"/>
    </row>
    <row r="17971" spans="17:17">
      <c r="Q17971" s="30"/>
    </row>
    <row r="17972" spans="17:17">
      <c r="Q17972" s="30"/>
    </row>
    <row r="17973" spans="17:17">
      <c r="Q17973" s="30"/>
    </row>
    <row r="17974" spans="17:17">
      <c r="Q17974" s="30"/>
    </row>
    <row r="17975" spans="17:17">
      <c r="Q17975" s="30"/>
    </row>
    <row r="17976" spans="17:17">
      <c r="Q17976" s="30"/>
    </row>
    <row r="17977" spans="17:17">
      <c r="Q17977" s="30"/>
    </row>
    <row r="17978" spans="17:17">
      <c r="Q17978" s="30"/>
    </row>
    <row r="17979" spans="17:17">
      <c r="Q17979" s="30"/>
    </row>
    <row r="17980" spans="17:17">
      <c r="Q17980" s="30"/>
    </row>
    <row r="17981" spans="17:17">
      <c r="Q17981" s="30"/>
    </row>
    <row r="17982" spans="17:17">
      <c r="Q17982" s="30"/>
    </row>
    <row r="17983" spans="17:17">
      <c r="Q17983" s="30"/>
    </row>
    <row r="17984" spans="17:17">
      <c r="Q17984" s="30"/>
    </row>
    <row r="17985" spans="17:17">
      <c r="Q17985" s="30"/>
    </row>
    <row r="17986" spans="17:17">
      <c r="Q17986" s="30"/>
    </row>
    <row r="17987" spans="17:17">
      <c r="Q17987" s="30"/>
    </row>
    <row r="17988" spans="17:17">
      <c r="Q17988" s="30"/>
    </row>
    <row r="17989" spans="17:17">
      <c r="Q17989" s="30"/>
    </row>
    <row r="17990" spans="17:17">
      <c r="Q17990" s="30"/>
    </row>
    <row r="17991" spans="17:17">
      <c r="Q17991" s="30"/>
    </row>
    <row r="17992" spans="17:17">
      <c r="Q17992" s="30"/>
    </row>
    <row r="17993" spans="17:17">
      <c r="Q17993" s="30"/>
    </row>
    <row r="17994" spans="17:17">
      <c r="Q17994" s="30"/>
    </row>
    <row r="17995" spans="17:17">
      <c r="Q17995" s="30"/>
    </row>
    <row r="17996" spans="17:17">
      <c r="Q17996" s="30"/>
    </row>
    <row r="17997" spans="17:17">
      <c r="Q17997" s="30"/>
    </row>
    <row r="17998" spans="17:17">
      <c r="Q17998" s="30"/>
    </row>
    <row r="17999" spans="17:17">
      <c r="Q17999" s="30"/>
    </row>
    <row r="18000" spans="17:17">
      <c r="Q18000" s="30"/>
    </row>
    <row r="18001" spans="17:17">
      <c r="Q18001" s="30"/>
    </row>
    <row r="18002" spans="17:17">
      <c r="Q18002" s="30"/>
    </row>
    <row r="18003" spans="17:17">
      <c r="Q18003" s="30"/>
    </row>
    <row r="18004" spans="17:17">
      <c r="Q18004" s="30"/>
    </row>
    <row r="18005" spans="17:17">
      <c r="Q18005" s="30"/>
    </row>
    <row r="18006" spans="17:17">
      <c r="Q18006" s="30"/>
    </row>
    <row r="18007" spans="17:17">
      <c r="Q18007" s="30"/>
    </row>
    <row r="18008" spans="17:17">
      <c r="Q18008" s="30"/>
    </row>
    <row r="18009" spans="17:17">
      <c r="Q18009" s="30"/>
    </row>
    <row r="18010" spans="17:17">
      <c r="Q18010" s="30"/>
    </row>
    <row r="18011" spans="17:17">
      <c r="Q18011" s="30"/>
    </row>
    <row r="18012" spans="17:17">
      <c r="Q18012" s="30"/>
    </row>
    <row r="18013" spans="17:17">
      <c r="Q18013" s="30"/>
    </row>
    <row r="18014" spans="17:17">
      <c r="Q18014" s="30"/>
    </row>
    <row r="18015" spans="17:17">
      <c r="Q18015" s="30"/>
    </row>
    <row r="18016" spans="17:17">
      <c r="Q18016" s="30"/>
    </row>
    <row r="18017" spans="17:17">
      <c r="Q18017" s="30"/>
    </row>
    <row r="18018" spans="17:17">
      <c r="Q18018" s="30"/>
    </row>
    <row r="18019" spans="17:17">
      <c r="Q18019" s="30"/>
    </row>
    <row r="18020" spans="17:17">
      <c r="Q18020" s="30"/>
    </row>
    <row r="18021" spans="17:17">
      <c r="Q18021" s="30"/>
    </row>
    <row r="18022" spans="17:17">
      <c r="Q18022" s="30"/>
    </row>
    <row r="18023" spans="17:17">
      <c r="Q18023" s="30"/>
    </row>
    <row r="18024" spans="17:17">
      <c r="Q18024" s="30"/>
    </row>
    <row r="18025" spans="17:17">
      <c r="Q18025" s="30"/>
    </row>
    <row r="18026" spans="17:17">
      <c r="Q18026" s="30"/>
    </row>
    <row r="18027" spans="17:17">
      <c r="Q18027" s="30"/>
    </row>
    <row r="18028" spans="17:17">
      <c r="Q18028" s="30"/>
    </row>
    <row r="18029" spans="17:17">
      <c r="Q18029" s="30"/>
    </row>
    <row r="18030" spans="17:17">
      <c r="Q18030" s="30"/>
    </row>
    <row r="18031" spans="17:17">
      <c r="Q18031" s="30"/>
    </row>
    <row r="18032" spans="17:17">
      <c r="Q18032" s="30"/>
    </row>
    <row r="18033" spans="17:17">
      <c r="Q18033" s="30"/>
    </row>
    <row r="18034" spans="17:17">
      <c r="Q18034" s="30"/>
    </row>
    <row r="18035" spans="17:17">
      <c r="Q18035" s="30"/>
    </row>
    <row r="18036" spans="17:17">
      <c r="Q18036" s="30"/>
    </row>
    <row r="18037" spans="17:17">
      <c r="Q18037" s="30"/>
    </row>
    <row r="18038" spans="17:17">
      <c r="Q18038" s="30"/>
    </row>
    <row r="18039" spans="17:17">
      <c r="Q18039" s="30"/>
    </row>
    <row r="18040" spans="17:17">
      <c r="Q18040" s="30"/>
    </row>
    <row r="18041" spans="17:17">
      <c r="Q18041" s="30"/>
    </row>
    <row r="18042" spans="17:17">
      <c r="Q18042" s="30"/>
    </row>
    <row r="18043" spans="17:17">
      <c r="Q18043" s="30"/>
    </row>
    <row r="18044" spans="17:17">
      <c r="Q18044" s="30"/>
    </row>
    <row r="18045" spans="17:17">
      <c r="Q18045" s="30"/>
    </row>
    <row r="18046" spans="17:17">
      <c r="Q18046" s="30"/>
    </row>
    <row r="18047" spans="17:17">
      <c r="Q18047" s="30"/>
    </row>
    <row r="18048" spans="17:17">
      <c r="Q18048" s="30"/>
    </row>
    <row r="18049" spans="17:17">
      <c r="Q18049" s="30"/>
    </row>
    <row r="18050" spans="17:17">
      <c r="Q18050" s="30"/>
    </row>
    <row r="18051" spans="17:17">
      <c r="Q18051" s="30"/>
    </row>
    <row r="18052" spans="17:17">
      <c r="Q18052" s="30"/>
    </row>
    <row r="18053" spans="17:17">
      <c r="Q18053" s="30"/>
    </row>
    <row r="18054" spans="17:17">
      <c r="Q18054" s="30"/>
    </row>
    <row r="18055" spans="17:17">
      <c r="Q18055" s="30"/>
    </row>
    <row r="18056" spans="17:17">
      <c r="Q18056" s="30"/>
    </row>
    <row r="18057" spans="17:17">
      <c r="Q18057" s="30"/>
    </row>
    <row r="18058" spans="17:17">
      <c r="Q18058" s="30"/>
    </row>
    <row r="18059" spans="17:17">
      <c r="Q18059" s="30"/>
    </row>
    <row r="18060" spans="17:17">
      <c r="Q18060" s="30"/>
    </row>
    <row r="18061" spans="17:17">
      <c r="Q18061" s="30"/>
    </row>
    <row r="18062" spans="17:17">
      <c r="Q18062" s="30"/>
    </row>
    <row r="18063" spans="17:17">
      <c r="Q18063" s="30"/>
    </row>
    <row r="18064" spans="17:17">
      <c r="Q18064" s="30"/>
    </row>
    <row r="18065" spans="17:17">
      <c r="Q18065" s="30"/>
    </row>
    <row r="18066" spans="17:17">
      <c r="Q18066" s="30"/>
    </row>
    <row r="18067" spans="17:17">
      <c r="Q18067" s="30"/>
    </row>
    <row r="18068" spans="17:17">
      <c r="Q18068" s="30"/>
    </row>
    <row r="18069" spans="17:17">
      <c r="Q18069" s="30"/>
    </row>
    <row r="18070" spans="17:17">
      <c r="Q18070" s="30"/>
    </row>
    <row r="18071" spans="17:17">
      <c r="Q18071" s="30"/>
    </row>
    <row r="18072" spans="17:17">
      <c r="Q18072" s="30"/>
    </row>
    <row r="18073" spans="17:17">
      <c r="Q18073" s="30"/>
    </row>
    <row r="18074" spans="17:17">
      <c r="Q18074" s="30"/>
    </row>
    <row r="18075" spans="17:17">
      <c r="Q18075" s="30"/>
    </row>
    <row r="18076" spans="17:17">
      <c r="Q18076" s="30"/>
    </row>
    <row r="18077" spans="17:17">
      <c r="Q18077" s="30"/>
    </row>
    <row r="18078" spans="17:17">
      <c r="Q18078" s="30"/>
    </row>
    <row r="18079" spans="17:17">
      <c r="Q18079" s="30"/>
    </row>
    <row r="18080" spans="17:17">
      <c r="Q18080" s="30"/>
    </row>
    <row r="18081" spans="17:17">
      <c r="Q18081" s="30"/>
    </row>
    <row r="18082" spans="17:17">
      <c r="Q18082" s="30"/>
    </row>
    <row r="18083" spans="17:17">
      <c r="Q18083" s="30"/>
    </row>
    <row r="18084" spans="17:17">
      <c r="Q18084" s="30"/>
    </row>
    <row r="18085" spans="17:17">
      <c r="Q18085" s="30"/>
    </row>
    <row r="18086" spans="17:17">
      <c r="Q18086" s="30"/>
    </row>
    <row r="18087" spans="17:17">
      <c r="Q18087" s="30"/>
    </row>
    <row r="18088" spans="17:17">
      <c r="Q18088" s="30"/>
    </row>
    <row r="18089" spans="17:17">
      <c r="Q18089" s="30"/>
    </row>
    <row r="18090" spans="17:17">
      <c r="Q18090" s="30"/>
    </row>
    <row r="18091" spans="17:17">
      <c r="Q18091" s="30"/>
    </row>
    <row r="18092" spans="17:17">
      <c r="Q18092" s="30"/>
    </row>
    <row r="18093" spans="17:17">
      <c r="Q18093" s="30"/>
    </row>
    <row r="18094" spans="17:17">
      <c r="Q18094" s="30"/>
    </row>
    <row r="18095" spans="17:17">
      <c r="Q18095" s="30"/>
    </row>
    <row r="18096" spans="17:17">
      <c r="Q18096" s="30"/>
    </row>
    <row r="18097" spans="17:17">
      <c r="Q18097" s="30"/>
    </row>
    <row r="18098" spans="17:17">
      <c r="Q18098" s="30"/>
    </row>
    <row r="18099" spans="17:17">
      <c r="Q18099" s="30"/>
    </row>
    <row r="18100" spans="17:17">
      <c r="Q18100" s="30"/>
    </row>
    <row r="18101" spans="17:17">
      <c r="Q18101" s="30"/>
    </row>
    <row r="18102" spans="17:17">
      <c r="Q18102" s="30"/>
    </row>
    <row r="18103" spans="17:17">
      <c r="Q18103" s="30"/>
    </row>
    <row r="18104" spans="17:17">
      <c r="Q18104" s="30"/>
    </row>
    <row r="18105" spans="17:17">
      <c r="Q18105" s="30"/>
    </row>
    <row r="18106" spans="17:17">
      <c r="Q18106" s="30"/>
    </row>
    <row r="18107" spans="17:17">
      <c r="Q18107" s="30"/>
    </row>
    <row r="18108" spans="17:17">
      <c r="Q18108" s="30"/>
    </row>
    <row r="18109" spans="17:17">
      <c r="Q18109" s="30"/>
    </row>
    <row r="18110" spans="17:17">
      <c r="Q18110" s="30"/>
    </row>
    <row r="18111" spans="17:17">
      <c r="Q18111" s="30"/>
    </row>
    <row r="18112" spans="17:17">
      <c r="Q18112" s="30"/>
    </row>
    <row r="18113" spans="17:17">
      <c r="Q18113" s="30"/>
    </row>
    <row r="18114" spans="17:17">
      <c r="Q18114" s="30"/>
    </row>
    <row r="18115" spans="17:17">
      <c r="Q18115" s="30"/>
    </row>
    <row r="18116" spans="17:17">
      <c r="Q18116" s="30"/>
    </row>
    <row r="18117" spans="17:17">
      <c r="Q18117" s="30"/>
    </row>
    <row r="18118" spans="17:17">
      <c r="Q18118" s="30"/>
    </row>
    <row r="18119" spans="17:17">
      <c r="Q18119" s="30"/>
    </row>
    <row r="18120" spans="17:17">
      <c r="Q18120" s="30"/>
    </row>
    <row r="18121" spans="17:17">
      <c r="Q18121" s="30"/>
    </row>
    <row r="18122" spans="17:17">
      <c r="Q18122" s="30"/>
    </row>
    <row r="18123" spans="17:17">
      <c r="Q18123" s="30"/>
    </row>
    <row r="18124" spans="17:17">
      <c r="Q18124" s="30"/>
    </row>
    <row r="18125" spans="17:17">
      <c r="Q18125" s="30"/>
    </row>
    <row r="18126" spans="17:17">
      <c r="Q18126" s="30"/>
    </row>
    <row r="18127" spans="17:17">
      <c r="Q18127" s="30"/>
    </row>
    <row r="18128" spans="17:17">
      <c r="Q18128" s="30"/>
    </row>
    <row r="18129" spans="17:17">
      <c r="Q18129" s="30"/>
    </row>
    <row r="18130" spans="17:17">
      <c r="Q18130" s="30"/>
    </row>
    <row r="18131" spans="17:17">
      <c r="Q18131" s="30"/>
    </row>
    <row r="18132" spans="17:17">
      <c r="Q18132" s="30"/>
    </row>
    <row r="18133" spans="17:17">
      <c r="Q18133" s="30"/>
    </row>
    <row r="18134" spans="17:17">
      <c r="Q18134" s="30"/>
    </row>
    <row r="18135" spans="17:17">
      <c r="Q18135" s="30"/>
    </row>
    <row r="18136" spans="17:17">
      <c r="Q18136" s="30"/>
    </row>
    <row r="18137" spans="17:17">
      <c r="Q18137" s="30"/>
    </row>
    <row r="18138" spans="17:17">
      <c r="Q18138" s="30"/>
    </row>
    <row r="18139" spans="17:17">
      <c r="Q18139" s="30"/>
    </row>
    <row r="18140" spans="17:17">
      <c r="Q18140" s="30"/>
    </row>
    <row r="18141" spans="17:17">
      <c r="Q18141" s="30"/>
    </row>
    <row r="18142" spans="17:17">
      <c r="Q18142" s="30"/>
    </row>
    <row r="18143" spans="17:17">
      <c r="Q18143" s="30"/>
    </row>
    <row r="18144" spans="17:17">
      <c r="Q18144" s="30"/>
    </row>
    <row r="18145" spans="17:17">
      <c r="Q18145" s="30"/>
    </row>
    <row r="18146" spans="17:17">
      <c r="Q18146" s="30"/>
    </row>
    <row r="18147" spans="17:17">
      <c r="Q18147" s="30"/>
    </row>
    <row r="18148" spans="17:17">
      <c r="Q18148" s="30"/>
    </row>
    <row r="18149" spans="17:17">
      <c r="Q18149" s="30"/>
    </row>
    <row r="18150" spans="17:17">
      <c r="Q18150" s="30"/>
    </row>
    <row r="18151" spans="17:17">
      <c r="Q18151" s="30"/>
    </row>
    <row r="18152" spans="17:17">
      <c r="Q18152" s="30"/>
    </row>
    <row r="18153" spans="17:17">
      <c r="Q18153" s="30"/>
    </row>
    <row r="18154" spans="17:17">
      <c r="Q18154" s="30"/>
    </row>
    <row r="18155" spans="17:17">
      <c r="Q18155" s="30"/>
    </row>
    <row r="18156" spans="17:17">
      <c r="Q18156" s="30"/>
    </row>
    <row r="18157" spans="17:17">
      <c r="Q18157" s="30"/>
    </row>
    <row r="18158" spans="17:17">
      <c r="Q18158" s="30"/>
    </row>
    <row r="18159" spans="17:17">
      <c r="Q18159" s="30"/>
    </row>
    <row r="18160" spans="17:17">
      <c r="Q18160" s="30"/>
    </row>
    <row r="18161" spans="17:17">
      <c r="Q18161" s="30"/>
    </row>
    <row r="18162" spans="17:17">
      <c r="Q18162" s="30"/>
    </row>
    <row r="18163" spans="17:17">
      <c r="Q18163" s="30"/>
    </row>
    <row r="18164" spans="17:17">
      <c r="Q18164" s="30"/>
    </row>
    <row r="18165" spans="17:17">
      <c r="Q18165" s="30"/>
    </row>
    <row r="18166" spans="17:17">
      <c r="Q18166" s="30"/>
    </row>
    <row r="18167" spans="17:17">
      <c r="Q18167" s="30"/>
    </row>
    <row r="18168" spans="17:17">
      <c r="Q18168" s="30"/>
    </row>
    <row r="18169" spans="17:17">
      <c r="Q18169" s="30"/>
    </row>
    <row r="18170" spans="17:17">
      <c r="Q18170" s="30"/>
    </row>
    <row r="18171" spans="17:17">
      <c r="Q18171" s="30"/>
    </row>
    <row r="18172" spans="17:17">
      <c r="Q18172" s="30"/>
    </row>
    <row r="18173" spans="17:17">
      <c r="Q18173" s="30"/>
    </row>
    <row r="18174" spans="17:17">
      <c r="Q18174" s="30"/>
    </row>
    <row r="18175" spans="17:17">
      <c r="Q18175" s="30"/>
    </row>
    <row r="18176" spans="17:17">
      <c r="Q18176" s="30"/>
    </row>
    <row r="18177" spans="17:17">
      <c r="Q18177" s="30"/>
    </row>
    <row r="18178" spans="17:17">
      <c r="Q18178" s="30"/>
    </row>
    <row r="18179" spans="17:17">
      <c r="Q18179" s="30"/>
    </row>
    <row r="18180" spans="17:17">
      <c r="Q18180" s="30"/>
    </row>
    <row r="18181" spans="17:17">
      <c r="Q18181" s="30"/>
    </row>
    <row r="18182" spans="17:17">
      <c r="Q18182" s="30"/>
    </row>
    <row r="18183" spans="17:17">
      <c r="Q18183" s="30"/>
    </row>
    <row r="18184" spans="17:17">
      <c r="Q18184" s="30"/>
    </row>
    <row r="18185" spans="17:17">
      <c r="Q18185" s="30"/>
    </row>
    <row r="18186" spans="17:17">
      <c r="Q18186" s="30"/>
    </row>
    <row r="18187" spans="17:17">
      <c r="Q18187" s="30"/>
    </row>
    <row r="18188" spans="17:17">
      <c r="Q18188" s="30"/>
    </row>
    <row r="18189" spans="17:17">
      <c r="Q18189" s="30"/>
    </row>
    <row r="18190" spans="17:17">
      <c r="Q18190" s="30"/>
    </row>
    <row r="18191" spans="17:17">
      <c r="Q18191" s="30"/>
    </row>
    <row r="18192" spans="17:17">
      <c r="Q18192" s="30"/>
    </row>
    <row r="18193" spans="17:17">
      <c r="Q18193" s="30"/>
    </row>
    <row r="18194" spans="17:17">
      <c r="Q18194" s="30"/>
    </row>
    <row r="18195" spans="17:17">
      <c r="Q18195" s="30"/>
    </row>
    <row r="18196" spans="17:17">
      <c r="Q18196" s="30"/>
    </row>
    <row r="18197" spans="17:17">
      <c r="Q18197" s="30"/>
    </row>
    <row r="18198" spans="17:17">
      <c r="Q18198" s="30"/>
    </row>
    <row r="18199" spans="17:17">
      <c r="Q18199" s="30"/>
    </row>
    <row r="18200" spans="17:17">
      <c r="Q18200" s="30"/>
    </row>
    <row r="18201" spans="17:17">
      <c r="Q18201" s="30"/>
    </row>
    <row r="18202" spans="17:17">
      <c r="Q18202" s="30"/>
    </row>
    <row r="18203" spans="17:17">
      <c r="Q18203" s="30"/>
    </row>
    <row r="18204" spans="17:17">
      <c r="Q18204" s="30"/>
    </row>
    <row r="18205" spans="17:17">
      <c r="Q18205" s="30"/>
    </row>
    <row r="18206" spans="17:17">
      <c r="Q18206" s="30"/>
    </row>
    <row r="18207" spans="17:17">
      <c r="Q18207" s="30"/>
    </row>
    <row r="18208" spans="17:17">
      <c r="Q18208" s="30"/>
    </row>
    <row r="18209" spans="17:17">
      <c r="Q18209" s="30"/>
    </row>
    <row r="18210" spans="17:17">
      <c r="Q18210" s="30"/>
    </row>
    <row r="18211" spans="17:17">
      <c r="Q18211" s="30"/>
    </row>
    <row r="18212" spans="17:17">
      <c r="Q18212" s="30"/>
    </row>
    <row r="18213" spans="17:17">
      <c r="Q18213" s="30"/>
    </row>
    <row r="18214" spans="17:17">
      <c r="Q18214" s="30"/>
    </row>
    <row r="18215" spans="17:17">
      <c r="Q18215" s="30"/>
    </row>
    <row r="18216" spans="17:17">
      <c r="Q18216" s="30"/>
    </row>
    <row r="18217" spans="17:17">
      <c r="Q18217" s="30"/>
    </row>
    <row r="18218" spans="17:17">
      <c r="Q18218" s="30"/>
    </row>
    <row r="18219" spans="17:17">
      <c r="Q18219" s="30"/>
    </row>
    <row r="18220" spans="17:17">
      <c r="Q18220" s="30"/>
    </row>
    <row r="18221" spans="17:17">
      <c r="Q18221" s="30"/>
    </row>
    <row r="18222" spans="17:17">
      <c r="Q18222" s="30"/>
    </row>
    <row r="18223" spans="17:17">
      <c r="Q18223" s="30"/>
    </row>
    <row r="18224" spans="17:17">
      <c r="Q18224" s="30"/>
    </row>
    <row r="18225" spans="17:17">
      <c r="Q18225" s="30"/>
    </row>
    <row r="18226" spans="17:17">
      <c r="Q18226" s="30"/>
    </row>
    <row r="18227" spans="17:17">
      <c r="Q18227" s="30"/>
    </row>
    <row r="18228" spans="17:17">
      <c r="Q18228" s="30"/>
    </row>
    <row r="18229" spans="17:17">
      <c r="Q18229" s="30"/>
    </row>
    <row r="18230" spans="17:17">
      <c r="Q18230" s="30"/>
    </row>
    <row r="18231" spans="17:17">
      <c r="Q18231" s="30"/>
    </row>
    <row r="18232" spans="17:17">
      <c r="Q18232" s="30"/>
    </row>
    <row r="18233" spans="17:17">
      <c r="Q18233" s="30"/>
    </row>
    <row r="18234" spans="17:17">
      <c r="Q18234" s="30"/>
    </row>
    <row r="18235" spans="17:17">
      <c r="Q18235" s="30"/>
    </row>
    <row r="18236" spans="17:17">
      <c r="Q18236" s="30"/>
    </row>
    <row r="18237" spans="17:17">
      <c r="Q18237" s="30"/>
    </row>
    <row r="18238" spans="17:17">
      <c r="Q18238" s="30"/>
    </row>
    <row r="18239" spans="17:17">
      <c r="Q18239" s="30"/>
    </row>
    <row r="18240" spans="17:17">
      <c r="Q18240" s="30"/>
    </row>
    <row r="18241" spans="17:17">
      <c r="Q18241" s="30"/>
    </row>
    <row r="18242" spans="17:17">
      <c r="Q18242" s="30"/>
    </row>
    <row r="18243" spans="17:17">
      <c r="Q18243" s="30"/>
    </row>
    <row r="18244" spans="17:17">
      <c r="Q18244" s="30"/>
    </row>
    <row r="18245" spans="17:17">
      <c r="Q18245" s="30"/>
    </row>
    <row r="18246" spans="17:17">
      <c r="Q18246" s="30"/>
    </row>
    <row r="18247" spans="17:17">
      <c r="Q18247" s="30"/>
    </row>
    <row r="18248" spans="17:17">
      <c r="Q18248" s="30"/>
    </row>
    <row r="18249" spans="17:17">
      <c r="Q18249" s="30"/>
    </row>
    <row r="18250" spans="17:17">
      <c r="Q18250" s="30"/>
    </row>
    <row r="18251" spans="17:17">
      <c r="Q18251" s="30"/>
    </row>
    <row r="18252" spans="17:17">
      <c r="Q18252" s="30"/>
    </row>
    <row r="18253" spans="17:17">
      <c r="Q18253" s="30"/>
    </row>
    <row r="18254" spans="17:17">
      <c r="Q18254" s="30"/>
    </row>
    <row r="18255" spans="17:17">
      <c r="Q18255" s="30"/>
    </row>
    <row r="18256" spans="17:17">
      <c r="Q18256" s="30"/>
    </row>
    <row r="18257" spans="17:17">
      <c r="Q18257" s="30"/>
    </row>
    <row r="18258" spans="17:17">
      <c r="Q18258" s="30"/>
    </row>
    <row r="18259" spans="17:17">
      <c r="Q18259" s="30"/>
    </row>
    <row r="18260" spans="17:17">
      <c r="Q18260" s="30"/>
    </row>
    <row r="18261" spans="17:17">
      <c r="Q18261" s="30"/>
    </row>
    <row r="18262" spans="17:17">
      <c r="Q18262" s="30"/>
    </row>
    <row r="18263" spans="17:17">
      <c r="Q18263" s="30"/>
    </row>
    <row r="18264" spans="17:17">
      <c r="Q18264" s="30"/>
    </row>
    <row r="18265" spans="17:17">
      <c r="Q18265" s="30"/>
    </row>
    <row r="18266" spans="17:17">
      <c r="Q18266" s="30"/>
    </row>
    <row r="18267" spans="17:17">
      <c r="Q18267" s="30"/>
    </row>
    <row r="18268" spans="17:17">
      <c r="Q18268" s="30"/>
    </row>
    <row r="18269" spans="17:17">
      <c r="Q18269" s="30"/>
    </row>
    <row r="18270" spans="17:17">
      <c r="Q18270" s="30"/>
    </row>
    <row r="18271" spans="17:17">
      <c r="Q18271" s="30"/>
    </row>
    <row r="18272" spans="17:17">
      <c r="Q18272" s="30"/>
    </row>
    <row r="18273" spans="17:17">
      <c r="Q18273" s="30"/>
    </row>
    <row r="18274" spans="17:17">
      <c r="Q18274" s="30"/>
    </row>
    <row r="18275" spans="17:17">
      <c r="Q18275" s="30"/>
    </row>
    <row r="18276" spans="17:17">
      <c r="Q18276" s="30"/>
    </row>
    <row r="18277" spans="17:17">
      <c r="Q18277" s="30"/>
    </row>
    <row r="18278" spans="17:17">
      <c r="Q18278" s="30"/>
    </row>
    <row r="18279" spans="17:17">
      <c r="Q18279" s="30"/>
    </row>
    <row r="18280" spans="17:17">
      <c r="Q18280" s="30"/>
    </row>
    <row r="18281" spans="17:17">
      <c r="Q18281" s="30"/>
    </row>
    <row r="18282" spans="17:17">
      <c r="Q18282" s="30"/>
    </row>
    <row r="18283" spans="17:17">
      <c r="Q18283" s="30"/>
    </row>
    <row r="18284" spans="17:17">
      <c r="Q18284" s="30"/>
    </row>
    <row r="18285" spans="17:17">
      <c r="Q18285" s="30"/>
    </row>
    <row r="18286" spans="17:17">
      <c r="Q18286" s="30"/>
    </row>
    <row r="18287" spans="17:17">
      <c r="Q18287" s="30"/>
    </row>
    <row r="18288" spans="17:17">
      <c r="Q18288" s="30"/>
    </row>
    <row r="18289" spans="17:17">
      <c r="Q18289" s="30"/>
    </row>
    <row r="18290" spans="17:17">
      <c r="Q18290" s="30"/>
    </row>
    <row r="18291" spans="17:17">
      <c r="Q18291" s="30"/>
    </row>
    <row r="18292" spans="17:17">
      <c r="Q18292" s="30"/>
    </row>
    <row r="18293" spans="17:17">
      <c r="Q18293" s="30"/>
    </row>
    <row r="18294" spans="17:17">
      <c r="Q18294" s="30"/>
    </row>
    <row r="18295" spans="17:17">
      <c r="Q18295" s="30"/>
    </row>
    <row r="18296" spans="17:17">
      <c r="Q18296" s="30"/>
    </row>
    <row r="18297" spans="17:17">
      <c r="Q18297" s="30"/>
    </row>
    <row r="18298" spans="17:17">
      <c r="Q18298" s="30"/>
    </row>
    <row r="18299" spans="17:17">
      <c r="Q18299" s="30"/>
    </row>
    <row r="18300" spans="17:17">
      <c r="Q18300" s="30"/>
    </row>
    <row r="18301" spans="17:17">
      <c r="Q18301" s="30"/>
    </row>
    <row r="18302" spans="17:17">
      <c r="Q18302" s="30"/>
    </row>
    <row r="18303" spans="17:17">
      <c r="Q18303" s="30"/>
    </row>
    <row r="18304" spans="17:17">
      <c r="Q18304" s="30"/>
    </row>
    <row r="18305" spans="17:17">
      <c r="Q18305" s="30"/>
    </row>
    <row r="18306" spans="17:17">
      <c r="Q18306" s="30"/>
    </row>
    <row r="18307" spans="17:17">
      <c r="Q18307" s="30"/>
    </row>
    <row r="18308" spans="17:17">
      <c r="Q18308" s="30"/>
    </row>
    <row r="18309" spans="17:17">
      <c r="Q18309" s="30"/>
    </row>
    <row r="18310" spans="17:17">
      <c r="Q18310" s="30"/>
    </row>
    <row r="18311" spans="17:17">
      <c r="Q18311" s="30"/>
    </row>
    <row r="18312" spans="17:17">
      <c r="Q18312" s="30"/>
    </row>
    <row r="18313" spans="17:17">
      <c r="Q18313" s="30"/>
    </row>
    <row r="18314" spans="17:17">
      <c r="Q18314" s="30"/>
    </row>
    <row r="18315" spans="17:17">
      <c r="Q18315" s="30"/>
    </row>
    <row r="18316" spans="17:17">
      <c r="Q18316" s="30"/>
    </row>
    <row r="18317" spans="17:17">
      <c r="Q18317" s="30"/>
    </row>
    <row r="18318" spans="17:17">
      <c r="Q18318" s="30"/>
    </row>
    <row r="18319" spans="17:17">
      <c r="Q18319" s="30"/>
    </row>
    <row r="18320" spans="17:17">
      <c r="Q18320" s="30"/>
    </row>
    <row r="18321" spans="17:17">
      <c r="Q18321" s="30"/>
    </row>
    <row r="18322" spans="17:17">
      <c r="Q18322" s="30"/>
    </row>
    <row r="18323" spans="17:17">
      <c r="Q18323" s="30"/>
    </row>
    <row r="18324" spans="17:17">
      <c r="Q18324" s="30"/>
    </row>
    <row r="18325" spans="17:17">
      <c r="Q18325" s="30"/>
    </row>
    <row r="18326" spans="17:17">
      <c r="Q18326" s="30"/>
    </row>
    <row r="18327" spans="17:17">
      <c r="Q18327" s="30"/>
    </row>
    <row r="18328" spans="17:17">
      <c r="Q18328" s="30"/>
    </row>
    <row r="18329" spans="17:17">
      <c r="Q18329" s="30"/>
    </row>
    <row r="18330" spans="17:17">
      <c r="Q18330" s="30"/>
    </row>
    <row r="18331" spans="17:17">
      <c r="Q18331" s="30"/>
    </row>
    <row r="18332" spans="17:17">
      <c r="Q18332" s="30"/>
    </row>
    <row r="18333" spans="17:17">
      <c r="Q18333" s="30"/>
    </row>
    <row r="18334" spans="17:17">
      <c r="Q18334" s="30"/>
    </row>
    <row r="18335" spans="17:17">
      <c r="Q18335" s="30"/>
    </row>
    <row r="18336" spans="17:17">
      <c r="Q18336" s="30"/>
    </row>
    <row r="18337" spans="17:17">
      <c r="Q18337" s="30"/>
    </row>
    <row r="18338" spans="17:17">
      <c r="Q18338" s="30"/>
    </row>
    <row r="18339" spans="17:17">
      <c r="Q18339" s="30"/>
    </row>
    <row r="18340" spans="17:17">
      <c r="Q18340" s="30"/>
    </row>
    <row r="18341" spans="17:17">
      <c r="Q18341" s="30"/>
    </row>
    <row r="18342" spans="17:17">
      <c r="Q18342" s="30"/>
    </row>
    <row r="18343" spans="17:17">
      <c r="Q18343" s="30"/>
    </row>
    <row r="18344" spans="17:17">
      <c r="Q18344" s="30"/>
    </row>
    <row r="18345" spans="17:17">
      <c r="Q18345" s="30"/>
    </row>
    <row r="18346" spans="17:17">
      <c r="Q18346" s="30"/>
    </row>
    <row r="18347" spans="17:17">
      <c r="Q18347" s="30"/>
    </row>
    <row r="18348" spans="17:17">
      <c r="Q18348" s="30"/>
    </row>
    <row r="18349" spans="17:17">
      <c r="Q18349" s="30"/>
    </row>
    <row r="18350" spans="17:17">
      <c r="Q18350" s="30"/>
    </row>
    <row r="18351" spans="17:17">
      <c r="Q18351" s="30"/>
    </row>
    <row r="18352" spans="17:17">
      <c r="Q18352" s="30"/>
    </row>
    <row r="18353" spans="17:17">
      <c r="Q18353" s="30"/>
    </row>
    <row r="18354" spans="17:17">
      <c r="Q18354" s="30"/>
    </row>
    <row r="18355" spans="17:17">
      <c r="Q18355" s="30"/>
    </row>
    <row r="18356" spans="17:17">
      <c r="Q18356" s="30"/>
    </row>
    <row r="18357" spans="17:17">
      <c r="Q18357" s="30"/>
    </row>
    <row r="18358" spans="17:17">
      <c r="Q18358" s="30"/>
    </row>
    <row r="18359" spans="17:17">
      <c r="Q18359" s="30"/>
    </row>
    <row r="18360" spans="17:17">
      <c r="Q18360" s="30"/>
    </row>
    <row r="18361" spans="17:17">
      <c r="Q18361" s="30"/>
    </row>
    <row r="18362" spans="17:17">
      <c r="Q18362" s="30"/>
    </row>
    <row r="18363" spans="17:17">
      <c r="Q18363" s="30"/>
    </row>
    <row r="18364" spans="17:17">
      <c r="Q18364" s="30"/>
    </row>
    <row r="18365" spans="17:17">
      <c r="Q18365" s="30"/>
    </row>
    <row r="18366" spans="17:17">
      <c r="Q18366" s="30"/>
    </row>
    <row r="18367" spans="17:17">
      <c r="Q18367" s="30"/>
    </row>
    <row r="18368" spans="17:17">
      <c r="Q18368" s="30"/>
    </row>
    <row r="18369" spans="17:17">
      <c r="Q18369" s="30"/>
    </row>
    <row r="18370" spans="17:17">
      <c r="Q18370" s="30"/>
    </row>
    <row r="18371" spans="17:17">
      <c r="Q18371" s="30"/>
    </row>
    <row r="18372" spans="17:17">
      <c r="Q18372" s="30"/>
    </row>
    <row r="18373" spans="17:17">
      <c r="Q18373" s="30"/>
    </row>
    <row r="18374" spans="17:17">
      <c r="Q18374" s="30"/>
    </row>
    <row r="18375" spans="17:17">
      <c r="Q18375" s="30"/>
    </row>
    <row r="18376" spans="17:17">
      <c r="Q18376" s="30"/>
    </row>
    <row r="18377" spans="17:17">
      <c r="Q18377" s="30"/>
    </row>
    <row r="18378" spans="17:17">
      <c r="Q18378" s="30"/>
    </row>
    <row r="18379" spans="17:17">
      <c r="Q18379" s="30"/>
    </row>
    <row r="18380" spans="17:17">
      <c r="Q18380" s="30"/>
    </row>
    <row r="18381" spans="17:17">
      <c r="Q18381" s="30"/>
    </row>
    <row r="18382" spans="17:17">
      <c r="Q18382" s="30"/>
    </row>
    <row r="18383" spans="17:17">
      <c r="Q18383" s="30"/>
    </row>
    <row r="18384" spans="17:17">
      <c r="Q18384" s="30"/>
    </row>
    <row r="18385" spans="17:17">
      <c r="Q18385" s="30"/>
    </row>
    <row r="18386" spans="17:17">
      <c r="Q18386" s="30"/>
    </row>
    <row r="18387" spans="17:17">
      <c r="Q18387" s="30"/>
    </row>
    <row r="18388" spans="17:17">
      <c r="Q18388" s="30"/>
    </row>
    <row r="18389" spans="17:17">
      <c r="Q18389" s="30"/>
    </row>
    <row r="18390" spans="17:17">
      <c r="Q18390" s="30"/>
    </row>
    <row r="18391" spans="17:17">
      <c r="Q18391" s="30"/>
    </row>
    <row r="18392" spans="17:17">
      <c r="Q18392" s="30"/>
    </row>
    <row r="18393" spans="17:17">
      <c r="Q18393" s="30"/>
    </row>
    <row r="18394" spans="17:17">
      <c r="Q18394" s="30"/>
    </row>
    <row r="18395" spans="17:17">
      <c r="Q18395" s="30"/>
    </row>
    <row r="18396" spans="17:17">
      <c r="Q18396" s="30"/>
    </row>
    <row r="18397" spans="17:17">
      <c r="Q18397" s="30"/>
    </row>
    <row r="18398" spans="17:17">
      <c r="Q18398" s="30"/>
    </row>
    <row r="18399" spans="17:17">
      <c r="Q18399" s="30"/>
    </row>
    <row r="18400" spans="17:17">
      <c r="Q18400" s="30"/>
    </row>
    <row r="18401" spans="17:17">
      <c r="Q18401" s="30"/>
    </row>
    <row r="18402" spans="17:17">
      <c r="Q18402" s="30"/>
    </row>
    <row r="18403" spans="17:17">
      <c r="Q18403" s="30"/>
    </row>
    <row r="18404" spans="17:17">
      <c r="Q18404" s="30"/>
    </row>
    <row r="18405" spans="17:17">
      <c r="Q18405" s="30"/>
    </row>
    <row r="18406" spans="17:17">
      <c r="Q18406" s="30"/>
    </row>
    <row r="18407" spans="17:17">
      <c r="Q18407" s="30"/>
    </row>
    <row r="18408" spans="17:17">
      <c r="Q18408" s="30"/>
    </row>
    <row r="18409" spans="17:17">
      <c r="Q18409" s="30"/>
    </row>
    <row r="18410" spans="17:17">
      <c r="Q18410" s="30"/>
    </row>
    <row r="18411" spans="17:17">
      <c r="Q18411" s="30"/>
    </row>
    <row r="18412" spans="17:17">
      <c r="Q18412" s="30"/>
    </row>
    <row r="18413" spans="17:17">
      <c r="Q18413" s="30"/>
    </row>
    <row r="18414" spans="17:17">
      <c r="Q18414" s="30"/>
    </row>
    <row r="18415" spans="17:17">
      <c r="Q18415" s="30"/>
    </row>
    <row r="18416" spans="17:17">
      <c r="Q18416" s="30"/>
    </row>
    <row r="18417" spans="17:17">
      <c r="Q18417" s="30"/>
    </row>
    <row r="18418" spans="17:17">
      <c r="Q18418" s="30"/>
    </row>
    <row r="18419" spans="17:17">
      <c r="Q18419" s="30"/>
    </row>
    <row r="18420" spans="17:17">
      <c r="Q18420" s="30"/>
    </row>
    <row r="18421" spans="17:17">
      <c r="Q18421" s="30"/>
    </row>
    <row r="18422" spans="17:17">
      <c r="Q18422" s="30"/>
    </row>
    <row r="18423" spans="17:17">
      <c r="Q18423" s="30"/>
    </row>
    <row r="18424" spans="17:17">
      <c r="Q18424" s="30"/>
    </row>
    <row r="18425" spans="17:17">
      <c r="Q18425" s="30"/>
    </row>
    <row r="18426" spans="17:17">
      <c r="Q18426" s="30"/>
    </row>
    <row r="18427" spans="17:17">
      <c r="Q18427" s="30"/>
    </row>
    <row r="18428" spans="17:17">
      <c r="Q18428" s="30"/>
    </row>
    <row r="18429" spans="17:17">
      <c r="Q18429" s="30"/>
    </row>
    <row r="18430" spans="17:17">
      <c r="Q18430" s="30"/>
    </row>
    <row r="18431" spans="17:17">
      <c r="Q18431" s="30"/>
    </row>
    <row r="18432" spans="17:17">
      <c r="Q18432" s="30"/>
    </row>
    <row r="18433" spans="17:17">
      <c r="Q18433" s="30"/>
    </row>
    <row r="18434" spans="17:17">
      <c r="Q18434" s="30"/>
    </row>
    <row r="18435" spans="17:17">
      <c r="Q18435" s="30"/>
    </row>
    <row r="18436" spans="17:17">
      <c r="Q18436" s="30"/>
    </row>
    <row r="18437" spans="17:17">
      <c r="Q18437" s="30"/>
    </row>
    <row r="18438" spans="17:17">
      <c r="Q18438" s="30"/>
    </row>
    <row r="18439" spans="17:17">
      <c r="Q18439" s="30"/>
    </row>
    <row r="18440" spans="17:17">
      <c r="Q18440" s="30"/>
    </row>
    <row r="18441" spans="17:17">
      <c r="Q18441" s="30"/>
    </row>
    <row r="18442" spans="17:17">
      <c r="Q18442" s="30"/>
    </row>
    <row r="18443" spans="17:17">
      <c r="Q18443" s="30"/>
    </row>
    <row r="18444" spans="17:17">
      <c r="Q18444" s="30"/>
    </row>
    <row r="18445" spans="17:17">
      <c r="Q18445" s="30"/>
    </row>
    <row r="18446" spans="17:17">
      <c r="Q18446" s="30"/>
    </row>
    <row r="18447" spans="17:17">
      <c r="Q18447" s="30"/>
    </row>
    <row r="18448" spans="17:17">
      <c r="Q18448" s="30"/>
    </row>
    <row r="18449" spans="17:17">
      <c r="Q18449" s="30"/>
    </row>
    <row r="18450" spans="17:17">
      <c r="Q18450" s="30"/>
    </row>
    <row r="18451" spans="17:17">
      <c r="Q18451" s="30"/>
    </row>
    <row r="18452" spans="17:17">
      <c r="Q18452" s="30"/>
    </row>
    <row r="18453" spans="17:17">
      <c r="Q18453" s="30"/>
    </row>
    <row r="18454" spans="17:17">
      <c r="Q18454" s="30"/>
    </row>
    <row r="18455" spans="17:17">
      <c r="Q18455" s="30"/>
    </row>
    <row r="18456" spans="17:17">
      <c r="Q18456" s="30"/>
    </row>
    <row r="18457" spans="17:17">
      <c r="Q18457" s="30"/>
    </row>
    <row r="18458" spans="17:17">
      <c r="Q18458" s="30"/>
    </row>
    <row r="18459" spans="17:17">
      <c r="Q18459" s="30"/>
    </row>
    <row r="18460" spans="17:17">
      <c r="Q18460" s="30"/>
    </row>
    <row r="18461" spans="17:17">
      <c r="Q18461" s="30"/>
    </row>
    <row r="18462" spans="17:17">
      <c r="Q18462" s="30"/>
    </row>
    <row r="18463" spans="17:17">
      <c r="Q18463" s="30"/>
    </row>
    <row r="18464" spans="17:17">
      <c r="Q18464" s="30"/>
    </row>
    <row r="18465" spans="17:17">
      <c r="Q18465" s="30"/>
    </row>
    <row r="18466" spans="17:17">
      <c r="Q18466" s="30"/>
    </row>
    <row r="18467" spans="17:17">
      <c r="Q18467" s="30"/>
    </row>
    <row r="18468" spans="17:17">
      <c r="Q18468" s="30"/>
    </row>
    <row r="18469" spans="17:17">
      <c r="Q18469" s="30"/>
    </row>
    <row r="18470" spans="17:17">
      <c r="Q18470" s="30"/>
    </row>
    <row r="18471" spans="17:17">
      <c r="Q18471" s="30"/>
    </row>
    <row r="18472" spans="17:17">
      <c r="Q18472" s="30"/>
    </row>
    <row r="18473" spans="17:17">
      <c r="Q18473" s="30"/>
    </row>
    <row r="18474" spans="17:17">
      <c r="Q18474" s="30"/>
    </row>
    <row r="18475" spans="17:17">
      <c r="Q18475" s="30"/>
    </row>
    <row r="18476" spans="17:17">
      <c r="Q18476" s="30"/>
    </row>
    <row r="18477" spans="17:17">
      <c r="Q18477" s="30"/>
    </row>
    <row r="18478" spans="17:17">
      <c r="Q18478" s="30"/>
    </row>
    <row r="18479" spans="17:17">
      <c r="Q18479" s="30"/>
    </row>
    <row r="18480" spans="17:17">
      <c r="Q18480" s="30"/>
    </row>
    <row r="18481" spans="17:17">
      <c r="Q18481" s="30"/>
    </row>
    <row r="18482" spans="17:17">
      <c r="Q18482" s="30"/>
    </row>
    <row r="18483" spans="17:17">
      <c r="Q18483" s="30"/>
    </row>
    <row r="18484" spans="17:17">
      <c r="Q18484" s="30"/>
    </row>
    <row r="18485" spans="17:17">
      <c r="Q18485" s="30"/>
    </row>
    <row r="18486" spans="17:17">
      <c r="Q18486" s="30"/>
    </row>
    <row r="18487" spans="17:17">
      <c r="Q18487" s="30"/>
    </row>
    <row r="18488" spans="17:17">
      <c r="Q18488" s="30"/>
    </row>
    <row r="18489" spans="17:17">
      <c r="Q18489" s="30"/>
    </row>
    <row r="18490" spans="17:17">
      <c r="Q18490" s="30"/>
    </row>
    <row r="18491" spans="17:17">
      <c r="Q18491" s="30"/>
    </row>
    <row r="18492" spans="17:17">
      <c r="Q18492" s="30"/>
    </row>
    <row r="18493" spans="17:17">
      <c r="Q18493" s="30"/>
    </row>
    <row r="18494" spans="17:17">
      <c r="Q18494" s="30"/>
    </row>
    <row r="18495" spans="17:17">
      <c r="Q18495" s="30"/>
    </row>
    <row r="18496" spans="17:17">
      <c r="Q18496" s="30"/>
    </row>
    <row r="18497" spans="17:17">
      <c r="Q18497" s="30"/>
    </row>
    <row r="18498" spans="17:17">
      <c r="Q18498" s="30"/>
    </row>
    <row r="18499" spans="17:17">
      <c r="Q18499" s="30"/>
    </row>
    <row r="18500" spans="17:17">
      <c r="Q18500" s="30"/>
    </row>
    <row r="18501" spans="17:17">
      <c r="Q18501" s="30"/>
    </row>
    <row r="18502" spans="17:17">
      <c r="Q18502" s="30"/>
    </row>
    <row r="18503" spans="17:17">
      <c r="Q18503" s="30"/>
    </row>
    <row r="18504" spans="17:17">
      <c r="Q18504" s="30"/>
    </row>
    <row r="18505" spans="17:17">
      <c r="Q18505" s="30"/>
    </row>
    <row r="18506" spans="17:17">
      <c r="Q18506" s="30"/>
    </row>
    <row r="18507" spans="17:17">
      <c r="Q18507" s="30"/>
    </row>
    <row r="18508" spans="17:17">
      <c r="Q18508" s="30"/>
    </row>
    <row r="18509" spans="17:17">
      <c r="Q18509" s="30"/>
    </row>
    <row r="18510" spans="17:17">
      <c r="Q18510" s="30"/>
    </row>
    <row r="18511" spans="17:17">
      <c r="Q18511" s="30"/>
    </row>
    <row r="18512" spans="17:17">
      <c r="Q18512" s="30"/>
    </row>
    <row r="18513" spans="17:17">
      <c r="Q18513" s="30"/>
    </row>
    <row r="18514" spans="17:17">
      <c r="Q18514" s="30"/>
    </row>
    <row r="18515" spans="17:17">
      <c r="Q18515" s="30"/>
    </row>
    <row r="18516" spans="17:17">
      <c r="Q18516" s="30"/>
    </row>
    <row r="18517" spans="17:17">
      <c r="Q18517" s="30"/>
    </row>
    <row r="18518" spans="17:17">
      <c r="Q18518" s="30"/>
    </row>
    <row r="18519" spans="17:17">
      <c r="Q18519" s="30"/>
    </row>
    <row r="18520" spans="17:17">
      <c r="Q18520" s="30"/>
    </row>
    <row r="18521" spans="17:17">
      <c r="Q18521" s="30"/>
    </row>
    <row r="18522" spans="17:17">
      <c r="Q18522" s="30"/>
    </row>
    <row r="18523" spans="17:17">
      <c r="Q18523" s="30"/>
    </row>
    <row r="18524" spans="17:17">
      <c r="Q18524" s="30"/>
    </row>
    <row r="18525" spans="17:17">
      <c r="Q18525" s="30"/>
    </row>
    <row r="18526" spans="17:17">
      <c r="Q18526" s="30"/>
    </row>
    <row r="18527" spans="17:17">
      <c r="Q18527" s="30"/>
    </row>
    <row r="18528" spans="17:17">
      <c r="Q18528" s="30"/>
    </row>
    <row r="18529" spans="17:17">
      <c r="Q18529" s="30"/>
    </row>
    <row r="18530" spans="17:17">
      <c r="Q18530" s="30"/>
    </row>
    <row r="18531" spans="17:17">
      <c r="Q18531" s="30"/>
    </row>
    <row r="18532" spans="17:17">
      <c r="Q18532" s="30"/>
    </row>
    <row r="18533" spans="17:17">
      <c r="Q18533" s="30"/>
    </row>
    <row r="18534" spans="17:17">
      <c r="Q18534" s="30"/>
    </row>
    <row r="18535" spans="17:17">
      <c r="Q18535" s="30"/>
    </row>
    <row r="18536" spans="17:17">
      <c r="Q18536" s="30"/>
    </row>
    <row r="18537" spans="17:17">
      <c r="Q18537" s="30"/>
    </row>
    <row r="18538" spans="17:17">
      <c r="Q18538" s="30"/>
    </row>
    <row r="18539" spans="17:17">
      <c r="Q18539" s="30"/>
    </row>
    <row r="18540" spans="17:17">
      <c r="Q18540" s="30"/>
    </row>
    <row r="18541" spans="17:17">
      <c r="Q18541" s="30"/>
    </row>
    <row r="18542" spans="17:17">
      <c r="Q18542" s="30"/>
    </row>
    <row r="18543" spans="17:17">
      <c r="Q18543" s="30"/>
    </row>
    <row r="18544" spans="17:17">
      <c r="Q18544" s="30"/>
    </row>
    <row r="18545" spans="17:17">
      <c r="Q18545" s="30"/>
    </row>
    <row r="18546" spans="17:17">
      <c r="Q18546" s="30"/>
    </row>
    <row r="18547" spans="17:17">
      <c r="Q18547" s="30"/>
    </row>
    <row r="18548" spans="17:17">
      <c r="Q18548" s="30"/>
    </row>
    <row r="18549" spans="17:17">
      <c r="Q18549" s="30"/>
    </row>
    <row r="18550" spans="17:17">
      <c r="Q18550" s="30"/>
    </row>
    <row r="18551" spans="17:17">
      <c r="Q18551" s="30"/>
    </row>
    <row r="18552" spans="17:17">
      <c r="Q18552" s="30"/>
    </row>
    <row r="18553" spans="17:17">
      <c r="Q18553" s="30"/>
    </row>
    <row r="18554" spans="17:17">
      <c r="Q18554" s="30"/>
    </row>
    <row r="18555" spans="17:17">
      <c r="Q18555" s="30"/>
    </row>
    <row r="18556" spans="17:17">
      <c r="Q18556" s="30"/>
    </row>
    <row r="18557" spans="17:17">
      <c r="Q18557" s="30"/>
    </row>
    <row r="18558" spans="17:17">
      <c r="Q18558" s="30"/>
    </row>
    <row r="18559" spans="17:17">
      <c r="Q18559" s="30"/>
    </row>
    <row r="18560" spans="17:17">
      <c r="Q18560" s="30"/>
    </row>
    <row r="18561" spans="17:17">
      <c r="Q18561" s="30"/>
    </row>
    <row r="18562" spans="17:17">
      <c r="Q18562" s="30"/>
    </row>
    <row r="18563" spans="17:17">
      <c r="Q18563" s="30"/>
    </row>
    <row r="18564" spans="17:17">
      <c r="Q18564" s="30"/>
    </row>
    <row r="18565" spans="17:17">
      <c r="Q18565" s="30"/>
    </row>
    <row r="18566" spans="17:17">
      <c r="Q18566" s="30"/>
    </row>
    <row r="18567" spans="17:17">
      <c r="Q18567" s="30"/>
    </row>
    <row r="18568" spans="17:17">
      <c r="Q18568" s="30"/>
    </row>
    <row r="18569" spans="17:17">
      <c r="Q18569" s="30"/>
    </row>
    <row r="18570" spans="17:17">
      <c r="Q18570" s="30"/>
    </row>
    <row r="18571" spans="17:17">
      <c r="Q18571" s="30"/>
    </row>
    <row r="18572" spans="17:17">
      <c r="Q18572" s="30"/>
    </row>
    <row r="18573" spans="17:17">
      <c r="Q18573" s="30"/>
    </row>
    <row r="18574" spans="17:17">
      <c r="Q18574" s="30"/>
    </row>
    <row r="18575" spans="17:17">
      <c r="Q18575" s="30"/>
    </row>
    <row r="18576" spans="17:17">
      <c r="Q18576" s="30"/>
    </row>
    <row r="18577" spans="17:17">
      <c r="Q18577" s="30"/>
    </row>
    <row r="18578" spans="17:17">
      <c r="Q18578" s="30"/>
    </row>
    <row r="18579" spans="17:17">
      <c r="Q18579" s="30"/>
    </row>
    <row r="18580" spans="17:17">
      <c r="Q18580" s="30"/>
    </row>
    <row r="18581" spans="17:17">
      <c r="Q18581" s="30"/>
    </row>
    <row r="18582" spans="17:17">
      <c r="Q18582" s="30"/>
    </row>
    <row r="18583" spans="17:17">
      <c r="Q18583" s="30"/>
    </row>
    <row r="18584" spans="17:17">
      <c r="Q18584" s="30"/>
    </row>
    <row r="18585" spans="17:17">
      <c r="Q18585" s="30"/>
    </row>
    <row r="18586" spans="17:17">
      <c r="Q18586" s="30"/>
    </row>
    <row r="18587" spans="17:17">
      <c r="Q18587" s="30"/>
    </row>
    <row r="18588" spans="17:17">
      <c r="Q18588" s="30"/>
    </row>
    <row r="18589" spans="17:17">
      <c r="Q18589" s="30"/>
    </row>
    <row r="18590" spans="17:17">
      <c r="Q18590" s="30"/>
    </row>
    <row r="18591" spans="17:17">
      <c r="Q18591" s="30"/>
    </row>
    <row r="18592" spans="17:17">
      <c r="Q18592" s="30"/>
    </row>
    <row r="18593" spans="17:17">
      <c r="Q18593" s="30"/>
    </row>
    <row r="18594" spans="17:17">
      <c r="Q18594" s="30"/>
    </row>
    <row r="18595" spans="17:17">
      <c r="Q18595" s="30"/>
    </row>
    <row r="18596" spans="17:17">
      <c r="Q18596" s="30"/>
    </row>
    <row r="18597" spans="17:17">
      <c r="Q18597" s="30"/>
    </row>
    <row r="18598" spans="17:17">
      <c r="Q18598" s="30"/>
    </row>
    <row r="18599" spans="17:17">
      <c r="Q18599" s="30"/>
    </row>
    <row r="18600" spans="17:17">
      <c r="Q18600" s="30"/>
    </row>
    <row r="18601" spans="17:17">
      <c r="Q18601" s="30"/>
    </row>
    <row r="18602" spans="17:17">
      <c r="Q18602" s="30"/>
    </row>
    <row r="18603" spans="17:17">
      <c r="Q18603" s="30"/>
    </row>
    <row r="18604" spans="17:17">
      <c r="Q18604" s="30"/>
    </row>
    <row r="18605" spans="17:17">
      <c r="Q18605" s="30"/>
    </row>
    <row r="18606" spans="17:17">
      <c r="Q18606" s="30"/>
    </row>
    <row r="18607" spans="17:17">
      <c r="Q18607" s="30"/>
    </row>
    <row r="18608" spans="17:17">
      <c r="Q18608" s="30"/>
    </row>
    <row r="18609" spans="17:17">
      <c r="Q18609" s="30"/>
    </row>
    <row r="18610" spans="17:17">
      <c r="Q18610" s="30"/>
    </row>
    <row r="18611" spans="17:17">
      <c r="Q18611" s="30"/>
    </row>
    <row r="18612" spans="17:17">
      <c r="Q18612" s="30"/>
    </row>
    <row r="18613" spans="17:17">
      <c r="Q18613" s="30"/>
    </row>
    <row r="18614" spans="17:17">
      <c r="Q18614" s="30"/>
    </row>
    <row r="18615" spans="17:17">
      <c r="Q18615" s="30"/>
    </row>
    <row r="18616" spans="17:17">
      <c r="Q18616" s="30"/>
    </row>
    <row r="18617" spans="17:17">
      <c r="Q18617" s="30"/>
    </row>
    <row r="18618" spans="17:17">
      <c r="Q18618" s="30"/>
    </row>
    <row r="18619" spans="17:17">
      <c r="Q18619" s="30"/>
    </row>
    <row r="18620" spans="17:17">
      <c r="Q18620" s="30"/>
    </row>
    <row r="18621" spans="17:17">
      <c r="Q18621" s="30"/>
    </row>
    <row r="18622" spans="17:17">
      <c r="Q18622" s="30"/>
    </row>
    <row r="18623" spans="17:17">
      <c r="Q18623" s="30"/>
    </row>
    <row r="18624" spans="17:17">
      <c r="Q18624" s="30"/>
    </row>
    <row r="18625" spans="17:17">
      <c r="Q18625" s="30"/>
    </row>
    <row r="18626" spans="17:17">
      <c r="Q18626" s="30"/>
    </row>
    <row r="18627" spans="17:17">
      <c r="Q18627" s="30"/>
    </row>
    <row r="18628" spans="17:17">
      <c r="Q18628" s="30"/>
    </row>
    <row r="18629" spans="17:17">
      <c r="Q18629" s="30"/>
    </row>
    <row r="18630" spans="17:17">
      <c r="Q18630" s="30"/>
    </row>
    <row r="18631" spans="17:17">
      <c r="Q18631" s="30"/>
    </row>
    <row r="18632" spans="17:17">
      <c r="Q18632" s="30"/>
    </row>
    <row r="18633" spans="17:17">
      <c r="Q18633" s="30"/>
    </row>
    <row r="18634" spans="17:17">
      <c r="Q18634" s="30"/>
    </row>
    <row r="18635" spans="17:17">
      <c r="Q18635" s="30"/>
    </row>
    <row r="18636" spans="17:17">
      <c r="Q18636" s="30"/>
    </row>
    <row r="18637" spans="17:17">
      <c r="Q18637" s="30"/>
    </row>
    <row r="18638" spans="17:17">
      <c r="Q18638" s="30"/>
    </row>
    <row r="18639" spans="17:17">
      <c r="Q18639" s="30"/>
    </row>
    <row r="18640" spans="17:17">
      <c r="Q18640" s="30"/>
    </row>
    <row r="18641" spans="17:17">
      <c r="Q18641" s="30"/>
    </row>
    <row r="18642" spans="17:17">
      <c r="Q18642" s="30"/>
    </row>
    <row r="18643" spans="17:17">
      <c r="Q18643" s="30"/>
    </row>
    <row r="18644" spans="17:17">
      <c r="Q18644" s="30"/>
    </row>
    <row r="18645" spans="17:17">
      <c r="Q18645" s="30"/>
    </row>
    <row r="18646" spans="17:17">
      <c r="Q18646" s="30"/>
    </row>
    <row r="18647" spans="17:17">
      <c r="Q18647" s="30"/>
    </row>
    <row r="18648" spans="17:17">
      <c r="Q18648" s="30"/>
    </row>
    <row r="18649" spans="17:17">
      <c r="Q18649" s="30"/>
    </row>
    <row r="18650" spans="17:17">
      <c r="Q18650" s="30"/>
    </row>
    <row r="18651" spans="17:17">
      <c r="Q18651" s="30"/>
    </row>
    <row r="18652" spans="17:17">
      <c r="Q18652" s="30"/>
    </row>
    <row r="18653" spans="17:17">
      <c r="Q18653" s="30"/>
    </row>
    <row r="18654" spans="17:17">
      <c r="Q18654" s="30"/>
    </row>
    <row r="18655" spans="17:17">
      <c r="Q18655" s="30"/>
    </row>
    <row r="18656" spans="17:17">
      <c r="Q18656" s="30"/>
    </row>
    <row r="18657" spans="17:17">
      <c r="Q18657" s="30"/>
    </row>
    <row r="18658" spans="17:17">
      <c r="Q18658" s="30"/>
    </row>
    <row r="18659" spans="17:17">
      <c r="Q18659" s="30"/>
    </row>
    <row r="18660" spans="17:17">
      <c r="Q18660" s="30"/>
    </row>
    <row r="18661" spans="17:17">
      <c r="Q18661" s="30"/>
    </row>
    <row r="18662" spans="17:17">
      <c r="Q18662" s="30"/>
    </row>
    <row r="18663" spans="17:17">
      <c r="Q18663" s="30"/>
    </row>
    <row r="18664" spans="17:17">
      <c r="Q18664" s="30"/>
    </row>
    <row r="18665" spans="17:17">
      <c r="Q18665" s="30"/>
    </row>
    <row r="18666" spans="17:17">
      <c r="Q18666" s="30"/>
    </row>
    <row r="18667" spans="17:17">
      <c r="Q18667" s="30"/>
    </row>
    <row r="18668" spans="17:17">
      <c r="Q18668" s="30"/>
    </row>
    <row r="18669" spans="17:17">
      <c r="Q18669" s="30"/>
    </row>
    <row r="18670" spans="17:17">
      <c r="Q18670" s="30"/>
    </row>
    <row r="18671" spans="17:17">
      <c r="Q18671" s="30"/>
    </row>
    <row r="18672" spans="17:17">
      <c r="Q18672" s="30"/>
    </row>
    <row r="18673" spans="17:17">
      <c r="Q18673" s="30"/>
    </row>
    <row r="18674" spans="17:17">
      <c r="Q18674" s="30"/>
    </row>
    <row r="18675" spans="17:17">
      <c r="Q18675" s="30"/>
    </row>
    <row r="18676" spans="17:17">
      <c r="Q18676" s="30"/>
    </row>
    <row r="18677" spans="17:17">
      <c r="Q18677" s="30"/>
    </row>
    <row r="18678" spans="17:17">
      <c r="Q18678" s="30"/>
    </row>
    <row r="18679" spans="17:17">
      <c r="Q18679" s="30"/>
    </row>
    <row r="18680" spans="17:17">
      <c r="Q18680" s="30"/>
    </row>
    <row r="18681" spans="17:17">
      <c r="Q18681" s="30"/>
    </row>
    <row r="18682" spans="17:17">
      <c r="Q18682" s="30"/>
    </row>
    <row r="18683" spans="17:17">
      <c r="Q18683" s="30"/>
    </row>
    <row r="18684" spans="17:17">
      <c r="Q18684" s="30"/>
    </row>
    <row r="18685" spans="17:17">
      <c r="Q18685" s="30"/>
    </row>
    <row r="18686" spans="17:17">
      <c r="Q18686" s="30"/>
    </row>
    <row r="18687" spans="17:17">
      <c r="Q18687" s="30"/>
    </row>
    <row r="18688" spans="17:17">
      <c r="Q18688" s="30"/>
    </row>
    <row r="18689" spans="17:17">
      <c r="Q18689" s="30"/>
    </row>
    <row r="18690" spans="17:17">
      <c r="Q18690" s="30"/>
    </row>
    <row r="18691" spans="17:17">
      <c r="Q18691" s="30"/>
    </row>
    <row r="18692" spans="17:17">
      <c r="Q18692" s="30"/>
    </row>
    <row r="18693" spans="17:17">
      <c r="Q18693" s="30"/>
    </row>
    <row r="18694" spans="17:17">
      <c r="Q18694" s="30"/>
    </row>
    <row r="18695" spans="17:17">
      <c r="Q18695" s="30"/>
    </row>
    <row r="18696" spans="17:17">
      <c r="Q18696" s="30"/>
    </row>
    <row r="18697" spans="17:17">
      <c r="Q18697" s="30"/>
    </row>
    <row r="18698" spans="17:17">
      <c r="Q18698" s="30"/>
    </row>
    <row r="18699" spans="17:17">
      <c r="Q18699" s="30"/>
    </row>
    <row r="18700" spans="17:17">
      <c r="Q18700" s="30"/>
    </row>
    <row r="18701" spans="17:17">
      <c r="Q18701" s="30"/>
    </row>
    <row r="18702" spans="17:17">
      <c r="Q18702" s="30"/>
    </row>
    <row r="18703" spans="17:17">
      <c r="Q18703" s="30"/>
    </row>
    <row r="18704" spans="17:17">
      <c r="Q18704" s="30"/>
    </row>
    <row r="18705" spans="17:17">
      <c r="Q18705" s="30"/>
    </row>
    <row r="18706" spans="17:17">
      <c r="Q18706" s="30"/>
    </row>
    <row r="18707" spans="17:17">
      <c r="Q18707" s="30"/>
    </row>
    <row r="18708" spans="17:17">
      <c r="Q18708" s="30"/>
    </row>
    <row r="18709" spans="17:17">
      <c r="Q18709" s="30"/>
    </row>
    <row r="18710" spans="17:17">
      <c r="Q18710" s="30"/>
    </row>
    <row r="18711" spans="17:17">
      <c r="Q18711" s="30"/>
    </row>
    <row r="18712" spans="17:17">
      <c r="Q18712" s="30"/>
    </row>
    <row r="18713" spans="17:17">
      <c r="Q18713" s="30"/>
    </row>
    <row r="18714" spans="17:17">
      <c r="Q18714" s="30"/>
    </row>
    <row r="18715" spans="17:17">
      <c r="Q18715" s="30"/>
    </row>
    <row r="18716" spans="17:17">
      <c r="Q18716" s="30"/>
    </row>
    <row r="18717" spans="17:17">
      <c r="Q18717" s="30"/>
    </row>
    <row r="18718" spans="17:17">
      <c r="Q18718" s="30"/>
    </row>
    <row r="18719" spans="17:17">
      <c r="Q18719" s="30"/>
    </row>
    <row r="18720" spans="17:17">
      <c r="Q18720" s="30"/>
    </row>
    <row r="18721" spans="17:17">
      <c r="Q18721" s="30"/>
    </row>
    <row r="18722" spans="17:17">
      <c r="Q18722" s="30"/>
    </row>
    <row r="18723" spans="17:17">
      <c r="Q18723" s="30"/>
    </row>
    <row r="18724" spans="17:17">
      <c r="Q18724" s="30"/>
    </row>
    <row r="18725" spans="17:17">
      <c r="Q18725" s="30"/>
    </row>
    <row r="18726" spans="17:17">
      <c r="Q18726" s="30"/>
    </row>
    <row r="18727" spans="17:17">
      <c r="Q18727" s="30"/>
    </row>
    <row r="18728" spans="17:17">
      <c r="Q18728" s="30"/>
    </row>
    <row r="18729" spans="17:17">
      <c r="Q18729" s="30"/>
    </row>
    <row r="18730" spans="17:17">
      <c r="Q18730" s="30"/>
    </row>
    <row r="18731" spans="17:17">
      <c r="Q18731" s="30"/>
    </row>
    <row r="18732" spans="17:17">
      <c r="Q18732" s="30"/>
    </row>
    <row r="18733" spans="17:17">
      <c r="Q18733" s="30"/>
    </row>
    <row r="18734" spans="17:17">
      <c r="Q18734" s="30"/>
    </row>
    <row r="18735" spans="17:17">
      <c r="Q18735" s="30"/>
    </row>
    <row r="18736" spans="17:17">
      <c r="Q18736" s="30"/>
    </row>
    <row r="18737" spans="17:17">
      <c r="Q18737" s="30"/>
    </row>
    <row r="18738" spans="17:17">
      <c r="Q18738" s="30"/>
    </row>
    <row r="18739" spans="17:17">
      <c r="Q18739" s="30"/>
    </row>
    <row r="18740" spans="17:17">
      <c r="Q18740" s="30"/>
    </row>
    <row r="18741" spans="17:17">
      <c r="Q18741" s="30"/>
    </row>
    <row r="18742" spans="17:17">
      <c r="Q18742" s="30"/>
    </row>
    <row r="18743" spans="17:17">
      <c r="Q18743" s="30"/>
    </row>
    <row r="18744" spans="17:17">
      <c r="Q18744" s="30"/>
    </row>
    <row r="18745" spans="17:17">
      <c r="Q18745" s="30"/>
    </row>
    <row r="18746" spans="17:17">
      <c r="Q18746" s="30"/>
    </row>
    <row r="18747" spans="17:17">
      <c r="Q18747" s="30"/>
    </row>
    <row r="18748" spans="17:17">
      <c r="Q18748" s="30"/>
    </row>
    <row r="18749" spans="17:17">
      <c r="Q18749" s="30"/>
    </row>
    <row r="18750" spans="17:17">
      <c r="Q18750" s="30"/>
    </row>
    <row r="18751" spans="17:17">
      <c r="Q18751" s="30"/>
    </row>
    <row r="18752" spans="17:17">
      <c r="Q18752" s="30"/>
    </row>
    <row r="18753" spans="17:17">
      <c r="Q18753" s="30"/>
    </row>
    <row r="18754" spans="17:17">
      <c r="Q18754" s="30"/>
    </row>
    <row r="18755" spans="17:17">
      <c r="Q18755" s="30"/>
    </row>
    <row r="18756" spans="17:17">
      <c r="Q18756" s="30"/>
    </row>
    <row r="18757" spans="17:17">
      <c r="Q18757" s="30"/>
    </row>
    <row r="18758" spans="17:17">
      <c r="Q18758" s="30"/>
    </row>
    <row r="18759" spans="17:17">
      <c r="Q18759" s="30"/>
    </row>
    <row r="18760" spans="17:17">
      <c r="Q18760" s="30"/>
    </row>
    <row r="18761" spans="17:17">
      <c r="Q18761" s="30"/>
    </row>
    <row r="18762" spans="17:17">
      <c r="Q18762" s="30"/>
    </row>
    <row r="18763" spans="17:17">
      <c r="Q18763" s="30"/>
    </row>
    <row r="18764" spans="17:17">
      <c r="Q18764" s="30"/>
    </row>
    <row r="18765" spans="17:17">
      <c r="Q18765" s="30"/>
    </row>
    <row r="18766" spans="17:17">
      <c r="Q18766" s="30"/>
    </row>
    <row r="18767" spans="17:17">
      <c r="Q18767" s="30"/>
    </row>
    <row r="18768" spans="17:17">
      <c r="Q18768" s="30"/>
    </row>
    <row r="18769" spans="17:17">
      <c r="Q18769" s="30"/>
    </row>
    <row r="18770" spans="17:17">
      <c r="Q18770" s="30"/>
    </row>
    <row r="18771" spans="17:17">
      <c r="Q18771" s="30"/>
    </row>
    <row r="18772" spans="17:17">
      <c r="Q18772" s="30"/>
    </row>
    <row r="18773" spans="17:17">
      <c r="Q18773" s="30"/>
    </row>
    <row r="18774" spans="17:17">
      <c r="Q18774" s="30"/>
    </row>
    <row r="18775" spans="17:17">
      <c r="Q18775" s="30"/>
    </row>
    <row r="18776" spans="17:17">
      <c r="Q18776" s="30"/>
    </row>
    <row r="18777" spans="17:17">
      <c r="Q18777" s="30"/>
    </row>
    <row r="18778" spans="17:17">
      <c r="Q18778" s="30"/>
    </row>
    <row r="18779" spans="17:17">
      <c r="Q18779" s="30"/>
    </row>
    <row r="18780" spans="17:17">
      <c r="Q18780" s="30"/>
    </row>
    <row r="18781" spans="17:17">
      <c r="Q18781" s="30"/>
    </row>
    <row r="18782" spans="17:17">
      <c r="Q18782" s="30"/>
    </row>
    <row r="18783" spans="17:17">
      <c r="Q18783" s="30"/>
    </row>
    <row r="18784" spans="17:17">
      <c r="Q18784" s="30"/>
    </row>
    <row r="18785" spans="17:17">
      <c r="Q18785" s="30"/>
    </row>
    <row r="18786" spans="17:17">
      <c r="Q18786" s="30"/>
    </row>
    <row r="18787" spans="17:17">
      <c r="Q18787" s="30"/>
    </row>
    <row r="18788" spans="17:17">
      <c r="Q18788" s="30"/>
    </row>
    <row r="18789" spans="17:17">
      <c r="Q18789" s="30"/>
    </row>
    <row r="18790" spans="17:17">
      <c r="Q18790" s="30"/>
    </row>
    <row r="18791" spans="17:17">
      <c r="Q18791" s="30"/>
    </row>
    <row r="18792" spans="17:17">
      <c r="Q18792" s="30"/>
    </row>
    <row r="18793" spans="17:17">
      <c r="Q18793" s="30"/>
    </row>
    <row r="18794" spans="17:17">
      <c r="Q18794" s="30"/>
    </row>
    <row r="18795" spans="17:17">
      <c r="Q18795" s="30"/>
    </row>
    <row r="18796" spans="17:17">
      <c r="Q18796" s="30"/>
    </row>
    <row r="18797" spans="17:17">
      <c r="Q18797" s="30"/>
    </row>
    <row r="18798" spans="17:17">
      <c r="Q18798" s="30"/>
    </row>
    <row r="18799" spans="17:17">
      <c r="Q18799" s="30"/>
    </row>
    <row r="18800" spans="17:17">
      <c r="Q18800" s="30"/>
    </row>
    <row r="18801" spans="17:17">
      <c r="Q18801" s="30"/>
    </row>
    <row r="18802" spans="17:17">
      <c r="Q18802" s="30"/>
    </row>
    <row r="18803" spans="17:17">
      <c r="Q18803" s="30"/>
    </row>
    <row r="18804" spans="17:17">
      <c r="Q18804" s="30"/>
    </row>
    <row r="18805" spans="17:17">
      <c r="Q18805" s="30"/>
    </row>
    <row r="18806" spans="17:17">
      <c r="Q18806" s="30"/>
    </row>
    <row r="18807" spans="17:17">
      <c r="Q18807" s="30"/>
    </row>
    <row r="18808" spans="17:17">
      <c r="Q18808" s="30"/>
    </row>
    <row r="18809" spans="17:17">
      <c r="Q18809" s="30"/>
    </row>
    <row r="18810" spans="17:17">
      <c r="Q18810" s="30"/>
    </row>
    <row r="18811" spans="17:17">
      <c r="Q18811" s="30"/>
    </row>
    <row r="18812" spans="17:17">
      <c r="Q18812" s="30"/>
    </row>
    <row r="18813" spans="17:17">
      <c r="Q18813" s="30"/>
    </row>
    <row r="18814" spans="17:17">
      <c r="Q18814" s="30"/>
    </row>
    <row r="18815" spans="17:17">
      <c r="Q18815" s="30"/>
    </row>
    <row r="18816" spans="17:17">
      <c r="Q18816" s="30"/>
    </row>
    <row r="18817" spans="17:17">
      <c r="Q18817" s="30"/>
    </row>
    <row r="18818" spans="17:17">
      <c r="Q18818" s="30"/>
    </row>
    <row r="18819" spans="17:17">
      <c r="Q18819" s="30"/>
    </row>
    <row r="18820" spans="17:17">
      <c r="Q18820" s="30"/>
    </row>
    <row r="18821" spans="17:17">
      <c r="Q18821" s="30"/>
    </row>
    <row r="18822" spans="17:17">
      <c r="Q18822" s="30"/>
    </row>
    <row r="18823" spans="17:17">
      <c r="Q18823" s="30"/>
    </row>
    <row r="18824" spans="17:17">
      <c r="Q18824" s="30"/>
    </row>
    <row r="18825" spans="17:17">
      <c r="Q18825" s="30"/>
    </row>
    <row r="18826" spans="17:17">
      <c r="Q18826" s="30"/>
    </row>
    <row r="18827" spans="17:17">
      <c r="Q18827" s="30"/>
    </row>
    <row r="18828" spans="17:17">
      <c r="Q18828" s="30"/>
    </row>
    <row r="18829" spans="17:17">
      <c r="Q18829" s="30"/>
    </row>
    <row r="18830" spans="17:17">
      <c r="Q18830" s="30"/>
    </row>
    <row r="18831" spans="17:17">
      <c r="Q18831" s="30"/>
    </row>
    <row r="18832" spans="17:17">
      <c r="Q18832" s="30"/>
    </row>
    <row r="18833" spans="17:17">
      <c r="Q18833" s="30"/>
    </row>
    <row r="18834" spans="17:17">
      <c r="Q18834" s="30"/>
    </row>
    <row r="18835" spans="17:17">
      <c r="Q18835" s="30"/>
    </row>
    <row r="18836" spans="17:17">
      <c r="Q18836" s="30"/>
    </row>
    <row r="18837" spans="17:17">
      <c r="Q18837" s="30"/>
    </row>
    <row r="18838" spans="17:17">
      <c r="Q18838" s="30"/>
    </row>
    <row r="18839" spans="17:17">
      <c r="Q18839" s="30"/>
    </row>
    <row r="18840" spans="17:17">
      <c r="Q18840" s="30"/>
    </row>
    <row r="18841" spans="17:17">
      <c r="Q18841" s="30"/>
    </row>
    <row r="18842" spans="17:17">
      <c r="Q18842" s="30"/>
    </row>
    <row r="18843" spans="17:17">
      <c r="Q18843" s="30"/>
    </row>
    <row r="18844" spans="17:17">
      <c r="Q18844" s="30"/>
    </row>
    <row r="18845" spans="17:17">
      <c r="Q18845" s="30"/>
    </row>
    <row r="18846" spans="17:17">
      <c r="Q18846" s="30"/>
    </row>
    <row r="18847" spans="17:17">
      <c r="Q18847" s="30"/>
    </row>
    <row r="18848" spans="17:17">
      <c r="Q18848" s="30"/>
    </row>
    <row r="18849" spans="17:17">
      <c r="Q18849" s="30"/>
    </row>
    <row r="18850" spans="17:17">
      <c r="Q18850" s="30"/>
    </row>
    <row r="18851" spans="17:17">
      <c r="Q18851" s="30"/>
    </row>
    <row r="18852" spans="17:17">
      <c r="Q18852" s="30"/>
    </row>
    <row r="18853" spans="17:17">
      <c r="Q18853" s="30"/>
    </row>
    <row r="18854" spans="17:17">
      <c r="Q18854" s="30"/>
    </row>
    <row r="18855" spans="17:17">
      <c r="Q18855" s="30"/>
    </row>
    <row r="18856" spans="17:17">
      <c r="Q18856" s="30"/>
    </row>
    <row r="18857" spans="17:17">
      <c r="Q18857" s="30"/>
    </row>
    <row r="18858" spans="17:17">
      <c r="Q18858" s="30"/>
    </row>
    <row r="18859" spans="17:17">
      <c r="Q18859" s="30"/>
    </row>
    <row r="18860" spans="17:17">
      <c r="Q18860" s="30"/>
    </row>
    <row r="18861" spans="17:17">
      <c r="Q18861" s="30"/>
    </row>
    <row r="18862" spans="17:17">
      <c r="Q18862" s="30"/>
    </row>
    <row r="18863" spans="17:17">
      <c r="Q18863" s="30"/>
    </row>
    <row r="18864" spans="17:17">
      <c r="Q18864" s="30"/>
    </row>
    <row r="18865" spans="17:17">
      <c r="Q18865" s="30"/>
    </row>
    <row r="18866" spans="17:17">
      <c r="Q18866" s="30"/>
    </row>
    <row r="18867" spans="17:17">
      <c r="Q18867" s="30"/>
    </row>
    <row r="18868" spans="17:17">
      <c r="Q18868" s="30"/>
    </row>
    <row r="18869" spans="17:17">
      <c r="Q18869" s="30"/>
    </row>
    <row r="18870" spans="17:17">
      <c r="Q18870" s="30"/>
    </row>
    <row r="18871" spans="17:17">
      <c r="Q18871" s="30"/>
    </row>
    <row r="18872" spans="17:17">
      <c r="Q18872" s="30"/>
    </row>
    <row r="18873" spans="17:17">
      <c r="Q18873" s="30"/>
    </row>
    <row r="18874" spans="17:17">
      <c r="Q18874" s="30"/>
    </row>
    <row r="18875" spans="17:17">
      <c r="Q18875" s="30"/>
    </row>
    <row r="18876" spans="17:17">
      <c r="Q18876" s="30"/>
    </row>
    <row r="18877" spans="17:17">
      <c r="Q18877" s="30"/>
    </row>
    <row r="18878" spans="17:17">
      <c r="Q18878" s="30"/>
    </row>
    <row r="18879" spans="17:17">
      <c r="Q18879" s="30"/>
    </row>
    <row r="18880" spans="17:17">
      <c r="Q18880" s="30"/>
    </row>
    <row r="18881" spans="17:17">
      <c r="Q18881" s="30"/>
    </row>
    <row r="18882" spans="17:17">
      <c r="Q18882" s="30"/>
    </row>
    <row r="18883" spans="17:17">
      <c r="Q18883" s="30"/>
    </row>
    <row r="18884" spans="17:17">
      <c r="Q18884" s="30"/>
    </row>
    <row r="18885" spans="17:17">
      <c r="Q18885" s="30"/>
    </row>
    <row r="18886" spans="17:17">
      <c r="Q18886" s="30"/>
    </row>
    <row r="18887" spans="17:17">
      <c r="Q18887" s="30"/>
    </row>
    <row r="18888" spans="17:17">
      <c r="Q18888" s="30"/>
    </row>
    <row r="18889" spans="17:17">
      <c r="Q18889" s="30"/>
    </row>
    <row r="18890" spans="17:17">
      <c r="Q18890" s="30"/>
    </row>
    <row r="18891" spans="17:17">
      <c r="Q18891" s="30"/>
    </row>
    <row r="18892" spans="17:17">
      <c r="Q18892" s="30"/>
    </row>
    <row r="18893" spans="17:17">
      <c r="Q18893" s="30"/>
    </row>
    <row r="18894" spans="17:17">
      <c r="Q18894" s="30"/>
    </row>
    <row r="18895" spans="17:17">
      <c r="Q18895" s="30"/>
    </row>
    <row r="18896" spans="17:17">
      <c r="Q18896" s="30"/>
    </row>
    <row r="18897" spans="17:17">
      <c r="Q18897" s="30"/>
    </row>
    <row r="18898" spans="17:17">
      <c r="Q18898" s="30"/>
    </row>
    <row r="18899" spans="17:17">
      <c r="Q18899" s="30"/>
    </row>
    <row r="18900" spans="17:17">
      <c r="Q18900" s="30"/>
    </row>
    <row r="18901" spans="17:17">
      <c r="Q18901" s="30"/>
    </row>
    <row r="18902" spans="17:17">
      <c r="Q18902" s="30"/>
    </row>
    <row r="18903" spans="17:17">
      <c r="Q18903" s="30"/>
    </row>
    <row r="18904" spans="17:17">
      <c r="Q18904" s="30"/>
    </row>
    <row r="18905" spans="17:17">
      <c r="Q18905" s="30"/>
    </row>
    <row r="18906" spans="17:17">
      <c r="Q18906" s="30"/>
    </row>
    <row r="18907" spans="17:17">
      <c r="Q18907" s="30"/>
    </row>
    <row r="18908" spans="17:17">
      <c r="Q18908" s="30"/>
    </row>
    <row r="18909" spans="17:17">
      <c r="Q18909" s="30"/>
    </row>
    <row r="18910" spans="17:17">
      <c r="Q18910" s="30"/>
    </row>
    <row r="18911" spans="17:17">
      <c r="Q18911" s="30"/>
    </row>
    <row r="18912" spans="17:17">
      <c r="Q18912" s="30"/>
    </row>
    <row r="18913" spans="17:17">
      <c r="Q18913" s="30"/>
    </row>
    <row r="18914" spans="17:17">
      <c r="Q18914" s="30"/>
    </row>
    <row r="18915" spans="17:17">
      <c r="Q18915" s="30"/>
    </row>
    <row r="18916" spans="17:17">
      <c r="Q18916" s="30"/>
    </row>
    <row r="18917" spans="17:17">
      <c r="Q18917" s="30"/>
    </row>
    <row r="18918" spans="17:17">
      <c r="Q18918" s="30"/>
    </row>
    <row r="18919" spans="17:17">
      <c r="Q18919" s="30"/>
    </row>
    <row r="18920" spans="17:17">
      <c r="Q18920" s="30"/>
    </row>
    <row r="18921" spans="17:17">
      <c r="Q18921" s="30"/>
    </row>
    <row r="18922" spans="17:17">
      <c r="Q18922" s="30"/>
    </row>
    <row r="18923" spans="17:17">
      <c r="Q18923" s="30"/>
    </row>
    <row r="18924" spans="17:17">
      <c r="Q18924" s="30"/>
    </row>
    <row r="18925" spans="17:17">
      <c r="Q18925" s="30"/>
    </row>
    <row r="18926" spans="17:17">
      <c r="Q18926" s="30"/>
    </row>
    <row r="18927" spans="17:17">
      <c r="Q18927" s="30"/>
    </row>
    <row r="18928" spans="17:17">
      <c r="Q18928" s="30"/>
    </row>
    <row r="18929" spans="17:17">
      <c r="Q18929" s="30"/>
    </row>
    <row r="18930" spans="17:17">
      <c r="Q18930" s="30"/>
    </row>
    <row r="18931" spans="17:17">
      <c r="Q18931" s="30"/>
    </row>
    <row r="18932" spans="17:17">
      <c r="Q18932" s="30"/>
    </row>
    <row r="18933" spans="17:17">
      <c r="Q18933" s="30"/>
    </row>
    <row r="18934" spans="17:17">
      <c r="Q18934" s="30"/>
    </row>
    <row r="18935" spans="17:17">
      <c r="Q18935" s="30"/>
    </row>
    <row r="18936" spans="17:17">
      <c r="Q18936" s="30"/>
    </row>
    <row r="18937" spans="17:17">
      <c r="Q18937" s="30"/>
    </row>
    <row r="18938" spans="17:17">
      <c r="Q18938" s="30"/>
    </row>
    <row r="18939" spans="17:17">
      <c r="Q18939" s="30"/>
    </row>
    <row r="18940" spans="17:17">
      <c r="Q18940" s="30"/>
    </row>
    <row r="18941" spans="17:17">
      <c r="Q18941" s="30"/>
    </row>
    <row r="18942" spans="17:17">
      <c r="Q18942" s="30"/>
    </row>
    <row r="18943" spans="17:17">
      <c r="Q18943" s="30"/>
    </row>
    <row r="18944" spans="17:17">
      <c r="Q18944" s="30"/>
    </row>
    <row r="18945" spans="17:17">
      <c r="Q18945" s="30"/>
    </row>
    <row r="18946" spans="17:17">
      <c r="Q18946" s="30"/>
    </row>
    <row r="18947" spans="17:17">
      <c r="Q18947" s="30"/>
    </row>
    <row r="18948" spans="17:17">
      <c r="Q18948" s="30"/>
    </row>
    <row r="18949" spans="17:17">
      <c r="Q18949" s="30"/>
    </row>
    <row r="18950" spans="17:17">
      <c r="Q18950" s="30"/>
    </row>
    <row r="18951" spans="17:17">
      <c r="Q18951" s="30"/>
    </row>
    <row r="18952" spans="17:17">
      <c r="Q18952" s="30"/>
    </row>
    <row r="18953" spans="17:17">
      <c r="Q18953" s="30"/>
    </row>
    <row r="18954" spans="17:17">
      <c r="Q18954" s="30"/>
    </row>
    <row r="18955" spans="17:17">
      <c r="Q18955" s="30"/>
    </row>
    <row r="18956" spans="17:17">
      <c r="Q18956" s="30"/>
    </row>
    <row r="18957" spans="17:17">
      <c r="Q18957" s="30"/>
    </row>
    <row r="18958" spans="17:17">
      <c r="Q18958" s="30"/>
    </row>
    <row r="18959" spans="17:17">
      <c r="Q18959" s="30"/>
    </row>
    <row r="18960" spans="17:17">
      <c r="Q18960" s="30"/>
    </row>
    <row r="18961" spans="17:17">
      <c r="Q18961" s="30"/>
    </row>
    <row r="18962" spans="17:17">
      <c r="Q18962" s="30"/>
    </row>
    <row r="18963" spans="17:17">
      <c r="Q18963" s="30"/>
    </row>
    <row r="18964" spans="17:17">
      <c r="Q18964" s="30"/>
    </row>
    <row r="18965" spans="17:17">
      <c r="Q18965" s="30"/>
    </row>
    <row r="18966" spans="17:17">
      <c r="Q18966" s="30"/>
    </row>
    <row r="18967" spans="17:17">
      <c r="Q18967" s="30"/>
    </row>
    <row r="18968" spans="17:17">
      <c r="Q18968" s="30"/>
    </row>
    <row r="18969" spans="17:17">
      <c r="Q18969" s="30"/>
    </row>
    <row r="18970" spans="17:17">
      <c r="Q18970" s="30"/>
    </row>
    <row r="18971" spans="17:17">
      <c r="Q18971" s="30"/>
    </row>
    <row r="18972" spans="17:17">
      <c r="Q18972" s="30"/>
    </row>
    <row r="18973" spans="17:17">
      <c r="Q18973" s="30"/>
    </row>
    <row r="18974" spans="17:17">
      <c r="Q18974" s="30"/>
    </row>
    <row r="18975" spans="17:17">
      <c r="Q18975" s="30"/>
    </row>
    <row r="18976" spans="17:17">
      <c r="Q18976" s="30"/>
    </row>
    <row r="18977" spans="17:17">
      <c r="Q18977" s="30"/>
    </row>
    <row r="18978" spans="17:17">
      <c r="Q18978" s="30"/>
    </row>
    <row r="18979" spans="17:17">
      <c r="Q18979" s="30"/>
    </row>
    <row r="18980" spans="17:17">
      <c r="Q18980" s="30"/>
    </row>
    <row r="18981" spans="17:17">
      <c r="Q18981" s="30"/>
    </row>
    <row r="18982" spans="17:17">
      <c r="Q18982" s="30"/>
    </row>
    <row r="18983" spans="17:17">
      <c r="Q18983" s="30"/>
    </row>
    <row r="18984" spans="17:17">
      <c r="Q18984" s="30"/>
    </row>
    <row r="18985" spans="17:17">
      <c r="Q18985" s="30"/>
    </row>
    <row r="18986" spans="17:17">
      <c r="Q18986" s="30"/>
    </row>
    <row r="18987" spans="17:17">
      <c r="Q18987" s="30"/>
    </row>
    <row r="18988" spans="17:17">
      <c r="Q18988" s="30"/>
    </row>
    <row r="18989" spans="17:17">
      <c r="Q18989" s="30"/>
    </row>
    <row r="18990" spans="17:17">
      <c r="Q18990" s="30"/>
    </row>
    <row r="18991" spans="17:17">
      <c r="Q18991" s="30"/>
    </row>
    <row r="18992" spans="17:17">
      <c r="Q18992" s="30"/>
    </row>
    <row r="18993" spans="17:17">
      <c r="Q18993" s="30"/>
    </row>
    <row r="18994" spans="17:17">
      <c r="Q18994" s="30"/>
    </row>
    <row r="18995" spans="17:17">
      <c r="Q18995" s="30"/>
    </row>
    <row r="18996" spans="17:17">
      <c r="Q18996" s="30"/>
    </row>
    <row r="18997" spans="17:17">
      <c r="Q18997" s="30"/>
    </row>
    <row r="18998" spans="17:17">
      <c r="Q18998" s="30"/>
    </row>
    <row r="18999" spans="17:17">
      <c r="Q18999" s="30"/>
    </row>
    <row r="19000" spans="17:17">
      <c r="Q19000" s="30"/>
    </row>
    <row r="19001" spans="17:17">
      <c r="Q19001" s="30"/>
    </row>
    <row r="19002" spans="17:17">
      <c r="Q19002" s="30"/>
    </row>
    <row r="19003" spans="17:17">
      <c r="Q19003" s="30"/>
    </row>
    <row r="19004" spans="17:17">
      <c r="Q19004" s="30"/>
    </row>
    <row r="19005" spans="17:17">
      <c r="Q19005" s="30"/>
    </row>
    <row r="19006" spans="17:17">
      <c r="Q19006" s="30"/>
    </row>
    <row r="19007" spans="17:17">
      <c r="Q19007" s="30"/>
    </row>
    <row r="19008" spans="17:17">
      <c r="Q19008" s="30"/>
    </row>
    <row r="19009" spans="17:17">
      <c r="Q19009" s="30"/>
    </row>
    <row r="19010" spans="17:17">
      <c r="Q19010" s="30"/>
    </row>
    <row r="19011" spans="17:17">
      <c r="Q19011" s="30"/>
    </row>
    <row r="19012" spans="17:17">
      <c r="Q19012" s="30"/>
    </row>
    <row r="19013" spans="17:17">
      <c r="Q19013" s="30"/>
    </row>
    <row r="19014" spans="17:17">
      <c r="Q19014" s="30"/>
    </row>
    <row r="19015" spans="17:17">
      <c r="Q19015" s="30"/>
    </row>
    <row r="19016" spans="17:17">
      <c r="Q19016" s="30"/>
    </row>
    <row r="19017" spans="17:17">
      <c r="Q19017" s="30"/>
    </row>
    <row r="19018" spans="17:17">
      <c r="Q19018" s="30"/>
    </row>
    <row r="19019" spans="17:17">
      <c r="Q19019" s="30"/>
    </row>
    <row r="19020" spans="17:17">
      <c r="Q19020" s="30"/>
    </row>
    <row r="19021" spans="17:17">
      <c r="Q19021" s="30"/>
    </row>
    <row r="19022" spans="17:17">
      <c r="Q19022" s="30"/>
    </row>
    <row r="19023" spans="17:17">
      <c r="Q19023" s="30"/>
    </row>
    <row r="19024" spans="17:17">
      <c r="Q19024" s="30"/>
    </row>
    <row r="19025" spans="17:17">
      <c r="Q19025" s="30"/>
    </row>
    <row r="19026" spans="17:17">
      <c r="Q19026" s="30"/>
    </row>
    <row r="19027" spans="17:17">
      <c r="Q19027" s="30"/>
    </row>
    <row r="19028" spans="17:17">
      <c r="Q19028" s="30"/>
    </row>
    <row r="19029" spans="17:17">
      <c r="Q19029" s="30"/>
    </row>
    <row r="19030" spans="17:17">
      <c r="Q19030" s="30"/>
    </row>
    <row r="19031" spans="17:17">
      <c r="Q19031" s="30"/>
    </row>
    <row r="19032" spans="17:17">
      <c r="Q19032" s="30"/>
    </row>
    <row r="19033" spans="17:17">
      <c r="Q19033" s="30"/>
    </row>
    <row r="19034" spans="17:17">
      <c r="Q19034" s="30"/>
    </row>
    <row r="19035" spans="17:17">
      <c r="Q19035" s="30"/>
    </row>
    <row r="19036" spans="17:17">
      <c r="Q19036" s="30"/>
    </row>
    <row r="19037" spans="17:17">
      <c r="Q19037" s="30"/>
    </row>
    <row r="19038" spans="17:17">
      <c r="Q19038" s="30"/>
    </row>
    <row r="19039" spans="17:17">
      <c r="Q19039" s="30"/>
    </row>
    <row r="19040" spans="17:17">
      <c r="Q19040" s="30"/>
    </row>
    <row r="19041" spans="17:17">
      <c r="Q19041" s="30"/>
    </row>
    <row r="19042" spans="17:17">
      <c r="Q19042" s="30"/>
    </row>
    <row r="19043" spans="17:17">
      <c r="Q19043" s="30"/>
    </row>
    <row r="19044" spans="17:17">
      <c r="Q19044" s="30"/>
    </row>
    <row r="19045" spans="17:17">
      <c r="Q19045" s="30"/>
    </row>
    <row r="19046" spans="17:17">
      <c r="Q19046" s="30"/>
    </row>
    <row r="19047" spans="17:17">
      <c r="Q19047" s="30"/>
    </row>
    <row r="19048" spans="17:17">
      <c r="Q19048" s="30"/>
    </row>
    <row r="19049" spans="17:17">
      <c r="Q19049" s="30"/>
    </row>
    <row r="19050" spans="17:17">
      <c r="Q19050" s="30"/>
    </row>
    <row r="19051" spans="17:17">
      <c r="Q19051" s="30"/>
    </row>
    <row r="19052" spans="17:17">
      <c r="Q19052" s="30"/>
    </row>
    <row r="19053" spans="17:17">
      <c r="Q19053" s="30"/>
    </row>
    <row r="19054" spans="17:17">
      <c r="Q19054" s="30"/>
    </row>
    <row r="19055" spans="17:17">
      <c r="Q19055" s="30"/>
    </row>
    <row r="19056" spans="17:17">
      <c r="Q19056" s="30"/>
    </row>
    <row r="19057" spans="17:17">
      <c r="Q19057" s="30"/>
    </row>
    <row r="19058" spans="17:17">
      <c r="Q19058" s="30"/>
    </row>
    <row r="19059" spans="17:17">
      <c r="Q19059" s="30"/>
    </row>
    <row r="19060" spans="17:17">
      <c r="Q19060" s="30"/>
    </row>
    <row r="19061" spans="17:17">
      <c r="Q19061" s="30"/>
    </row>
    <row r="19062" spans="17:17">
      <c r="Q19062" s="30"/>
    </row>
    <row r="19063" spans="17:17">
      <c r="Q19063" s="30"/>
    </row>
    <row r="19064" spans="17:17">
      <c r="Q19064" s="30"/>
    </row>
    <row r="19065" spans="17:17">
      <c r="Q19065" s="30"/>
    </row>
    <row r="19066" spans="17:17">
      <c r="Q19066" s="30"/>
    </row>
    <row r="19067" spans="17:17">
      <c r="Q19067" s="30"/>
    </row>
    <row r="19068" spans="17:17">
      <c r="Q19068" s="30"/>
    </row>
    <row r="19069" spans="17:17">
      <c r="Q19069" s="30"/>
    </row>
    <row r="19070" spans="17:17">
      <c r="Q19070" s="30"/>
    </row>
    <row r="19071" spans="17:17">
      <c r="Q19071" s="30"/>
    </row>
    <row r="19072" spans="17:17">
      <c r="Q19072" s="30"/>
    </row>
    <row r="19073" spans="17:17">
      <c r="Q19073" s="30"/>
    </row>
    <row r="19074" spans="17:17">
      <c r="Q19074" s="30"/>
    </row>
    <row r="19075" spans="17:17">
      <c r="Q19075" s="30"/>
    </row>
    <row r="19076" spans="17:17">
      <c r="Q19076" s="30"/>
    </row>
    <row r="19077" spans="17:17">
      <c r="Q19077" s="30"/>
    </row>
    <row r="19078" spans="17:17">
      <c r="Q19078" s="30"/>
    </row>
    <row r="19079" spans="17:17">
      <c r="Q19079" s="30"/>
    </row>
    <row r="19080" spans="17:17">
      <c r="Q19080" s="30"/>
    </row>
    <row r="19081" spans="17:17">
      <c r="Q19081" s="30"/>
    </row>
    <row r="19082" spans="17:17">
      <c r="Q19082" s="30"/>
    </row>
    <row r="19083" spans="17:17">
      <c r="Q19083" s="30"/>
    </row>
    <row r="19084" spans="17:17">
      <c r="Q19084" s="30"/>
    </row>
    <row r="19085" spans="17:17">
      <c r="Q19085" s="30"/>
    </row>
    <row r="19086" spans="17:17">
      <c r="Q19086" s="30"/>
    </row>
    <row r="19087" spans="17:17">
      <c r="Q19087" s="30"/>
    </row>
    <row r="19088" spans="17:17">
      <c r="Q19088" s="30"/>
    </row>
    <row r="19089" spans="17:17">
      <c r="Q19089" s="30"/>
    </row>
    <row r="19090" spans="17:17">
      <c r="Q19090" s="30"/>
    </row>
    <row r="19091" spans="17:17">
      <c r="Q19091" s="30"/>
    </row>
    <row r="19092" spans="17:17">
      <c r="Q19092" s="30"/>
    </row>
    <row r="19093" spans="17:17">
      <c r="Q19093" s="30"/>
    </row>
    <row r="19094" spans="17:17">
      <c r="Q19094" s="30"/>
    </row>
    <row r="19095" spans="17:17">
      <c r="Q19095" s="30"/>
    </row>
    <row r="19096" spans="17:17">
      <c r="Q19096" s="30"/>
    </row>
    <row r="19097" spans="17:17">
      <c r="Q19097" s="30"/>
    </row>
    <row r="19098" spans="17:17">
      <c r="Q19098" s="30"/>
    </row>
    <row r="19099" spans="17:17">
      <c r="Q19099" s="30"/>
    </row>
    <row r="19100" spans="17:17">
      <c r="Q19100" s="30"/>
    </row>
    <row r="19101" spans="17:17">
      <c r="Q19101" s="30"/>
    </row>
    <row r="19102" spans="17:17">
      <c r="Q19102" s="30"/>
    </row>
    <row r="19103" spans="17:17">
      <c r="Q19103" s="30"/>
    </row>
    <row r="19104" spans="17:17">
      <c r="Q19104" s="30"/>
    </row>
    <row r="19105" spans="17:17">
      <c r="Q19105" s="30"/>
    </row>
    <row r="19106" spans="17:17">
      <c r="Q19106" s="30"/>
    </row>
    <row r="19107" spans="17:17">
      <c r="Q19107" s="30"/>
    </row>
    <row r="19108" spans="17:17">
      <c r="Q19108" s="30"/>
    </row>
    <row r="19109" spans="17:17">
      <c r="Q19109" s="30"/>
    </row>
    <row r="19110" spans="17:17">
      <c r="Q19110" s="30"/>
    </row>
    <row r="19111" spans="17:17">
      <c r="Q19111" s="30"/>
    </row>
    <row r="19112" spans="17:17">
      <c r="Q19112" s="30"/>
    </row>
    <row r="19113" spans="17:17">
      <c r="Q19113" s="30"/>
    </row>
    <row r="19114" spans="17:17">
      <c r="Q19114" s="30"/>
    </row>
    <row r="19115" spans="17:17">
      <c r="Q19115" s="30"/>
    </row>
    <row r="19116" spans="17:17">
      <c r="Q19116" s="30"/>
    </row>
    <row r="19117" spans="17:17">
      <c r="Q19117" s="30"/>
    </row>
    <row r="19118" spans="17:17">
      <c r="Q19118" s="30"/>
    </row>
    <row r="19119" spans="17:17">
      <c r="Q19119" s="30"/>
    </row>
    <row r="19120" spans="17:17">
      <c r="Q19120" s="30"/>
    </row>
    <row r="19121" spans="17:17">
      <c r="Q19121" s="30"/>
    </row>
    <row r="19122" spans="17:17">
      <c r="Q19122" s="30"/>
    </row>
    <row r="19123" spans="17:17">
      <c r="Q19123" s="30"/>
    </row>
    <row r="19124" spans="17:17">
      <c r="Q19124" s="30"/>
    </row>
    <row r="19125" spans="17:17">
      <c r="Q19125" s="30"/>
    </row>
    <row r="19126" spans="17:17">
      <c r="Q19126" s="30"/>
    </row>
    <row r="19127" spans="17:17">
      <c r="Q19127" s="30"/>
    </row>
    <row r="19128" spans="17:17">
      <c r="Q19128" s="30"/>
    </row>
    <row r="19129" spans="17:17">
      <c r="Q19129" s="30"/>
    </row>
    <row r="19130" spans="17:17">
      <c r="Q19130" s="30"/>
    </row>
    <row r="19131" spans="17:17">
      <c r="Q19131" s="30"/>
    </row>
    <row r="19132" spans="17:17">
      <c r="Q19132" s="30"/>
    </row>
    <row r="19133" spans="17:17">
      <c r="Q19133" s="30"/>
    </row>
    <row r="19134" spans="17:17">
      <c r="Q19134" s="30"/>
    </row>
    <row r="19135" spans="17:17">
      <c r="Q19135" s="30"/>
    </row>
    <row r="19136" spans="17:17">
      <c r="Q19136" s="30"/>
    </row>
    <row r="19137" spans="17:17">
      <c r="Q19137" s="30"/>
    </row>
    <row r="19138" spans="17:17">
      <c r="Q19138" s="30"/>
    </row>
    <row r="19139" spans="17:17">
      <c r="Q19139" s="30"/>
    </row>
    <row r="19140" spans="17:17">
      <c r="Q19140" s="30"/>
    </row>
    <row r="19141" spans="17:17">
      <c r="Q19141" s="30"/>
    </row>
    <row r="19142" spans="17:17">
      <c r="Q19142" s="30"/>
    </row>
    <row r="19143" spans="17:17">
      <c r="Q19143" s="30"/>
    </row>
    <row r="19144" spans="17:17">
      <c r="Q19144" s="30"/>
    </row>
    <row r="19145" spans="17:17">
      <c r="Q19145" s="30"/>
    </row>
    <row r="19146" spans="17:17">
      <c r="Q19146" s="30"/>
    </row>
    <row r="19147" spans="17:17">
      <c r="Q19147" s="30"/>
    </row>
    <row r="19148" spans="17:17">
      <c r="Q19148" s="30"/>
    </row>
    <row r="19149" spans="17:17">
      <c r="Q19149" s="30"/>
    </row>
    <row r="19150" spans="17:17">
      <c r="Q19150" s="30"/>
    </row>
    <row r="19151" spans="17:17">
      <c r="Q19151" s="30"/>
    </row>
    <row r="19152" spans="17:17">
      <c r="Q19152" s="30"/>
    </row>
    <row r="19153" spans="17:17">
      <c r="Q19153" s="30"/>
    </row>
    <row r="19154" spans="17:17">
      <c r="Q19154" s="30"/>
    </row>
    <row r="19155" spans="17:17">
      <c r="Q19155" s="30"/>
    </row>
    <row r="19156" spans="17:17">
      <c r="Q19156" s="30"/>
    </row>
    <row r="19157" spans="17:17">
      <c r="Q19157" s="30"/>
    </row>
    <row r="19158" spans="17:17">
      <c r="Q19158" s="30"/>
    </row>
    <row r="19159" spans="17:17">
      <c r="Q19159" s="30"/>
    </row>
    <row r="19160" spans="17:17">
      <c r="Q19160" s="30"/>
    </row>
    <row r="19161" spans="17:17">
      <c r="Q19161" s="30"/>
    </row>
    <row r="19162" spans="17:17">
      <c r="Q19162" s="30"/>
    </row>
    <row r="19163" spans="17:17">
      <c r="Q19163" s="30"/>
    </row>
    <row r="19164" spans="17:17">
      <c r="Q19164" s="30"/>
    </row>
    <row r="19165" spans="17:17">
      <c r="Q19165" s="30"/>
    </row>
    <row r="19166" spans="17:17">
      <c r="Q19166" s="30"/>
    </row>
    <row r="19167" spans="17:17">
      <c r="Q19167" s="30"/>
    </row>
    <row r="19168" spans="17:17">
      <c r="Q19168" s="30"/>
    </row>
    <row r="19169" spans="17:17">
      <c r="Q19169" s="30"/>
    </row>
    <row r="19170" spans="17:17">
      <c r="Q19170" s="30"/>
    </row>
    <row r="19171" spans="17:17">
      <c r="Q19171" s="30"/>
    </row>
    <row r="19172" spans="17:17">
      <c r="Q19172" s="30"/>
    </row>
    <row r="19173" spans="17:17">
      <c r="Q19173" s="30"/>
    </row>
    <row r="19174" spans="17:17">
      <c r="Q19174" s="30"/>
    </row>
    <row r="19175" spans="17:17">
      <c r="Q19175" s="30"/>
    </row>
    <row r="19176" spans="17:17">
      <c r="Q19176" s="30"/>
    </row>
    <row r="19177" spans="17:17">
      <c r="Q19177" s="30"/>
    </row>
    <row r="19178" spans="17:17">
      <c r="Q19178" s="30"/>
    </row>
    <row r="19179" spans="17:17">
      <c r="Q19179" s="30"/>
    </row>
    <row r="19180" spans="17:17">
      <c r="Q19180" s="30"/>
    </row>
    <row r="19181" spans="17:17">
      <c r="Q19181" s="30"/>
    </row>
    <row r="19182" spans="17:17">
      <c r="Q19182" s="30"/>
    </row>
    <row r="19183" spans="17:17">
      <c r="Q19183" s="30"/>
    </row>
    <row r="19184" spans="17:17">
      <c r="Q19184" s="30"/>
    </row>
    <row r="19185" spans="17:17">
      <c r="Q19185" s="30"/>
    </row>
    <row r="19186" spans="17:17">
      <c r="Q19186" s="30"/>
    </row>
    <row r="19187" spans="17:17">
      <c r="Q19187" s="30"/>
    </row>
    <row r="19188" spans="17:17">
      <c r="Q19188" s="30"/>
    </row>
    <row r="19189" spans="17:17">
      <c r="Q19189" s="30"/>
    </row>
    <row r="19190" spans="17:17">
      <c r="Q19190" s="30"/>
    </row>
    <row r="19191" spans="17:17">
      <c r="Q19191" s="30"/>
    </row>
    <row r="19192" spans="17:17">
      <c r="Q19192" s="30"/>
    </row>
    <row r="19193" spans="17:17">
      <c r="Q19193" s="30"/>
    </row>
    <row r="19194" spans="17:17">
      <c r="Q19194" s="30"/>
    </row>
    <row r="19195" spans="17:17">
      <c r="Q19195" s="30"/>
    </row>
    <row r="19196" spans="17:17">
      <c r="Q19196" s="30"/>
    </row>
    <row r="19197" spans="17:17">
      <c r="Q19197" s="30"/>
    </row>
    <row r="19198" spans="17:17">
      <c r="Q19198" s="30"/>
    </row>
    <row r="19199" spans="17:17">
      <c r="Q19199" s="30"/>
    </row>
    <row r="19200" spans="17:17">
      <c r="Q19200" s="30"/>
    </row>
    <row r="19201" spans="17:17">
      <c r="Q19201" s="30"/>
    </row>
    <row r="19202" spans="17:17">
      <c r="Q19202" s="30"/>
    </row>
    <row r="19203" spans="17:17">
      <c r="Q19203" s="30"/>
    </row>
    <row r="19204" spans="17:17">
      <c r="Q19204" s="30"/>
    </row>
    <row r="19205" spans="17:17">
      <c r="Q19205" s="30"/>
    </row>
    <row r="19206" spans="17:17">
      <c r="Q19206" s="30"/>
    </row>
    <row r="19207" spans="17:17">
      <c r="Q19207" s="30"/>
    </row>
    <row r="19208" spans="17:17">
      <c r="Q19208" s="30"/>
    </row>
    <row r="19209" spans="17:17">
      <c r="Q19209" s="30"/>
    </row>
    <row r="19210" spans="17:17">
      <c r="Q19210" s="30"/>
    </row>
    <row r="19211" spans="17:17">
      <c r="Q19211" s="30"/>
    </row>
    <row r="19212" spans="17:17">
      <c r="Q19212" s="30"/>
    </row>
    <row r="19213" spans="17:17">
      <c r="Q19213" s="30"/>
    </row>
    <row r="19214" spans="17:17">
      <c r="Q19214" s="30"/>
    </row>
    <row r="19215" spans="17:17">
      <c r="Q19215" s="30"/>
    </row>
    <row r="19216" spans="17:17">
      <c r="Q19216" s="30"/>
    </row>
    <row r="19217" spans="17:17">
      <c r="Q19217" s="30"/>
    </row>
    <row r="19218" spans="17:17">
      <c r="Q19218" s="30"/>
    </row>
    <row r="19219" spans="17:17">
      <c r="Q19219" s="30"/>
    </row>
    <row r="19220" spans="17:17">
      <c r="Q19220" s="30"/>
    </row>
    <row r="19221" spans="17:17">
      <c r="Q19221" s="30"/>
    </row>
    <row r="19222" spans="17:17">
      <c r="Q19222" s="30"/>
    </row>
    <row r="19223" spans="17:17">
      <c r="Q19223" s="30"/>
    </row>
    <row r="19224" spans="17:17">
      <c r="Q19224" s="30"/>
    </row>
    <row r="19225" spans="17:17">
      <c r="Q19225" s="30"/>
    </row>
    <row r="19226" spans="17:17">
      <c r="Q19226" s="30"/>
    </row>
    <row r="19227" spans="17:17">
      <c r="Q19227" s="30"/>
    </row>
    <row r="19228" spans="17:17">
      <c r="Q19228" s="30"/>
    </row>
    <row r="19229" spans="17:17">
      <c r="Q19229" s="30"/>
    </row>
    <row r="19230" spans="17:17">
      <c r="Q19230" s="30"/>
    </row>
    <row r="19231" spans="17:17">
      <c r="Q19231" s="30"/>
    </row>
    <row r="19232" spans="17:17">
      <c r="Q19232" s="30"/>
    </row>
    <row r="19233" spans="17:17">
      <c r="Q19233" s="30"/>
    </row>
    <row r="19234" spans="17:17">
      <c r="Q19234" s="30"/>
    </row>
    <row r="19235" spans="17:17">
      <c r="Q19235" s="30"/>
    </row>
    <row r="19236" spans="17:17">
      <c r="Q19236" s="30"/>
    </row>
    <row r="19237" spans="17:17">
      <c r="Q19237" s="30"/>
    </row>
    <row r="19238" spans="17:17">
      <c r="Q19238" s="30"/>
    </row>
    <row r="19239" spans="17:17">
      <c r="Q19239" s="30"/>
    </row>
    <row r="19240" spans="17:17">
      <c r="Q19240" s="30"/>
    </row>
    <row r="19241" spans="17:17">
      <c r="Q19241" s="30"/>
    </row>
    <row r="19242" spans="17:17">
      <c r="Q19242" s="30"/>
    </row>
    <row r="19243" spans="17:17">
      <c r="Q19243" s="30"/>
    </row>
    <row r="19244" spans="17:17">
      <c r="Q19244" s="30"/>
    </row>
    <row r="19245" spans="17:17">
      <c r="Q19245" s="30"/>
    </row>
    <row r="19246" spans="17:17">
      <c r="Q19246" s="30"/>
    </row>
    <row r="19247" spans="17:17">
      <c r="Q19247" s="30"/>
    </row>
    <row r="19248" spans="17:17">
      <c r="Q19248" s="30"/>
    </row>
    <row r="19249" spans="17:17">
      <c r="Q19249" s="30"/>
    </row>
    <row r="19250" spans="17:17">
      <c r="Q19250" s="30"/>
    </row>
    <row r="19251" spans="17:17">
      <c r="Q19251" s="30"/>
    </row>
    <row r="19252" spans="17:17">
      <c r="Q19252" s="30"/>
    </row>
    <row r="19253" spans="17:17">
      <c r="Q19253" s="30"/>
    </row>
    <row r="19254" spans="17:17">
      <c r="Q19254" s="30"/>
    </row>
    <row r="19255" spans="17:17">
      <c r="Q19255" s="30"/>
    </row>
    <row r="19256" spans="17:17">
      <c r="Q19256" s="30"/>
    </row>
    <row r="19257" spans="17:17">
      <c r="Q19257" s="30"/>
    </row>
    <row r="19258" spans="17:17">
      <c r="Q19258" s="30"/>
    </row>
    <row r="19259" spans="17:17">
      <c r="Q19259" s="30"/>
    </row>
    <row r="19260" spans="17:17">
      <c r="Q19260" s="30"/>
    </row>
    <row r="19261" spans="17:17">
      <c r="Q19261" s="30"/>
    </row>
    <row r="19262" spans="17:17">
      <c r="Q19262" s="30"/>
    </row>
    <row r="19263" spans="17:17">
      <c r="Q19263" s="30"/>
    </row>
    <row r="19264" spans="17:17">
      <c r="Q19264" s="30"/>
    </row>
    <row r="19265" spans="17:17">
      <c r="Q19265" s="30"/>
    </row>
    <row r="19266" spans="17:17">
      <c r="Q19266" s="30"/>
    </row>
    <row r="19267" spans="17:17">
      <c r="Q19267" s="30"/>
    </row>
    <row r="19268" spans="17:17">
      <c r="Q19268" s="30"/>
    </row>
    <row r="19269" spans="17:17">
      <c r="Q19269" s="30"/>
    </row>
    <row r="19270" spans="17:17">
      <c r="Q19270" s="30"/>
    </row>
    <row r="19271" spans="17:17">
      <c r="Q19271" s="30"/>
    </row>
    <row r="19272" spans="17:17">
      <c r="Q19272" s="30"/>
    </row>
    <row r="19273" spans="17:17">
      <c r="Q19273" s="30"/>
    </row>
    <row r="19274" spans="17:17">
      <c r="Q19274" s="30"/>
    </row>
    <row r="19275" spans="17:17">
      <c r="Q19275" s="30"/>
    </row>
    <row r="19276" spans="17:17">
      <c r="Q19276" s="30"/>
    </row>
    <row r="19277" spans="17:17">
      <c r="Q19277" s="30"/>
    </row>
    <row r="19278" spans="17:17">
      <c r="Q19278" s="30"/>
    </row>
    <row r="19279" spans="17:17">
      <c r="Q19279" s="30"/>
    </row>
    <row r="19280" spans="17:17">
      <c r="Q19280" s="30"/>
    </row>
    <row r="19281" spans="17:17">
      <c r="Q19281" s="30"/>
    </row>
    <row r="19282" spans="17:17">
      <c r="Q19282" s="30"/>
    </row>
    <row r="19283" spans="17:17">
      <c r="Q19283" s="30"/>
    </row>
    <row r="19284" spans="17:17">
      <c r="Q19284" s="30"/>
    </row>
    <row r="19285" spans="17:17">
      <c r="Q19285" s="30"/>
    </row>
    <row r="19286" spans="17:17">
      <c r="Q19286" s="30"/>
    </row>
    <row r="19287" spans="17:17">
      <c r="Q19287" s="30"/>
    </row>
    <row r="19288" spans="17:17">
      <c r="Q19288" s="30"/>
    </row>
    <row r="19289" spans="17:17">
      <c r="Q19289" s="30"/>
    </row>
    <row r="19290" spans="17:17">
      <c r="Q19290" s="30"/>
    </row>
    <row r="19291" spans="17:17">
      <c r="Q19291" s="30"/>
    </row>
    <row r="19292" spans="17:17">
      <c r="Q19292" s="30"/>
    </row>
    <row r="19293" spans="17:17">
      <c r="Q19293" s="30"/>
    </row>
    <row r="19294" spans="17:17">
      <c r="Q19294" s="30"/>
    </row>
    <row r="19295" spans="17:17">
      <c r="Q19295" s="30"/>
    </row>
    <row r="19296" spans="17:17">
      <c r="Q19296" s="30"/>
    </row>
    <row r="19297" spans="17:17">
      <c r="Q19297" s="30"/>
    </row>
    <row r="19298" spans="17:17">
      <c r="Q19298" s="30"/>
    </row>
    <row r="19299" spans="17:17">
      <c r="Q19299" s="30"/>
    </row>
    <row r="19300" spans="17:17">
      <c r="Q19300" s="30"/>
    </row>
    <row r="19301" spans="17:17">
      <c r="Q19301" s="30"/>
    </row>
    <row r="19302" spans="17:17">
      <c r="Q19302" s="30"/>
    </row>
    <row r="19303" spans="17:17">
      <c r="Q19303" s="30"/>
    </row>
    <row r="19304" spans="17:17">
      <c r="Q19304" s="30"/>
    </row>
    <row r="19305" spans="17:17">
      <c r="Q19305" s="30"/>
    </row>
    <row r="19306" spans="17:17">
      <c r="Q19306" s="30"/>
    </row>
    <row r="19307" spans="17:17">
      <c r="Q19307" s="30"/>
    </row>
    <row r="19308" spans="17:17">
      <c r="Q19308" s="30"/>
    </row>
    <row r="19309" spans="17:17">
      <c r="Q19309" s="30"/>
    </row>
    <row r="19310" spans="17:17">
      <c r="Q19310" s="30"/>
    </row>
    <row r="19311" spans="17:17">
      <c r="Q19311" s="30"/>
    </row>
    <row r="19312" spans="17:17">
      <c r="Q19312" s="30"/>
    </row>
    <row r="19313" spans="17:17">
      <c r="Q19313" s="30"/>
    </row>
    <row r="19314" spans="17:17">
      <c r="Q19314" s="30"/>
    </row>
    <row r="19315" spans="17:17">
      <c r="Q19315" s="30"/>
    </row>
    <row r="19316" spans="17:17">
      <c r="Q19316" s="30"/>
    </row>
    <row r="19317" spans="17:17">
      <c r="Q19317" s="30"/>
    </row>
    <row r="19318" spans="17:17">
      <c r="Q19318" s="30"/>
    </row>
    <row r="19319" spans="17:17">
      <c r="Q19319" s="30"/>
    </row>
    <row r="19320" spans="17:17">
      <c r="Q19320" s="30"/>
    </row>
    <row r="19321" spans="17:17">
      <c r="Q19321" s="30"/>
    </row>
    <row r="19322" spans="17:17">
      <c r="Q19322" s="30"/>
    </row>
    <row r="19323" spans="17:17">
      <c r="Q19323" s="30"/>
    </row>
    <row r="19324" spans="17:17">
      <c r="Q19324" s="30"/>
    </row>
    <row r="19325" spans="17:17">
      <c r="Q19325" s="30"/>
    </row>
    <row r="19326" spans="17:17">
      <c r="Q19326" s="30"/>
    </row>
    <row r="19327" spans="17:17">
      <c r="Q19327" s="30"/>
    </row>
    <row r="19328" spans="17:17">
      <c r="Q19328" s="30"/>
    </row>
    <row r="19329" spans="17:17">
      <c r="Q19329" s="30"/>
    </row>
    <row r="19330" spans="17:17">
      <c r="Q19330" s="30"/>
    </row>
    <row r="19331" spans="17:17">
      <c r="Q19331" s="30"/>
    </row>
    <row r="19332" spans="17:17">
      <c r="Q19332" s="30"/>
    </row>
    <row r="19333" spans="17:17">
      <c r="Q19333" s="30"/>
    </row>
    <row r="19334" spans="17:17">
      <c r="Q19334" s="30"/>
    </row>
    <row r="19335" spans="17:17">
      <c r="Q19335" s="30"/>
    </row>
    <row r="19336" spans="17:17">
      <c r="Q19336" s="30"/>
    </row>
    <row r="19337" spans="17:17">
      <c r="Q19337" s="30"/>
    </row>
    <row r="19338" spans="17:17">
      <c r="Q19338" s="30"/>
    </row>
    <row r="19339" spans="17:17">
      <c r="Q19339" s="30"/>
    </row>
    <row r="19340" spans="17:17">
      <c r="Q19340" s="30"/>
    </row>
    <row r="19341" spans="17:17">
      <c r="Q19341" s="30"/>
    </row>
    <row r="19342" spans="17:17">
      <c r="Q19342" s="30"/>
    </row>
    <row r="19343" spans="17:17">
      <c r="Q19343" s="30"/>
    </row>
    <row r="19344" spans="17:17">
      <c r="Q19344" s="30"/>
    </row>
    <row r="19345" spans="17:17">
      <c r="Q19345" s="30"/>
    </row>
    <row r="19346" spans="17:17">
      <c r="Q19346" s="30"/>
    </row>
    <row r="19347" spans="17:17">
      <c r="Q19347" s="30"/>
    </row>
    <row r="19348" spans="17:17">
      <c r="Q19348" s="30"/>
    </row>
    <row r="19349" spans="17:17">
      <c r="Q19349" s="30"/>
    </row>
    <row r="19350" spans="17:17">
      <c r="Q19350" s="30"/>
    </row>
    <row r="19351" spans="17:17">
      <c r="Q19351" s="30"/>
    </row>
    <row r="19352" spans="17:17">
      <c r="Q19352" s="30"/>
    </row>
    <row r="19353" spans="17:17">
      <c r="Q19353" s="30"/>
    </row>
    <row r="19354" spans="17:17">
      <c r="Q19354" s="30"/>
    </row>
    <row r="19355" spans="17:17">
      <c r="Q19355" s="30"/>
    </row>
    <row r="19356" spans="17:17">
      <c r="Q19356" s="30"/>
    </row>
    <row r="19357" spans="17:17">
      <c r="Q19357" s="30"/>
    </row>
    <row r="19358" spans="17:17">
      <c r="Q19358" s="30"/>
    </row>
    <row r="19359" spans="17:17">
      <c r="Q19359" s="30"/>
    </row>
    <row r="19360" spans="17:17">
      <c r="Q19360" s="30"/>
    </row>
    <row r="19361" spans="17:17">
      <c r="Q19361" s="30"/>
    </row>
    <row r="19362" spans="17:17">
      <c r="Q19362" s="30"/>
    </row>
    <row r="19363" spans="17:17">
      <c r="Q19363" s="30"/>
    </row>
    <row r="19364" spans="17:17">
      <c r="Q19364" s="30"/>
    </row>
    <row r="19365" spans="17:17">
      <c r="Q19365" s="30"/>
    </row>
    <row r="19366" spans="17:17">
      <c r="Q19366" s="30"/>
    </row>
    <row r="19367" spans="17:17">
      <c r="Q19367" s="30"/>
    </row>
    <row r="19368" spans="17:17">
      <c r="Q19368" s="30"/>
    </row>
    <row r="19369" spans="17:17">
      <c r="Q19369" s="30"/>
    </row>
    <row r="19370" spans="17:17">
      <c r="Q19370" s="30"/>
    </row>
    <row r="19371" spans="17:17">
      <c r="Q19371" s="30"/>
    </row>
    <row r="19372" spans="17:17">
      <c r="Q19372" s="30"/>
    </row>
    <row r="19373" spans="17:17">
      <c r="Q19373" s="30"/>
    </row>
    <row r="19374" spans="17:17">
      <c r="Q19374" s="30"/>
    </row>
    <row r="19375" spans="17:17">
      <c r="Q19375" s="30"/>
    </row>
    <row r="19376" spans="17:17">
      <c r="Q19376" s="30"/>
    </row>
    <row r="19377" spans="17:17">
      <c r="Q19377" s="30"/>
    </row>
    <row r="19378" spans="17:17">
      <c r="Q19378" s="30"/>
    </row>
    <row r="19379" spans="17:17">
      <c r="Q19379" s="30"/>
    </row>
    <row r="19380" spans="17:17">
      <c r="Q19380" s="30"/>
    </row>
    <row r="19381" spans="17:17">
      <c r="Q19381" s="30"/>
    </row>
    <row r="19382" spans="17:17">
      <c r="Q19382" s="30"/>
    </row>
    <row r="19383" spans="17:17">
      <c r="Q19383" s="30"/>
    </row>
    <row r="19384" spans="17:17">
      <c r="Q19384" s="30"/>
    </row>
    <row r="19385" spans="17:17">
      <c r="Q19385" s="30"/>
    </row>
    <row r="19386" spans="17:17">
      <c r="Q19386" s="30"/>
    </row>
    <row r="19387" spans="17:17">
      <c r="Q19387" s="30"/>
    </row>
    <row r="19388" spans="17:17">
      <c r="Q19388" s="30"/>
    </row>
    <row r="19389" spans="17:17">
      <c r="Q19389" s="30"/>
    </row>
    <row r="19390" spans="17:17">
      <c r="Q19390" s="30"/>
    </row>
    <row r="19391" spans="17:17">
      <c r="Q19391" s="30"/>
    </row>
    <row r="19392" spans="17:17">
      <c r="Q19392" s="30"/>
    </row>
    <row r="19393" spans="17:17">
      <c r="Q19393" s="30"/>
    </row>
    <row r="19394" spans="17:17">
      <c r="Q19394" s="30"/>
    </row>
    <row r="19395" spans="17:17">
      <c r="Q19395" s="30"/>
    </row>
    <row r="19396" spans="17:17">
      <c r="Q19396" s="30"/>
    </row>
    <row r="19397" spans="17:17">
      <c r="Q19397" s="30"/>
    </row>
    <row r="19398" spans="17:17">
      <c r="Q19398" s="30"/>
    </row>
    <row r="19399" spans="17:17">
      <c r="Q19399" s="30"/>
    </row>
    <row r="19400" spans="17:17">
      <c r="Q19400" s="30"/>
    </row>
    <row r="19401" spans="17:17">
      <c r="Q19401" s="30"/>
    </row>
    <row r="19402" spans="17:17">
      <c r="Q19402" s="30"/>
    </row>
    <row r="19403" spans="17:17">
      <c r="Q19403" s="30"/>
    </row>
    <row r="19404" spans="17:17">
      <c r="Q19404" s="30"/>
    </row>
    <row r="19405" spans="17:17">
      <c r="Q19405" s="30"/>
    </row>
    <row r="19406" spans="17:17">
      <c r="Q19406" s="30"/>
    </row>
    <row r="19407" spans="17:17">
      <c r="Q19407" s="30"/>
    </row>
    <row r="19408" spans="17:17">
      <c r="Q19408" s="30"/>
    </row>
    <row r="19409" spans="17:17">
      <c r="Q19409" s="30"/>
    </row>
    <row r="19410" spans="17:17">
      <c r="Q19410" s="30"/>
    </row>
    <row r="19411" spans="17:17">
      <c r="Q19411" s="30"/>
    </row>
    <row r="19412" spans="17:17">
      <c r="Q19412" s="30"/>
    </row>
    <row r="19413" spans="17:17">
      <c r="Q19413" s="30"/>
    </row>
    <row r="19414" spans="17:17">
      <c r="Q19414" s="30"/>
    </row>
    <row r="19415" spans="17:17">
      <c r="Q19415" s="30"/>
    </row>
    <row r="19416" spans="17:17">
      <c r="Q19416" s="30"/>
    </row>
    <row r="19417" spans="17:17">
      <c r="Q19417" s="30"/>
    </row>
    <row r="19418" spans="17:17">
      <c r="Q19418" s="30"/>
    </row>
    <row r="19419" spans="17:17">
      <c r="Q19419" s="30"/>
    </row>
    <row r="19420" spans="17:17">
      <c r="Q19420" s="30"/>
    </row>
    <row r="19421" spans="17:17">
      <c r="Q19421" s="30"/>
    </row>
    <row r="19422" spans="17:17">
      <c r="Q19422" s="30"/>
    </row>
    <row r="19423" spans="17:17">
      <c r="Q19423" s="30"/>
    </row>
    <row r="19424" spans="17:17">
      <c r="Q19424" s="30"/>
    </row>
    <row r="19425" spans="17:17">
      <c r="Q19425" s="30"/>
    </row>
    <row r="19426" spans="17:17">
      <c r="Q19426" s="30"/>
    </row>
    <row r="19427" spans="17:17">
      <c r="Q19427" s="30"/>
    </row>
    <row r="19428" spans="17:17">
      <c r="Q19428" s="30"/>
    </row>
    <row r="19429" spans="17:17">
      <c r="Q19429" s="30"/>
    </row>
    <row r="19430" spans="17:17">
      <c r="Q19430" s="30"/>
    </row>
    <row r="19431" spans="17:17">
      <c r="Q19431" s="30"/>
    </row>
    <row r="19432" spans="17:17">
      <c r="Q19432" s="30"/>
    </row>
    <row r="19433" spans="17:17">
      <c r="Q19433" s="30"/>
    </row>
    <row r="19434" spans="17:17">
      <c r="Q19434" s="30"/>
    </row>
    <row r="19435" spans="17:17">
      <c r="Q19435" s="30"/>
    </row>
    <row r="19436" spans="17:17">
      <c r="Q19436" s="30"/>
    </row>
    <row r="19437" spans="17:17">
      <c r="Q19437" s="30"/>
    </row>
    <row r="19438" spans="17:17">
      <c r="Q19438" s="30"/>
    </row>
    <row r="19439" spans="17:17">
      <c r="Q19439" s="30"/>
    </row>
    <row r="19440" spans="17:17">
      <c r="Q19440" s="30"/>
    </row>
    <row r="19441" spans="17:17">
      <c r="Q19441" s="30"/>
    </row>
    <row r="19442" spans="17:17">
      <c r="Q19442" s="30"/>
    </row>
    <row r="19443" spans="17:17">
      <c r="Q19443" s="30"/>
    </row>
    <row r="19444" spans="17:17">
      <c r="Q19444" s="30"/>
    </row>
    <row r="19445" spans="17:17">
      <c r="Q19445" s="30"/>
    </row>
    <row r="19446" spans="17:17">
      <c r="Q19446" s="30"/>
    </row>
    <row r="19447" spans="17:17">
      <c r="Q19447" s="30"/>
    </row>
    <row r="19448" spans="17:17">
      <c r="Q19448" s="30"/>
    </row>
    <row r="19449" spans="17:17">
      <c r="Q19449" s="30"/>
    </row>
    <row r="19450" spans="17:17">
      <c r="Q19450" s="30"/>
    </row>
    <row r="19451" spans="17:17">
      <c r="Q19451" s="30"/>
    </row>
    <row r="19452" spans="17:17">
      <c r="Q19452" s="30"/>
    </row>
    <row r="19453" spans="17:17">
      <c r="Q19453" s="30"/>
    </row>
    <row r="19454" spans="17:17">
      <c r="Q19454" s="30"/>
    </row>
    <row r="19455" spans="17:17">
      <c r="Q19455" s="30"/>
    </row>
    <row r="19456" spans="17:17">
      <c r="Q19456" s="30"/>
    </row>
    <row r="19457" spans="17:17">
      <c r="Q19457" s="30"/>
    </row>
    <row r="19458" spans="17:17">
      <c r="Q19458" s="30"/>
    </row>
    <row r="19459" spans="17:17">
      <c r="Q19459" s="30"/>
    </row>
    <row r="19460" spans="17:17">
      <c r="Q19460" s="30"/>
    </row>
    <row r="19461" spans="17:17">
      <c r="Q19461" s="30"/>
    </row>
    <row r="19462" spans="17:17">
      <c r="Q19462" s="30"/>
    </row>
    <row r="19463" spans="17:17">
      <c r="Q19463" s="30"/>
    </row>
    <row r="19464" spans="17:17">
      <c r="Q19464" s="30"/>
    </row>
    <row r="19465" spans="17:17">
      <c r="Q19465" s="30"/>
    </row>
    <row r="19466" spans="17:17">
      <c r="Q19466" s="30"/>
    </row>
    <row r="19467" spans="17:17">
      <c r="Q19467" s="30"/>
    </row>
    <row r="19468" spans="17:17">
      <c r="Q19468" s="30"/>
    </row>
    <row r="19469" spans="17:17">
      <c r="Q19469" s="30"/>
    </row>
    <row r="19470" spans="17:17">
      <c r="Q19470" s="30"/>
    </row>
    <row r="19471" spans="17:17">
      <c r="Q19471" s="30"/>
    </row>
    <row r="19472" spans="17:17">
      <c r="Q19472" s="30"/>
    </row>
    <row r="19473" spans="17:17">
      <c r="Q19473" s="30"/>
    </row>
    <row r="19474" spans="17:17">
      <c r="Q19474" s="30"/>
    </row>
    <row r="19475" spans="17:17">
      <c r="Q19475" s="30"/>
    </row>
    <row r="19476" spans="17:17">
      <c r="Q19476" s="30"/>
    </row>
    <row r="19477" spans="17:17">
      <c r="Q19477" s="30"/>
    </row>
    <row r="19478" spans="17:17">
      <c r="Q19478" s="30"/>
    </row>
    <row r="19479" spans="17:17">
      <c r="Q19479" s="30"/>
    </row>
    <row r="19480" spans="17:17">
      <c r="Q19480" s="30"/>
    </row>
    <row r="19481" spans="17:17">
      <c r="Q19481" s="30"/>
    </row>
    <row r="19482" spans="17:17">
      <c r="Q19482" s="30"/>
    </row>
    <row r="19483" spans="17:17">
      <c r="Q19483" s="30"/>
    </row>
    <row r="19484" spans="17:17">
      <c r="Q19484" s="30"/>
    </row>
    <row r="19485" spans="17:17">
      <c r="Q19485" s="30"/>
    </row>
    <row r="19486" spans="17:17">
      <c r="Q19486" s="30"/>
    </row>
    <row r="19487" spans="17:17">
      <c r="Q19487" s="30"/>
    </row>
    <row r="19488" spans="17:17">
      <c r="Q19488" s="30"/>
    </row>
    <row r="19489" spans="17:17">
      <c r="Q19489" s="30"/>
    </row>
    <row r="19490" spans="17:17">
      <c r="Q19490" s="30"/>
    </row>
    <row r="19491" spans="17:17">
      <c r="Q19491" s="30"/>
    </row>
    <row r="19492" spans="17:17">
      <c r="Q19492" s="30"/>
    </row>
    <row r="19493" spans="17:17">
      <c r="Q19493" s="30"/>
    </row>
    <row r="19494" spans="17:17">
      <c r="Q19494" s="30"/>
    </row>
    <row r="19495" spans="17:17">
      <c r="Q19495" s="30"/>
    </row>
    <row r="19496" spans="17:17">
      <c r="Q19496" s="30"/>
    </row>
    <row r="19497" spans="17:17">
      <c r="Q19497" s="30"/>
    </row>
    <row r="19498" spans="17:17">
      <c r="Q19498" s="30"/>
    </row>
    <row r="19499" spans="17:17">
      <c r="Q19499" s="30"/>
    </row>
    <row r="19500" spans="17:17">
      <c r="Q19500" s="30"/>
    </row>
    <row r="19501" spans="17:17">
      <c r="Q19501" s="30"/>
    </row>
    <row r="19502" spans="17:17">
      <c r="Q19502" s="30"/>
    </row>
    <row r="19503" spans="17:17">
      <c r="Q19503" s="30"/>
    </row>
    <row r="19504" spans="17:17">
      <c r="Q19504" s="30"/>
    </row>
    <row r="19505" spans="17:17">
      <c r="Q19505" s="30"/>
    </row>
    <row r="19506" spans="17:17">
      <c r="Q19506" s="30"/>
    </row>
    <row r="19507" spans="17:17">
      <c r="Q19507" s="30"/>
    </row>
    <row r="19508" spans="17:17">
      <c r="Q19508" s="30"/>
    </row>
    <row r="19509" spans="17:17">
      <c r="Q19509" s="30"/>
    </row>
    <row r="19510" spans="17:17">
      <c r="Q19510" s="30"/>
    </row>
    <row r="19511" spans="17:17">
      <c r="Q19511" s="30"/>
    </row>
    <row r="19512" spans="17:17">
      <c r="Q19512" s="30"/>
    </row>
    <row r="19513" spans="17:17">
      <c r="Q19513" s="30"/>
    </row>
    <row r="19514" spans="17:17">
      <c r="Q19514" s="30"/>
    </row>
    <row r="19515" spans="17:17">
      <c r="Q19515" s="30"/>
    </row>
    <row r="19516" spans="17:17">
      <c r="Q19516" s="30"/>
    </row>
    <row r="19517" spans="17:17">
      <c r="Q19517" s="30"/>
    </row>
    <row r="19518" spans="17:17">
      <c r="Q19518" s="30"/>
    </row>
    <row r="19519" spans="17:17">
      <c r="Q19519" s="30"/>
    </row>
    <row r="19520" spans="17:17">
      <c r="Q19520" s="30"/>
    </row>
    <row r="19521" spans="17:17">
      <c r="Q19521" s="30"/>
    </row>
    <row r="19522" spans="17:17">
      <c r="Q19522" s="30"/>
    </row>
    <row r="19523" spans="17:17">
      <c r="Q19523" s="30"/>
    </row>
    <row r="19524" spans="17:17">
      <c r="Q19524" s="30"/>
    </row>
    <row r="19525" spans="17:17">
      <c r="Q19525" s="30"/>
    </row>
    <row r="19526" spans="17:17">
      <c r="Q19526" s="30"/>
    </row>
    <row r="19527" spans="17:17">
      <c r="Q19527" s="30"/>
    </row>
    <row r="19528" spans="17:17">
      <c r="Q19528" s="30"/>
    </row>
    <row r="19529" spans="17:17">
      <c r="Q19529" s="30"/>
    </row>
    <row r="19530" spans="17:17">
      <c r="Q19530" s="30"/>
    </row>
    <row r="19531" spans="17:17">
      <c r="Q19531" s="30"/>
    </row>
    <row r="19532" spans="17:17">
      <c r="Q19532" s="30"/>
    </row>
    <row r="19533" spans="17:17">
      <c r="Q19533" s="30"/>
    </row>
    <row r="19534" spans="17:17">
      <c r="Q19534" s="30"/>
    </row>
    <row r="19535" spans="17:17">
      <c r="Q19535" s="30"/>
    </row>
    <row r="19536" spans="17:17">
      <c r="Q19536" s="30"/>
    </row>
    <row r="19537" spans="17:17">
      <c r="Q19537" s="30"/>
    </row>
    <row r="19538" spans="17:17">
      <c r="Q19538" s="30"/>
    </row>
    <row r="19539" spans="17:17">
      <c r="Q19539" s="30"/>
    </row>
    <row r="19540" spans="17:17">
      <c r="Q19540" s="30"/>
    </row>
    <row r="19541" spans="17:17">
      <c r="Q19541" s="30"/>
    </row>
    <row r="19542" spans="17:17">
      <c r="Q19542" s="30"/>
    </row>
    <row r="19543" spans="17:17">
      <c r="Q19543" s="30"/>
    </row>
    <row r="19544" spans="17:17">
      <c r="Q19544" s="30"/>
    </row>
    <row r="19545" spans="17:17">
      <c r="Q19545" s="30"/>
    </row>
    <row r="19546" spans="17:17">
      <c r="Q19546" s="30"/>
    </row>
    <row r="19547" spans="17:17">
      <c r="Q19547" s="30"/>
    </row>
    <row r="19548" spans="17:17">
      <c r="Q19548" s="30"/>
    </row>
    <row r="19549" spans="17:17">
      <c r="Q19549" s="30"/>
    </row>
    <row r="19550" spans="17:17">
      <c r="Q19550" s="30"/>
    </row>
    <row r="19551" spans="17:17">
      <c r="Q19551" s="30"/>
    </row>
    <row r="19552" spans="17:17">
      <c r="Q19552" s="30"/>
    </row>
    <row r="19553" spans="17:17">
      <c r="Q19553" s="30"/>
    </row>
    <row r="19554" spans="17:17">
      <c r="Q19554" s="30"/>
    </row>
    <row r="19555" spans="17:17">
      <c r="Q19555" s="30"/>
    </row>
    <row r="19556" spans="17:17">
      <c r="Q19556" s="30"/>
    </row>
    <row r="19557" spans="17:17">
      <c r="Q19557" s="30"/>
    </row>
    <row r="19558" spans="17:17">
      <c r="Q19558" s="30"/>
    </row>
    <row r="19559" spans="17:17">
      <c r="Q19559" s="30"/>
    </row>
    <row r="19560" spans="17:17">
      <c r="Q19560" s="30"/>
    </row>
    <row r="19561" spans="17:17">
      <c r="Q19561" s="30"/>
    </row>
    <row r="19562" spans="17:17">
      <c r="Q19562" s="30"/>
    </row>
    <row r="19563" spans="17:17">
      <c r="Q19563" s="30"/>
    </row>
    <row r="19564" spans="17:17">
      <c r="Q19564" s="30"/>
    </row>
    <row r="19565" spans="17:17">
      <c r="Q19565" s="30"/>
    </row>
    <row r="19566" spans="17:17">
      <c r="Q19566" s="30"/>
    </row>
    <row r="19567" spans="17:17">
      <c r="Q19567" s="30"/>
    </row>
    <row r="19568" spans="17:17">
      <c r="Q19568" s="30"/>
    </row>
    <row r="19569" spans="17:17">
      <c r="Q19569" s="30"/>
    </row>
    <row r="19570" spans="17:17">
      <c r="Q19570" s="30"/>
    </row>
    <row r="19571" spans="17:17">
      <c r="Q19571" s="30"/>
    </row>
    <row r="19572" spans="17:17">
      <c r="Q19572" s="30"/>
    </row>
    <row r="19573" spans="17:17">
      <c r="Q19573" s="30"/>
    </row>
    <row r="19574" spans="17:17">
      <c r="Q19574" s="30"/>
    </row>
    <row r="19575" spans="17:17">
      <c r="Q19575" s="30"/>
    </row>
    <row r="19576" spans="17:17">
      <c r="Q19576" s="30"/>
    </row>
    <row r="19577" spans="17:17">
      <c r="Q19577" s="30"/>
    </row>
    <row r="19578" spans="17:17">
      <c r="Q19578" s="30"/>
    </row>
    <row r="19579" spans="17:17">
      <c r="Q19579" s="30"/>
    </row>
    <row r="19580" spans="17:17">
      <c r="Q19580" s="30"/>
    </row>
    <row r="19581" spans="17:17">
      <c r="Q19581" s="30"/>
    </row>
    <row r="19582" spans="17:17">
      <c r="Q19582" s="30"/>
    </row>
    <row r="19583" spans="17:17">
      <c r="Q19583" s="30"/>
    </row>
    <row r="19584" spans="17:17">
      <c r="Q19584" s="30"/>
    </row>
    <row r="19585" spans="17:17">
      <c r="Q19585" s="30"/>
    </row>
    <row r="19586" spans="17:17">
      <c r="Q19586" s="30"/>
    </row>
    <row r="19587" spans="17:17">
      <c r="Q19587" s="30"/>
    </row>
    <row r="19588" spans="17:17">
      <c r="Q19588" s="30"/>
    </row>
    <row r="19589" spans="17:17">
      <c r="Q19589" s="30"/>
    </row>
    <row r="19590" spans="17:17">
      <c r="Q19590" s="30"/>
    </row>
    <row r="19591" spans="17:17">
      <c r="Q19591" s="30"/>
    </row>
    <row r="19592" spans="17:17">
      <c r="Q19592" s="30"/>
    </row>
    <row r="19593" spans="17:17">
      <c r="Q19593" s="30"/>
    </row>
    <row r="19594" spans="17:17">
      <c r="Q19594" s="30"/>
    </row>
    <row r="19595" spans="17:17">
      <c r="Q19595" s="30"/>
    </row>
    <row r="19596" spans="17:17">
      <c r="Q19596" s="30"/>
    </row>
    <row r="19597" spans="17:17">
      <c r="Q19597" s="30"/>
    </row>
    <row r="19598" spans="17:17">
      <c r="Q19598" s="30"/>
    </row>
    <row r="19599" spans="17:17">
      <c r="Q19599" s="30"/>
    </row>
    <row r="19600" spans="17:17">
      <c r="Q19600" s="30"/>
    </row>
    <row r="19601" spans="17:17">
      <c r="Q19601" s="30"/>
    </row>
    <row r="19602" spans="17:17">
      <c r="Q19602" s="30"/>
    </row>
    <row r="19603" spans="17:17">
      <c r="Q19603" s="30"/>
    </row>
    <row r="19604" spans="17:17">
      <c r="Q19604" s="30"/>
    </row>
    <row r="19605" spans="17:17">
      <c r="Q19605" s="30"/>
    </row>
    <row r="19606" spans="17:17">
      <c r="Q19606" s="30"/>
    </row>
    <row r="19607" spans="17:17">
      <c r="Q19607" s="30"/>
    </row>
    <row r="19608" spans="17:17">
      <c r="Q19608" s="30"/>
    </row>
    <row r="19609" spans="17:17">
      <c r="Q19609" s="30"/>
    </row>
    <row r="19610" spans="17:17">
      <c r="Q19610" s="30"/>
    </row>
    <row r="19611" spans="17:17">
      <c r="Q19611" s="30"/>
    </row>
    <row r="19612" spans="17:17">
      <c r="Q19612" s="30"/>
    </row>
    <row r="19613" spans="17:17">
      <c r="Q19613" s="30"/>
    </row>
    <row r="19614" spans="17:17">
      <c r="Q19614" s="30"/>
    </row>
    <row r="19615" spans="17:17">
      <c r="Q19615" s="30"/>
    </row>
    <row r="19616" spans="17:17">
      <c r="Q19616" s="30"/>
    </row>
    <row r="19617" spans="17:17">
      <c r="Q19617" s="30"/>
    </row>
    <row r="19618" spans="17:17">
      <c r="Q19618" s="30"/>
    </row>
    <row r="19619" spans="17:17">
      <c r="Q19619" s="30"/>
    </row>
    <row r="19620" spans="17:17">
      <c r="Q19620" s="30"/>
    </row>
    <row r="19621" spans="17:17">
      <c r="Q19621" s="30"/>
    </row>
    <row r="19622" spans="17:17">
      <c r="Q19622" s="30"/>
    </row>
    <row r="19623" spans="17:17">
      <c r="Q19623" s="30"/>
    </row>
    <row r="19624" spans="17:17">
      <c r="Q19624" s="30"/>
    </row>
    <row r="19625" spans="17:17">
      <c r="Q19625" s="30"/>
    </row>
    <row r="19626" spans="17:17">
      <c r="Q19626" s="30"/>
    </row>
    <row r="19627" spans="17:17">
      <c r="Q19627" s="30"/>
    </row>
    <row r="19628" spans="17:17">
      <c r="Q19628" s="30"/>
    </row>
    <row r="19629" spans="17:17">
      <c r="Q19629" s="30"/>
    </row>
    <row r="19630" spans="17:17">
      <c r="Q19630" s="30"/>
    </row>
    <row r="19631" spans="17:17">
      <c r="Q19631" s="30"/>
    </row>
    <row r="19632" spans="17:17">
      <c r="Q19632" s="30"/>
    </row>
    <row r="19633" spans="17:17">
      <c r="Q19633" s="30"/>
    </row>
    <row r="19634" spans="17:17">
      <c r="Q19634" s="30"/>
    </row>
    <row r="19635" spans="17:17">
      <c r="Q19635" s="30"/>
    </row>
    <row r="19636" spans="17:17">
      <c r="Q19636" s="30"/>
    </row>
    <row r="19637" spans="17:17">
      <c r="Q19637" s="30"/>
    </row>
    <row r="19638" spans="17:17">
      <c r="Q19638" s="30"/>
    </row>
    <row r="19639" spans="17:17">
      <c r="Q19639" s="30"/>
    </row>
    <row r="19640" spans="17:17">
      <c r="Q19640" s="30"/>
    </row>
    <row r="19641" spans="17:17">
      <c r="Q19641" s="30"/>
    </row>
    <row r="19642" spans="17:17">
      <c r="Q19642" s="30"/>
    </row>
    <row r="19643" spans="17:17">
      <c r="Q19643" s="30"/>
    </row>
    <row r="19644" spans="17:17">
      <c r="Q19644" s="30"/>
    </row>
    <row r="19645" spans="17:17">
      <c r="Q19645" s="30"/>
    </row>
    <row r="19646" spans="17:17">
      <c r="Q19646" s="30"/>
    </row>
    <row r="19647" spans="17:17">
      <c r="Q19647" s="30"/>
    </row>
    <row r="19648" spans="17:17">
      <c r="Q19648" s="30"/>
    </row>
    <row r="19649" spans="17:17">
      <c r="Q19649" s="30"/>
    </row>
    <row r="19650" spans="17:17">
      <c r="Q19650" s="30"/>
    </row>
    <row r="19651" spans="17:17">
      <c r="Q19651" s="30"/>
    </row>
    <row r="19652" spans="17:17">
      <c r="Q19652" s="30"/>
    </row>
    <row r="19653" spans="17:17">
      <c r="Q19653" s="30"/>
    </row>
    <row r="19654" spans="17:17">
      <c r="Q19654" s="30"/>
    </row>
    <row r="19655" spans="17:17">
      <c r="Q19655" s="30"/>
    </row>
    <row r="19656" spans="17:17">
      <c r="Q19656" s="30"/>
    </row>
    <row r="19657" spans="17:17">
      <c r="Q19657" s="30"/>
    </row>
    <row r="19658" spans="17:17">
      <c r="Q19658" s="30"/>
    </row>
    <row r="19659" spans="17:17">
      <c r="Q19659" s="30"/>
    </row>
    <row r="19660" spans="17:17">
      <c r="Q19660" s="30"/>
    </row>
    <row r="19661" spans="17:17">
      <c r="Q19661" s="30"/>
    </row>
    <row r="19662" spans="17:17">
      <c r="Q19662" s="30"/>
    </row>
    <row r="19663" spans="17:17">
      <c r="Q19663" s="30"/>
    </row>
    <row r="19664" spans="17:17">
      <c r="Q19664" s="30"/>
    </row>
    <row r="19665" spans="17:17">
      <c r="Q19665" s="30"/>
    </row>
    <row r="19666" spans="17:17">
      <c r="Q19666" s="30"/>
    </row>
    <row r="19667" spans="17:17">
      <c r="Q19667" s="30"/>
    </row>
    <row r="19668" spans="17:17">
      <c r="Q19668" s="30"/>
    </row>
    <row r="19669" spans="17:17">
      <c r="Q19669" s="30"/>
    </row>
    <row r="19670" spans="17:17">
      <c r="Q19670" s="30"/>
    </row>
    <row r="19671" spans="17:17">
      <c r="Q19671" s="30"/>
    </row>
    <row r="19672" spans="17:17">
      <c r="Q19672" s="30"/>
    </row>
    <row r="19673" spans="17:17">
      <c r="Q19673" s="30"/>
    </row>
    <row r="19674" spans="17:17">
      <c r="Q19674" s="30"/>
    </row>
    <row r="19675" spans="17:17">
      <c r="Q19675" s="30"/>
    </row>
    <row r="19676" spans="17:17">
      <c r="Q19676" s="30"/>
    </row>
    <row r="19677" spans="17:17">
      <c r="Q19677" s="30"/>
    </row>
    <row r="19678" spans="17:17">
      <c r="Q19678" s="30"/>
    </row>
    <row r="19679" spans="17:17">
      <c r="Q19679" s="30"/>
    </row>
    <row r="19680" spans="17:17">
      <c r="Q19680" s="30"/>
    </row>
    <row r="19681" spans="17:17">
      <c r="Q19681" s="30"/>
    </row>
    <row r="19682" spans="17:17">
      <c r="Q19682" s="30"/>
    </row>
    <row r="19683" spans="17:17">
      <c r="Q19683" s="30"/>
    </row>
    <row r="19684" spans="17:17">
      <c r="Q19684" s="30"/>
    </row>
    <row r="19685" spans="17:17">
      <c r="Q19685" s="30"/>
    </row>
    <row r="19686" spans="17:17">
      <c r="Q19686" s="30"/>
    </row>
    <row r="19687" spans="17:17">
      <c r="Q19687" s="30"/>
    </row>
    <row r="19688" spans="17:17">
      <c r="Q19688" s="30"/>
    </row>
    <row r="19689" spans="17:17">
      <c r="Q19689" s="30"/>
    </row>
    <row r="19690" spans="17:17">
      <c r="Q19690" s="30"/>
    </row>
    <row r="19691" spans="17:17">
      <c r="Q19691" s="30"/>
    </row>
    <row r="19692" spans="17:17">
      <c r="Q19692" s="30"/>
    </row>
    <row r="19693" spans="17:17">
      <c r="Q19693" s="30"/>
    </row>
    <row r="19694" spans="17:17">
      <c r="Q19694" s="30"/>
    </row>
    <row r="19695" spans="17:17">
      <c r="Q19695" s="30"/>
    </row>
    <row r="19696" spans="17:17">
      <c r="Q19696" s="30"/>
    </row>
    <row r="19697" spans="17:17">
      <c r="Q19697" s="30"/>
    </row>
    <row r="19698" spans="17:17">
      <c r="Q19698" s="30"/>
    </row>
    <row r="19699" spans="17:17">
      <c r="Q19699" s="30"/>
    </row>
    <row r="19700" spans="17:17">
      <c r="Q19700" s="30"/>
    </row>
    <row r="19701" spans="17:17">
      <c r="Q19701" s="30"/>
    </row>
    <row r="19702" spans="17:17">
      <c r="Q19702" s="30"/>
    </row>
    <row r="19703" spans="17:17">
      <c r="Q19703" s="30"/>
    </row>
    <row r="19704" spans="17:17">
      <c r="Q19704" s="30"/>
    </row>
    <row r="19705" spans="17:17">
      <c r="Q19705" s="30"/>
    </row>
    <row r="19706" spans="17:17">
      <c r="Q19706" s="30"/>
    </row>
    <row r="19707" spans="17:17">
      <c r="Q19707" s="30"/>
    </row>
    <row r="19708" spans="17:17">
      <c r="Q19708" s="30"/>
    </row>
    <row r="19709" spans="17:17">
      <c r="Q19709" s="30"/>
    </row>
    <row r="19710" spans="17:17">
      <c r="Q19710" s="30"/>
    </row>
    <row r="19711" spans="17:17">
      <c r="Q19711" s="30"/>
    </row>
    <row r="19712" spans="17:17">
      <c r="Q19712" s="30"/>
    </row>
    <row r="19713" spans="17:17">
      <c r="Q19713" s="30"/>
    </row>
    <row r="19714" spans="17:17">
      <c r="Q19714" s="30"/>
    </row>
    <row r="19715" spans="17:17">
      <c r="Q19715" s="30"/>
    </row>
    <row r="19716" spans="17:17">
      <c r="Q19716" s="30"/>
    </row>
    <row r="19717" spans="17:17">
      <c r="Q19717" s="30"/>
    </row>
    <row r="19718" spans="17:17">
      <c r="Q19718" s="30"/>
    </row>
    <row r="19719" spans="17:17">
      <c r="Q19719" s="30"/>
    </row>
    <row r="19720" spans="17:17">
      <c r="Q19720" s="30"/>
    </row>
    <row r="19721" spans="17:17">
      <c r="Q19721" s="30"/>
    </row>
    <row r="19722" spans="17:17">
      <c r="Q19722" s="30"/>
    </row>
    <row r="19723" spans="17:17">
      <c r="Q19723" s="30"/>
    </row>
    <row r="19724" spans="17:17">
      <c r="Q19724" s="30"/>
    </row>
    <row r="19725" spans="17:17">
      <c r="Q19725" s="30"/>
    </row>
    <row r="19726" spans="17:17">
      <c r="Q19726" s="30"/>
    </row>
    <row r="19727" spans="17:17">
      <c r="Q19727" s="30"/>
    </row>
    <row r="19728" spans="17:17">
      <c r="Q19728" s="30"/>
    </row>
    <row r="19729" spans="17:17">
      <c r="Q19729" s="30"/>
    </row>
    <row r="19730" spans="17:17">
      <c r="Q19730" s="30"/>
    </row>
    <row r="19731" spans="17:17">
      <c r="Q19731" s="30"/>
    </row>
    <row r="19732" spans="17:17">
      <c r="Q19732" s="30"/>
    </row>
    <row r="19733" spans="17:17">
      <c r="Q19733" s="30"/>
    </row>
    <row r="19734" spans="17:17">
      <c r="Q19734" s="30"/>
    </row>
    <row r="19735" spans="17:17">
      <c r="Q19735" s="30"/>
    </row>
    <row r="19736" spans="17:17">
      <c r="Q19736" s="30"/>
    </row>
    <row r="19737" spans="17:17">
      <c r="Q19737" s="30"/>
    </row>
    <row r="19738" spans="17:17">
      <c r="Q19738" s="30"/>
    </row>
    <row r="19739" spans="17:17">
      <c r="Q19739" s="30"/>
    </row>
    <row r="19740" spans="17:17">
      <c r="Q19740" s="30"/>
    </row>
    <row r="19741" spans="17:17">
      <c r="Q19741" s="30"/>
    </row>
    <row r="19742" spans="17:17">
      <c r="Q19742" s="30"/>
    </row>
    <row r="19743" spans="17:17">
      <c r="Q19743" s="30"/>
    </row>
    <row r="19744" spans="17:17">
      <c r="Q19744" s="30"/>
    </row>
    <row r="19745" spans="17:17">
      <c r="Q19745" s="30"/>
    </row>
    <row r="19746" spans="17:17">
      <c r="Q19746" s="30"/>
    </row>
    <row r="19747" spans="17:17">
      <c r="Q19747" s="30"/>
    </row>
    <row r="19748" spans="17:17">
      <c r="Q19748" s="30"/>
    </row>
    <row r="19749" spans="17:17">
      <c r="Q19749" s="30"/>
    </row>
    <row r="19750" spans="17:17">
      <c r="Q19750" s="30"/>
    </row>
    <row r="19751" spans="17:17">
      <c r="Q19751" s="30"/>
    </row>
    <row r="19752" spans="17:17">
      <c r="Q19752" s="30"/>
    </row>
    <row r="19753" spans="17:17">
      <c r="Q19753" s="30"/>
    </row>
    <row r="19754" spans="17:17">
      <c r="Q19754" s="30"/>
    </row>
    <row r="19755" spans="17:17">
      <c r="Q19755" s="30"/>
    </row>
    <row r="19756" spans="17:17">
      <c r="Q19756" s="30"/>
    </row>
    <row r="19757" spans="17:17">
      <c r="Q19757" s="30"/>
    </row>
    <row r="19758" spans="17:17">
      <c r="Q19758" s="30"/>
    </row>
    <row r="19759" spans="17:17">
      <c r="Q19759" s="30"/>
    </row>
    <row r="19760" spans="17:17">
      <c r="Q19760" s="30"/>
    </row>
    <row r="19761" spans="17:17">
      <c r="Q19761" s="30"/>
    </row>
    <row r="19762" spans="17:17">
      <c r="Q19762" s="30"/>
    </row>
    <row r="19763" spans="17:17">
      <c r="Q19763" s="30"/>
    </row>
    <row r="19764" spans="17:17">
      <c r="Q19764" s="30"/>
    </row>
    <row r="19765" spans="17:17">
      <c r="Q19765" s="30"/>
    </row>
    <row r="19766" spans="17:17">
      <c r="Q19766" s="30"/>
    </row>
    <row r="19767" spans="17:17">
      <c r="Q19767" s="30"/>
    </row>
    <row r="19768" spans="17:17">
      <c r="Q19768" s="30"/>
    </row>
    <row r="19769" spans="17:17">
      <c r="Q19769" s="30"/>
    </row>
    <row r="19770" spans="17:17">
      <c r="Q19770" s="30"/>
    </row>
    <row r="19771" spans="17:17">
      <c r="Q19771" s="30"/>
    </row>
    <row r="19772" spans="17:17">
      <c r="Q19772" s="30"/>
    </row>
    <row r="19773" spans="17:17">
      <c r="Q19773" s="30"/>
    </row>
    <row r="19774" spans="17:17">
      <c r="Q19774" s="30"/>
    </row>
    <row r="19775" spans="17:17">
      <c r="Q19775" s="30"/>
    </row>
    <row r="19776" spans="17:17">
      <c r="Q19776" s="30"/>
    </row>
    <row r="19777" spans="17:17">
      <c r="Q19777" s="30"/>
    </row>
    <row r="19778" spans="17:17">
      <c r="Q19778" s="30"/>
    </row>
    <row r="19779" spans="17:17">
      <c r="Q19779" s="30"/>
    </row>
    <row r="19780" spans="17:17">
      <c r="Q19780" s="30"/>
    </row>
    <row r="19781" spans="17:17">
      <c r="Q19781" s="30"/>
    </row>
    <row r="19782" spans="17:17">
      <c r="Q19782" s="30"/>
    </row>
    <row r="19783" spans="17:17">
      <c r="Q19783" s="30"/>
    </row>
    <row r="19784" spans="17:17">
      <c r="Q19784" s="30"/>
    </row>
    <row r="19785" spans="17:17">
      <c r="Q19785" s="30"/>
    </row>
    <row r="19786" spans="17:17">
      <c r="Q19786" s="30"/>
    </row>
    <row r="19787" spans="17:17">
      <c r="Q19787" s="30"/>
    </row>
    <row r="19788" spans="17:17">
      <c r="Q19788" s="30"/>
    </row>
    <row r="19789" spans="17:17">
      <c r="Q19789" s="30"/>
    </row>
    <row r="19790" spans="17:17">
      <c r="Q19790" s="30"/>
    </row>
    <row r="19791" spans="17:17">
      <c r="Q19791" s="30"/>
    </row>
    <row r="19792" spans="17:17">
      <c r="Q19792" s="30"/>
    </row>
    <row r="19793" spans="17:17">
      <c r="Q19793" s="30"/>
    </row>
    <row r="19794" spans="17:17">
      <c r="Q19794" s="30"/>
    </row>
    <row r="19795" spans="17:17">
      <c r="Q19795" s="30"/>
    </row>
    <row r="19796" spans="17:17">
      <c r="Q19796" s="30"/>
    </row>
    <row r="19797" spans="17:17">
      <c r="Q19797" s="30"/>
    </row>
    <row r="19798" spans="17:17">
      <c r="Q19798" s="30"/>
    </row>
    <row r="19799" spans="17:17">
      <c r="Q19799" s="30"/>
    </row>
    <row r="19800" spans="17:17">
      <c r="Q19800" s="30"/>
    </row>
    <row r="19801" spans="17:17">
      <c r="Q19801" s="30"/>
    </row>
    <row r="19802" spans="17:17">
      <c r="Q19802" s="30"/>
    </row>
    <row r="19803" spans="17:17">
      <c r="Q19803" s="30"/>
    </row>
    <row r="19804" spans="17:17">
      <c r="Q19804" s="30"/>
    </row>
    <row r="19805" spans="17:17">
      <c r="Q19805" s="30"/>
    </row>
    <row r="19806" spans="17:17">
      <c r="Q19806" s="30"/>
    </row>
    <row r="19807" spans="17:17">
      <c r="Q19807" s="30"/>
    </row>
    <row r="19808" spans="17:17">
      <c r="Q19808" s="30"/>
    </row>
    <row r="19809" spans="17:17">
      <c r="Q19809" s="30"/>
    </row>
    <row r="19810" spans="17:17">
      <c r="Q19810" s="30"/>
    </row>
    <row r="19811" spans="17:17">
      <c r="Q19811" s="30"/>
    </row>
    <row r="19812" spans="17:17">
      <c r="Q19812" s="30"/>
    </row>
    <row r="19813" spans="17:17">
      <c r="Q19813" s="30"/>
    </row>
    <row r="19814" spans="17:17">
      <c r="Q19814" s="30"/>
    </row>
    <row r="19815" spans="17:17">
      <c r="Q19815" s="30"/>
    </row>
    <row r="19816" spans="17:17">
      <c r="Q19816" s="30"/>
    </row>
    <row r="19817" spans="17:17">
      <c r="Q19817" s="30"/>
    </row>
    <row r="19818" spans="17:17">
      <c r="Q19818" s="30"/>
    </row>
    <row r="19819" spans="17:17">
      <c r="Q19819" s="30"/>
    </row>
    <row r="19820" spans="17:17">
      <c r="Q19820" s="30"/>
    </row>
    <row r="19821" spans="17:17">
      <c r="Q19821" s="30"/>
    </row>
    <row r="19822" spans="17:17">
      <c r="Q19822" s="30"/>
    </row>
    <row r="19823" spans="17:17">
      <c r="Q19823" s="30"/>
    </row>
    <row r="19824" spans="17:17">
      <c r="Q19824" s="30"/>
    </row>
    <row r="19825" spans="17:17">
      <c r="Q19825" s="30"/>
    </row>
    <row r="19826" spans="17:17">
      <c r="Q19826" s="30"/>
    </row>
    <row r="19827" spans="17:17">
      <c r="Q19827" s="30"/>
    </row>
    <row r="19828" spans="17:17">
      <c r="Q19828" s="30"/>
    </row>
    <row r="19829" spans="17:17">
      <c r="Q19829" s="30"/>
    </row>
    <row r="19830" spans="17:17">
      <c r="Q19830" s="30"/>
    </row>
    <row r="19831" spans="17:17">
      <c r="Q19831" s="30"/>
    </row>
    <row r="19832" spans="17:17">
      <c r="Q19832" s="30"/>
    </row>
    <row r="19833" spans="17:17">
      <c r="Q19833" s="30"/>
    </row>
    <row r="19834" spans="17:17">
      <c r="Q19834" s="30"/>
    </row>
    <row r="19835" spans="17:17">
      <c r="Q19835" s="30"/>
    </row>
    <row r="19836" spans="17:17">
      <c r="Q19836" s="30"/>
    </row>
    <row r="19837" spans="17:17">
      <c r="Q19837" s="30"/>
    </row>
    <row r="19838" spans="17:17">
      <c r="Q19838" s="30"/>
    </row>
    <row r="19839" spans="17:17">
      <c r="Q19839" s="30"/>
    </row>
    <row r="19840" spans="17:17">
      <c r="Q19840" s="30"/>
    </row>
    <row r="19841" spans="17:17">
      <c r="Q19841" s="30"/>
    </row>
    <row r="19842" spans="17:17">
      <c r="Q19842" s="30"/>
    </row>
    <row r="19843" spans="17:17">
      <c r="Q19843" s="30"/>
    </row>
    <row r="19844" spans="17:17">
      <c r="Q19844" s="30"/>
    </row>
    <row r="19845" spans="17:17">
      <c r="Q19845" s="30"/>
    </row>
    <row r="19846" spans="17:17">
      <c r="Q19846" s="30"/>
    </row>
    <row r="19847" spans="17:17">
      <c r="Q19847" s="30"/>
    </row>
    <row r="19848" spans="17:17">
      <c r="Q19848" s="30"/>
    </row>
    <row r="19849" spans="17:17">
      <c r="Q19849" s="30"/>
    </row>
    <row r="19850" spans="17:17">
      <c r="Q19850" s="30"/>
    </row>
    <row r="19851" spans="17:17">
      <c r="Q19851" s="30"/>
    </row>
    <row r="19852" spans="17:17">
      <c r="Q19852" s="30"/>
    </row>
    <row r="19853" spans="17:17">
      <c r="Q19853" s="30"/>
    </row>
    <row r="19854" spans="17:17">
      <c r="Q19854" s="30"/>
    </row>
    <row r="19855" spans="17:17">
      <c r="Q19855" s="30"/>
    </row>
    <row r="19856" spans="17:17">
      <c r="Q19856" s="30"/>
    </row>
    <row r="19857" spans="17:17">
      <c r="Q19857" s="30"/>
    </row>
    <row r="19858" spans="17:17">
      <c r="Q19858" s="30"/>
    </row>
    <row r="19859" spans="17:17">
      <c r="Q19859" s="30"/>
    </row>
    <row r="19860" spans="17:17">
      <c r="Q19860" s="30"/>
    </row>
    <row r="19861" spans="17:17">
      <c r="Q19861" s="30"/>
    </row>
    <row r="19862" spans="17:17">
      <c r="Q19862" s="30"/>
    </row>
    <row r="19863" spans="17:17">
      <c r="Q19863" s="30"/>
    </row>
    <row r="19864" spans="17:17">
      <c r="Q19864" s="30"/>
    </row>
    <row r="19865" spans="17:17">
      <c r="Q19865" s="30"/>
    </row>
    <row r="19866" spans="17:17">
      <c r="Q19866" s="30"/>
    </row>
    <row r="19867" spans="17:17">
      <c r="Q19867" s="30"/>
    </row>
    <row r="19868" spans="17:17">
      <c r="Q19868" s="30"/>
    </row>
    <row r="19869" spans="17:17">
      <c r="Q19869" s="30"/>
    </row>
    <row r="19870" spans="17:17">
      <c r="Q19870" s="30"/>
    </row>
    <row r="19871" spans="17:17">
      <c r="Q19871" s="30"/>
    </row>
    <row r="19872" spans="17:17">
      <c r="Q19872" s="30"/>
    </row>
    <row r="19873" spans="17:17">
      <c r="Q19873" s="30"/>
    </row>
    <row r="19874" spans="17:17">
      <c r="Q19874" s="30"/>
    </row>
    <row r="19875" spans="17:17">
      <c r="Q19875" s="30"/>
    </row>
    <row r="19876" spans="17:17">
      <c r="Q19876" s="30"/>
    </row>
    <row r="19877" spans="17:17">
      <c r="Q19877" s="30"/>
    </row>
    <row r="19878" spans="17:17">
      <c r="Q19878" s="30"/>
    </row>
    <row r="19879" spans="17:17">
      <c r="Q19879" s="30"/>
    </row>
    <row r="19880" spans="17:17">
      <c r="Q19880" s="30"/>
    </row>
    <row r="19881" spans="17:17">
      <c r="Q19881" s="30"/>
    </row>
    <row r="19882" spans="17:17">
      <c r="Q19882" s="30"/>
    </row>
    <row r="19883" spans="17:17">
      <c r="Q19883" s="30"/>
    </row>
    <row r="19884" spans="17:17">
      <c r="Q19884" s="30"/>
    </row>
    <row r="19885" spans="17:17">
      <c r="Q19885" s="30"/>
    </row>
    <row r="19886" spans="17:17">
      <c r="Q19886" s="30"/>
    </row>
    <row r="19887" spans="17:17">
      <c r="Q19887" s="30"/>
    </row>
    <row r="19888" spans="17:17">
      <c r="Q19888" s="30"/>
    </row>
    <row r="19889" spans="17:17">
      <c r="Q19889" s="30"/>
    </row>
    <row r="19890" spans="17:17">
      <c r="Q19890" s="30"/>
    </row>
    <row r="19891" spans="17:17">
      <c r="Q19891" s="30"/>
    </row>
    <row r="19892" spans="17:17">
      <c r="Q19892" s="30"/>
    </row>
    <row r="19893" spans="17:17">
      <c r="Q19893" s="30"/>
    </row>
    <row r="19894" spans="17:17">
      <c r="Q19894" s="30"/>
    </row>
    <row r="19895" spans="17:17">
      <c r="Q19895" s="30"/>
    </row>
    <row r="19896" spans="17:17">
      <c r="Q19896" s="30"/>
    </row>
    <row r="19897" spans="17:17">
      <c r="Q19897" s="30"/>
    </row>
    <row r="19898" spans="17:17">
      <c r="Q19898" s="30"/>
    </row>
    <row r="19899" spans="17:17">
      <c r="Q19899" s="30"/>
    </row>
    <row r="19900" spans="17:17">
      <c r="Q19900" s="30"/>
    </row>
    <row r="19901" spans="17:17">
      <c r="Q19901" s="30"/>
    </row>
    <row r="19902" spans="17:17">
      <c r="Q19902" s="30"/>
    </row>
    <row r="19903" spans="17:17">
      <c r="Q19903" s="30"/>
    </row>
    <row r="19904" spans="17:17">
      <c r="Q19904" s="30"/>
    </row>
    <row r="19905" spans="17:17">
      <c r="Q19905" s="30"/>
    </row>
    <row r="19906" spans="17:17">
      <c r="Q19906" s="30"/>
    </row>
    <row r="19907" spans="17:17">
      <c r="Q19907" s="30"/>
    </row>
    <row r="19908" spans="17:17">
      <c r="Q19908" s="30"/>
    </row>
    <row r="19909" spans="17:17">
      <c r="Q19909" s="30"/>
    </row>
    <row r="19910" spans="17:17">
      <c r="Q19910" s="30"/>
    </row>
    <row r="19911" spans="17:17">
      <c r="Q19911" s="30"/>
    </row>
    <row r="19912" spans="17:17">
      <c r="Q19912" s="30"/>
    </row>
    <row r="19913" spans="17:17">
      <c r="Q19913" s="30"/>
    </row>
    <row r="19914" spans="17:17">
      <c r="Q19914" s="30"/>
    </row>
    <row r="19915" spans="17:17">
      <c r="Q19915" s="30"/>
    </row>
    <row r="19916" spans="17:17">
      <c r="Q19916" s="30"/>
    </row>
    <row r="19917" spans="17:17">
      <c r="Q19917" s="30"/>
    </row>
    <row r="19918" spans="17:17">
      <c r="Q19918" s="30"/>
    </row>
    <row r="19919" spans="17:17">
      <c r="Q19919" s="30"/>
    </row>
    <row r="19920" spans="17:17">
      <c r="Q19920" s="30"/>
    </row>
    <row r="19921" spans="17:17">
      <c r="Q19921" s="30"/>
    </row>
    <row r="19922" spans="17:17">
      <c r="Q19922" s="30"/>
    </row>
    <row r="19923" spans="17:17">
      <c r="Q19923" s="30"/>
    </row>
    <row r="19924" spans="17:17">
      <c r="Q19924" s="30"/>
    </row>
    <row r="19925" spans="17:17">
      <c r="Q19925" s="30"/>
    </row>
    <row r="19926" spans="17:17">
      <c r="Q19926" s="30"/>
    </row>
    <row r="19927" spans="17:17">
      <c r="Q19927" s="30"/>
    </row>
    <row r="19928" spans="17:17">
      <c r="Q19928" s="30"/>
    </row>
    <row r="19929" spans="17:17">
      <c r="Q19929" s="30"/>
    </row>
    <row r="19930" spans="17:17">
      <c r="Q19930" s="30"/>
    </row>
    <row r="19931" spans="17:17">
      <c r="Q19931" s="30"/>
    </row>
    <row r="19932" spans="17:17">
      <c r="Q19932" s="30"/>
    </row>
    <row r="19933" spans="17:17">
      <c r="Q19933" s="30"/>
    </row>
    <row r="19934" spans="17:17">
      <c r="Q19934" s="30"/>
    </row>
    <row r="19935" spans="17:17">
      <c r="Q19935" s="30"/>
    </row>
    <row r="19936" spans="17:17">
      <c r="Q19936" s="30"/>
    </row>
    <row r="19937" spans="17:17">
      <c r="Q19937" s="30"/>
    </row>
    <row r="19938" spans="17:17">
      <c r="Q19938" s="30"/>
    </row>
    <row r="19939" spans="17:17">
      <c r="Q19939" s="30"/>
    </row>
    <row r="19940" spans="17:17">
      <c r="Q19940" s="30"/>
    </row>
    <row r="19941" spans="17:17">
      <c r="Q19941" s="30"/>
    </row>
    <row r="19942" spans="17:17">
      <c r="Q19942" s="30"/>
    </row>
    <row r="19943" spans="17:17">
      <c r="Q19943" s="30"/>
    </row>
    <row r="19944" spans="17:17">
      <c r="Q19944" s="30"/>
    </row>
    <row r="19945" spans="17:17">
      <c r="Q19945" s="30"/>
    </row>
    <row r="19946" spans="17:17">
      <c r="Q19946" s="30"/>
    </row>
    <row r="19947" spans="17:17">
      <c r="Q19947" s="30"/>
    </row>
    <row r="19948" spans="17:17">
      <c r="Q19948" s="30"/>
    </row>
    <row r="19949" spans="17:17">
      <c r="Q19949" s="30"/>
    </row>
    <row r="19950" spans="17:17">
      <c r="Q19950" s="30"/>
    </row>
    <row r="19951" spans="17:17">
      <c r="Q19951" s="30"/>
    </row>
    <row r="19952" spans="17:17">
      <c r="Q19952" s="30"/>
    </row>
    <row r="19953" spans="17:17">
      <c r="Q19953" s="30"/>
    </row>
    <row r="19954" spans="17:17">
      <c r="Q19954" s="30"/>
    </row>
    <row r="19955" spans="17:17">
      <c r="Q19955" s="30"/>
    </row>
    <row r="19956" spans="17:17">
      <c r="Q19956" s="30"/>
    </row>
    <row r="19957" spans="17:17">
      <c r="Q19957" s="30"/>
    </row>
    <row r="19958" spans="17:17">
      <c r="Q19958" s="30"/>
    </row>
    <row r="19959" spans="17:17">
      <c r="Q19959" s="30"/>
    </row>
    <row r="19960" spans="17:17">
      <c r="Q19960" s="30"/>
    </row>
    <row r="19961" spans="17:17">
      <c r="Q19961" s="30"/>
    </row>
    <row r="19962" spans="17:17">
      <c r="Q19962" s="30"/>
    </row>
    <row r="19963" spans="17:17">
      <c r="Q19963" s="30"/>
    </row>
    <row r="19964" spans="17:17">
      <c r="Q19964" s="30"/>
    </row>
    <row r="19965" spans="17:17">
      <c r="Q19965" s="30"/>
    </row>
    <row r="19966" spans="17:17">
      <c r="Q19966" s="30"/>
    </row>
    <row r="19967" spans="17:17">
      <c r="Q19967" s="30"/>
    </row>
    <row r="19968" spans="17:17">
      <c r="Q19968" s="30"/>
    </row>
    <row r="19969" spans="17:17">
      <c r="Q19969" s="30"/>
    </row>
    <row r="19970" spans="17:17">
      <c r="Q19970" s="30"/>
    </row>
    <row r="19971" spans="17:17">
      <c r="Q19971" s="30"/>
    </row>
    <row r="19972" spans="17:17">
      <c r="Q19972" s="30"/>
    </row>
    <row r="19973" spans="17:17">
      <c r="Q19973" s="30"/>
    </row>
    <row r="19974" spans="17:17">
      <c r="Q19974" s="30"/>
    </row>
    <row r="19975" spans="17:17">
      <c r="Q19975" s="30"/>
    </row>
    <row r="19976" spans="17:17">
      <c r="Q19976" s="30"/>
    </row>
    <row r="19977" spans="17:17">
      <c r="Q19977" s="30"/>
    </row>
    <row r="19978" spans="17:17">
      <c r="Q19978" s="30"/>
    </row>
    <row r="19979" spans="17:17">
      <c r="Q19979" s="30"/>
    </row>
    <row r="19980" spans="17:17">
      <c r="Q19980" s="30"/>
    </row>
    <row r="19981" spans="17:17">
      <c r="Q19981" s="30"/>
    </row>
    <row r="19982" spans="17:17">
      <c r="Q19982" s="30"/>
    </row>
    <row r="19983" spans="17:17">
      <c r="Q19983" s="30"/>
    </row>
    <row r="19984" spans="17:17">
      <c r="Q19984" s="30"/>
    </row>
    <row r="19985" spans="17:17">
      <c r="Q19985" s="30"/>
    </row>
    <row r="19986" spans="17:17">
      <c r="Q19986" s="30"/>
    </row>
    <row r="19987" spans="17:17">
      <c r="Q19987" s="30"/>
    </row>
    <row r="19988" spans="17:17">
      <c r="Q19988" s="30"/>
    </row>
    <row r="19989" spans="17:17">
      <c r="Q19989" s="30"/>
    </row>
    <row r="19990" spans="17:17">
      <c r="Q19990" s="30"/>
    </row>
    <row r="19991" spans="17:17">
      <c r="Q19991" s="30"/>
    </row>
    <row r="19992" spans="17:17">
      <c r="Q19992" s="30"/>
    </row>
    <row r="19993" spans="17:17">
      <c r="Q19993" s="30"/>
    </row>
    <row r="19994" spans="17:17">
      <c r="Q19994" s="30"/>
    </row>
    <row r="19995" spans="17:17">
      <c r="Q19995" s="30"/>
    </row>
    <row r="19996" spans="17:17">
      <c r="Q19996" s="30"/>
    </row>
    <row r="19997" spans="17:17">
      <c r="Q19997" s="30"/>
    </row>
    <row r="19998" spans="17:17">
      <c r="Q19998" s="30"/>
    </row>
    <row r="19999" spans="17:17">
      <c r="Q19999" s="30"/>
    </row>
    <row r="20000" spans="17:17">
      <c r="Q20000" s="30"/>
    </row>
    <row r="20001" spans="17:17">
      <c r="Q20001" s="30"/>
    </row>
    <row r="20002" spans="17:17">
      <c r="Q20002" s="30"/>
    </row>
    <row r="20003" spans="17:17">
      <c r="Q20003" s="30"/>
    </row>
    <row r="20004" spans="17:17">
      <c r="Q20004" s="30"/>
    </row>
    <row r="20005" spans="17:17">
      <c r="Q20005" s="30"/>
    </row>
    <row r="20006" spans="17:17">
      <c r="Q20006" s="30"/>
    </row>
    <row r="20007" spans="17:17">
      <c r="Q20007" s="30"/>
    </row>
    <row r="20008" spans="17:17">
      <c r="Q20008" s="30"/>
    </row>
    <row r="20009" spans="17:17">
      <c r="Q20009" s="30"/>
    </row>
    <row r="20010" spans="17:17">
      <c r="Q20010" s="30"/>
    </row>
    <row r="20011" spans="17:17">
      <c r="Q20011" s="30"/>
    </row>
    <row r="20012" spans="17:17">
      <c r="Q20012" s="30"/>
    </row>
    <row r="20013" spans="17:17">
      <c r="Q20013" s="30"/>
    </row>
    <row r="20014" spans="17:17">
      <c r="Q20014" s="30"/>
    </row>
    <row r="20015" spans="17:17">
      <c r="Q20015" s="30"/>
    </row>
    <row r="20016" spans="17:17">
      <c r="Q20016" s="30"/>
    </row>
    <row r="20017" spans="17:17">
      <c r="Q20017" s="30"/>
    </row>
    <row r="20018" spans="17:17">
      <c r="Q20018" s="30"/>
    </row>
    <row r="20019" spans="17:17">
      <c r="Q20019" s="30"/>
    </row>
    <row r="20020" spans="17:17">
      <c r="Q20020" s="30"/>
    </row>
    <row r="20021" spans="17:17">
      <c r="Q20021" s="30"/>
    </row>
    <row r="20022" spans="17:17">
      <c r="Q20022" s="30"/>
    </row>
    <row r="20023" spans="17:17">
      <c r="Q20023" s="30"/>
    </row>
    <row r="20024" spans="17:17">
      <c r="Q20024" s="30"/>
    </row>
    <row r="20025" spans="17:17">
      <c r="Q20025" s="30"/>
    </row>
    <row r="20026" spans="17:17">
      <c r="Q20026" s="30"/>
    </row>
    <row r="20027" spans="17:17">
      <c r="Q20027" s="30"/>
    </row>
    <row r="20028" spans="17:17">
      <c r="Q20028" s="30"/>
    </row>
    <row r="20029" spans="17:17">
      <c r="Q20029" s="30"/>
    </row>
    <row r="20030" spans="17:17">
      <c r="Q20030" s="30"/>
    </row>
    <row r="20031" spans="17:17">
      <c r="Q20031" s="30"/>
    </row>
    <row r="20032" spans="17:17">
      <c r="Q20032" s="30"/>
    </row>
    <row r="20033" spans="17:17">
      <c r="Q20033" s="30"/>
    </row>
    <row r="20034" spans="17:17">
      <c r="Q20034" s="30"/>
    </row>
    <row r="20035" spans="17:17">
      <c r="Q20035" s="30"/>
    </row>
    <row r="20036" spans="17:17">
      <c r="Q20036" s="30"/>
    </row>
    <row r="20037" spans="17:17">
      <c r="Q20037" s="30"/>
    </row>
    <row r="20038" spans="17:17">
      <c r="Q20038" s="30"/>
    </row>
    <row r="20039" spans="17:17">
      <c r="Q20039" s="30"/>
    </row>
    <row r="20040" spans="17:17">
      <c r="Q20040" s="30"/>
    </row>
    <row r="20041" spans="17:17">
      <c r="Q20041" s="30"/>
    </row>
    <row r="20042" spans="17:17">
      <c r="Q20042" s="30"/>
    </row>
    <row r="20043" spans="17:17">
      <c r="Q20043" s="30"/>
    </row>
    <row r="20044" spans="17:17">
      <c r="Q20044" s="30"/>
    </row>
    <row r="20045" spans="17:17">
      <c r="Q20045" s="30"/>
    </row>
    <row r="20046" spans="17:17">
      <c r="Q20046" s="30"/>
    </row>
    <row r="20047" spans="17:17">
      <c r="Q20047" s="30"/>
    </row>
    <row r="20048" spans="17:17">
      <c r="Q20048" s="30"/>
    </row>
    <row r="20049" spans="17:17">
      <c r="Q20049" s="30"/>
    </row>
    <row r="20050" spans="17:17">
      <c r="Q20050" s="30"/>
    </row>
    <row r="20051" spans="17:17">
      <c r="Q20051" s="30"/>
    </row>
    <row r="20052" spans="17:17">
      <c r="Q20052" s="30"/>
    </row>
    <row r="20053" spans="17:17">
      <c r="Q20053" s="30"/>
    </row>
    <row r="20054" spans="17:17">
      <c r="Q20054" s="30"/>
    </row>
    <row r="20055" spans="17:17">
      <c r="Q20055" s="30"/>
    </row>
    <row r="20056" spans="17:17">
      <c r="Q20056" s="30"/>
    </row>
    <row r="20057" spans="17:17">
      <c r="Q20057" s="30"/>
    </row>
    <row r="20058" spans="17:17">
      <c r="Q20058" s="30"/>
    </row>
    <row r="20059" spans="17:17">
      <c r="Q20059" s="30"/>
    </row>
    <row r="20060" spans="17:17">
      <c r="Q20060" s="30"/>
    </row>
    <row r="20061" spans="17:17">
      <c r="Q20061" s="30"/>
    </row>
    <row r="20062" spans="17:17">
      <c r="Q20062" s="30"/>
    </row>
    <row r="20063" spans="17:17">
      <c r="Q20063" s="30"/>
    </row>
    <row r="20064" spans="17:17">
      <c r="Q20064" s="30"/>
    </row>
    <row r="20065" spans="17:17">
      <c r="Q20065" s="30"/>
    </row>
    <row r="20066" spans="17:17">
      <c r="Q20066" s="30"/>
    </row>
    <row r="20067" spans="17:17">
      <c r="Q20067" s="30"/>
    </row>
    <row r="20068" spans="17:17">
      <c r="Q20068" s="30"/>
    </row>
    <row r="20069" spans="17:17">
      <c r="Q20069" s="30"/>
    </row>
    <row r="20070" spans="17:17">
      <c r="Q20070" s="30"/>
    </row>
    <row r="20071" spans="17:17">
      <c r="Q20071" s="30"/>
    </row>
    <row r="20072" spans="17:17">
      <c r="Q20072" s="30"/>
    </row>
    <row r="20073" spans="17:17">
      <c r="Q20073" s="30"/>
    </row>
    <row r="20074" spans="17:17">
      <c r="Q20074" s="30"/>
    </row>
    <row r="20075" spans="17:17">
      <c r="Q20075" s="30"/>
    </row>
    <row r="20076" spans="17:17">
      <c r="Q20076" s="30"/>
    </row>
    <row r="20077" spans="17:17">
      <c r="Q20077" s="30"/>
    </row>
    <row r="20078" spans="17:17">
      <c r="Q20078" s="30"/>
    </row>
    <row r="20079" spans="17:17">
      <c r="Q20079" s="30"/>
    </row>
    <row r="20080" spans="17:17">
      <c r="Q20080" s="30"/>
    </row>
    <row r="20081" spans="17:17">
      <c r="Q20081" s="30"/>
    </row>
    <row r="20082" spans="17:17">
      <c r="Q20082" s="30"/>
    </row>
    <row r="20083" spans="17:17">
      <c r="Q20083" s="30"/>
    </row>
    <row r="20084" spans="17:17">
      <c r="Q20084" s="30"/>
    </row>
    <row r="20085" spans="17:17">
      <c r="Q20085" s="30"/>
    </row>
    <row r="20086" spans="17:17">
      <c r="Q20086" s="30"/>
    </row>
    <row r="20087" spans="17:17">
      <c r="Q20087" s="30"/>
    </row>
    <row r="20088" spans="17:17">
      <c r="Q20088" s="30"/>
    </row>
    <row r="20089" spans="17:17">
      <c r="Q20089" s="30"/>
    </row>
    <row r="20090" spans="17:17">
      <c r="Q20090" s="30"/>
    </row>
    <row r="20091" spans="17:17">
      <c r="Q20091" s="30"/>
    </row>
    <row r="20092" spans="17:17">
      <c r="Q20092" s="30"/>
    </row>
    <row r="20093" spans="17:17">
      <c r="Q20093" s="30"/>
    </row>
    <row r="20094" spans="17:17">
      <c r="Q20094" s="30"/>
    </row>
    <row r="20095" spans="17:17">
      <c r="Q20095" s="30"/>
    </row>
    <row r="20096" spans="17:17">
      <c r="Q20096" s="30"/>
    </row>
    <row r="20097" spans="17:17">
      <c r="Q20097" s="30"/>
    </row>
    <row r="20098" spans="17:17">
      <c r="Q20098" s="30"/>
    </row>
    <row r="20099" spans="17:17">
      <c r="Q20099" s="30"/>
    </row>
    <row r="20100" spans="17:17">
      <c r="Q20100" s="30"/>
    </row>
    <row r="20101" spans="17:17">
      <c r="Q20101" s="30"/>
    </row>
    <row r="20102" spans="17:17">
      <c r="Q20102" s="30"/>
    </row>
    <row r="20103" spans="17:17">
      <c r="Q20103" s="30"/>
    </row>
    <row r="20104" spans="17:17">
      <c r="Q20104" s="30"/>
    </row>
    <row r="20105" spans="17:17">
      <c r="Q20105" s="30"/>
    </row>
    <row r="20106" spans="17:17">
      <c r="Q20106" s="30"/>
    </row>
    <row r="20107" spans="17:17">
      <c r="Q20107" s="30"/>
    </row>
    <row r="20108" spans="17:17">
      <c r="Q20108" s="30"/>
    </row>
    <row r="20109" spans="17:17">
      <c r="Q20109" s="30"/>
    </row>
    <row r="20110" spans="17:17">
      <c r="Q20110" s="30"/>
    </row>
    <row r="20111" spans="17:17">
      <c r="Q20111" s="30"/>
    </row>
    <row r="20112" spans="17:17">
      <c r="Q20112" s="30"/>
    </row>
    <row r="20113" spans="17:17">
      <c r="Q20113" s="30"/>
    </row>
    <row r="20114" spans="17:17">
      <c r="Q20114" s="30"/>
    </row>
    <row r="20115" spans="17:17">
      <c r="Q20115" s="30"/>
    </row>
    <row r="20116" spans="17:17">
      <c r="Q20116" s="30"/>
    </row>
    <row r="20117" spans="17:17">
      <c r="Q20117" s="30"/>
    </row>
    <row r="20118" spans="17:17">
      <c r="Q20118" s="30"/>
    </row>
    <row r="20119" spans="17:17">
      <c r="Q20119" s="30"/>
    </row>
    <row r="20120" spans="17:17">
      <c r="Q20120" s="30"/>
    </row>
    <row r="20121" spans="17:17">
      <c r="Q20121" s="30"/>
    </row>
    <row r="20122" spans="17:17">
      <c r="Q20122" s="30"/>
    </row>
    <row r="20123" spans="17:17">
      <c r="Q20123" s="30"/>
    </row>
    <row r="20124" spans="17:17">
      <c r="Q20124" s="30"/>
    </row>
    <row r="20125" spans="17:17">
      <c r="Q20125" s="30"/>
    </row>
    <row r="20126" spans="17:17">
      <c r="Q20126" s="30"/>
    </row>
    <row r="20127" spans="17:17">
      <c r="Q20127" s="30"/>
    </row>
    <row r="20128" spans="17:17">
      <c r="Q20128" s="30"/>
    </row>
    <row r="20129" spans="17:17">
      <c r="Q20129" s="30"/>
    </row>
    <row r="20130" spans="17:17">
      <c r="Q20130" s="30"/>
    </row>
    <row r="20131" spans="17:17">
      <c r="Q20131" s="30"/>
    </row>
    <row r="20132" spans="17:17">
      <c r="Q20132" s="30"/>
    </row>
    <row r="20133" spans="17:17">
      <c r="Q20133" s="30"/>
    </row>
    <row r="20134" spans="17:17">
      <c r="Q20134" s="30"/>
    </row>
    <row r="20135" spans="17:17">
      <c r="Q20135" s="30"/>
    </row>
    <row r="20136" spans="17:17">
      <c r="Q20136" s="30"/>
    </row>
    <row r="20137" spans="17:17">
      <c r="Q20137" s="30"/>
    </row>
    <row r="20138" spans="17:17">
      <c r="Q20138" s="30"/>
    </row>
    <row r="20139" spans="17:17">
      <c r="Q20139" s="30"/>
    </row>
    <row r="20140" spans="17:17">
      <c r="Q20140" s="30"/>
    </row>
    <row r="20141" spans="17:17">
      <c r="Q20141" s="30"/>
    </row>
    <row r="20142" spans="17:17">
      <c r="Q20142" s="30"/>
    </row>
    <row r="20143" spans="17:17">
      <c r="Q20143" s="30"/>
    </row>
    <row r="20144" spans="17:17">
      <c r="Q20144" s="30"/>
    </row>
    <row r="20145" spans="17:17">
      <c r="Q20145" s="30"/>
    </row>
    <row r="20146" spans="17:17">
      <c r="Q20146" s="30"/>
    </row>
    <row r="20147" spans="17:17">
      <c r="Q20147" s="30"/>
    </row>
    <row r="20148" spans="17:17">
      <c r="Q20148" s="30"/>
    </row>
    <row r="20149" spans="17:17">
      <c r="Q20149" s="30"/>
    </row>
    <row r="20150" spans="17:17">
      <c r="Q20150" s="30"/>
    </row>
    <row r="20151" spans="17:17">
      <c r="Q20151" s="30"/>
    </row>
    <row r="20152" spans="17:17">
      <c r="Q20152" s="30"/>
    </row>
    <row r="20153" spans="17:17">
      <c r="Q20153" s="30"/>
    </row>
    <row r="20154" spans="17:17">
      <c r="Q20154" s="30"/>
    </row>
    <row r="20155" spans="17:17">
      <c r="Q20155" s="30"/>
    </row>
    <row r="20156" spans="17:17">
      <c r="Q20156" s="30"/>
    </row>
    <row r="20157" spans="17:17">
      <c r="Q20157" s="30"/>
    </row>
    <row r="20158" spans="17:17">
      <c r="Q20158" s="30"/>
    </row>
    <row r="20159" spans="17:17">
      <c r="Q20159" s="30"/>
    </row>
    <row r="20160" spans="17:17">
      <c r="Q20160" s="30"/>
    </row>
    <row r="20161" spans="17:17">
      <c r="Q20161" s="30"/>
    </row>
    <row r="20162" spans="17:17">
      <c r="Q20162" s="30"/>
    </row>
    <row r="20163" spans="17:17">
      <c r="Q20163" s="30"/>
    </row>
    <row r="20164" spans="17:17">
      <c r="Q20164" s="30"/>
    </row>
    <row r="20165" spans="17:17">
      <c r="Q20165" s="30"/>
    </row>
    <row r="20166" spans="17:17">
      <c r="Q20166" s="30"/>
    </row>
    <row r="20167" spans="17:17">
      <c r="Q20167" s="30"/>
    </row>
    <row r="20168" spans="17:17">
      <c r="Q20168" s="30"/>
    </row>
    <row r="20169" spans="17:17">
      <c r="Q20169" s="30"/>
    </row>
    <row r="20170" spans="17:17">
      <c r="Q20170" s="30"/>
    </row>
    <row r="20171" spans="17:17">
      <c r="Q20171" s="30"/>
    </row>
    <row r="20172" spans="17:17">
      <c r="Q20172" s="30"/>
    </row>
    <row r="20173" spans="17:17">
      <c r="Q20173" s="30"/>
    </row>
    <row r="20174" spans="17:17">
      <c r="Q20174" s="30"/>
    </row>
    <row r="20175" spans="17:17">
      <c r="Q20175" s="30"/>
    </row>
    <row r="20176" spans="17:17">
      <c r="Q20176" s="30"/>
    </row>
    <row r="20177" spans="17:17">
      <c r="Q20177" s="30"/>
    </row>
    <row r="20178" spans="17:17">
      <c r="Q20178" s="30"/>
    </row>
    <row r="20179" spans="17:17">
      <c r="Q20179" s="30"/>
    </row>
    <row r="20180" spans="17:17">
      <c r="Q20180" s="30"/>
    </row>
    <row r="20181" spans="17:17">
      <c r="Q20181" s="30"/>
    </row>
    <row r="20182" spans="17:17">
      <c r="Q20182" s="30"/>
    </row>
    <row r="20183" spans="17:17">
      <c r="Q20183" s="30"/>
    </row>
    <row r="20184" spans="17:17">
      <c r="Q20184" s="30"/>
    </row>
    <row r="20185" spans="17:17">
      <c r="Q20185" s="30"/>
    </row>
    <row r="20186" spans="17:17">
      <c r="Q20186" s="30"/>
    </row>
    <row r="20187" spans="17:17">
      <c r="Q20187" s="30"/>
    </row>
    <row r="20188" spans="17:17">
      <c r="Q20188" s="30"/>
    </row>
    <row r="20189" spans="17:17">
      <c r="Q20189" s="30"/>
    </row>
    <row r="20190" spans="17:17">
      <c r="Q20190" s="30"/>
    </row>
    <row r="20191" spans="17:17">
      <c r="Q20191" s="30"/>
    </row>
    <row r="20192" spans="17:17">
      <c r="Q20192" s="30"/>
    </row>
    <row r="20193" spans="17:17">
      <c r="Q20193" s="30"/>
    </row>
    <row r="20194" spans="17:17">
      <c r="Q20194" s="30"/>
    </row>
    <row r="20195" spans="17:17">
      <c r="Q20195" s="30"/>
    </row>
    <row r="20196" spans="17:17">
      <c r="Q20196" s="30"/>
    </row>
    <row r="20197" spans="17:17">
      <c r="Q20197" s="30"/>
    </row>
    <row r="20198" spans="17:17">
      <c r="Q20198" s="30"/>
    </row>
    <row r="20199" spans="17:17">
      <c r="Q20199" s="30"/>
    </row>
    <row r="20200" spans="17:17">
      <c r="Q20200" s="30"/>
    </row>
    <row r="20201" spans="17:17">
      <c r="Q20201" s="30"/>
    </row>
    <row r="20202" spans="17:17">
      <c r="Q20202" s="30"/>
    </row>
    <row r="20203" spans="17:17">
      <c r="Q20203" s="30"/>
    </row>
    <row r="20204" spans="17:17">
      <c r="Q20204" s="30"/>
    </row>
    <row r="20205" spans="17:17">
      <c r="Q20205" s="30"/>
    </row>
    <row r="20206" spans="17:17">
      <c r="Q20206" s="30"/>
    </row>
    <row r="20207" spans="17:17">
      <c r="Q20207" s="30"/>
    </row>
    <row r="20208" spans="17:17">
      <c r="Q20208" s="30"/>
    </row>
    <row r="20209" spans="17:17">
      <c r="Q20209" s="30"/>
    </row>
    <row r="20210" spans="17:17">
      <c r="Q20210" s="30"/>
    </row>
    <row r="20211" spans="17:17">
      <c r="Q20211" s="30"/>
    </row>
    <row r="20212" spans="17:17">
      <c r="Q20212" s="30"/>
    </row>
    <row r="20213" spans="17:17">
      <c r="Q20213" s="30"/>
    </row>
    <row r="20214" spans="17:17">
      <c r="Q20214" s="30"/>
    </row>
    <row r="20215" spans="17:17">
      <c r="Q20215" s="30"/>
    </row>
    <row r="20216" spans="17:17">
      <c r="Q20216" s="30"/>
    </row>
    <row r="20217" spans="17:17">
      <c r="Q20217" s="30"/>
    </row>
    <row r="20218" spans="17:17">
      <c r="Q20218" s="30"/>
    </row>
    <row r="20219" spans="17:17">
      <c r="Q20219" s="30"/>
    </row>
    <row r="20220" spans="17:17">
      <c r="Q20220" s="30"/>
    </row>
    <row r="20221" spans="17:17">
      <c r="Q20221" s="30"/>
    </row>
    <row r="20222" spans="17:17">
      <c r="Q20222" s="30"/>
    </row>
    <row r="20223" spans="17:17">
      <c r="Q20223" s="30"/>
    </row>
    <row r="20224" spans="17:17">
      <c r="Q20224" s="30"/>
    </row>
    <row r="20225" spans="17:17">
      <c r="Q20225" s="30"/>
    </row>
    <row r="20226" spans="17:17">
      <c r="Q20226" s="30"/>
    </row>
    <row r="20227" spans="17:17">
      <c r="Q20227" s="30"/>
    </row>
    <row r="20228" spans="17:17">
      <c r="Q20228" s="30"/>
    </row>
    <row r="20229" spans="17:17">
      <c r="Q20229" s="30"/>
    </row>
    <row r="20230" spans="17:17">
      <c r="Q20230" s="30"/>
    </row>
    <row r="20231" spans="17:17">
      <c r="Q20231" s="30"/>
    </row>
    <row r="20232" spans="17:17">
      <c r="Q20232" s="30"/>
    </row>
    <row r="20233" spans="17:17">
      <c r="Q20233" s="30"/>
    </row>
    <row r="20234" spans="17:17">
      <c r="Q20234" s="30"/>
    </row>
    <row r="20235" spans="17:17">
      <c r="Q20235" s="30"/>
    </row>
    <row r="20236" spans="17:17">
      <c r="Q20236" s="30"/>
    </row>
    <row r="20237" spans="17:17">
      <c r="Q20237" s="30"/>
    </row>
    <row r="20238" spans="17:17">
      <c r="Q20238" s="30"/>
    </row>
    <row r="20239" spans="17:17">
      <c r="Q20239" s="30"/>
    </row>
    <row r="20240" spans="17:17">
      <c r="Q20240" s="30"/>
    </row>
    <row r="20241" spans="17:17">
      <c r="Q20241" s="30"/>
    </row>
    <row r="20242" spans="17:17">
      <c r="Q20242" s="30"/>
    </row>
    <row r="20243" spans="17:17">
      <c r="Q20243" s="30"/>
    </row>
    <row r="20244" spans="17:17">
      <c r="Q20244" s="30"/>
    </row>
    <row r="20245" spans="17:17">
      <c r="Q20245" s="30"/>
    </row>
    <row r="20246" spans="17:17">
      <c r="Q20246" s="30"/>
    </row>
    <row r="20247" spans="17:17">
      <c r="Q20247" s="30"/>
    </row>
    <row r="20248" spans="17:17">
      <c r="Q20248" s="30"/>
    </row>
    <row r="20249" spans="17:17">
      <c r="Q20249" s="30"/>
    </row>
    <row r="20250" spans="17:17">
      <c r="Q20250" s="30"/>
    </row>
    <row r="20251" spans="17:17">
      <c r="Q20251" s="30"/>
    </row>
    <row r="20252" spans="17:17">
      <c r="Q20252" s="30"/>
    </row>
    <row r="20253" spans="17:17">
      <c r="Q20253" s="30"/>
    </row>
    <row r="20254" spans="17:17">
      <c r="Q20254" s="30"/>
    </row>
    <row r="20255" spans="17:17">
      <c r="Q20255" s="30"/>
    </row>
    <row r="20256" spans="17:17">
      <c r="Q20256" s="30"/>
    </row>
    <row r="20257" spans="17:17">
      <c r="Q20257" s="30"/>
    </row>
    <row r="20258" spans="17:17">
      <c r="Q20258" s="30"/>
    </row>
    <row r="20259" spans="17:17">
      <c r="Q20259" s="30"/>
    </row>
    <row r="20260" spans="17:17">
      <c r="Q20260" s="30"/>
    </row>
    <row r="20261" spans="17:17">
      <c r="Q20261" s="30"/>
    </row>
    <row r="20262" spans="17:17">
      <c r="Q20262" s="30"/>
    </row>
    <row r="20263" spans="17:17">
      <c r="Q20263" s="30"/>
    </row>
    <row r="20264" spans="17:17">
      <c r="Q20264" s="30"/>
    </row>
    <row r="20265" spans="17:17">
      <c r="Q20265" s="30"/>
    </row>
    <row r="20266" spans="17:17">
      <c r="Q20266" s="30"/>
    </row>
    <row r="20267" spans="17:17">
      <c r="Q20267" s="30"/>
    </row>
    <row r="20268" spans="17:17">
      <c r="Q20268" s="30"/>
    </row>
    <row r="20269" spans="17:17">
      <c r="Q20269" s="30"/>
    </row>
    <row r="20270" spans="17:17">
      <c r="Q20270" s="30"/>
    </row>
    <row r="20271" spans="17:17">
      <c r="Q20271" s="30"/>
    </row>
    <row r="20272" spans="17:17">
      <c r="Q20272" s="30"/>
    </row>
    <row r="20273" spans="17:17">
      <c r="Q20273" s="30"/>
    </row>
    <row r="20274" spans="17:17">
      <c r="Q20274" s="30"/>
    </row>
    <row r="20275" spans="17:17">
      <c r="Q20275" s="30"/>
    </row>
    <row r="20276" spans="17:17">
      <c r="Q20276" s="30"/>
    </row>
    <row r="20277" spans="17:17">
      <c r="Q20277" s="30"/>
    </row>
    <row r="20278" spans="17:17">
      <c r="Q20278" s="30"/>
    </row>
    <row r="20279" spans="17:17">
      <c r="Q20279" s="30"/>
    </row>
    <row r="20280" spans="17:17">
      <c r="Q20280" s="30"/>
    </row>
    <row r="20281" spans="17:17">
      <c r="Q20281" s="30"/>
    </row>
    <row r="20282" spans="17:17">
      <c r="Q20282" s="30"/>
    </row>
    <row r="20283" spans="17:17">
      <c r="Q20283" s="30"/>
    </row>
    <row r="20284" spans="17:17">
      <c r="Q20284" s="30"/>
    </row>
    <row r="20285" spans="17:17">
      <c r="Q20285" s="30"/>
    </row>
    <row r="20286" spans="17:17">
      <c r="Q20286" s="30"/>
    </row>
    <row r="20287" spans="17:17">
      <c r="Q20287" s="30"/>
    </row>
    <row r="20288" spans="17:17">
      <c r="Q20288" s="30"/>
    </row>
    <row r="20289" spans="17:17">
      <c r="Q20289" s="30"/>
    </row>
    <row r="20290" spans="17:17">
      <c r="Q20290" s="30"/>
    </row>
    <row r="20291" spans="17:17">
      <c r="Q20291" s="30"/>
    </row>
    <row r="20292" spans="17:17">
      <c r="Q20292" s="30"/>
    </row>
    <row r="20293" spans="17:17">
      <c r="Q20293" s="30"/>
    </row>
    <row r="20294" spans="17:17">
      <c r="Q20294" s="30"/>
    </row>
    <row r="20295" spans="17:17">
      <c r="Q20295" s="30"/>
    </row>
    <row r="20296" spans="17:17">
      <c r="Q20296" s="30"/>
    </row>
    <row r="20297" spans="17:17">
      <c r="Q20297" s="30"/>
    </row>
    <row r="20298" spans="17:17">
      <c r="Q20298" s="30"/>
    </row>
    <row r="20299" spans="17:17">
      <c r="Q20299" s="30"/>
    </row>
    <row r="20300" spans="17:17">
      <c r="Q20300" s="30"/>
    </row>
    <row r="20301" spans="17:17">
      <c r="Q20301" s="30"/>
    </row>
    <row r="20302" spans="17:17">
      <c r="Q20302" s="30"/>
    </row>
    <row r="20303" spans="17:17">
      <c r="Q20303" s="30"/>
    </row>
    <row r="20304" spans="17:17">
      <c r="Q20304" s="30"/>
    </row>
    <row r="20305" spans="17:17">
      <c r="Q20305" s="30"/>
    </row>
    <row r="20306" spans="17:17">
      <c r="Q20306" s="30"/>
    </row>
    <row r="20307" spans="17:17">
      <c r="Q20307" s="30"/>
    </row>
    <row r="20308" spans="17:17">
      <c r="Q20308" s="30"/>
    </row>
    <row r="20309" spans="17:17">
      <c r="Q20309" s="30"/>
    </row>
    <row r="20310" spans="17:17">
      <c r="Q20310" s="30"/>
    </row>
    <row r="20311" spans="17:17">
      <c r="Q20311" s="30"/>
    </row>
    <row r="20312" spans="17:17">
      <c r="Q20312" s="30"/>
    </row>
    <row r="20313" spans="17:17">
      <c r="Q20313" s="30"/>
    </row>
    <row r="20314" spans="17:17">
      <c r="Q20314" s="30"/>
    </row>
    <row r="20315" spans="17:17">
      <c r="Q20315" s="30"/>
    </row>
    <row r="20316" spans="17:17">
      <c r="Q20316" s="30"/>
    </row>
    <row r="20317" spans="17:17">
      <c r="Q20317" s="30"/>
    </row>
    <row r="20318" spans="17:17">
      <c r="Q20318" s="30"/>
    </row>
    <row r="20319" spans="17:17">
      <c r="Q20319" s="30"/>
    </row>
    <row r="20320" spans="17:17">
      <c r="Q20320" s="30"/>
    </row>
    <row r="20321" spans="17:17">
      <c r="Q20321" s="30"/>
    </row>
    <row r="20322" spans="17:17">
      <c r="Q20322" s="30"/>
    </row>
    <row r="20323" spans="17:17">
      <c r="Q20323" s="30"/>
    </row>
    <row r="20324" spans="17:17">
      <c r="Q20324" s="30"/>
    </row>
    <row r="20325" spans="17:17">
      <c r="Q20325" s="30"/>
    </row>
    <row r="20326" spans="17:17">
      <c r="Q20326" s="30"/>
    </row>
    <row r="20327" spans="17:17">
      <c r="Q20327" s="30"/>
    </row>
    <row r="20328" spans="17:17">
      <c r="Q20328" s="30"/>
    </row>
    <row r="20329" spans="17:17">
      <c r="Q20329" s="30"/>
    </row>
    <row r="20330" spans="17:17">
      <c r="Q20330" s="30"/>
    </row>
    <row r="20331" spans="17:17">
      <c r="Q20331" s="30"/>
    </row>
    <row r="20332" spans="17:17">
      <c r="Q20332" s="30"/>
    </row>
    <row r="20333" spans="17:17">
      <c r="Q20333" s="30"/>
    </row>
    <row r="20334" spans="17:17">
      <c r="Q20334" s="30"/>
    </row>
    <row r="20335" spans="17:17">
      <c r="Q20335" s="30"/>
    </row>
    <row r="20336" spans="17:17">
      <c r="Q20336" s="30"/>
    </row>
    <row r="20337" spans="17:17">
      <c r="Q20337" s="30"/>
    </row>
    <row r="20338" spans="17:17">
      <c r="Q20338" s="30"/>
    </row>
    <row r="20339" spans="17:17">
      <c r="Q20339" s="30"/>
    </row>
    <row r="20340" spans="17:17">
      <c r="Q20340" s="30"/>
    </row>
    <row r="20341" spans="17:17">
      <c r="Q20341" s="30"/>
    </row>
    <row r="20342" spans="17:17">
      <c r="Q20342" s="30"/>
    </row>
    <row r="20343" spans="17:17">
      <c r="Q20343" s="30"/>
    </row>
    <row r="20344" spans="17:17">
      <c r="Q20344" s="30"/>
    </row>
    <row r="20345" spans="17:17">
      <c r="Q20345" s="30"/>
    </row>
    <row r="20346" spans="17:17">
      <c r="Q20346" s="30"/>
    </row>
    <row r="20347" spans="17:17">
      <c r="Q20347" s="30"/>
    </row>
    <row r="20348" spans="17:17">
      <c r="Q20348" s="30"/>
    </row>
    <row r="20349" spans="17:17">
      <c r="Q20349" s="30"/>
    </row>
    <row r="20350" spans="17:17">
      <c r="Q20350" s="30"/>
    </row>
    <row r="20351" spans="17:17">
      <c r="Q20351" s="30"/>
    </row>
    <row r="20352" spans="17:17">
      <c r="Q20352" s="30"/>
    </row>
    <row r="20353" spans="17:17">
      <c r="Q20353" s="30"/>
    </row>
    <row r="20354" spans="17:17">
      <c r="Q20354" s="30"/>
    </row>
    <row r="20355" spans="17:17">
      <c r="Q20355" s="30"/>
    </row>
    <row r="20356" spans="17:17">
      <c r="Q20356" s="30"/>
    </row>
    <row r="20357" spans="17:17">
      <c r="Q20357" s="30"/>
    </row>
    <row r="20358" spans="17:17">
      <c r="Q20358" s="30"/>
    </row>
    <row r="20359" spans="17:17">
      <c r="Q20359" s="30"/>
    </row>
    <row r="20360" spans="17:17">
      <c r="Q20360" s="30"/>
    </row>
    <row r="20361" spans="17:17">
      <c r="Q20361" s="30"/>
    </row>
    <row r="20362" spans="17:17">
      <c r="Q20362" s="30"/>
    </row>
    <row r="20363" spans="17:17">
      <c r="Q20363" s="30"/>
    </row>
    <row r="20364" spans="17:17">
      <c r="Q20364" s="30"/>
    </row>
    <row r="20365" spans="17:17">
      <c r="Q20365" s="30"/>
    </row>
    <row r="20366" spans="17:17">
      <c r="Q20366" s="30"/>
    </row>
    <row r="20367" spans="17:17">
      <c r="Q20367" s="30"/>
    </row>
    <row r="20368" spans="17:17">
      <c r="Q20368" s="30"/>
    </row>
    <row r="20369" spans="17:17">
      <c r="Q20369" s="30"/>
    </row>
    <row r="20370" spans="17:17">
      <c r="Q20370" s="30"/>
    </row>
    <row r="20371" spans="17:17">
      <c r="Q20371" s="30"/>
    </row>
    <row r="20372" spans="17:17">
      <c r="Q20372" s="30"/>
    </row>
    <row r="20373" spans="17:17">
      <c r="Q20373" s="30"/>
    </row>
    <row r="20374" spans="17:17">
      <c r="Q20374" s="30"/>
    </row>
    <row r="20375" spans="17:17">
      <c r="Q20375" s="30"/>
    </row>
    <row r="20376" spans="17:17">
      <c r="Q20376" s="30"/>
    </row>
    <row r="20377" spans="17:17">
      <c r="Q20377" s="30"/>
    </row>
    <row r="20378" spans="17:17">
      <c r="Q20378" s="30"/>
    </row>
    <row r="20379" spans="17:17">
      <c r="Q20379" s="30"/>
    </row>
    <row r="20380" spans="17:17">
      <c r="Q20380" s="30"/>
    </row>
    <row r="20381" spans="17:17">
      <c r="Q20381" s="30"/>
    </row>
    <row r="20382" spans="17:17">
      <c r="Q20382" s="30"/>
    </row>
    <row r="20383" spans="17:17">
      <c r="Q20383" s="30"/>
    </row>
    <row r="20384" spans="17:17">
      <c r="Q20384" s="30"/>
    </row>
    <row r="20385" spans="17:17">
      <c r="Q20385" s="30"/>
    </row>
    <row r="20386" spans="17:17">
      <c r="Q20386" s="30"/>
    </row>
    <row r="20387" spans="17:17">
      <c r="Q20387" s="30"/>
    </row>
    <row r="20388" spans="17:17">
      <c r="Q20388" s="30"/>
    </row>
    <row r="20389" spans="17:17">
      <c r="Q20389" s="30"/>
    </row>
    <row r="20390" spans="17:17">
      <c r="Q20390" s="30"/>
    </row>
    <row r="20391" spans="17:17">
      <c r="Q20391" s="30"/>
    </row>
    <row r="20392" spans="17:17">
      <c r="Q20392" s="30"/>
    </row>
    <row r="20393" spans="17:17">
      <c r="Q20393" s="30"/>
    </row>
    <row r="20394" spans="17:17">
      <c r="Q20394" s="30"/>
    </row>
    <row r="20395" spans="17:17">
      <c r="Q20395" s="30"/>
    </row>
    <row r="20396" spans="17:17">
      <c r="Q20396" s="30"/>
    </row>
    <row r="20397" spans="17:17">
      <c r="Q20397" s="30"/>
    </row>
    <row r="20398" spans="17:17">
      <c r="Q20398" s="30"/>
    </row>
    <row r="20399" spans="17:17">
      <c r="Q20399" s="30"/>
    </row>
    <row r="20400" spans="17:17">
      <c r="Q20400" s="30"/>
    </row>
    <row r="20401" spans="17:17">
      <c r="Q20401" s="30"/>
    </row>
    <row r="20402" spans="17:17">
      <c r="Q20402" s="30"/>
    </row>
    <row r="20403" spans="17:17">
      <c r="Q20403" s="30"/>
    </row>
    <row r="20404" spans="17:17">
      <c r="Q20404" s="30"/>
    </row>
    <row r="20405" spans="17:17">
      <c r="Q20405" s="30"/>
    </row>
    <row r="20406" spans="17:17">
      <c r="Q20406" s="30"/>
    </row>
    <row r="20407" spans="17:17">
      <c r="Q20407" s="30"/>
    </row>
    <row r="20408" spans="17:17">
      <c r="Q20408" s="30"/>
    </row>
    <row r="20409" spans="17:17">
      <c r="Q20409" s="30"/>
    </row>
    <row r="20410" spans="17:17">
      <c r="Q20410" s="30"/>
    </row>
    <row r="20411" spans="17:17">
      <c r="Q20411" s="30"/>
    </row>
    <row r="20412" spans="17:17">
      <c r="Q20412" s="30"/>
    </row>
    <row r="20413" spans="17:17">
      <c r="Q20413" s="30"/>
    </row>
    <row r="20414" spans="17:17">
      <c r="Q20414" s="30"/>
    </row>
    <row r="20415" spans="17:17">
      <c r="Q20415" s="30"/>
    </row>
    <row r="20416" spans="17:17">
      <c r="Q20416" s="30"/>
    </row>
    <row r="20417" spans="17:17">
      <c r="Q20417" s="30"/>
    </row>
    <row r="20418" spans="17:17">
      <c r="Q20418" s="30"/>
    </row>
    <row r="20419" spans="17:17">
      <c r="Q20419" s="30"/>
    </row>
    <row r="20420" spans="17:17">
      <c r="Q20420" s="30"/>
    </row>
    <row r="20421" spans="17:17">
      <c r="Q20421" s="30"/>
    </row>
    <row r="20422" spans="17:17">
      <c r="Q20422" s="30"/>
    </row>
    <row r="20423" spans="17:17">
      <c r="Q20423" s="30"/>
    </row>
    <row r="20424" spans="17:17">
      <c r="Q20424" s="30"/>
    </row>
    <row r="20425" spans="17:17">
      <c r="Q20425" s="30"/>
    </row>
    <row r="20426" spans="17:17">
      <c r="Q20426" s="30"/>
    </row>
    <row r="20427" spans="17:17">
      <c r="Q20427" s="30"/>
    </row>
    <row r="20428" spans="17:17">
      <c r="Q20428" s="30"/>
    </row>
    <row r="20429" spans="17:17">
      <c r="Q20429" s="30"/>
    </row>
    <row r="20430" spans="17:17">
      <c r="Q20430" s="30"/>
    </row>
    <row r="20431" spans="17:17">
      <c r="Q20431" s="30"/>
    </row>
    <row r="20432" spans="17:17">
      <c r="Q20432" s="30"/>
    </row>
    <row r="20433" spans="17:17">
      <c r="Q20433" s="30"/>
    </row>
    <row r="20434" spans="17:17">
      <c r="Q20434" s="30"/>
    </row>
    <row r="20435" spans="17:17">
      <c r="Q20435" s="30"/>
    </row>
    <row r="20436" spans="17:17">
      <c r="Q20436" s="30"/>
    </row>
    <row r="20437" spans="17:17">
      <c r="Q20437" s="30"/>
    </row>
    <row r="20438" spans="17:17">
      <c r="Q20438" s="30"/>
    </row>
    <row r="20439" spans="17:17">
      <c r="Q20439" s="30"/>
    </row>
    <row r="20440" spans="17:17">
      <c r="Q20440" s="30"/>
    </row>
    <row r="20441" spans="17:17">
      <c r="Q20441" s="30"/>
    </row>
    <row r="20442" spans="17:17">
      <c r="Q20442" s="30"/>
    </row>
    <row r="20443" spans="17:17">
      <c r="Q20443" s="30"/>
    </row>
    <row r="20444" spans="17:17">
      <c r="Q20444" s="30"/>
    </row>
    <row r="20445" spans="17:17">
      <c r="Q20445" s="30"/>
    </row>
    <row r="20446" spans="17:17">
      <c r="Q20446" s="30"/>
    </row>
    <row r="20447" spans="17:17">
      <c r="Q20447" s="30"/>
    </row>
    <row r="20448" spans="17:17">
      <c r="Q20448" s="30"/>
    </row>
    <row r="20449" spans="17:17">
      <c r="Q20449" s="30"/>
    </row>
    <row r="20450" spans="17:17">
      <c r="Q20450" s="30"/>
    </row>
    <row r="20451" spans="17:17">
      <c r="Q20451" s="30"/>
    </row>
    <row r="20452" spans="17:17">
      <c r="Q20452" s="30"/>
    </row>
    <row r="20453" spans="17:17">
      <c r="Q20453" s="30"/>
    </row>
    <row r="20454" spans="17:17">
      <c r="Q20454" s="30"/>
    </row>
    <row r="20455" spans="17:17">
      <c r="Q20455" s="30"/>
    </row>
    <row r="20456" spans="17:17">
      <c r="Q20456" s="30"/>
    </row>
    <row r="20457" spans="17:17">
      <c r="Q20457" s="30"/>
    </row>
    <row r="20458" spans="17:17">
      <c r="Q20458" s="30"/>
    </row>
    <row r="20459" spans="17:17">
      <c r="Q20459" s="30"/>
    </row>
    <row r="20460" spans="17:17">
      <c r="Q20460" s="30"/>
    </row>
    <row r="20461" spans="17:17">
      <c r="Q20461" s="30"/>
    </row>
    <row r="20462" spans="17:17">
      <c r="Q20462" s="30"/>
    </row>
    <row r="20463" spans="17:17">
      <c r="Q20463" s="30"/>
    </row>
    <row r="20464" spans="17:17">
      <c r="Q20464" s="30"/>
    </row>
    <row r="20465" spans="17:17">
      <c r="Q20465" s="30"/>
    </row>
    <row r="20466" spans="17:17">
      <c r="Q20466" s="30"/>
    </row>
    <row r="20467" spans="17:17">
      <c r="Q20467" s="30"/>
    </row>
    <row r="20468" spans="17:17">
      <c r="Q20468" s="30"/>
    </row>
    <row r="20469" spans="17:17">
      <c r="Q20469" s="30"/>
    </row>
    <row r="20470" spans="17:17">
      <c r="Q20470" s="30"/>
    </row>
    <row r="20471" spans="17:17">
      <c r="Q20471" s="30"/>
    </row>
    <row r="20472" spans="17:17">
      <c r="Q20472" s="30"/>
    </row>
    <row r="20473" spans="17:17">
      <c r="Q20473" s="30"/>
    </row>
    <row r="20474" spans="17:17">
      <c r="Q20474" s="30"/>
    </row>
    <row r="20475" spans="17:17">
      <c r="Q20475" s="30"/>
    </row>
    <row r="20476" spans="17:17">
      <c r="Q20476" s="30"/>
    </row>
    <row r="20477" spans="17:17">
      <c r="Q20477" s="30"/>
    </row>
    <row r="20478" spans="17:17">
      <c r="Q20478" s="30"/>
    </row>
    <row r="20479" spans="17:17">
      <c r="Q20479" s="30"/>
    </row>
    <row r="20480" spans="17:17">
      <c r="Q20480" s="30"/>
    </row>
    <row r="20481" spans="17:17">
      <c r="Q20481" s="30"/>
    </row>
    <row r="20482" spans="17:17">
      <c r="Q20482" s="30"/>
    </row>
    <row r="20483" spans="17:17">
      <c r="Q20483" s="30"/>
    </row>
    <row r="20484" spans="17:17">
      <c r="Q20484" s="30"/>
    </row>
    <row r="20485" spans="17:17">
      <c r="Q20485" s="30"/>
    </row>
    <row r="20486" spans="17:17">
      <c r="Q20486" s="30"/>
    </row>
    <row r="20487" spans="17:17">
      <c r="Q20487" s="30"/>
    </row>
    <row r="20488" spans="17:17">
      <c r="Q20488" s="30"/>
    </row>
    <row r="20489" spans="17:17">
      <c r="Q20489" s="30"/>
    </row>
    <row r="20490" spans="17:17">
      <c r="Q20490" s="30"/>
    </row>
    <row r="20491" spans="17:17">
      <c r="Q20491" s="30"/>
    </row>
    <row r="20492" spans="17:17">
      <c r="Q20492" s="30"/>
    </row>
    <row r="20493" spans="17:17">
      <c r="Q20493" s="30"/>
    </row>
    <row r="20494" spans="17:17">
      <c r="Q20494" s="30"/>
    </row>
    <row r="20495" spans="17:17">
      <c r="Q20495" s="30"/>
    </row>
    <row r="20496" spans="17:17">
      <c r="Q20496" s="30"/>
    </row>
    <row r="20497" spans="17:17">
      <c r="Q20497" s="30"/>
    </row>
    <row r="20498" spans="17:17">
      <c r="Q20498" s="30"/>
    </row>
    <row r="20499" spans="17:17">
      <c r="Q20499" s="30"/>
    </row>
    <row r="20500" spans="17:17">
      <c r="Q20500" s="30"/>
    </row>
    <row r="20501" spans="17:17">
      <c r="Q20501" s="30"/>
    </row>
    <row r="20502" spans="17:17">
      <c r="Q20502" s="30"/>
    </row>
    <row r="20503" spans="17:17">
      <c r="Q20503" s="30"/>
    </row>
    <row r="20504" spans="17:17">
      <c r="Q20504" s="30"/>
    </row>
    <row r="20505" spans="17:17">
      <c r="Q20505" s="30"/>
    </row>
    <row r="20506" spans="17:17">
      <c r="Q20506" s="30"/>
    </row>
    <row r="20507" spans="17:17">
      <c r="Q20507" s="30"/>
    </row>
    <row r="20508" spans="17:17">
      <c r="Q20508" s="30"/>
    </row>
    <row r="20509" spans="17:17">
      <c r="Q20509" s="30"/>
    </row>
    <row r="20510" spans="17:17">
      <c r="Q20510" s="30"/>
    </row>
    <row r="20511" spans="17:17">
      <c r="Q20511" s="30"/>
    </row>
    <row r="20512" spans="17:17">
      <c r="Q20512" s="30"/>
    </row>
    <row r="20513" spans="17:17">
      <c r="Q20513" s="30"/>
    </row>
    <row r="20514" spans="17:17">
      <c r="Q20514" s="30"/>
    </row>
    <row r="20515" spans="17:17">
      <c r="Q20515" s="30"/>
    </row>
    <row r="20516" spans="17:17">
      <c r="Q20516" s="30"/>
    </row>
    <row r="20517" spans="17:17">
      <c r="Q20517" s="30"/>
    </row>
    <row r="20518" spans="17:17">
      <c r="Q20518" s="30"/>
    </row>
    <row r="20519" spans="17:17">
      <c r="Q20519" s="30"/>
    </row>
    <row r="20520" spans="17:17">
      <c r="Q20520" s="30"/>
    </row>
    <row r="20521" spans="17:17">
      <c r="Q20521" s="30"/>
    </row>
    <row r="20522" spans="17:17">
      <c r="Q20522" s="30"/>
    </row>
    <row r="20523" spans="17:17">
      <c r="Q20523" s="30"/>
    </row>
    <row r="20524" spans="17:17">
      <c r="Q20524" s="30"/>
    </row>
    <row r="20525" spans="17:17">
      <c r="Q20525" s="30"/>
    </row>
    <row r="20526" spans="17:17">
      <c r="Q20526" s="30"/>
    </row>
    <row r="20527" spans="17:17">
      <c r="Q20527" s="30"/>
    </row>
    <row r="20528" spans="17:17">
      <c r="Q20528" s="30"/>
    </row>
    <row r="20529" spans="17:17">
      <c r="Q20529" s="30"/>
    </row>
    <row r="20530" spans="17:17">
      <c r="Q20530" s="30"/>
    </row>
    <row r="20531" spans="17:17">
      <c r="Q20531" s="30"/>
    </row>
    <row r="20532" spans="17:17">
      <c r="Q20532" s="30"/>
    </row>
    <row r="20533" spans="17:17">
      <c r="Q20533" s="30"/>
    </row>
    <row r="20534" spans="17:17">
      <c r="Q20534" s="30"/>
    </row>
    <row r="20535" spans="17:17">
      <c r="Q20535" s="30"/>
    </row>
    <row r="20536" spans="17:17">
      <c r="Q20536" s="30"/>
    </row>
    <row r="20537" spans="17:17">
      <c r="Q20537" s="30"/>
    </row>
    <row r="20538" spans="17:17">
      <c r="Q20538" s="30"/>
    </row>
    <row r="20539" spans="17:17">
      <c r="Q20539" s="30"/>
    </row>
    <row r="20540" spans="17:17">
      <c r="Q20540" s="30"/>
    </row>
    <row r="20541" spans="17:17">
      <c r="Q20541" s="30"/>
    </row>
    <row r="20542" spans="17:17">
      <c r="Q20542" s="30"/>
    </row>
    <row r="20543" spans="17:17">
      <c r="Q20543" s="30"/>
    </row>
    <row r="20544" spans="17:17">
      <c r="Q20544" s="30"/>
    </row>
    <row r="20545" spans="17:17">
      <c r="Q20545" s="30"/>
    </row>
    <row r="20546" spans="17:17">
      <c r="Q20546" s="30"/>
    </row>
    <row r="20547" spans="17:17">
      <c r="Q20547" s="30"/>
    </row>
    <row r="20548" spans="17:17">
      <c r="Q20548" s="30"/>
    </row>
    <row r="20549" spans="17:17">
      <c r="Q20549" s="30"/>
    </row>
    <row r="20550" spans="17:17">
      <c r="Q20550" s="30"/>
    </row>
    <row r="20551" spans="17:17">
      <c r="Q20551" s="30"/>
    </row>
    <row r="20552" spans="17:17">
      <c r="Q20552" s="30"/>
    </row>
    <row r="20553" spans="17:17">
      <c r="Q20553" s="30"/>
    </row>
    <row r="20554" spans="17:17">
      <c r="Q20554" s="30"/>
    </row>
    <row r="20555" spans="17:17">
      <c r="Q20555" s="30"/>
    </row>
    <row r="20556" spans="17:17">
      <c r="Q20556" s="30"/>
    </row>
    <row r="20557" spans="17:17">
      <c r="Q20557" s="30"/>
    </row>
    <row r="20558" spans="17:17">
      <c r="Q20558" s="30"/>
    </row>
    <row r="20559" spans="17:17">
      <c r="Q20559" s="30"/>
    </row>
    <row r="20560" spans="17:17">
      <c r="Q20560" s="30"/>
    </row>
    <row r="20561" spans="17:17">
      <c r="Q20561" s="30"/>
    </row>
    <row r="20562" spans="17:17">
      <c r="Q20562" s="30"/>
    </row>
    <row r="20563" spans="17:17">
      <c r="Q20563" s="30"/>
    </row>
    <row r="20564" spans="17:17">
      <c r="Q20564" s="30"/>
    </row>
    <row r="20565" spans="17:17">
      <c r="Q20565" s="30"/>
    </row>
    <row r="20566" spans="17:17">
      <c r="Q20566" s="30"/>
    </row>
    <row r="20567" spans="17:17">
      <c r="Q20567" s="30"/>
    </row>
    <row r="20568" spans="17:17">
      <c r="Q20568" s="30"/>
    </row>
    <row r="20569" spans="17:17">
      <c r="Q20569" s="30"/>
    </row>
    <row r="20570" spans="17:17">
      <c r="Q20570" s="30"/>
    </row>
    <row r="20571" spans="17:17">
      <c r="Q20571" s="30"/>
    </row>
    <row r="20572" spans="17:17">
      <c r="Q20572" s="30"/>
    </row>
    <row r="20573" spans="17:17">
      <c r="Q20573" s="30"/>
    </row>
    <row r="20574" spans="17:17">
      <c r="Q20574" s="30"/>
    </row>
    <row r="20575" spans="17:17">
      <c r="Q20575" s="30"/>
    </row>
    <row r="20576" spans="17:17">
      <c r="Q20576" s="30"/>
    </row>
    <row r="20577" spans="17:17">
      <c r="Q20577" s="30"/>
    </row>
    <row r="20578" spans="17:17">
      <c r="Q20578" s="30"/>
    </row>
    <row r="20579" spans="17:17">
      <c r="Q20579" s="30"/>
    </row>
    <row r="20580" spans="17:17">
      <c r="Q20580" s="30"/>
    </row>
    <row r="20581" spans="17:17">
      <c r="Q20581" s="30"/>
    </row>
    <row r="20582" spans="17:17">
      <c r="Q20582" s="30"/>
    </row>
    <row r="20583" spans="17:17">
      <c r="Q20583" s="30"/>
    </row>
    <row r="20584" spans="17:17">
      <c r="Q20584" s="30"/>
    </row>
    <row r="20585" spans="17:17">
      <c r="Q20585" s="30"/>
    </row>
    <row r="20586" spans="17:17">
      <c r="Q20586" s="30"/>
    </row>
    <row r="20587" spans="17:17">
      <c r="Q20587" s="30"/>
    </row>
    <row r="20588" spans="17:17">
      <c r="Q20588" s="30"/>
    </row>
    <row r="20589" spans="17:17">
      <c r="Q20589" s="30"/>
    </row>
    <row r="20590" spans="17:17">
      <c r="Q20590" s="30"/>
    </row>
    <row r="20591" spans="17:17">
      <c r="Q20591" s="30"/>
    </row>
    <row r="20592" spans="17:17">
      <c r="Q20592" s="30"/>
    </row>
    <row r="20593" spans="17:17">
      <c r="Q20593" s="30"/>
    </row>
    <row r="20594" spans="17:17">
      <c r="Q20594" s="30"/>
    </row>
    <row r="20595" spans="17:17">
      <c r="Q20595" s="30"/>
    </row>
    <row r="20596" spans="17:17">
      <c r="Q20596" s="30"/>
    </row>
    <row r="20597" spans="17:17">
      <c r="Q20597" s="30"/>
    </row>
    <row r="20598" spans="17:17">
      <c r="Q20598" s="30"/>
    </row>
    <row r="20599" spans="17:17">
      <c r="Q20599" s="30"/>
    </row>
    <row r="20600" spans="17:17">
      <c r="Q20600" s="30"/>
    </row>
    <row r="20601" spans="17:17">
      <c r="Q20601" s="30"/>
    </row>
    <row r="20602" spans="17:17">
      <c r="Q20602" s="30"/>
    </row>
    <row r="20603" spans="17:17">
      <c r="Q20603" s="30"/>
    </row>
    <row r="20604" spans="17:17">
      <c r="Q20604" s="30"/>
    </row>
    <row r="20605" spans="17:17">
      <c r="Q20605" s="30"/>
    </row>
    <row r="20606" spans="17:17">
      <c r="Q20606" s="30"/>
    </row>
    <row r="20607" spans="17:17">
      <c r="Q20607" s="30"/>
    </row>
    <row r="20608" spans="17:17">
      <c r="Q20608" s="30"/>
    </row>
    <row r="20609" spans="17:17">
      <c r="Q20609" s="30"/>
    </row>
    <row r="20610" spans="17:17">
      <c r="Q20610" s="30"/>
    </row>
    <row r="20611" spans="17:17">
      <c r="Q20611" s="30"/>
    </row>
    <row r="20612" spans="17:17">
      <c r="Q20612" s="30"/>
    </row>
    <row r="20613" spans="17:17">
      <c r="Q20613" s="30"/>
    </row>
    <row r="20614" spans="17:17">
      <c r="Q20614" s="30"/>
    </row>
    <row r="20615" spans="17:17">
      <c r="Q20615" s="30"/>
    </row>
    <row r="20616" spans="17:17">
      <c r="Q20616" s="30"/>
    </row>
    <row r="20617" spans="17:17">
      <c r="Q20617" s="30"/>
    </row>
    <row r="20618" spans="17:17">
      <c r="Q20618" s="30"/>
    </row>
    <row r="20619" spans="17:17">
      <c r="Q20619" s="30"/>
    </row>
    <row r="20620" spans="17:17">
      <c r="Q20620" s="30"/>
    </row>
    <row r="20621" spans="17:17">
      <c r="Q20621" s="30"/>
    </row>
    <row r="20622" spans="17:17">
      <c r="Q20622" s="30"/>
    </row>
    <row r="20623" spans="17:17">
      <c r="Q20623" s="30"/>
    </row>
    <row r="20624" spans="17:17">
      <c r="Q20624" s="30"/>
    </row>
    <row r="20625" spans="17:17">
      <c r="Q20625" s="30"/>
    </row>
    <row r="20626" spans="17:17">
      <c r="Q20626" s="30"/>
    </row>
    <row r="20627" spans="17:17">
      <c r="Q20627" s="30"/>
    </row>
    <row r="20628" spans="17:17">
      <c r="Q20628" s="30"/>
    </row>
    <row r="20629" spans="17:17">
      <c r="Q20629" s="30"/>
    </row>
    <row r="20630" spans="17:17">
      <c r="Q20630" s="30"/>
    </row>
    <row r="20631" spans="17:17">
      <c r="Q20631" s="30"/>
    </row>
    <row r="20632" spans="17:17">
      <c r="Q20632" s="30"/>
    </row>
    <row r="20633" spans="17:17">
      <c r="Q20633" s="30"/>
    </row>
    <row r="20634" spans="17:17">
      <c r="Q20634" s="30"/>
    </row>
    <row r="20635" spans="17:17">
      <c r="Q20635" s="30"/>
    </row>
    <row r="20636" spans="17:17">
      <c r="Q20636" s="30"/>
    </row>
    <row r="20637" spans="17:17">
      <c r="Q20637" s="30"/>
    </row>
    <row r="20638" spans="17:17">
      <c r="Q20638" s="30"/>
    </row>
    <row r="20639" spans="17:17">
      <c r="Q20639" s="30"/>
    </row>
    <row r="20640" spans="17:17">
      <c r="Q20640" s="30"/>
    </row>
    <row r="20641" spans="17:17">
      <c r="Q20641" s="30"/>
    </row>
    <row r="20642" spans="17:17">
      <c r="Q20642" s="30"/>
    </row>
    <row r="20643" spans="17:17">
      <c r="Q20643" s="30"/>
    </row>
    <row r="20644" spans="17:17">
      <c r="Q20644" s="30"/>
    </row>
    <row r="20645" spans="17:17">
      <c r="Q20645" s="30"/>
    </row>
    <row r="20646" spans="17:17">
      <c r="Q20646" s="30"/>
    </row>
    <row r="20647" spans="17:17">
      <c r="Q20647" s="30"/>
    </row>
    <row r="20648" spans="17:17">
      <c r="Q20648" s="30"/>
    </row>
    <row r="20649" spans="17:17">
      <c r="Q20649" s="30"/>
    </row>
    <row r="20650" spans="17:17">
      <c r="Q20650" s="30"/>
    </row>
    <row r="20651" spans="17:17">
      <c r="Q20651" s="30"/>
    </row>
    <row r="20652" spans="17:17">
      <c r="Q20652" s="30"/>
    </row>
    <row r="20653" spans="17:17">
      <c r="Q20653" s="30"/>
    </row>
    <row r="20654" spans="17:17">
      <c r="Q20654" s="30"/>
    </row>
    <row r="20655" spans="17:17">
      <c r="Q20655" s="30"/>
    </row>
    <row r="20656" spans="17:17">
      <c r="Q20656" s="30"/>
    </row>
    <row r="20657" spans="17:17">
      <c r="Q20657" s="30"/>
    </row>
    <row r="20658" spans="17:17">
      <c r="Q20658" s="30"/>
    </row>
    <row r="20659" spans="17:17">
      <c r="Q20659" s="30"/>
    </row>
    <row r="20660" spans="17:17">
      <c r="Q20660" s="30"/>
    </row>
    <row r="20661" spans="17:17">
      <c r="Q20661" s="30"/>
    </row>
    <row r="20662" spans="17:17">
      <c r="Q20662" s="30"/>
    </row>
    <row r="20663" spans="17:17">
      <c r="Q20663" s="30"/>
    </row>
    <row r="20664" spans="17:17">
      <c r="Q20664" s="30"/>
    </row>
    <row r="20665" spans="17:17">
      <c r="Q20665" s="30"/>
    </row>
    <row r="20666" spans="17:17">
      <c r="Q20666" s="30"/>
    </row>
    <row r="20667" spans="17:17">
      <c r="Q20667" s="30"/>
    </row>
    <row r="20668" spans="17:17">
      <c r="Q20668" s="30"/>
    </row>
    <row r="20669" spans="17:17">
      <c r="Q20669" s="30"/>
    </row>
    <row r="20670" spans="17:17">
      <c r="Q20670" s="30"/>
    </row>
    <row r="20671" spans="17:17">
      <c r="Q20671" s="30"/>
    </row>
    <row r="20672" spans="17:17">
      <c r="Q20672" s="30"/>
    </row>
    <row r="20673" spans="17:17">
      <c r="Q20673" s="30"/>
    </row>
    <row r="20674" spans="17:17">
      <c r="Q20674" s="30"/>
    </row>
    <row r="20675" spans="17:17">
      <c r="Q20675" s="30"/>
    </row>
    <row r="20676" spans="17:17">
      <c r="Q20676" s="30"/>
    </row>
    <row r="20677" spans="17:17">
      <c r="Q20677" s="30"/>
    </row>
    <row r="20678" spans="17:17">
      <c r="Q20678" s="30"/>
    </row>
    <row r="20679" spans="17:17">
      <c r="Q20679" s="30"/>
    </row>
    <row r="20680" spans="17:17">
      <c r="Q20680" s="30"/>
    </row>
    <row r="20681" spans="17:17">
      <c r="Q20681" s="30"/>
    </row>
    <row r="20682" spans="17:17">
      <c r="Q20682" s="30"/>
    </row>
    <row r="20683" spans="17:17">
      <c r="Q20683" s="30"/>
    </row>
    <row r="20684" spans="17:17">
      <c r="Q20684" s="30"/>
    </row>
    <row r="20685" spans="17:17">
      <c r="Q20685" s="30"/>
    </row>
    <row r="20686" spans="17:17">
      <c r="Q20686" s="30"/>
    </row>
    <row r="20687" spans="17:17">
      <c r="Q20687" s="30"/>
    </row>
    <row r="20688" spans="17:17">
      <c r="Q20688" s="30"/>
    </row>
    <row r="20689" spans="17:17">
      <c r="Q20689" s="30"/>
    </row>
    <row r="20690" spans="17:17">
      <c r="Q20690" s="30"/>
    </row>
    <row r="20691" spans="17:17">
      <c r="Q20691" s="30"/>
    </row>
    <row r="20692" spans="17:17">
      <c r="Q20692" s="30"/>
    </row>
    <row r="20693" spans="17:17">
      <c r="Q20693" s="30"/>
    </row>
    <row r="20694" spans="17:17">
      <c r="Q20694" s="30"/>
    </row>
    <row r="20695" spans="17:17">
      <c r="Q20695" s="30"/>
    </row>
    <row r="20696" spans="17:17">
      <c r="Q20696" s="30"/>
    </row>
    <row r="20697" spans="17:17">
      <c r="Q20697" s="30"/>
    </row>
    <row r="20698" spans="17:17">
      <c r="Q20698" s="30"/>
    </row>
    <row r="20699" spans="17:17">
      <c r="Q20699" s="30"/>
    </row>
    <row r="20700" spans="17:17">
      <c r="Q20700" s="30"/>
    </row>
    <row r="20701" spans="17:17">
      <c r="Q20701" s="30"/>
    </row>
    <row r="20702" spans="17:17">
      <c r="Q20702" s="30"/>
    </row>
    <row r="20703" spans="17:17">
      <c r="Q20703" s="30"/>
    </row>
    <row r="20704" spans="17:17">
      <c r="Q20704" s="30"/>
    </row>
    <row r="20705" spans="17:17">
      <c r="Q20705" s="30"/>
    </row>
    <row r="20706" spans="17:17">
      <c r="Q20706" s="30"/>
    </row>
    <row r="20707" spans="17:17">
      <c r="Q20707" s="30"/>
    </row>
    <row r="20708" spans="17:17">
      <c r="Q20708" s="30"/>
    </row>
    <row r="20709" spans="17:17">
      <c r="Q20709" s="30"/>
    </row>
    <row r="20710" spans="17:17">
      <c r="Q20710" s="30"/>
    </row>
    <row r="20711" spans="17:17">
      <c r="Q20711" s="30"/>
    </row>
    <row r="20712" spans="17:17">
      <c r="Q20712" s="30"/>
    </row>
    <row r="20713" spans="17:17">
      <c r="Q20713" s="30"/>
    </row>
    <row r="20714" spans="17:17">
      <c r="Q20714" s="30"/>
    </row>
    <row r="20715" spans="17:17">
      <c r="Q20715" s="30"/>
    </row>
    <row r="20716" spans="17:17">
      <c r="Q20716" s="30"/>
    </row>
    <row r="20717" spans="17:17">
      <c r="Q20717" s="30"/>
    </row>
    <row r="20718" spans="17:17">
      <c r="Q20718" s="30"/>
    </row>
    <row r="20719" spans="17:17">
      <c r="Q20719" s="30"/>
    </row>
    <row r="20720" spans="17:17">
      <c r="Q20720" s="30"/>
    </row>
    <row r="20721" spans="17:17">
      <c r="Q20721" s="30"/>
    </row>
    <row r="20722" spans="17:17">
      <c r="Q20722" s="30"/>
    </row>
    <row r="20723" spans="17:17">
      <c r="Q20723" s="30"/>
    </row>
    <row r="20724" spans="17:17">
      <c r="Q20724" s="30"/>
    </row>
    <row r="20725" spans="17:17">
      <c r="Q20725" s="30"/>
    </row>
    <row r="20726" spans="17:17">
      <c r="Q20726" s="30"/>
    </row>
    <row r="20727" spans="17:17">
      <c r="Q20727" s="30"/>
    </row>
    <row r="20728" spans="17:17">
      <c r="Q20728" s="30"/>
    </row>
    <row r="20729" spans="17:17">
      <c r="Q20729" s="30"/>
    </row>
    <row r="20730" spans="17:17">
      <c r="Q20730" s="30"/>
    </row>
    <row r="20731" spans="17:17">
      <c r="Q20731" s="30"/>
    </row>
    <row r="20732" spans="17:17">
      <c r="Q20732" s="30"/>
    </row>
    <row r="20733" spans="17:17">
      <c r="Q20733" s="30"/>
    </row>
    <row r="20734" spans="17:17">
      <c r="Q20734" s="30"/>
    </row>
    <row r="20735" spans="17:17">
      <c r="Q20735" s="30"/>
    </row>
    <row r="20736" spans="17:17">
      <c r="Q20736" s="30"/>
    </row>
    <row r="20737" spans="17:17">
      <c r="Q20737" s="30"/>
    </row>
    <row r="20738" spans="17:17">
      <c r="Q20738" s="30"/>
    </row>
    <row r="20739" spans="17:17">
      <c r="Q20739" s="30"/>
    </row>
    <row r="20740" spans="17:17">
      <c r="Q20740" s="30"/>
    </row>
    <row r="20741" spans="17:17">
      <c r="Q20741" s="30"/>
    </row>
    <row r="20742" spans="17:17">
      <c r="Q20742" s="30"/>
    </row>
    <row r="20743" spans="17:17">
      <c r="Q20743" s="30"/>
    </row>
    <row r="20744" spans="17:17">
      <c r="Q20744" s="30"/>
    </row>
    <row r="20745" spans="17:17">
      <c r="Q20745" s="30"/>
    </row>
    <row r="20746" spans="17:17">
      <c r="Q20746" s="30"/>
    </row>
    <row r="20747" spans="17:17">
      <c r="Q20747" s="30"/>
    </row>
    <row r="20748" spans="17:17">
      <c r="Q20748" s="30"/>
    </row>
    <row r="20749" spans="17:17">
      <c r="Q20749" s="30"/>
    </row>
    <row r="20750" spans="17:17">
      <c r="Q20750" s="30"/>
    </row>
    <row r="20751" spans="17:17">
      <c r="Q20751" s="30"/>
    </row>
    <row r="20752" spans="17:17">
      <c r="Q20752" s="30"/>
    </row>
    <row r="20753" spans="17:17">
      <c r="Q20753" s="30"/>
    </row>
    <row r="20754" spans="17:17">
      <c r="Q20754" s="30"/>
    </row>
    <row r="20755" spans="17:17">
      <c r="Q20755" s="30"/>
    </row>
    <row r="20756" spans="17:17">
      <c r="Q20756" s="30"/>
    </row>
    <row r="20757" spans="17:17">
      <c r="Q20757" s="30"/>
    </row>
    <row r="20758" spans="17:17">
      <c r="Q20758" s="30"/>
    </row>
    <row r="20759" spans="17:17">
      <c r="Q20759" s="30"/>
    </row>
    <row r="20760" spans="17:17">
      <c r="Q20760" s="30"/>
    </row>
    <row r="20761" spans="17:17">
      <c r="Q20761" s="30"/>
    </row>
    <row r="20762" spans="17:17">
      <c r="Q20762" s="30"/>
    </row>
    <row r="20763" spans="17:17">
      <c r="Q20763" s="30"/>
    </row>
    <row r="20764" spans="17:17">
      <c r="Q20764" s="30"/>
    </row>
    <row r="20765" spans="17:17">
      <c r="Q20765" s="30"/>
    </row>
    <row r="20766" spans="17:17">
      <c r="Q20766" s="30"/>
    </row>
    <row r="20767" spans="17:17">
      <c r="Q20767" s="30"/>
    </row>
    <row r="20768" spans="17:17">
      <c r="Q20768" s="30"/>
    </row>
    <row r="20769" spans="17:17">
      <c r="Q20769" s="30"/>
    </row>
    <row r="20770" spans="17:17">
      <c r="Q20770" s="30"/>
    </row>
    <row r="20771" spans="17:17">
      <c r="Q20771" s="30"/>
    </row>
    <row r="20772" spans="17:17">
      <c r="Q20772" s="30"/>
    </row>
    <row r="20773" spans="17:17">
      <c r="Q20773" s="30"/>
    </row>
    <row r="20774" spans="17:17">
      <c r="Q20774" s="30"/>
    </row>
    <row r="20775" spans="17:17">
      <c r="Q20775" s="30"/>
    </row>
    <row r="20776" spans="17:17">
      <c r="Q20776" s="30"/>
    </row>
    <row r="20777" spans="17:17">
      <c r="Q20777" s="30"/>
    </row>
    <row r="20778" spans="17:17">
      <c r="Q20778" s="30"/>
    </row>
    <row r="20779" spans="17:17">
      <c r="Q20779" s="30"/>
    </row>
    <row r="20780" spans="17:17">
      <c r="Q20780" s="30"/>
    </row>
    <row r="20781" spans="17:17">
      <c r="Q20781" s="30"/>
    </row>
    <row r="20782" spans="17:17">
      <c r="Q20782" s="30"/>
    </row>
    <row r="20783" spans="17:17">
      <c r="Q20783" s="30"/>
    </row>
    <row r="20784" spans="17:17">
      <c r="Q20784" s="30"/>
    </row>
    <row r="20785" spans="17:17">
      <c r="Q20785" s="30"/>
    </row>
    <row r="20786" spans="17:17">
      <c r="Q20786" s="30"/>
    </row>
    <row r="20787" spans="17:17">
      <c r="Q20787" s="30"/>
    </row>
    <row r="20788" spans="17:17">
      <c r="Q20788" s="30"/>
    </row>
    <row r="20789" spans="17:17">
      <c r="Q20789" s="30"/>
    </row>
    <row r="20790" spans="17:17">
      <c r="Q20790" s="30"/>
    </row>
    <row r="20791" spans="17:17">
      <c r="Q20791" s="30"/>
    </row>
    <row r="20792" spans="17:17">
      <c r="Q20792" s="30"/>
    </row>
    <row r="20793" spans="17:17">
      <c r="Q20793" s="30"/>
    </row>
    <row r="20794" spans="17:17">
      <c r="Q20794" s="30"/>
    </row>
    <row r="20795" spans="17:17">
      <c r="Q20795" s="30"/>
    </row>
    <row r="20796" spans="17:17">
      <c r="Q20796" s="30"/>
    </row>
    <row r="20797" spans="17:17">
      <c r="Q20797" s="30"/>
    </row>
    <row r="20798" spans="17:17">
      <c r="Q20798" s="30"/>
    </row>
    <row r="20799" spans="17:17">
      <c r="Q20799" s="30"/>
    </row>
    <row r="20800" spans="17:17">
      <c r="Q20800" s="30"/>
    </row>
    <row r="20801" spans="17:17">
      <c r="Q20801" s="30"/>
    </row>
    <row r="20802" spans="17:17">
      <c r="Q20802" s="30"/>
    </row>
    <row r="20803" spans="17:17">
      <c r="Q20803" s="30"/>
    </row>
    <row r="20804" spans="17:17">
      <c r="Q20804" s="30"/>
    </row>
    <row r="20805" spans="17:17">
      <c r="Q20805" s="30"/>
    </row>
    <row r="20806" spans="17:17">
      <c r="Q20806" s="30"/>
    </row>
    <row r="20807" spans="17:17">
      <c r="Q20807" s="30"/>
    </row>
    <row r="20808" spans="17:17">
      <c r="Q20808" s="30"/>
    </row>
    <row r="20809" spans="17:17">
      <c r="Q20809" s="30"/>
    </row>
    <row r="20810" spans="17:17">
      <c r="Q20810" s="30"/>
    </row>
    <row r="20811" spans="17:17">
      <c r="Q20811" s="30"/>
    </row>
    <row r="20812" spans="17:17">
      <c r="Q20812" s="30"/>
    </row>
    <row r="20813" spans="17:17">
      <c r="Q20813" s="30"/>
    </row>
    <row r="20814" spans="17:17">
      <c r="Q20814" s="30"/>
    </row>
    <row r="20815" spans="17:17">
      <c r="Q20815" s="30"/>
    </row>
    <row r="20816" spans="17:17">
      <c r="Q20816" s="30"/>
    </row>
    <row r="20817" spans="17:17">
      <c r="Q20817" s="30"/>
    </row>
    <row r="20818" spans="17:17">
      <c r="Q20818" s="30"/>
    </row>
    <row r="20819" spans="17:17">
      <c r="Q20819" s="30"/>
    </row>
    <row r="20820" spans="17:17">
      <c r="Q20820" s="30"/>
    </row>
    <row r="20821" spans="17:17">
      <c r="Q20821" s="30"/>
    </row>
    <row r="20822" spans="17:17">
      <c r="Q20822" s="30"/>
    </row>
    <row r="20823" spans="17:17">
      <c r="Q20823" s="30"/>
    </row>
    <row r="20824" spans="17:17">
      <c r="Q20824" s="30"/>
    </row>
    <row r="20825" spans="17:17">
      <c r="Q20825" s="30"/>
    </row>
    <row r="20826" spans="17:17">
      <c r="Q20826" s="30"/>
    </row>
    <row r="20827" spans="17:17">
      <c r="Q20827" s="30"/>
    </row>
    <row r="20828" spans="17:17">
      <c r="Q20828" s="30"/>
    </row>
    <row r="20829" spans="17:17">
      <c r="Q20829" s="30"/>
    </row>
    <row r="20830" spans="17:17">
      <c r="Q20830" s="30"/>
    </row>
    <row r="20831" spans="17:17">
      <c r="Q20831" s="30"/>
    </row>
    <row r="20832" spans="17:17">
      <c r="Q20832" s="30"/>
    </row>
    <row r="20833" spans="17:17">
      <c r="Q20833" s="30"/>
    </row>
    <row r="20834" spans="17:17">
      <c r="Q20834" s="30"/>
    </row>
    <row r="20835" spans="17:17">
      <c r="Q20835" s="30"/>
    </row>
    <row r="20836" spans="17:17">
      <c r="Q20836" s="30"/>
    </row>
    <row r="20837" spans="17:17">
      <c r="Q20837" s="30"/>
    </row>
    <row r="20838" spans="17:17">
      <c r="Q20838" s="30"/>
    </row>
    <row r="20839" spans="17:17">
      <c r="Q20839" s="30"/>
    </row>
    <row r="20840" spans="17:17">
      <c r="Q20840" s="30"/>
    </row>
    <row r="20841" spans="17:17">
      <c r="Q20841" s="30"/>
    </row>
    <row r="20842" spans="17:17">
      <c r="Q20842" s="30"/>
    </row>
    <row r="20843" spans="17:17">
      <c r="Q20843" s="30"/>
    </row>
    <row r="20844" spans="17:17">
      <c r="Q20844" s="30"/>
    </row>
    <row r="20845" spans="17:17">
      <c r="Q20845" s="30"/>
    </row>
    <row r="20846" spans="17:17">
      <c r="Q20846" s="30"/>
    </row>
    <row r="20847" spans="17:17">
      <c r="Q20847" s="30"/>
    </row>
    <row r="20848" spans="17:17">
      <c r="Q20848" s="30"/>
    </row>
    <row r="20849" spans="17:17">
      <c r="Q20849" s="30"/>
    </row>
    <row r="20850" spans="17:17">
      <c r="Q20850" s="30"/>
    </row>
    <row r="20851" spans="17:17">
      <c r="Q20851" s="30"/>
    </row>
    <row r="20852" spans="17:17">
      <c r="Q20852" s="30"/>
    </row>
    <row r="20853" spans="17:17">
      <c r="Q20853" s="30"/>
    </row>
    <row r="20854" spans="17:17">
      <c r="Q20854" s="30"/>
    </row>
    <row r="20855" spans="17:17">
      <c r="Q20855" s="30"/>
    </row>
    <row r="20856" spans="17:17">
      <c r="Q20856" s="30"/>
    </row>
    <row r="20857" spans="17:17">
      <c r="Q20857" s="30"/>
    </row>
    <row r="20858" spans="17:17">
      <c r="Q20858" s="30"/>
    </row>
    <row r="20859" spans="17:17">
      <c r="Q20859" s="30"/>
    </row>
    <row r="20860" spans="17:17">
      <c r="Q20860" s="30"/>
    </row>
    <row r="20861" spans="17:17">
      <c r="Q20861" s="30"/>
    </row>
    <row r="20862" spans="17:17">
      <c r="Q20862" s="30"/>
    </row>
    <row r="20863" spans="17:17">
      <c r="Q20863" s="30"/>
    </row>
    <row r="20864" spans="17:17">
      <c r="Q20864" s="30"/>
    </row>
    <row r="20865" spans="17:17">
      <c r="Q20865" s="30"/>
    </row>
    <row r="20866" spans="17:17">
      <c r="Q20866" s="30"/>
    </row>
    <row r="20867" spans="17:17">
      <c r="Q20867" s="30"/>
    </row>
    <row r="20868" spans="17:17">
      <c r="Q20868" s="30"/>
    </row>
    <row r="20869" spans="17:17">
      <c r="Q20869" s="30"/>
    </row>
    <row r="20870" spans="17:17">
      <c r="Q20870" s="30"/>
    </row>
    <row r="20871" spans="17:17">
      <c r="Q20871" s="30"/>
    </row>
    <row r="20872" spans="17:17">
      <c r="Q20872" s="30"/>
    </row>
    <row r="20873" spans="17:17">
      <c r="Q20873" s="30"/>
    </row>
    <row r="20874" spans="17:17">
      <c r="Q20874" s="30"/>
    </row>
    <row r="20875" spans="17:17">
      <c r="Q20875" s="30"/>
    </row>
    <row r="20876" spans="17:17">
      <c r="Q20876" s="30"/>
    </row>
    <row r="20877" spans="17:17">
      <c r="Q20877" s="30"/>
    </row>
    <row r="20878" spans="17:17">
      <c r="Q20878" s="30"/>
    </row>
    <row r="20879" spans="17:17">
      <c r="Q20879" s="30"/>
    </row>
    <row r="20880" spans="17:17">
      <c r="Q20880" s="30"/>
    </row>
    <row r="20881" spans="17:17">
      <c r="Q20881" s="30"/>
    </row>
    <row r="20882" spans="17:17">
      <c r="Q20882" s="30"/>
    </row>
    <row r="20883" spans="17:17">
      <c r="Q20883" s="30"/>
    </row>
    <row r="20884" spans="17:17">
      <c r="Q20884" s="30"/>
    </row>
    <row r="20885" spans="17:17">
      <c r="Q20885" s="30"/>
    </row>
    <row r="20886" spans="17:17">
      <c r="Q20886" s="30"/>
    </row>
    <row r="20887" spans="17:17">
      <c r="Q20887" s="30"/>
    </row>
    <row r="20888" spans="17:17">
      <c r="Q20888" s="30"/>
    </row>
    <row r="20889" spans="17:17">
      <c r="Q20889" s="30"/>
    </row>
    <row r="20890" spans="17:17">
      <c r="Q20890" s="30"/>
    </row>
    <row r="20891" spans="17:17">
      <c r="Q20891" s="30"/>
    </row>
    <row r="20892" spans="17:17">
      <c r="Q20892" s="30"/>
    </row>
    <row r="20893" spans="17:17">
      <c r="Q20893" s="30"/>
    </row>
    <row r="20894" spans="17:17">
      <c r="Q20894" s="30"/>
    </row>
    <row r="20895" spans="17:17">
      <c r="Q20895" s="30"/>
    </row>
    <row r="20896" spans="17:17">
      <c r="Q20896" s="30"/>
    </row>
    <row r="20897" spans="17:17">
      <c r="Q20897" s="30"/>
    </row>
    <row r="20898" spans="17:17">
      <c r="Q20898" s="30"/>
    </row>
    <row r="20899" spans="17:17">
      <c r="Q20899" s="30"/>
    </row>
    <row r="20900" spans="17:17">
      <c r="Q20900" s="30"/>
    </row>
    <row r="20901" spans="17:17">
      <c r="Q20901" s="30"/>
    </row>
    <row r="20902" spans="17:17">
      <c r="Q20902" s="30"/>
    </row>
    <row r="20903" spans="17:17">
      <c r="Q20903" s="30"/>
    </row>
    <row r="20904" spans="17:17">
      <c r="Q20904" s="30"/>
    </row>
    <row r="20905" spans="17:17">
      <c r="Q20905" s="30"/>
    </row>
    <row r="20906" spans="17:17">
      <c r="Q20906" s="30"/>
    </row>
    <row r="20907" spans="17:17">
      <c r="Q20907" s="30"/>
    </row>
    <row r="20908" spans="17:17">
      <c r="Q20908" s="30"/>
    </row>
    <row r="20909" spans="17:17">
      <c r="Q20909" s="30"/>
    </row>
    <row r="20910" spans="17:17">
      <c r="Q20910" s="30"/>
    </row>
    <row r="20911" spans="17:17">
      <c r="Q20911" s="30"/>
    </row>
    <row r="20912" spans="17:17">
      <c r="Q20912" s="30"/>
    </row>
    <row r="20913" spans="17:17">
      <c r="Q20913" s="30"/>
    </row>
    <row r="20914" spans="17:17">
      <c r="Q20914" s="30"/>
    </row>
    <row r="20915" spans="17:17">
      <c r="Q20915" s="30"/>
    </row>
    <row r="20916" spans="17:17">
      <c r="Q20916" s="30"/>
    </row>
    <row r="20917" spans="17:17">
      <c r="Q20917" s="30"/>
    </row>
    <row r="20918" spans="17:17">
      <c r="Q20918" s="30"/>
    </row>
    <row r="20919" spans="17:17">
      <c r="Q20919" s="30"/>
    </row>
    <row r="20920" spans="17:17">
      <c r="Q20920" s="30"/>
    </row>
    <row r="20921" spans="17:17">
      <c r="Q20921" s="30"/>
    </row>
    <row r="20922" spans="17:17">
      <c r="Q20922" s="30"/>
    </row>
    <row r="20923" spans="17:17">
      <c r="Q20923" s="30"/>
    </row>
    <row r="20924" spans="17:17">
      <c r="Q20924" s="30"/>
    </row>
    <row r="20925" spans="17:17">
      <c r="Q20925" s="30"/>
    </row>
    <row r="20926" spans="17:17">
      <c r="Q20926" s="30"/>
    </row>
    <row r="20927" spans="17:17">
      <c r="Q20927" s="30"/>
    </row>
    <row r="20928" spans="17:17">
      <c r="Q20928" s="30"/>
    </row>
    <row r="20929" spans="17:17">
      <c r="Q20929" s="30"/>
    </row>
    <row r="20930" spans="17:17">
      <c r="Q20930" s="30"/>
    </row>
    <row r="20931" spans="17:17">
      <c r="Q20931" s="30"/>
    </row>
    <row r="20932" spans="17:17">
      <c r="Q20932" s="30"/>
    </row>
    <row r="20933" spans="17:17">
      <c r="Q20933" s="30"/>
    </row>
    <row r="20934" spans="17:17">
      <c r="Q20934" s="30"/>
    </row>
    <row r="20935" spans="17:17">
      <c r="Q20935" s="30"/>
    </row>
    <row r="20936" spans="17:17">
      <c r="Q20936" s="30"/>
    </row>
    <row r="20937" spans="17:17">
      <c r="Q20937" s="30"/>
    </row>
    <row r="20938" spans="17:17">
      <c r="Q20938" s="30"/>
    </row>
    <row r="20939" spans="17:17">
      <c r="Q20939" s="30"/>
    </row>
    <row r="20940" spans="17:17">
      <c r="Q20940" s="30"/>
    </row>
    <row r="20941" spans="17:17">
      <c r="Q20941" s="30"/>
    </row>
    <row r="20942" spans="17:17">
      <c r="Q20942" s="30"/>
    </row>
    <row r="20943" spans="17:17">
      <c r="Q20943" s="30"/>
    </row>
    <row r="20944" spans="17:17">
      <c r="Q20944" s="30"/>
    </row>
    <row r="20945" spans="17:17">
      <c r="Q20945" s="30"/>
    </row>
    <row r="20946" spans="17:17">
      <c r="Q20946" s="30"/>
    </row>
    <row r="20947" spans="17:17">
      <c r="Q20947" s="30"/>
    </row>
    <row r="20948" spans="17:17">
      <c r="Q20948" s="30"/>
    </row>
    <row r="20949" spans="17:17">
      <c r="Q20949" s="30"/>
    </row>
    <row r="20950" spans="17:17">
      <c r="Q20950" s="30"/>
    </row>
    <row r="20951" spans="17:17">
      <c r="Q20951" s="30"/>
    </row>
    <row r="20952" spans="17:17">
      <c r="Q20952" s="30"/>
    </row>
    <row r="20953" spans="17:17">
      <c r="Q20953" s="30"/>
    </row>
    <row r="20954" spans="17:17">
      <c r="Q20954" s="30"/>
    </row>
    <row r="20955" spans="17:17">
      <c r="Q20955" s="30"/>
    </row>
    <row r="20956" spans="17:17">
      <c r="Q20956" s="30"/>
    </row>
    <row r="20957" spans="17:17">
      <c r="Q20957" s="30"/>
    </row>
    <row r="20958" spans="17:17">
      <c r="Q20958" s="30"/>
    </row>
    <row r="20959" spans="17:17">
      <c r="Q20959" s="30"/>
    </row>
    <row r="20960" spans="17:17">
      <c r="Q20960" s="30"/>
    </row>
    <row r="20961" spans="17:17">
      <c r="Q20961" s="30"/>
    </row>
    <row r="20962" spans="17:17">
      <c r="Q20962" s="30"/>
    </row>
    <row r="20963" spans="17:17">
      <c r="Q20963" s="30"/>
    </row>
    <row r="20964" spans="17:17">
      <c r="Q20964" s="30"/>
    </row>
    <row r="20965" spans="17:17">
      <c r="Q20965" s="30"/>
    </row>
    <row r="20966" spans="17:17">
      <c r="Q20966" s="30"/>
    </row>
    <row r="20967" spans="17:17">
      <c r="Q20967" s="30"/>
    </row>
    <row r="20968" spans="17:17">
      <c r="Q20968" s="30"/>
    </row>
    <row r="20969" spans="17:17">
      <c r="Q20969" s="30"/>
    </row>
    <row r="20970" spans="17:17">
      <c r="Q20970" s="30"/>
    </row>
    <row r="20971" spans="17:17">
      <c r="Q20971" s="30"/>
    </row>
    <row r="20972" spans="17:17">
      <c r="Q20972" s="30"/>
    </row>
    <row r="20973" spans="17:17">
      <c r="Q20973" s="30"/>
    </row>
    <row r="20974" spans="17:17">
      <c r="Q20974" s="30"/>
    </row>
    <row r="20975" spans="17:17">
      <c r="Q20975" s="30"/>
    </row>
    <row r="20976" spans="17:17">
      <c r="Q20976" s="30"/>
    </row>
    <row r="20977" spans="17:17">
      <c r="Q20977" s="30"/>
    </row>
    <row r="20978" spans="17:17">
      <c r="Q20978" s="30"/>
    </row>
    <row r="20979" spans="17:17">
      <c r="Q20979" s="30"/>
    </row>
    <row r="20980" spans="17:17">
      <c r="Q20980" s="30"/>
    </row>
    <row r="20981" spans="17:17">
      <c r="Q20981" s="30"/>
    </row>
    <row r="20982" spans="17:17">
      <c r="Q20982" s="30"/>
    </row>
    <row r="20983" spans="17:17">
      <c r="Q20983" s="30"/>
    </row>
    <row r="20984" spans="17:17">
      <c r="Q20984" s="30"/>
    </row>
    <row r="20985" spans="17:17">
      <c r="Q20985" s="30"/>
    </row>
    <row r="20986" spans="17:17">
      <c r="Q20986" s="30"/>
    </row>
    <row r="20987" spans="17:17">
      <c r="Q20987" s="30"/>
    </row>
    <row r="20988" spans="17:17">
      <c r="Q20988" s="30"/>
    </row>
    <row r="20989" spans="17:17">
      <c r="Q20989" s="30"/>
    </row>
    <row r="20990" spans="17:17">
      <c r="Q20990" s="30"/>
    </row>
    <row r="20991" spans="17:17">
      <c r="Q20991" s="30"/>
    </row>
    <row r="20992" spans="17:17">
      <c r="Q20992" s="30"/>
    </row>
    <row r="20993" spans="17:17">
      <c r="Q20993" s="30"/>
    </row>
    <row r="20994" spans="17:17">
      <c r="Q20994" s="30"/>
    </row>
    <row r="20995" spans="17:17">
      <c r="Q20995" s="30"/>
    </row>
    <row r="20996" spans="17:17">
      <c r="Q20996" s="30"/>
    </row>
    <row r="20997" spans="17:17">
      <c r="Q20997" s="30"/>
    </row>
    <row r="20998" spans="17:17">
      <c r="Q20998" s="30"/>
    </row>
    <row r="20999" spans="17:17">
      <c r="Q20999" s="30"/>
    </row>
    <row r="21000" spans="17:17">
      <c r="Q21000" s="30"/>
    </row>
    <row r="21001" spans="17:17">
      <c r="Q21001" s="30"/>
    </row>
    <row r="21002" spans="17:17">
      <c r="Q21002" s="30"/>
    </row>
    <row r="21003" spans="17:17">
      <c r="Q21003" s="30"/>
    </row>
    <row r="21004" spans="17:17">
      <c r="Q21004" s="30"/>
    </row>
    <row r="21005" spans="17:17">
      <c r="Q21005" s="30"/>
    </row>
    <row r="21006" spans="17:17">
      <c r="Q21006" s="30"/>
    </row>
    <row r="21007" spans="17:17">
      <c r="Q21007" s="30"/>
    </row>
    <row r="21008" spans="17:17">
      <c r="Q21008" s="30"/>
    </row>
    <row r="21009" spans="17:17">
      <c r="Q21009" s="30"/>
    </row>
    <row r="21010" spans="17:17">
      <c r="Q21010" s="30"/>
    </row>
    <row r="21011" spans="17:17">
      <c r="Q21011" s="30"/>
    </row>
    <row r="21012" spans="17:17">
      <c r="Q21012" s="30"/>
    </row>
    <row r="21013" spans="17:17">
      <c r="Q21013" s="30"/>
    </row>
    <row r="21014" spans="17:17">
      <c r="Q21014" s="30"/>
    </row>
    <row r="21015" spans="17:17">
      <c r="Q21015" s="30"/>
    </row>
    <row r="21016" spans="17:17">
      <c r="Q21016" s="30"/>
    </row>
    <row r="21017" spans="17:17">
      <c r="Q21017" s="30"/>
    </row>
    <row r="21018" spans="17:17">
      <c r="Q21018" s="30"/>
    </row>
    <row r="21019" spans="17:17">
      <c r="Q21019" s="30"/>
    </row>
    <row r="21020" spans="17:17">
      <c r="Q21020" s="30"/>
    </row>
    <row r="21021" spans="17:17">
      <c r="Q21021" s="30"/>
    </row>
    <row r="21022" spans="17:17">
      <c r="Q21022" s="30"/>
    </row>
    <row r="21023" spans="17:17">
      <c r="Q21023" s="30"/>
    </row>
    <row r="21024" spans="17:17">
      <c r="Q21024" s="30"/>
    </row>
    <row r="21025" spans="17:17">
      <c r="Q21025" s="30"/>
    </row>
    <row r="21026" spans="17:17">
      <c r="Q21026" s="30"/>
    </row>
    <row r="21027" spans="17:17">
      <c r="Q21027" s="30"/>
    </row>
    <row r="21028" spans="17:17">
      <c r="Q21028" s="30"/>
    </row>
    <row r="21029" spans="17:17">
      <c r="Q21029" s="30"/>
    </row>
    <row r="21030" spans="17:17">
      <c r="Q21030" s="30"/>
    </row>
    <row r="21031" spans="17:17">
      <c r="Q21031" s="30"/>
    </row>
    <row r="21032" spans="17:17">
      <c r="Q21032" s="30"/>
    </row>
    <row r="21033" spans="17:17">
      <c r="Q21033" s="30"/>
    </row>
    <row r="21034" spans="17:17">
      <c r="Q21034" s="30"/>
    </row>
    <row r="21035" spans="17:17">
      <c r="Q21035" s="30"/>
    </row>
    <row r="21036" spans="17:17">
      <c r="Q21036" s="30"/>
    </row>
    <row r="21037" spans="17:17">
      <c r="Q21037" s="30"/>
    </row>
    <row r="21038" spans="17:17">
      <c r="Q21038" s="30"/>
    </row>
    <row r="21039" spans="17:17">
      <c r="Q21039" s="30"/>
    </row>
    <row r="21040" spans="17:17">
      <c r="Q21040" s="30"/>
    </row>
    <row r="21041" spans="17:17">
      <c r="Q21041" s="30"/>
    </row>
    <row r="21042" spans="17:17">
      <c r="Q21042" s="30"/>
    </row>
    <row r="21043" spans="17:17">
      <c r="Q21043" s="30"/>
    </row>
    <row r="21044" spans="17:17">
      <c r="Q21044" s="30"/>
    </row>
    <row r="21045" spans="17:17">
      <c r="Q21045" s="30"/>
    </row>
    <row r="21046" spans="17:17">
      <c r="Q21046" s="30"/>
    </row>
    <row r="21047" spans="17:17">
      <c r="Q21047" s="30"/>
    </row>
    <row r="21048" spans="17:17">
      <c r="Q21048" s="30"/>
    </row>
    <row r="21049" spans="17:17">
      <c r="Q21049" s="30"/>
    </row>
    <row r="21050" spans="17:17">
      <c r="Q21050" s="30"/>
    </row>
    <row r="21051" spans="17:17">
      <c r="Q21051" s="30"/>
    </row>
    <row r="21052" spans="17:17">
      <c r="Q21052" s="30"/>
    </row>
    <row r="21053" spans="17:17">
      <c r="Q21053" s="30"/>
    </row>
    <row r="21054" spans="17:17">
      <c r="Q21054" s="30"/>
    </row>
    <row r="21055" spans="17:17">
      <c r="Q21055" s="30"/>
    </row>
    <row r="21056" spans="17:17">
      <c r="Q21056" s="30"/>
    </row>
    <row r="21057" spans="17:17">
      <c r="Q21057" s="30"/>
    </row>
    <row r="21058" spans="17:17">
      <c r="Q21058" s="30"/>
    </row>
    <row r="21059" spans="17:17">
      <c r="Q21059" s="30"/>
    </row>
    <row r="21060" spans="17:17">
      <c r="Q21060" s="30"/>
    </row>
    <row r="21061" spans="17:17">
      <c r="Q21061" s="30"/>
    </row>
    <row r="21062" spans="17:17">
      <c r="Q21062" s="30"/>
    </row>
    <row r="21063" spans="17:17">
      <c r="Q21063" s="30"/>
    </row>
    <row r="21064" spans="17:17">
      <c r="Q21064" s="30"/>
    </row>
    <row r="21065" spans="17:17">
      <c r="Q21065" s="30"/>
    </row>
    <row r="21066" spans="17:17">
      <c r="Q21066" s="30"/>
    </row>
    <row r="21067" spans="17:17">
      <c r="Q21067" s="30"/>
    </row>
    <row r="21068" spans="17:17">
      <c r="Q21068" s="30"/>
    </row>
    <row r="21069" spans="17:17">
      <c r="Q21069" s="30"/>
    </row>
    <row r="21070" spans="17:17">
      <c r="Q21070" s="30"/>
    </row>
    <row r="21071" spans="17:17">
      <c r="Q21071" s="30"/>
    </row>
    <row r="21072" spans="17:17">
      <c r="Q21072" s="30"/>
    </row>
    <row r="21073" spans="17:17">
      <c r="Q21073" s="30"/>
    </row>
    <row r="21074" spans="17:17">
      <c r="Q21074" s="30"/>
    </row>
    <row r="21075" spans="17:17">
      <c r="Q21075" s="30"/>
    </row>
    <row r="21076" spans="17:17">
      <c r="Q21076" s="30"/>
    </row>
    <row r="21077" spans="17:17">
      <c r="Q21077" s="30"/>
    </row>
    <row r="21078" spans="17:17">
      <c r="Q21078" s="30"/>
    </row>
    <row r="21079" spans="17:17">
      <c r="Q21079" s="30"/>
    </row>
    <row r="21080" spans="17:17">
      <c r="Q21080" s="30"/>
    </row>
    <row r="21081" spans="17:17">
      <c r="Q21081" s="30"/>
    </row>
    <row r="21082" spans="17:17">
      <c r="Q21082" s="30"/>
    </row>
    <row r="21083" spans="17:17">
      <c r="Q21083" s="30"/>
    </row>
    <row r="21084" spans="17:17">
      <c r="Q21084" s="30"/>
    </row>
    <row r="21085" spans="17:17">
      <c r="Q21085" s="30"/>
    </row>
    <row r="21086" spans="17:17">
      <c r="Q21086" s="30"/>
    </row>
    <row r="21087" spans="17:17">
      <c r="Q21087" s="30"/>
    </row>
    <row r="21088" spans="17:17">
      <c r="Q21088" s="30"/>
    </row>
    <row r="21089" spans="17:17">
      <c r="Q21089" s="30"/>
    </row>
    <row r="21090" spans="17:17">
      <c r="Q21090" s="30"/>
    </row>
    <row r="21091" spans="17:17">
      <c r="Q21091" s="30"/>
    </row>
    <row r="21092" spans="17:17">
      <c r="Q21092" s="30"/>
    </row>
    <row r="21093" spans="17:17">
      <c r="Q21093" s="30"/>
    </row>
    <row r="21094" spans="17:17">
      <c r="Q21094" s="30"/>
    </row>
    <row r="21095" spans="17:17">
      <c r="Q21095" s="30"/>
    </row>
    <row r="21096" spans="17:17">
      <c r="Q21096" s="30"/>
    </row>
    <row r="21097" spans="17:17">
      <c r="Q21097" s="30"/>
    </row>
    <row r="21098" spans="17:17">
      <c r="Q21098" s="30"/>
    </row>
    <row r="21099" spans="17:17">
      <c r="Q21099" s="30"/>
    </row>
    <row r="21100" spans="17:17">
      <c r="Q21100" s="30"/>
    </row>
    <row r="21101" spans="17:17">
      <c r="Q21101" s="30"/>
    </row>
    <row r="21102" spans="17:17">
      <c r="Q21102" s="30"/>
    </row>
    <row r="21103" spans="17:17">
      <c r="Q21103" s="30"/>
    </row>
    <row r="21104" spans="17:17">
      <c r="Q21104" s="30"/>
    </row>
    <row r="21105" spans="17:17">
      <c r="Q21105" s="30"/>
    </row>
    <row r="21106" spans="17:17">
      <c r="Q21106" s="30"/>
    </row>
    <row r="21107" spans="17:17">
      <c r="Q21107" s="30"/>
    </row>
    <row r="21108" spans="17:17">
      <c r="Q21108" s="30"/>
    </row>
    <row r="21109" spans="17:17">
      <c r="Q21109" s="30"/>
    </row>
    <row r="21110" spans="17:17">
      <c r="Q21110" s="30"/>
    </row>
    <row r="21111" spans="17:17">
      <c r="Q21111" s="30"/>
    </row>
    <row r="21112" spans="17:17">
      <c r="Q21112" s="30"/>
    </row>
    <row r="21113" spans="17:17">
      <c r="Q21113" s="30"/>
    </row>
    <row r="21114" spans="17:17">
      <c r="Q21114" s="30"/>
    </row>
    <row r="21115" spans="17:17">
      <c r="Q21115" s="30"/>
    </row>
    <row r="21116" spans="17:17">
      <c r="Q21116" s="30"/>
    </row>
    <row r="21117" spans="17:17">
      <c r="Q21117" s="30"/>
    </row>
    <row r="21118" spans="17:17">
      <c r="Q21118" s="30"/>
    </row>
    <row r="21119" spans="17:17">
      <c r="Q21119" s="30"/>
    </row>
    <row r="21120" spans="17:17">
      <c r="Q21120" s="30"/>
    </row>
    <row r="21121" spans="17:17">
      <c r="Q21121" s="30"/>
    </row>
    <row r="21122" spans="17:17">
      <c r="Q21122" s="30"/>
    </row>
    <row r="21123" spans="17:17">
      <c r="Q21123" s="30"/>
    </row>
    <row r="21124" spans="17:17">
      <c r="Q21124" s="30"/>
    </row>
    <row r="21125" spans="17:17">
      <c r="Q21125" s="30"/>
    </row>
    <row r="21126" spans="17:17">
      <c r="Q21126" s="30"/>
    </row>
    <row r="21127" spans="17:17">
      <c r="Q21127" s="30"/>
    </row>
    <row r="21128" spans="17:17">
      <c r="Q21128" s="30"/>
    </row>
    <row r="21129" spans="17:17">
      <c r="Q21129" s="30"/>
    </row>
    <row r="21130" spans="17:17">
      <c r="Q21130" s="30"/>
    </row>
    <row r="21131" spans="17:17">
      <c r="Q21131" s="30"/>
    </row>
    <row r="21132" spans="17:17">
      <c r="Q21132" s="30"/>
    </row>
    <row r="21133" spans="17:17">
      <c r="Q21133" s="30"/>
    </row>
    <row r="21134" spans="17:17">
      <c r="Q21134" s="30"/>
    </row>
    <row r="21135" spans="17:17">
      <c r="Q21135" s="30"/>
    </row>
    <row r="21136" spans="17:17">
      <c r="Q21136" s="30"/>
    </row>
    <row r="21137" spans="17:17">
      <c r="Q21137" s="30"/>
    </row>
    <row r="21138" spans="17:17">
      <c r="Q21138" s="30"/>
    </row>
    <row r="21139" spans="17:17">
      <c r="Q21139" s="30"/>
    </row>
    <row r="21140" spans="17:17">
      <c r="Q21140" s="30"/>
    </row>
    <row r="21141" spans="17:17">
      <c r="Q21141" s="30"/>
    </row>
    <row r="21142" spans="17:17">
      <c r="Q21142" s="30"/>
    </row>
    <row r="21143" spans="17:17">
      <c r="Q21143" s="30"/>
    </row>
    <row r="21144" spans="17:17">
      <c r="Q21144" s="30"/>
    </row>
    <row r="21145" spans="17:17">
      <c r="Q21145" s="30"/>
    </row>
    <row r="21146" spans="17:17">
      <c r="Q21146" s="30"/>
    </row>
    <row r="21147" spans="17:17">
      <c r="Q21147" s="30"/>
    </row>
    <row r="21148" spans="17:17">
      <c r="Q21148" s="30"/>
    </row>
    <row r="21149" spans="17:17">
      <c r="Q21149" s="30"/>
    </row>
    <row r="21150" spans="17:17">
      <c r="Q21150" s="30"/>
    </row>
    <row r="21151" spans="17:17">
      <c r="Q21151" s="30"/>
    </row>
    <row r="21152" spans="17:17">
      <c r="Q21152" s="30"/>
    </row>
    <row r="21153" spans="17:17">
      <c r="Q21153" s="30"/>
    </row>
    <row r="21154" spans="17:17">
      <c r="Q21154" s="30"/>
    </row>
    <row r="21155" spans="17:17">
      <c r="Q21155" s="30"/>
    </row>
    <row r="21156" spans="17:17">
      <c r="Q21156" s="30"/>
    </row>
    <row r="21157" spans="17:17">
      <c r="Q21157" s="30"/>
    </row>
    <row r="21158" spans="17:17">
      <c r="Q21158" s="30"/>
    </row>
    <row r="21159" spans="17:17">
      <c r="Q21159" s="30"/>
    </row>
    <row r="21160" spans="17:17">
      <c r="Q21160" s="30"/>
    </row>
    <row r="21161" spans="17:17">
      <c r="Q21161" s="30"/>
    </row>
    <row r="21162" spans="17:17">
      <c r="Q21162" s="30"/>
    </row>
    <row r="21163" spans="17:17">
      <c r="Q21163" s="30"/>
    </row>
    <row r="21164" spans="17:17">
      <c r="Q21164" s="30"/>
    </row>
    <row r="21165" spans="17:17">
      <c r="Q21165" s="30"/>
    </row>
    <row r="21166" spans="17:17">
      <c r="Q21166" s="30"/>
    </row>
    <row r="21167" spans="17:17">
      <c r="Q21167" s="30"/>
    </row>
    <row r="21168" spans="17:17">
      <c r="Q21168" s="30"/>
    </row>
    <row r="21169" spans="17:17">
      <c r="Q21169" s="30"/>
    </row>
    <row r="21170" spans="17:17">
      <c r="Q21170" s="30"/>
    </row>
    <row r="21171" spans="17:17">
      <c r="Q21171" s="30"/>
    </row>
    <row r="21172" spans="17:17">
      <c r="Q21172" s="30"/>
    </row>
    <row r="21173" spans="17:17">
      <c r="Q21173" s="30"/>
    </row>
    <row r="21174" spans="17:17">
      <c r="Q21174" s="30"/>
    </row>
    <row r="21175" spans="17:17">
      <c r="Q21175" s="30"/>
    </row>
    <row r="21176" spans="17:17">
      <c r="Q21176" s="30"/>
    </row>
    <row r="21177" spans="17:17">
      <c r="Q21177" s="30"/>
    </row>
    <row r="21178" spans="17:17">
      <c r="Q21178" s="30"/>
    </row>
    <row r="21179" spans="17:17">
      <c r="Q21179" s="30"/>
    </row>
    <row r="21180" spans="17:17">
      <c r="Q21180" s="30"/>
    </row>
    <row r="21181" spans="17:17">
      <c r="Q21181" s="30"/>
    </row>
    <row r="21182" spans="17:17">
      <c r="Q21182" s="30"/>
    </row>
    <row r="21183" spans="17:17">
      <c r="Q21183" s="30"/>
    </row>
    <row r="21184" spans="17:17">
      <c r="Q21184" s="30"/>
    </row>
    <row r="21185" spans="17:17">
      <c r="Q21185" s="30"/>
    </row>
    <row r="21186" spans="17:17">
      <c r="Q21186" s="30"/>
    </row>
    <row r="21187" spans="17:17">
      <c r="Q21187" s="30"/>
    </row>
    <row r="21188" spans="17:17">
      <c r="Q21188" s="30"/>
    </row>
    <row r="21189" spans="17:17">
      <c r="Q21189" s="30"/>
    </row>
    <row r="21190" spans="17:17">
      <c r="Q21190" s="30"/>
    </row>
    <row r="21191" spans="17:17">
      <c r="Q21191" s="30"/>
    </row>
    <row r="21192" spans="17:17">
      <c r="Q21192" s="30"/>
    </row>
    <row r="21193" spans="17:17">
      <c r="Q21193" s="30"/>
    </row>
    <row r="21194" spans="17:17">
      <c r="Q21194" s="30"/>
    </row>
    <row r="21195" spans="17:17">
      <c r="Q21195" s="30"/>
    </row>
    <row r="21196" spans="17:17">
      <c r="Q21196" s="30"/>
    </row>
    <row r="21197" spans="17:17">
      <c r="Q21197" s="30"/>
    </row>
    <row r="21198" spans="17:17">
      <c r="Q21198" s="30"/>
    </row>
    <row r="21199" spans="17:17">
      <c r="Q21199" s="30"/>
    </row>
    <row r="21200" spans="17:17">
      <c r="Q21200" s="30"/>
    </row>
    <row r="21201" spans="17:17">
      <c r="Q21201" s="30"/>
    </row>
    <row r="21202" spans="17:17">
      <c r="Q21202" s="30"/>
    </row>
    <row r="21203" spans="17:17">
      <c r="Q21203" s="30"/>
    </row>
    <row r="21204" spans="17:17">
      <c r="Q21204" s="30"/>
    </row>
    <row r="21205" spans="17:17">
      <c r="Q21205" s="30"/>
    </row>
    <row r="21206" spans="17:17">
      <c r="Q21206" s="30"/>
    </row>
    <row r="21207" spans="17:17">
      <c r="Q21207" s="30"/>
    </row>
    <row r="21208" spans="17:17">
      <c r="Q21208" s="30"/>
    </row>
    <row r="21209" spans="17:17">
      <c r="Q21209" s="30"/>
    </row>
    <row r="21210" spans="17:17">
      <c r="Q21210" s="30"/>
    </row>
    <row r="21211" spans="17:17">
      <c r="Q21211" s="30"/>
    </row>
    <row r="21212" spans="17:17">
      <c r="Q21212" s="30"/>
    </row>
    <row r="21213" spans="17:17">
      <c r="Q21213" s="30"/>
    </row>
    <row r="21214" spans="17:17">
      <c r="Q21214" s="30"/>
    </row>
    <row r="21215" spans="17:17">
      <c r="Q21215" s="30"/>
    </row>
    <row r="21216" spans="17:17">
      <c r="Q21216" s="30"/>
    </row>
    <row r="21217" spans="17:17">
      <c r="Q21217" s="30"/>
    </row>
    <row r="21218" spans="17:17">
      <c r="Q21218" s="30"/>
    </row>
    <row r="21219" spans="17:17">
      <c r="Q21219" s="30"/>
    </row>
    <row r="21220" spans="17:17">
      <c r="Q21220" s="30"/>
    </row>
    <row r="21221" spans="17:17">
      <c r="Q21221" s="30"/>
    </row>
    <row r="21222" spans="17:17">
      <c r="Q21222" s="30"/>
    </row>
    <row r="21223" spans="17:17">
      <c r="Q21223" s="30"/>
    </row>
    <row r="21224" spans="17:17">
      <c r="Q21224" s="30"/>
    </row>
    <row r="21225" spans="17:17">
      <c r="Q21225" s="30"/>
    </row>
    <row r="21226" spans="17:17">
      <c r="Q21226" s="30"/>
    </row>
    <row r="21227" spans="17:17">
      <c r="Q21227" s="30"/>
    </row>
    <row r="21228" spans="17:17">
      <c r="Q21228" s="30"/>
    </row>
    <row r="21229" spans="17:17">
      <c r="Q21229" s="30"/>
    </row>
    <row r="21230" spans="17:17">
      <c r="Q21230" s="30"/>
    </row>
    <row r="21231" spans="17:17">
      <c r="Q21231" s="30"/>
    </row>
    <row r="21232" spans="17:17">
      <c r="Q21232" s="30"/>
    </row>
    <row r="21233" spans="17:17">
      <c r="Q21233" s="30"/>
    </row>
    <row r="21234" spans="17:17">
      <c r="Q21234" s="30"/>
    </row>
    <row r="21235" spans="17:17">
      <c r="Q21235" s="30"/>
    </row>
    <row r="21236" spans="17:17">
      <c r="Q21236" s="30"/>
    </row>
    <row r="21237" spans="17:17">
      <c r="Q21237" s="30"/>
    </row>
    <row r="21238" spans="17:17">
      <c r="Q21238" s="30"/>
    </row>
    <row r="21239" spans="17:17">
      <c r="Q21239" s="30"/>
    </row>
    <row r="21240" spans="17:17">
      <c r="Q21240" s="30"/>
    </row>
    <row r="21241" spans="17:17">
      <c r="Q21241" s="30"/>
    </row>
    <row r="21242" spans="17:17">
      <c r="Q21242" s="30"/>
    </row>
    <row r="21243" spans="17:17">
      <c r="Q21243" s="30"/>
    </row>
    <row r="21244" spans="17:17">
      <c r="Q21244" s="30"/>
    </row>
    <row r="21245" spans="17:17">
      <c r="Q21245" s="30"/>
    </row>
    <row r="21246" spans="17:17">
      <c r="Q21246" s="30"/>
    </row>
    <row r="21247" spans="17:17">
      <c r="Q21247" s="30"/>
    </row>
    <row r="21248" spans="17:17">
      <c r="Q21248" s="30"/>
    </row>
    <row r="21249" spans="17:17">
      <c r="Q21249" s="30"/>
    </row>
    <row r="21250" spans="17:17">
      <c r="Q21250" s="30"/>
    </row>
    <row r="21251" spans="17:17">
      <c r="Q21251" s="30"/>
    </row>
    <row r="21252" spans="17:17">
      <c r="Q21252" s="30"/>
    </row>
    <row r="21253" spans="17:17">
      <c r="Q21253" s="30"/>
    </row>
    <row r="21254" spans="17:17">
      <c r="Q21254" s="30"/>
    </row>
    <row r="21255" spans="17:17">
      <c r="Q21255" s="30"/>
    </row>
    <row r="21256" spans="17:17">
      <c r="Q21256" s="30"/>
    </row>
    <row r="21257" spans="17:17">
      <c r="Q21257" s="30"/>
    </row>
    <row r="21258" spans="17:17">
      <c r="Q21258" s="30"/>
    </row>
    <row r="21259" spans="17:17">
      <c r="Q21259" s="30"/>
    </row>
    <row r="21260" spans="17:17">
      <c r="Q21260" s="30"/>
    </row>
    <row r="21261" spans="17:17">
      <c r="Q21261" s="30"/>
    </row>
    <row r="21262" spans="17:17">
      <c r="Q21262" s="30"/>
    </row>
    <row r="21263" spans="17:17">
      <c r="Q21263" s="30"/>
    </row>
    <row r="21264" spans="17:17">
      <c r="Q21264" s="30"/>
    </row>
    <row r="21265" spans="17:17">
      <c r="Q21265" s="30"/>
    </row>
    <row r="21266" spans="17:17">
      <c r="Q21266" s="30"/>
    </row>
    <row r="21267" spans="17:17">
      <c r="Q21267" s="30"/>
    </row>
    <row r="21268" spans="17:17">
      <c r="Q21268" s="30"/>
    </row>
    <row r="21269" spans="17:17">
      <c r="Q21269" s="30"/>
    </row>
    <row r="21270" spans="17:17">
      <c r="Q21270" s="30"/>
    </row>
    <row r="21271" spans="17:17">
      <c r="Q21271" s="30"/>
    </row>
    <row r="21272" spans="17:17">
      <c r="Q21272" s="30"/>
    </row>
    <row r="21273" spans="17:17">
      <c r="Q21273" s="30"/>
    </row>
    <row r="21274" spans="17:17">
      <c r="Q21274" s="30"/>
    </row>
    <row r="21275" spans="17:17">
      <c r="Q21275" s="30"/>
    </row>
    <row r="21276" spans="17:17">
      <c r="Q21276" s="30"/>
    </row>
    <row r="21277" spans="17:17">
      <c r="Q21277" s="30"/>
    </row>
    <row r="21278" spans="17:17">
      <c r="Q21278" s="30"/>
    </row>
    <row r="21279" spans="17:17">
      <c r="Q21279" s="30"/>
    </row>
    <row r="21280" spans="17:17">
      <c r="Q21280" s="30"/>
    </row>
    <row r="21281" spans="17:17">
      <c r="Q21281" s="30"/>
    </row>
    <row r="21282" spans="17:17">
      <c r="Q21282" s="30"/>
    </row>
    <row r="21283" spans="17:17">
      <c r="Q21283" s="30"/>
    </row>
    <row r="21284" spans="17:17">
      <c r="Q21284" s="30"/>
    </row>
    <row r="21285" spans="17:17">
      <c r="Q21285" s="30"/>
    </row>
    <row r="21286" spans="17:17">
      <c r="Q21286" s="30"/>
    </row>
    <row r="21287" spans="17:17">
      <c r="Q21287" s="30"/>
    </row>
    <row r="21288" spans="17:17">
      <c r="Q21288" s="30"/>
    </row>
    <row r="21289" spans="17:17">
      <c r="Q21289" s="30"/>
    </row>
    <row r="21290" spans="17:17">
      <c r="Q21290" s="30"/>
    </row>
    <row r="21291" spans="17:17">
      <c r="Q21291" s="30"/>
    </row>
    <row r="21292" spans="17:17">
      <c r="Q21292" s="30"/>
    </row>
    <row r="21293" spans="17:17">
      <c r="Q21293" s="30"/>
    </row>
    <row r="21294" spans="17:17">
      <c r="Q21294" s="30"/>
    </row>
    <row r="21295" spans="17:17">
      <c r="Q21295" s="30"/>
    </row>
    <row r="21296" spans="17:17">
      <c r="Q21296" s="30"/>
    </row>
    <row r="21297" spans="17:17">
      <c r="Q21297" s="30"/>
    </row>
    <row r="21298" spans="17:17">
      <c r="Q21298" s="30"/>
    </row>
    <row r="21299" spans="17:17">
      <c r="Q21299" s="30"/>
    </row>
    <row r="21300" spans="17:17">
      <c r="Q21300" s="30"/>
    </row>
    <row r="21301" spans="17:17">
      <c r="Q21301" s="30"/>
    </row>
    <row r="21302" spans="17:17">
      <c r="Q21302" s="30"/>
    </row>
    <row r="21303" spans="17:17">
      <c r="Q21303" s="30"/>
    </row>
    <row r="21304" spans="17:17">
      <c r="Q21304" s="30"/>
    </row>
    <row r="21305" spans="17:17">
      <c r="Q21305" s="30"/>
    </row>
    <row r="21306" spans="17:17">
      <c r="Q21306" s="30"/>
    </row>
    <row r="21307" spans="17:17">
      <c r="Q21307" s="30"/>
    </row>
    <row r="21308" spans="17:17">
      <c r="Q21308" s="30"/>
    </row>
    <row r="21309" spans="17:17">
      <c r="Q21309" s="30"/>
    </row>
    <row r="21310" spans="17:17">
      <c r="Q21310" s="30"/>
    </row>
    <row r="21311" spans="17:17">
      <c r="Q21311" s="30"/>
    </row>
    <row r="21312" spans="17:17">
      <c r="Q21312" s="30"/>
    </row>
    <row r="21313" spans="17:17">
      <c r="Q21313" s="30"/>
    </row>
    <row r="21314" spans="17:17">
      <c r="Q21314" s="30"/>
    </row>
    <row r="21315" spans="17:17">
      <c r="Q21315" s="30"/>
    </row>
    <row r="21316" spans="17:17">
      <c r="Q21316" s="30"/>
    </row>
    <row r="21317" spans="17:17">
      <c r="Q21317" s="30"/>
    </row>
    <row r="21318" spans="17:17">
      <c r="Q21318" s="30"/>
    </row>
    <row r="21319" spans="17:17">
      <c r="Q21319" s="30"/>
    </row>
    <row r="21320" spans="17:17">
      <c r="Q21320" s="30"/>
    </row>
    <row r="21321" spans="17:17">
      <c r="Q21321" s="30"/>
    </row>
    <row r="21322" spans="17:17">
      <c r="Q21322" s="30"/>
    </row>
    <row r="21323" spans="17:17">
      <c r="Q21323" s="30"/>
    </row>
    <row r="21324" spans="17:17">
      <c r="Q21324" s="30"/>
    </row>
    <row r="21325" spans="17:17">
      <c r="Q21325" s="30"/>
    </row>
    <row r="21326" spans="17:17">
      <c r="Q21326" s="30"/>
    </row>
    <row r="21327" spans="17:17">
      <c r="Q21327" s="30"/>
    </row>
    <row r="21328" spans="17:17">
      <c r="Q21328" s="30"/>
    </row>
    <row r="21329" spans="17:17">
      <c r="Q21329" s="30"/>
    </row>
    <row r="21330" spans="17:17">
      <c r="Q21330" s="30"/>
    </row>
    <row r="21331" spans="17:17">
      <c r="Q21331" s="30"/>
    </row>
    <row r="21332" spans="17:17">
      <c r="Q21332" s="30"/>
    </row>
    <row r="21333" spans="17:17">
      <c r="Q21333" s="30"/>
    </row>
    <row r="21334" spans="17:17">
      <c r="Q21334" s="30"/>
    </row>
    <row r="21335" spans="17:17">
      <c r="Q21335" s="30"/>
    </row>
    <row r="21336" spans="17:17">
      <c r="Q21336" s="30"/>
    </row>
    <row r="21337" spans="17:17">
      <c r="Q21337" s="30"/>
    </row>
    <row r="21338" spans="17:17">
      <c r="Q21338" s="30"/>
    </row>
    <row r="21339" spans="17:17">
      <c r="Q21339" s="30"/>
    </row>
    <row r="21340" spans="17:17">
      <c r="Q21340" s="30"/>
    </row>
    <row r="21341" spans="17:17">
      <c r="Q21341" s="30"/>
    </row>
    <row r="21342" spans="17:17">
      <c r="Q21342" s="30"/>
    </row>
    <row r="21343" spans="17:17">
      <c r="Q21343" s="30"/>
    </row>
    <row r="21344" spans="17:17">
      <c r="Q21344" s="30"/>
    </row>
    <row r="21345" spans="17:17">
      <c r="Q21345" s="30"/>
    </row>
    <row r="21346" spans="17:17">
      <c r="Q21346" s="30"/>
    </row>
    <row r="21347" spans="17:17">
      <c r="Q21347" s="30"/>
    </row>
    <row r="21348" spans="17:17">
      <c r="Q21348" s="30"/>
    </row>
    <row r="21349" spans="17:17">
      <c r="Q21349" s="30"/>
    </row>
    <row r="21350" spans="17:17">
      <c r="Q21350" s="30"/>
    </row>
    <row r="21351" spans="17:17">
      <c r="Q21351" s="30"/>
    </row>
    <row r="21352" spans="17:17">
      <c r="Q21352" s="30"/>
    </row>
    <row r="21353" spans="17:17">
      <c r="Q21353" s="30"/>
    </row>
    <row r="21354" spans="17:17">
      <c r="Q21354" s="30"/>
    </row>
    <row r="21355" spans="17:17">
      <c r="Q21355" s="30"/>
    </row>
    <row r="21356" spans="17:17">
      <c r="Q21356" s="30"/>
    </row>
    <row r="21357" spans="17:17">
      <c r="Q21357" s="30"/>
    </row>
    <row r="21358" spans="17:17">
      <c r="Q21358" s="30"/>
    </row>
    <row r="21359" spans="17:17">
      <c r="Q21359" s="30"/>
    </row>
    <row r="21360" spans="17:17">
      <c r="Q21360" s="30"/>
    </row>
    <row r="21361" spans="17:17">
      <c r="Q21361" s="30"/>
    </row>
    <row r="21362" spans="17:17">
      <c r="Q21362" s="30"/>
    </row>
    <row r="21363" spans="17:17">
      <c r="Q21363" s="30"/>
    </row>
    <row r="21364" spans="17:17">
      <c r="Q21364" s="30"/>
    </row>
    <row r="21365" spans="17:17">
      <c r="Q21365" s="30"/>
    </row>
    <row r="21366" spans="17:17">
      <c r="Q21366" s="30"/>
    </row>
    <row r="21367" spans="17:17">
      <c r="Q21367" s="30"/>
    </row>
    <row r="21368" spans="17:17">
      <c r="Q21368" s="30"/>
    </row>
    <row r="21369" spans="17:17">
      <c r="Q21369" s="30"/>
    </row>
    <row r="21370" spans="17:17">
      <c r="Q21370" s="30"/>
    </row>
    <row r="21371" spans="17:17">
      <c r="Q21371" s="30"/>
    </row>
    <row r="21372" spans="17:17">
      <c r="Q21372" s="30"/>
    </row>
    <row r="21373" spans="17:17">
      <c r="Q21373" s="30"/>
    </row>
    <row r="21374" spans="17:17">
      <c r="Q21374" s="30"/>
    </row>
    <row r="21375" spans="17:17">
      <c r="Q21375" s="30"/>
    </row>
    <row r="21376" spans="17:17">
      <c r="Q21376" s="30"/>
    </row>
    <row r="21377" spans="17:17">
      <c r="Q21377" s="30"/>
    </row>
    <row r="21378" spans="17:17">
      <c r="Q21378" s="30"/>
    </row>
    <row r="21379" spans="17:17">
      <c r="Q21379" s="30"/>
    </row>
    <row r="21380" spans="17:17">
      <c r="Q21380" s="30"/>
    </row>
    <row r="21381" spans="17:17">
      <c r="Q21381" s="30"/>
    </row>
    <row r="21382" spans="17:17">
      <c r="Q21382" s="30"/>
    </row>
    <row r="21383" spans="17:17">
      <c r="Q21383" s="30"/>
    </row>
    <row r="21384" spans="17:17">
      <c r="Q21384" s="30"/>
    </row>
    <row r="21385" spans="17:17">
      <c r="Q21385" s="30"/>
    </row>
    <row r="21386" spans="17:17">
      <c r="Q21386" s="30"/>
    </row>
    <row r="21387" spans="17:17">
      <c r="Q21387" s="30"/>
    </row>
    <row r="21388" spans="17:17">
      <c r="Q21388" s="30"/>
    </row>
    <row r="21389" spans="17:17">
      <c r="Q21389" s="30"/>
    </row>
    <row r="21390" spans="17:17">
      <c r="Q21390" s="30"/>
    </row>
    <row r="21391" spans="17:17">
      <c r="Q21391" s="30"/>
    </row>
    <row r="21392" spans="17:17">
      <c r="Q21392" s="30"/>
    </row>
    <row r="21393" spans="17:17">
      <c r="Q21393" s="30"/>
    </row>
    <row r="21394" spans="17:17">
      <c r="Q21394" s="30"/>
    </row>
    <row r="21395" spans="17:17">
      <c r="Q21395" s="30"/>
    </row>
    <row r="21396" spans="17:17">
      <c r="Q21396" s="30"/>
    </row>
    <row r="21397" spans="17:17">
      <c r="Q21397" s="30"/>
    </row>
    <row r="21398" spans="17:17">
      <c r="Q21398" s="30"/>
    </row>
    <row r="21399" spans="17:17">
      <c r="Q21399" s="30"/>
    </row>
    <row r="21400" spans="17:17">
      <c r="Q21400" s="30"/>
    </row>
    <row r="21401" spans="17:17">
      <c r="Q21401" s="30"/>
    </row>
    <row r="21402" spans="17:17">
      <c r="Q21402" s="30"/>
    </row>
    <row r="21403" spans="17:17">
      <c r="Q21403" s="30"/>
    </row>
    <row r="21404" spans="17:17">
      <c r="Q21404" s="30"/>
    </row>
    <row r="21405" spans="17:17">
      <c r="Q21405" s="30"/>
    </row>
    <row r="21406" spans="17:17">
      <c r="Q21406" s="30"/>
    </row>
    <row r="21407" spans="17:17">
      <c r="Q21407" s="30"/>
    </row>
    <row r="21408" spans="17:17">
      <c r="Q21408" s="30"/>
    </row>
    <row r="21409" spans="17:17">
      <c r="Q21409" s="30"/>
    </row>
    <row r="21410" spans="17:17">
      <c r="Q21410" s="30"/>
    </row>
    <row r="21411" spans="17:17">
      <c r="Q21411" s="30"/>
    </row>
    <row r="21412" spans="17:17">
      <c r="Q21412" s="30"/>
    </row>
    <row r="21413" spans="17:17">
      <c r="Q21413" s="30"/>
    </row>
    <row r="21414" spans="17:17">
      <c r="Q21414" s="30"/>
    </row>
    <row r="21415" spans="17:17">
      <c r="Q21415" s="30"/>
    </row>
    <row r="21416" spans="17:17">
      <c r="Q21416" s="30"/>
    </row>
    <row r="21417" spans="17:17">
      <c r="Q21417" s="30"/>
    </row>
    <row r="21418" spans="17:17">
      <c r="Q21418" s="30"/>
    </row>
    <row r="21419" spans="17:17">
      <c r="Q21419" s="30"/>
    </row>
    <row r="21420" spans="17:17">
      <c r="Q21420" s="30"/>
    </row>
    <row r="21421" spans="17:17">
      <c r="Q21421" s="30"/>
    </row>
    <row r="21422" spans="17:17">
      <c r="Q21422" s="30"/>
    </row>
    <row r="21423" spans="17:17">
      <c r="Q21423" s="30"/>
    </row>
    <row r="21424" spans="17:17">
      <c r="Q21424" s="30"/>
    </row>
    <row r="21425" spans="17:17">
      <c r="Q21425" s="30"/>
    </row>
    <row r="21426" spans="17:17">
      <c r="Q21426" s="30"/>
    </row>
    <row r="21427" spans="17:17">
      <c r="Q21427" s="30"/>
    </row>
    <row r="21428" spans="17:17">
      <c r="Q21428" s="30"/>
    </row>
    <row r="21429" spans="17:17">
      <c r="Q21429" s="30"/>
    </row>
    <row r="21430" spans="17:17">
      <c r="Q21430" s="30"/>
    </row>
    <row r="21431" spans="17:17">
      <c r="Q21431" s="30"/>
    </row>
    <row r="21432" spans="17:17">
      <c r="Q21432" s="30"/>
    </row>
    <row r="21433" spans="17:17">
      <c r="Q21433" s="30"/>
    </row>
    <row r="21434" spans="17:17">
      <c r="Q21434" s="30"/>
    </row>
    <row r="21435" spans="17:17">
      <c r="Q21435" s="30"/>
    </row>
    <row r="21436" spans="17:17">
      <c r="Q21436" s="30"/>
    </row>
    <row r="21437" spans="17:17">
      <c r="Q21437" s="30"/>
    </row>
    <row r="21438" spans="17:17">
      <c r="Q21438" s="30"/>
    </row>
    <row r="21439" spans="17:17">
      <c r="Q21439" s="30"/>
    </row>
    <row r="21440" spans="17:17">
      <c r="Q21440" s="30"/>
    </row>
    <row r="21441" spans="17:17">
      <c r="Q21441" s="30"/>
    </row>
    <row r="21442" spans="17:17">
      <c r="Q21442" s="30"/>
    </row>
    <row r="21443" spans="17:17">
      <c r="Q21443" s="30"/>
    </row>
    <row r="21444" spans="17:17">
      <c r="Q21444" s="30"/>
    </row>
    <row r="21445" spans="17:17">
      <c r="Q21445" s="30"/>
    </row>
    <row r="21446" spans="17:17">
      <c r="Q21446" s="30"/>
    </row>
    <row r="21447" spans="17:17">
      <c r="Q21447" s="30"/>
    </row>
    <row r="21448" spans="17:17">
      <c r="Q21448" s="30"/>
    </row>
    <row r="21449" spans="17:17">
      <c r="Q21449" s="30"/>
    </row>
    <row r="21450" spans="17:17">
      <c r="Q21450" s="30"/>
    </row>
    <row r="21451" spans="17:17">
      <c r="Q21451" s="30"/>
    </row>
    <row r="21452" spans="17:17">
      <c r="Q21452" s="30"/>
    </row>
    <row r="21453" spans="17:17">
      <c r="Q21453" s="30"/>
    </row>
    <row r="21454" spans="17:17">
      <c r="Q21454" s="30"/>
    </row>
    <row r="21455" spans="17:17">
      <c r="Q21455" s="30"/>
    </row>
    <row r="21456" spans="17:17">
      <c r="Q21456" s="30"/>
    </row>
    <row r="21457" spans="17:17">
      <c r="Q21457" s="30"/>
    </row>
    <row r="21458" spans="17:17">
      <c r="Q21458" s="30"/>
    </row>
    <row r="21459" spans="17:17">
      <c r="Q21459" s="30"/>
    </row>
    <row r="21460" spans="17:17">
      <c r="Q21460" s="30"/>
    </row>
    <row r="21461" spans="17:17">
      <c r="Q21461" s="30"/>
    </row>
    <row r="21462" spans="17:17">
      <c r="Q21462" s="30"/>
    </row>
    <row r="21463" spans="17:17">
      <c r="Q21463" s="30"/>
    </row>
    <row r="21464" spans="17:17">
      <c r="Q21464" s="30"/>
    </row>
    <row r="21465" spans="17:17">
      <c r="Q21465" s="30"/>
    </row>
    <row r="21466" spans="17:17">
      <c r="Q21466" s="30"/>
    </row>
    <row r="21467" spans="17:17">
      <c r="Q21467" s="30"/>
    </row>
    <row r="21468" spans="17:17">
      <c r="Q21468" s="30"/>
    </row>
    <row r="21469" spans="17:17">
      <c r="Q21469" s="30"/>
    </row>
    <row r="21470" spans="17:17">
      <c r="Q21470" s="30"/>
    </row>
    <row r="21471" spans="17:17">
      <c r="Q21471" s="30"/>
    </row>
    <row r="21472" spans="17:17">
      <c r="Q21472" s="30"/>
    </row>
    <row r="21473" spans="17:17">
      <c r="Q21473" s="30"/>
    </row>
    <row r="21474" spans="17:17">
      <c r="Q21474" s="30"/>
    </row>
    <row r="21475" spans="17:17">
      <c r="Q21475" s="30"/>
    </row>
    <row r="21476" spans="17:17">
      <c r="Q21476" s="30"/>
    </row>
    <row r="21477" spans="17:17">
      <c r="Q21477" s="30"/>
    </row>
    <row r="21478" spans="17:17">
      <c r="Q21478" s="30"/>
    </row>
    <row r="21479" spans="17:17">
      <c r="Q21479" s="30"/>
    </row>
    <row r="21480" spans="17:17">
      <c r="Q21480" s="30"/>
    </row>
    <row r="21481" spans="17:17">
      <c r="Q21481" s="30"/>
    </row>
    <row r="21482" spans="17:17">
      <c r="Q21482" s="30"/>
    </row>
    <row r="21483" spans="17:17">
      <c r="Q21483" s="30"/>
    </row>
    <row r="21484" spans="17:17">
      <c r="Q21484" s="30"/>
    </row>
    <row r="21485" spans="17:17">
      <c r="Q21485" s="30"/>
    </row>
    <row r="21486" spans="17:17">
      <c r="Q21486" s="30"/>
    </row>
    <row r="21487" spans="17:17">
      <c r="Q21487" s="30"/>
    </row>
    <row r="21488" spans="17:17">
      <c r="Q21488" s="30"/>
    </row>
    <row r="21489" spans="17:17">
      <c r="Q21489" s="30"/>
    </row>
    <row r="21490" spans="17:17">
      <c r="Q21490" s="30"/>
    </row>
    <row r="21491" spans="17:17">
      <c r="Q21491" s="30"/>
    </row>
    <row r="21492" spans="17:17">
      <c r="Q21492" s="30"/>
    </row>
    <row r="21493" spans="17:17">
      <c r="Q21493" s="30"/>
    </row>
    <row r="21494" spans="17:17">
      <c r="Q21494" s="30"/>
    </row>
    <row r="21495" spans="17:17">
      <c r="Q21495" s="30"/>
    </row>
    <row r="21496" spans="17:17">
      <c r="Q21496" s="30"/>
    </row>
    <row r="21497" spans="17:17">
      <c r="Q21497" s="30"/>
    </row>
    <row r="21498" spans="17:17">
      <c r="Q21498" s="30"/>
    </row>
    <row r="21499" spans="17:17">
      <c r="Q21499" s="30"/>
    </row>
    <row r="21500" spans="17:17">
      <c r="Q21500" s="30"/>
    </row>
    <row r="21501" spans="17:17">
      <c r="Q21501" s="30"/>
    </row>
    <row r="21502" spans="17:17">
      <c r="Q21502" s="30"/>
    </row>
    <row r="21503" spans="17:17">
      <c r="Q21503" s="30"/>
    </row>
    <row r="21504" spans="17:17">
      <c r="Q21504" s="30"/>
    </row>
    <row r="21505" spans="17:17">
      <c r="Q21505" s="30"/>
    </row>
    <row r="21506" spans="17:17">
      <c r="Q21506" s="30"/>
    </row>
    <row r="21507" spans="17:17">
      <c r="Q21507" s="30"/>
    </row>
    <row r="21508" spans="17:17">
      <c r="Q21508" s="30"/>
    </row>
    <row r="21509" spans="17:17">
      <c r="Q21509" s="30"/>
    </row>
    <row r="21510" spans="17:17">
      <c r="Q21510" s="30"/>
    </row>
    <row r="21511" spans="17:17">
      <c r="Q21511" s="30"/>
    </row>
    <row r="21512" spans="17:17">
      <c r="Q21512" s="30"/>
    </row>
    <row r="21513" spans="17:17">
      <c r="Q21513" s="30"/>
    </row>
    <row r="21514" spans="17:17">
      <c r="Q21514" s="30"/>
    </row>
    <row r="21515" spans="17:17">
      <c r="Q21515" s="30"/>
    </row>
    <row r="21516" spans="17:17">
      <c r="Q21516" s="30"/>
    </row>
    <row r="21517" spans="17:17">
      <c r="Q21517" s="30"/>
    </row>
    <row r="21518" spans="17:17">
      <c r="Q21518" s="30"/>
    </row>
    <row r="21519" spans="17:17">
      <c r="Q21519" s="30"/>
    </row>
    <row r="21520" spans="17:17">
      <c r="Q21520" s="30"/>
    </row>
    <row r="21521" spans="17:17">
      <c r="Q21521" s="30"/>
    </row>
    <row r="21522" spans="17:17">
      <c r="Q21522" s="30"/>
    </row>
    <row r="21523" spans="17:17">
      <c r="Q21523" s="30"/>
    </row>
    <row r="21524" spans="17:17">
      <c r="Q21524" s="30"/>
    </row>
    <row r="21525" spans="17:17">
      <c r="Q21525" s="30"/>
    </row>
    <row r="21526" spans="17:17">
      <c r="Q21526" s="30"/>
    </row>
    <row r="21527" spans="17:17">
      <c r="Q21527" s="30"/>
    </row>
    <row r="21528" spans="17:17">
      <c r="Q21528" s="30"/>
    </row>
    <row r="21529" spans="17:17">
      <c r="Q21529" s="30"/>
    </row>
    <row r="21530" spans="17:17">
      <c r="Q21530" s="30"/>
    </row>
    <row r="21531" spans="17:17">
      <c r="Q21531" s="30"/>
    </row>
    <row r="21532" spans="17:17">
      <c r="Q21532" s="30"/>
    </row>
    <row r="21533" spans="17:17">
      <c r="Q21533" s="30"/>
    </row>
    <row r="21534" spans="17:17">
      <c r="Q21534" s="30"/>
    </row>
    <row r="21535" spans="17:17">
      <c r="Q21535" s="30"/>
    </row>
    <row r="21536" spans="17:17">
      <c r="Q21536" s="30"/>
    </row>
    <row r="21537" spans="17:17">
      <c r="Q21537" s="30"/>
    </row>
    <row r="21538" spans="17:17">
      <c r="Q21538" s="30"/>
    </row>
    <row r="21539" spans="17:17">
      <c r="Q21539" s="30"/>
    </row>
    <row r="21540" spans="17:17">
      <c r="Q21540" s="30"/>
    </row>
    <row r="21541" spans="17:17">
      <c r="Q21541" s="30"/>
    </row>
    <row r="21542" spans="17:17">
      <c r="Q21542" s="30"/>
    </row>
    <row r="21543" spans="17:17">
      <c r="Q21543" s="30"/>
    </row>
    <row r="21544" spans="17:17">
      <c r="Q21544" s="30"/>
    </row>
    <row r="21545" spans="17:17">
      <c r="Q21545" s="30"/>
    </row>
    <row r="21546" spans="17:17">
      <c r="Q21546" s="30"/>
    </row>
    <row r="21547" spans="17:17">
      <c r="Q21547" s="30"/>
    </row>
    <row r="21548" spans="17:17">
      <c r="Q21548" s="30"/>
    </row>
    <row r="21549" spans="17:17">
      <c r="Q21549" s="30"/>
    </row>
    <row r="21550" spans="17:17">
      <c r="Q21550" s="30"/>
    </row>
    <row r="21551" spans="17:17">
      <c r="Q21551" s="30"/>
    </row>
    <row r="21552" spans="17:17">
      <c r="Q21552" s="30"/>
    </row>
    <row r="21553" spans="17:17">
      <c r="Q21553" s="30"/>
    </row>
    <row r="21554" spans="17:17">
      <c r="Q21554" s="30"/>
    </row>
    <row r="21555" spans="17:17">
      <c r="Q21555" s="30"/>
    </row>
    <row r="21556" spans="17:17">
      <c r="Q21556" s="30"/>
    </row>
    <row r="21557" spans="17:17">
      <c r="Q21557" s="30"/>
    </row>
    <row r="21558" spans="17:17">
      <c r="Q21558" s="30"/>
    </row>
    <row r="21559" spans="17:17">
      <c r="Q21559" s="30"/>
    </row>
    <row r="21560" spans="17:17">
      <c r="Q21560" s="30"/>
    </row>
    <row r="21561" spans="17:17">
      <c r="Q21561" s="30"/>
    </row>
    <row r="21562" spans="17:17">
      <c r="Q21562" s="30"/>
    </row>
    <row r="21563" spans="17:17">
      <c r="Q21563" s="30"/>
    </row>
    <row r="21564" spans="17:17">
      <c r="Q21564" s="30"/>
    </row>
    <row r="21565" spans="17:17">
      <c r="Q21565" s="30"/>
    </row>
    <row r="21566" spans="17:17">
      <c r="Q21566" s="30"/>
    </row>
    <row r="21567" spans="17:17">
      <c r="Q21567" s="30"/>
    </row>
    <row r="21568" spans="17:17">
      <c r="Q21568" s="30"/>
    </row>
    <row r="21569" spans="17:17">
      <c r="Q21569" s="30"/>
    </row>
    <row r="21570" spans="17:17">
      <c r="Q21570" s="30"/>
    </row>
    <row r="21571" spans="17:17">
      <c r="Q21571" s="30"/>
    </row>
    <row r="21572" spans="17:17">
      <c r="Q21572" s="30"/>
    </row>
    <row r="21573" spans="17:17">
      <c r="Q21573" s="30"/>
    </row>
    <row r="21574" spans="17:17">
      <c r="Q21574" s="30"/>
    </row>
    <row r="21575" spans="17:17">
      <c r="Q21575" s="30"/>
    </row>
    <row r="21576" spans="17:17">
      <c r="Q21576" s="30"/>
    </row>
    <row r="21577" spans="17:17">
      <c r="Q21577" s="30"/>
    </row>
    <row r="21578" spans="17:17">
      <c r="Q21578" s="30"/>
    </row>
    <row r="21579" spans="17:17">
      <c r="Q21579" s="30"/>
    </row>
    <row r="21580" spans="17:17">
      <c r="Q21580" s="30"/>
    </row>
    <row r="21581" spans="17:17">
      <c r="Q21581" s="30"/>
    </row>
    <row r="21582" spans="17:17">
      <c r="Q21582" s="30"/>
    </row>
    <row r="21583" spans="17:17">
      <c r="Q21583" s="30"/>
    </row>
    <row r="21584" spans="17:17">
      <c r="Q21584" s="30"/>
    </row>
    <row r="21585" spans="17:17">
      <c r="Q21585" s="30"/>
    </row>
    <row r="21586" spans="17:17">
      <c r="Q21586" s="30"/>
    </row>
    <row r="21587" spans="17:17">
      <c r="Q21587" s="30"/>
    </row>
    <row r="21588" spans="17:17">
      <c r="Q21588" s="30"/>
    </row>
    <row r="21589" spans="17:17">
      <c r="Q21589" s="30"/>
    </row>
    <row r="21590" spans="17:17">
      <c r="Q21590" s="30"/>
    </row>
    <row r="21591" spans="17:17">
      <c r="Q21591" s="30"/>
    </row>
    <row r="21592" spans="17:17">
      <c r="Q21592" s="30"/>
    </row>
    <row r="21593" spans="17:17">
      <c r="Q21593" s="30"/>
    </row>
    <row r="21594" spans="17:17">
      <c r="Q21594" s="30"/>
    </row>
    <row r="21595" spans="17:17">
      <c r="Q21595" s="30"/>
    </row>
    <row r="21596" spans="17:17">
      <c r="Q21596" s="30"/>
    </row>
    <row r="21597" spans="17:17">
      <c r="Q21597" s="30"/>
    </row>
    <row r="21598" spans="17:17">
      <c r="Q21598" s="30"/>
    </row>
    <row r="21599" spans="17:17">
      <c r="Q21599" s="30"/>
    </row>
    <row r="21600" spans="17:17">
      <c r="Q21600" s="30"/>
    </row>
    <row r="21601" spans="17:17">
      <c r="Q21601" s="30"/>
    </row>
    <row r="21602" spans="17:17">
      <c r="Q21602" s="30"/>
    </row>
    <row r="21603" spans="17:17">
      <c r="Q21603" s="30"/>
    </row>
    <row r="21604" spans="17:17">
      <c r="Q21604" s="30"/>
    </row>
    <row r="21605" spans="17:17">
      <c r="Q21605" s="30"/>
    </row>
    <row r="21606" spans="17:17">
      <c r="Q21606" s="30"/>
    </row>
    <row r="21607" spans="17:17">
      <c r="Q21607" s="30"/>
    </row>
    <row r="21608" spans="17:17">
      <c r="Q21608" s="30"/>
    </row>
    <row r="21609" spans="17:17">
      <c r="Q21609" s="30"/>
    </row>
    <row r="21610" spans="17:17">
      <c r="Q21610" s="30"/>
    </row>
    <row r="21611" spans="17:17">
      <c r="Q21611" s="30"/>
    </row>
    <row r="21612" spans="17:17">
      <c r="Q21612" s="30"/>
    </row>
    <row r="21613" spans="17:17">
      <c r="Q21613" s="30"/>
    </row>
    <row r="21614" spans="17:17">
      <c r="Q21614" s="30"/>
    </row>
    <row r="21615" spans="17:17">
      <c r="Q21615" s="30"/>
    </row>
    <row r="21616" spans="17:17">
      <c r="Q21616" s="30"/>
    </row>
    <row r="21617" spans="17:17">
      <c r="Q21617" s="30"/>
    </row>
    <row r="21618" spans="17:17">
      <c r="Q21618" s="30"/>
    </row>
    <row r="21619" spans="17:17">
      <c r="Q21619" s="30"/>
    </row>
    <row r="21620" spans="17:17">
      <c r="Q21620" s="30"/>
    </row>
    <row r="21621" spans="17:17">
      <c r="Q21621" s="30"/>
    </row>
    <row r="21622" spans="17:17">
      <c r="Q21622" s="30"/>
    </row>
    <row r="21623" spans="17:17">
      <c r="Q21623" s="30"/>
    </row>
    <row r="21624" spans="17:17">
      <c r="Q21624" s="30"/>
    </row>
    <row r="21625" spans="17:17">
      <c r="Q21625" s="30"/>
    </row>
    <row r="21626" spans="17:17">
      <c r="Q21626" s="30"/>
    </row>
    <row r="21627" spans="17:17">
      <c r="Q21627" s="30"/>
    </row>
    <row r="21628" spans="17:17">
      <c r="Q21628" s="30"/>
    </row>
    <row r="21629" spans="17:17">
      <c r="Q21629" s="30"/>
    </row>
    <row r="21630" spans="17:17">
      <c r="Q21630" s="30"/>
    </row>
    <row r="21631" spans="17:17">
      <c r="Q21631" s="30"/>
    </row>
    <row r="21632" spans="17:17">
      <c r="Q21632" s="30"/>
    </row>
    <row r="21633" spans="17:17">
      <c r="Q21633" s="30"/>
    </row>
    <row r="21634" spans="17:17">
      <c r="Q21634" s="30"/>
    </row>
    <row r="21635" spans="17:17">
      <c r="Q21635" s="30"/>
    </row>
    <row r="21636" spans="17:17">
      <c r="Q21636" s="30"/>
    </row>
    <row r="21637" spans="17:17">
      <c r="Q21637" s="30"/>
    </row>
    <row r="21638" spans="17:17">
      <c r="Q21638" s="30"/>
    </row>
    <row r="21639" spans="17:17">
      <c r="Q21639" s="30"/>
    </row>
    <row r="21640" spans="17:17">
      <c r="Q21640" s="30"/>
    </row>
    <row r="21641" spans="17:17">
      <c r="Q21641" s="30"/>
    </row>
    <row r="21642" spans="17:17">
      <c r="Q21642" s="30"/>
    </row>
    <row r="21643" spans="17:17">
      <c r="Q21643" s="30"/>
    </row>
    <row r="21644" spans="17:17">
      <c r="Q21644" s="30"/>
    </row>
    <row r="21645" spans="17:17">
      <c r="Q21645" s="30"/>
    </row>
    <row r="21646" spans="17:17">
      <c r="Q21646" s="30"/>
    </row>
    <row r="21647" spans="17:17">
      <c r="Q21647" s="30"/>
    </row>
    <row r="21648" spans="17:17">
      <c r="Q21648" s="30"/>
    </row>
    <row r="21649" spans="17:17">
      <c r="Q21649" s="30"/>
    </row>
    <row r="21650" spans="17:17">
      <c r="Q21650" s="30"/>
    </row>
    <row r="21651" spans="17:17">
      <c r="Q21651" s="30"/>
    </row>
    <row r="21652" spans="17:17">
      <c r="Q21652" s="30"/>
    </row>
    <row r="21653" spans="17:17">
      <c r="Q21653" s="30"/>
    </row>
    <row r="21654" spans="17:17">
      <c r="Q21654" s="30"/>
    </row>
    <row r="21655" spans="17:17">
      <c r="Q21655" s="30"/>
    </row>
    <row r="21656" spans="17:17">
      <c r="Q21656" s="30"/>
    </row>
    <row r="21657" spans="17:17">
      <c r="Q21657" s="30"/>
    </row>
    <row r="21658" spans="17:17">
      <c r="Q21658" s="30"/>
    </row>
    <row r="21659" spans="17:17">
      <c r="Q21659" s="30"/>
    </row>
    <row r="21660" spans="17:17">
      <c r="Q21660" s="30"/>
    </row>
    <row r="21661" spans="17:17">
      <c r="Q21661" s="30"/>
    </row>
    <row r="21662" spans="17:17">
      <c r="Q21662" s="30"/>
    </row>
    <row r="21663" spans="17:17">
      <c r="Q21663" s="30"/>
    </row>
    <row r="21664" spans="17:17">
      <c r="Q21664" s="30"/>
    </row>
    <row r="21665" spans="17:17">
      <c r="Q21665" s="30"/>
    </row>
    <row r="21666" spans="17:17">
      <c r="Q21666" s="30"/>
    </row>
    <row r="21667" spans="17:17">
      <c r="Q21667" s="30"/>
    </row>
    <row r="21668" spans="17:17">
      <c r="Q21668" s="30"/>
    </row>
    <row r="21669" spans="17:17">
      <c r="Q21669" s="30"/>
    </row>
    <row r="21670" spans="17:17">
      <c r="Q21670" s="30"/>
    </row>
    <row r="21671" spans="17:17">
      <c r="Q21671" s="30"/>
    </row>
    <row r="21672" spans="17:17">
      <c r="Q21672" s="30"/>
    </row>
    <row r="21673" spans="17:17">
      <c r="Q21673" s="30"/>
    </row>
    <row r="21674" spans="17:17">
      <c r="Q21674" s="30"/>
    </row>
    <row r="21675" spans="17:17">
      <c r="Q21675" s="30"/>
    </row>
    <row r="21676" spans="17:17">
      <c r="Q21676" s="30"/>
    </row>
    <row r="21677" spans="17:17">
      <c r="Q21677" s="30"/>
    </row>
    <row r="21678" spans="17:17">
      <c r="Q21678" s="30"/>
    </row>
    <row r="21679" spans="17:17">
      <c r="Q21679" s="30"/>
    </row>
    <row r="21680" spans="17:17">
      <c r="Q21680" s="30"/>
    </row>
    <row r="21681" spans="17:17">
      <c r="Q21681" s="30"/>
    </row>
    <row r="21682" spans="17:17">
      <c r="Q21682" s="30"/>
    </row>
    <row r="21683" spans="17:17">
      <c r="Q21683" s="30"/>
    </row>
    <row r="21684" spans="17:17">
      <c r="Q21684" s="30"/>
    </row>
    <row r="21685" spans="17:17">
      <c r="Q21685" s="30"/>
    </row>
    <row r="21686" spans="17:17">
      <c r="Q21686" s="30"/>
    </row>
    <row r="21687" spans="17:17">
      <c r="Q21687" s="30"/>
    </row>
    <row r="21688" spans="17:17">
      <c r="Q21688" s="30"/>
    </row>
    <row r="21689" spans="17:17">
      <c r="Q21689" s="30"/>
    </row>
    <row r="21690" spans="17:17">
      <c r="Q21690" s="30"/>
    </row>
    <row r="21691" spans="17:17">
      <c r="Q21691" s="30"/>
    </row>
    <row r="21692" spans="17:17">
      <c r="Q21692" s="30"/>
    </row>
    <row r="21693" spans="17:17">
      <c r="Q21693" s="30"/>
    </row>
    <row r="21694" spans="17:17">
      <c r="Q21694" s="30"/>
    </row>
    <row r="21695" spans="17:17">
      <c r="Q21695" s="30"/>
    </row>
    <row r="21696" spans="17:17">
      <c r="Q21696" s="30"/>
    </row>
    <row r="21697" spans="17:17">
      <c r="Q21697" s="30"/>
    </row>
    <row r="21698" spans="17:17">
      <c r="Q21698" s="30"/>
    </row>
    <row r="21699" spans="17:17">
      <c r="Q21699" s="30"/>
    </row>
    <row r="21700" spans="17:17">
      <c r="Q21700" s="30"/>
    </row>
    <row r="21701" spans="17:17">
      <c r="Q21701" s="30"/>
    </row>
    <row r="21702" spans="17:17">
      <c r="Q21702" s="30"/>
    </row>
    <row r="21703" spans="17:17">
      <c r="Q21703" s="30"/>
    </row>
    <row r="21704" spans="17:17">
      <c r="Q21704" s="30"/>
    </row>
    <row r="21705" spans="17:17">
      <c r="Q21705" s="30"/>
    </row>
    <row r="21706" spans="17:17">
      <c r="Q21706" s="30"/>
    </row>
    <row r="21707" spans="17:17">
      <c r="Q21707" s="30"/>
    </row>
    <row r="21708" spans="17:17">
      <c r="Q21708" s="30"/>
    </row>
    <row r="21709" spans="17:17">
      <c r="Q21709" s="30"/>
    </row>
    <row r="21710" spans="17:17">
      <c r="Q21710" s="30"/>
    </row>
    <row r="21711" spans="17:17">
      <c r="Q21711" s="30"/>
    </row>
    <row r="21712" spans="17:17">
      <c r="Q21712" s="30"/>
    </row>
    <row r="21713" spans="17:17">
      <c r="Q21713" s="30"/>
    </row>
    <row r="21714" spans="17:17">
      <c r="Q21714" s="30"/>
    </row>
    <row r="21715" spans="17:17">
      <c r="Q21715" s="30"/>
    </row>
    <row r="21716" spans="17:17">
      <c r="Q21716" s="30"/>
    </row>
    <row r="21717" spans="17:17">
      <c r="Q21717" s="30"/>
    </row>
    <row r="21718" spans="17:17">
      <c r="Q21718" s="30"/>
    </row>
    <row r="21719" spans="17:17">
      <c r="Q21719" s="30"/>
    </row>
    <row r="21720" spans="17:17">
      <c r="Q21720" s="30"/>
    </row>
    <row r="21721" spans="17:17">
      <c r="Q21721" s="30"/>
    </row>
    <row r="21722" spans="17:17">
      <c r="Q21722" s="30"/>
    </row>
    <row r="21723" spans="17:17">
      <c r="Q21723" s="30"/>
    </row>
    <row r="21724" spans="17:17">
      <c r="Q21724" s="30"/>
    </row>
    <row r="21725" spans="17:17">
      <c r="Q21725" s="30"/>
    </row>
    <row r="21726" spans="17:17">
      <c r="Q21726" s="30"/>
    </row>
    <row r="21727" spans="17:17">
      <c r="Q21727" s="30"/>
    </row>
    <row r="21728" spans="17:17">
      <c r="Q21728" s="30"/>
    </row>
    <row r="21729" spans="17:17">
      <c r="Q21729" s="30"/>
    </row>
    <row r="21730" spans="17:17">
      <c r="Q21730" s="30"/>
    </row>
    <row r="21731" spans="17:17">
      <c r="Q21731" s="30"/>
    </row>
    <row r="21732" spans="17:17">
      <c r="Q21732" s="30"/>
    </row>
    <row r="21733" spans="17:17">
      <c r="Q21733" s="30"/>
    </row>
    <row r="21734" spans="17:17">
      <c r="Q21734" s="30"/>
    </row>
    <row r="21735" spans="17:17">
      <c r="Q21735" s="30"/>
    </row>
    <row r="21736" spans="17:17">
      <c r="Q21736" s="30"/>
    </row>
    <row r="21737" spans="17:17">
      <c r="Q21737" s="30"/>
    </row>
    <row r="21738" spans="17:17">
      <c r="Q21738" s="30"/>
    </row>
    <row r="21739" spans="17:17">
      <c r="Q21739" s="30"/>
    </row>
    <row r="21740" spans="17:17">
      <c r="Q21740" s="30"/>
    </row>
    <row r="21741" spans="17:17">
      <c r="Q21741" s="30"/>
    </row>
    <row r="21742" spans="17:17">
      <c r="Q21742" s="30"/>
    </row>
    <row r="21743" spans="17:17">
      <c r="Q21743" s="30"/>
    </row>
    <row r="21744" spans="17:17">
      <c r="Q21744" s="30"/>
    </row>
    <row r="21745" spans="17:17">
      <c r="Q21745" s="30"/>
    </row>
    <row r="21746" spans="17:17">
      <c r="Q21746" s="30"/>
    </row>
    <row r="21747" spans="17:17">
      <c r="Q21747" s="30"/>
    </row>
    <row r="21748" spans="17:17">
      <c r="Q21748" s="30"/>
    </row>
    <row r="21749" spans="17:17">
      <c r="Q21749" s="30"/>
    </row>
    <row r="21750" spans="17:17">
      <c r="Q21750" s="30"/>
    </row>
    <row r="21751" spans="17:17">
      <c r="Q21751" s="30"/>
    </row>
    <row r="21752" spans="17:17">
      <c r="Q21752" s="30"/>
    </row>
    <row r="21753" spans="17:17">
      <c r="Q21753" s="30"/>
    </row>
    <row r="21754" spans="17:17">
      <c r="Q21754" s="30"/>
    </row>
    <row r="21755" spans="17:17">
      <c r="Q21755" s="30"/>
    </row>
    <row r="21756" spans="17:17">
      <c r="Q21756" s="30"/>
    </row>
    <row r="21757" spans="17:17">
      <c r="Q21757" s="30"/>
    </row>
    <row r="21758" spans="17:17">
      <c r="Q21758" s="30"/>
    </row>
    <row r="21759" spans="17:17">
      <c r="Q21759" s="30"/>
    </row>
    <row r="21760" spans="17:17">
      <c r="Q21760" s="30"/>
    </row>
    <row r="21761" spans="17:17">
      <c r="Q21761" s="30"/>
    </row>
    <row r="21762" spans="17:17">
      <c r="Q21762" s="30"/>
    </row>
    <row r="21763" spans="17:17">
      <c r="Q21763" s="30"/>
    </row>
    <row r="21764" spans="17:17">
      <c r="Q21764" s="30"/>
    </row>
    <row r="21765" spans="17:17">
      <c r="Q21765" s="30"/>
    </row>
    <row r="21766" spans="17:17">
      <c r="Q21766" s="30"/>
    </row>
    <row r="21767" spans="17:17">
      <c r="Q21767" s="30"/>
    </row>
    <row r="21768" spans="17:17">
      <c r="Q21768" s="30"/>
    </row>
    <row r="21769" spans="17:17">
      <c r="Q21769" s="30"/>
    </row>
    <row r="21770" spans="17:17">
      <c r="Q21770" s="30"/>
    </row>
    <row r="21771" spans="17:17">
      <c r="Q21771" s="30"/>
    </row>
    <row r="21772" spans="17:17">
      <c r="Q21772" s="30"/>
    </row>
    <row r="21773" spans="17:17">
      <c r="Q21773" s="30"/>
    </row>
    <row r="21774" spans="17:17">
      <c r="Q21774" s="30"/>
    </row>
    <row r="21775" spans="17:17">
      <c r="Q21775" s="30"/>
    </row>
    <row r="21776" spans="17:17">
      <c r="Q21776" s="30"/>
    </row>
    <row r="21777" spans="17:17">
      <c r="Q21777" s="30"/>
    </row>
    <row r="21778" spans="17:17">
      <c r="Q21778" s="30"/>
    </row>
    <row r="21779" spans="17:17">
      <c r="Q21779" s="30"/>
    </row>
    <row r="21780" spans="17:17">
      <c r="Q21780" s="30"/>
    </row>
    <row r="21781" spans="17:17">
      <c r="Q21781" s="30"/>
    </row>
    <row r="21782" spans="17:17">
      <c r="Q21782" s="30"/>
    </row>
    <row r="21783" spans="17:17">
      <c r="Q21783" s="30"/>
    </row>
    <row r="21784" spans="17:17">
      <c r="Q21784" s="30"/>
    </row>
    <row r="21785" spans="17:17">
      <c r="Q21785" s="30"/>
    </row>
    <row r="21786" spans="17:17">
      <c r="Q21786" s="30"/>
    </row>
    <row r="21787" spans="17:17">
      <c r="Q21787" s="30"/>
    </row>
    <row r="21788" spans="17:17">
      <c r="Q21788" s="30"/>
    </row>
    <row r="21789" spans="17:17">
      <c r="Q21789" s="30"/>
    </row>
    <row r="21790" spans="17:17">
      <c r="Q21790" s="30"/>
    </row>
    <row r="21791" spans="17:17">
      <c r="Q21791" s="30"/>
    </row>
    <row r="21792" spans="17:17">
      <c r="Q21792" s="30"/>
    </row>
    <row r="21793" spans="17:17">
      <c r="Q21793" s="30"/>
    </row>
    <row r="21794" spans="17:17">
      <c r="Q21794" s="30"/>
    </row>
    <row r="21795" spans="17:17">
      <c r="Q21795" s="30"/>
    </row>
    <row r="21796" spans="17:17">
      <c r="Q21796" s="30"/>
    </row>
    <row r="21797" spans="17:17">
      <c r="Q21797" s="30"/>
    </row>
    <row r="21798" spans="17:17">
      <c r="Q21798" s="30"/>
    </row>
    <row r="21799" spans="17:17">
      <c r="Q21799" s="30"/>
    </row>
    <row r="21800" spans="17:17">
      <c r="Q21800" s="30"/>
    </row>
    <row r="21801" spans="17:17">
      <c r="Q21801" s="30"/>
    </row>
    <row r="21802" spans="17:17">
      <c r="Q21802" s="30"/>
    </row>
    <row r="21803" spans="17:17">
      <c r="Q21803" s="30"/>
    </row>
    <row r="21804" spans="17:17">
      <c r="Q21804" s="30"/>
    </row>
    <row r="21805" spans="17:17">
      <c r="Q21805" s="30"/>
    </row>
    <row r="21806" spans="17:17">
      <c r="Q21806" s="30"/>
    </row>
    <row r="21807" spans="17:17">
      <c r="Q21807" s="30"/>
    </row>
    <row r="21808" spans="17:17">
      <c r="Q21808" s="30"/>
    </row>
    <row r="21809" spans="17:17">
      <c r="Q21809" s="30"/>
    </row>
    <row r="21810" spans="17:17">
      <c r="Q21810" s="30"/>
    </row>
    <row r="21811" spans="17:17">
      <c r="Q21811" s="30"/>
    </row>
    <row r="21812" spans="17:17">
      <c r="Q21812" s="30"/>
    </row>
    <row r="21813" spans="17:17">
      <c r="Q21813" s="30"/>
    </row>
    <row r="21814" spans="17:17">
      <c r="Q21814" s="30"/>
    </row>
    <row r="21815" spans="17:17">
      <c r="Q21815" s="30"/>
    </row>
    <row r="21816" spans="17:17">
      <c r="Q21816" s="30"/>
    </row>
    <row r="21817" spans="17:17">
      <c r="Q21817" s="30"/>
    </row>
    <row r="21818" spans="17:17">
      <c r="Q21818" s="30"/>
    </row>
    <row r="21819" spans="17:17">
      <c r="Q21819" s="30"/>
    </row>
    <row r="21820" spans="17:17">
      <c r="Q21820" s="30"/>
    </row>
    <row r="21821" spans="17:17">
      <c r="Q21821" s="30"/>
    </row>
    <row r="21822" spans="17:17">
      <c r="Q21822" s="30"/>
    </row>
    <row r="21823" spans="17:17">
      <c r="Q21823" s="30"/>
    </row>
    <row r="21824" spans="17:17">
      <c r="Q21824" s="30"/>
    </row>
    <row r="21825" spans="17:17">
      <c r="Q21825" s="30"/>
    </row>
    <row r="21826" spans="17:17">
      <c r="Q21826" s="30"/>
    </row>
    <row r="21827" spans="17:17">
      <c r="Q21827" s="30"/>
    </row>
    <row r="21828" spans="17:17">
      <c r="Q21828" s="30"/>
    </row>
    <row r="21829" spans="17:17">
      <c r="Q21829" s="30"/>
    </row>
    <row r="21830" spans="17:17">
      <c r="Q21830" s="30"/>
    </row>
    <row r="21831" spans="17:17">
      <c r="Q21831" s="30"/>
    </row>
    <row r="21832" spans="17:17">
      <c r="Q21832" s="30"/>
    </row>
    <row r="21833" spans="17:17">
      <c r="Q21833" s="30"/>
    </row>
    <row r="21834" spans="17:17">
      <c r="Q21834" s="30"/>
    </row>
    <row r="21835" spans="17:17">
      <c r="Q21835" s="30"/>
    </row>
    <row r="21836" spans="17:17">
      <c r="Q21836" s="30"/>
    </row>
    <row r="21837" spans="17:17">
      <c r="Q21837" s="30"/>
    </row>
    <row r="21838" spans="17:17">
      <c r="Q21838" s="30"/>
    </row>
    <row r="21839" spans="17:17">
      <c r="Q21839" s="30"/>
    </row>
    <row r="21840" spans="17:17">
      <c r="Q21840" s="30"/>
    </row>
    <row r="21841" spans="17:17">
      <c r="Q21841" s="30"/>
    </row>
    <row r="21842" spans="17:17">
      <c r="Q21842" s="30"/>
    </row>
    <row r="21843" spans="17:17">
      <c r="Q21843" s="30"/>
    </row>
    <row r="21844" spans="17:17">
      <c r="Q21844" s="30"/>
    </row>
    <row r="21845" spans="17:17">
      <c r="Q21845" s="30"/>
    </row>
    <row r="21846" spans="17:17">
      <c r="Q21846" s="30"/>
    </row>
    <row r="21847" spans="17:17">
      <c r="Q21847" s="30"/>
    </row>
    <row r="21848" spans="17:17">
      <c r="Q21848" s="30"/>
    </row>
    <row r="21849" spans="17:17">
      <c r="Q21849" s="30"/>
    </row>
    <row r="21850" spans="17:17">
      <c r="Q21850" s="30"/>
    </row>
    <row r="21851" spans="17:17">
      <c r="Q21851" s="30"/>
    </row>
    <row r="21852" spans="17:17">
      <c r="Q21852" s="30"/>
    </row>
    <row r="21853" spans="17:17">
      <c r="Q21853" s="30"/>
    </row>
    <row r="21854" spans="17:17">
      <c r="Q21854" s="30"/>
    </row>
    <row r="21855" spans="17:17">
      <c r="Q21855" s="30"/>
    </row>
    <row r="21856" spans="17:17">
      <c r="Q21856" s="30"/>
    </row>
    <row r="21857" spans="17:17">
      <c r="Q21857" s="30"/>
    </row>
    <row r="21858" spans="17:17">
      <c r="Q21858" s="30"/>
    </row>
    <row r="21859" spans="17:17">
      <c r="Q21859" s="30"/>
    </row>
    <row r="21860" spans="17:17">
      <c r="Q21860" s="30"/>
    </row>
    <row r="21861" spans="17:17">
      <c r="Q21861" s="30"/>
    </row>
    <row r="21862" spans="17:17">
      <c r="Q21862" s="30"/>
    </row>
    <row r="21863" spans="17:17">
      <c r="Q21863" s="30"/>
    </row>
    <row r="21864" spans="17:17">
      <c r="Q21864" s="30"/>
    </row>
    <row r="21865" spans="17:17">
      <c r="Q21865" s="30"/>
    </row>
    <row r="21866" spans="17:17">
      <c r="Q21866" s="30"/>
    </row>
    <row r="21867" spans="17:17">
      <c r="Q21867" s="30"/>
    </row>
    <row r="21868" spans="17:17">
      <c r="Q21868" s="30"/>
    </row>
    <row r="21869" spans="17:17">
      <c r="Q21869" s="30"/>
    </row>
    <row r="21870" spans="17:17">
      <c r="Q21870" s="30"/>
    </row>
    <row r="21871" spans="17:17">
      <c r="Q21871" s="30"/>
    </row>
    <row r="21872" spans="17:17">
      <c r="Q21872" s="30"/>
    </row>
    <row r="21873" spans="17:17">
      <c r="Q21873" s="30"/>
    </row>
    <row r="21874" spans="17:17">
      <c r="Q21874" s="30"/>
    </row>
    <row r="21875" spans="17:17">
      <c r="Q21875" s="30"/>
    </row>
    <row r="21876" spans="17:17">
      <c r="Q21876" s="30"/>
    </row>
    <row r="21877" spans="17:17">
      <c r="Q21877" s="30"/>
    </row>
    <row r="21878" spans="17:17">
      <c r="Q21878" s="30"/>
    </row>
    <row r="21879" spans="17:17">
      <c r="Q21879" s="30"/>
    </row>
    <row r="21880" spans="17:17">
      <c r="Q21880" s="30"/>
    </row>
    <row r="21881" spans="17:17">
      <c r="Q21881" s="30"/>
    </row>
    <row r="21882" spans="17:17">
      <c r="Q21882" s="30"/>
    </row>
    <row r="21883" spans="17:17">
      <c r="Q21883" s="30"/>
    </row>
    <row r="21884" spans="17:17">
      <c r="Q21884" s="30"/>
    </row>
    <row r="21885" spans="17:17">
      <c r="Q21885" s="30"/>
    </row>
    <row r="21886" spans="17:17">
      <c r="Q21886" s="30"/>
    </row>
    <row r="21887" spans="17:17">
      <c r="Q21887" s="30"/>
    </row>
    <row r="21888" spans="17:17">
      <c r="Q21888" s="30"/>
    </row>
    <row r="21889" spans="17:17">
      <c r="Q21889" s="30"/>
    </row>
    <row r="21890" spans="17:17">
      <c r="Q21890" s="30"/>
    </row>
    <row r="21891" spans="17:17">
      <c r="Q21891" s="30"/>
    </row>
    <row r="21892" spans="17:17">
      <c r="Q21892" s="30"/>
    </row>
    <row r="21893" spans="17:17">
      <c r="Q21893" s="30"/>
    </row>
    <row r="21894" spans="17:17">
      <c r="Q21894" s="30"/>
    </row>
    <row r="21895" spans="17:17">
      <c r="Q21895" s="30"/>
    </row>
    <row r="21896" spans="17:17">
      <c r="Q21896" s="30"/>
    </row>
    <row r="21897" spans="17:17">
      <c r="Q21897" s="30"/>
    </row>
    <row r="21898" spans="17:17">
      <c r="Q21898" s="30"/>
    </row>
    <row r="21899" spans="17:17">
      <c r="Q21899" s="30"/>
    </row>
    <row r="21900" spans="17:17">
      <c r="Q21900" s="30"/>
    </row>
    <row r="21901" spans="17:17">
      <c r="Q21901" s="30"/>
    </row>
    <row r="21902" spans="17:17">
      <c r="Q21902" s="30"/>
    </row>
    <row r="21903" spans="17:17">
      <c r="Q21903" s="30"/>
    </row>
    <row r="21904" spans="17:17">
      <c r="Q21904" s="30"/>
    </row>
    <row r="21905" spans="17:17">
      <c r="Q21905" s="30"/>
    </row>
    <row r="21906" spans="17:17">
      <c r="Q21906" s="30"/>
    </row>
    <row r="21907" spans="17:17">
      <c r="Q21907" s="30"/>
    </row>
    <row r="21908" spans="17:17">
      <c r="Q21908" s="30"/>
    </row>
    <row r="21909" spans="17:17">
      <c r="Q21909" s="30"/>
    </row>
    <row r="21910" spans="17:17">
      <c r="Q21910" s="30"/>
    </row>
    <row r="21911" spans="17:17">
      <c r="Q21911" s="30"/>
    </row>
    <row r="21912" spans="17:17">
      <c r="Q21912" s="30"/>
    </row>
    <row r="21913" spans="17:17">
      <c r="Q21913" s="30"/>
    </row>
    <row r="21914" spans="17:17">
      <c r="Q21914" s="30"/>
    </row>
    <row r="21915" spans="17:17">
      <c r="Q21915" s="30"/>
    </row>
    <row r="21916" spans="17:17">
      <c r="Q21916" s="30"/>
    </row>
    <row r="21917" spans="17:17">
      <c r="Q21917" s="30"/>
    </row>
    <row r="21918" spans="17:17">
      <c r="Q21918" s="30"/>
    </row>
    <row r="21919" spans="17:17">
      <c r="Q21919" s="30"/>
    </row>
    <row r="21920" spans="17:17">
      <c r="Q21920" s="30"/>
    </row>
    <row r="21921" spans="17:17">
      <c r="Q21921" s="30"/>
    </row>
    <row r="21922" spans="17:17">
      <c r="Q21922" s="30"/>
    </row>
    <row r="21923" spans="17:17">
      <c r="Q21923" s="30"/>
    </row>
    <row r="21924" spans="17:17">
      <c r="Q21924" s="30"/>
    </row>
    <row r="21925" spans="17:17">
      <c r="Q21925" s="30"/>
    </row>
    <row r="21926" spans="17:17">
      <c r="Q21926" s="30"/>
    </row>
    <row r="21927" spans="17:17">
      <c r="Q21927" s="30"/>
    </row>
    <row r="21928" spans="17:17">
      <c r="Q21928" s="30"/>
    </row>
    <row r="21929" spans="17:17">
      <c r="Q21929" s="30"/>
    </row>
    <row r="21930" spans="17:17">
      <c r="Q21930" s="30"/>
    </row>
    <row r="21931" spans="17:17">
      <c r="Q21931" s="30"/>
    </row>
    <row r="21932" spans="17:17">
      <c r="Q21932" s="30"/>
    </row>
    <row r="21933" spans="17:17">
      <c r="Q21933" s="30"/>
    </row>
    <row r="21934" spans="17:17">
      <c r="Q21934" s="30"/>
    </row>
    <row r="21935" spans="17:17">
      <c r="Q21935" s="30"/>
    </row>
    <row r="21936" spans="17:17">
      <c r="Q21936" s="30"/>
    </row>
    <row r="21937" spans="17:17">
      <c r="Q21937" s="30"/>
    </row>
    <row r="21938" spans="17:17">
      <c r="Q21938" s="30"/>
    </row>
    <row r="21939" spans="17:17">
      <c r="Q21939" s="30"/>
    </row>
    <row r="21940" spans="17:17">
      <c r="Q21940" s="30"/>
    </row>
    <row r="21941" spans="17:17">
      <c r="Q21941" s="30"/>
    </row>
    <row r="21942" spans="17:17">
      <c r="Q21942" s="30"/>
    </row>
    <row r="21943" spans="17:17">
      <c r="Q21943" s="30"/>
    </row>
    <row r="21944" spans="17:17">
      <c r="Q21944" s="30"/>
    </row>
    <row r="21945" spans="17:17">
      <c r="Q21945" s="30"/>
    </row>
    <row r="21946" spans="17:17">
      <c r="Q21946" s="30"/>
    </row>
    <row r="21947" spans="17:17">
      <c r="Q21947" s="30"/>
    </row>
    <row r="21948" spans="17:17">
      <c r="Q21948" s="30"/>
    </row>
    <row r="21949" spans="17:17">
      <c r="Q21949" s="30"/>
    </row>
    <row r="21950" spans="17:17">
      <c r="Q21950" s="30"/>
    </row>
    <row r="21951" spans="17:17">
      <c r="Q21951" s="30"/>
    </row>
    <row r="21952" spans="17:17">
      <c r="Q21952" s="30"/>
    </row>
    <row r="21953" spans="17:17">
      <c r="Q21953" s="30"/>
    </row>
    <row r="21954" spans="17:17">
      <c r="Q21954" s="30"/>
    </row>
    <row r="21955" spans="17:17">
      <c r="Q21955" s="30"/>
    </row>
    <row r="21956" spans="17:17">
      <c r="Q21956" s="30"/>
    </row>
    <row r="21957" spans="17:17">
      <c r="Q21957" s="30"/>
    </row>
    <row r="21958" spans="17:17">
      <c r="Q21958" s="30"/>
    </row>
    <row r="21959" spans="17:17">
      <c r="Q21959" s="30"/>
    </row>
    <row r="21960" spans="17:17">
      <c r="Q21960" s="30"/>
    </row>
    <row r="21961" spans="17:17">
      <c r="Q21961" s="30"/>
    </row>
    <row r="21962" spans="17:17">
      <c r="Q21962" s="30"/>
    </row>
    <row r="21963" spans="17:17">
      <c r="Q21963" s="30"/>
    </row>
    <row r="21964" spans="17:17">
      <c r="Q21964" s="30"/>
    </row>
    <row r="21965" spans="17:17">
      <c r="Q21965" s="30"/>
    </row>
    <row r="21966" spans="17:17">
      <c r="Q21966" s="30"/>
    </row>
    <row r="21967" spans="17:17">
      <c r="Q21967" s="30"/>
    </row>
    <row r="21968" spans="17:17">
      <c r="Q21968" s="30"/>
    </row>
    <row r="21969" spans="17:17">
      <c r="Q21969" s="30"/>
    </row>
    <row r="21970" spans="17:17">
      <c r="Q21970" s="30"/>
    </row>
    <row r="21971" spans="17:17">
      <c r="Q21971" s="30"/>
    </row>
    <row r="21972" spans="17:17">
      <c r="Q21972" s="30"/>
    </row>
    <row r="21973" spans="17:17">
      <c r="Q21973" s="30"/>
    </row>
    <row r="21974" spans="17:17">
      <c r="Q21974" s="30"/>
    </row>
    <row r="21975" spans="17:17">
      <c r="Q21975" s="30"/>
    </row>
    <row r="21976" spans="17:17">
      <c r="Q21976" s="30"/>
    </row>
    <row r="21977" spans="17:17">
      <c r="Q21977" s="30"/>
    </row>
    <row r="21978" spans="17:17">
      <c r="Q21978" s="30"/>
    </row>
    <row r="21979" spans="17:17">
      <c r="Q21979" s="30"/>
    </row>
    <row r="21980" spans="17:17">
      <c r="Q21980" s="30"/>
    </row>
    <row r="21981" spans="17:17">
      <c r="Q21981" s="30"/>
    </row>
    <row r="21982" spans="17:17">
      <c r="Q21982" s="30"/>
    </row>
    <row r="21983" spans="17:17">
      <c r="Q21983" s="30"/>
    </row>
    <row r="21984" spans="17:17">
      <c r="Q21984" s="30"/>
    </row>
    <row r="21985" spans="17:17">
      <c r="Q21985" s="30"/>
    </row>
    <row r="21986" spans="17:17">
      <c r="Q21986" s="30"/>
    </row>
    <row r="21987" spans="17:17">
      <c r="Q21987" s="30"/>
    </row>
    <row r="21988" spans="17:17">
      <c r="Q21988" s="30"/>
    </row>
    <row r="21989" spans="17:17">
      <c r="Q21989" s="30"/>
    </row>
    <row r="21990" spans="17:17">
      <c r="Q21990" s="30"/>
    </row>
    <row r="21991" spans="17:17">
      <c r="Q21991" s="30"/>
    </row>
    <row r="21992" spans="17:17">
      <c r="Q21992" s="30"/>
    </row>
    <row r="21993" spans="17:17">
      <c r="Q21993" s="30"/>
    </row>
    <row r="21994" spans="17:17">
      <c r="Q21994" s="30"/>
    </row>
    <row r="21995" spans="17:17">
      <c r="Q21995" s="30"/>
    </row>
    <row r="21996" spans="17:17">
      <c r="Q21996" s="30"/>
    </row>
    <row r="21997" spans="17:17">
      <c r="Q21997" s="30"/>
    </row>
    <row r="21998" spans="17:17">
      <c r="Q21998" s="30"/>
    </row>
    <row r="21999" spans="17:17">
      <c r="Q21999" s="30"/>
    </row>
    <row r="22000" spans="17:17">
      <c r="Q22000" s="30"/>
    </row>
    <row r="22001" spans="17:17">
      <c r="Q22001" s="30"/>
    </row>
    <row r="22002" spans="17:17">
      <c r="Q22002" s="30"/>
    </row>
    <row r="22003" spans="17:17">
      <c r="Q22003" s="30"/>
    </row>
    <row r="22004" spans="17:17">
      <c r="Q22004" s="30"/>
    </row>
    <row r="22005" spans="17:17">
      <c r="Q22005" s="30"/>
    </row>
    <row r="22006" spans="17:17">
      <c r="Q22006" s="30"/>
    </row>
    <row r="22007" spans="17:17">
      <c r="Q22007" s="30"/>
    </row>
    <row r="22008" spans="17:17">
      <c r="Q22008" s="30"/>
    </row>
    <row r="22009" spans="17:17">
      <c r="Q22009" s="30"/>
    </row>
    <row r="22010" spans="17:17">
      <c r="Q22010" s="30"/>
    </row>
    <row r="22011" spans="17:17">
      <c r="Q22011" s="30"/>
    </row>
    <row r="22012" spans="17:17">
      <c r="Q22012" s="30"/>
    </row>
    <row r="22013" spans="17:17">
      <c r="Q22013" s="30"/>
    </row>
    <row r="22014" spans="17:17">
      <c r="Q22014" s="30"/>
    </row>
    <row r="22015" spans="17:17">
      <c r="Q22015" s="30"/>
    </row>
    <row r="22016" spans="17:17">
      <c r="Q22016" s="30"/>
    </row>
    <row r="22017" spans="17:17">
      <c r="Q22017" s="30"/>
    </row>
    <row r="22018" spans="17:17">
      <c r="Q22018" s="30"/>
    </row>
    <row r="22019" spans="17:17">
      <c r="Q22019" s="30"/>
    </row>
    <row r="22020" spans="17:17">
      <c r="Q22020" s="30"/>
    </row>
    <row r="22021" spans="17:17">
      <c r="Q22021" s="30"/>
    </row>
    <row r="22022" spans="17:17">
      <c r="Q22022" s="30"/>
    </row>
    <row r="22023" spans="17:17">
      <c r="Q22023" s="30"/>
    </row>
    <row r="22024" spans="17:17">
      <c r="Q22024" s="30"/>
    </row>
    <row r="22025" spans="17:17">
      <c r="Q22025" s="30"/>
    </row>
    <row r="22026" spans="17:17">
      <c r="Q22026" s="30"/>
    </row>
    <row r="22027" spans="17:17">
      <c r="Q22027" s="30"/>
    </row>
    <row r="22028" spans="17:17">
      <c r="Q22028" s="30"/>
    </row>
    <row r="22029" spans="17:17">
      <c r="Q22029" s="30"/>
    </row>
    <row r="22030" spans="17:17">
      <c r="Q22030" s="30"/>
    </row>
    <row r="22031" spans="17:17">
      <c r="Q22031" s="30"/>
    </row>
    <row r="22032" spans="17:17">
      <c r="Q22032" s="30"/>
    </row>
    <row r="22033" spans="17:17">
      <c r="Q22033" s="30"/>
    </row>
    <row r="22034" spans="17:17">
      <c r="Q22034" s="30"/>
    </row>
    <row r="22035" spans="17:17">
      <c r="Q22035" s="30"/>
    </row>
    <row r="22036" spans="17:17">
      <c r="Q22036" s="30"/>
    </row>
    <row r="22037" spans="17:17">
      <c r="Q22037" s="30"/>
    </row>
    <row r="22038" spans="17:17">
      <c r="Q22038" s="30"/>
    </row>
    <row r="22039" spans="17:17">
      <c r="Q22039" s="30"/>
    </row>
    <row r="22040" spans="17:17">
      <c r="Q22040" s="30"/>
    </row>
    <row r="22041" spans="17:17">
      <c r="Q22041" s="30"/>
    </row>
    <row r="22042" spans="17:17">
      <c r="Q22042" s="30"/>
    </row>
    <row r="22043" spans="17:17">
      <c r="Q22043" s="30"/>
    </row>
    <row r="22044" spans="17:17">
      <c r="Q22044" s="30"/>
    </row>
    <row r="22045" spans="17:17">
      <c r="Q22045" s="30"/>
    </row>
    <row r="22046" spans="17:17">
      <c r="Q22046" s="30"/>
    </row>
    <row r="22047" spans="17:17">
      <c r="Q22047" s="30"/>
    </row>
    <row r="22048" spans="17:17">
      <c r="Q22048" s="30"/>
    </row>
    <row r="22049" spans="17:17">
      <c r="Q22049" s="30"/>
    </row>
    <row r="22050" spans="17:17">
      <c r="Q22050" s="30"/>
    </row>
    <row r="22051" spans="17:17">
      <c r="Q22051" s="30"/>
    </row>
    <row r="22052" spans="17:17">
      <c r="Q22052" s="30"/>
    </row>
    <row r="22053" spans="17:17">
      <c r="Q22053" s="30"/>
    </row>
    <row r="22054" spans="17:17">
      <c r="Q22054" s="30"/>
    </row>
    <row r="22055" spans="17:17">
      <c r="Q22055" s="30"/>
    </row>
    <row r="22056" spans="17:17">
      <c r="Q22056" s="30"/>
    </row>
    <row r="22057" spans="17:17">
      <c r="Q22057" s="30"/>
    </row>
    <row r="22058" spans="17:17">
      <c r="Q22058" s="30"/>
    </row>
    <row r="22059" spans="17:17">
      <c r="Q22059" s="30"/>
    </row>
    <row r="22060" spans="17:17">
      <c r="Q22060" s="30"/>
    </row>
    <row r="22061" spans="17:17">
      <c r="Q22061" s="30"/>
    </row>
    <row r="22062" spans="17:17">
      <c r="Q22062" s="30"/>
    </row>
    <row r="22063" spans="17:17">
      <c r="Q22063" s="30"/>
    </row>
    <row r="22064" spans="17:17">
      <c r="Q22064" s="30"/>
    </row>
    <row r="22065" spans="17:17">
      <c r="Q22065" s="30"/>
    </row>
    <row r="22066" spans="17:17">
      <c r="Q22066" s="30"/>
    </row>
    <row r="22067" spans="17:17">
      <c r="Q22067" s="30"/>
    </row>
    <row r="22068" spans="17:17">
      <c r="Q22068" s="30"/>
    </row>
    <row r="22069" spans="17:17">
      <c r="Q22069" s="30"/>
    </row>
    <row r="22070" spans="17:17">
      <c r="Q22070" s="30"/>
    </row>
    <row r="22071" spans="17:17">
      <c r="Q22071" s="30"/>
    </row>
    <row r="22072" spans="17:17">
      <c r="Q22072" s="30"/>
    </row>
    <row r="22073" spans="17:17">
      <c r="Q22073" s="30"/>
    </row>
    <row r="22074" spans="17:17">
      <c r="Q22074" s="30"/>
    </row>
    <row r="22075" spans="17:17">
      <c r="Q22075" s="30"/>
    </row>
    <row r="22076" spans="17:17">
      <c r="Q22076" s="30"/>
    </row>
    <row r="22077" spans="17:17">
      <c r="Q22077" s="30"/>
    </row>
    <row r="22078" spans="17:17">
      <c r="Q22078" s="30"/>
    </row>
    <row r="22079" spans="17:17">
      <c r="Q22079" s="30"/>
    </row>
    <row r="22080" spans="17:17">
      <c r="Q22080" s="30"/>
    </row>
    <row r="22081" spans="17:17">
      <c r="Q22081" s="30"/>
    </row>
    <row r="22082" spans="17:17">
      <c r="Q22082" s="30"/>
    </row>
    <row r="22083" spans="17:17">
      <c r="Q22083" s="30"/>
    </row>
    <row r="22084" spans="17:17">
      <c r="Q22084" s="30"/>
    </row>
    <row r="22085" spans="17:17">
      <c r="Q22085" s="30"/>
    </row>
    <row r="22086" spans="17:17">
      <c r="Q22086" s="30"/>
    </row>
    <row r="22087" spans="17:17">
      <c r="Q22087" s="30"/>
    </row>
    <row r="22088" spans="17:17">
      <c r="Q22088" s="30"/>
    </row>
    <row r="22089" spans="17:17">
      <c r="Q22089" s="30"/>
    </row>
    <row r="22090" spans="17:17">
      <c r="Q22090" s="30"/>
    </row>
    <row r="22091" spans="17:17">
      <c r="Q22091" s="30"/>
    </row>
    <row r="22092" spans="17:17">
      <c r="Q22092" s="30"/>
    </row>
    <row r="22093" spans="17:17">
      <c r="Q22093" s="30"/>
    </row>
    <row r="22094" spans="17:17">
      <c r="Q22094" s="30"/>
    </row>
    <row r="22095" spans="17:17">
      <c r="Q22095" s="30"/>
    </row>
    <row r="22096" spans="17:17">
      <c r="Q22096" s="30"/>
    </row>
    <row r="22097" spans="17:17">
      <c r="Q22097" s="30"/>
    </row>
    <row r="22098" spans="17:17">
      <c r="Q22098" s="30"/>
    </row>
    <row r="22099" spans="17:17">
      <c r="Q22099" s="30"/>
    </row>
    <row r="22100" spans="17:17">
      <c r="Q22100" s="30"/>
    </row>
    <row r="22101" spans="17:17">
      <c r="Q22101" s="30"/>
    </row>
    <row r="22102" spans="17:17">
      <c r="Q22102" s="30"/>
    </row>
    <row r="22103" spans="17:17">
      <c r="Q22103" s="30"/>
    </row>
    <row r="22104" spans="17:17">
      <c r="Q22104" s="30"/>
    </row>
    <row r="22105" spans="17:17">
      <c r="Q22105" s="30"/>
    </row>
    <row r="22106" spans="17:17">
      <c r="Q22106" s="30"/>
    </row>
    <row r="22107" spans="17:17">
      <c r="Q22107" s="30"/>
    </row>
    <row r="22108" spans="17:17">
      <c r="Q22108" s="30"/>
    </row>
    <row r="22109" spans="17:17">
      <c r="Q22109" s="30"/>
    </row>
    <row r="22110" spans="17:17">
      <c r="Q22110" s="30"/>
    </row>
    <row r="22111" spans="17:17">
      <c r="Q22111" s="30"/>
    </row>
    <row r="22112" spans="17:17">
      <c r="Q22112" s="30"/>
    </row>
    <row r="22113" spans="17:17">
      <c r="Q22113" s="30"/>
    </row>
    <row r="22114" spans="17:17">
      <c r="Q22114" s="30"/>
    </row>
    <row r="22115" spans="17:17">
      <c r="Q22115" s="30"/>
    </row>
    <row r="22116" spans="17:17">
      <c r="Q22116" s="30"/>
    </row>
    <row r="22117" spans="17:17">
      <c r="Q22117" s="30"/>
    </row>
    <row r="22118" spans="17:17">
      <c r="Q22118" s="30"/>
    </row>
    <row r="22119" spans="17:17">
      <c r="Q22119" s="30"/>
    </row>
    <row r="22120" spans="17:17">
      <c r="Q22120" s="30"/>
    </row>
    <row r="22121" spans="17:17">
      <c r="Q22121" s="30"/>
    </row>
    <row r="22122" spans="17:17">
      <c r="Q22122" s="30"/>
    </row>
    <row r="22123" spans="17:17">
      <c r="Q22123" s="30"/>
    </row>
    <row r="22124" spans="17:17">
      <c r="Q22124" s="30"/>
    </row>
    <row r="22125" spans="17:17">
      <c r="Q22125" s="30"/>
    </row>
    <row r="22126" spans="17:17">
      <c r="Q22126" s="30"/>
    </row>
    <row r="22127" spans="17:17">
      <c r="Q22127" s="30"/>
    </row>
    <row r="22128" spans="17:17">
      <c r="Q22128" s="30"/>
    </row>
    <row r="22129" spans="17:17">
      <c r="Q22129" s="30"/>
    </row>
    <row r="22130" spans="17:17">
      <c r="Q22130" s="30"/>
    </row>
    <row r="22131" spans="17:17">
      <c r="Q22131" s="30"/>
    </row>
    <row r="22132" spans="17:17">
      <c r="Q22132" s="30"/>
    </row>
    <row r="22133" spans="17:17">
      <c r="Q22133" s="30"/>
    </row>
    <row r="22134" spans="17:17">
      <c r="Q22134" s="30"/>
    </row>
    <row r="22135" spans="17:17">
      <c r="Q22135" s="30"/>
    </row>
    <row r="22136" spans="17:17">
      <c r="Q22136" s="30"/>
    </row>
    <row r="22137" spans="17:17">
      <c r="Q22137" s="30"/>
    </row>
    <row r="22138" spans="17:17">
      <c r="Q22138" s="30"/>
    </row>
    <row r="22139" spans="17:17">
      <c r="Q22139" s="30"/>
    </row>
    <row r="22140" spans="17:17">
      <c r="Q22140" s="30"/>
    </row>
    <row r="22141" spans="17:17">
      <c r="Q22141" s="30"/>
    </row>
    <row r="22142" spans="17:17">
      <c r="Q22142" s="30"/>
    </row>
    <row r="22143" spans="17:17">
      <c r="Q22143" s="30"/>
    </row>
    <row r="22144" spans="17:17">
      <c r="Q22144" s="30"/>
    </row>
    <row r="22145" spans="17:17">
      <c r="Q22145" s="30"/>
    </row>
    <row r="22146" spans="17:17">
      <c r="Q22146" s="30"/>
    </row>
    <row r="22147" spans="17:17">
      <c r="Q22147" s="30"/>
    </row>
    <row r="22148" spans="17:17">
      <c r="Q22148" s="30"/>
    </row>
    <row r="22149" spans="17:17">
      <c r="Q22149" s="30"/>
    </row>
    <row r="22150" spans="17:17">
      <c r="Q22150" s="30"/>
    </row>
    <row r="22151" spans="17:17">
      <c r="Q22151" s="30"/>
    </row>
    <row r="22152" spans="17:17">
      <c r="Q22152" s="30"/>
    </row>
    <row r="22153" spans="17:17">
      <c r="Q22153" s="30"/>
    </row>
    <row r="22154" spans="17:17">
      <c r="Q22154" s="30"/>
    </row>
    <row r="22155" spans="17:17">
      <c r="Q22155" s="30"/>
    </row>
    <row r="22156" spans="17:17">
      <c r="Q22156" s="30"/>
    </row>
    <row r="22157" spans="17:17">
      <c r="Q22157" s="30"/>
    </row>
    <row r="22158" spans="17:17">
      <c r="Q22158" s="30"/>
    </row>
    <row r="22159" spans="17:17">
      <c r="Q22159" s="30"/>
    </row>
    <row r="22160" spans="17:17">
      <c r="Q22160" s="30"/>
    </row>
    <row r="22161" spans="17:17">
      <c r="Q22161" s="30"/>
    </row>
    <row r="22162" spans="17:17">
      <c r="Q22162" s="30"/>
    </row>
    <row r="22163" spans="17:17">
      <c r="Q22163" s="30"/>
    </row>
    <row r="22164" spans="17:17">
      <c r="Q22164" s="30"/>
    </row>
    <row r="22165" spans="17:17">
      <c r="Q22165" s="30"/>
    </row>
    <row r="22166" spans="17:17">
      <c r="Q22166" s="30"/>
    </row>
    <row r="22167" spans="17:17">
      <c r="Q22167" s="30"/>
    </row>
    <row r="22168" spans="17:17">
      <c r="Q22168" s="30"/>
    </row>
    <row r="22169" spans="17:17">
      <c r="Q22169" s="30"/>
    </row>
    <row r="22170" spans="17:17">
      <c r="Q22170" s="30"/>
    </row>
    <row r="22171" spans="17:17">
      <c r="Q22171" s="30"/>
    </row>
    <row r="22172" spans="17:17">
      <c r="Q22172" s="30"/>
    </row>
    <row r="22173" spans="17:17">
      <c r="Q22173" s="30"/>
    </row>
    <row r="22174" spans="17:17">
      <c r="Q22174" s="30"/>
    </row>
    <row r="22175" spans="17:17">
      <c r="Q22175" s="30"/>
    </row>
    <row r="22176" spans="17:17">
      <c r="Q22176" s="30"/>
    </row>
    <row r="22177" spans="17:17">
      <c r="Q22177" s="30"/>
    </row>
    <row r="22178" spans="17:17">
      <c r="Q22178" s="30"/>
    </row>
    <row r="22179" spans="17:17">
      <c r="Q22179" s="30"/>
    </row>
    <row r="22180" spans="17:17">
      <c r="Q22180" s="30"/>
    </row>
    <row r="22181" spans="17:17">
      <c r="Q22181" s="30"/>
    </row>
    <row r="22182" spans="17:17">
      <c r="Q22182" s="30"/>
    </row>
    <row r="22183" spans="17:17">
      <c r="Q22183" s="30"/>
    </row>
    <row r="22184" spans="17:17">
      <c r="Q22184" s="30"/>
    </row>
    <row r="22185" spans="17:17">
      <c r="Q22185" s="30"/>
    </row>
    <row r="22186" spans="17:17">
      <c r="Q22186" s="30"/>
    </row>
    <row r="22187" spans="17:17">
      <c r="Q22187" s="30"/>
    </row>
    <row r="22188" spans="17:17">
      <c r="Q22188" s="30"/>
    </row>
    <row r="22189" spans="17:17">
      <c r="Q22189" s="30"/>
    </row>
    <row r="22190" spans="17:17">
      <c r="Q22190" s="30"/>
    </row>
    <row r="22191" spans="17:17">
      <c r="Q22191" s="30"/>
    </row>
    <row r="22192" spans="17:17">
      <c r="Q22192" s="30"/>
    </row>
    <row r="22193" spans="17:17">
      <c r="Q22193" s="30"/>
    </row>
    <row r="22194" spans="17:17">
      <c r="Q22194" s="30"/>
    </row>
    <row r="22195" spans="17:17">
      <c r="Q22195" s="30"/>
    </row>
    <row r="22196" spans="17:17">
      <c r="Q22196" s="30"/>
    </row>
    <row r="22197" spans="17:17">
      <c r="Q22197" s="30"/>
    </row>
    <row r="22198" spans="17:17">
      <c r="Q22198" s="30"/>
    </row>
    <row r="22199" spans="17:17">
      <c r="Q22199" s="30"/>
    </row>
    <row r="22200" spans="17:17">
      <c r="Q22200" s="30"/>
    </row>
    <row r="22201" spans="17:17">
      <c r="Q22201" s="30"/>
    </row>
    <row r="22202" spans="17:17">
      <c r="Q22202" s="30"/>
    </row>
    <row r="22203" spans="17:17">
      <c r="Q22203" s="30"/>
    </row>
    <row r="22204" spans="17:17">
      <c r="Q22204" s="30"/>
    </row>
    <row r="22205" spans="17:17">
      <c r="Q22205" s="30"/>
    </row>
    <row r="22206" spans="17:17">
      <c r="Q22206" s="30"/>
    </row>
    <row r="22207" spans="17:17">
      <c r="Q22207" s="30"/>
    </row>
    <row r="22208" spans="17:17">
      <c r="Q22208" s="30"/>
    </row>
    <row r="22209" spans="17:17">
      <c r="Q22209" s="30"/>
    </row>
    <row r="22210" spans="17:17">
      <c r="Q22210" s="30"/>
    </row>
    <row r="22211" spans="17:17">
      <c r="Q22211" s="30"/>
    </row>
    <row r="22212" spans="17:17">
      <c r="Q22212" s="30"/>
    </row>
    <row r="22213" spans="17:17">
      <c r="Q22213" s="30"/>
    </row>
    <row r="22214" spans="17:17">
      <c r="Q22214" s="30"/>
    </row>
    <row r="22215" spans="17:17">
      <c r="Q22215" s="30"/>
    </row>
    <row r="22216" spans="17:17">
      <c r="Q22216" s="30"/>
    </row>
    <row r="22217" spans="17:17">
      <c r="Q22217" s="30"/>
    </row>
    <row r="22218" spans="17:17">
      <c r="Q22218" s="30"/>
    </row>
    <row r="22219" spans="17:17">
      <c r="Q22219" s="30"/>
    </row>
    <row r="22220" spans="17:17">
      <c r="Q22220" s="30"/>
    </row>
    <row r="22221" spans="17:17">
      <c r="Q22221" s="30"/>
    </row>
    <row r="22222" spans="17:17">
      <c r="Q22222" s="30"/>
    </row>
    <row r="22223" spans="17:17">
      <c r="Q22223" s="30"/>
    </row>
    <row r="22224" spans="17:17">
      <c r="Q22224" s="30"/>
    </row>
    <row r="22225" spans="17:17">
      <c r="Q22225" s="30"/>
    </row>
    <row r="22226" spans="17:17">
      <c r="Q22226" s="30"/>
    </row>
    <row r="22227" spans="17:17">
      <c r="Q22227" s="30"/>
    </row>
    <row r="22228" spans="17:17">
      <c r="Q22228" s="30"/>
    </row>
    <row r="22229" spans="17:17">
      <c r="Q22229" s="30"/>
    </row>
    <row r="22230" spans="17:17">
      <c r="Q22230" s="30"/>
    </row>
    <row r="22231" spans="17:17">
      <c r="Q22231" s="30"/>
    </row>
    <row r="22232" spans="17:17">
      <c r="Q22232" s="30"/>
    </row>
    <row r="22233" spans="17:17">
      <c r="Q22233" s="30"/>
    </row>
    <row r="22234" spans="17:17">
      <c r="Q22234" s="30"/>
    </row>
    <row r="22235" spans="17:17">
      <c r="Q22235" s="30"/>
    </row>
    <row r="22236" spans="17:17">
      <c r="Q22236" s="30"/>
    </row>
    <row r="22237" spans="17:17">
      <c r="Q22237" s="30"/>
    </row>
    <row r="22238" spans="17:17">
      <c r="Q22238" s="30"/>
    </row>
    <row r="22239" spans="17:17">
      <c r="Q22239" s="30"/>
    </row>
    <row r="22240" spans="17:17">
      <c r="Q22240" s="30"/>
    </row>
    <row r="22241" spans="17:17">
      <c r="Q22241" s="30"/>
    </row>
    <row r="22242" spans="17:17">
      <c r="Q22242" s="30"/>
    </row>
    <row r="22243" spans="17:17">
      <c r="Q22243" s="30"/>
    </row>
    <row r="22244" spans="17:17">
      <c r="Q22244" s="30"/>
    </row>
    <row r="22245" spans="17:17">
      <c r="Q22245" s="30"/>
    </row>
    <row r="22246" spans="17:17">
      <c r="Q22246" s="30"/>
    </row>
    <row r="22247" spans="17:17">
      <c r="Q22247" s="30"/>
    </row>
    <row r="22248" spans="17:17">
      <c r="Q22248" s="30"/>
    </row>
    <row r="22249" spans="17:17">
      <c r="Q22249" s="30"/>
    </row>
    <row r="22250" spans="17:17">
      <c r="Q22250" s="30"/>
    </row>
    <row r="22251" spans="17:17">
      <c r="Q22251" s="30"/>
    </row>
    <row r="22252" spans="17:17">
      <c r="Q22252" s="30"/>
    </row>
    <row r="22253" spans="17:17">
      <c r="Q22253" s="30"/>
    </row>
    <row r="22254" spans="17:17">
      <c r="Q22254" s="30"/>
    </row>
    <row r="22255" spans="17:17">
      <c r="Q22255" s="30"/>
    </row>
    <row r="22256" spans="17:17">
      <c r="Q22256" s="30"/>
    </row>
    <row r="22257" spans="17:17">
      <c r="Q22257" s="30"/>
    </row>
    <row r="22258" spans="17:17">
      <c r="Q22258" s="30"/>
    </row>
    <row r="22259" spans="17:17">
      <c r="Q22259" s="30"/>
    </row>
    <row r="22260" spans="17:17">
      <c r="Q22260" s="30"/>
    </row>
    <row r="22261" spans="17:17">
      <c r="Q22261" s="30"/>
    </row>
    <row r="22262" spans="17:17">
      <c r="Q22262" s="30"/>
    </row>
    <row r="22263" spans="17:17">
      <c r="Q22263" s="30"/>
    </row>
    <row r="22264" spans="17:17">
      <c r="Q22264" s="30"/>
    </row>
    <row r="22265" spans="17:17">
      <c r="Q22265" s="30"/>
    </row>
    <row r="22266" spans="17:17">
      <c r="Q22266" s="30"/>
    </row>
    <row r="22267" spans="17:17">
      <c r="Q22267" s="30"/>
    </row>
    <row r="22268" spans="17:17">
      <c r="Q22268" s="30"/>
    </row>
    <row r="22269" spans="17:17">
      <c r="Q22269" s="30"/>
    </row>
    <row r="22270" spans="17:17">
      <c r="Q22270" s="30"/>
    </row>
    <row r="22271" spans="17:17">
      <c r="Q22271" s="30"/>
    </row>
    <row r="22272" spans="17:17">
      <c r="Q22272" s="30"/>
    </row>
    <row r="22273" spans="17:17">
      <c r="Q22273" s="30"/>
    </row>
    <row r="22274" spans="17:17">
      <c r="Q22274" s="30"/>
    </row>
    <row r="22275" spans="17:17">
      <c r="Q22275" s="30"/>
    </row>
    <row r="22276" spans="17:17">
      <c r="Q22276" s="30"/>
    </row>
    <row r="22277" spans="17:17">
      <c r="Q22277" s="30"/>
    </row>
    <row r="22278" spans="17:17">
      <c r="Q22278" s="30"/>
    </row>
    <row r="22279" spans="17:17">
      <c r="Q22279" s="30"/>
    </row>
    <row r="22280" spans="17:17">
      <c r="Q22280" s="30"/>
    </row>
    <row r="22281" spans="17:17">
      <c r="Q22281" s="30"/>
    </row>
    <row r="22282" spans="17:17">
      <c r="Q22282" s="30"/>
    </row>
    <row r="22283" spans="17:17">
      <c r="Q22283" s="30"/>
    </row>
    <row r="22284" spans="17:17">
      <c r="Q22284" s="30"/>
    </row>
    <row r="22285" spans="17:17">
      <c r="Q22285" s="30"/>
    </row>
    <row r="22286" spans="17:17">
      <c r="Q22286" s="30"/>
    </row>
    <row r="22287" spans="17:17">
      <c r="Q22287" s="30"/>
    </row>
    <row r="22288" spans="17:17">
      <c r="Q22288" s="30"/>
    </row>
    <row r="22289" spans="17:17">
      <c r="Q22289" s="30"/>
    </row>
    <row r="22290" spans="17:17">
      <c r="Q22290" s="30"/>
    </row>
    <row r="22291" spans="17:17">
      <c r="Q22291" s="30"/>
    </row>
    <row r="22292" spans="17:17">
      <c r="Q22292" s="30"/>
    </row>
    <row r="22293" spans="17:17">
      <c r="Q22293" s="30"/>
    </row>
    <row r="22294" spans="17:17">
      <c r="Q22294" s="30"/>
    </row>
    <row r="22295" spans="17:17">
      <c r="Q22295" s="30"/>
    </row>
    <row r="22296" spans="17:17">
      <c r="Q22296" s="30"/>
    </row>
    <row r="22297" spans="17:17">
      <c r="Q22297" s="30"/>
    </row>
    <row r="22298" spans="17:17">
      <c r="Q22298" s="30"/>
    </row>
    <row r="22299" spans="17:17">
      <c r="Q22299" s="30"/>
    </row>
    <row r="22300" spans="17:17">
      <c r="Q22300" s="30"/>
    </row>
    <row r="22301" spans="17:17">
      <c r="Q22301" s="30"/>
    </row>
    <row r="22302" spans="17:17">
      <c r="Q22302" s="30"/>
    </row>
    <row r="22303" spans="17:17">
      <c r="Q22303" s="30"/>
    </row>
    <row r="22304" spans="17:17">
      <c r="Q22304" s="30"/>
    </row>
    <row r="22305" spans="17:17">
      <c r="Q22305" s="30"/>
    </row>
    <row r="22306" spans="17:17">
      <c r="Q22306" s="30"/>
    </row>
    <row r="22307" spans="17:17">
      <c r="Q22307" s="30"/>
    </row>
    <row r="22308" spans="17:17">
      <c r="Q22308" s="30"/>
    </row>
    <row r="22309" spans="17:17">
      <c r="Q22309" s="30"/>
    </row>
    <row r="22310" spans="17:17">
      <c r="Q22310" s="30"/>
    </row>
    <row r="22311" spans="17:17">
      <c r="Q22311" s="30"/>
    </row>
    <row r="22312" spans="17:17">
      <c r="Q22312" s="30"/>
    </row>
    <row r="22313" spans="17:17">
      <c r="Q22313" s="30"/>
    </row>
    <row r="22314" spans="17:17">
      <c r="Q22314" s="30"/>
    </row>
    <row r="22315" spans="17:17">
      <c r="Q22315" s="30"/>
    </row>
    <row r="22316" spans="17:17">
      <c r="Q22316" s="30"/>
    </row>
    <row r="22317" spans="17:17">
      <c r="Q22317" s="30"/>
    </row>
    <row r="22318" spans="17:17">
      <c r="Q22318" s="30"/>
    </row>
    <row r="22319" spans="17:17">
      <c r="Q22319" s="30"/>
    </row>
    <row r="22320" spans="17:17">
      <c r="Q22320" s="30"/>
    </row>
    <row r="22321" spans="17:17">
      <c r="Q22321" s="30"/>
    </row>
    <row r="22322" spans="17:17">
      <c r="Q22322" s="30"/>
    </row>
    <row r="22323" spans="17:17">
      <c r="Q22323" s="30"/>
    </row>
    <row r="22324" spans="17:17">
      <c r="Q22324" s="30"/>
    </row>
    <row r="22325" spans="17:17">
      <c r="Q22325" s="30"/>
    </row>
    <row r="22326" spans="17:17">
      <c r="Q22326" s="30"/>
    </row>
    <row r="22327" spans="17:17">
      <c r="Q22327" s="30"/>
    </row>
    <row r="22328" spans="17:17">
      <c r="Q22328" s="30"/>
    </row>
    <row r="22329" spans="17:17">
      <c r="Q22329" s="30"/>
    </row>
    <row r="22330" spans="17:17">
      <c r="Q22330" s="30"/>
    </row>
    <row r="22331" spans="17:17">
      <c r="Q22331" s="30"/>
    </row>
    <row r="22332" spans="17:17">
      <c r="Q22332" s="30"/>
    </row>
    <row r="22333" spans="17:17">
      <c r="Q22333" s="30"/>
    </row>
    <row r="22334" spans="17:17">
      <c r="Q22334" s="30"/>
    </row>
    <row r="22335" spans="17:17">
      <c r="Q22335" s="30"/>
    </row>
    <row r="22336" spans="17:17">
      <c r="Q22336" s="30"/>
    </row>
    <row r="22337" spans="17:17">
      <c r="Q22337" s="30"/>
    </row>
    <row r="22338" spans="17:17">
      <c r="Q22338" s="30"/>
    </row>
    <row r="22339" spans="17:17">
      <c r="Q22339" s="30"/>
    </row>
    <row r="22340" spans="17:17">
      <c r="Q22340" s="30"/>
    </row>
    <row r="22341" spans="17:17">
      <c r="Q22341" s="30"/>
    </row>
    <row r="22342" spans="17:17">
      <c r="Q22342" s="30"/>
    </row>
    <row r="22343" spans="17:17">
      <c r="Q22343" s="30"/>
    </row>
    <row r="22344" spans="17:17">
      <c r="Q22344" s="30"/>
    </row>
    <row r="22345" spans="17:17">
      <c r="Q22345" s="30"/>
    </row>
    <row r="22346" spans="17:17">
      <c r="Q22346" s="30"/>
    </row>
    <row r="22347" spans="17:17">
      <c r="Q22347" s="30"/>
    </row>
    <row r="22348" spans="17:17">
      <c r="Q22348" s="30"/>
    </row>
    <row r="22349" spans="17:17">
      <c r="Q22349" s="30"/>
    </row>
    <row r="22350" spans="17:17">
      <c r="Q22350" s="30"/>
    </row>
    <row r="22351" spans="17:17">
      <c r="Q22351" s="30"/>
    </row>
    <row r="22352" spans="17:17">
      <c r="Q22352" s="30"/>
    </row>
    <row r="22353" spans="17:17">
      <c r="Q22353" s="30"/>
    </row>
    <row r="22354" spans="17:17">
      <c r="Q22354" s="30"/>
    </row>
    <row r="22355" spans="17:17">
      <c r="Q22355" s="30"/>
    </row>
    <row r="22356" spans="17:17">
      <c r="Q22356" s="30"/>
    </row>
    <row r="22357" spans="17:17">
      <c r="Q22357" s="30"/>
    </row>
    <row r="22358" spans="17:17">
      <c r="Q22358" s="30"/>
    </row>
    <row r="22359" spans="17:17">
      <c r="Q22359" s="30"/>
    </row>
    <row r="22360" spans="17:17">
      <c r="Q22360" s="30"/>
    </row>
    <row r="22361" spans="17:17">
      <c r="Q22361" s="30"/>
    </row>
    <row r="22362" spans="17:17">
      <c r="Q22362" s="30"/>
    </row>
    <row r="22363" spans="17:17">
      <c r="Q22363" s="30"/>
    </row>
    <row r="22364" spans="17:17">
      <c r="Q22364" s="30"/>
    </row>
    <row r="22365" spans="17:17">
      <c r="Q22365" s="30"/>
    </row>
    <row r="22366" spans="17:17">
      <c r="Q22366" s="30"/>
    </row>
    <row r="22367" spans="17:17">
      <c r="Q22367" s="30"/>
    </row>
    <row r="22368" spans="17:17">
      <c r="Q22368" s="30"/>
    </row>
    <row r="22369" spans="17:17">
      <c r="Q22369" s="30"/>
    </row>
    <row r="22370" spans="17:17">
      <c r="Q22370" s="30"/>
    </row>
    <row r="22371" spans="17:17">
      <c r="Q22371" s="30"/>
    </row>
    <row r="22372" spans="17:17">
      <c r="Q22372" s="30"/>
    </row>
    <row r="22373" spans="17:17">
      <c r="Q22373" s="30"/>
    </row>
    <row r="22374" spans="17:17">
      <c r="Q22374" s="30"/>
    </row>
    <row r="22375" spans="17:17">
      <c r="Q22375" s="30"/>
    </row>
    <row r="22376" spans="17:17">
      <c r="Q22376" s="30"/>
    </row>
    <row r="22377" spans="17:17">
      <c r="Q22377" s="30"/>
    </row>
    <row r="22378" spans="17:17">
      <c r="Q22378" s="30"/>
    </row>
    <row r="22379" spans="17:17">
      <c r="Q22379" s="30"/>
    </row>
    <row r="22380" spans="17:17">
      <c r="Q22380" s="30"/>
    </row>
    <row r="22381" spans="17:17">
      <c r="Q22381" s="30"/>
    </row>
    <row r="22382" spans="17:17">
      <c r="Q22382" s="30"/>
    </row>
    <row r="22383" spans="17:17">
      <c r="Q22383" s="30"/>
    </row>
    <row r="22384" spans="17:17">
      <c r="Q22384" s="30"/>
    </row>
    <row r="22385" spans="17:17">
      <c r="Q22385" s="30"/>
    </row>
    <row r="22386" spans="17:17">
      <c r="Q22386" s="30"/>
    </row>
    <row r="22387" spans="17:17">
      <c r="Q22387" s="30"/>
    </row>
    <row r="22388" spans="17:17">
      <c r="Q22388" s="30"/>
    </row>
    <row r="22389" spans="17:17">
      <c r="Q22389" s="30"/>
    </row>
    <row r="22390" spans="17:17">
      <c r="Q22390" s="30"/>
    </row>
    <row r="22391" spans="17:17">
      <c r="Q22391" s="30"/>
    </row>
    <row r="22392" spans="17:17">
      <c r="Q22392" s="30"/>
    </row>
    <row r="22393" spans="17:17">
      <c r="Q22393" s="30"/>
    </row>
    <row r="22394" spans="17:17">
      <c r="Q22394" s="30"/>
    </row>
    <row r="22395" spans="17:17">
      <c r="Q22395" s="30"/>
    </row>
    <row r="22396" spans="17:17">
      <c r="Q22396" s="30"/>
    </row>
    <row r="22397" spans="17:17">
      <c r="Q22397" s="30"/>
    </row>
    <row r="22398" spans="17:17">
      <c r="Q22398" s="30"/>
    </row>
    <row r="22399" spans="17:17">
      <c r="Q22399" s="30"/>
    </row>
    <row r="22400" spans="17:17">
      <c r="Q22400" s="30"/>
    </row>
    <row r="22401" spans="17:17">
      <c r="Q22401" s="30"/>
    </row>
    <row r="22402" spans="17:17">
      <c r="Q22402" s="30"/>
    </row>
    <row r="22403" spans="17:17">
      <c r="Q22403" s="30"/>
    </row>
    <row r="22404" spans="17:17">
      <c r="Q22404" s="30"/>
    </row>
    <row r="22405" spans="17:17">
      <c r="Q22405" s="30"/>
    </row>
    <row r="22406" spans="17:17">
      <c r="Q22406" s="30"/>
    </row>
    <row r="22407" spans="17:17">
      <c r="Q22407" s="30"/>
    </row>
    <row r="22408" spans="17:17">
      <c r="Q22408" s="30"/>
    </row>
    <row r="22409" spans="17:17">
      <c r="Q22409" s="30"/>
    </row>
    <row r="22410" spans="17:17">
      <c r="Q22410" s="30"/>
    </row>
    <row r="22411" spans="17:17">
      <c r="Q22411" s="30"/>
    </row>
    <row r="22412" spans="17:17">
      <c r="Q22412" s="30"/>
    </row>
    <row r="22413" spans="17:17">
      <c r="Q22413" s="30"/>
    </row>
    <row r="22414" spans="17:17">
      <c r="Q22414" s="30"/>
    </row>
    <row r="22415" spans="17:17">
      <c r="Q22415" s="30"/>
    </row>
    <row r="22416" spans="17:17">
      <c r="Q22416" s="30"/>
    </row>
    <row r="22417" spans="17:17">
      <c r="Q22417" s="30"/>
    </row>
    <row r="22418" spans="17:17">
      <c r="Q22418" s="30"/>
    </row>
    <row r="22419" spans="17:17">
      <c r="Q22419" s="30"/>
    </row>
    <row r="22420" spans="17:17">
      <c r="Q22420" s="30"/>
    </row>
    <row r="22421" spans="17:17">
      <c r="Q22421" s="30"/>
    </row>
    <row r="22422" spans="17:17">
      <c r="Q22422" s="30"/>
    </row>
    <row r="22423" spans="17:17">
      <c r="Q22423" s="30"/>
    </row>
    <row r="22424" spans="17:17">
      <c r="Q22424" s="30"/>
    </row>
    <row r="22425" spans="17:17">
      <c r="Q22425" s="30"/>
    </row>
    <row r="22426" spans="17:17">
      <c r="Q22426" s="30"/>
    </row>
    <row r="22427" spans="17:17">
      <c r="Q22427" s="30"/>
    </row>
    <row r="22428" spans="17:17">
      <c r="Q22428" s="30"/>
    </row>
    <row r="22429" spans="17:17">
      <c r="Q22429" s="30"/>
    </row>
    <row r="22430" spans="17:17">
      <c r="Q22430" s="30"/>
    </row>
    <row r="22431" spans="17:17">
      <c r="Q22431" s="30"/>
    </row>
    <row r="22432" spans="17:17">
      <c r="Q22432" s="30"/>
    </row>
    <row r="22433" spans="17:17">
      <c r="Q22433" s="30"/>
    </row>
    <row r="22434" spans="17:17">
      <c r="Q22434" s="30"/>
    </row>
    <row r="22435" spans="17:17">
      <c r="Q22435" s="30"/>
    </row>
    <row r="22436" spans="17:17">
      <c r="Q22436" s="30"/>
    </row>
    <row r="22437" spans="17:17">
      <c r="Q22437" s="30"/>
    </row>
    <row r="22438" spans="17:17">
      <c r="Q22438" s="30"/>
    </row>
    <row r="22439" spans="17:17">
      <c r="Q22439" s="30"/>
    </row>
    <row r="22440" spans="17:17">
      <c r="Q22440" s="30"/>
    </row>
    <row r="22441" spans="17:17">
      <c r="Q22441" s="30"/>
    </row>
    <row r="22442" spans="17:17">
      <c r="Q22442" s="30"/>
    </row>
    <row r="22443" spans="17:17">
      <c r="Q22443" s="30"/>
    </row>
    <row r="22444" spans="17:17">
      <c r="Q22444" s="30"/>
    </row>
    <row r="22445" spans="17:17">
      <c r="Q22445" s="30"/>
    </row>
    <row r="22446" spans="17:17">
      <c r="Q22446" s="30"/>
    </row>
    <row r="22447" spans="17:17">
      <c r="Q22447" s="30"/>
    </row>
    <row r="22448" spans="17:17">
      <c r="Q22448" s="30"/>
    </row>
    <row r="22449" spans="17:17">
      <c r="Q22449" s="30"/>
    </row>
    <row r="22450" spans="17:17">
      <c r="Q22450" s="30"/>
    </row>
    <row r="22451" spans="17:17">
      <c r="Q22451" s="30"/>
    </row>
    <row r="22452" spans="17:17">
      <c r="Q22452" s="30"/>
    </row>
    <row r="22453" spans="17:17">
      <c r="Q22453" s="30"/>
    </row>
    <row r="22454" spans="17:17">
      <c r="Q22454" s="30"/>
    </row>
    <row r="22455" spans="17:17">
      <c r="Q22455" s="30"/>
    </row>
    <row r="22456" spans="17:17">
      <c r="Q22456" s="30"/>
    </row>
    <row r="22457" spans="17:17">
      <c r="Q22457" s="30"/>
    </row>
    <row r="22458" spans="17:17">
      <c r="Q22458" s="30"/>
    </row>
    <row r="22459" spans="17:17">
      <c r="Q22459" s="30"/>
    </row>
    <row r="22460" spans="17:17">
      <c r="Q22460" s="30"/>
    </row>
    <row r="22461" spans="17:17">
      <c r="Q22461" s="30"/>
    </row>
    <row r="22462" spans="17:17">
      <c r="Q22462" s="30"/>
    </row>
    <row r="22463" spans="17:17">
      <c r="Q22463" s="30"/>
    </row>
    <row r="22464" spans="17:17">
      <c r="Q22464" s="30"/>
    </row>
    <row r="22465" spans="17:17">
      <c r="Q22465" s="30"/>
    </row>
    <row r="22466" spans="17:17">
      <c r="Q22466" s="30"/>
    </row>
    <row r="22467" spans="17:17">
      <c r="Q22467" s="30"/>
    </row>
    <row r="22468" spans="17:17">
      <c r="Q22468" s="30"/>
    </row>
    <row r="22469" spans="17:17">
      <c r="Q22469" s="30"/>
    </row>
    <row r="22470" spans="17:17">
      <c r="Q22470" s="30"/>
    </row>
    <row r="22471" spans="17:17">
      <c r="Q22471" s="30"/>
    </row>
    <row r="22472" spans="17:17">
      <c r="Q22472" s="30"/>
    </row>
    <row r="22473" spans="17:17">
      <c r="Q22473" s="30"/>
    </row>
    <row r="22474" spans="17:17">
      <c r="Q22474" s="30"/>
    </row>
    <row r="22475" spans="17:17">
      <c r="Q22475" s="30"/>
    </row>
    <row r="22476" spans="17:17">
      <c r="Q22476" s="30"/>
    </row>
    <row r="22477" spans="17:17">
      <c r="Q22477" s="30"/>
    </row>
    <row r="22478" spans="17:17">
      <c r="Q22478" s="30"/>
    </row>
    <row r="22479" spans="17:17">
      <c r="Q22479" s="30"/>
    </row>
    <row r="22480" spans="17:17">
      <c r="Q22480" s="30"/>
    </row>
    <row r="22481" spans="17:17">
      <c r="Q22481" s="30"/>
    </row>
    <row r="22482" spans="17:17">
      <c r="Q22482" s="30"/>
    </row>
    <row r="22483" spans="17:17">
      <c r="Q22483" s="30"/>
    </row>
    <row r="22484" spans="17:17">
      <c r="Q22484" s="30"/>
    </row>
    <row r="22485" spans="17:17">
      <c r="Q22485" s="30"/>
    </row>
    <row r="22486" spans="17:17">
      <c r="Q22486" s="30"/>
    </row>
    <row r="22487" spans="17:17">
      <c r="Q22487" s="30"/>
    </row>
    <row r="22488" spans="17:17">
      <c r="Q22488" s="30"/>
    </row>
    <row r="22489" spans="17:17">
      <c r="Q22489" s="30"/>
    </row>
    <row r="22490" spans="17:17">
      <c r="Q22490" s="30"/>
    </row>
    <row r="22491" spans="17:17">
      <c r="Q22491" s="30"/>
    </row>
    <row r="22492" spans="17:17">
      <c r="Q22492" s="30"/>
    </row>
    <row r="22493" spans="17:17">
      <c r="Q22493" s="30"/>
    </row>
    <row r="22494" spans="17:17">
      <c r="Q22494" s="30"/>
    </row>
    <row r="22495" spans="17:17">
      <c r="Q22495" s="30"/>
    </row>
    <row r="22496" spans="17:17">
      <c r="Q22496" s="30"/>
    </row>
    <row r="22497" spans="17:17">
      <c r="Q22497" s="30"/>
    </row>
    <row r="22498" spans="17:17">
      <c r="Q22498" s="30"/>
    </row>
    <row r="22499" spans="17:17">
      <c r="Q22499" s="30"/>
    </row>
    <row r="22500" spans="17:17">
      <c r="Q22500" s="30"/>
    </row>
    <row r="22501" spans="17:17">
      <c r="Q22501" s="30"/>
    </row>
    <row r="22502" spans="17:17">
      <c r="Q22502" s="30"/>
    </row>
    <row r="22503" spans="17:17">
      <c r="Q22503" s="30"/>
    </row>
    <row r="22504" spans="17:17">
      <c r="Q22504" s="30"/>
    </row>
    <row r="22505" spans="17:17">
      <c r="Q22505" s="30"/>
    </row>
    <row r="22506" spans="17:17">
      <c r="Q22506" s="30"/>
    </row>
    <row r="22507" spans="17:17">
      <c r="Q22507" s="30"/>
    </row>
    <row r="22508" spans="17:17">
      <c r="Q22508" s="30"/>
    </row>
    <row r="22509" spans="17:17">
      <c r="Q22509" s="30"/>
    </row>
    <row r="22510" spans="17:17">
      <c r="Q22510" s="30"/>
    </row>
    <row r="22511" spans="17:17">
      <c r="Q22511" s="30"/>
    </row>
    <row r="22512" spans="17:17">
      <c r="Q22512" s="30"/>
    </row>
    <row r="22513" spans="17:17">
      <c r="Q22513" s="30"/>
    </row>
    <row r="22514" spans="17:17">
      <c r="Q22514" s="30"/>
    </row>
    <row r="22515" spans="17:17">
      <c r="Q22515" s="30"/>
    </row>
    <row r="22516" spans="17:17">
      <c r="Q22516" s="30"/>
    </row>
    <row r="22517" spans="17:17">
      <c r="Q22517" s="30"/>
    </row>
    <row r="22518" spans="17:17">
      <c r="Q22518" s="30"/>
    </row>
    <row r="22519" spans="17:17">
      <c r="Q22519" s="30"/>
    </row>
    <row r="22520" spans="17:17">
      <c r="Q22520" s="30"/>
    </row>
    <row r="22521" spans="17:17">
      <c r="Q22521" s="30"/>
    </row>
    <row r="22522" spans="17:17">
      <c r="Q22522" s="30"/>
    </row>
    <row r="22523" spans="17:17">
      <c r="Q22523" s="30"/>
    </row>
    <row r="22524" spans="17:17">
      <c r="Q22524" s="30"/>
    </row>
    <row r="22525" spans="17:17">
      <c r="Q22525" s="30"/>
    </row>
    <row r="22526" spans="17:17">
      <c r="Q22526" s="30"/>
    </row>
    <row r="22527" spans="17:17">
      <c r="Q22527" s="30"/>
    </row>
    <row r="22528" spans="17:17">
      <c r="Q22528" s="30"/>
    </row>
    <row r="22529" spans="17:17">
      <c r="Q22529" s="30"/>
    </row>
    <row r="22530" spans="17:17">
      <c r="Q22530" s="30"/>
    </row>
    <row r="22531" spans="17:17">
      <c r="Q22531" s="30"/>
    </row>
    <row r="22532" spans="17:17">
      <c r="Q22532" s="30"/>
    </row>
    <row r="22533" spans="17:17">
      <c r="Q22533" s="30"/>
    </row>
    <row r="22534" spans="17:17">
      <c r="Q22534" s="30"/>
    </row>
    <row r="22535" spans="17:17">
      <c r="Q22535" s="30"/>
    </row>
    <row r="22536" spans="17:17">
      <c r="Q22536" s="30"/>
    </row>
    <row r="22537" spans="17:17">
      <c r="Q22537" s="30"/>
    </row>
    <row r="22538" spans="17:17">
      <c r="Q22538" s="30"/>
    </row>
    <row r="22539" spans="17:17">
      <c r="Q22539" s="30"/>
    </row>
    <row r="22540" spans="17:17">
      <c r="Q22540" s="30"/>
    </row>
    <row r="22541" spans="17:17">
      <c r="Q22541" s="30"/>
    </row>
    <row r="22542" spans="17:17">
      <c r="Q22542" s="30"/>
    </row>
    <row r="22543" spans="17:17">
      <c r="Q22543" s="30"/>
    </row>
    <row r="22544" spans="17:17">
      <c r="Q22544" s="30"/>
    </row>
    <row r="22545" spans="17:17">
      <c r="Q22545" s="30"/>
    </row>
    <row r="22546" spans="17:17">
      <c r="Q22546" s="30"/>
    </row>
    <row r="22547" spans="17:17">
      <c r="Q22547" s="30"/>
    </row>
    <row r="22548" spans="17:17">
      <c r="Q22548" s="30"/>
    </row>
    <row r="22549" spans="17:17">
      <c r="Q22549" s="30"/>
    </row>
    <row r="22550" spans="17:17">
      <c r="Q22550" s="30"/>
    </row>
    <row r="22551" spans="17:17">
      <c r="Q22551" s="30"/>
    </row>
    <row r="22552" spans="17:17">
      <c r="Q22552" s="30"/>
    </row>
    <row r="22553" spans="17:17">
      <c r="Q22553" s="30"/>
    </row>
    <row r="22554" spans="17:17">
      <c r="Q22554" s="30"/>
    </row>
    <row r="22555" spans="17:17">
      <c r="Q22555" s="30"/>
    </row>
    <row r="22556" spans="17:17">
      <c r="Q22556" s="30"/>
    </row>
    <row r="22557" spans="17:17">
      <c r="Q22557" s="30"/>
    </row>
    <row r="22558" spans="17:17">
      <c r="Q22558" s="30"/>
    </row>
    <row r="22559" spans="17:17">
      <c r="Q22559" s="30"/>
    </row>
    <row r="22560" spans="17:17">
      <c r="Q22560" s="30"/>
    </row>
    <row r="22561" spans="17:17">
      <c r="Q22561" s="30"/>
    </row>
    <row r="22562" spans="17:17">
      <c r="Q22562" s="30"/>
    </row>
    <row r="22563" spans="17:17">
      <c r="Q22563" s="30"/>
    </row>
    <row r="22564" spans="17:17">
      <c r="Q22564" s="30"/>
    </row>
    <row r="22565" spans="17:17">
      <c r="Q22565" s="30"/>
    </row>
    <row r="22566" spans="17:17">
      <c r="Q22566" s="30"/>
    </row>
    <row r="22567" spans="17:17">
      <c r="Q22567" s="30"/>
    </row>
    <row r="22568" spans="17:17">
      <c r="Q22568" s="30"/>
    </row>
    <row r="22569" spans="17:17">
      <c r="Q22569" s="30"/>
    </row>
    <row r="22570" spans="17:17">
      <c r="Q22570" s="30"/>
    </row>
    <row r="22571" spans="17:17">
      <c r="Q22571" s="30"/>
    </row>
    <row r="22572" spans="17:17">
      <c r="Q22572" s="30"/>
    </row>
    <row r="22573" spans="17:17">
      <c r="Q22573" s="30"/>
    </row>
    <row r="22574" spans="17:17">
      <c r="Q22574" s="30"/>
    </row>
    <row r="22575" spans="17:17">
      <c r="Q22575" s="30"/>
    </row>
    <row r="22576" spans="17:17">
      <c r="Q22576" s="30"/>
    </row>
    <row r="22577" spans="17:17">
      <c r="Q22577" s="30"/>
    </row>
    <row r="22578" spans="17:17">
      <c r="Q22578" s="30"/>
    </row>
    <row r="22579" spans="17:17">
      <c r="Q22579" s="30"/>
    </row>
    <row r="22580" spans="17:17">
      <c r="Q22580" s="30"/>
    </row>
    <row r="22581" spans="17:17">
      <c r="Q22581" s="30"/>
    </row>
    <row r="22582" spans="17:17">
      <c r="Q22582" s="30"/>
    </row>
    <row r="22583" spans="17:17">
      <c r="Q22583" s="30"/>
    </row>
    <row r="22584" spans="17:17">
      <c r="Q22584" s="30"/>
    </row>
    <row r="22585" spans="17:17">
      <c r="Q22585" s="30"/>
    </row>
    <row r="22586" spans="17:17">
      <c r="Q22586" s="30"/>
    </row>
    <row r="22587" spans="17:17">
      <c r="Q22587" s="30"/>
    </row>
    <row r="22588" spans="17:17">
      <c r="Q22588" s="30"/>
    </row>
    <row r="22589" spans="17:17">
      <c r="Q22589" s="30"/>
    </row>
    <row r="22590" spans="17:17">
      <c r="Q22590" s="30"/>
    </row>
    <row r="22591" spans="17:17">
      <c r="Q22591" s="30"/>
    </row>
    <row r="22592" spans="17:17">
      <c r="Q22592" s="30"/>
    </row>
    <row r="22593" spans="17:17">
      <c r="Q22593" s="30"/>
    </row>
    <row r="22594" spans="17:17">
      <c r="Q22594" s="30"/>
    </row>
    <row r="22595" spans="17:17">
      <c r="Q22595" s="30"/>
    </row>
    <row r="22596" spans="17:17">
      <c r="Q22596" s="30"/>
    </row>
    <row r="22597" spans="17:17">
      <c r="Q22597" s="30"/>
    </row>
    <row r="22598" spans="17:17">
      <c r="Q22598" s="30"/>
    </row>
    <row r="22599" spans="17:17">
      <c r="Q22599" s="30"/>
    </row>
    <row r="22600" spans="17:17">
      <c r="Q22600" s="30"/>
    </row>
    <row r="22601" spans="17:17">
      <c r="Q22601" s="30"/>
    </row>
    <row r="22602" spans="17:17">
      <c r="Q22602" s="30"/>
    </row>
    <row r="22603" spans="17:17">
      <c r="Q22603" s="30"/>
    </row>
    <row r="22604" spans="17:17">
      <c r="Q22604" s="30"/>
    </row>
    <row r="22605" spans="17:17">
      <c r="Q22605" s="30"/>
    </row>
    <row r="22606" spans="17:17">
      <c r="Q22606" s="30"/>
    </row>
    <row r="22607" spans="17:17">
      <c r="Q22607" s="30"/>
    </row>
    <row r="22608" spans="17:17">
      <c r="Q22608" s="30"/>
    </row>
    <row r="22609" spans="17:17">
      <c r="Q22609" s="30"/>
    </row>
    <row r="22610" spans="17:17">
      <c r="Q22610" s="30"/>
    </row>
    <row r="22611" spans="17:17">
      <c r="Q22611" s="30"/>
    </row>
    <row r="22612" spans="17:17">
      <c r="Q22612" s="30"/>
    </row>
    <row r="22613" spans="17:17">
      <c r="Q22613" s="30"/>
    </row>
    <row r="22614" spans="17:17">
      <c r="Q22614" s="30"/>
    </row>
    <row r="22615" spans="17:17">
      <c r="Q22615" s="30"/>
    </row>
    <row r="22616" spans="17:17">
      <c r="Q22616" s="30"/>
    </row>
    <row r="22617" spans="17:17">
      <c r="Q22617" s="30"/>
    </row>
    <row r="22618" spans="17:17">
      <c r="Q22618" s="30"/>
    </row>
    <row r="22619" spans="17:17">
      <c r="Q22619" s="30"/>
    </row>
    <row r="22620" spans="17:17">
      <c r="Q22620" s="30"/>
    </row>
    <row r="22621" spans="17:17">
      <c r="Q22621" s="30"/>
    </row>
    <row r="22622" spans="17:17">
      <c r="Q22622" s="30"/>
    </row>
    <row r="22623" spans="17:17">
      <c r="Q22623" s="30"/>
    </row>
    <row r="22624" spans="17:17">
      <c r="Q22624" s="30"/>
    </row>
    <row r="22625" spans="17:17">
      <c r="Q22625" s="30"/>
    </row>
    <row r="22626" spans="17:17">
      <c r="Q22626" s="30"/>
    </row>
    <row r="22627" spans="17:17">
      <c r="Q22627" s="30"/>
    </row>
    <row r="22628" spans="17:17">
      <c r="Q22628" s="30"/>
    </row>
    <row r="22629" spans="17:17">
      <c r="Q22629" s="30"/>
    </row>
    <row r="22630" spans="17:17">
      <c r="Q22630" s="30"/>
    </row>
    <row r="22631" spans="17:17">
      <c r="Q22631" s="30"/>
    </row>
    <row r="22632" spans="17:17">
      <c r="Q22632" s="30"/>
    </row>
    <row r="22633" spans="17:17">
      <c r="Q22633" s="30"/>
    </row>
    <row r="22634" spans="17:17">
      <c r="Q22634" s="30"/>
    </row>
    <row r="22635" spans="17:17">
      <c r="Q22635" s="30"/>
    </row>
    <row r="22636" spans="17:17">
      <c r="Q22636" s="30"/>
    </row>
    <row r="22637" spans="17:17">
      <c r="Q22637" s="30"/>
    </row>
    <row r="22638" spans="17:17">
      <c r="Q22638" s="30"/>
    </row>
    <row r="22639" spans="17:17">
      <c r="Q22639" s="30"/>
    </row>
    <row r="22640" spans="17:17">
      <c r="Q22640" s="30"/>
    </row>
    <row r="22641" spans="17:17">
      <c r="Q22641" s="30"/>
    </row>
    <row r="22642" spans="17:17">
      <c r="Q22642" s="30"/>
    </row>
    <row r="22643" spans="17:17">
      <c r="Q22643" s="30"/>
    </row>
    <row r="22644" spans="17:17">
      <c r="Q22644" s="30"/>
    </row>
    <row r="22645" spans="17:17">
      <c r="Q22645" s="30"/>
    </row>
    <row r="22646" spans="17:17">
      <c r="Q22646" s="30"/>
    </row>
    <row r="22647" spans="17:17">
      <c r="Q22647" s="30"/>
    </row>
    <row r="22648" spans="17:17">
      <c r="Q22648" s="30"/>
    </row>
    <row r="22649" spans="17:17">
      <c r="Q22649" s="30"/>
    </row>
    <row r="22650" spans="17:17">
      <c r="Q22650" s="30"/>
    </row>
    <row r="22651" spans="17:17">
      <c r="Q22651" s="30"/>
    </row>
    <row r="22652" spans="17:17">
      <c r="Q22652" s="30"/>
    </row>
    <row r="22653" spans="17:17">
      <c r="Q22653" s="30"/>
    </row>
    <row r="22654" spans="17:17">
      <c r="Q22654" s="30"/>
    </row>
    <row r="22655" spans="17:17">
      <c r="Q22655" s="30"/>
    </row>
    <row r="22656" spans="17:17">
      <c r="Q22656" s="30"/>
    </row>
    <row r="22657" spans="17:17">
      <c r="Q22657" s="30"/>
    </row>
    <row r="22658" spans="17:17">
      <c r="Q22658" s="30"/>
    </row>
    <row r="22659" spans="17:17">
      <c r="Q22659" s="30"/>
    </row>
    <row r="22660" spans="17:17">
      <c r="Q22660" s="30"/>
    </row>
    <row r="22661" spans="17:17">
      <c r="Q22661" s="30"/>
    </row>
    <row r="22662" spans="17:17">
      <c r="Q22662" s="30"/>
    </row>
    <row r="22663" spans="17:17">
      <c r="Q22663" s="30"/>
    </row>
    <row r="22664" spans="17:17">
      <c r="Q22664" s="30"/>
    </row>
    <row r="22665" spans="17:17">
      <c r="Q22665" s="30"/>
    </row>
    <row r="22666" spans="17:17">
      <c r="Q22666" s="30"/>
    </row>
    <row r="22667" spans="17:17">
      <c r="Q22667" s="30"/>
    </row>
    <row r="22668" spans="17:17">
      <c r="Q22668" s="30"/>
    </row>
    <row r="22669" spans="17:17">
      <c r="Q22669" s="30"/>
    </row>
    <row r="22670" spans="17:17">
      <c r="Q22670" s="30"/>
    </row>
    <row r="22671" spans="17:17">
      <c r="Q22671" s="30"/>
    </row>
    <row r="22672" spans="17:17">
      <c r="Q22672" s="30"/>
    </row>
    <row r="22673" spans="17:17">
      <c r="Q22673" s="30"/>
    </row>
    <row r="22674" spans="17:17">
      <c r="Q22674" s="30"/>
    </row>
    <row r="22675" spans="17:17">
      <c r="Q22675" s="30"/>
    </row>
    <row r="22676" spans="17:17">
      <c r="Q22676" s="30"/>
    </row>
    <row r="22677" spans="17:17">
      <c r="Q22677" s="30"/>
    </row>
    <row r="22678" spans="17:17">
      <c r="Q22678" s="30"/>
    </row>
    <row r="22679" spans="17:17">
      <c r="Q22679" s="30"/>
    </row>
    <row r="22680" spans="17:17">
      <c r="Q22680" s="30"/>
    </row>
    <row r="22681" spans="17:17">
      <c r="Q22681" s="30"/>
    </row>
    <row r="22682" spans="17:17">
      <c r="Q22682" s="30"/>
    </row>
    <row r="22683" spans="17:17">
      <c r="Q22683" s="30"/>
    </row>
    <row r="22684" spans="17:17">
      <c r="Q22684" s="30"/>
    </row>
    <row r="22685" spans="17:17">
      <c r="Q22685" s="30"/>
    </row>
    <row r="22686" spans="17:17">
      <c r="Q22686" s="30"/>
    </row>
    <row r="22687" spans="17:17">
      <c r="Q22687" s="30"/>
    </row>
    <row r="22688" spans="17:17">
      <c r="Q22688" s="30"/>
    </row>
    <row r="22689" spans="17:17">
      <c r="Q22689" s="30"/>
    </row>
    <row r="22690" spans="17:17">
      <c r="Q22690" s="30"/>
    </row>
    <row r="22691" spans="17:17">
      <c r="Q22691" s="30"/>
    </row>
    <row r="22692" spans="17:17">
      <c r="Q22692" s="30"/>
    </row>
    <row r="22693" spans="17:17">
      <c r="Q22693" s="30"/>
    </row>
    <row r="22694" spans="17:17">
      <c r="Q22694" s="30"/>
    </row>
    <row r="22695" spans="17:17">
      <c r="Q22695" s="30"/>
    </row>
    <row r="22696" spans="17:17">
      <c r="Q22696" s="30"/>
    </row>
    <row r="22697" spans="17:17">
      <c r="Q22697" s="30"/>
    </row>
    <row r="22698" spans="17:17">
      <c r="Q22698" s="30"/>
    </row>
    <row r="22699" spans="17:17">
      <c r="Q22699" s="30"/>
    </row>
    <row r="22700" spans="17:17">
      <c r="Q22700" s="30"/>
    </row>
    <row r="22701" spans="17:17">
      <c r="Q22701" s="30"/>
    </row>
    <row r="22702" spans="17:17">
      <c r="Q22702" s="30"/>
    </row>
    <row r="22703" spans="17:17">
      <c r="Q22703" s="30"/>
    </row>
    <row r="22704" spans="17:17">
      <c r="Q22704" s="30"/>
    </row>
    <row r="22705" spans="17:17">
      <c r="Q22705" s="30"/>
    </row>
    <row r="22706" spans="17:17">
      <c r="Q22706" s="30"/>
    </row>
    <row r="22707" spans="17:17">
      <c r="Q22707" s="30"/>
    </row>
    <row r="22708" spans="17:17">
      <c r="Q22708" s="30"/>
    </row>
    <row r="22709" spans="17:17">
      <c r="Q22709" s="30"/>
    </row>
    <row r="22710" spans="17:17">
      <c r="Q22710" s="30"/>
    </row>
    <row r="22711" spans="17:17">
      <c r="Q22711" s="30"/>
    </row>
    <row r="22712" spans="17:17">
      <c r="Q22712" s="30"/>
    </row>
    <row r="22713" spans="17:17">
      <c r="Q22713" s="30"/>
    </row>
    <row r="22714" spans="17:17">
      <c r="Q22714" s="30"/>
    </row>
    <row r="22715" spans="17:17">
      <c r="Q22715" s="30"/>
    </row>
    <row r="22716" spans="17:17">
      <c r="Q22716" s="30"/>
    </row>
    <row r="22717" spans="17:17">
      <c r="Q22717" s="30"/>
    </row>
    <row r="22718" spans="17:17">
      <c r="Q22718" s="30"/>
    </row>
    <row r="22719" spans="17:17">
      <c r="Q22719" s="30"/>
    </row>
    <row r="22720" spans="17:17">
      <c r="Q22720" s="30"/>
    </row>
    <row r="22721" spans="17:17">
      <c r="Q22721" s="30"/>
    </row>
    <row r="22722" spans="17:17">
      <c r="Q22722" s="30"/>
    </row>
    <row r="22723" spans="17:17">
      <c r="Q22723" s="30"/>
    </row>
    <row r="22724" spans="17:17">
      <c r="Q22724" s="30"/>
    </row>
    <row r="22725" spans="17:17">
      <c r="Q22725" s="30"/>
    </row>
    <row r="22726" spans="17:17">
      <c r="Q22726" s="30"/>
    </row>
    <row r="22727" spans="17:17">
      <c r="Q22727" s="30"/>
    </row>
    <row r="22728" spans="17:17">
      <c r="Q22728" s="30"/>
    </row>
    <row r="22729" spans="17:17">
      <c r="Q22729" s="30"/>
    </row>
    <row r="22730" spans="17:17">
      <c r="Q22730" s="30"/>
    </row>
    <row r="22731" spans="17:17">
      <c r="Q22731" s="30"/>
    </row>
    <row r="22732" spans="17:17">
      <c r="Q22732" s="30"/>
    </row>
    <row r="22733" spans="17:17">
      <c r="Q22733" s="30"/>
    </row>
    <row r="22734" spans="17:17">
      <c r="Q22734" s="30"/>
    </row>
    <row r="22735" spans="17:17">
      <c r="Q22735" s="30"/>
    </row>
    <row r="22736" spans="17:17">
      <c r="Q22736" s="30"/>
    </row>
    <row r="22737" spans="17:17">
      <c r="Q22737" s="30"/>
    </row>
    <row r="22738" spans="17:17">
      <c r="Q22738" s="30"/>
    </row>
    <row r="22739" spans="17:17">
      <c r="Q22739" s="30"/>
    </row>
    <row r="22740" spans="17:17">
      <c r="Q22740" s="30"/>
    </row>
    <row r="22741" spans="17:17">
      <c r="Q22741" s="30"/>
    </row>
    <row r="22742" spans="17:17">
      <c r="Q22742" s="30"/>
    </row>
    <row r="22743" spans="17:17">
      <c r="Q22743" s="30"/>
    </row>
    <row r="22744" spans="17:17">
      <c r="Q22744" s="30"/>
    </row>
    <row r="22745" spans="17:17">
      <c r="Q22745" s="30"/>
    </row>
    <row r="22746" spans="17:17">
      <c r="Q22746" s="30"/>
    </row>
    <row r="22747" spans="17:17">
      <c r="Q22747" s="30"/>
    </row>
    <row r="22748" spans="17:17">
      <c r="Q22748" s="30"/>
    </row>
    <row r="22749" spans="17:17">
      <c r="Q22749" s="30"/>
    </row>
    <row r="22750" spans="17:17">
      <c r="Q22750" s="30"/>
    </row>
    <row r="22751" spans="17:17">
      <c r="Q22751" s="30"/>
    </row>
    <row r="22752" spans="17:17">
      <c r="Q22752" s="30"/>
    </row>
    <row r="22753" spans="17:17">
      <c r="Q22753" s="30"/>
    </row>
    <row r="22754" spans="17:17">
      <c r="Q22754" s="30"/>
    </row>
    <row r="22755" spans="17:17">
      <c r="Q22755" s="30"/>
    </row>
    <row r="22756" spans="17:17">
      <c r="Q22756" s="30"/>
    </row>
    <row r="22757" spans="17:17">
      <c r="Q22757" s="30"/>
    </row>
    <row r="22758" spans="17:17">
      <c r="Q22758" s="30"/>
    </row>
    <row r="22759" spans="17:17">
      <c r="Q22759" s="30"/>
    </row>
    <row r="22760" spans="17:17">
      <c r="Q22760" s="30"/>
    </row>
    <row r="22761" spans="17:17">
      <c r="Q22761" s="30"/>
    </row>
    <row r="22762" spans="17:17">
      <c r="Q22762" s="30"/>
    </row>
    <row r="22763" spans="17:17">
      <c r="Q22763" s="30"/>
    </row>
    <row r="22764" spans="17:17">
      <c r="Q22764" s="30"/>
    </row>
    <row r="22765" spans="17:17">
      <c r="Q22765" s="30"/>
    </row>
    <row r="22766" spans="17:17">
      <c r="Q22766" s="30"/>
    </row>
    <row r="22767" spans="17:17">
      <c r="Q22767" s="30"/>
    </row>
    <row r="22768" spans="17:17">
      <c r="Q22768" s="30"/>
    </row>
    <row r="22769" spans="17:17">
      <c r="Q22769" s="30"/>
    </row>
    <row r="22770" spans="17:17">
      <c r="Q22770" s="30"/>
    </row>
    <row r="22771" spans="17:17">
      <c r="Q22771" s="30"/>
    </row>
    <row r="22772" spans="17:17">
      <c r="Q22772" s="30"/>
    </row>
    <row r="22773" spans="17:17">
      <c r="Q22773" s="30"/>
    </row>
    <row r="22774" spans="17:17">
      <c r="Q22774" s="30"/>
    </row>
    <row r="22775" spans="17:17">
      <c r="Q22775" s="30"/>
    </row>
    <row r="22776" spans="17:17">
      <c r="Q22776" s="30"/>
    </row>
    <row r="22777" spans="17:17">
      <c r="Q22777" s="30"/>
    </row>
    <row r="22778" spans="17:17">
      <c r="Q22778" s="30"/>
    </row>
    <row r="22779" spans="17:17">
      <c r="Q22779" s="30"/>
    </row>
    <row r="22780" spans="17:17">
      <c r="Q22780" s="30"/>
    </row>
    <row r="22781" spans="17:17">
      <c r="Q22781" s="30"/>
    </row>
    <row r="22782" spans="17:17">
      <c r="Q22782" s="30"/>
    </row>
    <row r="22783" spans="17:17">
      <c r="Q22783" s="30"/>
    </row>
    <row r="22784" spans="17:17">
      <c r="Q22784" s="30"/>
    </row>
    <row r="22785" spans="17:17">
      <c r="Q22785" s="30"/>
    </row>
    <row r="22786" spans="17:17">
      <c r="Q22786" s="30"/>
    </row>
    <row r="22787" spans="17:17">
      <c r="Q22787" s="30"/>
    </row>
    <row r="22788" spans="17:17">
      <c r="Q22788" s="30"/>
    </row>
    <row r="22789" spans="17:17">
      <c r="Q22789" s="30"/>
    </row>
    <row r="22790" spans="17:17">
      <c r="Q22790" s="30"/>
    </row>
    <row r="22791" spans="17:17">
      <c r="Q22791" s="30"/>
    </row>
    <row r="22792" spans="17:17">
      <c r="Q22792" s="30"/>
    </row>
    <row r="22793" spans="17:17">
      <c r="Q22793" s="30"/>
    </row>
    <row r="22794" spans="17:17">
      <c r="Q22794" s="30"/>
    </row>
    <row r="22795" spans="17:17">
      <c r="Q22795" s="30"/>
    </row>
    <row r="22796" spans="17:17">
      <c r="Q22796" s="30"/>
    </row>
    <row r="22797" spans="17:17">
      <c r="Q22797" s="30"/>
    </row>
    <row r="22798" spans="17:17">
      <c r="Q22798" s="30"/>
    </row>
    <row r="22799" spans="17:17">
      <c r="Q22799" s="30"/>
    </row>
    <row r="22800" spans="17:17">
      <c r="Q22800" s="30"/>
    </row>
    <row r="22801" spans="17:17">
      <c r="Q22801" s="30"/>
    </row>
    <row r="22802" spans="17:17">
      <c r="Q22802" s="30"/>
    </row>
    <row r="22803" spans="17:17">
      <c r="Q22803" s="30"/>
    </row>
    <row r="22804" spans="17:17">
      <c r="Q22804" s="30"/>
    </row>
    <row r="22805" spans="17:17">
      <c r="Q22805" s="30"/>
    </row>
    <row r="22806" spans="17:17">
      <c r="Q22806" s="30"/>
    </row>
    <row r="22807" spans="17:17">
      <c r="Q22807" s="30"/>
    </row>
    <row r="22808" spans="17:17">
      <c r="Q22808" s="30"/>
    </row>
    <row r="22809" spans="17:17">
      <c r="Q22809" s="30"/>
    </row>
    <row r="22810" spans="17:17">
      <c r="Q22810" s="30"/>
    </row>
    <row r="22811" spans="17:17">
      <c r="Q22811" s="30"/>
    </row>
    <row r="22812" spans="17:17">
      <c r="Q22812" s="30"/>
    </row>
    <row r="22813" spans="17:17">
      <c r="Q22813" s="30"/>
    </row>
    <row r="22814" spans="17:17">
      <c r="Q22814" s="30"/>
    </row>
    <row r="22815" spans="17:17">
      <c r="Q22815" s="30"/>
    </row>
    <row r="22816" spans="17:17">
      <c r="Q22816" s="30"/>
    </row>
    <row r="22817" spans="17:17">
      <c r="Q22817" s="30"/>
    </row>
    <row r="22818" spans="17:17">
      <c r="Q22818" s="30"/>
    </row>
    <row r="22819" spans="17:17">
      <c r="Q22819" s="30"/>
    </row>
    <row r="22820" spans="17:17">
      <c r="Q22820" s="30"/>
    </row>
    <row r="22821" spans="17:17">
      <c r="Q22821" s="30"/>
    </row>
    <row r="22822" spans="17:17">
      <c r="Q22822" s="30"/>
    </row>
    <row r="22823" spans="17:17">
      <c r="Q22823" s="30"/>
    </row>
    <row r="22824" spans="17:17">
      <c r="Q22824" s="30"/>
    </row>
    <row r="22825" spans="17:17">
      <c r="Q22825" s="30"/>
    </row>
    <row r="22826" spans="17:17">
      <c r="Q22826" s="30"/>
    </row>
    <row r="22827" spans="17:17">
      <c r="Q22827" s="30"/>
    </row>
    <row r="22828" spans="17:17">
      <c r="Q22828" s="30"/>
    </row>
    <row r="22829" spans="17:17">
      <c r="Q22829" s="30"/>
    </row>
    <row r="22830" spans="17:17">
      <c r="Q22830" s="30"/>
    </row>
    <row r="22831" spans="17:17">
      <c r="Q22831" s="30"/>
    </row>
    <row r="22832" spans="17:17">
      <c r="Q22832" s="30"/>
    </row>
    <row r="22833" spans="17:17">
      <c r="Q22833" s="30"/>
    </row>
    <row r="22834" spans="17:17">
      <c r="Q22834" s="30"/>
    </row>
    <row r="22835" spans="17:17">
      <c r="Q22835" s="30"/>
    </row>
    <row r="22836" spans="17:17">
      <c r="Q22836" s="30"/>
    </row>
    <row r="22837" spans="17:17">
      <c r="Q22837" s="30"/>
    </row>
    <row r="22838" spans="17:17">
      <c r="Q22838" s="30"/>
    </row>
    <row r="22839" spans="17:17">
      <c r="Q22839" s="30"/>
    </row>
    <row r="22840" spans="17:17">
      <c r="Q22840" s="30"/>
    </row>
    <row r="22841" spans="17:17">
      <c r="Q22841" s="30"/>
    </row>
    <row r="22842" spans="17:17">
      <c r="Q22842" s="30"/>
    </row>
    <row r="22843" spans="17:17">
      <c r="Q22843" s="30"/>
    </row>
    <row r="22844" spans="17:17">
      <c r="Q22844" s="30"/>
    </row>
    <row r="22845" spans="17:17">
      <c r="Q22845" s="30"/>
    </row>
    <row r="22846" spans="17:17">
      <c r="Q22846" s="30"/>
    </row>
    <row r="22847" spans="17:17">
      <c r="Q22847" s="30"/>
    </row>
    <row r="22848" spans="17:17">
      <c r="Q22848" s="30"/>
    </row>
    <row r="22849" spans="17:17">
      <c r="Q22849" s="30"/>
    </row>
    <row r="22850" spans="17:17">
      <c r="Q22850" s="30"/>
    </row>
    <row r="22851" spans="17:17">
      <c r="Q22851" s="30"/>
    </row>
    <row r="22852" spans="17:17">
      <c r="Q22852" s="30"/>
    </row>
    <row r="22853" spans="17:17">
      <c r="Q22853" s="30"/>
    </row>
    <row r="22854" spans="17:17">
      <c r="Q22854" s="30"/>
    </row>
    <row r="22855" spans="17:17">
      <c r="Q22855" s="30"/>
    </row>
    <row r="22856" spans="17:17">
      <c r="Q22856" s="30"/>
    </row>
    <row r="22857" spans="17:17">
      <c r="Q22857" s="30"/>
    </row>
    <row r="22858" spans="17:17">
      <c r="Q22858" s="30"/>
    </row>
    <row r="22859" spans="17:17">
      <c r="Q22859" s="30"/>
    </row>
    <row r="22860" spans="17:17">
      <c r="Q22860" s="30"/>
    </row>
    <row r="22861" spans="17:17">
      <c r="Q22861" s="30"/>
    </row>
    <row r="22862" spans="17:17">
      <c r="Q22862" s="30"/>
    </row>
    <row r="22863" spans="17:17">
      <c r="Q22863" s="30"/>
    </row>
    <row r="22864" spans="17:17">
      <c r="Q22864" s="30"/>
    </row>
    <row r="22865" spans="17:17">
      <c r="Q22865" s="30"/>
    </row>
    <row r="22866" spans="17:17">
      <c r="Q22866" s="30"/>
    </row>
    <row r="22867" spans="17:17">
      <c r="Q22867" s="30"/>
    </row>
    <row r="22868" spans="17:17">
      <c r="Q22868" s="30"/>
    </row>
    <row r="22869" spans="17:17">
      <c r="Q22869" s="30"/>
    </row>
    <row r="22870" spans="17:17">
      <c r="Q22870" s="30"/>
    </row>
    <row r="22871" spans="17:17">
      <c r="Q22871" s="30"/>
    </row>
    <row r="22872" spans="17:17">
      <c r="Q22872" s="30"/>
    </row>
    <row r="22873" spans="17:17">
      <c r="Q22873" s="30"/>
    </row>
    <row r="22874" spans="17:17">
      <c r="Q22874" s="30"/>
    </row>
    <row r="22875" spans="17:17">
      <c r="Q22875" s="30"/>
    </row>
    <row r="22876" spans="17:17">
      <c r="Q22876" s="30"/>
    </row>
    <row r="22877" spans="17:17">
      <c r="Q22877" s="30"/>
    </row>
    <row r="22878" spans="17:17">
      <c r="Q22878" s="30"/>
    </row>
    <row r="22879" spans="17:17">
      <c r="Q22879" s="30"/>
    </row>
    <row r="22880" spans="17:17">
      <c r="Q22880" s="30"/>
    </row>
    <row r="22881" spans="17:17">
      <c r="Q22881" s="30"/>
    </row>
    <row r="22882" spans="17:17">
      <c r="Q22882" s="30"/>
    </row>
    <row r="22883" spans="17:17">
      <c r="Q22883" s="30"/>
    </row>
    <row r="22884" spans="17:17">
      <c r="Q22884" s="30"/>
    </row>
    <row r="22885" spans="17:17">
      <c r="Q22885" s="30"/>
    </row>
    <row r="22886" spans="17:17">
      <c r="Q22886" s="30"/>
    </row>
    <row r="22887" spans="17:17">
      <c r="Q22887" s="30"/>
    </row>
    <row r="22888" spans="17:17">
      <c r="Q22888" s="30"/>
    </row>
    <row r="22889" spans="17:17">
      <c r="Q22889" s="30"/>
    </row>
    <row r="22890" spans="17:17">
      <c r="Q22890" s="30"/>
    </row>
    <row r="22891" spans="17:17">
      <c r="Q22891" s="30"/>
    </row>
    <row r="22892" spans="17:17">
      <c r="Q22892" s="30"/>
    </row>
    <row r="22893" spans="17:17">
      <c r="Q22893" s="30"/>
    </row>
    <row r="22894" spans="17:17">
      <c r="Q22894" s="30"/>
    </row>
    <row r="22895" spans="17:17">
      <c r="Q22895" s="30"/>
    </row>
    <row r="22896" spans="17:17">
      <c r="Q22896" s="30"/>
    </row>
    <row r="22897" spans="17:17">
      <c r="Q22897" s="30"/>
    </row>
    <row r="22898" spans="17:17">
      <c r="Q22898" s="30"/>
    </row>
    <row r="22899" spans="17:17">
      <c r="Q22899" s="30"/>
    </row>
    <row r="22900" spans="17:17">
      <c r="Q22900" s="30"/>
    </row>
    <row r="22901" spans="17:17">
      <c r="Q22901" s="30"/>
    </row>
    <row r="22902" spans="17:17">
      <c r="Q22902" s="30"/>
    </row>
    <row r="22903" spans="17:17">
      <c r="Q22903" s="30"/>
    </row>
    <row r="22904" spans="17:17">
      <c r="Q22904" s="30"/>
    </row>
    <row r="22905" spans="17:17">
      <c r="Q22905" s="30"/>
    </row>
    <row r="22906" spans="17:17">
      <c r="Q22906" s="30"/>
    </row>
    <row r="22907" spans="17:17">
      <c r="Q22907" s="30"/>
    </row>
    <row r="22908" spans="17:17">
      <c r="Q22908" s="30"/>
    </row>
    <row r="22909" spans="17:17">
      <c r="Q22909" s="30"/>
    </row>
    <row r="22910" spans="17:17">
      <c r="Q22910" s="30"/>
    </row>
    <row r="22911" spans="17:17">
      <c r="Q22911" s="30"/>
    </row>
    <row r="22912" spans="17:17">
      <c r="Q22912" s="30"/>
    </row>
    <row r="22913" spans="17:17">
      <c r="Q22913" s="30"/>
    </row>
    <row r="22914" spans="17:17">
      <c r="Q22914" s="30"/>
    </row>
    <row r="22915" spans="17:17">
      <c r="Q22915" s="30"/>
    </row>
    <row r="22916" spans="17:17">
      <c r="Q22916" s="30"/>
    </row>
    <row r="22917" spans="17:17">
      <c r="Q22917" s="30"/>
    </row>
    <row r="22918" spans="17:17">
      <c r="Q22918" s="30"/>
    </row>
    <row r="22919" spans="17:17">
      <c r="Q22919" s="30"/>
    </row>
    <row r="22920" spans="17:17">
      <c r="Q22920" s="30"/>
    </row>
    <row r="22921" spans="17:17">
      <c r="Q22921" s="30"/>
    </row>
    <row r="22922" spans="17:17">
      <c r="Q22922" s="30"/>
    </row>
    <row r="22923" spans="17:17">
      <c r="Q22923" s="30"/>
    </row>
    <row r="22924" spans="17:17">
      <c r="Q22924" s="30"/>
    </row>
    <row r="22925" spans="17:17">
      <c r="Q22925" s="30"/>
    </row>
    <row r="22926" spans="17:17">
      <c r="Q22926" s="30"/>
    </row>
    <row r="22927" spans="17:17">
      <c r="Q22927" s="30"/>
    </row>
    <row r="22928" spans="17:17">
      <c r="Q22928" s="30"/>
    </row>
    <row r="22929" spans="17:17">
      <c r="Q22929" s="30"/>
    </row>
    <row r="22930" spans="17:17">
      <c r="Q22930" s="30"/>
    </row>
    <row r="22931" spans="17:17">
      <c r="Q22931" s="30"/>
    </row>
    <row r="22932" spans="17:17">
      <c r="Q22932" s="30"/>
    </row>
    <row r="22933" spans="17:17">
      <c r="Q22933" s="30"/>
    </row>
    <row r="22934" spans="17:17">
      <c r="Q22934" s="30"/>
    </row>
    <row r="22935" spans="17:17">
      <c r="Q22935" s="30"/>
    </row>
    <row r="22936" spans="17:17">
      <c r="Q22936" s="30"/>
    </row>
    <row r="22937" spans="17:17">
      <c r="Q22937" s="30"/>
    </row>
    <row r="22938" spans="17:17">
      <c r="Q22938" s="30"/>
    </row>
    <row r="22939" spans="17:17">
      <c r="Q22939" s="30"/>
    </row>
    <row r="22940" spans="17:17">
      <c r="Q22940" s="30"/>
    </row>
    <row r="22941" spans="17:17">
      <c r="Q22941" s="30"/>
    </row>
    <row r="22942" spans="17:17">
      <c r="Q22942" s="30"/>
    </row>
    <row r="22943" spans="17:17">
      <c r="Q22943" s="30"/>
    </row>
    <row r="22944" spans="17:17">
      <c r="Q22944" s="30"/>
    </row>
    <row r="22945" spans="17:17">
      <c r="Q22945" s="30"/>
    </row>
    <row r="22946" spans="17:17">
      <c r="Q22946" s="30"/>
    </row>
    <row r="22947" spans="17:17">
      <c r="Q22947" s="30"/>
    </row>
    <row r="22948" spans="17:17">
      <c r="Q22948" s="30"/>
    </row>
    <row r="22949" spans="17:17">
      <c r="Q22949" s="30"/>
    </row>
    <row r="22950" spans="17:17">
      <c r="Q22950" s="30"/>
    </row>
    <row r="22951" spans="17:17">
      <c r="Q22951" s="30"/>
    </row>
    <row r="22952" spans="17:17">
      <c r="Q22952" s="30"/>
    </row>
    <row r="22953" spans="17:17">
      <c r="Q22953" s="30"/>
    </row>
    <row r="22954" spans="17:17">
      <c r="Q22954" s="30"/>
    </row>
    <row r="22955" spans="17:17">
      <c r="Q22955" s="30"/>
    </row>
    <row r="22956" spans="17:17">
      <c r="Q22956" s="30"/>
    </row>
    <row r="22957" spans="17:17">
      <c r="Q22957" s="30"/>
    </row>
    <row r="22958" spans="17:17">
      <c r="Q22958" s="30"/>
    </row>
    <row r="22959" spans="17:17">
      <c r="Q22959" s="30"/>
    </row>
    <row r="22960" spans="17:17">
      <c r="Q22960" s="30"/>
    </row>
    <row r="22961" spans="17:17">
      <c r="Q22961" s="30"/>
    </row>
    <row r="22962" spans="17:17">
      <c r="Q22962" s="30"/>
    </row>
    <row r="22963" spans="17:17">
      <c r="Q22963" s="30"/>
    </row>
    <row r="22964" spans="17:17">
      <c r="Q22964" s="30"/>
    </row>
    <row r="22965" spans="17:17">
      <c r="Q22965" s="30"/>
    </row>
    <row r="22966" spans="17:17">
      <c r="Q22966" s="30"/>
    </row>
    <row r="22967" spans="17:17">
      <c r="Q22967" s="30"/>
    </row>
    <row r="22968" spans="17:17">
      <c r="Q22968" s="30"/>
    </row>
    <row r="22969" spans="17:17">
      <c r="Q22969" s="30"/>
    </row>
    <row r="22970" spans="17:17">
      <c r="Q22970" s="30"/>
    </row>
    <row r="22971" spans="17:17">
      <c r="Q22971" s="30"/>
    </row>
    <row r="22972" spans="17:17">
      <c r="Q22972" s="30"/>
    </row>
    <row r="22973" spans="17:17">
      <c r="Q22973" s="30"/>
    </row>
    <row r="22974" spans="17:17">
      <c r="Q22974" s="30"/>
    </row>
    <row r="22975" spans="17:17">
      <c r="Q22975" s="30"/>
    </row>
    <row r="22976" spans="17:17">
      <c r="Q22976" s="30"/>
    </row>
    <row r="22977" spans="17:17">
      <c r="Q22977" s="30"/>
    </row>
    <row r="22978" spans="17:17">
      <c r="Q22978" s="30"/>
    </row>
    <row r="22979" spans="17:17">
      <c r="Q22979" s="30"/>
    </row>
    <row r="22980" spans="17:17">
      <c r="Q22980" s="30"/>
    </row>
    <row r="22981" spans="17:17">
      <c r="Q22981" s="30"/>
    </row>
    <row r="22982" spans="17:17">
      <c r="Q22982" s="30"/>
    </row>
    <row r="22983" spans="17:17">
      <c r="Q22983" s="30"/>
    </row>
    <row r="22984" spans="17:17">
      <c r="Q22984" s="30"/>
    </row>
    <row r="22985" spans="17:17">
      <c r="Q22985" s="30"/>
    </row>
    <row r="22986" spans="17:17">
      <c r="Q22986" s="30"/>
    </row>
    <row r="22987" spans="17:17">
      <c r="Q22987" s="30"/>
    </row>
    <row r="22988" spans="17:17">
      <c r="Q22988" s="30"/>
    </row>
    <row r="22989" spans="17:17">
      <c r="Q22989" s="30"/>
    </row>
    <row r="22990" spans="17:17">
      <c r="Q22990" s="30"/>
    </row>
    <row r="22991" spans="17:17">
      <c r="Q22991" s="30"/>
    </row>
    <row r="22992" spans="17:17">
      <c r="Q22992" s="30"/>
    </row>
    <row r="22993" spans="17:17">
      <c r="Q22993" s="30"/>
    </row>
    <row r="22994" spans="17:17">
      <c r="Q22994" s="30"/>
    </row>
    <row r="22995" spans="17:17">
      <c r="Q22995" s="30"/>
    </row>
    <row r="22996" spans="17:17">
      <c r="Q22996" s="30"/>
    </row>
    <row r="22997" spans="17:17">
      <c r="Q22997" s="30"/>
    </row>
    <row r="22998" spans="17:17">
      <c r="Q22998" s="30"/>
    </row>
    <row r="22999" spans="17:17">
      <c r="Q22999" s="30"/>
    </row>
    <row r="23000" spans="17:17">
      <c r="Q23000" s="30"/>
    </row>
    <row r="23001" spans="17:17">
      <c r="Q23001" s="30"/>
    </row>
    <row r="23002" spans="17:17">
      <c r="Q23002" s="30"/>
    </row>
    <row r="23003" spans="17:17">
      <c r="Q23003" s="30"/>
    </row>
    <row r="23004" spans="17:17">
      <c r="Q23004" s="30"/>
    </row>
    <row r="23005" spans="17:17">
      <c r="Q23005" s="30"/>
    </row>
    <row r="23006" spans="17:17">
      <c r="Q23006" s="30"/>
    </row>
    <row r="23007" spans="17:17">
      <c r="Q23007" s="30"/>
    </row>
    <row r="23008" spans="17:17">
      <c r="Q23008" s="30"/>
    </row>
    <row r="23009" spans="17:17">
      <c r="Q23009" s="30"/>
    </row>
    <row r="23010" spans="17:17">
      <c r="Q23010" s="30"/>
    </row>
    <row r="23011" spans="17:17">
      <c r="Q23011" s="30"/>
    </row>
    <row r="23012" spans="17:17">
      <c r="Q23012" s="30"/>
    </row>
    <row r="23013" spans="17:17">
      <c r="Q23013" s="30"/>
    </row>
    <row r="23014" spans="17:17">
      <c r="Q23014" s="30"/>
    </row>
    <row r="23015" spans="17:17">
      <c r="Q23015" s="30"/>
    </row>
    <row r="23016" spans="17:17">
      <c r="Q23016" s="30"/>
    </row>
    <row r="23017" spans="17:17">
      <c r="Q23017" s="30"/>
    </row>
    <row r="23018" spans="17:17">
      <c r="Q23018" s="30"/>
    </row>
    <row r="23019" spans="17:17">
      <c r="Q23019" s="30"/>
    </row>
    <row r="23020" spans="17:17">
      <c r="Q23020" s="30"/>
    </row>
    <row r="23021" spans="17:17">
      <c r="Q23021" s="30"/>
    </row>
    <row r="23022" spans="17:17">
      <c r="Q23022" s="30"/>
    </row>
    <row r="23023" spans="17:17">
      <c r="Q23023" s="30"/>
    </row>
    <row r="23024" spans="17:17">
      <c r="Q23024" s="30"/>
    </row>
    <row r="23025" spans="17:17">
      <c r="Q23025" s="30"/>
    </row>
    <row r="23026" spans="17:17">
      <c r="Q23026" s="30"/>
    </row>
    <row r="23027" spans="17:17">
      <c r="Q23027" s="30"/>
    </row>
    <row r="23028" spans="17:17">
      <c r="Q23028" s="30"/>
    </row>
    <row r="23029" spans="17:17">
      <c r="Q23029" s="30"/>
    </row>
    <row r="23030" spans="17:17">
      <c r="Q23030" s="30"/>
    </row>
    <row r="23031" spans="17:17">
      <c r="Q23031" s="30"/>
    </row>
    <row r="23032" spans="17:17">
      <c r="Q23032" s="30"/>
    </row>
    <row r="23033" spans="17:17">
      <c r="Q23033" s="30"/>
    </row>
    <row r="23034" spans="17:17">
      <c r="Q23034" s="30"/>
    </row>
    <row r="23035" spans="17:17">
      <c r="Q23035" s="30"/>
    </row>
    <row r="23036" spans="17:17">
      <c r="Q23036" s="30"/>
    </row>
    <row r="23037" spans="17:17">
      <c r="Q23037" s="30"/>
    </row>
    <row r="23038" spans="17:17">
      <c r="Q23038" s="30"/>
    </row>
    <row r="23039" spans="17:17">
      <c r="Q23039" s="30"/>
    </row>
    <row r="23040" spans="17:17">
      <c r="Q23040" s="30"/>
    </row>
    <row r="23041" spans="17:17">
      <c r="Q23041" s="30"/>
    </row>
    <row r="23042" spans="17:17">
      <c r="Q23042" s="30"/>
    </row>
    <row r="23043" spans="17:17">
      <c r="Q23043" s="30"/>
    </row>
    <row r="23044" spans="17:17">
      <c r="Q23044" s="30"/>
    </row>
    <row r="23045" spans="17:17">
      <c r="Q23045" s="30"/>
    </row>
    <row r="23046" spans="17:17">
      <c r="Q23046" s="30"/>
    </row>
    <row r="23047" spans="17:17">
      <c r="Q23047" s="30"/>
    </row>
    <row r="23048" spans="17:17">
      <c r="Q23048" s="30"/>
    </row>
    <row r="23049" spans="17:17">
      <c r="Q23049" s="30"/>
    </row>
    <row r="23050" spans="17:17">
      <c r="Q23050" s="30"/>
    </row>
    <row r="23051" spans="17:17">
      <c r="Q23051" s="30"/>
    </row>
    <row r="23052" spans="17:17">
      <c r="Q23052" s="30"/>
    </row>
    <row r="23053" spans="17:17">
      <c r="Q23053" s="30"/>
    </row>
    <row r="23054" spans="17:17">
      <c r="Q23054" s="30"/>
    </row>
    <row r="23055" spans="17:17">
      <c r="Q23055" s="30"/>
    </row>
    <row r="23056" spans="17:17">
      <c r="Q23056" s="30"/>
    </row>
    <row r="23057" spans="17:17">
      <c r="Q23057" s="30"/>
    </row>
    <row r="23058" spans="17:17">
      <c r="Q23058" s="30"/>
    </row>
    <row r="23059" spans="17:17">
      <c r="Q23059" s="30"/>
    </row>
    <row r="23060" spans="17:17">
      <c r="Q23060" s="30"/>
    </row>
    <row r="23061" spans="17:17">
      <c r="Q23061" s="30"/>
    </row>
    <row r="23062" spans="17:17">
      <c r="Q23062" s="30"/>
    </row>
    <row r="23063" spans="17:17">
      <c r="Q23063" s="30"/>
    </row>
    <row r="23064" spans="17:17">
      <c r="Q23064" s="30"/>
    </row>
    <row r="23065" spans="17:17">
      <c r="Q23065" s="30"/>
    </row>
    <row r="23066" spans="17:17">
      <c r="Q23066" s="30"/>
    </row>
    <row r="23067" spans="17:17">
      <c r="Q23067" s="30"/>
    </row>
    <row r="23068" spans="17:17">
      <c r="Q23068" s="30"/>
    </row>
    <row r="23069" spans="17:17">
      <c r="Q23069" s="30"/>
    </row>
    <row r="23070" spans="17:17">
      <c r="Q23070" s="30"/>
    </row>
    <row r="23071" spans="17:17">
      <c r="Q23071" s="30"/>
    </row>
    <row r="23072" spans="17:17">
      <c r="Q23072" s="30"/>
    </row>
    <row r="23073" spans="17:17">
      <c r="Q23073" s="30"/>
    </row>
    <row r="23074" spans="17:17">
      <c r="Q23074" s="30"/>
    </row>
    <row r="23075" spans="17:17">
      <c r="Q23075" s="30"/>
    </row>
    <row r="23076" spans="17:17">
      <c r="Q23076" s="30"/>
    </row>
    <row r="23077" spans="17:17">
      <c r="Q23077" s="30"/>
    </row>
    <row r="23078" spans="17:17">
      <c r="Q23078" s="30"/>
    </row>
    <row r="23079" spans="17:17">
      <c r="Q23079" s="30"/>
    </row>
    <row r="23080" spans="17:17">
      <c r="Q23080" s="30"/>
    </row>
    <row r="23081" spans="17:17">
      <c r="Q23081" s="30"/>
    </row>
    <row r="23082" spans="17:17">
      <c r="Q23082" s="30"/>
    </row>
    <row r="23083" spans="17:17">
      <c r="Q23083" s="30"/>
    </row>
    <row r="23084" spans="17:17">
      <c r="Q23084" s="30"/>
    </row>
    <row r="23085" spans="17:17">
      <c r="Q23085" s="30"/>
    </row>
    <row r="23086" spans="17:17">
      <c r="Q23086" s="30"/>
    </row>
    <row r="23087" spans="17:17">
      <c r="Q23087" s="30"/>
    </row>
    <row r="23088" spans="17:17">
      <c r="Q23088" s="30"/>
    </row>
    <row r="23089" spans="17:17">
      <c r="Q23089" s="30"/>
    </row>
    <row r="23090" spans="17:17">
      <c r="Q23090" s="30"/>
    </row>
    <row r="23091" spans="17:17">
      <c r="Q23091" s="30"/>
    </row>
    <row r="23092" spans="17:17">
      <c r="Q23092" s="30"/>
    </row>
    <row r="23093" spans="17:17">
      <c r="Q23093" s="30"/>
    </row>
    <row r="23094" spans="17:17">
      <c r="Q23094" s="30"/>
    </row>
    <row r="23095" spans="17:17">
      <c r="Q23095" s="30"/>
    </row>
    <row r="23096" spans="17:17">
      <c r="Q23096" s="30"/>
    </row>
    <row r="23097" spans="17:17">
      <c r="Q23097" s="30"/>
    </row>
    <row r="23098" spans="17:17">
      <c r="Q23098" s="30"/>
    </row>
    <row r="23099" spans="17:17">
      <c r="Q23099" s="30"/>
    </row>
    <row r="23100" spans="17:17">
      <c r="Q23100" s="30"/>
    </row>
    <row r="23101" spans="17:17">
      <c r="Q23101" s="30"/>
    </row>
    <row r="23102" spans="17:17">
      <c r="Q23102" s="30"/>
    </row>
    <row r="23103" spans="17:17">
      <c r="Q23103" s="30"/>
    </row>
    <row r="23104" spans="17:17">
      <c r="Q23104" s="30"/>
    </row>
    <row r="23105" spans="17:17">
      <c r="Q23105" s="30"/>
    </row>
    <row r="23106" spans="17:17">
      <c r="Q23106" s="30"/>
    </row>
    <row r="23107" spans="17:17">
      <c r="Q23107" s="30"/>
    </row>
    <row r="23108" spans="17:17">
      <c r="Q23108" s="30"/>
    </row>
    <row r="23109" spans="17:17">
      <c r="Q23109" s="30"/>
    </row>
    <row r="23110" spans="17:17">
      <c r="Q23110" s="30"/>
    </row>
    <row r="23111" spans="17:17">
      <c r="Q23111" s="30"/>
    </row>
    <row r="23112" spans="17:17">
      <c r="Q23112" s="30"/>
    </row>
    <row r="23113" spans="17:17">
      <c r="Q23113" s="30"/>
    </row>
    <row r="23114" spans="17:17">
      <c r="Q23114" s="30"/>
    </row>
    <row r="23115" spans="17:17">
      <c r="Q23115" s="30"/>
    </row>
    <row r="23116" spans="17:17">
      <c r="Q23116" s="30"/>
    </row>
    <row r="23117" spans="17:17">
      <c r="Q23117" s="30"/>
    </row>
    <row r="23118" spans="17:17">
      <c r="Q23118" s="30"/>
    </row>
    <row r="23119" spans="17:17">
      <c r="Q23119" s="30"/>
    </row>
    <row r="23120" spans="17:17">
      <c r="Q23120" s="30"/>
    </row>
    <row r="23121" spans="17:17">
      <c r="Q23121" s="30"/>
    </row>
    <row r="23122" spans="17:17">
      <c r="Q23122" s="30"/>
    </row>
    <row r="23123" spans="17:17">
      <c r="Q23123" s="30"/>
    </row>
    <row r="23124" spans="17:17">
      <c r="Q23124" s="30"/>
    </row>
    <row r="23125" spans="17:17">
      <c r="Q23125" s="30"/>
    </row>
    <row r="23126" spans="17:17">
      <c r="Q23126" s="30"/>
    </row>
    <row r="23127" spans="17:17">
      <c r="Q23127" s="30"/>
    </row>
    <row r="23128" spans="17:17">
      <c r="Q23128" s="30"/>
    </row>
    <row r="23129" spans="17:17">
      <c r="Q23129" s="30"/>
    </row>
    <row r="23130" spans="17:17">
      <c r="Q23130" s="30"/>
    </row>
    <row r="23131" spans="17:17">
      <c r="Q23131" s="30"/>
    </row>
    <row r="23132" spans="17:17">
      <c r="Q23132" s="30"/>
    </row>
    <row r="23133" spans="17:17">
      <c r="Q23133" s="30"/>
    </row>
    <row r="23134" spans="17:17">
      <c r="Q23134" s="30"/>
    </row>
    <row r="23135" spans="17:17">
      <c r="Q23135" s="30"/>
    </row>
    <row r="23136" spans="17:17">
      <c r="Q23136" s="30"/>
    </row>
    <row r="23137" spans="17:17">
      <c r="Q23137" s="30"/>
    </row>
    <row r="23138" spans="17:17">
      <c r="Q23138" s="30"/>
    </row>
    <row r="23139" spans="17:17">
      <c r="Q23139" s="30"/>
    </row>
    <row r="23140" spans="17:17">
      <c r="Q23140" s="30"/>
    </row>
    <row r="23141" spans="17:17">
      <c r="Q23141" s="30"/>
    </row>
    <row r="23142" spans="17:17">
      <c r="Q23142" s="30"/>
    </row>
    <row r="23143" spans="17:17">
      <c r="Q23143" s="30"/>
    </row>
    <row r="23144" spans="17:17">
      <c r="Q23144" s="30"/>
    </row>
    <row r="23145" spans="17:17">
      <c r="Q23145" s="30"/>
    </row>
    <row r="23146" spans="17:17">
      <c r="Q23146" s="30"/>
    </row>
    <row r="23147" spans="17:17">
      <c r="Q23147" s="30"/>
    </row>
    <row r="23148" spans="17:17">
      <c r="Q23148" s="30"/>
    </row>
    <row r="23149" spans="17:17">
      <c r="Q23149" s="30"/>
    </row>
    <row r="23150" spans="17:17">
      <c r="Q23150" s="30"/>
    </row>
    <row r="23151" spans="17:17">
      <c r="Q23151" s="30"/>
    </row>
    <row r="23152" spans="17:17">
      <c r="Q23152" s="30"/>
    </row>
    <row r="23153" spans="17:17">
      <c r="Q23153" s="30"/>
    </row>
    <row r="23154" spans="17:17">
      <c r="Q23154" s="30"/>
    </row>
    <row r="23155" spans="17:17">
      <c r="Q23155" s="30"/>
    </row>
    <row r="23156" spans="17:17">
      <c r="Q23156" s="30"/>
    </row>
    <row r="23157" spans="17:17">
      <c r="Q23157" s="30"/>
    </row>
    <row r="23158" spans="17:17">
      <c r="Q23158" s="30"/>
    </row>
    <row r="23159" spans="17:17">
      <c r="Q23159" s="30"/>
    </row>
    <row r="23160" spans="17:17">
      <c r="Q23160" s="30"/>
    </row>
    <row r="23161" spans="17:17">
      <c r="Q23161" s="30"/>
    </row>
    <row r="23162" spans="17:17">
      <c r="Q23162" s="30"/>
    </row>
    <row r="23163" spans="17:17">
      <c r="Q23163" s="30"/>
    </row>
    <row r="23164" spans="17:17">
      <c r="Q23164" s="30"/>
    </row>
    <row r="23165" spans="17:17">
      <c r="Q23165" s="30"/>
    </row>
    <row r="23166" spans="17:17">
      <c r="Q23166" s="30"/>
    </row>
    <row r="23167" spans="17:17">
      <c r="Q23167" s="30"/>
    </row>
    <row r="23168" spans="17:17">
      <c r="Q23168" s="30"/>
    </row>
    <row r="23169" spans="17:17">
      <c r="Q23169" s="30"/>
    </row>
    <row r="23170" spans="17:17">
      <c r="Q23170" s="30"/>
    </row>
    <row r="23171" spans="17:17">
      <c r="Q23171" s="30"/>
    </row>
    <row r="23172" spans="17:17">
      <c r="Q23172" s="30"/>
    </row>
    <row r="23173" spans="17:17">
      <c r="Q23173" s="30"/>
    </row>
    <row r="23174" spans="17:17">
      <c r="Q23174" s="30"/>
    </row>
    <row r="23175" spans="17:17">
      <c r="Q23175" s="30"/>
    </row>
    <row r="23176" spans="17:17">
      <c r="Q23176" s="30"/>
    </row>
    <row r="23177" spans="17:17">
      <c r="Q23177" s="30"/>
    </row>
    <row r="23178" spans="17:17">
      <c r="Q23178" s="30"/>
    </row>
    <row r="23179" spans="17:17">
      <c r="Q23179" s="30"/>
    </row>
    <row r="23180" spans="17:17">
      <c r="Q23180" s="30"/>
    </row>
    <row r="23181" spans="17:17">
      <c r="Q23181" s="30"/>
    </row>
    <row r="23182" spans="17:17">
      <c r="Q23182" s="30"/>
    </row>
    <row r="23183" spans="17:17">
      <c r="Q23183" s="30"/>
    </row>
    <row r="23184" spans="17:17">
      <c r="Q23184" s="30"/>
    </row>
    <row r="23185" spans="17:17">
      <c r="Q23185" s="30"/>
    </row>
    <row r="23186" spans="17:17">
      <c r="Q23186" s="30"/>
    </row>
    <row r="23187" spans="17:17">
      <c r="Q23187" s="30"/>
    </row>
    <row r="23188" spans="17:17">
      <c r="Q23188" s="30"/>
    </row>
    <row r="23189" spans="17:17">
      <c r="Q23189" s="30"/>
    </row>
    <row r="23190" spans="17:17">
      <c r="Q23190" s="30"/>
    </row>
    <row r="23191" spans="17:17">
      <c r="Q23191" s="30"/>
    </row>
    <row r="23192" spans="17:17">
      <c r="Q23192" s="30"/>
    </row>
    <row r="23193" spans="17:17">
      <c r="Q23193" s="30"/>
    </row>
    <row r="23194" spans="17:17">
      <c r="Q23194" s="30"/>
    </row>
    <row r="23195" spans="17:17">
      <c r="Q23195" s="30"/>
    </row>
    <row r="23196" spans="17:17">
      <c r="Q23196" s="30"/>
    </row>
    <row r="23197" spans="17:17">
      <c r="Q23197" s="30"/>
    </row>
    <row r="23198" spans="17:17">
      <c r="Q23198" s="30"/>
    </row>
    <row r="23199" spans="17:17">
      <c r="Q23199" s="30"/>
    </row>
    <row r="23200" spans="17:17">
      <c r="Q23200" s="30"/>
    </row>
    <row r="23201" spans="17:17">
      <c r="Q23201" s="30"/>
    </row>
    <row r="23202" spans="17:17">
      <c r="Q23202" s="30"/>
    </row>
    <row r="23203" spans="17:17">
      <c r="Q23203" s="30"/>
    </row>
    <row r="23204" spans="17:17">
      <c r="Q23204" s="30"/>
    </row>
    <row r="23205" spans="17:17">
      <c r="Q23205" s="30"/>
    </row>
    <row r="23206" spans="17:17">
      <c r="Q23206" s="30"/>
    </row>
    <row r="23207" spans="17:17">
      <c r="Q23207" s="30"/>
    </row>
    <row r="23208" spans="17:17">
      <c r="Q23208" s="30"/>
    </row>
    <row r="23209" spans="17:17">
      <c r="Q23209" s="30"/>
    </row>
    <row r="23210" spans="17:17">
      <c r="Q23210" s="30"/>
    </row>
    <row r="23211" spans="17:17">
      <c r="Q23211" s="30"/>
    </row>
    <row r="23212" spans="17:17">
      <c r="Q23212" s="30"/>
    </row>
    <row r="23213" spans="17:17">
      <c r="Q23213" s="30"/>
    </row>
    <row r="23214" spans="17:17">
      <c r="Q23214" s="30"/>
    </row>
    <row r="23215" spans="17:17">
      <c r="Q23215" s="30"/>
    </row>
    <row r="23216" spans="17:17">
      <c r="Q23216" s="30"/>
    </row>
    <row r="23217" spans="17:17">
      <c r="Q23217" s="30"/>
    </row>
    <row r="23218" spans="17:17">
      <c r="Q23218" s="30"/>
    </row>
    <row r="23219" spans="17:17">
      <c r="Q23219" s="30"/>
    </row>
    <row r="23220" spans="17:17">
      <c r="Q23220" s="30"/>
    </row>
    <row r="23221" spans="17:17">
      <c r="Q23221" s="30"/>
    </row>
    <row r="23222" spans="17:17">
      <c r="Q23222" s="30"/>
    </row>
    <row r="23223" spans="17:17">
      <c r="Q23223" s="30"/>
    </row>
    <row r="23224" spans="17:17">
      <c r="Q23224" s="30"/>
    </row>
    <row r="23225" spans="17:17">
      <c r="Q23225" s="30"/>
    </row>
    <row r="23226" spans="17:17">
      <c r="Q23226" s="30"/>
    </row>
    <row r="23227" spans="17:17">
      <c r="Q23227" s="30"/>
    </row>
    <row r="23228" spans="17:17">
      <c r="Q23228" s="30"/>
    </row>
    <row r="23229" spans="17:17">
      <c r="Q23229" s="30"/>
    </row>
    <row r="23230" spans="17:17">
      <c r="Q23230" s="30"/>
    </row>
    <row r="23231" spans="17:17">
      <c r="Q23231" s="30"/>
    </row>
    <row r="23232" spans="17:17">
      <c r="Q23232" s="30"/>
    </row>
    <row r="23233" spans="17:17">
      <c r="Q23233" s="30"/>
    </row>
    <row r="23234" spans="17:17">
      <c r="Q23234" s="30"/>
    </row>
    <row r="23235" spans="17:17">
      <c r="Q23235" s="30"/>
    </row>
    <row r="23236" spans="17:17">
      <c r="Q23236" s="30"/>
    </row>
    <row r="23237" spans="17:17">
      <c r="Q23237" s="30"/>
    </row>
    <row r="23238" spans="17:17">
      <c r="Q23238" s="30"/>
    </row>
    <row r="23239" spans="17:17">
      <c r="Q23239" s="30"/>
    </row>
    <row r="23240" spans="17:17">
      <c r="Q23240" s="30"/>
    </row>
    <row r="23241" spans="17:17">
      <c r="Q23241" s="30"/>
    </row>
    <row r="23242" spans="17:17">
      <c r="Q23242" s="30"/>
    </row>
    <row r="23243" spans="17:17">
      <c r="Q23243" s="30"/>
    </row>
    <row r="23244" spans="17:17">
      <c r="Q23244" s="30"/>
    </row>
    <row r="23245" spans="17:17">
      <c r="Q23245" s="30"/>
    </row>
    <row r="23246" spans="17:17">
      <c r="Q23246" s="30"/>
    </row>
    <row r="23247" spans="17:17">
      <c r="Q23247" s="30"/>
    </row>
    <row r="23248" spans="17:17">
      <c r="Q23248" s="30"/>
    </row>
    <row r="23249" spans="17:17">
      <c r="Q23249" s="30"/>
    </row>
    <row r="23250" spans="17:17">
      <c r="Q23250" s="30"/>
    </row>
    <row r="23251" spans="17:17">
      <c r="Q23251" s="30"/>
    </row>
    <row r="23252" spans="17:17">
      <c r="Q23252" s="30"/>
    </row>
    <row r="23253" spans="17:17">
      <c r="Q23253" s="30"/>
    </row>
    <row r="23254" spans="17:17">
      <c r="Q23254" s="30"/>
    </row>
    <row r="23255" spans="17:17">
      <c r="Q23255" s="30"/>
    </row>
    <row r="23256" spans="17:17">
      <c r="Q23256" s="30"/>
    </row>
    <row r="23257" spans="17:17">
      <c r="Q23257" s="30"/>
    </row>
    <row r="23258" spans="17:17">
      <c r="Q23258" s="30"/>
    </row>
    <row r="23259" spans="17:17">
      <c r="Q23259" s="30"/>
    </row>
    <row r="23260" spans="17:17">
      <c r="Q23260" s="30"/>
    </row>
    <row r="23261" spans="17:17">
      <c r="Q23261" s="30"/>
    </row>
    <row r="23262" spans="17:17">
      <c r="Q23262" s="30"/>
    </row>
    <row r="23263" spans="17:17">
      <c r="Q23263" s="30"/>
    </row>
    <row r="23264" spans="17:17">
      <c r="Q23264" s="30"/>
    </row>
    <row r="23265" spans="17:17">
      <c r="Q23265" s="30"/>
    </row>
    <row r="23266" spans="17:17">
      <c r="Q23266" s="30"/>
    </row>
    <row r="23267" spans="17:17">
      <c r="Q23267" s="30"/>
    </row>
    <row r="23268" spans="17:17">
      <c r="Q23268" s="30"/>
    </row>
    <row r="23269" spans="17:17">
      <c r="Q23269" s="30"/>
    </row>
    <row r="23270" spans="17:17">
      <c r="Q23270" s="30"/>
    </row>
    <row r="23271" spans="17:17">
      <c r="Q23271" s="30"/>
    </row>
    <row r="23272" spans="17:17">
      <c r="Q23272" s="30"/>
    </row>
    <row r="23273" spans="17:17">
      <c r="Q23273" s="30"/>
    </row>
    <row r="23274" spans="17:17">
      <c r="Q23274" s="30"/>
    </row>
    <row r="23275" spans="17:17">
      <c r="Q23275" s="30"/>
    </row>
    <row r="23276" spans="17:17">
      <c r="Q23276" s="30"/>
    </row>
    <row r="23277" spans="17:17">
      <c r="Q23277" s="30"/>
    </row>
    <row r="23278" spans="17:17">
      <c r="Q23278" s="30"/>
    </row>
    <row r="23279" spans="17:17">
      <c r="Q23279" s="30"/>
    </row>
    <row r="23280" spans="17:17">
      <c r="Q23280" s="30"/>
    </row>
    <row r="23281" spans="17:17">
      <c r="Q23281" s="30"/>
    </row>
    <row r="23282" spans="17:17">
      <c r="Q23282" s="30"/>
    </row>
    <row r="23283" spans="17:17">
      <c r="Q23283" s="30"/>
    </row>
    <row r="23284" spans="17:17">
      <c r="Q23284" s="30"/>
    </row>
    <row r="23285" spans="17:17">
      <c r="Q23285" s="30"/>
    </row>
    <row r="23286" spans="17:17">
      <c r="Q23286" s="30"/>
    </row>
    <row r="23287" spans="17:17">
      <c r="Q23287" s="30"/>
    </row>
    <row r="23288" spans="17:17">
      <c r="Q23288" s="30"/>
    </row>
    <row r="23289" spans="17:17">
      <c r="Q23289" s="30"/>
    </row>
    <row r="23290" spans="17:17">
      <c r="Q23290" s="30"/>
    </row>
    <row r="23291" spans="17:17">
      <c r="Q23291" s="30"/>
    </row>
    <row r="23292" spans="17:17">
      <c r="Q23292" s="30"/>
    </row>
    <row r="23293" spans="17:17">
      <c r="Q23293" s="30"/>
    </row>
    <row r="23294" spans="17:17">
      <c r="Q23294" s="30"/>
    </row>
    <row r="23295" spans="17:17">
      <c r="Q23295" s="30"/>
    </row>
    <row r="23296" spans="17:17">
      <c r="Q23296" s="30"/>
    </row>
    <row r="23297" spans="17:17">
      <c r="Q23297" s="30"/>
    </row>
    <row r="23298" spans="17:17">
      <c r="Q23298" s="30"/>
    </row>
    <row r="23299" spans="17:17">
      <c r="Q23299" s="30"/>
    </row>
    <row r="23300" spans="17:17">
      <c r="Q23300" s="30"/>
    </row>
    <row r="23301" spans="17:17">
      <c r="Q23301" s="30"/>
    </row>
    <row r="23302" spans="17:17">
      <c r="Q23302" s="30"/>
    </row>
    <row r="23303" spans="17:17">
      <c r="Q23303" s="30"/>
    </row>
    <row r="23304" spans="17:17">
      <c r="Q23304" s="30"/>
    </row>
    <row r="23305" spans="17:17">
      <c r="Q23305" s="30"/>
    </row>
    <row r="23306" spans="17:17">
      <c r="Q23306" s="30"/>
    </row>
    <row r="23307" spans="17:17">
      <c r="Q23307" s="30"/>
    </row>
    <row r="23308" spans="17:17">
      <c r="Q23308" s="30"/>
    </row>
    <row r="23309" spans="17:17">
      <c r="Q23309" s="30"/>
    </row>
    <row r="23310" spans="17:17">
      <c r="Q23310" s="30"/>
    </row>
    <row r="23311" spans="17:17">
      <c r="Q23311" s="30"/>
    </row>
    <row r="23312" spans="17:17">
      <c r="Q23312" s="30"/>
    </row>
    <row r="23313" spans="17:17">
      <c r="Q23313" s="30"/>
    </row>
    <row r="23314" spans="17:17">
      <c r="Q23314" s="30"/>
    </row>
    <row r="23315" spans="17:17">
      <c r="Q23315" s="30"/>
    </row>
    <row r="23316" spans="17:17">
      <c r="Q23316" s="30"/>
    </row>
    <row r="23317" spans="17:17">
      <c r="Q23317" s="30"/>
    </row>
    <row r="23318" spans="17:17">
      <c r="Q23318" s="30"/>
    </row>
    <row r="23319" spans="17:17">
      <c r="Q23319" s="30"/>
    </row>
    <row r="23320" spans="17:17">
      <c r="Q23320" s="30"/>
    </row>
    <row r="23321" spans="17:17">
      <c r="Q23321" s="30"/>
    </row>
    <row r="23322" spans="17:17">
      <c r="Q23322" s="30"/>
    </row>
    <row r="23323" spans="17:17">
      <c r="Q23323" s="30"/>
    </row>
    <row r="23324" spans="17:17">
      <c r="Q23324" s="30"/>
    </row>
    <row r="23325" spans="17:17">
      <c r="Q23325" s="30"/>
    </row>
    <row r="23326" spans="17:17">
      <c r="Q23326" s="30"/>
    </row>
    <row r="23327" spans="17:17">
      <c r="Q23327" s="30"/>
    </row>
    <row r="23328" spans="17:17">
      <c r="Q23328" s="30"/>
    </row>
    <row r="23329" spans="17:17">
      <c r="Q23329" s="30"/>
    </row>
    <row r="23330" spans="17:17">
      <c r="Q23330" s="30"/>
    </row>
    <row r="23331" spans="17:17">
      <c r="Q23331" s="30"/>
    </row>
    <row r="23332" spans="17:17">
      <c r="Q23332" s="30"/>
    </row>
    <row r="23333" spans="17:17">
      <c r="Q23333" s="30"/>
    </row>
    <row r="23334" spans="17:17">
      <c r="Q23334" s="30"/>
    </row>
    <row r="23335" spans="17:17">
      <c r="Q23335" s="30"/>
    </row>
    <row r="23336" spans="17:17">
      <c r="Q23336" s="30"/>
    </row>
    <row r="23337" spans="17:17">
      <c r="Q23337" s="30"/>
    </row>
    <row r="23338" spans="17:17">
      <c r="Q23338" s="30"/>
    </row>
    <row r="23339" spans="17:17">
      <c r="Q23339" s="30"/>
    </row>
    <row r="23340" spans="17:17">
      <c r="Q23340" s="30"/>
    </row>
    <row r="23341" spans="17:17">
      <c r="Q23341" s="30"/>
    </row>
    <row r="23342" spans="17:17">
      <c r="Q23342" s="30"/>
    </row>
    <row r="23343" spans="17:17">
      <c r="Q23343" s="30"/>
    </row>
    <row r="23344" spans="17:17">
      <c r="Q23344" s="30"/>
    </row>
    <row r="23345" spans="17:17">
      <c r="Q23345" s="30"/>
    </row>
    <row r="23346" spans="17:17">
      <c r="Q23346" s="30"/>
    </row>
    <row r="23347" spans="17:17">
      <c r="Q23347" s="30"/>
    </row>
    <row r="23348" spans="17:17">
      <c r="Q23348" s="30"/>
    </row>
    <row r="23349" spans="17:17">
      <c r="Q23349" s="30"/>
    </row>
    <row r="23350" spans="17:17">
      <c r="Q23350" s="30"/>
    </row>
    <row r="23351" spans="17:17">
      <c r="Q23351" s="30"/>
    </row>
    <row r="23352" spans="17:17">
      <c r="Q23352" s="30"/>
    </row>
    <row r="23353" spans="17:17">
      <c r="Q23353" s="30"/>
    </row>
    <row r="23354" spans="17:17">
      <c r="Q23354" s="30"/>
    </row>
    <row r="23355" spans="17:17">
      <c r="Q23355" s="30"/>
    </row>
    <row r="23356" spans="17:17">
      <c r="Q23356" s="30"/>
    </row>
    <row r="23357" spans="17:17">
      <c r="Q23357" s="30"/>
    </row>
    <row r="23358" spans="17:17">
      <c r="Q23358" s="30"/>
    </row>
    <row r="23359" spans="17:17">
      <c r="Q23359" s="30"/>
    </row>
    <row r="23360" spans="17:17">
      <c r="Q23360" s="30"/>
    </row>
    <row r="23361" spans="17:17">
      <c r="Q23361" s="30"/>
    </row>
    <row r="23362" spans="17:17">
      <c r="Q23362" s="30"/>
    </row>
    <row r="23363" spans="17:17">
      <c r="Q23363" s="30"/>
    </row>
    <row r="23364" spans="17:17">
      <c r="Q23364" s="30"/>
    </row>
    <row r="23365" spans="17:17">
      <c r="Q23365" s="30"/>
    </row>
    <row r="23366" spans="17:17">
      <c r="Q23366" s="30"/>
    </row>
    <row r="23367" spans="17:17">
      <c r="Q23367" s="30"/>
    </row>
    <row r="23368" spans="17:17">
      <c r="Q23368" s="30"/>
    </row>
    <row r="23369" spans="17:17">
      <c r="Q23369" s="30"/>
    </row>
    <row r="23370" spans="17:17">
      <c r="Q23370" s="30"/>
    </row>
    <row r="23371" spans="17:17">
      <c r="Q23371" s="30"/>
    </row>
    <row r="23372" spans="17:17">
      <c r="Q23372" s="30"/>
    </row>
    <row r="23373" spans="17:17">
      <c r="Q23373" s="30"/>
    </row>
    <row r="23374" spans="17:17">
      <c r="Q23374" s="30"/>
    </row>
    <row r="23375" spans="17:17">
      <c r="Q23375" s="30"/>
    </row>
    <row r="23376" spans="17:17">
      <c r="Q23376" s="30"/>
    </row>
    <row r="23377" spans="17:17">
      <c r="Q23377" s="30"/>
    </row>
    <row r="23378" spans="17:17">
      <c r="Q23378" s="30"/>
    </row>
    <row r="23379" spans="17:17">
      <c r="Q23379" s="30"/>
    </row>
    <row r="23380" spans="17:17">
      <c r="Q23380" s="30"/>
    </row>
    <row r="23381" spans="17:17">
      <c r="Q23381" s="30"/>
    </row>
    <row r="23382" spans="17:17">
      <c r="Q23382" s="30"/>
    </row>
    <row r="23383" spans="17:17">
      <c r="Q23383" s="30"/>
    </row>
    <row r="23384" spans="17:17">
      <c r="Q23384" s="30"/>
    </row>
    <row r="23385" spans="17:17">
      <c r="Q23385" s="30"/>
    </row>
    <row r="23386" spans="17:17">
      <c r="Q23386" s="30"/>
    </row>
    <row r="23387" spans="17:17">
      <c r="Q23387" s="30"/>
    </row>
    <row r="23388" spans="17:17">
      <c r="Q23388" s="30"/>
    </row>
    <row r="23389" spans="17:17">
      <c r="Q23389" s="30"/>
    </row>
    <row r="23390" spans="17:17">
      <c r="Q23390" s="30"/>
    </row>
    <row r="23391" spans="17:17">
      <c r="Q23391" s="30"/>
    </row>
    <row r="23392" spans="17:17">
      <c r="Q23392" s="30"/>
    </row>
    <row r="23393" spans="17:17">
      <c r="Q23393" s="30"/>
    </row>
    <row r="23394" spans="17:17">
      <c r="Q23394" s="30"/>
    </row>
    <row r="23395" spans="17:17">
      <c r="Q23395" s="30"/>
    </row>
    <row r="23396" spans="17:17">
      <c r="Q23396" s="30"/>
    </row>
    <row r="23397" spans="17:17">
      <c r="Q23397" s="30"/>
    </row>
    <row r="23398" spans="17:17">
      <c r="Q23398" s="30"/>
    </row>
    <row r="23399" spans="17:17">
      <c r="Q23399" s="30"/>
    </row>
    <row r="23400" spans="17:17">
      <c r="Q23400" s="30"/>
    </row>
    <row r="23401" spans="17:17">
      <c r="Q23401" s="30"/>
    </row>
    <row r="23402" spans="17:17">
      <c r="Q23402" s="30"/>
    </row>
    <row r="23403" spans="17:17">
      <c r="Q23403" s="30"/>
    </row>
    <row r="23404" spans="17:17">
      <c r="Q23404" s="30"/>
    </row>
    <row r="23405" spans="17:17">
      <c r="Q23405" s="30"/>
    </row>
    <row r="23406" spans="17:17">
      <c r="Q23406" s="30"/>
    </row>
    <row r="23407" spans="17:17">
      <c r="Q23407" s="30"/>
    </row>
    <row r="23408" spans="17:17">
      <c r="Q23408" s="30"/>
    </row>
    <row r="23409" spans="17:17">
      <c r="Q23409" s="30"/>
    </row>
    <row r="23410" spans="17:17">
      <c r="Q23410" s="30"/>
    </row>
    <row r="23411" spans="17:17">
      <c r="Q23411" s="30"/>
    </row>
    <row r="23412" spans="17:17">
      <c r="Q23412" s="30"/>
    </row>
    <row r="23413" spans="17:17">
      <c r="Q23413" s="30"/>
    </row>
    <row r="23414" spans="17:17">
      <c r="Q23414" s="30"/>
    </row>
    <row r="23415" spans="17:17">
      <c r="Q23415" s="30"/>
    </row>
    <row r="23416" spans="17:17">
      <c r="Q23416" s="30"/>
    </row>
    <row r="23417" spans="17:17">
      <c r="Q23417" s="30"/>
    </row>
    <row r="23418" spans="17:17">
      <c r="Q23418" s="30"/>
    </row>
    <row r="23419" spans="17:17">
      <c r="Q23419" s="30"/>
    </row>
    <row r="23420" spans="17:17">
      <c r="Q23420" s="30"/>
    </row>
    <row r="23421" spans="17:17">
      <c r="Q23421" s="30"/>
    </row>
    <row r="23422" spans="17:17">
      <c r="Q23422" s="30"/>
    </row>
    <row r="23423" spans="17:17">
      <c r="Q23423" s="30"/>
    </row>
    <row r="23424" spans="17:17">
      <c r="Q23424" s="30"/>
    </row>
    <row r="23425" spans="17:17">
      <c r="Q23425" s="30"/>
    </row>
    <row r="23426" spans="17:17">
      <c r="Q23426" s="30"/>
    </row>
    <row r="23427" spans="17:17">
      <c r="Q23427" s="30"/>
    </row>
    <row r="23428" spans="17:17">
      <c r="Q23428" s="30"/>
    </row>
    <row r="23429" spans="17:17">
      <c r="Q23429" s="30"/>
    </row>
    <row r="23430" spans="17:17">
      <c r="Q23430" s="30"/>
    </row>
    <row r="23431" spans="17:17">
      <c r="Q23431" s="30"/>
    </row>
    <row r="23432" spans="17:17">
      <c r="Q23432" s="30"/>
    </row>
    <row r="23433" spans="17:17">
      <c r="Q23433" s="30"/>
    </row>
    <row r="23434" spans="17:17">
      <c r="Q23434" s="30"/>
    </row>
    <row r="23435" spans="17:17">
      <c r="Q23435" s="30"/>
    </row>
    <row r="23436" spans="17:17">
      <c r="Q23436" s="30"/>
    </row>
    <row r="23437" spans="17:17">
      <c r="Q23437" s="30"/>
    </row>
    <row r="23438" spans="17:17">
      <c r="Q23438" s="30"/>
    </row>
    <row r="23439" spans="17:17">
      <c r="Q23439" s="30"/>
    </row>
    <row r="23440" spans="17:17">
      <c r="Q23440" s="30"/>
    </row>
    <row r="23441" spans="17:17">
      <c r="Q23441" s="30"/>
    </row>
    <row r="23442" spans="17:17">
      <c r="Q23442" s="30"/>
    </row>
    <row r="23443" spans="17:17">
      <c r="Q23443" s="30"/>
    </row>
    <row r="23444" spans="17:17">
      <c r="Q23444" s="30"/>
    </row>
    <row r="23445" spans="17:17">
      <c r="Q23445" s="30"/>
    </row>
    <row r="23446" spans="17:17">
      <c r="Q23446" s="30"/>
    </row>
    <row r="23447" spans="17:17">
      <c r="Q23447" s="30"/>
    </row>
    <row r="23448" spans="17:17">
      <c r="Q23448" s="30"/>
    </row>
    <row r="23449" spans="17:17">
      <c r="Q23449" s="30"/>
    </row>
    <row r="23450" spans="17:17">
      <c r="Q23450" s="30"/>
    </row>
    <row r="23451" spans="17:17">
      <c r="Q23451" s="30"/>
    </row>
    <row r="23452" spans="17:17">
      <c r="Q23452" s="30"/>
    </row>
    <row r="23453" spans="17:17">
      <c r="Q23453" s="30"/>
    </row>
    <row r="23454" spans="17:17">
      <c r="Q23454" s="30"/>
    </row>
    <row r="23455" spans="17:17">
      <c r="Q23455" s="30"/>
    </row>
    <row r="23456" spans="17:17">
      <c r="Q23456" s="30"/>
    </row>
    <row r="23457" spans="17:17">
      <c r="Q23457" s="30"/>
    </row>
    <row r="23458" spans="17:17">
      <c r="Q23458" s="30"/>
    </row>
    <row r="23459" spans="17:17">
      <c r="Q23459" s="30"/>
    </row>
    <row r="23460" spans="17:17">
      <c r="Q23460" s="30"/>
    </row>
    <row r="23461" spans="17:17">
      <c r="Q23461" s="30"/>
    </row>
    <row r="23462" spans="17:17">
      <c r="Q23462" s="30"/>
    </row>
    <row r="23463" spans="17:17">
      <c r="Q23463" s="30"/>
    </row>
    <row r="23464" spans="17:17">
      <c r="Q23464" s="30"/>
    </row>
    <row r="23465" spans="17:17">
      <c r="Q23465" s="30"/>
    </row>
    <row r="23466" spans="17:17">
      <c r="Q23466" s="30"/>
    </row>
    <row r="23467" spans="17:17">
      <c r="Q23467" s="30"/>
    </row>
    <row r="23468" spans="17:17">
      <c r="Q23468" s="30"/>
    </row>
    <row r="23469" spans="17:17">
      <c r="Q23469" s="30"/>
    </row>
    <row r="23470" spans="17:17">
      <c r="Q23470" s="30"/>
    </row>
    <row r="23471" spans="17:17">
      <c r="Q23471" s="30"/>
    </row>
    <row r="23472" spans="17:17">
      <c r="Q23472" s="30"/>
    </row>
    <row r="23473" spans="17:17">
      <c r="Q23473" s="30"/>
    </row>
    <row r="23474" spans="17:17">
      <c r="Q23474" s="30"/>
    </row>
    <row r="23475" spans="17:17">
      <c r="Q23475" s="30"/>
    </row>
    <row r="23476" spans="17:17">
      <c r="Q23476" s="30"/>
    </row>
    <row r="23477" spans="17:17">
      <c r="Q23477" s="30"/>
    </row>
    <row r="23478" spans="17:17">
      <c r="Q23478" s="30"/>
    </row>
    <row r="23479" spans="17:17">
      <c r="Q23479" s="30"/>
    </row>
    <row r="23480" spans="17:17">
      <c r="Q23480" s="30"/>
    </row>
    <row r="23481" spans="17:17">
      <c r="Q23481" s="30"/>
    </row>
    <row r="23482" spans="17:17">
      <c r="Q23482" s="30"/>
    </row>
    <row r="23483" spans="17:17">
      <c r="Q23483" s="30"/>
    </row>
    <row r="23484" spans="17:17">
      <c r="Q23484" s="30"/>
    </row>
    <row r="23485" spans="17:17">
      <c r="Q23485" s="30"/>
    </row>
    <row r="23486" spans="17:17">
      <c r="Q23486" s="30"/>
    </row>
    <row r="23487" spans="17:17">
      <c r="Q23487" s="30"/>
    </row>
    <row r="23488" spans="17:17">
      <c r="Q23488" s="30"/>
    </row>
    <row r="23489" spans="17:17">
      <c r="Q23489" s="30"/>
    </row>
    <row r="23490" spans="17:17">
      <c r="Q23490" s="30"/>
    </row>
    <row r="23491" spans="17:17">
      <c r="Q23491" s="30"/>
    </row>
    <row r="23492" spans="17:17">
      <c r="Q23492" s="30"/>
    </row>
    <row r="23493" spans="17:17">
      <c r="Q23493" s="30"/>
    </row>
    <row r="23494" spans="17:17">
      <c r="Q23494" s="30"/>
    </row>
    <row r="23495" spans="17:17">
      <c r="Q23495" s="30"/>
    </row>
    <row r="23496" spans="17:17">
      <c r="Q23496" s="30"/>
    </row>
    <row r="23497" spans="17:17">
      <c r="Q23497" s="30"/>
    </row>
    <row r="23498" spans="17:17">
      <c r="Q23498" s="30"/>
    </row>
    <row r="23499" spans="17:17">
      <c r="Q23499" s="30"/>
    </row>
    <row r="23500" spans="17:17">
      <c r="Q23500" s="30"/>
    </row>
    <row r="23501" spans="17:17">
      <c r="Q23501" s="30"/>
    </row>
    <row r="23502" spans="17:17">
      <c r="Q23502" s="30"/>
    </row>
    <row r="23503" spans="17:17">
      <c r="Q23503" s="30"/>
    </row>
    <row r="23504" spans="17:17">
      <c r="Q23504" s="30"/>
    </row>
    <row r="23505" spans="17:17">
      <c r="Q23505" s="30"/>
    </row>
    <row r="23506" spans="17:17">
      <c r="Q23506" s="30"/>
    </row>
    <row r="23507" spans="17:17">
      <c r="Q23507" s="30"/>
    </row>
    <row r="23508" spans="17:17">
      <c r="Q23508" s="30"/>
    </row>
    <row r="23509" spans="17:17">
      <c r="Q23509" s="30"/>
    </row>
    <row r="23510" spans="17:17">
      <c r="Q23510" s="30"/>
    </row>
    <row r="23511" spans="17:17">
      <c r="Q23511" s="30"/>
    </row>
    <row r="23512" spans="17:17">
      <c r="Q23512" s="30"/>
    </row>
    <row r="23513" spans="17:17">
      <c r="Q23513" s="30"/>
    </row>
    <row r="23514" spans="17:17">
      <c r="Q23514" s="30"/>
    </row>
    <row r="23515" spans="17:17">
      <c r="Q23515" s="30"/>
    </row>
    <row r="23516" spans="17:17">
      <c r="Q23516" s="30"/>
    </row>
    <row r="23517" spans="17:17">
      <c r="Q23517" s="30"/>
    </row>
    <row r="23518" spans="17:17">
      <c r="Q23518" s="30"/>
    </row>
    <row r="23519" spans="17:17">
      <c r="Q23519" s="30"/>
    </row>
    <row r="23520" spans="17:17">
      <c r="Q23520" s="30"/>
    </row>
    <row r="23521" spans="17:17">
      <c r="Q23521" s="30"/>
    </row>
    <row r="23522" spans="17:17">
      <c r="Q23522" s="30"/>
    </row>
    <row r="23523" spans="17:17">
      <c r="Q23523" s="30"/>
    </row>
    <row r="23524" spans="17:17">
      <c r="Q23524" s="30"/>
    </row>
    <row r="23525" spans="17:17">
      <c r="Q23525" s="30"/>
    </row>
    <row r="23526" spans="17:17">
      <c r="Q23526" s="30"/>
    </row>
    <row r="23527" spans="17:17">
      <c r="Q23527" s="30"/>
    </row>
    <row r="23528" spans="17:17">
      <c r="Q23528" s="30"/>
    </row>
    <row r="23529" spans="17:17">
      <c r="Q23529" s="30"/>
    </row>
    <row r="23530" spans="17:17">
      <c r="Q23530" s="30"/>
    </row>
    <row r="23531" spans="17:17">
      <c r="Q23531" s="30"/>
    </row>
    <row r="23532" spans="17:17">
      <c r="Q23532" s="30"/>
    </row>
    <row r="23533" spans="17:17">
      <c r="Q23533" s="30"/>
    </row>
    <row r="23534" spans="17:17">
      <c r="Q23534" s="30"/>
    </row>
    <row r="23535" spans="17:17">
      <c r="Q23535" s="30"/>
    </row>
    <row r="23536" spans="17:17">
      <c r="Q23536" s="30"/>
    </row>
    <row r="23537" spans="17:17">
      <c r="Q23537" s="30"/>
    </row>
    <row r="23538" spans="17:17">
      <c r="Q23538" s="30"/>
    </row>
    <row r="23539" spans="17:17">
      <c r="Q23539" s="30"/>
    </row>
    <row r="23540" spans="17:17">
      <c r="Q23540" s="30"/>
    </row>
    <row r="23541" spans="17:17">
      <c r="Q23541" s="30"/>
    </row>
    <row r="23542" spans="17:17">
      <c r="Q23542" s="30"/>
    </row>
    <row r="23543" spans="17:17">
      <c r="Q23543" s="30"/>
    </row>
    <row r="23544" spans="17:17">
      <c r="Q23544" s="30"/>
    </row>
    <row r="23545" spans="17:17">
      <c r="Q23545" s="30"/>
    </row>
    <row r="23546" spans="17:17">
      <c r="Q23546" s="30"/>
    </row>
    <row r="23547" spans="17:17">
      <c r="Q23547" s="30"/>
    </row>
    <row r="23548" spans="17:17">
      <c r="Q23548" s="30"/>
    </row>
    <row r="23549" spans="17:17">
      <c r="Q23549" s="30"/>
    </row>
    <row r="23550" spans="17:17">
      <c r="Q23550" s="30"/>
    </row>
    <row r="23551" spans="17:17">
      <c r="Q23551" s="30"/>
    </row>
    <row r="23552" spans="17:17">
      <c r="Q23552" s="30"/>
    </row>
    <row r="23553" spans="17:17">
      <c r="Q23553" s="30"/>
    </row>
    <row r="23554" spans="17:17">
      <c r="Q23554" s="30"/>
    </row>
    <row r="23555" spans="17:17">
      <c r="Q23555" s="30"/>
    </row>
    <row r="23556" spans="17:17">
      <c r="Q23556" s="30"/>
    </row>
    <row r="23557" spans="17:17">
      <c r="Q23557" s="30"/>
    </row>
    <row r="23558" spans="17:17">
      <c r="Q23558" s="30"/>
    </row>
    <row r="23559" spans="17:17">
      <c r="Q23559" s="30"/>
    </row>
    <row r="23560" spans="17:17">
      <c r="Q23560" s="30"/>
    </row>
    <row r="23561" spans="17:17">
      <c r="Q23561" s="30"/>
    </row>
    <row r="23562" spans="17:17">
      <c r="Q23562" s="30"/>
    </row>
    <row r="23563" spans="17:17">
      <c r="Q23563" s="30"/>
    </row>
    <row r="23564" spans="17:17">
      <c r="Q23564" s="30"/>
    </row>
    <row r="23565" spans="17:17">
      <c r="Q23565" s="30"/>
    </row>
    <row r="23566" spans="17:17">
      <c r="Q23566" s="30"/>
    </row>
    <row r="23567" spans="17:17">
      <c r="Q23567" s="30"/>
    </row>
    <row r="23568" spans="17:17">
      <c r="Q23568" s="30"/>
    </row>
    <row r="23569" spans="17:17">
      <c r="Q23569" s="30"/>
    </row>
    <row r="23570" spans="17:17">
      <c r="Q23570" s="30"/>
    </row>
    <row r="23571" spans="17:17">
      <c r="Q23571" s="30"/>
    </row>
    <row r="23572" spans="17:17">
      <c r="Q23572" s="30"/>
    </row>
    <row r="23573" spans="17:17">
      <c r="Q23573" s="30"/>
    </row>
    <row r="23574" spans="17:17">
      <c r="Q23574" s="30"/>
    </row>
    <row r="23575" spans="17:17">
      <c r="Q23575" s="30"/>
    </row>
    <row r="23576" spans="17:17">
      <c r="Q23576" s="30"/>
    </row>
    <row r="23577" spans="17:17">
      <c r="Q23577" s="30"/>
    </row>
    <row r="23578" spans="17:17">
      <c r="Q23578" s="30"/>
    </row>
    <row r="23579" spans="17:17">
      <c r="Q23579" s="30"/>
    </row>
    <row r="23580" spans="17:17">
      <c r="Q23580" s="30"/>
    </row>
    <row r="23581" spans="17:17">
      <c r="Q23581" s="30"/>
    </row>
    <row r="23582" spans="17:17">
      <c r="Q23582" s="30"/>
    </row>
    <row r="23583" spans="17:17">
      <c r="Q23583" s="30"/>
    </row>
    <row r="23584" spans="17:17">
      <c r="Q23584" s="30"/>
    </row>
    <row r="23585" spans="17:17">
      <c r="Q23585" s="30"/>
    </row>
    <row r="23586" spans="17:17">
      <c r="Q23586" s="30"/>
    </row>
    <row r="23587" spans="17:17">
      <c r="Q23587" s="30"/>
    </row>
    <row r="23588" spans="17:17">
      <c r="Q23588" s="30"/>
    </row>
    <row r="23589" spans="17:17">
      <c r="Q23589" s="30"/>
    </row>
    <row r="23590" spans="17:17">
      <c r="Q23590" s="30"/>
    </row>
    <row r="23591" spans="17:17">
      <c r="Q23591" s="30"/>
    </row>
    <row r="23592" spans="17:17">
      <c r="Q23592" s="30"/>
    </row>
    <row r="23593" spans="17:17">
      <c r="Q23593" s="30"/>
    </row>
    <row r="23594" spans="17:17">
      <c r="Q23594" s="30"/>
    </row>
    <row r="23595" spans="17:17">
      <c r="Q23595" s="30"/>
    </row>
    <row r="23596" spans="17:17">
      <c r="Q23596" s="30"/>
    </row>
    <row r="23597" spans="17:17">
      <c r="Q23597" s="30"/>
    </row>
    <row r="23598" spans="17:17">
      <c r="Q23598" s="30"/>
    </row>
    <row r="23599" spans="17:17">
      <c r="Q23599" s="30"/>
    </row>
    <row r="23600" spans="17:17">
      <c r="Q23600" s="30"/>
    </row>
    <row r="23601" spans="17:17">
      <c r="Q23601" s="30"/>
    </row>
    <row r="23602" spans="17:17">
      <c r="Q23602" s="30"/>
    </row>
    <row r="23603" spans="17:17">
      <c r="Q23603" s="30"/>
    </row>
    <row r="23604" spans="17:17">
      <c r="Q23604" s="30"/>
    </row>
    <row r="23605" spans="17:17">
      <c r="Q23605" s="30"/>
    </row>
    <row r="23606" spans="17:17">
      <c r="Q23606" s="30"/>
    </row>
    <row r="23607" spans="17:17">
      <c r="Q23607" s="30"/>
    </row>
    <row r="23608" spans="17:17">
      <c r="Q23608" s="30"/>
    </row>
    <row r="23609" spans="17:17">
      <c r="Q23609" s="30"/>
    </row>
    <row r="23610" spans="17:17">
      <c r="Q23610" s="30"/>
    </row>
    <row r="23611" spans="17:17">
      <c r="Q23611" s="30"/>
    </row>
    <row r="23612" spans="17:17">
      <c r="Q23612" s="30"/>
    </row>
    <row r="23613" spans="17:17">
      <c r="Q23613" s="30"/>
    </row>
    <row r="23614" spans="17:17">
      <c r="Q23614" s="30"/>
    </row>
    <row r="23615" spans="17:17">
      <c r="Q23615" s="30"/>
    </row>
    <row r="23616" spans="17:17">
      <c r="Q23616" s="30"/>
    </row>
    <row r="23617" spans="17:17">
      <c r="Q23617" s="30"/>
    </row>
    <row r="23618" spans="17:17">
      <c r="Q23618" s="30"/>
    </row>
    <row r="23619" spans="17:17">
      <c r="Q23619" s="30"/>
    </row>
    <row r="23620" spans="17:17">
      <c r="Q23620" s="30"/>
    </row>
    <row r="23621" spans="17:17">
      <c r="Q23621" s="30"/>
    </row>
    <row r="23622" spans="17:17">
      <c r="Q23622" s="30"/>
    </row>
    <row r="23623" spans="17:17">
      <c r="Q23623" s="30"/>
    </row>
    <row r="23624" spans="17:17">
      <c r="Q23624" s="30"/>
    </row>
    <row r="23625" spans="17:17">
      <c r="Q23625" s="30"/>
    </row>
    <row r="23626" spans="17:17">
      <c r="Q23626" s="30"/>
    </row>
    <row r="23627" spans="17:17">
      <c r="Q23627" s="30"/>
    </row>
    <row r="23628" spans="17:17">
      <c r="Q23628" s="30"/>
    </row>
    <row r="23629" spans="17:17">
      <c r="Q23629" s="30"/>
    </row>
    <row r="23630" spans="17:17">
      <c r="Q23630" s="30"/>
    </row>
    <row r="23631" spans="17:17">
      <c r="Q23631" s="30"/>
    </row>
    <row r="23632" spans="17:17">
      <c r="Q23632" s="30"/>
    </row>
    <row r="23633" spans="17:17">
      <c r="Q23633" s="30"/>
    </row>
    <row r="23634" spans="17:17">
      <c r="Q23634" s="30"/>
    </row>
    <row r="23635" spans="17:17">
      <c r="Q23635" s="30"/>
    </row>
    <row r="23636" spans="17:17">
      <c r="Q23636" s="30"/>
    </row>
    <row r="23637" spans="17:17">
      <c r="Q23637" s="30"/>
    </row>
    <row r="23638" spans="17:17">
      <c r="Q23638" s="30"/>
    </row>
    <row r="23639" spans="17:17">
      <c r="Q23639" s="30"/>
    </row>
    <row r="23640" spans="17:17">
      <c r="Q23640" s="30"/>
    </row>
    <row r="23641" spans="17:17">
      <c r="Q23641" s="30"/>
    </row>
    <row r="23642" spans="17:17">
      <c r="Q23642" s="30"/>
    </row>
    <row r="23643" spans="17:17">
      <c r="Q23643" s="30"/>
    </row>
    <row r="23644" spans="17:17">
      <c r="Q23644" s="30"/>
    </row>
    <row r="23645" spans="17:17">
      <c r="Q23645" s="30"/>
    </row>
    <row r="23646" spans="17:17">
      <c r="Q23646" s="30"/>
    </row>
    <row r="23647" spans="17:17">
      <c r="Q23647" s="30"/>
    </row>
    <row r="23648" spans="17:17">
      <c r="Q23648" s="30"/>
    </row>
    <row r="23649" spans="17:17">
      <c r="Q23649" s="30"/>
    </row>
    <row r="23650" spans="17:17">
      <c r="Q23650" s="30"/>
    </row>
    <row r="23651" spans="17:17">
      <c r="Q23651" s="30"/>
    </row>
    <row r="23652" spans="17:17">
      <c r="Q23652" s="30"/>
    </row>
    <row r="23653" spans="17:17">
      <c r="Q23653" s="30"/>
    </row>
    <row r="23654" spans="17:17">
      <c r="Q23654" s="30"/>
    </row>
    <row r="23655" spans="17:17">
      <c r="Q23655" s="30"/>
    </row>
    <row r="23656" spans="17:17">
      <c r="Q23656" s="30"/>
    </row>
    <row r="23657" spans="17:17">
      <c r="Q23657" s="30"/>
    </row>
    <row r="23658" spans="17:17">
      <c r="Q23658" s="30"/>
    </row>
    <row r="23659" spans="17:17">
      <c r="Q23659" s="30"/>
    </row>
    <row r="23660" spans="17:17">
      <c r="Q23660" s="30"/>
    </row>
    <row r="23661" spans="17:17">
      <c r="Q23661" s="30"/>
    </row>
    <row r="23662" spans="17:17">
      <c r="Q23662" s="30"/>
    </row>
    <row r="23663" spans="17:17">
      <c r="Q23663" s="30"/>
    </row>
    <row r="23664" spans="17:17">
      <c r="Q23664" s="30"/>
    </row>
    <row r="23665" spans="17:17">
      <c r="Q23665" s="30"/>
    </row>
    <row r="23666" spans="17:17">
      <c r="Q23666" s="30"/>
    </row>
    <row r="23667" spans="17:17">
      <c r="Q23667" s="30"/>
    </row>
    <row r="23668" spans="17:17">
      <c r="Q23668" s="30"/>
    </row>
    <row r="23669" spans="17:17">
      <c r="Q23669" s="30"/>
    </row>
    <row r="23670" spans="17:17">
      <c r="Q23670" s="30"/>
    </row>
    <row r="23671" spans="17:17">
      <c r="Q23671" s="30"/>
    </row>
    <row r="23672" spans="17:17">
      <c r="Q23672" s="30"/>
    </row>
    <row r="23673" spans="17:17">
      <c r="Q23673" s="30"/>
    </row>
    <row r="23674" spans="17:17">
      <c r="Q23674" s="30"/>
    </row>
    <row r="23675" spans="17:17">
      <c r="Q23675" s="30"/>
    </row>
    <row r="23676" spans="17:17">
      <c r="Q23676" s="30"/>
    </row>
    <row r="23677" spans="17:17">
      <c r="Q23677" s="30"/>
    </row>
    <row r="23678" spans="17:17">
      <c r="Q23678" s="30"/>
    </row>
    <row r="23679" spans="17:17">
      <c r="Q23679" s="30"/>
    </row>
    <row r="23680" spans="17:17">
      <c r="Q23680" s="30"/>
    </row>
    <row r="23681" spans="17:17">
      <c r="Q23681" s="30"/>
    </row>
    <row r="23682" spans="17:17">
      <c r="Q23682" s="30"/>
    </row>
    <row r="23683" spans="17:17">
      <c r="Q23683" s="30"/>
    </row>
    <row r="23684" spans="17:17">
      <c r="Q23684" s="30"/>
    </row>
    <row r="23685" spans="17:17">
      <c r="Q23685" s="30"/>
    </row>
    <row r="23686" spans="17:17">
      <c r="Q23686" s="30"/>
    </row>
    <row r="23687" spans="17:17">
      <c r="Q23687" s="30"/>
    </row>
    <row r="23688" spans="17:17">
      <c r="Q23688" s="30"/>
    </row>
    <row r="23689" spans="17:17">
      <c r="Q23689" s="30"/>
    </row>
    <row r="23690" spans="17:17">
      <c r="Q23690" s="30"/>
    </row>
    <row r="23691" spans="17:17">
      <c r="Q23691" s="30"/>
    </row>
    <row r="23692" spans="17:17">
      <c r="Q23692" s="30"/>
    </row>
    <row r="23693" spans="17:17">
      <c r="Q23693" s="30"/>
    </row>
    <row r="23694" spans="17:17">
      <c r="Q23694" s="30"/>
    </row>
    <row r="23695" spans="17:17">
      <c r="Q23695" s="30"/>
    </row>
    <row r="23696" spans="17:17">
      <c r="Q23696" s="30"/>
    </row>
    <row r="23697" spans="17:17">
      <c r="Q23697" s="30"/>
    </row>
    <row r="23698" spans="17:17">
      <c r="Q23698" s="30"/>
    </row>
    <row r="23699" spans="17:17">
      <c r="Q23699" s="30"/>
    </row>
    <row r="23700" spans="17:17">
      <c r="Q23700" s="30"/>
    </row>
    <row r="23701" spans="17:17">
      <c r="Q23701" s="30"/>
    </row>
    <row r="23702" spans="17:17">
      <c r="Q23702" s="30"/>
    </row>
    <row r="23703" spans="17:17">
      <c r="Q23703" s="30"/>
    </row>
    <row r="23704" spans="17:17">
      <c r="Q23704" s="30"/>
    </row>
    <row r="23705" spans="17:17">
      <c r="Q23705" s="30"/>
    </row>
    <row r="23706" spans="17:17">
      <c r="Q23706" s="30"/>
    </row>
    <row r="23707" spans="17:17">
      <c r="Q23707" s="30"/>
    </row>
    <row r="23708" spans="17:17">
      <c r="Q23708" s="30"/>
    </row>
    <row r="23709" spans="17:17">
      <c r="Q23709" s="30"/>
    </row>
    <row r="23710" spans="17:17">
      <c r="Q23710" s="30"/>
    </row>
    <row r="23711" spans="17:17">
      <c r="Q23711" s="30"/>
    </row>
    <row r="23712" spans="17:17">
      <c r="Q23712" s="30"/>
    </row>
    <row r="23713" spans="17:17">
      <c r="Q23713" s="30"/>
    </row>
    <row r="23714" spans="17:17">
      <c r="Q23714" s="30"/>
    </row>
    <row r="23715" spans="17:17">
      <c r="Q23715" s="30"/>
    </row>
    <row r="23716" spans="17:17">
      <c r="Q23716" s="30"/>
    </row>
    <row r="23717" spans="17:17">
      <c r="Q23717" s="30"/>
    </row>
    <row r="23718" spans="17:17">
      <c r="Q23718" s="30"/>
    </row>
    <row r="23719" spans="17:17">
      <c r="Q23719" s="30"/>
    </row>
    <row r="23720" spans="17:17">
      <c r="Q23720" s="30"/>
    </row>
    <row r="23721" spans="17:17">
      <c r="Q23721" s="30"/>
    </row>
    <row r="23722" spans="17:17">
      <c r="Q23722" s="30"/>
    </row>
    <row r="23723" spans="17:17">
      <c r="Q23723" s="30"/>
    </row>
    <row r="23724" spans="17:17">
      <c r="Q23724" s="30"/>
    </row>
    <row r="23725" spans="17:17">
      <c r="Q23725" s="30"/>
    </row>
    <row r="23726" spans="17:17">
      <c r="Q23726" s="30"/>
    </row>
    <row r="23727" spans="17:17">
      <c r="Q23727" s="30"/>
    </row>
    <row r="23728" spans="17:17">
      <c r="Q23728" s="30"/>
    </row>
    <row r="23729" spans="17:17">
      <c r="Q23729" s="30"/>
    </row>
    <row r="23730" spans="17:17">
      <c r="Q23730" s="30"/>
    </row>
    <row r="23731" spans="17:17">
      <c r="Q23731" s="30"/>
    </row>
    <row r="23732" spans="17:17">
      <c r="Q23732" s="30"/>
    </row>
    <row r="23733" spans="17:17">
      <c r="Q23733" s="30"/>
    </row>
    <row r="23734" spans="17:17">
      <c r="Q23734" s="30"/>
    </row>
    <row r="23735" spans="17:17">
      <c r="Q23735" s="30"/>
    </row>
    <row r="23736" spans="17:17">
      <c r="Q23736" s="30"/>
    </row>
    <row r="23737" spans="17:17">
      <c r="Q23737" s="30"/>
    </row>
    <row r="23738" spans="17:17">
      <c r="Q23738" s="30"/>
    </row>
    <row r="23739" spans="17:17">
      <c r="Q23739" s="30"/>
    </row>
    <row r="23740" spans="17:17">
      <c r="Q23740" s="30"/>
    </row>
    <row r="23741" spans="17:17">
      <c r="Q23741" s="30"/>
    </row>
    <row r="23742" spans="17:17">
      <c r="Q23742" s="30"/>
    </row>
    <row r="23743" spans="17:17">
      <c r="Q23743" s="30"/>
    </row>
    <row r="23744" spans="17:17">
      <c r="Q23744" s="30"/>
    </row>
    <row r="23745" spans="17:17">
      <c r="Q23745" s="30"/>
    </row>
    <row r="23746" spans="17:17">
      <c r="Q23746" s="30"/>
    </row>
    <row r="23747" spans="17:17">
      <c r="Q23747" s="30"/>
    </row>
    <row r="23748" spans="17:17">
      <c r="Q23748" s="30"/>
    </row>
    <row r="23749" spans="17:17">
      <c r="Q23749" s="30"/>
    </row>
    <row r="23750" spans="17:17">
      <c r="Q23750" s="30"/>
    </row>
    <row r="23751" spans="17:17">
      <c r="Q23751" s="30"/>
    </row>
    <row r="23752" spans="17:17">
      <c r="Q23752" s="30"/>
    </row>
    <row r="23753" spans="17:17">
      <c r="Q23753" s="30"/>
    </row>
    <row r="23754" spans="17:17">
      <c r="Q23754" s="30"/>
    </row>
    <row r="23755" spans="17:17">
      <c r="Q23755" s="30"/>
    </row>
    <row r="23756" spans="17:17">
      <c r="Q23756" s="30"/>
    </row>
    <row r="23757" spans="17:17">
      <c r="Q23757" s="30"/>
    </row>
    <row r="23758" spans="17:17">
      <c r="Q23758" s="30"/>
    </row>
    <row r="23759" spans="17:17">
      <c r="Q23759" s="30"/>
    </row>
    <row r="23760" spans="17:17">
      <c r="Q23760" s="30"/>
    </row>
    <row r="23761" spans="17:17">
      <c r="Q23761" s="30"/>
    </row>
    <row r="23762" spans="17:17">
      <c r="Q23762" s="30"/>
    </row>
    <row r="23763" spans="17:17">
      <c r="Q23763" s="30"/>
    </row>
    <row r="23764" spans="17:17">
      <c r="Q23764" s="30"/>
    </row>
    <row r="23765" spans="17:17">
      <c r="Q23765" s="30"/>
    </row>
    <row r="23766" spans="17:17">
      <c r="Q23766" s="30"/>
    </row>
    <row r="23767" spans="17:17">
      <c r="Q23767" s="30"/>
    </row>
    <row r="23768" spans="17:17">
      <c r="Q23768" s="30"/>
    </row>
    <row r="23769" spans="17:17">
      <c r="Q23769" s="30"/>
    </row>
    <row r="23770" spans="17:17">
      <c r="Q23770" s="30"/>
    </row>
    <row r="23771" spans="17:17">
      <c r="Q23771" s="30"/>
    </row>
    <row r="23772" spans="17:17">
      <c r="Q23772" s="30"/>
    </row>
    <row r="23773" spans="17:17">
      <c r="Q23773" s="30"/>
    </row>
    <row r="23774" spans="17:17">
      <c r="Q23774" s="30"/>
    </row>
    <row r="23775" spans="17:17">
      <c r="Q23775" s="30"/>
    </row>
    <row r="23776" spans="17:17">
      <c r="Q23776" s="30"/>
    </row>
    <row r="23777" spans="17:17">
      <c r="Q23777" s="30"/>
    </row>
    <row r="23778" spans="17:17">
      <c r="Q23778" s="30"/>
    </row>
    <row r="23779" spans="17:17">
      <c r="Q23779" s="30"/>
    </row>
    <row r="23780" spans="17:17">
      <c r="Q23780" s="30"/>
    </row>
    <row r="23781" spans="17:17">
      <c r="Q23781" s="30"/>
    </row>
    <row r="23782" spans="17:17">
      <c r="Q23782" s="30"/>
    </row>
    <row r="23783" spans="17:17">
      <c r="Q23783" s="30"/>
    </row>
    <row r="23784" spans="17:17">
      <c r="Q23784" s="30"/>
    </row>
    <row r="23785" spans="17:17">
      <c r="Q23785" s="30"/>
    </row>
    <row r="23786" spans="17:17">
      <c r="Q23786" s="30"/>
    </row>
    <row r="23787" spans="17:17">
      <c r="Q23787" s="30"/>
    </row>
    <row r="23788" spans="17:17">
      <c r="Q23788" s="30"/>
    </row>
    <row r="23789" spans="17:17">
      <c r="Q23789" s="30"/>
    </row>
    <row r="23790" spans="17:17">
      <c r="Q23790" s="30"/>
    </row>
    <row r="23791" spans="17:17">
      <c r="Q23791" s="30"/>
    </row>
    <row r="23792" spans="17:17">
      <c r="Q23792" s="30"/>
    </row>
    <row r="23793" spans="17:17">
      <c r="Q23793" s="30"/>
    </row>
    <row r="23794" spans="17:17">
      <c r="Q23794" s="30"/>
    </row>
    <row r="23795" spans="17:17">
      <c r="Q23795" s="30"/>
    </row>
    <row r="23796" spans="17:17">
      <c r="Q23796" s="30"/>
    </row>
    <row r="23797" spans="17:17">
      <c r="Q23797" s="30"/>
    </row>
    <row r="23798" spans="17:17">
      <c r="Q23798" s="30"/>
    </row>
    <row r="23799" spans="17:17">
      <c r="Q23799" s="30"/>
    </row>
    <row r="23800" spans="17:17">
      <c r="Q23800" s="30"/>
    </row>
    <row r="23801" spans="17:17">
      <c r="Q23801" s="30"/>
    </row>
    <row r="23802" spans="17:17">
      <c r="Q23802" s="30"/>
    </row>
    <row r="23803" spans="17:17">
      <c r="Q23803" s="30"/>
    </row>
    <row r="23804" spans="17:17">
      <c r="Q23804" s="30"/>
    </row>
    <row r="23805" spans="17:17">
      <c r="Q23805" s="30"/>
    </row>
    <row r="23806" spans="17:17">
      <c r="Q23806" s="30"/>
    </row>
    <row r="23807" spans="17:17">
      <c r="Q23807" s="30"/>
    </row>
    <row r="23808" spans="17:17">
      <c r="Q23808" s="30"/>
    </row>
    <row r="23809" spans="17:17">
      <c r="Q23809" s="30"/>
    </row>
    <row r="23810" spans="17:17">
      <c r="Q23810" s="30"/>
    </row>
    <row r="23811" spans="17:17">
      <c r="Q23811" s="30"/>
    </row>
    <row r="23812" spans="17:17">
      <c r="Q23812" s="30"/>
    </row>
    <row r="23813" spans="17:17">
      <c r="Q23813" s="30"/>
    </row>
    <row r="23814" spans="17:17">
      <c r="Q23814" s="30"/>
    </row>
    <row r="23815" spans="17:17">
      <c r="Q23815" s="30"/>
    </row>
    <row r="23816" spans="17:17">
      <c r="Q23816" s="30"/>
    </row>
    <row r="23817" spans="17:17">
      <c r="Q23817" s="30"/>
    </row>
    <row r="23818" spans="17:17">
      <c r="Q23818" s="30"/>
    </row>
    <row r="23819" spans="17:17">
      <c r="Q23819" s="30"/>
    </row>
    <row r="23820" spans="17:17">
      <c r="Q23820" s="30"/>
    </row>
    <row r="23821" spans="17:17">
      <c r="Q23821" s="30"/>
    </row>
    <row r="23822" spans="17:17">
      <c r="Q23822" s="30"/>
    </row>
    <row r="23823" spans="17:17">
      <c r="Q23823" s="30"/>
    </row>
    <row r="23824" spans="17:17">
      <c r="Q23824" s="30"/>
    </row>
    <row r="23825" spans="17:17">
      <c r="Q23825" s="30"/>
    </row>
    <row r="23826" spans="17:17">
      <c r="Q23826" s="30"/>
    </row>
    <row r="23827" spans="17:17">
      <c r="Q23827" s="30"/>
    </row>
    <row r="23828" spans="17:17">
      <c r="Q23828" s="30"/>
    </row>
    <row r="23829" spans="17:17">
      <c r="Q23829" s="30"/>
    </row>
    <row r="23830" spans="17:17">
      <c r="Q23830" s="30"/>
    </row>
    <row r="23831" spans="17:17">
      <c r="Q23831" s="30"/>
    </row>
    <row r="23832" spans="17:17">
      <c r="Q23832" s="30"/>
    </row>
    <row r="23833" spans="17:17">
      <c r="Q23833" s="30"/>
    </row>
    <row r="23834" spans="17:17">
      <c r="Q23834" s="30"/>
    </row>
    <row r="23835" spans="17:17">
      <c r="Q23835" s="30"/>
    </row>
    <row r="23836" spans="17:17">
      <c r="Q23836" s="30"/>
    </row>
    <row r="23837" spans="17:17">
      <c r="Q23837" s="30"/>
    </row>
    <row r="23838" spans="17:17">
      <c r="Q23838" s="30"/>
    </row>
    <row r="23839" spans="17:17">
      <c r="Q23839" s="30"/>
    </row>
    <row r="23840" spans="17:17">
      <c r="Q23840" s="30"/>
    </row>
    <row r="23841" spans="17:17">
      <c r="Q23841" s="30"/>
    </row>
    <row r="23842" spans="17:17">
      <c r="Q23842" s="30"/>
    </row>
    <row r="23843" spans="17:17">
      <c r="Q23843" s="30"/>
    </row>
    <row r="23844" spans="17:17">
      <c r="Q23844" s="30"/>
    </row>
    <row r="23845" spans="17:17">
      <c r="Q23845" s="30"/>
    </row>
    <row r="23846" spans="17:17">
      <c r="Q23846" s="30"/>
    </row>
    <row r="23847" spans="17:17">
      <c r="Q23847" s="30"/>
    </row>
    <row r="23848" spans="17:17">
      <c r="Q23848" s="30"/>
    </row>
    <row r="23849" spans="17:17">
      <c r="Q23849" s="30"/>
    </row>
    <row r="23850" spans="17:17">
      <c r="Q23850" s="30"/>
    </row>
    <row r="23851" spans="17:17">
      <c r="Q23851" s="30"/>
    </row>
    <row r="23852" spans="17:17">
      <c r="Q23852" s="30"/>
    </row>
    <row r="23853" spans="17:17">
      <c r="Q23853" s="30"/>
    </row>
    <row r="23854" spans="17:17">
      <c r="Q23854" s="30"/>
    </row>
    <row r="23855" spans="17:17">
      <c r="Q23855" s="30"/>
    </row>
    <row r="23856" spans="17:17">
      <c r="Q23856" s="30"/>
    </row>
    <row r="23857" spans="17:17">
      <c r="Q23857" s="30"/>
    </row>
    <row r="23858" spans="17:17">
      <c r="Q23858" s="30"/>
    </row>
    <row r="23859" spans="17:17">
      <c r="Q23859" s="30"/>
    </row>
    <row r="23860" spans="17:17">
      <c r="Q23860" s="30"/>
    </row>
    <row r="23861" spans="17:17">
      <c r="Q23861" s="30"/>
    </row>
    <row r="23862" spans="17:17">
      <c r="Q23862" s="30"/>
    </row>
    <row r="23863" spans="17:17">
      <c r="Q23863" s="30"/>
    </row>
    <row r="23864" spans="17:17">
      <c r="Q23864" s="30"/>
    </row>
    <row r="23865" spans="17:17">
      <c r="Q23865" s="30"/>
    </row>
    <row r="23866" spans="17:17">
      <c r="Q23866" s="30"/>
    </row>
    <row r="23867" spans="17:17">
      <c r="Q23867" s="30"/>
    </row>
    <row r="23868" spans="17:17">
      <c r="Q23868" s="30"/>
    </row>
    <row r="23869" spans="17:17">
      <c r="Q23869" s="30"/>
    </row>
    <row r="23870" spans="17:17">
      <c r="Q23870" s="30"/>
    </row>
    <row r="23871" spans="17:17">
      <c r="Q23871" s="30"/>
    </row>
    <row r="23872" spans="17:17">
      <c r="Q23872" s="30"/>
    </row>
    <row r="23873" spans="17:17">
      <c r="Q23873" s="30"/>
    </row>
    <row r="23874" spans="17:17">
      <c r="Q23874" s="30"/>
    </row>
    <row r="23875" spans="17:17">
      <c r="Q23875" s="30"/>
    </row>
    <row r="23876" spans="17:17">
      <c r="Q23876" s="30"/>
    </row>
    <row r="23877" spans="17:17">
      <c r="Q23877" s="30"/>
    </row>
    <row r="23878" spans="17:17">
      <c r="Q23878" s="30"/>
    </row>
    <row r="23879" spans="17:17">
      <c r="Q23879" s="30"/>
    </row>
    <row r="23880" spans="17:17">
      <c r="Q23880" s="30"/>
    </row>
    <row r="23881" spans="17:17">
      <c r="Q23881" s="30"/>
    </row>
    <row r="23882" spans="17:17">
      <c r="Q23882" s="30"/>
    </row>
    <row r="23883" spans="17:17">
      <c r="Q23883" s="30"/>
    </row>
    <row r="23884" spans="17:17">
      <c r="Q23884" s="30"/>
    </row>
    <row r="23885" spans="17:17">
      <c r="Q23885" s="30"/>
    </row>
    <row r="23886" spans="17:17">
      <c r="Q23886" s="30"/>
    </row>
    <row r="23887" spans="17:17">
      <c r="Q23887" s="30"/>
    </row>
    <row r="23888" spans="17:17">
      <c r="Q23888" s="30"/>
    </row>
    <row r="23889" spans="17:17">
      <c r="Q23889" s="30"/>
    </row>
    <row r="23890" spans="17:17">
      <c r="Q23890" s="30"/>
    </row>
    <row r="23891" spans="17:17">
      <c r="Q23891" s="30"/>
    </row>
    <row r="23892" spans="17:17">
      <c r="Q23892" s="30"/>
    </row>
    <row r="23893" spans="17:17">
      <c r="Q23893" s="30"/>
    </row>
    <row r="23894" spans="17:17">
      <c r="Q23894" s="30"/>
    </row>
    <row r="23895" spans="17:17">
      <c r="Q23895" s="30"/>
    </row>
    <row r="23896" spans="17:17">
      <c r="Q23896" s="30"/>
    </row>
    <row r="23897" spans="17:17">
      <c r="Q23897" s="30"/>
    </row>
    <row r="23898" spans="17:17">
      <c r="Q23898" s="30"/>
    </row>
    <row r="23899" spans="17:17">
      <c r="Q23899" s="30"/>
    </row>
    <row r="23900" spans="17:17">
      <c r="Q23900" s="30"/>
    </row>
    <row r="23901" spans="17:17">
      <c r="Q23901" s="30"/>
    </row>
    <row r="23902" spans="17:17">
      <c r="Q23902" s="30"/>
    </row>
    <row r="23903" spans="17:17">
      <c r="Q23903" s="30"/>
    </row>
    <row r="23904" spans="17:17">
      <c r="Q23904" s="30"/>
    </row>
    <row r="23905" spans="17:17">
      <c r="Q23905" s="30"/>
    </row>
    <row r="23906" spans="17:17">
      <c r="Q23906" s="30"/>
    </row>
    <row r="23907" spans="17:17">
      <c r="Q23907" s="30"/>
    </row>
    <row r="23908" spans="17:17">
      <c r="Q23908" s="30"/>
    </row>
    <row r="23909" spans="17:17">
      <c r="Q23909" s="30"/>
    </row>
    <row r="23910" spans="17:17">
      <c r="Q23910" s="30"/>
    </row>
    <row r="23911" spans="17:17">
      <c r="Q23911" s="30"/>
    </row>
    <row r="23912" spans="17:17">
      <c r="Q23912" s="30"/>
    </row>
    <row r="23913" spans="17:17">
      <c r="Q23913" s="30"/>
    </row>
    <row r="23914" spans="17:17">
      <c r="Q23914" s="30"/>
    </row>
    <row r="23915" spans="17:17">
      <c r="Q23915" s="30"/>
    </row>
    <row r="23916" spans="17:17">
      <c r="Q23916" s="30"/>
    </row>
    <row r="23917" spans="17:17">
      <c r="Q23917" s="30"/>
    </row>
    <row r="23918" spans="17:17">
      <c r="Q23918" s="30"/>
    </row>
    <row r="23919" spans="17:17">
      <c r="Q23919" s="30"/>
    </row>
    <row r="23920" spans="17:17">
      <c r="Q23920" s="30"/>
    </row>
    <row r="23921" spans="17:17">
      <c r="Q23921" s="30"/>
    </row>
    <row r="23922" spans="17:17">
      <c r="Q23922" s="30"/>
    </row>
    <row r="23923" spans="17:17">
      <c r="Q23923" s="30"/>
    </row>
    <row r="23924" spans="17:17">
      <c r="Q23924" s="30"/>
    </row>
    <row r="23925" spans="17:17">
      <c r="Q23925" s="30"/>
    </row>
    <row r="23926" spans="17:17">
      <c r="Q23926" s="30"/>
    </row>
    <row r="23927" spans="17:17">
      <c r="Q23927" s="30"/>
    </row>
    <row r="23928" spans="17:17">
      <c r="Q23928" s="30"/>
    </row>
    <row r="23929" spans="17:17">
      <c r="Q23929" s="30"/>
    </row>
    <row r="23930" spans="17:17">
      <c r="Q23930" s="30"/>
    </row>
    <row r="23931" spans="17:17">
      <c r="Q23931" s="30"/>
    </row>
    <row r="23932" spans="17:17">
      <c r="Q23932" s="30"/>
    </row>
    <row r="23933" spans="17:17">
      <c r="Q23933" s="30"/>
    </row>
    <row r="23934" spans="17:17">
      <c r="Q23934" s="30"/>
    </row>
    <row r="23935" spans="17:17">
      <c r="Q23935" s="30"/>
    </row>
    <row r="23936" spans="17:17">
      <c r="Q23936" s="30"/>
    </row>
    <row r="23937" spans="17:17">
      <c r="Q23937" s="30"/>
    </row>
    <row r="23938" spans="17:17">
      <c r="Q23938" s="30"/>
    </row>
    <row r="23939" spans="17:17">
      <c r="Q23939" s="30"/>
    </row>
    <row r="23940" spans="17:17">
      <c r="Q23940" s="30"/>
    </row>
    <row r="23941" spans="17:17">
      <c r="Q23941" s="30"/>
    </row>
    <row r="23942" spans="17:17">
      <c r="Q23942" s="30"/>
    </row>
    <row r="23943" spans="17:17">
      <c r="Q23943" s="30"/>
    </row>
    <row r="23944" spans="17:17">
      <c r="Q23944" s="30"/>
    </row>
    <row r="23945" spans="17:17">
      <c r="Q23945" s="30"/>
    </row>
    <row r="23946" spans="17:17">
      <c r="Q23946" s="30"/>
    </row>
    <row r="23947" spans="17:17">
      <c r="Q23947" s="30"/>
    </row>
    <row r="23948" spans="17:17">
      <c r="Q23948" s="30"/>
    </row>
    <row r="23949" spans="17:17">
      <c r="Q23949" s="30"/>
    </row>
    <row r="23950" spans="17:17">
      <c r="Q23950" s="30"/>
    </row>
    <row r="23951" spans="17:17">
      <c r="Q23951" s="30"/>
    </row>
    <row r="23952" spans="17:17">
      <c r="Q23952" s="30"/>
    </row>
    <row r="23953" spans="17:17">
      <c r="Q23953" s="30"/>
    </row>
    <row r="23954" spans="17:17">
      <c r="Q23954" s="30"/>
    </row>
    <row r="23955" spans="17:17">
      <c r="Q23955" s="30"/>
    </row>
    <row r="23956" spans="17:17">
      <c r="Q23956" s="30"/>
    </row>
    <row r="23957" spans="17:17">
      <c r="Q23957" s="30"/>
    </row>
    <row r="23958" spans="17:17">
      <c r="Q23958" s="30"/>
    </row>
    <row r="23959" spans="17:17">
      <c r="Q23959" s="30"/>
    </row>
    <row r="23960" spans="17:17">
      <c r="Q23960" s="30"/>
    </row>
    <row r="23961" spans="17:17">
      <c r="Q23961" s="30"/>
    </row>
    <row r="23962" spans="17:17">
      <c r="Q23962" s="30"/>
    </row>
    <row r="23963" spans="17:17">
      <c r="Q23963" s="30"/>
    </row>
    <row r="23964" spans="17:17">
      <c r="Q23964" s="30"/>
    </row>
    <row r="23965" spans="17:17">
      <c r="Q23965" s="30"/>
    </row>
    <row r="23966" spans="17:17">
      <c r="Q23966" s="30"/>
    </row>
    <row r="23967" spans="17:17">
      <c r="Q23967" s="30"/>
    </row>
    <row r="23968" spans="17:17">
      <c r="Q23968" s="30"/>
    </row>
    <row r="23969" spans="17:17">
      <c r="Q23969" s="30"/>
    </row>
    <row r="23970" spans="17:17">
      <c r="Q23970" s="30"/>
    </row>
    <row r="23971" spans="17:17">
      <c r="Q23971" s="30"/>
    </row>
    <row r="23972" spans="17:17">
      <c r="Q23972" s="30"/>
    </row>
    <row r="23973" spans="17:17">
      <c r="Q23973" s="30"/>
    </row>
    <row r="23974" spans="17:17">
      <c r="Q23974" s="30"/>
    </row>
    <row r="23975" spans="17:17">
      <c r="Q23975" s="30"/>
    </row>
    <row r="23976" spans="17:17">
      <c r="Q23976" s="30"/>
    </row>
    <row r="23977" spans="17:17">
      <c r="Q23977" s="30"/>
    </row>
    <row r="23978" spans="17:17">
      <c r="Q23978" s="30"/>
    </row>
    <row r="23979" spans="17:17">
      <c r="Q23979" s="30"/>
    </row>
    <row r="23980" spans="17:17">
      <c r="Q23980" s="30"/>
    </row>
    <row r="23981" spans="17:17">
      <c r="Q23981" s="30"/>
    </row>
    <row r="23982" spans="17:17">
      <c r="Q23982" s="30"/>
    </row>
    <row r="23983" spans="17:17">
      <c r="Q23983" s="30"/>
    </row>
    <row r="23984" spans="17:17">
      <c r="Q23984" s="30"/>
    </row>
    <row r="23985" spans="17:17">
      <c r="Q23985" s="30"/>
    </row>
    <row r="23986" spans="17:17">
      <c r="Q23986" s="30"/>
    </row>
    <row r="23987" spans="17:17">
      <c r="Q23987" s="30"/>
    </row>
    <row r="23988" spans="17:17">
      <c r="Q23988" s="30"/>
    </row>
    <row r="23989" spans="17:17">
      <c r="Q23989" s="30"/>
    </row>
    <row r="23990" spans="17:17">
      <c r="Q23990" s="30"/>
    </row>
    <row r="23991" spans="17:17">
      <c r="Q23991" s="30"/>
    </row>
    <row r="23992" spans="17:17">
      <c r="Q23992" s="30"/>
    </row>
    <row r="23993" spans="17:17">
      <c r="Q23993" s="30"/>
    </row>
    <row r="23994" spans="17:17">
      <c r="Q23994" s="30"/>
    </row>
    <row r="23995" spans="17:17">
      <c r="Q23995" s="30"/>
    </row>
    <row r="23996" spans="17:17">
      <c r="Q23996" s="30"/>
    </row>
    <row r="23997" spans="17:17">
      <c r="Q23997" s="30"/>
    </row>
    <row r="23998" spans="17:17">
      <c r="Q23998" s="30"/>
    </row>
    <row r="23999" spans="17:17">
      <c r="Q23999" s="30"/>
    </row>
    <row r="24000" spans="17:17">
      <c r="Q24000" s="30"/>
    </row>
    <row r="24001" spans="17:17">
      <c r="Q24001" s="30"/>
    </row>
    <row r="24002" spans="17:17">
      <c r="Q24002" s="30"/>
    </row>
    <row r="24003" spans="17:17">
      <c r="Q24003" s="30"/>
    </row>
    <row r="24004" spans="17:17">
      <c r="Q24004" s="30"/>
    </row>
    <row r="24005" spans="17:17">
      <c r="Q24005" s="30"/>
    </row>
    <row r="24006" spans="17:17">
      <c r="Q24006" s="30"/>
    </row>
    <row r="24007" spans="17:17">
      <c r="Q24007" s="30"/>
    </row>
    <row r="24008" spans="17:17">
      <c r="Q24008" s="30"/>
    </row>
    <row r="24009" spans="17:17">
      <c r="Q24009" s="30"/>
    </row>
    <row r="24010" spans="17:17">
      <c r="Q24010" s="30"/>
    </row>
    <row r="24011" spans="17:17">
      <c r="Q24011" s="30"/>
    </row>
    <row r="24012" spans="17:17">
      <c r="Q24012" s="30"/>
    </row>
    <row r="24013" spans="17:17">
      <c r="Q24013" s="30"/>
    </row>
    <row r="24014" spans="17:17">
      <c r="Q24014" s="30"/>
    </row>
    <row r="24015" spans="17:17">
      <c r="Q24015" s="30"/>
    </row>
    <row r="24016" spans="17:17">
      <c r="Q24016" s="30"/>
    </row>
    <row r="24017" spans="17:17">
      <c r="Q24017" s="30"/>
    </row>
    <row r="24018" spans="17:17">
      <c r="Q24018" s="30"/>
    </row>
    <row r="24019" spans="17:17">
      <c r="Q24019" s="30"/>
    </row>
    <row r="24020" spans="17:17">
      <c r="Q24020" s="30"/>
    </row>
    <row r="24021" spans="17:17">
      <c r="Q24021" s="30"/>
    </row>
    <row r="24022" spans="17:17">
      <c r="Q24022" s="30"/>
    </row>
    <row r="24023" spans="17:17">
      <c r="Q24023" s="30"/>
    </row>
    <row r="24024" spans="17:17">
      <c r="Q24024" s="30"/>
    </row>
    <row r="24025" spans="17:17">
      <c r="Q24025" s="30"/>
    </row>
    <row r="24026" spans="17:17">
      <c r="Q24026" s="30"/>
    </row>
    <row r="24027" spans="17:17">
      <c r="Q24027" s="30"/>
    </row>
    <row r="24028" spans="17:17">
      <c r="Q24028" s="30"/>
    </row>
    <row r="24029" spans="17:17">
      <c r="Q24029" s="30"/>
    </row>
    <row r="24030" spans="17:17">
      <c r="Q24030" s="30"/>
    </row>
    <row r="24031" spans="17:17">
      <c r="Q24031" s="30"/>
    </row>
    <row r="24032" spans="17:17">
      <c r="Q24032" s="30"/>
    </row>
    <row r="24033" spans="17:17">
      <c r="Q24033" s="30"/>
    </row>
    <row r="24034" spans="17:17">
      <c r="Q24034" s="30"/>
    </row>
    <row r="24035" spans="17:17">
      <c r="Q24035" s="30"/>
    </row>
    <row r="24036" spans="17:17">
      <c r="Q24036" s="30"/>
    </row>
    <row r="24037" spans="17:17">
      <c r="Q24037" s="30"/>
    </row>
    <row r="24038" spans="17:17">
      <c r="Q24038" s="30"/>
    </row>
    <row r="24039" spans="17:17">
      <c r="Q24039" s="30"/>
    </row>
    <row r="24040" spans="17:17">
      <c r="Q24040" s="30"/>
    </row>
    <row r="24041" spans="17:17">
      <c r="Q24041" s="30"/>
    </row>
    <row r="24042" spans="17:17">
      <c r="Q24042" s="30"/>
    </row>
    <row r="24043" spans="17:17">
      <c r="Q24043" s="30"/>
    </row>
    <row r="24044" spans="17:17">
      <c r="Q24044" s="30"/>
    </row>
    <row r="24045" spans="17:17">
      <c r="Q24045" s="30"/>
    </row>
    <row r="24046" spans="17:17">
      <c r="Q24046" s="30"/>
    </row>
    <row r="24047" spans="17:17">
      <c r="Q24047" s="30"/>
    </row>
    <row r="24048" spans="17:17">
      <c r="Q24048" s="30"/>
    </row>
    <row r="24049" spans="17:17">
      <c r="Q24049" s="30"/>
    </row>
    <row r="24050" spans="17:17">
      <c r="Q24050" s="30"/>
    </row>
    <row r="24051" spans="17:17">
      <c r="Q24051" s="30"/>
    </row>
    <row r="24052" spans="17:17">
      <c r="Q24052" s="30"/>
    </row>
    <row r="24053" spans="17:17">
      <c r="Q24053" s="30"/>
    </row>
    <row r="24054" spans="17:17">
      <c r="Q24054" s="30"/>
    </row>
    <row r="24055" spans="17:17">
      <c r="Q24055" s="30"/>
    </row>
    <row r="24056" spans="17:17">
      <c r="Q24056" s="30"/>
    </row>
    <row r="24057" spans="17:17">
      <c r="Q24057" s="30"/>
    </row>
    <row r="24058" spans="17:17">
      <c r="Q24058" s="30"/>
    </row>
    <row r="24059" spans="17:17">
      <c r="Q24059" s="30"/>
    </row>
    <row r="24060" spans="17:17">
      <c r="Q24060" s="30"/>
    </row>
    <row r="24061" spans="17:17">
      <c r="Q24061" s="30"/>
    </row>
    <row r="24062" spans="17:17">
      <c r="Q24062" s="30"/>
    </row>
    <row r="24063" spans="17:17">
      <c r="Q24063" s="30"/>
    </row>
    <row r="24064" spans="17:17">
      <c r="Q24064" s="30"/>
    </row>
    <row r="24065" spans="17:17">
      <c r="Q24065" s="30"/>
    </row>
    <row r="24066" spans="17:17">
      <c r="Q24066" s="30"/>
    </row>
    <row r="24067" spans="17:17">
      <c r="Q24067" s="30"/>
    </row>
    <row r="24068" spans="17:17">
      <c r="Q24068" s="30"/>
    </row>
    <row r="24069" spans="17:17">
      <c r="Q24069" s="30"/>
    </row>
    <row r="24070" spans="17:17">
      <c r="Q24070" s="30"/>
    </row>
    <row r="24071" spans="17:17">
      <c r="Q24071" s="30"/>
    </row>
    <row r="24072" spans="17:17">
      <c r="Q24072" s="30"/>
    </row>
    <row r="24073" spans="17:17">
      <c r="Q24073" s="30"/>
    </row>
    <row r="24074" spans="17:17">
      <c r="Q24074" s="30"/>
    </row>
    <row r="24075" spans="17:17">
      <c r="Q24075" s="30"/>
    </row>
    <row r="24076" spans="17:17">
      <c r="Q24076" s="30"/>
    </row>
    <row r="24077" spans="17:17">
      <c r="Q24077" s="30"/>
    </row>
    <row r="24078" spans="17:17">
      <c r="Q24078" s="30"/>
    </row>
    <row r="24079" spans="17:17">
      <c r="Q24079" s="30"/>
    </row>
    <row r="24080" spans="17:17">
      <c r="Q24080" s="30"/>
    </row>
    <row r="24081" spans="17:17">
      <c r="Q24081" s="30"/>
    </row>
    <row r="24082" spans="17:17">
      <c r="Q24082" s="30"/>
    </row>
    <row r="24083" spans="17:17">
      <c r="Q24083" s="30"/>
    </row>
    <row r="24084" spans="17:17">
      <c r="Q24084" s="30"/>
    </row>
    <row r="24085" spans="17:17">
      <c r="Q24085" s="30"/>
    </row>
    <row r="24086" spans="17:17">
      <c r="Q24086" s="30"/>
    </row>
    <row r="24087" spans="17:17">
      <c r="Q24087" s="30"/>
    </row>
    <row r="24088" spans="17:17">
      <c r="Q24088" s="30"/>
    </row>
    <row r="24089" spans="17:17">
      <c r="Q24089" s="30"/>
    </row>
    <row r="24090" spans="17:17">
      <c r="Q24090" s="30"/>
    </row>
    <row r="24091" spans="17:17">
      <c r="Q24091" s="30"/>
    </row>
    <row r="24092" spans="17:17">
      <c r="Q24092" s="30"/>
    </row>
    <row r="24093" spans="17:17">
      <c r="Q24093" s="30"/>
    </row>
    <row r="24094" spans="17:17">
      <c r="Q24094" s="30"/>
    </row>
    <row r="24095" spans="17:17">
      <c r="Q24095" s="30"/>
    </row>
    <row r="24096" spans="17:17">
      <c r="Q24096" s="30"/>
    </row>
    <row r="24097" spans="17:17">
      <c r="Q24097" s="30"/>
    </row>
    <row r="24098" spans="17:17">
      <c r="Q24098" s="30"/>
    </row>
    <row r="24099" spans="17:17">
      <c r="Q24099" s="30"/>
    </row>
    <row r="24100" spans="17:17">
      <c r="Q24100" s="30"/>
    </row>
    <row r="24101" spans="17:17">
      <c r="Q24101" s="30"/>
    </row>
    <row r="24102" spans="17:17">
      <c r="Q24102" s="30"/>
    </row>
    <row r="24103" spans="17:17">
      <c r="Q24103" s="30"/>
    </row>
    <row r="24104" spans="17:17">
      <c r="Q24104" s="30"/>
    </row>
    <row r="24105" spans="17:17">
      <c r="Q24105" s="30"/>
    </row>
    <row r="24106" spans="17:17">
      <c r="Q24106" s="30"/>
    </row>
    <row r="24107" spans="17:17">
      <c r="Q24107" s="30"/>
    </row>
    <row r="24108" spans="17:17">
      <c r="Q24108" s="30"/>
    </row>
    <row r="24109" spans="17:17">
      <c r="Q24109" s="30"/>
    </row>
    <row r="24110" spans="17:17">
      <c r="Q24110" s="30"/>
    </row>
    <row r="24111" spans="17:17">
      <c r="Q24111" s="30"/>
    </row>
    <row r="24112" spans="17:17">
      <c r="Q24112" s="30"/>
    </row>
    <row r="24113" spans="17:17">
      <c r="Q24113" s="30"/>
    </row>
    <row r="24114" spans="17:17">
      <c r="Q24114" s="30"/>
    </row>
    <row r="24115" spans="17:17">
      <c r="Q24115" s="30"/>
    </row>
    <row r="24116" spans="17:17">
      <c r="Q24116" s="30"/>
    </row>
    <row r="24117" spans="17:17">
      <c r="Q24117" s="30"/>
    </row>
    <row r="24118" spans="17:17">
      <c r="Q24118" s="30"/>
    </row>
    <row r="24119" spans="17:17">
      <c r="Q24119" s="30"/>
    </row>
    <row r="24120" spans="17:17">
      <c r="Q24120" s="30"/>
    </row>
    <row r="24121" spans="17:17">
      <c r="Q24121" s="30"/>
    </row>
    <row r="24122" spans="17:17">
      <c r="Q24122" s="30"/>
    </row>
    <row r="24123" spans="17:17">
      <c r="Q24123" s="30"/>
    </row>
    <row r="24124" spans="17:17">
      <c r="Q24124" s="30"/>
    </row>
    <row r="24125" spans="17:17">
      <c r="Q24125" s="30"/>
    </row>
    <row r="24126" spans="17:17">
      <c r="Q24126" s="30"/>
    </row>
    <row r="24127" spans="17:17">
      <c r="Q24127" s="30"/>
    </row>
    <row r="24128" spans="17:17">
      <c r="Q24128" s="30"/>
    </row>
    <row r="24129" spans="17:17">
      <c r="Q24129" s="30"/>
    </row>
    <row r="24130" spans="17:17">
      <c r="Q24130" s="30"/>
    </row>
    <row r="24131" spans="17:17">
      <c r="Q24131" s="30"/>
    </row>
    <row r="24132" spans="17:17">
      <c r="Q24132" s="30"/>
    </row>
    <row r="24133" spans="17:17">
      <c r="Q24133" s="30"/>
    </row>
    <row r="24134" spans="17:17">
      <c r="Q24134" s="30"/>
    </row>
    <row r="24135" spans="17:17">
      <c r="Q24135" s="30"/>
    </row>
    <row r="24136" spans="17:17">
      <c r="Q24136" s="30"/>
    </row>
    <row r="24137" spans="17:17">
      <c r="Q24137" s="30"/>
    </row>
    <row r="24138" spans="17:17">
      <c r="Q24138" s="30"/>
    </row>
    <row r="24139" spans="17:17">
      <c r="Q24139" s="30"/>
    </row>
    <row r="24140" spans="17:17">
      <c r="Q24140" s="30"/>
    </row>
    <row r="24141" spans="17:17">
      <c r="Q24141" s="30"/>
    </row>
    <row r="24142" spans="17:17">
      <c r="Q24142" s="30"/>
    </row>
    <row r="24143" spans="17:17">
      <c r="Q24143" s="30"/>
    </row>
    <row r="24144" spans="17:17">
      <c r="Q24144" s="30"/>
    </row>
    <row r="24145" spans="17:17">
      <c r="Q24145" s="30"/>
    </row>
    <row r="24146" spans="17:17">
      <c r="Q24146" s="30"/>
    </row>
    <row r="24147" spans="17:17">
      <c r="Q24147" s="30"/>
    </row>
    <row r="24148" spans="17:17">
      <c r="Q24148" s="30"/>
    </row>
    <row r="24149" spans="17:17">
      <c r="Q24149" s="30"/>
    </row>
    <row r="24150" spans="17:17">
      <c r="Q24150" s="30"/>
    </row>
    <row r="24151" spans="17:17">
      <c r="Q24151" s="30"/>
    </row>
    <row r="24152" spans="17:17">
      <c r="Q24152" s="30"/>
    </row>
    <row r="24153" spans="17:17">
      <c r="Q24153" s="30"/>
    </row>
    <row r="24154" spans="17:17">
      <c r="Q24154" s="30"/>
    </row>
    <row r="24155" spans="17:17">
      <c r="Q24155" s="30"/>
    </row>
    <row r="24156" spans="17:17">
      <c r="Q24156" s="30"/>
    </row>
    <row r="24157" spans="17:17">
      <c r="Q24157" s="30"/>
    </row>
    <row r="24158" spans="17:17">
      <c r="Q24158" s="30"/>
    </row>
    <row r="24159" spans="17:17">
      <c r="Q24159" s="30"/>
    </row>
    <row r="24160" spans="17:17">
      <c r="Q24160" s="30"/>
    </row>
    <row r="24161" spans="17:17">
      <c r="Q24161" s="30"/>
    </row>
    <row r="24162" spans="17:17">
      <c r="Q24162" s="30"/>
    </row>
    <row r="24163" spans="17:17">
      <c r="Q24163" s="30"/>
    </row>
    <row r="24164" spans="17:17">
      <c r="Q24164" s="30"/>
    </row>
    <row r="24165" spans="17:17">
      <c r="Q24165" s="30"/>
    </row>
    <row r="24166" spans="17:17">
      <c r="Q24166" s="30"/>
    </row>
    <row r="24167" spans="17:17">
      <c r="Q24167" s="30"/>
    </row>
    <row r="24168" spans="17:17">
      <c r="Q24168" s="30"/>
    </row>
    <row r="24169" spans="17:17">
      <c r="Q24169" s="30"/>
    </row>
    <row r="24170" spans="17:17">
      <c r="Q24170" s="30"/>
    </row>
    <row r="24171" spans="17:17">
      <c r="Q24171" s="30"/>
    </row>
    <row r="24172" spans="17:17">
      <c r="Q24172" s="30"/>
    </row>
    <row r="24173" spans="17:17">
      <c r="Q24173" s="30"/>
    </row>
    <row r="24174" spans="17:17">
      <c r="Q24174" s="30"/>
    </row>
    <row r="24175" spans="17:17">
      <c r="Q24175" s="30"/>
    </row>
    <row r="24176" spans="17:17">
      <c r="Q24176" s="30"/>
    </row>
    <row r="24177" spans="17:17">
      <c r="Q24177" s="30"/>
    </row>
    <row r="24178" spans="17:17">
      <c r="Q24178" s="30"/>
    </row>
    <row r="24179" spans="17:17">
      <c r="Q24179" s="30"/>
    </row>
    <row r="24180" spans="17:17">
      <c r="Q24180" s="30"/>
    </row>
    <row r="24181" spans="17:17">
      <c r="Q24181" s="30"/>
    </row>
    <row r="24182" spans="17:17">
      <c r="Q24182" s="30"/>
    </row>
    <row r="24183" spans="17:17">
      <c r="Q24183" s="30"/>
    </row>
    <row r="24184" spans="17:17">
      <c r="Q24184" s="30"/>
    </row>
    <row r="24185" spans="17:17">
      <c r="Q24185" s="30"/>
    </row>
    <row r="24186" spans="17:17">
      <c r="Q24186" s="30"/>
    </row>
    <row r="24187" spans="17:17">
      <c r="Q24187" s="30"/>
    </row>
    <row r="24188" spans="17:17">
      <c r="Q24188" s="30"/>
    </row>
    <row r="24189" spans="17:17">
      <c r="Q24189" s="30"/>
    </row>
    <row r="24190" spans="17:17">
      <c r="Q24190" s="30"/>
    </row>
    <row r="24191" spans="17:17">
      <c r="Q24191" s="30"/>
    </row>
    <row r="24192" spans="17:17">
      <c r="Q24192" s="30"/>
    </row>
    <row r="24193" spans="17:17">
      <c r="Q24193" s="30"/>
    </row>
    <row r="24194" spans="17:17">
      <c r="Q24194" s="30"/>
    </row>
    <row r="24195" spans="17:17">
      <c r="Q24195" s="30"/>
    </row>
    <row r="24196" spans="17:17">
      <c r="Q24196" s="30"/>
    </row>
    <row r="24197" spans="17:17">
      <c r="Q24197" s="30"/>
    </row>
    <row r="24198" spans="17:17">
      <c r="Q24198" s="30"/>
    </row>
    <row r="24199" spans="17:17">
      <c r="Q24199" s="30"/>
    </row>
    <row r="24200" spans="17:17">
      <c r="Q24200" s="30"/>
    </row>
    <row r="24201" spans="17:17">
      <c r="Q24201" s="30"/>
    </row>
    <row r="24202" spans="17:17">
      <c r="Q24202" s="30"/>
    </row>
    <row r="24203" spans="17:17">
      <c r="Q24203" s="30"/>
    </row>
    <row r="24204" spans="17:17">
      <c r="Q24204" s="30"/>
    </row>
    <row r="24205" spans="17:17">
      <c r="Q24205" s="30"/>
    </row>
    <row r="24206" spans="17:17">
      <c r="Q24206" s="30"/>
    </row>
    <row r="24207" spans="17:17">
      <c r="Q24207" s="30"/>
    </row>
    <row r="24208" spans="17:17">
      <c r="Q24208" s="30"/>
    </row>
    <row r="24209" spans="17:17">
      <c r="Q24209" s="30"/>
    </row>
    <row r="24210" spans="17:17">
      <c r="Q24210" s="30"/>
    </row>
    <row r="24211" spans="17:17">
      <c r="Q24211" s="30"/>
    </row>
    <row r="24212" spans="17:17">
      <c r="Q24212" s="30"/>
    </row>
    <row r="24213" spans="17:17">
      <c r="Q24213" s="30"/>
    </row>
    <row r="24214" spans="17:17">
      <c r="Q24214" s="30"/>
    </row>
    <row r="24215" spans="17:17">
      <c r="Q24215" s="30"/>
    </row>
    <row r="24216" spans="17:17">
      <c r="Q24216" s="30"/>
    </row>
    <row r="24217" spans="17:17">
      <c r="Q24217" s="30"/>
    </row>
    <row r="24218" spans="17:17">
      <c r="Q24218" s="30"/>
    </row>
    <row r="24219" spans="17:17">
      <c r="Q24219" s="30"/>
    </row>
    <row r="24220" spans="17:17">
      <c r="Q24220" s="30"/>
    </row>
    <row r="24221" spans="17:17">
      <c r="Q24221" s="30"/>
    </row>
    <row r="24222" spans="17:17">
      <c r="Q24222" s="30"/>
    </row>
    <row r="24223" spans="17:17">
      <c r="Q24223" s="30"/>
    </row>
    <row r="24224" spans="17:17">
      <c r="Q24224" s="30"/>
    </row>
    <row r="24225" spans="17:17">
      <c r="Q24225" s="30"/>
    </row>
    <row r="24226" spans="17:17">
      <c r="Q24226" s="30"/>
    </row>
    <row r="24227" spans="17:17">
      <c r="Q24227" s="30"/>
    </row>
    <row r="24228" spans="17:17">
      <c r="Q24228" s="30"/>
    </row>
    <row r="24229" spans="17:17">
      <c r="Q24229" s="30"/>
    </row>
    <row r="24230" spans="17:17">
      <c r="Q24230" s="30"/>
    </row>
    <row r="24231" spans="17:17">
      <c r="Q24231" s="30"/>
    </row>
    <row r="24232" spans="17:17">
      <c r="Q24232" s="30"/>
    </row>
    <row r="24233" spans="17:17">
      <c r="Q24233" s="30"/>
    </row>
    <row r="24234" spans="17:17">
      <c r="Q24234" s="30"/>
    </row>
    <row r="24235" spans="17:17">
      <c r="Q24235" s="30"/>
    </row>
    <row r="24236" spans="17:17">
      <c r="Q24236" s="30"/>
    </row>
    <row r="24237" spans="17:17">
      <c r="Q24237" s="30"/>
    </row>
    <row r="24238" spans="17:17">
      <c r="Q24238" s="30"/>
    </row>
    <row r="24239" spans="17:17">
      <c r="Q24239" s="30"/>
    </row>
    <row r="24240" spans="17:17">
      <c r="Q24240" s="30"/>
    </row>
    <row r="24241" spans="17:17">
      <c r="Q24241" s="30"/>
    </row>
    <row r="24242" spans="17:17">
      <c r="Q24242" s="30"/>
    </row>
    <row r="24243" spans="17:17">
      <c r="Q24243" s="30"/>
    </row>
    <row r="24244" spans="17:17">
      <c r="Q24244" s="30"/>
    </row>
    <row r="24245" spans="17:17">
      <c r="Q24245" s="30"/>
    </row>
    <row r="24246" spans="17:17">
      <c r="Q24246" s="30"/>
    </row>
    <row r="24247" spans="17:17">
      <c r="Q24247" s="30"/>
    </row>
    <row r="24248" spans="17:17">
      <c r="Q24248" s="30"/>
    </row>
    <row r="24249" spans="17:17">
      <c r="Q24249" s="30"/>
    </row>
    <row r="24250" spans="17:17">
      <c r="Q24250" s="30"/>
    </row>
    <row r="24251" spans="17:17">
      <c r="Q24251" s="30"/>
    </row>
    <row r="24252" spans="17:17">
      <c r="Q24252" s="30"/>
    </row>
    <row r="24253" spans="17:17">
      <c r="Q24253" s="30"/>
    </row>
    <row r="24254" spans="17:17">
      <c r="Q24254" s="30"/>
    </row>
    <row r="24255" spans="17:17">
      <c r="Q24255" s="30"/>
    </row>
    <row r="24256" spans="17:17">
      <c r="Q24256" s="30"/>
    </row>
    <row r="24257" spans="17:17">
      <c r="Q24257" s="30"/>
    </row>
    <row r="24258" spans="17:17">
      <c r="Q24258" s="30"/>
    </row>
    <row r="24259" spans="17:17">
      <c r="Q24259" s="30"/>
    </row>
    <row r="24260" spans="17:17">
      <c r="Q24260" s="30"/>
    </row>
    <row r="24261" spans="17:17">
      <c r="Q24261" s="30"/>
    </row>
    <row r="24262" spans="17:17">
      <c r="Q24262" s="30"/>
    </row>
    <row r="24263" spans="17:17">
      <c r="Q24263" s="30"/>
    </row>
    <row r="24264" spans="17:17">
      <c r="Q24264" s="30"/>
    </row>
    <row r="24265" spans="17:17">
      <c r="Q24265" s="30"/>
    </row>
    <row r="24266" spans="17:17">
      <c r="Q24266" s="30"/>
    </row>
    <row r="24267" spans="17:17">
      <c r="Q24267" s="30"/>
    </row>
    <row r="24268" spans="17:17">
      <c r="Q24268" s="30"/>
    </row>
    <row r="24269" spans="17:17">
      <c r="Q24269" s="30"/>
    </row>
    <row r="24270" spans="17:17">
      <c r="Q24270" s="30"/>
    </row>
    <row r="24271" spans="17:17">
      <c r="Q24271" s="30"/>
    </row>
    <row r="24272" spans="17:17">
      <c r="Q24272" s="30"/>
    </row>
    <row r="24273" spans="17:17">
      <c r="Q24273" s="30"/>
    </row>
    <row r="24274" spans="17:17">
      <c r="Q24274" s="30"/>
    </row>
    <row r="24275" spans="17:17">
      <c r="Q24275" s="30"/>
    </row>
    <row r="24276" spans="17:17">
      <c r="Q24276" s="30"/>
    </row>
    <row r="24277" spans="17:17">
      <c r="Q24277" s="30"/>
    </row>
    <row r="24278" spans="17:17">
      <c r="Q24278" s="30"/>
    </row>
    <row r="24279" spans="17:17">
      <c r="Q24279" s="30"/>
    </row>
    <row r="24280" spans="17:17">
      <c r="Q24280" s="30"/>
    </row>
    <row r="24281" spans="17:17">
      <c r="Q24281" s="30"/>
    </row>
    <row r="24282" spans="17:17">
      <c r="Q24282" s="30"/>
    </row>
    <row r="24283" spans="17:17">
      <c r="Q24283" s="30"/>
    </row>
    <row r="24284" spans="17:17">
      <c r="Q24284" s="30"/>
    </row>
    <row r="24285" spans="17:17">
      <c r="Q24285" s="30"/>
    </row>
    <row r="24286" spans="17:17">
      <c r="Q24286" s="30"/>
    </row>
    <row r="24287" spans="17:17">
      <c r="Q24287" s="30"/>
    </row>
    <row r="24288" spans="17:17">
      <c r="Q24288" s="30"/>
    </row>
    <row r="24289" spans="17:17">
      <c r="Q24289" s="30"/>
    </row>
    <row r="24290" spans="17:17">
      <c r="Q24290" s="30"/>
    </row>
    <row r="24291" spans="17:17">
      <c r="Q24291" s="30"/>
    </row>
    <row r="24292" spans="17:17">
      <c r="Q24292" s="30"/>
    </row>
    <row r="24293" spans="17:17">
      <c r="Q24293" s="30"/>
    </row>
    <row r="24294" spans="17:17">
      <c r="Q24294" s="30"/>
    </row>
    <row r="24295" spans="17:17">
      <c r="Q24295" s="30"/>
    </row>
    <row r="24296" spans="17:17">
      <c r="Q24296" s="30"/>
    </row>
    <row r="24297" spans="17:17">
      <c r="Q24297" s="30"/>
    </row>
    <row r="24298" spans="17:17">
      <c r="Q24298" s="30"/>
    </row>
    <row r="24299" spans="17:17">
      <c r="Q24299" s="30"/>
    </row>
    <row r="24300" spans="17:17">
      <c r="Q24300" s="30"/>
    </row>
    <row r="24301" spans="17:17">
      <c r="Q24301" s="30"/>
    </row>
    <row r="24302" spans="17:17">
      <c r="Q24302" s="30"/>
    </row>
    <row r="24303" spans="17:17">
      <c r="Q24303" s="30"/>
    </row>
    <row r="24304" spans="17:17">
      <c r="Q24304" s="30"/>
    </row>
    <row r="24305" spans="17:17">
      <c r="Q24305" s="30"/>
    </row>
    <row r="24306" spans="17:17">
      <c r="Q24306" s="30"/>
    </row>
    <row r="24307" spans="17:17">
      <c r="Q24307" s="30"/>
    </row>
    <row r="24308" spans="17:17">
      <c r="Q24308" s="30"/>
    </row>
    <row r="24309" spans="17:17">
      <c r="Q24309" s="30"/>
    </row>
    <row r="24310" spans="17:17">
      <c r="Q24310" s="30"/>
    </row>
    <row r="24311" spans="17:17">
      <c r="Q24311" s="30"/>
    </row>
    <row r="24312" spans="17:17">
      <c r="Q24312" s="30"/>
    </row>
    <row r="24313" spans="17:17">
      <c r="Q24313" s="30"/>
    </row>
    <row r="24314" spans="17:17">
      <c r="Q24314" s="30"/>
    </row>
    <row r="24315" spans="17:17">
      <c r="Q24315" s="30"/>
    </row>
    <row r="24316" spans="17:17">
      <c r="Q24316" s="30"/>
    </row>
    <row r="24317" spans="17:17">
      <c r="Q24317" s="30"/>
    </row>
    <row r="24318" spans="17:17">
      <c r="Q24318" s="30"/>
    </row>
    <row r="24319" spans="17:17">
      <c r="Q24319" s="30"/>
    </row>
    <row r="24320" spans="17:17">
      <c r="Q24320" s="30"/>
    </row>
    <row r="24321" spans="17:17">
      <c r="Q24321" s="30"/>
    </row>
    <row r="24322" spans="17:17">
      <c r="Q24322" s="30"/>
    </row>
    <row r="24323" spans="17:17">
      <c r="Q24323" s="30"/>
    </row>
    <row r="24324" spans="17:17">
      <c r="Q24324" s="30"/>
    </row>
    <row r="24325" spans="17:17">
      <c r="Q24325" s="30"/>
    </row>
    <row r="24326" spans="17:17">
      <c r="Q24326" s="30"/>
    </row>
    <row r="24327" spans="17:17">
      <c r="Q24327" s="30"/>
    </row>
    <row r="24328" spans="17:17">
      <c r="Q24328" s="30"/>
    </row>
    <row r="24329" spans="17:17">
      <c r="Q24329" s="30"/>
    </row>
    <row r="24330" spans="17:17">
      <c r="Q24330" s="30"/>
    </row>
    <row r="24331" spans="17:17">
      <c r="Q24331" s="30"/>
    </row>
    <row r="24332" spans="17:17">
      <c r="Q24332" s="30"/>
    </row>
    <row r="24333" spans="17:17">
      <c r="Q24333" s="30"/>
    </row>
    <row r="24334" spans="17:17">
      <c r="Q24334" s="30"/>
    </row>
    <row r="24335" spans="17:17">
      <c r="Q24335" s="30"/>
    </row>
    <row r="24336" spans="17:17">
      <c r="Q24336" s="30"/>
    </row>
    <row r="24337" spans="17:17">
      <c r="Q24337" s="30"/>
    </row>
    <row r="24338" spans="17:17">
      <c r="Q24338" s="30"/>
    </row>
    <row r="24339" spans="17:17">
      <c r="Q24339" s="30"/>
    </row>
    <row r="24340" spans="17:17">
      <c r="Q24340" s="30"/>
    </row>
    <row r="24341" spans="17:17">
      <c r="Q24341" s="30"/>
    </row>
    <row r="24342" spans="17:17">
      <c r="Q24342" s="30"/>
    </row>
    <row r="24343" spans="17:17">
      <c r="Q24343" s="30"/>
    </row>
    <row r="24344" spans="17:17">
      <c r="Q24344" s="30"/>
    </row>
    <row r="24345" spans="17:17">
      <c r="Q24345" s="30"/>
    </row>
    <row r="24346" spans="17:17">
      <c r="Q24346" s="30"/>
    </row>
    <row r="24347" spans="17:17">
      <c r="Q24347" s="30"/>
    </row>
    <row r="24348" spans="17:17">
      <c r="Q24348" s="30"/>
    </row>
    <row r="24349" spans="17:17">
      <c r="Q24349" s="30"/>
    </row>
    <row r="24350" spans="17:17">
      <c r="Q24350" s="30"/>
    </row>
    <row r="24351" spans="17:17">
      <c r="Q24351" s="30"/>
    </row>
    <row r="24352" spans="17:17">
      <c r="Q24352" s="30"/>
    </row>
    <row r="24353" spans="17:17">
      <c r="Q24353" s="30"/>
    </row>
    <row r="24354" spans="17:17">
      <c r="Q24354" s="30"/>
    </row>
    <row r="24355" spans="17:17">
      <c r="Q24355" s="30"/>
    </row>
    <row r="24356" spans="17:17">
      <c r="Q24356" s="30"/>
    </row>
    <row r="24357" spans="17:17">
      <c r="Q24357" s="30"/>
    </row>
    <row r="24358" spans="17:17">
      <c r="Q24358" s="30"/>
    </row>
    <row r="24359" spans="17:17">
      <c r="Q24359" s="30"/>
    </row>
    <row r="24360" spans="17:17">
      <c r="Q24360" s="30"/>
    </row>
    <row r="24361" spans="17:17">
      <c r="Q24361" s="30"/>
    </row>
    <row r="24362" spans="17:17">
      <c r="Q24362" s="30"/>
    </row>
    <row r="24363" spans="17:17">
      <c r="Q24363" s="30"/>
    </row>
    <row r="24364" spans="17:17">
      <c r="Q24364" s="30"/>
    </row>
    <row r="24365" spans="17:17">
      <c r="Q24365" s="30"/>
    </row>
    <row r="24366" spans="17:17">
      <c r="Q24366" s="30"/>
    </row>
    <row r="24367" spans="17:17">
      <c r="Q24367" s="30"/>
    </row>
    <row r="24368" spans="17:17">
      <c r="Q24368" s="30"/>
    </row>
    <row r="24369" spans="17:17">
      <c r="Q24369" s="30"/>
    </row>
    <row r="24370" spans="17:17">
      <c r="Q24370" s="30"/>
    </row>
    <row r="24371" spans="17:17">
      <c r="Q24371" s="30"/>
    </row>
    <row r="24372" spans="17:17">
      <c r="Q24372" s="30"/>
    </row>
    <row r="24373" spans="17:17">
      <c r="Q24373" s="30"/>
    </row>
    <row r="24374" spans="17:17">
      <c r="Q24374" s="30"/>
    </row>
    <row r="24375" spans="17:17">
      <c r="Q24375" s="30"/>
    </row>
    <row r="24376" spans="17:17">
      <c r="Q24376" s="30"/>
    </row>
    <row r="24377" spans="17:17">
      <c r="Q24377" s="30"/>
    </row>
    <row r="24378" spans="17:17">
      <c r="Q24378" s="30"/>
    </row>
    <row r="24379" spans="17:17">
      <c r="Q24379" s="30"/>
    </row>
    <row r="24380" spans="17:17">
      <c r="Q24380" s="30"/>
    </row>
    <row r="24381" spans="17:17">
      <c r="Q24381" s="30"/>
    </row>
    <row r="24382" spans="17:17">
      <c r="Q24382" s="30"/>
    </row>
    <row r="24383" spans="17:17">
      <c r="Q24383" s="30"/>
    </row>
    <row r="24384" spans="17:17">
      <c r="Q24384" s="30"/>
    </row>
    <row r="24385" spans="17:17">
      <c r="Q24385" s="30"/>
    </row>
    <row r="24386" spans="17:17">
      <c r="Q24386" s="30"/>
    </row>
    <row r="24387" spans="17:17">
      <c r="Q24387" s="30"/>
    </row>
    <row r="24388" spans="17:17">
      <c r="Q24388" s="30"/>
    </row>
    <row r="24389" spans="17:17">
      <c r="Q24389" s="30"/>
    </row>
    <row r="24390" spans="17:17">
      <c r="Q24390" s="30"/>
    </row>
    <row r="24391" spans="17:17">
      <c r="Q24391" s="30"/>
    </row>
    <row r="24392" spans="17:17">
      <c r="Q24392" s="30"/>
    </row>
    <row r="24393" spans="17:17">
      <c r="Q24393" s="30"/>
    </row>
    <row r="24394" spans="17:17">
      <c r="Q24394" s="30"/>
    </row>
    <row r="24395" spans="17:17">
      <c r="Q24395" s="30"/>
    </row>
    <row r="24396" spans="17:17">
      <c r="Q24396" s="30"/>
    </row>
    <row r="24397" spans="17:17">
      <c r="Q24397" s="30"/>
    </row>
    <row r="24398" spans="17:17">
      <c r="Q24398" s="30"/>
    </row>
    <row r="24399" spans="17:17">
      <c r="Q24399" s="30"/>
    </row>
    <row r="24400" spans="17:17">
      <c r="Q24400" s="30"/>
    </row>
    <row r="24401" spans="17:17">
      <c r="Q24401" s="30"/>
    </row>
    <row r="24402" spans="17:17">
      <c r="Q24402" s="30"/>
    </row>
    <row r="24403" spans="17:17">
      <c r="Q24403" s="30"/>
    </row>
    <row r="24404" spans="17:17">
      <c r="Q24404" s="30"/>
    </row>
    <row r="24405" spans="17:17">
      <c r="Q24405" s="30"/>
    </row>
    <row r="24406" spans="17:17">
      <c r="Q24406" s="30"/>
    </row>
    <row r="24407" spans="17:17">
      <c r="Q24407" s="30"/>
    </row>
    <row r="24408" spans="17:17">
      <c r="Q24408" s="30"/>
    </row>
    <row r="24409" spans="17:17">
      <c r="Q24409" s="30"/>
    </row>
    <row r="24410" spans="17:17">
      <c r="Q24410" s="30"/>
    </row>
    <row r="24411" spans="17:17">
      <c r="Q24411" s="30"/>
    </row>
    <row r="24412" spans="17:17">
      <c r="Q24412" s="30"/>
    </row>
    <row r="24413" spans="17:17">
      <c r="Q24413" s="30"/>
    </row>
    <row r="24414" spans="17:17">
      <c r="Q24414" s="30"/>
    </row>
    <row r="24415" spans="17:17">
      <c r="Q24415" s="30"/>
    </row>
    <row r="24416" spans="17:17">
      <c r="Q24416" s="30"/>
    </row>
    <row r="24417" spans="17:17">
      <c r="Q24417" s="30"/>
    </row>
    <row r="24418" spans="17:17">
      <c r="Q24418" s="30"/>
    </row>
    <row r="24419" spans="17:17">
      <c r="Q24419" s="30"/>
    </row>
    <row r="24420" spans="17:17">
      <c r="Q24420" s="30"/>
    </row>
    <row r="24421" spans="17:17">
      <c r="Q24421" s="30"/>
    </row>
    <row r="24422" spans="17:17">
      <c r="Q24422" s="30"/>
    </row>
    <row r="24423" spans="17:17">
      <c r="Q24423" s="30"/>
    </row>
    <row r="24424" spans="17:17">
      <c r="Q24424" s="30"/>
    </row>
    <row r="24425" spans="17:17">
      <c r="Q24425" s="30"/>
    </row>
    <row r="24426" spans="17:17">
      <c r="Q24426" s="30"/>
    </row>
    <row r="24427" spans="17:17">
      <c r="Q24427" s="30"/>
    </row>
    <row r="24428" spans="17:17">
      <c r="Q24428" s="30"/>
    </row>
    <row r="24429" spans="17:17">
      <c r="Q24429" s="30"/>
    </row>
    <row r="24430" spans="17:17">
      <c r="Q24430" s="30"/>
    </row>
    <row r="24431" spans="17:17">
      <c r="Q24431" s="30"/>
    </row>
    <row r="24432" spans="17:17">
      <c r="Q24432" s="30"/>
    </row>
    <row r="24433" spans="17:17">
      <c r="Q24433" s="30"/>
    </row>
    <row r="24434" spans="17:17">
      <c r="Q24434" s="30"/>
    </row>
    <row r="24435" spans="17:17">
      <c r="Q24435" s="30"/>
    </row>
    <row r="24436" spans="17:17">
      <c r="Q24436" s="30"/>
    </row>
    <row r="24437" spans="17:17">
      <c r="Q24437" s="30"/>
    </row>
    <row r="24438" spans="17:17">
      <c r="Q24438" s="30"/>
    </row>
    <row r="24439" spans="17:17">
      <c r="Q24439" s="30"/>
    </row>
    <row r="24440" spans="17:17">
      <c r="Q24440" s="30"/>
    </row>
    <row r="24441" spans="17:17">
      <c r="Q24441" s="30"/>
    </row>
    <row r="24442" spans="17:17">
      <c r="Q24442" s="30"/>
    </row>
    <row r="24443" spans="17:17">
      <c r="Q24443" s="30"/>
    </row>
    <row r="24444" spans="17:17">
      <c r="Q24444" s="30"/>
    </row>
    <row r="24445" spans="17:17">
      <c r="Q24445" s="30"/>
    </row>
    <row r="24446" spans="17:17">
      <c r="Q24446" s="30"/>
    </row>
    <row r="24447" spans="17:17">
      <c r="Q24447" s="30"/>
    </row>
    <row r="24448" spans="17:17">
      <c r="Q24448" s="30"/>
    </row>
    <row r="24449" spans="17:17">
      <c r="Q24449" s="30"/>
    </row>
    <row r="24450" spans="17:17">
      <c r="Q24450" s="30"/>
    </row>
    <row r="24451" spans="17:17">
      <c r="Q24451" s="30"/>
    </row>
    <row r="24452" spans="17:17">
      <c r="Q24452" s="30"/>
    </row>
    <row r="24453" spans="17:17">
      <c r="Q24453" s="30"/>
    </row>
    <row r="24454" spans="17:17">
      <c r="Q24454" s="30"/>
    </row>
    <row r="24455" spans="17:17">
      <c r="Q24455" s="30"/>
    </row>
    <row r="24456" spans="17:17">
      <c r="Q24456" s="30"/>
    </row>
    <row r="24457" spans="17:17">
      <c r="Q24457" s="30"/>
    </row>
    <row r="24458" spans="17:17">
      <c r="Q24458" s="30"/>
    </row>
    <row r="24459" spans="17:17">
      <c r="Q24459" s="30"/>
    </row>
    <row r="24460" spans="17:17">
      <c r="Q24460" s="30"/>
    </row>
    <row r="24461" spans="17:17">
      <c r="Q24461" s="30"/>
    </row>
    <row r="24462" spans="17:17">
      <c r="Q24462" s="30"/>
    </row>
    <row r="24463" spans="17:17">
      <c r="Q24463" s="30"/>
    </row>
    <row r="24464" spans="17:17">
      <c r="Q24464" s="30"/>
    </row>
    <row r="24465" spans="17:17">
      <c r="Q24465" s="30"/>
    </row>
    <row r="24466" spans="17:17">
      <c r="Q24466" s="30"/>
    </row>
    <row r="24467" spans="17:17">
      <c r="Q24467" s="30"/>
    </row>
    <row r="24468" spans="17:17">
      <c r="Q24468" s="30"/>
    </row>
    <row r="24469" spans="17:17">
      <c r="Q24469" s="30"/>
    </row>
    <row r="24470" spans="17:17">
      <c r="Q24470" s="30"/>
    </row>
    <row r="24471" spans="17:17">
      <c r="Q24471" s="30"/>
    </row>
    <row r="24472" spans="17:17">
      <c r="Q24472" s="30"/>
    </row>
    <row r="24473" spans="17:17">
      <c r="Q24473" s="30"/>
    </row>
    <row r="24474" spans="17:17">
      <c r="Q24474" s="30"/>
    </row>
    <row r="24475" spans="17:17">
      <c r="Q24475" s="30"/>
    </row>
    <row r="24476" spans="17:17">
      <c r="Q24476" s="30"/>
    </row>
    <row r="24477" spans="17:17">
      <c r="Q24477" s="30"/>
    </row>
    <row r="24478" spans="17:17">
      <c r="Q24478" s="30"/>
    </row>
    <row r="24479" spans="17:17">
      <c r="Q24479" s="30"/>
    </row>
    <row r="24480" spans="17:17">
      <c r="Q24480" s="30"/>
    </row>
    <row r="24481" spans="17:17">
      <c r="Q24481" s="30"/>
    </row>
    <row r="24482" spans="17:17">
      <c r="Q24482" s="30"/>
    </row>
    <row r="24483" spans="17:17">
      <c r="Q24483" s="30"/>
    </row>
    <row r="24484" spans="17:17">
      <c r="Q24484" s="30"/>
    </row>
    <row r="24485" spans="17:17">
      <c r="Q24485" s="30"/>
    </row>
    <row r="24486" spans="17:17">
      <c r="Q24486" s="30"/>
    </row>
    <row r="24487" spans="17:17">
      <c r="Q24487" s="30"/>
    </row>
    <row r="24488" spans="17:17">
      <c r="Q24488" s="30"/>
    </row>
    <row r="24489" spans="17:17">
      <c r="Q24489" s="30"/>
    </row>
    <row r="24490" spans="17:17">
      <c r="Q24490" s="30"/>
    </row>
    <row r="24491" spans="17:17">
      <c r="Q24491" s="30"/>
    </row>
    <row r="24492" spans="17:17">
      <c r="Q24492" s="30"/>
    </row>
    <row r="24493" spans="17:17">
      <c r="Q24493" s="30"/>
    </row>
    <row r="24494" spans="17:17">
      <c r="Q24494" s="30"/>
    </row>
    <row r="24495" spans="17:17">
      <c r="Q24495" s="30"/>
    </row>
    <row r="24496" spans="17:17">
      <c r="Q24496" s="30"/>
    </row>
    <row r="24497" spans="17:17">
      <c r="Q24497" s="30"/>
    </row>
    <row r="24498" spans="17:17">
      <c r="Q24498" s="30"/>
    </row>
    <row r="24499" spans="17:17">
      <c r="Q24499" s="30"/>
    </row>
    <row r="24500" spans="17:17">
      <c r="Q24500" s="30"/>
    </row>
    <row r="24501" spans="17:17">
      <c r="Q24501" s="30"/>
    </row>
    <row r="24502" spans="17:17">
      <c r="Q24502" s="30"/>
    </row>
    <row r="24503" spans="17:17">
      <c r="Q24503" s="30"/>
    </row>
    <row r="24504" spans="17:17">
      <c r="Q24504" s="30"/>
    </row>
    <row r="24505" spans="17:17">
      <c r="Q24505" s="30"/>
    </row>
    <row r="24506" spans="17:17">
      <c r="Q24506" s="30"/>
    </row>
    <row r="24507" spans="17:17">
      <c r="Q24507" s="30"/>
    </row>
    <row r="24508" spans="17:17">
      <c r="Q24508" s="30"/>
    </row>
    <row r="24509" spans="17:17">
      <c r="Q24509" s="30"/>
    </row>
    <row r="24510" spans="17:17">
      <c r="Q24510" s="30"/>
    </row>
    <row r="24511" spans="17:17">
      <c r="Q24511" s="30"/>
    </row>
    <row r="24512" spans="17:17">
      <c r="Q24512" s="30"/>
    </row>
    <row r="24513" spans="17:17">
      <c r="Q24513" s="30"/>
    </row>
    <row r="24514" spans="17:17">
      <c r="Q24514" s="30"/>
    </row>
    <row r="24515" spans="17:17">
      <c r="Q24515" s="30"/>
    </row>
    <row r="24516" spans="17:17">
      <c r="Q24516" s="30"/>
    </row>
    <row r="24517" spans="17:17">
      <c r="Q24517" s="30"/>
    </row>
    <row r="24518" spans="17:17">
      <c r="Q24518" s="30"/>
    </row>
    <row r="24519" spans="17:17">
      <c r="Q24519" s="30"/>
    </row>
    <row r="24520" spans="17:17">
      <c r="Q24520" s="30"/>
    </row>
    <row r="24521" spans="17:17">
      <c r="Q24521" s="30"/>
    </row>
    <row r="24522" spans="17:17">
      <c r="Q24522" s="30"/>
    </row>
    <row r="24523" spans="17:17">
      <c r="Q24523" s="30"/>
    </row>
    <row r="24524" spans="17:17">
      <c r="Q24524" s="30"/>
    </row>
    <row r="24525" spans="17:17">
      <c r="Q24525" s="30"/>
    </row>
    <row r="24526" spans="17:17">
      <c r="Q24526" s="30"/>
    </row>
    <row r="24527" spans="17:17">
      <c r="Q24527" s="30"/>
    </row>
    <row r="24528" spans="17:17">
      <c r="Q24528" s="30"/>
    </row>
    <row r="24529" spans="17:17">
      <c r="Q24529" s="30"/>
    </row>
    <row r="24530" spans="17:17">
      <c r="Q24530" s="30"/>
    </row>
    <row r="24531" spans="17:17">
      <c r="Q24531" s="30"/>
    </row>
    <row r="24532" spans="17:17">
      <c r="Q24532" s="30"/>
    </row>
    <row r="24533" spans="17:17">
      <c r="Q24533" s="30"/>
    </row>
    <row r="24534" spans="17:17">
      <c r="Q24534" s="30"/>
    </row>
    <row r="24535" spans="17:17">
      <c r="Q24535" s="30"/>
    </row>
    <row r="24536" spans="17:17">
      <c r="Q24536" s="30"/>
    </row>
    <row r="24537" spans="17:17">
      <c r="Q24537" s="30"/>
    </row>
    <row r="24538" spans="17:17">
      <c r="Q24538" s="30"/>
    </row>
    <row r="24539" spans="17:17">
      <c r="Q24539" s="30"/>
    </row>
    <row r="24540" spans="17:17">
      <c r="Q24540" s="30"/>
    </row>
    <row r="24541" spans="17:17">
      <c r="Q24541" s="30"/>
    </row>
    <row r="24542" spans="17:17">
      <c r="Q24542" s="30"/>
    </row>
    <row r="24543" spans="17:17">
      <c r="Q24543" s="30"/>
    </row>
    <row r="24544" spans="17:17">
      <c r="Q24544" s="30"/>
    </row>
    <row r="24545" spans="17:17">
      <c r="Q24545" s="30"/>
    </row>
    <row r="24546" spans="17:17">
      <c r="Q24546" s="30"/>
    </row>
    <row r="24547" spans="17:17">
      <c r="Q24547" s="30"/>
    </row>
    <row r="24548" spans="17:17">
      <c r="Q24548" s="30"/>
    </row>
    <row r="24549" spans="17:17">
      <c r="Q24549" s="30"/>
    </row>
    <row r="24550" spans="17:17">
      <c r="Q24550" s="30"/>
    </row>
    <row r="24551" spans="17:17">
      <c r="Q24551" s="30"/>
    </row>
    <row r="24552" spans="17:17">
      <c r="Q24552" s="30"/>
    </row>
    <row r="24553" spans="17:17">
      <c r="Q24553" s="30"/>
    </row>
    <row r="24554" spans="17:17">
      <c r="Q24554" s="30"/>
    </row>
    <row r="24555" spans="17:17">
      <c r="Q24555" s="30"/>
    </row>
    <row r="24556" spans="17:17">
      <c r="Q24556" s="30"/>
    </row>
    <row r="24557" spans="17:17">
      <c r="Q24557" s="30"/>
    </row>
    <row r="24558" spans="17:17">
      <c r="Q24558" s="30"/>
    </row>
    <row r="24559" spans="17:17">
      <c r="Q24559" s="30"/>
    </row>
    <row r="24560" spans="17:17">
      <c r="Q24560" s="30"/>
    </row>
    <row r="24561" spans="17:17">
      <c r="Q24561" s="30"/>
    </row>
    <row r="24562" spans="17:17">
      <c r="Q24562" s="30"/>
    </row>
    <row r="24563" spans="17:17">
      <c r="Q24563" s="30"/>
    </row>
    <row r="24564" spans="17:17">
      <c r="Q24564" s="30"/>
    </row>
    <row r="24565" spans="17:17">
      <c r="Q24565" s="30"/>
    </row>
    <row r="24566" spans="17:17">
      <c r="Q24566" s="30"/>
    </row>
    <row r="24567" spans="17:17">
      <c r="Q24567" s="30"/>
    </row>
    <row r="24568" spans="17:17">
      <c r="Q24568" s="30"/>
    </row>
    <row r="24569" spans="17:17">
      <c r="Q24569" s="30"/>
    </row>
    <row r="24570" spans="17:17">
      <c r="Q24570" s="30"/>
    </row>
    <row r="24571" spans="17:17">
      <c r="Q24571" s="30"/>
    </row>
    <row r="24572" spans="17:17">
      <c r="Q24572" s="30"/>
    </row>
    <row r="24573" spans="17:17">
      <c r="Q24573" s="30"/>
    </row>
    <row r="24574" spans="17:17">
      <c r="Q24574" s="30"/>
    </row>
    <row r="24575" spans="17:17">
      <c r="Q24575" s="30"/>
    </row>
    <row r="24576" spans="17:17">
      <c r="Q24576" s="30"/>
    </row>
    <row r="24577" spans="17:17">
      <c r="Q24577" s="30"/>
    </row>
    <row r="24578" spans="17:17">
      <c r="Q24578" s="30"/>
    </row>
    <row r="24579" spans="17:17">
      <c r="Q24579" s="30"/>
    </row>
    <row r="24580" spans="17:17">
      <c r="Q24580" s="30"/>
    </row>
    <row r="24581" spans="17:17">
      <c r="Q24581" s="30"/>
    </row>
    <row r="24582" spans="17:17">
      <c r="Q24582" s="30"/>
    </row>
    <row r="24583" spans="17:17">
      <c r="Q24583" s="30"/>
    </row>
    <row r="24584" spans="17:17">
      <c r="Q24584" s="30"/>
    </row>
    <row r="24585" spans="17:17">
      <c r="Q24585" s="30"/>
    </row>
    <row r="24586" spans="17:17">
      <c r="Q24586" s="30"/>
    </row>
    <row r="24587" spans="17:17">
      <c r="Q24587" s="30"/>
    </row>
    <row r="24588" spans="17:17">
      <c r="Q24588" s="30"/>
    </row>
    <row r="24589" spans="17:17">
      <c r="Q24589" s="30"/>
    </row>
    <row r="24590" spans="17:17">
      <c r="Q24590" s="30"/>
    </row>
    <row r="24591" spans="17:17">
      <c r="Q24591" s="30"/>
    </row>
    <row r="24592" spans="17:17">
      <c r="Q24592" s="30"/>
    </row>
    <row r="24593" spans="17:17">
      <c r="Q24593" s="30"/>
    </row>
    <row r="24594" spans="17:17">
      <c r="Q24594" s="30"/>
    </row>
    <row r="24595" spans="17:17">
      <c r="Q24595" s="30"/>
    </row>
    <row r="24596" spans="17:17">
      <c r="Q24596" s="30"/>
    </row>
    <row r="24597" spans="17:17">
      <c r="Q24597" s="30"/>
    </row>
    <row r="24598" spans="17:17">
      <c r="Q24598" s="30"/>
    </row>
    <row r="24599" spans="17:17">
      <c r="Q24599" s="30"/>
    </row>
    <row r="24600" spans="17:17">
      <c r="Q24600" s="30"/>
    </row>
    <row r="24601" spans="17:17">
      <c r="Q24601" s="30"/>
    </row>
    <row r="24602" spans="17:17">
      <c r="Q24602" s="30"/>
    </row>
    <row r="24603" spans="17:17">
      <c r="Q24603" s="30"/>
    </row>
    <row r="24604" spans="17:17">
      <c r="Q24604" s="30"/>
    </row>
    <row r="24605" spans="17:17">
      <c r="Q24605" s="30"/>
    </row>
    <row r="24606" spans="17:17">
      <c r="Q24606" s="30"/>
    </row>
    <row r="24607" spans="17:17">
      <c r="Q24607" s="30"/>
    </row>
    <row r="24608" spans="17:17">
      <c r="Q24608" s="30"/>
    </row>
    <row r="24609" spans="17:17">
      <c r="Q24609" s="30"/>
    </row>
    <row r="24610" spans="17:17">
      <c r="Q24610" s="30"/>
    </row>
    <row r="24611" spans="17:17">
      <c r="Q24611" s="30"/>
    </row>
    <row r="24612" spans="17:17">
      <c r="Q24612" s="30"/>
    </row>
    <row r="24613" spans="17:17">
      <c r="Q24613" s="30"/>
    </row>
    <row r="24614" spans="17:17">
      <c r="Q24614" s="30"/>
    </row>
    <row r="24615" spans="17:17">
      <c r="Q24615" s="30"/>
    </row>
    <row r="24616" spans="17:17">
      <c r="Q24616" s="30"/>
    </row>
    <row r="24617" spans="17:17">
      <c r="Q24617" s="30"/>
    </row>
    <row r="24618" spans="17:17">
      <c r="Q24618" s="30"/>
    </row>
    <row r="24619" spans="17:17">
      <c r="Q24619" s="30"/>
    </row>
    <row r="24620" spans="17:17">
      <c r="Q24620" s="30"/>
    </row>
    <row r="24621" spans="17:17">
      <c r="Q24621" s="30"/>
    </row>
    <row r="24622" spans="17:17">
      <c r="Q24622" s="30"/>
    </row>
    <row r="24623" spans="17:17">
      <c r="Q24623" s="30"/>
    </row>
    <row r="24624" spans="17:17">
      <c r="Q24624" s="30"/>
    </row>
    <row r="24625" spans="17:17">
      <c r="Q24625" s="30"/>
    </row>
    <row r="24626" spans="17:17">
      <c r="Q24626" s="30"/>
    </row>
    <row r="24627" spans="17:17">
      <c r="Q24627" s="30"/>
    </row>
    <row r="24628" spans="17:17">
      <c r="Q24628" s="30"/>
    </row>
    <row r="24629" spans="17:17">
      <c r="Q24629" s="30"/>
    </row>
    <row r="24630" spans="17:17">
      <c r="Q24630" s="30"/>
    </row>
    <row r="24631" spans="17:17">
      <c r="Q24631" s="30"/>
    </row>
    <row r="24632" spans="17:17">
      <c r="Q24632" s="30"/>
    </row>
    <row r="24633" spans="17:17">
      <c r="Q24633" s="30"/>
    </row>
    <row r="24634" spans="17:17">
      <c r="Q24634" s="30"/>
    </row>
    <row r="24635" spans="17:17">
      <c r="Q24635" s="30"/>
    </row>
    <row r="24636" spans="17:17">
      <c r="Q24636" s="30"/>
    </row>
    <row r="24637" spans="17:17">
      <c r="Q24637" s="30"/>
    </row>
    <row r="24638" spans="17:17">
      <c r="Q24638" s="30"/>
    </row>
    <row r="24639" spans="17:17">
      <c r="Q24639" s="30"/>
    </row>
    <row r="24640" spans="17:17">
      <c r="Q24640" s="30"/>
    </row>
    <row r="24641" spans="17:17">
      <c r="Q24641" s="30"/>
    </row>
    <row r="24642" spans="17:17">
      <c r="Q24642" s="30"/>
    </row>
    <row r="24643" spans="17:17">
      <c r="Q24643" s="30"/>
    </row>
    <row r="24644" spans="17:17">
      <c r="Q24644" s="30"/>
    </row>
    <row r="24645" spans="17:17">
      <c r="Q24645" s="30"/>
    </row>
    <row r="24646" spans="17:17">
      <c r="Q24646" s="30"/>
    </row>
    <row r="24647" spans="17:17">
      <c r="Q24647" s="30"/>
    </row>
    <row r="24648" spans="17:17">
      <c r="Q24648" s="30"/>
    </row>
    <row r="24649" spans="17:17">
      <c r="Q24649" s="30"/>
    </row>
    <row r="24650" spans="17:17">
      <c r="Q24650" s="30"/>
    </row>
    <row r="24651" spans="17:17">
      <c r="Q24651" s="30"/>
    </row>
    <row r="24652" spans="17:17">
      <c r="Q24652" s="30"/>
    </row>
    <row r="24653" spans="17:17">
      <c r="Q24653" s="30"/>
    </row>
    <row r="24654" spans="17:17">
      <c r="Q24654" s="30"/>
    </row>
    <row r="24655" spans="17:17">
      <c r="Q24655" s="30"/>
    </row>
    <row r="24656" spans="17:17">
      <c r="Q24656" s="30"/>
    </row>
    <row r="24657" spans="17:17">
      <c r="Q24657" s="30"/>
    </row>
    <row r="24658" spans="17:17">
      <c r="Q24658" s="30"/>
    </row>
    <row r="24659" spans="17:17">
      <c r="Q24659" s="30"/>
    </row>
    <row r="24660" spans="17:17">
      <c r="Q24660" s="30"/>
    </row>
    <row r="24661" spans="17:17">
      <c r="Q24661" s="30"/>
    </row>
    <row r="24662" spans="17:17">
      <c r="Q24662" s="30"/>
    </row>
    <row r="24663" spans="17:17">
      <c r="Q24663" s="30"/>
    </row>
    <row r="24664" spans="17:17">
      <c r="Q24664" s="30"/>
    </row>
    <row r="24665" spans="17:17">
      <c r="Q24665" s="30"/>
    </row>
    <row r="24666" spans="17:17">
      <c r="Q24666" s="30"/>
    </row>
    <row r="24667" spans="17:17">
      <c r="Q24667" s="30"/>
    </row>
    <row r="24668" spans="17:17">
      <c r="Q24668" s="30"/>
    </row>
    <row r="24669" spans="17:17">
      <c r="Q24669" s="30"/>
    </row>
    <row r="24670" spans="17:17">
      <c r="Q24670" s="30"/>
    </row>
    <row r="24671" spans="17:17">
      <c r="Q24671" s="30"/>
    </row>
    <row r="24672" spans="17:17">
      <c r="Q24672" s="30"/>
    </row>
    <row r="24673" spans="17:17">
      <c r="Q24673" s="30"/>
    </row>
    <row r="24674" spans="17:17">
      <c r="Q24674" s="30"/>
    </row>
    <row r="24675" spans="17:17">
      <c r="Q24675" s="30"/>
    </row>
    <row r="24676" spans="17:17">
      <c r="Q24676" s="30"/>
    </row>
    <row r="24677" spans="17:17">
      <c r="Q24677" s="30"/>
    </row>
    <row r="24678" spans="17:17">
      <c r="Q24678" s="30"/>
    </row>
    <row r="24679" spans="17:17">
      <c r="Q24679" s="30"/>
    </row>
    <row r="24680" spans="17:17">
      <c r="Q24680" s="30"/>
    </row>
    <row r="24681" spans="17:17">
      <c r="Q24681" s="30"/>
    </row>
    <row r="24682" spans="17:17">
      <c r="Q24682" s="30"/>
    </row>
    <row r="24683" spans="17:17">
      <c r="Q24683" s="30"/>
    </row>
    <row r="24684" spans="17:17">
      <c r="Q24684" s="30"/>
    </row>
    <row r="24685" spans="17:17">
      <c r="Q24685" s="30"/>
    </row>
    <row r="24686" spans="17:17">
      <c r="Q24686" s="30"/>
    </row>
    <row r="24687" spans="17:17">
      <c r="Q24687" s="30"/>
    </row>
    <row r="24688" spans="17:17">
      <c r="Q24688" s="30"/>
    </row>
    <row r="24689" spans="17:17">
      <c r="Q24689" s="30"/>
    </row>
    <row r="24690" spans="17:17">
      <c r="Q24690" s="30"/>
    </row>
    <row r="24691" spans="17:17">
      <c r="Q24691" s="30"/>
    </row>
    <row r="24692" spans="17:17">
      <c r="Q24692" s="30"/>
    </row>
    <row r="24693" spans="17:17">
      <c r="Q24693" s="30"/>
    </row>
    <row r="24694" spans="17:17">
      <c r="Q24694" s="30"/>
    </row>
    <row r="24695" spans="17:17">
      <c r="Q24695" s="30"/>
    </row>
    <row r="24696" spans="17:17">
      <c r="Q24696" s="30"/>
    </row>
    <row r="24697" spans="17:17">
      <c r="Q24697" s="30"/>
    </row>
    <row r="24698" spans="17:17">
      <c r="Q24698" s="30"/>
    </row>
    <row r="24699" spans="17:17">
      <c r="Q24699" s="30"/>
    </row>
    <row r="24700" spans="17:17">
      <c r="Q24700" s="30"/>
    </row>
    <row r="24701" spans="17:17">
      <c r="Q24701" s="30"/>
    </row>
    <row r="24702" spans="17:17">
      <c r="Q24702" s="30"/>
    </row>
    <row r="24703" spans="17:17">
      <c r="Q24703" s="30"/>
    </row>
    <row r="24704" spans="17:17">
      <c r="Q24704" s="30"/>
    </row>
    <row r="24705" spans="17:17">
      <c r="Q24705" s="30"/>
    </row>
    <row r="24706" spans="17:17">
      <c r="Q24706" s="30"/>
    </row>
    <row r="24707" spans="17:17">
      <c r="Q24707" s="30"/>
    </row>
    <row r="24708" spans="17:17">
      <c r="Q24708" s="30"/>
    </row>
    <row r="24709" spans="17:17">
      <c r="Q24709" s="30"/>
    </row>
    <row r="24710" spans="17:17">
      <c r="Q24710" s="30"/>
    </row>
    <row r="24711" spans="17:17">
      <c r="Q24711" s="30"/>
    </row>
    <row r="24712" spans="17:17">
      <c r="Q24712" s="30"/>
    </row>
    <row r="24713" spans="17:17">
      <c r="Q24713" s="30"/>
    </row>
    <row r="24714" spans="17:17">
      <c r="Q24714" s="30"/>
    </row>
    <row r="24715" spans="17:17">
      <c r="Q24715" s="30"/>
    </row>
    <row r="24716" spans="17:17">
      <c r="Q24716" s="30"/>
    </row>
    <row r="24717" spans="17:17">
      <c r="Q24717" s="30"/>
    </row>
    <row r="24718" spans="17:17">
      <c r="Q24718" s="30"/>
    </row>
    <row r="24719" spans="17:17">
      <c r="Q24719" s="30"/>
    </row>
    <row r="24720" spans="17:17">
      <c r="Q24720" s="30"/>
    </row>
    <row r="24721" spans="17:17">
      <c r="Q24721" s="30"/>
    </row>
    <row r="24722" spans="17:17">
      <c r="Q24722" s="30"/>
    </row>
    <row r="24723" spans="17:17">
      <c r="Q24723" s="30"/>
    </row>
    <row r="24724" spans="17:17">
      <c r="Q24724" s="30"/>
    </row>
    <row r="24725" spans="17:17">
      <c r="Q24725" s="30"/>
    </row>
    <row r="24726" spans="17:17">
      <c r="Q24726" s="30"/>
    </row>
    <row r="24727" spans="17:17">
      <c r="Q24727" s="30"/>
    </row>
    <row r="24728" spans="17:17">
      <c r="Q24728" s="30"/>
    </row>
    <row r="24729" spans="17:17">
      <c r="Q24729" s="30"/>
    </row>
    <row r="24730" spans="17:17">
      <c r="Q24730" s="30"/>
    </row>
    <row r="24731" spans="17:17">
      <c r="Q24731" s="30"/>
    </row>
    <row r="24732" spans="17:17">
      <c r="Q24732" s="30"/>
    </row>
    <row r="24733" spans="17:17">
      <c r="Q24733" s="30"/>
    </row>
    <row r="24734" spans="17:17">
      <c r="Q24734" s="30"/>
    </row>
    <row r="24735" spans="17:17">
      <c r="Q24735" s="30"/>
    </row>
    <row r="24736" spans="17:17">
      <c r="Q24736" s="30"/>
    </row>
    <row r="24737" spans="17:17">
      <c r="Q24737" s="30"/>
    </row>
    <row r="24738" spans="17:17">
      <c r="Q24738" s="30"/>
    </row>
    <row r="24739" spans="17:17">
      <c r="Q24739" s="30"/>
    </row>
    <row r="24740" spans="17:17">
      <c r="Q24740" s="30"/>
    </row>
    <row r="24741" spans="17:17">
      <c r="Q24741" s="30"/>
    </row>
    <row r="24742" spans="17:17">
      <c r="Q24742" s="30"/>
    </row>
    <row r="24743" spans="17:17">
      <c r="Q24743" s="30"/>
    </row>
    <row r="24744" spans="17:17">
      <c r="Q24744" s="30"/>
    </row>
    <row r="24745" spans="17:17">
      <c r="Q24745" s="30"/>
    </row>
    <row r="24746" spans="17:17">
      <c r="Q24746" s="30"/>
    </row>
    <row r="24747" spans="17:17">
      <c r="Q24747" s="30"/>
    </row>
    <row r="24748" spans="17:17">
      <c r="Q24748" s="30"/>
    </row>
    <row r="24749" spans="17:17">
      <c r="Q24749" s="30"/>
    </row>
    <row r="24750" spans="17:17">
      <c r="Q24750" s="30"/>
    </row>
    <row r="24751" spans="17:17">
      <c r="Q24751" s="30"/>
    </row>
    <row r="24752" spans="17:17">
      <c r="Q24752" s="30"/>
    </row>
    <row r="24753" spans="17:17">
      <c r="Q24753" s="30"/>
    </row>
    <row r="24754" spans="17:17">
      <c r="Q24754" s="30"/>
    </row>
    <row r="24755" spans="17:17">
      <c r="Q24755" s="30"/>
    </row>
    <row r="24756" spans="17:17">
      <c r="Q24756" s="30"/>
    </row>
    <row r="24757" spans="17:17">
      <c r="Q24757" s="30"/>
    </row>
    <row r="24758" spans="17:17">
      <c r="Q24758" s="30"/>
    </row>
    <row r="24759" spans="17:17">
      <c r="Q24759" s="30"/>
    </row>
    <row r="24760" spans="17:17">
      <c r="Q24760" s="30"/>
    </row>
    <row r="24761" spans="17:17">
      <c r="Q24761" s="30"/>
    </row>
    <row r="24762" spans="17:17">
      <c r="Q24762" s="30"/>
    </row>
    <row r="24763" spans="17:17">
      <c r="Q24763" s="30"/>
    </row>
    <row r="24764" spans="17:17">
      <c r="Q24764" s="30"/>
    </row>
    <row r="24765" spans="17:17">
      <c r="Q24765" s="30"/>
    </row>
    <row r="24766" spans="17:17">
      <c r="Q24766" s="30"/>
    </row>
    <row r="24767" spans="17:17">
      <c r="Q24767" s="30"/>
    </row>
    <row r="24768" spans="17:17">
      <c r="Q24768" s="30"/>
    </row>
    <row r="24769" spans="17:17">
      <c r="Q24769" s="30"/>
    </row>
    <row r="24770" spans="17:17">
      <c r="Q24770" s="30"/>
    </row>
    <row r="24771" spans="17:17">
      <c r="Q24771" s="30"/>
    </row>
    <row r="24772" spans="17:17">
      <c r="Q24772" s="30"/>
    </row>
    <row r="24773" spans="17:17">
      <c r="Q24773" s="30"/>
    </row>
    <row r="24774" spans="17:17">
      <c r="Q24774" s="30"/>
    </row>
    <row r="24775" spans="17:17">
      <c r="Q24775" s="30"/>
    </row>
    <row r="24776" spans="17:17">
      <c r="Q24776" s="30"/>
    </row>
    <row r="24777" spans="17:17">
      <c r="Q24777" s="30"/>
    </row>
    <row r="24778" spans="17:17">
      <c r="Q24778" s="30"/>
    </row>
    <row r="24779" spans="17:17">
      <c r="Q24779" s="30"/>
    </row>
    <row r="24780" spans="17:17">
      <c r="Q24780" s="30"/>
    </row>
    <row r="24781" spans="17:17">
      <c r="Q24781" s="30"/>
    </row>
    <row r="24782" spans="17:17">
      <c r="Q24782" s="30"/>
    </row>
    <row r="24783" spans="17:17">
      <c r="Q24783" s="30"/>
    </row>
    <row r="24784" spans="17:17">
      <c r="Q24784" s="30"/>
    </row>
    <row r="24785" spans="17:17">
      <c r="Q24785" s="30"/>
    </row>
    <row r="24786" spans="17:17">
      <c r="Q24786" s="30"/>
    </row>
    <row r="24787" spans="17:17">
      <c r="Q24787" s="30"/>
    </row>
    <row r="24788" spans="17:17">
      <c r="Q24788" s="30"/>
    </row>
    <row r="24789" spans="17:17">
      <c r="Q24789" s="30"/>
    </row>
    <row r="24790" spans="17:17">
      <c r="Q24790" s="30"/>
    </row>
    <row r="24791" spans="17:17">
      <c r="Q24791" s="30"/>
    </row>
    <row r="24792" spans="17:17">
      <c r="Q24792" s="30"/>
    </row>
    <row r="24793" spans="17:17">
      <c r="Q24793" s="30"/>
    </row>
    <row r="24794" spans="17:17">
      <c r="Q24794" s="30"/>
    </row>
    <row r="24795" spans="17:17">
      <c r="Q24795" s="30"/>
    </row>
    <row r="24796" spans="17:17">
      <c r="Q24796" s="30"/>
    </row>
    <row r="24797" spans="17:17">
      <c r="Q24797" s="30"/>
    </row>
    <row r="24798" spans="17:17">
      <c r="Q24798" s="30"/>
    </row>
    <row r="24799" spans="17:17">
      <c r="Q24799" s="30"/>
    </row>
    <row r="24800" spans="17:17">
      <c r="Q24800" s="30"/>
    </row>
    <row r="24801" spans="17:17">
      <c r="Q24801" s="30"/>
    </row>
    <row r="24802" spans="17:17">
      <c r="Q24802" s="30"/>
    </row>
    <row r="24803" spans="17:17">
      <c r="Q24803" s="30"/>
    </row>
    <row r="24804" spans="17:17">
      <c r="Q24804" s="30"/>
    </row>
    <row r="24805" spans="17:17">
      <c r="Q24805" s="30"/>
    </row>
    <row r="24806" spans="17:17">
      <c r="Q24806" s="30"/>
    </row>
    <row r="24807" spans="17:17">
      <c r="Q24807" s="30"/>
    </row>
    <row r="24808" spans="17:17">
      <c r="Q24808" s="30"/>
    </row>
    <row r="24809" spans="17:17">
      <c r="Q24809" s="30"/>
    </row>
    <row r="24810" spans="17:17">
      <c r="Q24810" s="30"/>
    </row>
    <row r="24811" spans="17:17">
      <c r="Q24811" s="30"/>
    </row>
    <row r="24812" spans="17:17">
      <c r="Q24812" s="30"/>
    </row>
    <row r="24813" spans="17:17">
      <c r="Q24813" s="30"/>
    </row>
    <row r="24814" spans="17:17">
      <c r="Q24814" s="30"/>
    </row>
    <row r="24815" spans="17:17">
      <c r="Q24815" s="30"/>
    </row>
    <row r="24816" spans="17:17">
      <c r="Q24816" s="30"/>
    </row>
    <row r="24817" spans="17:17">
      <c r="Q24817" s="30"/>
    </row>
    <row r="24818" spans="17:17">
      <c r="Q24818" s="30"/>
    </row>
    <row r="24819" spans="17:17">
      <c r="Q24819" s="30"/>
    </row>
    <row r="24820" spans="17:17">
      <c r="Q24820" s="30"/>
    </row>
    <row r="24821" spans="17:17">
      <c r="Q24821" s="30"/>
    </row>
    <row r="24822" spans="17:17">
      <c r="Q24822" s="30"/>
    </row>
    <row r="24823" spans="17:17">
      <c r="Q24823" s="30"/>
    </row>
    <row r="24824" spans="17:17">
      <c r="Q24824" s="30"/>
    </row>
    <row r="24825" spans="17:17">
      <c r="Q24825" s="30"/>
    </row>
    <row r="24826" spans="17:17">
      <c r="Q24826" s="30"/>
    </row>
    <row r="24827" spans="17:17">
      <c r="Q24827" s="30"/>
    </row>
    <row r="24828" spans="17:17">
      <c r="Q24828" s="30"/>
    </row>
    <row r="24829" spans="17:17">
      <c r="Q24829" s="30"/>
    </row>
    <row r="24830" spans="17:17">
      <c r="Q24830" s="30"/>
    </row>
    <row r="24831" spans="17:17">
      <c r="Q24831" s="30"/>
    </row>
    <row r="24832" spans="17:17">
      <c r="Q24832" s="30"/>
    </row>
    <row r="24833" spans="17:17">
      <c r="Q24833" s="30"/>
    </row>
    <row r="24834" spans="17:17">
      <c r="Q24834" s="30"/>
    </row>
    <row r="24835" spans="17:17">
      <c r="Q24835" s="30"/>
    </row>
    <row r="24836" spans="17:17">
      <c r="Q24836" s="30"/>
    </row>
    <row r="24837" spans="17:17">
      <c r="Q24837" s="30"/>
    </row>
    <row r="24838" spans="17:17">
      <c r="Q24838" s="30"/>
    </row>
    <row r="24839" spans="17:17">
      <c r="Q24839" s="30"/>
    </row>
    <row r="24840" spans="17:17">
      <c r="Q24840" s="30"/>
    </row>
    <row r="24841" spans="17:17">
      <c r="Q24841" s="30"/>
    </row>
    <row r="24842" spans="17:17">
      <c r="Q24842" s="30"/>
    </row>
    <row r="24843" spans="17:17">
      <c r="Q24843" s="30"/>
    </row>
    <row r="24844" spans="17:17">
      <c r="Q24844" s="30"/>
    </row>
    <row r="24845" spans="17:17">
      <c r="Q24845" s="30"/>
    </row>
    <row r="24846" spans="17:17">
      <c r="Q24846" s="30"/>
    </row>
    <row r="24847" spans="17:17">
      <c r="Q24847" s="30"/>
    </row>
    <row r="24848" spans="17:17">
      <c r="Q24848" s="30"/>
    </row>
    <row r="24849" spans="17:17">
      <c r="Q24849" s="30"/>
    </row>
    <row r="24850" spans="17:17">
      <c r="Q24850" s="30"/>
    </row>
    <row r="24851" spans="17:17">
      <c r="Q24851" s="30"/>
    </row>
    <row r="24852" spans="17:17">
      <c r="Q24852" s="30"/>
    </row>
    <row r="24853" spans="17:17">
      <c r="Q24853" s="30"/>
    </row>
    <row r="24854" spans="17:17">
      <c r="Q24854" s="30"/>
    </row>
    <row r="24855" spans="17:17">
      <c r="Q24855" s="30"/>
    </row>
    <row r="24856" spans="17:17">
      <c r="Q24856" s="30"/>
    </row>
    <row r="24857" spans="17:17">
      <c r="Q24857" s="30"/>
    </row>
    <row r="24858" spans="17:17">
      <c r="Q24858" s="30"/>
    </row>
    <row r="24859" spans="17:17">
      <c r="Q24859" s="30"/>
    </row>
    <row r="24860" spans="17:17">
      <c r="Q24860" s="30"/>
    </row>
    <row r="24861" spans="17:17">
      <c r="Q24861" s="30"/>
    </row>
    <row r="24862" spans="17:17">
      <c r="Q24862" s="30"/>
    </row>
    <row r="24863" spans="17:17">
      <c r="Q24863" s="30"/>
    </row>
    <row r="24864" spans="17:17">
      <c r="Q24864" s="30"/>
    </row>
    <row r="24865" spans="17:17">
      <c r="Q24865" s="30"/>
    </row>
    <row r="24866" spans="17:17">
      <c r="Q24866" s="30"/>
    </row>
    <row r="24867" spans="17:17">
      <c r="Q24867" s="30"/>
    </row>
    <row r="24868" spans="17:17">
      <c r="Q24868" s="30"/>
    </row>
    <row r="24869" spans="17:17">
      <c r="Q24869" s="30"/>
    </row>
    <row r="24870" spans="17:17">
      <c r="Q24870" s="30"/>
    </row>
    <row r="24871" spans="17:17">
      <c r="Q24871" s="30"/>
    </row>
    <row r="24872" spans="17:17">
      <c r="Q24872" s="30"/>
    </row>
    <row r="24873" spans="17:17">
      <c r="Q24873" s="30"/>
    </row>
    <row r="24874" spans="17:17">
      <c r="Q24874" s="30"/>
    </row>
    <row r="24875" spans="17:17">
      <c r="Q24875" s="30"/>
    </row>
    <row r="24876" spans="17:17">
      <c r="Q24876" s="30"/>
    </row>
    <row r="24877" spans="17:17">
      <c r="Q24877" s="30"/>
    </row>
    <row r="24878" spans="17:17">
      <c r="Q24878" s="30"/>
    </row>
    <row r="24879" spans="17:17">
      <c r="Q24879" s="30"/>
    </row>
    <row r="24880" spans="17:17">
      <c r="Q24880" s="30"/>
    </row>
    <row r="24881" spans="17:17">
      <c r="Q24881" s="30"/>
    </row>
    <row r="24882" spans="17:17">
      <c r="Q24882" s="30"/>
    </row>
    <row r="24883" spans="17:17">
      <c r="Q24883" s="30"/>
    </row>
    <row r="24884" spans="17:17">
      <c r="Q24884" s="30"/>
    </row>
    <row r="24885" spans="17:17">
      <c r="Q24885" s="30"/>
    </row>
    <row r="24886" spans="17:17">
      <c r="Q24886" s="30"/>
    </row>
    <row r="24887" spans="17:17">
      <c r="Q24887" s="30"/>
    </row>
    <row r="24888" spans="17:17">
      <c r="Q24888" s="30"/>
    </row>
    <row r="24889" spans="17:17">
      <c r="Q24889" s="30"/>
    </row>
    <row r="24890" spans="17:17">
      <c r="Q24890" s="30"/>
    </row>
    <row r="24891" spans="17:17">
      <c r="Q24891" s="30"/>
    </row>
    <row r="24892" spans="17:17">
      <c r="Q24892" s="30"/>
    </row>
    <row r="24893" spans="17:17">
      <c r="Q24893" s="30"/>
    </row>
    <row r="24894" spans="17:17">
      <c r="Q24894" s="30"/>
    </row>
    <row r="24895" spans="17:17">
      <c r="Q24895" s="30"/>
    </row>
    <row r="24896" spans="17:17">
      <c r="Q24896" s="30"/>
    </row>
    <row r="24897" spans="17:17">
      <c r="Q24897" s="30"/>
    </row>
    <row r="24898" spans="17:17">
      <c r="Q24898" s="30"/>
    </row>
    <row r="24899" spans="17:17">
      <c r="Q24899" s="30"/>
    </row>
    <row r="24900" spans="17:17">
      <c r="Q24900" s="30"/>
    </row>
    <row r="24901" spans="17:17">
      <c r="Q24901" s="30"/>
    </row>
    <row r="24902" spans="17:17">
      <c r="Q24902" s="30"/>
    </row>
    <row r="24903" spans="17:17">
      <c r="Q24903" s="30"/>
    </row>
    <row r="24904" spans="17:17">
      <c r="Q24904" s="30"/>
    </row>
    <row r="24905" spans="17:17">
      <c r="Q24905" s="30"/>
    </row>
    <row r="24906" spans="17:17">
      <c r="Q24906" s="30"/>
    </row>
    <row r="24907" spans="17:17">
      <c r="Q24907" s="30"/>
    </row>
    <row r="24908" spans="17:17">
      <c r="Q24908" s="30"/>
    </row>
    <row r="24909" spans="17:17">
      <c r="Q24909" s="30"/>
    </row>
    <row r="24910" spans="17:17">
      <c r="Q24910" s="30"/>
    </row>
    <row r="24911" spans="17:17">
      <c r="Q24911" s="30"/>
    </row>
    <row r="24912" spans="17:17">
      <c r="Q24912" s="30"/>
    </row>
    <row r="24913" spans="17:17">
      <c r="Q24913" s="30"/>
    </row>
    <row r="24914" spans="17:17">
      <c r="Q24914" s="30"/>
    </row>
    <row r="24915" spans="17:17">
      <c r="Q24915" s="30"/>
    </row>
    <row r="24916" spans="17:17">
      <c r="Q24916" s="30"/>
    </row>
    <row r="24917" spans="17:17">
      <c r="Q24917" s="30"/>
    </row>
    <row r="24918" spans="17:17">
      <c r="Q24918" s="30"/>
    </row>
    <row r="24919" spans="17:17">
      <c r="Q24919" s="30"/>
    </row>
    <row r="24920" spans="17:17">
      <c r="Q24920" s="30"/>
    </row>
    <row r="24921" spans="17:17">
      <c r="Q24921" s="30"/>
    </row>
    <row r="24922" spans="17:17">
      <c r="Q24922" s="30"/>
    </row>
    <row r="24923" spans="17:17">
      <c r="Q24923" s="30"/>
    </row>
    <row r="24924" spans="17:17">
      <c r="Q24924" s="30"/>
    </row>
    <row r="24925" spans="17:17">
      <c r="Q24925" s="30"/>
    </row>
    <row r="24926" spans="17:17">
      <c r="Q24926" s="30"/>
    </row>
    <row r="24927" spans="17:17">
      <c r="Q24927" s="30"/>
    </row>
    <row r="24928" spans="17:17">
      <c r="Q24928" s="30"/>
    </row>
    <row r="24929" spans="17:17">
      <c r="Q24929" s="30"/>
    </row>
    <row r="24930" spans="17:17">
      <c r="Q24930" s="30"/>
    </row>
    <row r="24931" spans="17:17">
      <c r="Q24931" s="30"/>
    </row>
    <row r="24932" spans="17:17">
      <c r="Q24932" s="30"/>
    </row>
    <row r="24933" spans="17:17">
      <c r="Q24933" s="30"/>
    </row>
    <row r="24934" spans="17:17">
      <c r="Q24934" s="30"/>
    </row>
    <row r="24935" spans="17:17">
      <c r="Q24935" s="30"/>
    </row>
    <row r="24936" spans="17:17">
      <c r="Q24936" s="30"/>
    </row>
    <row r="24937" spans="17:17">
      <c r="Q24937" s="30"/>
    </row>
    <row r="24938" spans="17:17">
      <c r="Q24938" s="30"/>
    </row>
    <row r="24939" spans="17:17">
      <c r="Q24939" s="30"/>
    </row>
    <row r="24940" spans="17:17">
      <c r="Q24940" s="30"/>
    </row>
    <row r="24941" spans="17:17">
      <c r="Q24941" s="30"/>
    </row>
    <row r="24942" spans="17:17">
      <c r="Q24942" s="30"/>
    </row>
    <row r="24943" spans="17:17">
      <c r="Q24943" s="30"/>
    </row>
    <row r="24944" spans="17:17">
      <c r="Q24944" s="30"/>
    </row>
    <row r="24945" spans="17:17">
      <c r="Q24945" s="30"/>
    </row>
    <row r="24946" spans="17:17">
      <c r="Q24946" s="30"/>
    </row>
    <row r="24947" spans="17:17">
      <c r="Q24947" s="30"/>
    </row>
    <row r="24948" spans="17:17">
      <c r="Q24948" s="30"/>
    </row>
    <row r="24949" spans="17:17">
      <c r="Q24949" s="30"/>
    </row>
    <row r="24950" spans="17:17">
      <c r="Q24950" s="30"/>
    </row>
    <row r="24951" spans="17:17">
      <c r="Q24951" s="30"/>
    </row>
    <row r="24952" spans="17:17">
      <c r="Q24952" s="30"/>
    </row>
    <row r="24953" spans="17:17">
      <c r="Q24953" s="30"/>
    </row>
    <row r="24954" spans="17:17">
      <c r="Q24954" s="30"/>
    </row>
    <row r="24955" spans="17:17">
      <c r="Q24955" s="30"/>
    </row>
    <row r="24956" spans="17:17">
      <c r="Q24956" s="30"/>
    </row>
    <row r="24957" spans="17:17">
      <c r="Q24957" s="30"/>
    </row>
    <row r="24958" spans="17:17">
      <c r="Q24958" s="30"/>
    </row>
    <row r="24959" spans="17:17">
      <c r="Q24959" s="30"/>
    </row>
    <row r="24960" spans="17:17">
      <c r="Q24960" s="30"/>
    </row>
    <row r="24961" spans="17:17">
      <c r="Q24961" s="30"/>
    </row>
    <row r="24962" spans="17:17">
      <c r="Q24962" s="30"/>
    </row>
    <row r="24963" spans="17:17">
      <c r="Q24963" s="30"/>
    </row>
    <row r="24964" spans="17:17">
      <c r="Q24964" s="30"/>
    </row>
    <row r="24965" spans="17:17">
      <c r="Q24965" s="30"/>
    </row>
    <row r="24966" spans="17:17">
      <c r="Q24966" s="30"/>
    </row>
    <row r="24967" spans="17:17">
      <c r="Q24967" s="30"/>
    </row>
    <row r="24968" spans="17:17">
      <c r="Q24968" s="30"/>
    </row>
    <row r="24969" spans="17:17">
      <c r="Q24969" s="30"/>
    </row>
    <row r="24970" spans="17:17">
      <c r="Q24970" s="30"/>
    </row>
    <row r="24971" spans="17:17">
      <c r="Q24971" s="30"/>
    </row>
    <row r="24972" spans="17:17">
      <c r="Q24972" s="30"/>
    </row>
    <row r="24973" spans="17:17">
      <c r="Q24973" s="30"/>
    </row>
    <row r="24974" spans="17:17">
      <c r="Q24974" s="30"/>
    </row>
    <row r="24975" spans="17:17">
      <c r="Q24975" s="30"/>
    </row>
    <row r="24976" spans="17:17">
      <c r="Q24976" s="30"/>
    </row>
    <row r="24977" spans="17:17">
      <c r="Q24977" s="30"/>
    </row>
    <row r="24978" spans="17:17">
      <c r="Q24978" s="30"/>
    </row>
    <row r="24979" spans="17:17">
      <c r="Q24979" s="30"/>
    </row>
    <row r="24980" spans="17:17">
      <c r="Q24980" s="30"/>
    </row>
    <row r="24981" spans="17:17">
      <c r="Q24981" s="30"/>
    </row>
    <row r="24982" spans="17:17">
      <c r="Q24982" s="30"/>
    </row>
    <row r="24983" spans="17:17">
      <c r="Q24983" s="30"/>
    </row>
    <row r="24984" spans="17:17">
      <c r="Q24984" s="30"/>
    </row>
    <row r="24985" spans="17:17">
      <c r="Q24985" s="30"/>
    </row>
    <row r="24986" spans="17:17">
      <c r="Q24986" s="30"/>
    </row>
    <row r="24987" spans="17:17">
      <c r="Q24987" s="30"/>
    </row>
    <row r="24988" spans="17:17">
      <c r="Q24988" s="30"/>
    </row>
    <row r="24989" spans="17:17">
      <c r="Q24989" s="30"/>
    </row>
    <row r="24990" spans="17:17">
      <c r="Q24990" s="30"/>
    </row>
    <row r="24991" spans="17:17">
      <c r="Q24991" s="30"/>
    </row>
    <row r="24992" spans="17:17">
      <c r="Q24992" s="30"/>
    </row>
    <row r="24993" spans="17:17">
      <c r="Q24993" s="30"/>
    </row>
    <row r="24994" spans="17:17">
      <c r="Q24994" s="30"/>
    </row>
    <row r="24995" spans="17:17">
      <c r="Q24995" s="30"/>
    </row>
    <row r="24996" spans="17:17">
      <c r="Q24996" s="30"/>
    </row>
    <row r="24997" spans="17:17">
      <c r="Q24997" s="30"/>
    </row>
    <row r="24998" spans="17:17">
      <c r="Q24998" s="30"/>
    </row>
    <row r="24999" spans="17:17">
      <c r="Q24999" s="30"/>
    </row>
    <row r="25000" spans="17:17">
      <c r="Q25000" s="30"/>
    </row>
    <row r="25001" spans="17:17">
      <c r="Q25001" s="30"/>
    </row>
    <row r="25002" spans="17:17">
      <c r="Q25002" s="30"/>
    </row>
    <row r="25003" spans="17:17">
      <c r="Q25003" s="30"/>
    </row>
    <row r="25004" spans="17:17">
      <c r="Q25004" s="30"/>
    </row>
    <row r="25005" spans="17:17">
      <c r="Q25005" s="30"/>
    </row>
    <row r="25006" spans="17:17">
      <c r="Q25006" s="30"/>
    </row>
    <row r="25007" spans="17:17">
      <c r="Q25007" s="30"/>
    </row>
    <row r="25008" spans="17:17">
      <c r="Q25008" s="30"/>
    </row>
    <row r="25009" spans="17:17">
      <c r="Q25009" s="30"/>
    </row>
    <row r="25010" spans="17:17">
      <c r="Q25010" s="30"/>
    </row>
    <row r="25011" spans="17:17">
      <c r="Q25011" s="30"/>
    </row>
    <row r="25012" spans="17:17">
      <c r="Q25012" s="30"/>
    </row>
    <row r="25013" spans="17:17">
      <c r="Q25013" s="30"/>
    </row>
    <row r="25014" spans="17:17">
      <c r="Q25014" s="30"/>
    </row>
    <row r="25015" spans="17:17">
      <c r="Q25015" s="30"/>
    </row>
    <row r="25016" spans="17:17">
      <c r="Q25016" s="30"/>
    </row>
    <row r="25017" spans="17:17">
      <c r="Q25017" s="30"/>
    </row>
    <row r="25018" spans="17:17">
      <c r="Q25018" s="30"/>
    </row>
    <row r="25019" spans="17:17">
      <c r="Q25019" s="30"/>
    </row>
    <row r="25020" spans="17:17">
      <c r="Q25020" s="30"/>
    </row>
    <row r="25021" spans="17:17">
      <c r="Q25021" s="30"/>
    </row>
    <row r="25022" spans="17:17">
      <c r="Q25022" s="30"/>
    </row>
    <row r="25023" spans="17:17">
      <c r="Q25023" s="30"/>
    </row>
    <row r="25024" spans="17:17">
      <c r="Q25024" s="30"/>
    </row>
    <row r="25025" spans="17:17">
      <c r="Q25025" s="30"/>
    </row>
    <row r="25026" spans="17:17">
      <c r="Q25026" s="30"/>
    </row>
    <row r="25027" spans="17:17">
      <c r="Q25027" s="30"/>
    </row>
    <row r="25028" spans="17:17">
      <c r="Q25028" s="30"/>
    </row>
    <row r="25029" spans="17:17">
      <c r="Q25029" s="30"/>
    </row>
    <row r="25030" spans="17:17">
      <c r="Q25030" s="30"/>
    </row>
    <row r="25031" spans="17:17">
      <c r="Q25031" s="30"/>
    </row>
    <row r="25032" spans="17:17">
      <c r="Q25032" s="30"/>
    </row>
    <row r="25033" spans="17:17">
      <c r="Q25033" s="30"/>
    </row>
    <row r="25034" spans="17:17">
      <c r="Q25034" s="30"/>
    </row>
    <row r="25035" spans="17:17">
      <c r="Q25035" s="30"/>
    </row>
    <row r="25036" spans="17:17">
      <c r="Q25036" s="30"/>
    </row>
    <row r="25037" spans="17:17">
      <c r="Q25037" s="30"/>
    </row>
    <row r="25038" spans="17:17">
      <c r="Q25038" s="30"/>
    </row>
    <row r="25039" spans="17:17">
      <c r="Q25039" s="30"/>
    </row>
    <row r="25040" spans="17:17">
      <c r="Q25040" s="30"/>
    </row>
    <row r="25041" spans="17:17">
      <c r="Q25041" s="30"/>
    </row>
    <row r="25042" spans="17:17">
      <c r="Q25042" s="30"/>
    </row>
    <row r="25043" spans="17:17">
      <c r="Q25043" s="30"/>
    </row>
    <row r="25044" spans="17:17">
      <c r="Q25044" s="30"/>
    </row>
    <row r="25045" spans="17:17">
      <c r="Q25045" s="30"/>
    </row>
    <row r="25046" spans="17:17">
      <c r="Q25046" s="30"/>
    </row>
    <row r="25047" spans="17:17">
      <c r="Q25047" s="30"/>
    </row>
    <row r="25048" spans="17:17">
      <c r="Q25048" s="30"/>
    </row>
    <row r="25049" spans="17:17">
      <c r="Q25049" s="30"/>
    </row>
    <row r="25050" spans="17:17">
      <c r="Q25050" s="30"/>
    </row>
    <row r="25051" spans="17:17">
      <c r="Q25051" s="30"/>
    </row>
    <row r="25052" spans="17:17">
      <c r="Q25052" s="30"/>
    </row>
    <row r="25053" spans="17:17">
      <c r="Q25053" s="30"/>
    </row>
    <row r="25054" spans="17:17">
      <c r="Q25054" s="30"/>
    </row>
    <row r="25055" spans="17:17">
      <c r="Q25055" s="30"/>
    </row>
    <row r="25056" spans="17:17">
      <c r="Q25056" s="30"/>
    </row>
    <row r="25057" spans="17:17">
      <c r="Q25057" s="30"/>
    </row>
    <row r="25058" spans="17:17">
      <c r="Q25058" s="30"/>
    </row>
    <row r="25059" spans="17:17">
      <c r="Q25059" s="30"/>
    </row>
    <row r="25060" spans="17:17">
      <c r="Q25060" s="30"/>
    </row>
    <row r="25061" spans="17:17">
      <c r="Q25061" s="30"/>
    </row>
    <row r="25062" spans="17:17">
      <c r="Q25062" s="30"/>
    </row>
    <row r="25063" spans="17:17">
      <c r="Q25063" s="30"/>
    </row>
    <row r="25064" spans="17:17">
      <c r="Q25064" s="30"/>
    </row>
    <row r="25065" spans="17:17">
      <c r="Q25065" s="30"/>
    </row>
    <row r="25066" spans="17:17">
      <c r="Q25066" s="30"/>
    </row>
    <row r="25067" spans="17:17">
      <c r="Q25067" s="30"/>
    </row>
    <row r="25068" spans="17:17">
      <c r="Q25068" s="30"/>
    </row>
    <row r="25069" spans="17:17">
      <c r="Q25069" s="30"/>
    </row>
    <row r="25070" spans="17:17">
      <c r="Q25070" s="30"/>
    </row>
    <row r="25071" spans="17:17">
      <c r="Q25071" s="30"/>
    </row>
    <row r="25072" spans="17:17">
      <c r="Q25072" s="30"/>
    </row>
    <row r="25073" spans="17:17">
      <c r="Q25073" s="30"/>
    </row>
    <row r="25074" spans="17:17">
      <c r="Q25074" s="30"/>
    </row>
    <row r="25075" spans="17:17">
      <c r="Q25075" s="30"/>
    </row>
    <row r="25076" spans="17:17">
      <c r="Q25076" s="30"/>
    </row>
    <row r="25077" spans="17:17">
      <c r="Q25077" s="30"/>
    </row>
    <row r="25078" spans="17:17">
      <c r="Q25078" s="30"/>
    </row>
    <row r="25079" spans="17:17">
      <c r="Q25079" s="30"/>
    </row>
    <row r="25080" spans="17:17">
      <c r="Q25080" s="30"/>
    </row>
    <row r="25081" spans="17:17">
      <c r="Q25081" s="30"/>
    </row>
    <row r="25082" spans="17:17">
      <c r="Q25082" s="30"/>
    </row>
    <row r="25083" spans="17:17">
      <c r="Q25083" s="30"/>
    </row>
    <row r="25084" spans="17:17">
      <c r="Q25084" s="30"/>
    </row>
    <row r="25085" spans="17:17">
      <c r="Q25085" s="30"/>
    </row>
    <row r="25086" spans="17:17">
      <c r="Q25086" s="30"/>
    </row>
    <row r="25087" spans="17:17">
      <c r="Q25087" s="30"/>
    </row>
    <row r="25088" spans="17:17">
      <c r="Q25088" s="30"/>
    </row>
    <row r="25089" spans="17:17">
      <c r="Q25089" s="30"/>
    </row>
    <row r="25090" spans="17:17">
      <c r="Q25090" s="30"/>
    </row>
    <row r="25091" spans="17:17">
      <c r="Q25091" s="30"/>
    </row>
    <row r="25092" spans="17:17">
      <c r="Q25092" s="30"/>
    </row>
    <row r="25093" spans="17:17">
      <c r="Q25093" s="30"/>
    </row>
    <row r="25094" spans="17:17">
      <c r="Q25094" s="30"/>
    </row>
    <row r="25095" spans="17:17">
      <c r="Q25095" s="30"/>
    </row>
    <row r="25096" spans="17:17">
      <c r="Q25096" s="30"/>
    </row>
    <row r="25097" spans="17:17">
      <c r="Q25097" s="30"/>
    </row>
    <row r="25098" spans="17:17">
      <c r="Q25098" s="30"/>
    </row>
    <row r="25099" spans="17:17">
      <c r="Q25099" s="30"/>
    </row>
    <row r="25100" spans="17:17">
      <c r="Q25100" s="30"/>
    </row>
    <row r="25101" spans="17:17">
      <c r="Q25101" s="30"/>
    </row>
    <row r="25102" spans="17:17">
      <c r="Q25102" s="30"/>
    </row>
    <row r="25103" spans="17:17">
      <c r="Q25103" s="30"/>
    </row>
    <row r="25104" spans="17:17">
      <c r="Q25104" s="30"/>
    </row>
    <row r="25105" spans="17:17">
      <c r="Q25105" s="30"/>
    </row>
    <row r="25106" spans="17:17">
      <c r="Q25106" s="30"/>
    </row>
    <row r="25107" spans="17:17">
      <c r="Q25107" s="30"/>
    </row>
    <row r="25108" spans="17:17">
      <c r="Q25108" s="30"/>
    </row>
    <row r="25109" spans="17:17">
      <c r="Q25109" s="30"/>
    </row>
    <row r="25110" spans="17:17">
      <c r="Q25110" s="30"/>
    </row>
    <row r="25111" spans="17:17">
      <c r="Q25111" s="30"/>
    </row>
    <row r="25112" spans="17:17">
      <c r="Q25112" s="30"/>
    </row>
    <row r="25113" spans="17:17">
      <c r="Q25113" s="30"/>
    </row>
    <row r="25114" spans="17:17">
      <c r="Q25114" s="30"/>
    </row>
    <row r="25115" spans="17:17">
      <c r="Q25115" s="30"/>
    </row>
    <row r="25116" spans="17:17">
      <c r="Q25116" s="30"/>
    </row>
    <row r="25117" spans="17:17">
      <c r="Q25117" s="30"/>
    </row>
    <row r="25118" spans="17:17">
      <c r="Q25118" s="30"/>
    </row>
    <row r="25119" spans="17:17">
      <c r="Q25119" s="30"/>
    </row>
    <row r="25120" spans="17:17">
      <c r="Q25120" s="30"/>
    </row>
    <row r="25121" spans="17:17">
      <c r="Q25121" s="30"/>
    </row>
    <row r="25122" spans="17:17">
      <c r="Q25122" s="30"/>
    </row>
    <row r="25123" spans="17:17">
      <c r="Q25123" s="30"/>
    </row>
    <row r="25124" spans="17:17">
      <c r="Q25124" s="30"/>
    </row>
    <row r="25125" spans="17:17">
      <c r="Q25125" s="30"/>
    </row>
    <row r="25126" spans="17:17">
      <c r="Q25126" s="30"/>
    </row>
    <row r="25127" spans="17:17">
      <c r="Q25127" s="30"/>
    </row>
    <row r="25128" spans="17:17">
      <c r="Q25128" s="30"/>
    </row>
    <row r="25129" spans="17:17">
      <c r="Q25129" s="30"/>
    </row>
    <row r="25130" spans="17:17">
      <c r="Q25130" s="30"/>
    </row>
    <row r="25131" spans="17:17">
      <c r="Q25131" s="30"/>
    </row>
    <row r="25132" spans="17:17">
      <c r="Q25132" s="30"/>
    </row>
    <row r="25133" spans="17:17">
      <c r="Q25133" s="30"/>
    </row>
    <row r="25134" spans="17:17">
      <c r="Q25134" s="30"/>
    </row>
    <row r="25135" spans="17:17">
      <c r="Q25135" s="30"/>
    </row>
    <row r="25136" spans="17:17">
      <c r="Q25136" s="30"/>
    </row>
    <row r="25137" spans="17:17">
      <c r="Q25137" s="30"/>
    </row>
    <row r="25138" spans="17:17">
      <c r="Q25138" s="30"/>
    </row>
    <row r="25139" spans="17:17">
      <c r="Q25139" s="30"/>
    </row>
    <row r="25140" spans="17:17">
      <c r="Q25140" s="30"/>
    </row>
    <row r="25141" spans="17:17">
      <c r="Q25141" s="30"/>
    </row>
    <row r="25142" spans="17:17">
      <c r="Q25142" s="30"/>
    </row>
    <row r="25143" spans="17:17">
      <c r="Q25143" s="30"/>
    </row>
    <row r="25144" spans="17:17">
      <c r="Q25144" s="30"/>
    </row>
    <row r="25145" spans="17:17">
      <c r="Q25145" s="30"/>
    </row>
    <row r="25146" spans="17:17">
      <c r="Q25146" s="30"/>
    </row>
    <row r="25147" spans="17:17">
      <c r="Q25147" s="30"/>
    </row>
    <row r="25148" spans="17:17">
      <c r="Q25148" s="30"/>
    </row>
    <row r="25149" spans="17:17">
      <c r="Q25149" s="30"/>
    </row>
    <row r="25150" spans="17:17">
      <c r="Q25150" s="30"/>
    </row>
    <row r="25151" spans="17:17">
      <c r="Q25151" s="30"/>
    </row>
    <row r="25152" spans="17:17">
      <c r="Q25152" s="30"/>
    </row>
    <row r="25153" spans="17:17">
      <c r="Q25153" s="30"/>
    </row>
    <row r="25154" spans="17:17">
      <c r="Q25154" s="30"/>
    </row>
    <row r="25155" spans="17:17">
      <c r="Q25155" s="30"/>
    </row>
    <row r="25156" spans="17:17">
      <c r="Q25156" s="30"/>
    </row>
    <row r="25157" spans="17:17">
      <c r="Q25157" s="30"/>
    </row>
    <row r="25158" spans="17:17">
      <c r="Q25158" s="30"/>
    </row>
    <row r="25159" spans="17:17">
      <c r="Q25159" s="30"/>
    </row>
    <row r="25160" spans="17:17">
      <c r="Q25160" s="30"/>
    </row>
    <row r="25161" spans="17:17">
      <c r="Q25161" s="30"/>
    </row>
    <row r="25162" spans="17:17">
      <c r="Q25162" s="30"/>
    </row>
    <row r="25163" spans="17:17">
      <c r="Q25163" s="30"/>
    </row>
    <row r="25164" spans="17:17">
      <c r="Q25164" s="30"/>
    </row>
    <row r="25165" spans="17:17">
      <c r="Q25165" s="30"/>
    </row>
    <row r="25166" spans="17:17">
      <c r="Q25166" s="30"/>
    </row>
    <row r="25167" spans="17:17">
      <c r="Q25167" s="30"/>
    </row>
    <row r="25168" spans="17:17">
      <c r="Q25168" s="30"/>
    </row>
    <row r="25169" spans="17:17">
      <c r="Q25169" s="30"/>
    </row>
    <row r="25170" spans="17:17">
      <c r="Q25170" s="30"/>
    </row>
    <row r="25171" spans="17:17">
      <c r="Q25171" s="30"/>
    </row>
    <row r="25172" spans="17:17">
      <c r="Q25172" s="30"/>
    </row>
    <row r="25173" spans="17:17">
      <c r="Q25173" s="30"/>
    </row>
    <row r="25174" spans="17:17">
      <c r="Q25174" s="30"/>
    </row>
    <row r="25175" spans="17:17">
      <c r="Q25175" s="30"/>
    </row>
    <row r="25176" spans="17:17">
      <c r="Q25176" s="30"/>
    </row>
    <row r="25177" spans="17:17">
      <c r="Q25177" s="30"/>
    </row>
    <row r="25178" spans="17:17">
      <c r="Q25178" s="30"/>
    </row>
    <row r="25179" spans="17:17">
      <c r="Q25179" s="30"/>
    </row>
    <row r="25180" spans="17:17">
      <c r="Q25180" s="30"/>
    </row>
    <row r="25181" spans="17:17">
      <c r="Q25181" s="30"/>
    </row>
    <row r="25182" spans="17:17">
      <c r="Q25182" s="30"/>
    </row>
    <row r="25183" spans="17:17">
      <c r="Q25183" s="30"/>
    </row>
    <row r="25184" spans="17:17">
      <c r="Q25184" s="30"/>
    </row>
    <row r="25185" spans="17:17">
      <c r="Q25185" s="30"/>
    </row>
    <row r="25186" spans="17:17">
      <c r="Q25186" s="30"/>
    </row>
    <row r="25187" spans="17:17">
      <c r="Q25187" s="30"/>
    </row>
    <row r="25188" spans="17:17">
      <c r="Q25188" s="30"/>
    </row>
    <row r="25189" spans="17:17">
      <c r="Q25189" s="30"/>
    </row>
    <row r="25190" spans="17:17">
      <c r="Q25190" s="30"/>
    </row>
    <row r="25191" spans="17:17">
      <c r="Q25191" s="30"/>
    </row>
    <row r="25192" spans="17:17">
      <c r="Q25192" s="30"/>
    </row>
    <row r="25193" spans="17:17">
      <c r="Q25193" s="30"/>
    </row>
    <row r="25194" spans="17:17">
      <c r="Q25194" s="30"/>
    </row>
    <row r="25195" spans="17:17">
      <c r="Q25195" s="30"/>
    </row>
    <row r="25196" spans="17:17">
      <c r="Q25196" s="30"/>
    </row>
    <row r="25197" spans="17:17">
      <c r="Q25197" s="30"/>
    </row>
    <row r="25198" spans="17:17">
      <c r="Q25198" s="30"/>
    </row>
    <row r="25199" spans="17:17">
      <c r="Q25199" s="30"/>
    </row>
    <row r="25200" spans="17:17">
      <c r="Q25200" s="30"/>
    </row>
    <row r="25201" spans="17:17">
      <c r="Q25201" s="30"/>
    </row>
    <row r="25202" spans="17:17">
      <c r="Q25202" s="30"/>
    </row>
    <row r="25203" spans="17:17">
      <c r="Q25203" s="30"/>
    </row>
    <row r="25204" spans="17:17">
      <c r="Q25204" s="30"/>
    </row>
    <row r="25205" spans="17:17">
      <c r="Q25205" s="30"/>
    </row>
    <row r="25206" spans="17:17">
      <c r="Q25206" s="30"/>
    </row>
    <row r="25207" spans="17:17">
      <c r="Q25207" s="30"/>
    </row>
    <row r="25208" spans="17:17">
      <c r="Q25208" s="30"/>
    </row>
    <row r="25209" spans="17:17">
      <c r="Q25209" s="30"/>
    </row>
    <row r="25210" spans="17:17">
      <c r="Q25210" s="30"/>
    </row>
    <row r="25211" spans="17:17">
      <c r="Q25211" s="30"/>
    </row>
    <row r="25212" spans="17:17">
      <c r="Q25212" s="30"/>
    </row>
    <row r="25213" spans="17:17">
      <c r="Q25213" s="30"/>
    </row>
    <row r="25214" spans="17:17">
      <c r="Q25214" s="30"/>
    </row>
    <row r="25215" spans="17:17">
      <c r="Q25215" s="30"/>
    </row>
    <row r="25216" spans="17:17">
      <c r="Q25216" s="30"/>
    </row>
    <row r="25217" spans="17:17">
      <c r="Q25217" s="30"/>
    </row>
    <row r="25218" spans="17:17">
      <c r="Q25218" s="30"/>
    </row>
    <row r="25219" spans="17:17">
      <c r="Q25219" s="30"/>
    </row>
    <row r="25220" spans="17:17">
      <c r="Q25220" s="30"/>
    </row>
    <row r="25221" spans="17:17">
      <c r="Q25221" s="30"/>
    </row>
    <row r="25222" spans="17:17">
      <c r="Q25222" s="30"/>
    </row>
    <row r="25223" spans="17:17">
      <c r="Q25223" s="30"/>
    </row>
    <row r="25224" spans="17:17">
      <c r="Q25224" s="30"/>
    </row>
    <row r="25225" spans="17:17">
      <c r="Q25225" s="30"/>
    </row>
    <row r="25226" spans="17:17">
      <c r="Q25226" s="30"/>
    </row>
    <row r="25227" spans="17:17">
      <c r="Q25227" s="30"/>
    </row>
    <row r="25228" spans="17:17">
      <c r="Q25228" s="30"/>
    </row>
    <row r="25229" spans="17:17">
      <c r="Q25229" s="30"/>
    </row>
    <row r="25230" spans="17:17">
      <c r="Q25230" s="30"/>
    </row>
    <row r="25231" spans="17:17">
      <c r="Q25231" s="30"/>
    </row>
    <row r="25232" spans="17:17">
      <c r="Q25232" s="30"/>
    </row>
    <row r="25233" spans="17:17">
      <c r="Q25233" s="30"/>
    </row>
    <row r="25234" spans="17:17">
      <c r="Q25234" s="30"/>
    </row>
    <row r="25235" spans="17:17">
      <c r="Q25235" s="30"/>
    </row>
    <row r="25236" spans="17:17">
      <c r="Q25236" s="30"/>
    </row>
    <row r="25237" spans="17:17">
      <c r="Q25237" s="30"/>
    </row>
    <row r="25238" spans="17:17">
      <c r="Q25238" s="30"/>
    </row>
    <row r="25239" spans="17:17">
      <c r="Q25239" s="30"/>
    </row>
    <row r="25240" spans="17:17">
      <c r="Q25240" s="30"/>
    </row>
    <row r="25241" spans="17:17">
      <c r="Q25241" s="30"/>
    </row>
    <row r="25242" spans="17:17">
      <c r="Q25242" s="30"/>
    </row>
    <row r="25243" spans="17:17">
      <c r="Q25243" s="30"/>
    </row>
    <row r="25244" spans="17:17">
      <c r="Q25244" s="30"/>
    </row>
    <row r="25245" spans="17:17">
      <c r="Q25245" s="30"/>
    </row>
    <row r="25246" spans="17:17">
      <c r="Q25246" s="30"/>
    </row>
    <row r="25247" spans="17:17">
      <c r="Q25247" s="30"/>
    </row>
    <row r="25248" spans="17:17">
      <c r="Q25248" s="30"/>
    </row>
    <row r="25249" spans="17:17">
      <c r="Q25249" s="30"/>
    </row>
    <row r="25250" spans="17:17">
      <c r="Q25250" s="30"/>
    </row>
    <row r="25251" spans="17:17">
      <c r="Q25251" s="30"/>
    </row>
    <row r="25252" spans="17:17">
      <c r="Q25252" s="30"/>
    </row>
    <row r="25253" spans="17:17">
      <c r="Q25253" s="30"/>
    </row>
    <row r="25254" spans="17:17">
      <c r="Q25254" s="30"/>
    </row>
    <row r="25255" spans="17:17">
      <c r="Q25255" s="30"/>
    </row>
    <row r="25256" spans="17:17">
      <c r="Q25256" s="30"/>
    </row>
    <row r="25257" spans="17:17">
      <c r="Q25257" s="30"/>
    </row>
    <row r="25258" spans="17:17">
      <c r="Q25258" s="30"/>
    </row>
    <row r="25259" spans="17:17">
      <c r="Q25259" s="30"/>
    </row>
    <row r="25260" spans="17:17">
      <c r="Q25260" s="30"/>
    </row>
    <row r="25261" spans="17:17">
      <c r="Q25261" s="30"/>
    </row>
    <row r="25262" spans="17:17">
      <c r="Q25262" s="30"/>
    </row>
    <row r="25263" spans="17:17">
      <c r="Q25263" s="30"/>
    </row>
    <row r="25264" spans="17:17">
      <c r="Q25264" s="30"/>
    </row>
    <row r="25265" spans="17:17">
      <c r="Q25265" s="30"/>
    </row>
    <row r="25266" spans="17:17">
      <c r="Q25266" s="30"/>
    </row>
    <row r="25267" spans="17:17">
      <c r="Q25267" s="30"/>
    </row>
    <row r="25268" spans="17:17">
      <c r="Q25268" s="30"/>
    </row>
    <row r="25269" spans="17:17">
      <c r="Q25269" s="30"/>
    </row>
    <row r="25270" spans="17:17">
      <c r="Q25270" s="30"/>
    </row>
    <row r="25271" spans="17:17">
      <c r="Q25271" s="30"/>
    </row>
    <row r="25272" spans="17:17">
      <c r="Q25272" s="30"/>
    </row>
    <row r="25273" spans="17:17">
      <c r="Q25273" s="30"/>
    </row>
    <row r="25274" spans="17:17">
      <c r="Q25274" s="30"/>
    </row>
    <row r="25275" spans="17:17">
      <c r="Q25275" s="30"/>
    </row>
    <row r="25276" spans="17:17">
      <c r="Q25276" s="30"/>
    </row>
    <row r="25277" spans="17:17">
      <c r="Q25277" s="30"/>
    </row>
    <row r="25278" spans="17:17">
      <c r="Q25278" s="30"/>
    </row>
    <row r="25279" spans="17:17">
      <c r="Q25279" s="30"/>
    </row>
    <row r="25280" spans="17:17">
      <c r="Q25280" s="30"/>
    </row>
    <row r="25281" spans="17:17">
      <c r="Q25281" s="30"/>
    </row>
    <row r="25282" spans="17:17">
      <c r="Q25282" s="30"/>
    </row>
    <row r="25283" spans="17:17">
      <c r="Q25283" s="30"/>
    </row>
    <row r="25284" spans="17:17">
      <c r="Q25284" s="30"/>
    </row>
    <row r="25285" spans="17:17">
      <c r="Q25285" s="30"/>
    </row>
    <row r="25286" spans="17:17">
      <c r="Q25286" s="30"/>
    </row>
    <row r="25287" spans="17:17">
      <c r="Q25287" s="30"/>
    </row>
    <row r="25288" spans="17:17">
      <c r="Q25288" s="30"/>
    </row>
    <row r="25289" spans="17:17">
      <c r="Q25289" s="30"/>
    </row>
    <row r="25290" spans="17:17">
      <c r="Q25290" s="30"/>
    </row>
    <row r="25291" spans="17:17">
      <c r="Q25291" s="30"/>
    </row>
    <row r="25292" spans="17:17">
      <c r="Q25292" s="30"/>
    </row>
    <row r="25293" spans="17:17">
      <c r="Q25293" s="30"/>
    </row>
    <row r="25294" spans="17:17">
      <c r="Q25294" s="30"/>
    </row>
    <row r="25295" spans="17:17">
      <c r="Q25295" s="30"/>
    </row>
    <row r="25296" spans="17:17">
      <c r="Q25296" s="30"/>
    </row>
    <row r="25297" spans="17:17">
      <c r="Q25297" s="30"/>
    </row>
    <row r="25298" spans="17:17">
      <c r="Q25298" s="30"/>
    </row>
    <row r="25299" spans="17:17">
      <c r="Q25299" s="30"/>
    </row>
    <row r="25300" spans="17:17">
      <c r="Q25300" s="30"/>
    </row>
    <row r="25301" spans="17:17">
      <c r="Q25301" s="30"/>
    </row>
    <row r="25302" spans="17:17">
      <c r="Q25302" s="30"/>
    </row>
    <row r="25303" spans="17:17">
      <c r="Q25303" s="30"/>
    </row>
    <row r="25304" spans="17:17">
      <c r="Q25304" s="30"/>
    </row>
    <row r="25305" spans="17:17">
      <c r="Q25305" s="30"/>
    </row>
    <row r="25306" spans="17:17">
      <c r="Q25306" s="30"/>
    </row>
    <row r="25307" spans="17:17">
      <c r="Q25307" s="30"/>
    </row>
    <row r="25308" spans="17:17">
      <c r="Q25308" s="30"/>
    </row>
    <row r="25309" spans="17:17">
      <c r="Q25309" s="30"/>
    </row>
    <row r="25310" spans="17:17">
      <c r="Q25310" s="30"/>
    </row>
    <row r="25311" spans="17:17">
      <c r="Q25311" s="30"/>
    </row>
    <row r="25312" spans="17:17">
      <c r="Q25312" s="30"/>
    </row>
    <row r="25313" spans="17:17">
      <c r="Q25313" s="30"/>
    </row>
    <row r="25314" spans="17:17">
      <c r="Q25314" s="30"/>
    </row>
    <row r="25315" spans="17:17">
      <c r="Q25315" s="30"/>
    </row>
    <row r="25316" spans="17:17">
      <c r="Q25316" s="30"/>
    </row>
    <row r="25317" spans="17:17">
      <c r="Q25317" s="30"/>
    </row>
    <row r="25318" spans="17:17">
      <c r="Q25318" s="30"/>
    </row>
    <row r="25319" spans="17:17">
      <c r="Q25319" s="30"/>
    </row>
    <row r="25320" spans="17:17">
      <c r="Q25320" s="30"/>
    </row>
    <row r="25321" spans="17:17">
      <c r="Q25321" s="30"/>
    </row>
    <row r="25322" spans="17:17">
      <c r="Q25322" s="30"/>
    </row>
    <row r="25323" spans="17:17">
      <c r="Q25323" s="30"/>
    </row>
    <row r="25324" spans="17:17">
      <c r="Q25324" s="30"/>
    </row>
    <row r="25325" spans="17:17">
      <c r="Q25325" s="30"/>
    </row>
    <row r="25326" spans="17:17">
      <c r="Q25326" s="30"/>
    </row>
    <row r="25327" spans="17:17">
      <c r="Q25327" s="30"/>
    </row>
    <row r="25328" spans="17:17">
      <c r="Q25328" s="30"/>
    </row>
    <row r="25329" spans="17:17">
      <c r="Q25329" s="30"/>
    </row>
    <row r="25330" spans="17:17">
      <c r="Q25330" s="30"/>
    </row>
    <row r="25331" spans="17:17">
      <c r="Q25331" s="30"/>
    </row>
    <row r="25332" spans="17:17">
      <c r="Q25332" s="30"/>
    </row>
    <row r="25333" spans="17:17">
      <c r="Q25333" s="30"/>
    </row>
    <row r="25334" spans="17:17">
      <c r="Q25334" s="30"/>
    </row>
    <row r="25335" spans="17:17">
      <c r="Q25335" s="30"/>
    </row>
    <row r="25336" spans="17:17">
      <c r="Q25336" s="30"/>
    </row>
    <row r="25337" spans="17:17">
      <c r="Q25337" s="30"/>
    </row>
    <row r="25338" spans="17:17">
      <c r="Q25338" s="30"/>
    </row>
    <row r="25339" spans="17:17">
      <c r="Q25339" s="30"/>
    </row>
    <row r="25340" spans="17:17">
      <c r="Q25340" s="30"/>
    </row>
    <row r="25341" spans="17:17">
      <c r="Q25341" s="30"/>
    </row>
    <row r="25342" spans="17:17">
      <c r="Q25342" s="30"/>
    </row>
    <row r="25343" spans="17:17">
      <c r="Q25343" s="30"/>
    </row>
    <row r="25344" spans="17:17">
      <c r="Q25344" s="30"/>
    </row>
    <row r="25345" spans="17:17">
      <c r="Q25345" s="30"/>
    </row>
    <row r="25346" spans="17:17">
      <c r="Q25346" s="30"/>
    </row>
    <row r="25347" spans="17:17">
      <c r="Q25347" s="30"/>
    </row>
    <row r="25348" spans="17:17">
      <c r="Q25348" s="30"/>
    </row>
    <row r="25349" spans="17:17">
      <c r="Q25349" s="30"/>
    </row>
    <row r="25350" spans="17:17">
      <c r="Q25350" s="30"/>
    </row>
    <row r="25351" spans="17:17">
      <c r="Q25351" s="30"/>
    </row>
    <row r="25352" spans="17:17">
      <c r="Q25352" s="30"/>
    </row>
    <row r="25353" spans="17:17">
      <c r="Q25353" s="30"/>
    </row>
    <row r="25354" spans="17:17">
      <c r="Q25354" s="30"/>
    </row>
    <row r="25355" spans="17:17">
      <c r="Q25355" s="30"/>
    </row>
    <row r="25356" spans="17:17">
      <c r="Q25356" s="30"/>
    </row>
    <row r="25357" spans="17:17">
      <c r="Q25357" s="30"/>
    </row>
    <row r="25358" spans="17:17">
      <c r="Q25358" s="30"/>
    </row>
    <row r="25359" spans="17:17">
      <c r="Q25359" s="30"/>
    </row>
    <row r="25360" spans="17:17">
      <c r="Q25360" s="30"/>
    </row>
    <row r="25361" spans="17:17">
      <c r="Q25361" s="30"/>
    </row>
    <row r="25362" spans="17:17">
      <c r="Q25362" s="30"/>
    </row>
    <row r="25363" spans="17:17">
      <c r="Q25363" s="30"/>
    </row>
    <row r="25364" spans="17:17">
      <c r="Q25364" s="30"/>
    </row>
    <row r="25365" spans="17:17">
      <c r="Q25365" s="30"/>
    </row>
    <row r="25366" spans="17:17">
      <c r="Q25366" s="30"/>
    </row>
    <row r="25367" spans="17:17">
      <c r="Q25367" s="30"/>
    </row>
    <row r="25368" spans="17:17">
      <c r="Q25368" s="30"/>
    </row>
    <row r="25369" spans="17:17">
      <c r="Q25369" s="30"/>
    </row>
    <row r="25370" spans="17:17">
      <c r="Q25370" s="30"/>
    </row>
    <row r="25371" spans="17:17">
      <c r="Q25371" s="30"/>
    </row>
    <row r="25372" spans="17:17">
      <c r="Q25372" s="30"/>
    </row>
    <row r="25373" spans="17:17">
      <c r="Q25373" s="30"/>
    </row>
    <row r="25374" spans="17:17">
      <c r="Q25374" s="30"/>
    </row>
    <row r="25375" spans="17:17">
      <c r="Q25375" s="30"/>
    </row>
    <row r="25376" spans="17:17">
      <c r="Q25376" s="30"/>
    </row>
    <row r="25377" spans="17:17">
      <c r="Q25377" s="30"/>
    </row>
    <row r="25378" spans="17:17">
      <c r="Q25378" s="30"/>
    </row>
    <row r="25379" spans="17:17">
      <c r="Q25379" s="30"/>
    </row>
    <row r="25380" spans="17:17">
      <c r="Q25380" s="30"/>
    </row>
    <row r="25381" spans="17:17">
      <c r="Q25381" s="30"/>
    </row>
    <row r="25382" spans="17:17">
      <c r="Q25382" s="30"/>
    </row>
    <row r="25383" spans="17:17">
      <c r="Q25383" s="30"/>
    </row>
    <row r="25384" spans="17:17">
      <c r="Q25384" s="30"/>
    </row>
    <row r="25385" spans="17:17">
      <c r="Q25385" s="30"/>
    </row>
    <row r="25386" spans="17:17">
      <c r="Q25386" s="30"/>
    </row>
    <row r="25387" spans="17:17">
      <c r="Q25387" s="30"/>
    </row>
    <row r="25388" spans="17:17">
      <c r="Q25388" s="30"/>
    </row>
    <row r="25389" spans="17:17">
      <c r="Q25389" s="30"/>
    </row>
    <row r="25390" spans="17:17">
      <c r="Q25390" s="30"/>
    </row>
    <row r="25391" spans="17:17">
      <c r="Q25391" s="30"/>
    </row>
    <row r="25392" spans="17:17">
      <c r="Q25392" s="30"/>
    </row>
    <row r="25393" spans="17:17">
      <c r="Q25393" s="30"/>
    </row>
    <row r="25394" spans="17:17">
      <c r="Q25394" s="30"/>
    </row>
    <row r="25395" spans="17:17">
      <c r="Q25395" s="30"/>
    </row>
    <row r="25396" spans="17:17">
      <c r="Q25396" s="30"/>
    </row>
    <row r="25397" spans="17:17">
      <c r="Q25397" s="30"/>
    </row>
    <row r="25398" spans="17:17">
      <c r="Q25398" s="30"/>
    </row>
    <row r="25399" spans="17:17">
      <c r="Q25399" s="30"/>
    </row>
    <row r="25400" spans="17:17">
      <c r="Q25400" s="30"/>
    </row>
    <row r="25401" spans="17:17">
      <c r="Q25401" s="30"/>
    </row>
    <row r="25402" spans="17:17">
      <c r="Q25402" s="30"/>
    </row>
    <row r="25403" spans="17:17">
      <c r="Q25403" s="30"/>
    </row>
    <row r="25404" spans="17:17">
      <c r="Q25404" s="30"/>
    </row>
    <row r="25405" spans="17:17">
      <c r="Q25405" s="30"/>
    </row>
    <row r="25406" spans="17:17">
      <c r="Q25406" s="30"/>
    </row>
    <row r="25407" spans="17:17">
      <c r="Q25407" s="30"/>
    </row>
    <row r="25408" spans="17:17">
      <c r="Q25408" s="30"/>
    </row>
    <row r="25409" spans="17:17">
      <c r="Q25409" s="30"/>
    </row>
    <row r="25410" spans="17:17">
      <c r="Q25410" s="30"/>
    </row>
    <row r="25411" spans="17:17">
      <c r="Q25411" s="30"/>
    </row>
    <row r="25412" spans="17:17">
      <c r="Q25412" s="30"/>
    </row>
    <row r="25413" spans="17:17">
      <c r="Q25413" s="30"/>
    </row>
    <row r="25414" spans="17:17">
      <c r="Q25414" s="30"/>
    </row>
    <row r="25415" spans="17:17">
      <c r="Q25415" s="30"/>
    </row>
    <row r="25416" spans="17:17">
      <c r="Q25416" s="30"/>
    </row>
    <row r="25417" spans="17:17">
      <c r="Q25417" s="30"/>
    </row>
    <row r="25418" spans="17:17">
      <c r="Q25418" s="30"/>
    </row>
    <row r="25419" spans="17:17">
      <c r="Q25419" s="30"/>
    </row>
    <row r="25420" spans="17:17">
      <c r="Q25420" s="30"/>
    </row>
    <row r="25421" spans="17:17">
      <c r="Q25421" s="30"/>
    </row>
    <row r="25422" spans="17:17">
      <c r="Q25422" s="30"/>
    </row>
    <row r="25423" spans="17:17">
      <c r="Q25423" s="30"/>
    </row>
    <row r="25424" spans="17:17">
      <c r="Q25424" s="30"/>
    </row>
    <row r="25425" spans="17:17">
      <c r="Q25425" s="30"/>
    </row>
    <row r="25426" spans="17:17">
      <c r="Q25426" s="30"/>
    </row>
    <row r="25427" spans="17:17">
      <c r="Q25427" s="30"/>
    </row>
    <row r="25428" spans="17:17">
      <c r="Q25428" s="30"/>
    </row>
    <row r="25429" spans="17:17">
      <c r="Q25429" s="30"/>
    </row>
    <row r="25430" spans="17:17">
      <c r="Q25430" s="30"/>
    </row>
    <row r="25431" spans="17:17">
      <c r="Q25431" s="30"/>
    </row>
    <row r="25432" spans="17:17">
      <c r="Q25432" s="30"/>
    </row>
    <row r="25433" spans="17:17">
      <c r="Q25433" s="30"/>
    </row>
    <row r="25434" spans="17:17">
      <c r="Q25434" s="30"/>
    </row>
    <row r="25435" spans="17:17">
      <c r="Q25435" s="30"/>
    </row>
    <row r="25436" spans="17:17">
      <c r="Q25436" s="30"/>
    </row>
    <row r="25437" spans="17:17">
      <c r="Q25437" s="30"/>
    </row>
    <row r="25438" spans="17:17">
      <c r="Q25438" s="30"/>
    </row>
    <row r="25439" spans="17:17">
      <c r="Q25439" s="30"/>
    </row>
    <row r="25440" spans="17:17">
      <c r="Q25440" s="30"/>
    </row>
    <row r="25441" spans="17:17">
      <c r="Q25441" s="30"/>
    </row>
    <row r="25442" spans="17:17">
      <c r="Q25442" s="30"/>
    </row>
    <row r="25443" spans="17:17">
      <c r="Q25443" s="30"/>
    </row>
    <row r="25444" spans="17:17">
      <c r="Q25444" s="30"/>
    </row>
    <row r="25445" spans="17:17">
      <c r="Q25445" s="30"/>
    </row>
    <row r="25446" spans="17:17">
      <c r="Q25446" s="30"/>
    </row>
    <row r="25447" spans="17:17">
      <c r="Q25447" s="30"/>
    </row>
    <row r="25448" spans="17:17">
      <c r="Q25448" s="30"/>
    </row>
    <row r="25449" spans="17:17">
      <c r="Q25449" s="30"/>
    </row>
    <row r="25450" spans="17:17">
      <c r="Q25450" s="30"/>
    </row>
    <row r="25451" spans="17:17">
      <c r="Q25451" s="30"/>
    </row>
    <row r="25452" spans="17:17">
      <c r="Q25452" s="30"/>
    </row>
    <row r="25453" spans="17:17">
      <c r="Q25453" s="30"/>
    </row>
    <row r="25454" spans="17:17">
      <c r="Q25454" s="30"/>
    </row>
    <row r="25455" spans="17:17">
      <c r="Q25455" s="30"/>
    </row>
    <row r="25456" spans="17:17">
      <c r="Q25456" s="30"/>
    </row>
    <row r="25457" spans="17:17">
      <c r="Q25457" s="30"/>
    </row>
    <row r="25458" spans="17:17">
      <c r="Q25458" s="30"/>
    </row>
    <row r="25459" spans="17:17">
      <c r="Q25459" s="30"/>
    </row>
    <row r="25460" spans="17:17">
      <c r="Q25460" s="30"/>
    </row>
    <row r="25461" spans="17:17">
      <c r="Q25461" s="30"/>
    </row>
    <row r="25462" spans="17:17">
      <c r="Q25462" s="30"/>
    </row>
    <row r="25463" spans="17:17">
      <c r="Q25463" s="30"/>
    </row>
    <row r="25464" spans="17:17">
      <c r="Q25464" s="30"/>
    </row>
    <row r="25465" spans="17:17">
      <c r="Q25465" s="30"/>
    </row>
    <row r="25466" spans="17:17">
      <c r="Q25466" s="30"/>
    </row>
    <row r="25467" spans="17:17">
      <c r="Q25467" s="30"/>
    </row>
    <row r="25468" spans="17:17">
      <c r="Q25468" s="30"/>
    </row>
    <row r="25469" spans="17:17">
      <c r="Q25469" s="30"/>
    </row>
    <row r="25470" spans="17:17">
      <c r="Q25470" s="30"/>
    </row>
    <row r="25471" spans="17:17">
      <c r="Q25471" s="30"/>
    </row>
    <row r="25472" spans="17:17">
      <c r="Q25472" s="30"/>
    </row>
    <row r="25473" spans="17:17">
      <c r="Q25473" s="30"/>
    </row>
    <row r="25474" spans="17:17">
      <c r="Q25474" s="30"/>
    </row>
    <row r="25475" spans="17:17">
      <c r="Q25475" s="30"/>
    </row>
    <row r="25476" spans="17:17">
      <c r="Q25476" s="30"/>
    </row>
    <row r="25477" spans="17:17">
      <c r="Q25477" s="30"/>
    </row>
    <row r="25478" spans="17:17">
      <c r="Q25478" s="30"/>
    </row>
    <row r="25479" spans="17:17">
      <c r="Q25479" s="30"/>
    </row>
    <row r="25480" spans="17:17">
      <c r="Q25480" s="30"/>
    </row>
    <row r="25481" spans="17:17">
      <c r="Q25481" s="30"/>
    </row>
    <row r="25482" spans="17:17">
      <c r="Q25482" s="30"/>
    </row>
    <row r="25483" spans="17:17">
      <c r="Q25483" s="30"/>
    </row>
    <row r="25484" spans="17:17">
      <c r="Q25484" s="30"/>
    </row>
    <row r="25485" spans="17:17">
      <c r="Q25485" s="30"/>
    </row>
    <row r="25486" spans="17:17">
      <c r="Q25486" s="30"/>
    </row>
    <row r="25487" spans="17:17">
      <c r="Q25487" s="30"/>
    </row>
    <row r="25488" spans="17:17">
      <c r="Q25488" s="30"/>
    </row>
    <row r="25489" spans="17:17">
      <c r="Q25489" s="30"/>
    </row>
    <row r="25490" spans="17:17">
      <c r="Q25490" s="30"/>
    </row>
    <row r="25491" spans="17:17">
      <c r="Q25491" s="30"/>
    </row>
    <row r="25492" spans="17:17">
      <c r="Q25492" s="30"/>
    </row>
    <row r="25493" spans="17:17">
      <c r="Q25493" s="30"/>
    </row>
    <row r="25494" spans="17:17">
      <c r="Q25494" s="30"/>
    </row>
    <row r="25495" spans="17:17">
      <c r="Q25495" s="30"/>
    </row>
    <row r="25496" spans="17:17">
      <c r="Q25496" s="30"/>
    </row>
    <row r="25497" spans="17:17">
      <c r="Q25497" s="30"/>
    </row>
    <row r="25498" spans="17:17">
      <c r="Q25498" s="30"/>
    </row>
    <row r="25499" spans="17:17">
      <c r="Q25499" s="30"/>
    </row>
    <row r="25500" spans="17:17">
      <c r="Q25500" s="30"/>
    </row>
    <row r="25501" spans="17:17">
      <c r="Q25501" s="30"/>
    </row>
    <row r="25502" spans="17:17">
      <c r="Q25502" s="30"/>
    </row>
    <row r="25503" spans="17:17">
      <c r="Q25503" s="30"/>
    </row>
    <row r="25504" spans="17:17">
      <c r="Q25504" s="30"/>
    </row>
    <row r="25505" spans="17:17">
      <c r="Q25505" s="30"/>
    </row>
    <row r="25506" spans="17:17">
      <c r="Q25506" s="30"/>
    </row>
    <row r="25507" spans="17:17">
      <c r="Q25507" s="30"/>
    </row>
    <row r="25508" spans="17:17">
      <c r="Q25508" s="30"/>
    </row>
    <row r="25509" spans="17:17">
      <c r="Q25509" s="30"/>
    </row>
    <row r="25510" spans="17:17">
      <c r="Q25510" s="30"/>
    </row>
    <row r="25511" spans="17:17">
      <c r="Q25511" s="30"/>
    </row>
    <row r="25512" spans="17:17">
      <c r="Q25512" s="30"/>
    </row>
    <row r="25513" spans="17:17">
      <c r="Q25513" s="30"/>
    </row>
    <row r="25514" spans="17:17">
      <c r="Q25514" s="30"/>
    </row>
    <row r="25515" spans="17:17">
      <c r="Q25515" s="30"/>
    </row>
    <row r="25516" spans="17:17">
      <c r="Q25516" s="30"/>
    </row>
    <row r="25517" spans="17:17">
      <c r="Q25517" s="30"/>
    </row>
    <row r="25518" spans="17:17">
      <c r="Q25518" s="30"/>
    </row>
    <row r="25519" spans="17:17">
      <c r="Q25519" s="30"/>
    </row>
    <row r="25520" spans="17:17">
      <c r="Q25520" s="30"/>
    </row>
    <row r="25521" spans="17:17">
      <c r="Q25521" s="30"/>
    </row>
    <row r="25522" spans="17:17">
      <c r="Q25522" s="30"/>
    </row>
    <row r="25523" spans="17:17">
      <c r="Q25523" s="30"/>
    </row>
    <row r="25524" spans="17:17">
      <c r="Q25524" s="30"/>
    </row>
    <row r="25525" spans="17:17">
      <c r="Q25525" s="30"/>
    </row>
    <row r="25526" spans="17:17">
      <c r="Q25526" s="30"/>
    </row>
    <row r="25527" spans="17:17">
      <c r="Q25527" s="30"/>
    </row>
    <row r="25528" spans="17:17">
      <c r="Q25528" s="30"/>
    </row>
    <row r="25529" spans="17:17">
      <c r="Q25529" s="30"/>
    </row>
    <row r="25530" spans="17:17">
      <c r="Q25530" s="30"/>
    </row>
    <row r="25531" spans="17:17">
      <c r="Q25531" s="30"/>
    </row>
    <row r="25532" spans="17:17">
      <c r="Q25532" s="30"/>
    </row>
    <row r="25533" spans="17:17">
      <c r="Q25533" s="30"/>
    </row>
    <row r="25534" spans="17:17">
      <c r="Q25534" s="30"/>
    </row>
    <row r="25535" spans="17:17">
      <c r="Q25535" s="30"/>
    </row>
    <row r="25536" spans="17:17">
      <c r="Q25536" s="30"/>
    </row>
    <row r="25537" spans="17:17">
      <c r="Q25537" s="30"/>
    </row>
    <row r="25538" spans="17:17">
      <c r="Q25538" s="30"/>
    </row>
    <row r="25539" spans="17:17">
      <c r="Q25539" s="30"/>
    </row>
    <row r="25540" spans="17:17">
      <c r="Q25540" s="30"/>
    </row>
    <row r="25541" spans="17:17">
      <c r="Q25541" s="30"/>
    </row>
    <row r="25542" spans="17:17">
      <c r="Q25542" s="30"/>
    </row>
    <row r="25543" spans="17:17">
      <c r="Q25543" s="30"/>
    </row>
    <row r="25544" spans="17:17">
      <c r="Q25544" s="30"/>
    </row>
    <row r="25545" spans="17:17">
      <c r="Q25545" s="30"/>
    </row>
    <row r="25546" spans="17:17">
      <c r="Q25546" s="30"/>
    </row>
    <row r="25547" spans="17:17">
      <c r="Q25547" s="30"/>
    </row>
    <row r="25548" spans="17:17">
      <c r="Q25548" s="30"/>
    </row>
    <row r="25549" spans="17:17">
      <c r="Q25549" s="30"/>
    </row>
    <row r="25550" spans="17:17">
      <c r="Q25550" s="30"/>
    </row>
    <row r="25551" spans="17:17">
      <c r="Q25551" s="30"/>
    </row>
    <row r="25552" spans="17:17">
      <c r="Q25552" s="30"/>
    </row>
    <row r="25553" spans="17:17">
      <c r="Q25553" s="30"/>
    </row>
    <row r="25554" spans="17:17">
      <c r="Q25554" s="30"/>
    </row>
    <row r="25555" spans="17:17">
      <c r="Q25555" s="30"/>
    </row>
    <row r="25556" spans="17:17">
      <c r="Q25556" s="30"/>
    </row>
    <row r="25557" spans="17:17">
      <c r="Q25557" s="30"/>
    </row>
    <row r="25558" spans="17:17">
      <c r="Q25558" s="30"/>
    </row>
    <row r="25559" spans="17:17">
      <c r="Q25559" s="30"/>
    </row>
    <row r="25560" spans="17:17">
      <c r="Q25560" s="30"/>
    </row>
    <row r="25561" spans="17:17">
      <c r="Q25561" s="30"/>
    </row>
    <row r="25562" spans="17:17">
      <c r="Q25562" s="30"/>
    </row>
    <row r="25563" spans="17:17">
      <c r="Q25563" s="30"/>
    </row>
    <row r="25564" spans="17:17">
      <c r="Q25564" s="30"/>
    </row>
    <row r="25565" spans="17:17">
      <c r="Q25565" s="30"/>
    </row>
    <row r="25566" spans="17:17">
      <c r="Q25566" s="30"/>
    </row>
    <row r="25567" spans="17:17">
      <c r="Q25567" s="30"/>
    </row>
    <row r="25568" spans="17:17">
      <c r="Q25568" s="30"/>
    </row>
    <row r="25569" spans="17:17">
      <c r="Q25569" s="30"/>
    </row>
    <row r="25570" spans="17:17">
      <c r="Q25570" s="30"/>
    </row>
    <row r="25571" spans="17:17">
      <c r="Q25571" s="30"/>
    </row>
    <row r="25572" spans="17:17">
      <c r="Q25572" s="30"/>
    </row>
    <row r="25573" spans="17:17">
      <c r="Q25573" s="30"/>
    </row>
    <row r="25574" spans="17:17">
      <c r="Q25574" s="30"/>
    </row>
    <row r="25575" spans="17:17">
      <c r="Q25575" s="30"/>
    </row>
    <row r="25576" spans="17:17">
      <c r="Q25576" s="30"/>
    </row>
    <row r="25577" spans="17:17">
      <c r="Q25577" s="30"/>
    </row>
    <row r="25578" spans="17:17">
      <c r="Q25578" s="30"/>
    </row>
    <row r="25579" spans="17:17">
      <c r="Q25579" s="30"/>
    </row>
    <row r="25580" spans="17:17">
      <c r="Q25580" s="30"/>
    </row>
    <row r="25581" spans="17:17">
      <c r="Q25581" s="30"/>
    </row>
    <row r="25582" spans="17:17">
      <c r="Q25582" s="30"/>
    </row>
    <row r="25583" spans="17:17">
      <c r="Q25583" s="30"/>
    </row>
    <row r="25584" spans="17:17">
      <c r="Q25584" s="30"/>
    </row>
    <row r="25585" spans="17:17">
      <c r="Q25585" s="30"/>
    </row>
    <row r="25586" spans="17:17">
      <c r="Q25586" s="30"/>
    </row>
    <row r="25587" spans="17:17">
      <c r="Q25587" s="30"/>
    </row>
    <row r="25588" spans="17:17">
      <c r="Q25588" s="30"/>
    </row>
    <row r="25589" spans="17:17">
      <c r="Q25589" s="30"/>
    </row>
    <row r="25590" spans="17:17">
      <c r="Q25590" s="30"/>
    </row>
    <row r="25591" spans="17:17">
      <c r="Q25591" s="30"/>
    </row>
    <row r="25592" spans="17:17">
      <c r="Q25592" s="30"/>
    </row>
    <row r="25593" spans="17:17">
      <c r="Q25593" s="30"/>
    </row>
    <row r="25594" spans="17:17">
      <c r="Q25594" s="30"/>
    </row>
    <row r="25595" spans="17:17">
      <c r="Q25595" s="30"/>
    </row>
    <row r="25596" spans="17:17">
      <c r="Q25596" s="30"/>
    </row>
    <row r="25597" spans="17:17">
      <c r="Q25597" s="30"/>
    </row>
    <row r="25598" spans="17:17">
      <c r="Q25598" s="30"/>
    </row>
    <row r="25599" spans="17:17">
      <c r="Q25599" s="30"/>
    </row>
    <row r="25600" spans="17:17">
      <c r="Q25600" s="30"/>
    </row>
    <row r="25601" spans="17:17">
      <c r="Q25601" s="30"/>
    </row>
    <row r="25602" spans="17:17">
      <c r="Q25602" s="30"/>
    </row>
    <row r="25603" spans="17:17">
      <c r="Q25603" s="30"/>
    </row>
    <row r="25604" spans="17:17">
      <c r="Q25604" s="30"/>
    </row>
    <row r="25605" spans="17:17">
      <c r="Q25605" s="30"/>
    </row>
    <row r="25606" spans="17:17">
      <c r="Q25606" s="30"/>
    </row>
    <row r="25607" spans="17:17">
      <c r="Q25607" s="30"/>
    </row>
    <row r="25608" spans="17:17">
      <c r="Q25608" s="30"/>
    </row>
    <row r="25609" spans="17:17">
      <c r="Q25609" s="30"/>
    </row>
    <row r="25610" spans="17:17">
      <c r="Q25610" s="30"/>
    </row>
    <row r="25611" spans="17:17">
      <c r="Q25611" s="30"/>
    </row>
    <row r="25612" spans="17:17">
      <c r="Q25612" s="30"/>
    </row>
    <row r="25613" spans="17:17">
      <c r="Q25613" s="30"/>
    </row>
    <row r="25614" spans="17:17">
      <c r="Q25614" s="30"/>
    </row>
    <row r="25615" spans="17:17">
      <c r="Q25615" s="30"/>
    </row>
    <row r="25616" spans="17:17">
      <c r="Q25616" s="30"/>
    </row>
    <row r="25617" spans="17:17">
      <c r="Q25617" s="30"/>
    </row>
    <row r="25618" spans="17:17">
      <c r="Q25618" s="30"/>
    </row>
    <row r="25619" spans="17:17">
      <c r="Q25619" s="30"/>
    </row>
    <row r="25620" spans="17:17">
      <c r="Q25620" s="30"/>
    </row>
    <row r="25621" spans="17:17">
      <c r="Q25621" s="30"/>
    </row>
    <row r="25622" spans="17:17">
      <c r="Q25622" s="30"/>
    </row>
    <row r="25623" spans="17:17">
      <c r="Q25623" s="30"/>
    </row>
    <row r="25624" spans="17:17">
      <c r="Q25624" s="30"/>
    </row>
    <row r="25625" spans="17:17">
      <c r="Q25625" s="30"/>
    </row>
    <row r="25626" spans="17:17">
      <c r="Q25626" s="30"/>
    </row>
    <row r="25627" spans="17:17">
      <c r="Q25627" s="30"/>
    </row>
    <row r="25628" spans="17:17">
      <c r="Q25628" s="30"/>
    </row>
    <row r="25629" spans="17:17">
      <c r="Q25629" s="30"/>
    </row>
    <row r="25630" spans="17:17">
      <c r="Q25630" s="30"/>
    </row>
    <row r="25631" spans="17:17">
      <c r="Q25631" s="30"/>
    </row>
    <row r="25632" spans="17:17">
      <c r="Q25632" s="30"/>
    </row>
    <row r="25633" spans="17:17">
      <c r="Q25633" s="30"/>
    </row>
    <row r="25634" spans="17:17">
      <c r="Q25634" s="30"/>
    </row>
    <row r="25635" spans="17:17">
      <c r="Q25635" s="30"/>
    </row>
    <row r="25636" spans="17:17">
      <c r="Q25636" s="30"/>
    </row>
    <row r="25637" spans="17:17">
      <c r="Q25637" s="30"/>
    </row>
    <row r="25638" spans="17:17">
      <c r="Q25638" s="30"/>
    </row>
    <row r="25639" spans="17:17">
      <c r="Q25639" s="30"/>
    </row>
    <row r="25640" spans="17:17">
      <c r="Q25640" s="30"/>
    </row>
    <row r="25641" spans="17:17">
      <c r="Q25641" s="30"/>
    </row>
    <row r="25642" spans="17:17">
      <c r="Q25642" s="30"/>
    </row>
    <row r="25643" spans="17:17">
      <c r="Q25643" s="30"/>
    </row>
    <row r="25644" spans="17:17">
      <c r="Q25644" s="30"/>
    </row>
    <row r="25645" spans="17:17">
      <c r="Q25645" s="30"/>
    </row>
    <row r="25646" spans="17:17">
      <c r="Q25646" s="30"/>
    </row>
    <row r="25647" spans="17:17">
      <c r="Q25647" s="30"/>
    </row>
    <row r="25648" spans="17:17">
      <c r="Q25648" s="30"/>
    </row>
    <row r="25649" spans="17:17">
      <c r="Q25649" s="30"/>
    </row>
    <row r="25650" spans="17:17">
      <c r="Q25650" s="30"/>
    </row>
    <row r="25651" spans="17:17">
      <c r="Q25651" s="30"/>
    </row>
    <row r="25652" spans="17:17">
      <c r="Q25652" s="30"/>
    </row>
    <row r="25653" spans="17:17">
      <c r="Q25653" s="30"/>
    </row>
    <row r="25654" spans="17:17">
      <c r="Q25654" s="30"/>
    </row>
    <row r="25655" spans="17:17">
      <c r="Q25655" s="30"/>
    </row>
    <row r="25656" spans="17:17">
      <c r="Q25656" s="30"/>
    </row>
    <row r="25657" spans="17:17">
      <c r="Q25657" s="30"/>
    </row>
    <row r="25658" spans="17:17">
      <c r="Q25658" s="30"/>
    </row>
    <row r="25659" spans="17:17">
      <c r="Q25659" s="30"/>
    </row>
    <row r="25660" spans="17:17">
      <c r="Q25660" s="30"/>
    </row>
    <row r="25661" spans="17:17">
      <c r="Q25661" s="30"/>
    </row>
    <row r="25662" spans="17:17">
      <c r="Q25662" s="30"/>
    </row>
    <row r="25663" spans="17:17">
      <c r="Q25663" s="30"/>
    </row>
    <row r="25664" spans="17:17">
      <c r="Q25664" s="30"/>
    </row>
    <row r="25665" spans="17:17">
      <c r="Q25665" s="30"/>
    </row>
    <row r="25666" spans="17:17">
      <c r="Q25666" s="30"/>
    </row>
    <row r="25667" spans="17:17">
      <c r="Q25667" s="30"/>
    </row>
    <row r="25668" spans="17:17">
      <c r="Q25668" s="30"/>
    </row>
    <row r="25669" spans="17:17">
      <c r="Q25669" s="30"/>
    </row>
    <row r="25670" spans="17:17">
      <c r="Q25670" s="30"/>
    </row>
    <row r="25671" spans="17:17">
      <c r="Q25671" s="30"/>
    </row>
    <row r="25672" spans="17:17">
      <c r="Q25672" s="30"/>
    </row>
    <row r="25673" spans="17:17">
      <c r="Q25673" s="30"/>
    </row>
    <row r="25674" spans="17:17">
      <c r="Q25674" s="30"/>
    </row>
    <row r="25675" spans="17:17">
      <c r="Q25675" s="30"/>
    </row>
    <row r="25676" spans="17:17">
      <c r="Q25676" s="30"/>
    </row>
    <row r="25677" spans="17:17">
      <c r="Q25677" s="30"/>
    </row>
    <row r="25678" spans="17:17">
      <c r="Q25678" s="30"/>
    </row>
    <row r="25679" spans="17:17">
      <c r="Q25679" s="30"/>
    </row>
    <row r="25680" spans="17:17">
      <c r="Q25680" s="30"/>
    </row>
    <row r="25681" spans="17:17">
      <c r="Q25681" s="30"/>
    </row>
    <row r="25682" spans="17:17">
      <c r="Q25682" s="30"/>
    </row>
    <row r="25683" spans="17:17">
      <c r="Q25683" s="30"/>
    </row>
    <row r="25684" spans="17:17">
      <c r="Q25684" s="30"/>
    </row>
    <row r="25685" spans="17:17">
      <c r="Q25685" s="30"/>
    </row>
    <row r="25686" spans="17:17">
      <c r="Q25686" s="30"/>
    </row>
    <row r="25687" spans="17:17">
      <c r="Q25687" s="30"/>
    </row>
    <row r="25688" spans="17:17">
      <c r="Q25688" s="30"/>
    </row>
    <row r="25689" spans="17:17">
      <c r="Q25689" s="30"/>
    </row>
    <row r="25690" spans="17:17">
      <c r="Q25690" s="30"/>
    </row>
    <row r="25691" spans="17:17">
      <c r="Q25691" s="30"/>
    </row>
    <row r="25692" spans="17:17">
      <c r="Q25692" s="30"/>
    </row>
    <row r="25693" spans="17:17">
      <c r="Q25693" s="30"/>
    </row>
    <row r="25694" spans="17:17">
      <c r="Q25694" s="30"/>
    </row>
    <row r="25695" spans="17:17">
      <c r="Q25695" s="30"/>
    </row>
    <row r="25696" spans="17:17">
      <c r="Q25696" s="30"/>
    </row>
    <row r="25697" spans="17:17">
      <c r="Q25697" s="30"/>
    </row>
    <row r="25698" spans="17:17">
      <c r="Q25698" s="30"/>
    </row>
    <row r="25699" spans="17:17">
      <c r="Q25699" s="30"/>
    </row>
    <row r="25700" spans="17:17">
      <c r="Q25700" s="30"/>
    </row>
    <row r="25701" spans="17:17">
      <c r="Q25701" s="30"/>
    </row>
    <row r="25702" spans="17:17">
      <c r="Q25702" s="30"/>
    </row>
    <row r="25703" spans="17:17">
      <c r="Q25703" s="30"/>
    </row>
    <row r="25704" spans="17:17">
      <c r="Q25704" s="30"/>
    </row>
    <row r="25705" spans="17:17">
      <c r="Q25705" s="30"/>
    </row>
    <row r="25706" spans="17:17">
      <c r="Q25706" s="30"/>
    </row>
    <row r="25707" spans="17:17">
      <c r="Q25707" s="30"/>
    </row>
    <row r="25708" spans="17:17">
      <c r="Q25708" s="30"/>
    </row>
    <row r="25709" spans="17:17">
      <c r="Q25709" s="30"/>
    </row>
    <row r="25710" spans="17:17">
      <c r="Q25710" s="30"/>
    </row>
    <row r="25711" spans="17:17">
      <c r="Q25711" s="30"/>
    </row>
    <row r="25712" spans="17:17">
      <c r="Q25712" s="30"/>
    </row>
    <row r="25713" spans="17:17">
      <c r="Q25713" s="30"/>
    </row>
    <row r="25714" spans="17:17">
      <c r="Q25714" s="30"/>
    </row>
    <row r="25715" spans="17:17">
      <c r="Q25715" s="30"/>
    </row>
    <row r="25716" spans="17:17">
      <c r="Q25716" s="30"/>
    </row>
    <row r="25717" spans="17:17">
      <c r="Q25717" s="30"/>
    </row>
    <row r="25718" spans="17:17">
      <c r="Q25718" s="30"/>
    </row>
    <row r="25719" spans="17:17">
      <c r="Q25719" s="30"/>
    </row>
    <row r="25720" spans="17:17">
      <c r="Q25720" s="30"/>
    </row>
    <row r="25721" spans="17:17">
      <c r="Q25721" s="30"/>
    </row>
    <row r="25722" spans="17:17">
      <c r="Q25722" s="30"/>
    </row>
    <row r="25723" spans="17:17">
      <c r="Q25723" s="30"/>
    </row>
    <row r="25724" spans="17:17">
      <c r="Q25724" s="30"/>
    </row>
    <row r="25725" spans="17:17">
      <c r="Q25725" s="30"/>
    </row>
    <row r="25726" spans="17:17">
      <c r="Q25726" s="30"/>
    </row>
    <row r="25727" spans="17:17">
      <c r="Q25727" s="30"/>
    </row>
    <row r="25728" spans="17:17">
      <c r="Q25728" s="30"/>
    </row>
    <row r="25729" spans="17:17">
      <c r="Q25729" s="30"/>
    </row>
    <row r="25730" spans="17:17">
      <c r="Q25730" s="30"/>
    </row>
    <row r="25731" spans="17:17">
      <c r="Q25731" s="30"/>
    </row>
    <row r="25732" spans="17:17">
      <c r="Q25732" s="30"/>
    </row>
    <row r="25733" spans="17:17">
      <c r="Q25733" s="30"/>
    </row>
    <row r="25734" spans="17:17">
      <c r="Q25734" s="30"/>
    </row>
    <row r="25735" spans="17:17">
      <c r="Q25735" s="30"/>
    </row>
    <row r="25736" spans="17:17">
      <c r="Q25736" s="30"/>
    </row>
    <row r="25737" spans="17:17">
      <c r="Q25737" s="30"/>
    </row>
    <row r="25738" spans="17:17">
      <c r="Q25738" s="30"/>
    </row>
    <row r="25739" spans="17:17">
      <c r="Q25739" s="30"/>
    </row>
    <row r="25740" spans="17:17">
      <c r="Q25740" s="30"/>
    </row>
    <row r="25741" spans="17:17">
      <c r="Q25741" s="30"/>
    </row>
    <row r="25742" spans="17:17">
      <c r="Q25742" s="30"/>
    </row>
    <row r="25743" spans="17:17">
      <c r="Q25743" s="30"/>
    </row>
    <row r="25744" spans="17:17">
      <c r="Q25744" s="30"/>
    </row>
    <row r="25745" spans="17:17">
      <c r="Q25745" s="30"/>
    </row>
    <row r="25746" spans="17:17">
      <c r="Q25746" s="30"/>
    </row>
    <row r="25747" spans="17:17">
      <c r="Q25747" s="30"/>
    </row>
    <row r="25748" spans="17:17">
      <c r="Q25748" s="30"/>
    </row>
    <row r="25749" spans="17:17">
      <c r="Q25749" s="30"/>
    </row>
    <row r="25750" spans="17:17">
      <c r="Q25750" s="30"/>
    </row>
    <row r="25751" spans="17:17">
      <c r="Q25751" s="30"/>
    </row>
    <row r="25752" spans="17:17">
      <c r="Q25752" s="30"/>
    </row>
    <row r="25753" spans="17:17">
      <c r="Q25753" s="30"/>
    </row>
    <row r="25754" spans="17:17">
      <c r="Q25754" s="30"/>
    </row>
    <row r="25755" spans="17:17">
      <c r="Q25755" s="30"/>
    </row>
    <row r="25756" spans="17:17">
      <c r="Q25756" s="30"/>
    </row>
    <row r="25757" spans="17:17">
      <c r="Q25757" s="30"/>
    </row>
    <row r="25758" spans="17:17">
      <c r="Q25758" s="30"/>
    </row>
    <row r="25759" spans="17:17">
      <c r="Q25759" s="30"/>
    </row>
    <row r="25760" spans="17:17">
      <c r="Q25760" s="30"/>
    </row>
    <row r="25761" spans="17:17">
      <c r="Q25761" s="30"/>
    </row>
    <row r="25762" spans="17:17">
      <c r="Q25762" s="30"/>
    </row>
    <row r="25763" spans="17:17">
      <c r="Q25763" s="30"/>
    </row>
    <row r="25764" spans="17:17">
      <c r="Q25764" s="30"/>
    </row>
    <row r="25765" spans="17:17">
      <c r="Q25765" s="30"/>
    </row>
    <row r="25766" spans="17:17">
      <c r="Q25766" s="30"/>
    </row>
    <row r="25767" spans="17:17">
      <c r="Q25767" s="30"/>
    </row>
    <row r="25768" spans="17:17">
      <c r="Q25768" s="30"/>
    </row>
    <row r="25769" spans="17:17">
      <c r="Q25769" s="30"/>
    </row>
    <row r="25770" spans="17:17">
      <c r="Q25770" s="30"/>
    </row>
    <row r="25771" spans="17:17">
      <c r="Q25771" s="30"/>
    </row>
    <row r="25772" spans="17:17">
      <c r="Q25772" s="30"/>
    </row>
    <row r="25773" spans="17:17">
      <c r="Q25773" s="30"/>
    </row>
    <row r="25774" spans="17:17">
      <c r="Q25774" s="30"/>
    </row>
    <row r="25775" spans="17:17">
      <c r="Q25775" s="30"/>
    </row>
    <row r="25776" spans="17:17">
      <c r="Q25776" s="30"/>
    </row>
    <row r="25777" spans="17:17">
      <c r="Q25777" s="30"/>
    </row>
    <row r="25778" spans="17:17">
      <c r="Q25778" s="30"/>
    </row>
    <row r="25779" spans="17:17">
      <c r="Q25779" s="30"/>
    </row>
    <row r="25780" spans="17:17">
      <c r="Q25780" s="30"/>
    </row>
    <row r="25781" spans="17:17">
      <c r="Q25781" s="30"/>
    </row>
    <row r="25782" spans="17:17">
      <c r="Q25782" s="30"/>
    </row>
    <row r="25783" spans="17:17">
      <c r="Q25783" s="30"/>
    </row>
    <row r="25784" spans="17:17">
      <c r="Q25784" s="30"/>
    </row>
    <row r="25785" spans="17:17">
      <c r="Q25785" s="30"/>
    </row>
    <row r="25786" spans="17:17">
      <c r="Q25786" s="30"/>
    </row>
    <row r="25787" spans="17:17">
      <c r="Q25787" s="30"/>
    </row>
    <row r="25788" spans="17:17">
      <c r="Q25788" s="30"/>
    </row>
    <row r="25789" spans="17:17">
      <c r="Q25789" s="30"/>
    </row>
    <row r="25790" spans="17:17">
      <c r="Q25790" s="30"/>
    </row>
    <row r="25791" spans="17:17">
      <c r="Q25791" s="30"/>
    </row>
    <row r="25792" spans="17:17">
      <c r="Q25792" s="30"/>
    </row>
    <row r="25793" spans="17:17">
      <c r="Q25793" s="30"/>
    </row>
    <row r="25794" spans="17:17">
      <c r="Q25794" s="30"/>
    </row>
    <row r="25795" spans="17:17">
      <c r="Q25795" s="30"/>
    </row>
    <row r="25796" spans="17:17">
      <c r="Q25796" s="30"/>
    </row>
    <row r="25797" spans="17:17">
      <c r="Q25797" s="30"/>
    </row>
    <row r="25798" spans="17:17">
      <c r="Q25798" s="30"/>
    </row>
    <row r="25799" spans="17:17">
      <c r="Q25799" s="30"/>
    </row>
    <row r="25800" spans="17:17">
      <c r="Q25800" s="30"/>
    </row>
    <row r="25801" spans="17:17">
      <c r="Q25801" s="30"/>
    </row>
    <row r="25802" spans="17:17">
      <c r="Q25802" s="30"/>
    </row>
    <row r="25803" spans="17:17">
      <c r="Q25803" s="30"/>
    </row>
    <row r="25804" spans="17:17">
      <c r="Q25804" s="30"/>
    </row>
    <row r="25805" spans="17:17">
      <c r="Q25805" s="30"/>
    </row>
    <row r="25806" spans="17:17">
      <c r="Q25806" s="30"/>
    </row>
    <row r="25807" spans="17:17">
      <c r="Q25807" s="30"/>
    </row>
    <row r="25808" spans="17:17">
      <c r="Q25808" s="30"/>
    </row>
    <row r="25809" spans="17:17">
      <c r="Q25809" s="30"/>
    </row>
    <row r="25810" spans="17:17">
      <c r="Q25810" s="30"/>
    </row>
    <row r="25811" spans="17:17">
      <c r="Q25811" s="30"/>
    </row>
    <row r="25812" spans="17:17">
      <c r="Q25812" s="30"/>
    </row>
    <row r="25813" spans="17:17">
      <c r="Q25813" s="30"/>
    </row>
    <row r="25814" spans="17:17">
      <c r="Q25814" s="30"/>
    </row>
    <row r="25815" spans="17:17">
      <c r="Q25815" s="30"/>
    </row>
    <row r="25816" spans="17:17">
      <c r="Q25816" s="30"/>
    </row>
    <row r="25817" spans="17:17">
      <c r="Q25817" s="30"/>
    </row>
    <row r="25818" spans="17:17">
      <c r="Q25818" s="30"/>
    </row>
    <row r="25819" spans="17:17">
      <c r="Q25819" s="30"/>
    </row>
    <row r="25820" spans="17:17">
      <c r="Q25820" s="30"/>
    </row>
    <row r="25821" spans="17:17">
      <c r="Q25821" s="30"/>
    </row>
    <row r="25822" spans="17:17">
      <c r="Q25822" s="30"/>
    </row>
    <row r="25823" spans="17:17">
      <c r="Q25823" s="30"/>
    </row>
    <row r="25824" spans="17:17">
      <c r="Q25824" s="30"/>
    </row>
    <row r="25825" spans="17:17">
      <c r="Q25825" s="30"/>
    </row>
    <row r="25826" spans="17:17">
      <c r="Q25826" s="30"/>
    </row>
    <row r="25827" spans="17:17">
      <c r="Q25827" s="30"/>
    </row>
    <row r="25828" spans="17:17">
      <c r="Q25828" s="30"/>
    </row>
    <row r="25829" spans="17:17">
      <c r="Q25829" s="30"/>
    </row>
    <row r="25830" spans="17:17">
      <c r="Q25830" s="30"/>
    </row>
    <row r="25831" spans="17:17">
      <c r="Q25831" s="30"/>
    </row>
    <row r="25832" spans="17:17">
      <c r="Q25832" s="30"/>
    </row>
    <row r="25833" spans="17:17">
      <c r="Q25833" s="30"/>
    </row>
    <row r="25834" spans="17:17">
      <c r="Q25834" s="30"/>
    </row>
    <row r="25835" spans="17:17">
      <c r="Q25835" s="30"/>
    </row>
    <row r="25836" spans="17:17">
      <c r="Q25836" s="30"/>
    </row>
    <row r="25837" spans="17:17">
      <c r="Q25837" s="30"/>
    </row>
    <row r="25838" spans="17:17">
      <c r="Q25838" s="30"/>
    </row>
    <row r="25839" spans="17:17">
      <c r="Q25839" s="30"/>
    </row>
    <row r="25840" spans="17:17">
      <c r="Q25840" s="30"/>
    </row>
    <row r="25841" spans="17:17">
      <c r="Q25841" s="30"/>
    </row>
    <row r="25842" spans="17:17">
      <c r="Q25842" s="30"/>
    </row>
    <row r="25843" spans="17:17">
      <c r="Q25843" s="30"/>
    </row>
    <row r="25844" spans="17:17">
      <c r="Q25844" s="30"/>
    </row>
    <row r="25845" spans="17:17">
      <c r="Q25845" s="30"/>
    </row>
    <row r="25846" spans="17:17">
      <c r="Q25846" s="30"/>
    </row>
    <row r="25847" spans="17:17">
      <c r="Q25847" s="30"/>
    </row>
    <row r="25848" spans="17:17">
      <c r="Q25848" s="30"/>
    </row>
    <row r="25849" spans="17:17">
      <c r="Q25849" s="30"/>
    </row>
    <row r="25850" spans="17:17">
      <c r="Q25850" s="30"/>
    </row>
    <row r="25851" spans="17:17">
      <c r="Q25851" s="30"/>
    </row>
    <row r="25852" spans="17:17">
      <c r="Q25852" s="30"/>
    </row>
    <row r="25853" spans="17:17">
      <c r="Q25853" s="30"/>
    </row>
    <row r="25854" spans="17:17">
      <c r="Q25854" s="30"/>
    </row>
    <row r="25855" spans="17:17">
      <c r="Q25855" s="30"/>
    </row>
    <row r="25856" spans="17:17">
      <c r="Q25856" s="30"/>
    </row>
    <row r="25857" spans="17:17">
      <c r="Q25857" s="30"/>
    </row>
    <row r="25858" spans="17:17">
      <c r="Q25858" s="30"/>
    </row>
    <row r="25859" spans="17:17">
      <c r="Q25859" s="30"/>
    </row>
    <row r="25860" spans="17:17">
      <c r="Q25860" s="30"/>
    </row>
    <row r="25861" spans="17:17">
      <c r="Q25861" s="30"/>
    </row>
    <row r="25862" spans="17:17">
      <c r="Q25862" s="30"/>
    </row>
    <row r="25863" spans="17:17">
      <c r="Q25863" s="30"/>
    </row>
    <row r="25864" spans="17:17">
      <c r="Q25864" s="30"/>
    </row>
    <row r="25865" spans="17:17">
      <c r="Q25865" s="30"/>
    </row>
    <row r="25866" spans="17:17">
      <c r="Q25866" s="30"/>
    </row>
    <row r="25867" spans="17:17">
      <c r="Q25867" s="30"/>
    </row>
    <row r="25868" spans="17:17">
      <c r="Q25868" s="30"/>
    </row>
    <row r="25869" spans="17:17">
      <c r="Q25869" s="30"/>
    </row>
    <row r="25870" spans="17:17">
      <c r="Q25870" s="30"/>
    </row>
    <row r="25871" spans="17:17">
      <c r="Q25871" s="30"/>
    </row>
    <row r="25872" spans="17:17">
      <c r="Q25872" s="30"/>
    </row>
    <row r="25873" spans="17:17">
      <c r="Q25873" s="30"/>
    </row>
    <row r="25874" spans="17:17">
      <c r="Q25874" s="30"/>
    </row>
    <row r="25875" spans="17:17">
      <c r="Q25875" s="30"/>
    </row>
    <row r="25876" spans="17:17">
      <c r="Q25876" s="30"/>
    </row>
    <row r="25877" spans="17:17">
      <c r="Q25877" s="30"/>
    </row>
    <row r="25878" spans="17:17">
      <c r="Q25878" s="30"/>
    </row>
    <row r="25879" spans="17:17">
      <c r="Q25879" s="30"/>
    </row>
    <row r="25880" spans="17:17">
      <c r="Q25880" s="30"/>
    </row>
    <row r="25881" spans="17:17">
      <c r="Q25881" s="30"/>
    </row>
    <row r="25882" spans="17:17">
      <c r="Q25882" s="30"/>
    </row>
    <row r="25883" spans="17:17">
      <c r="Q25883" s="30"/>
    </row>
    <row r="25884" spans="17:17">
      <c r="Q25884" s="30"/>
    </row>
    <row r="25885" spans="17:17">
      <c r="Q25885" s="30"/>
    </row>
    <row r="25886" spans="17:17">
      <c r="Q25886" s="30"/>
    </row>
    <row r="25887" spans="17:17">
      <c r="Q25887" s="30"/>
    </row>
    <row r="25888" spans="17:17">
      <c r="Q25888" s="30"/>
    </row>
    <row r="25889" spans="17:17">
      <c r="Q25889" s="30"/>
    </row>
    <row r="25890" spans="17:17">
      <c r="Q25890" s="30"/>
    </row>
    <row r="25891" spans="17:17">
      <c r="Q25891" s="30"/>
    </row>
    <row r="25892" spans="17:17">
      <c r="Q25892" s="30"/>
    </row>
    <row r="25893" spans="17:17">
      <c r="Q25893" s="30"/>
    </row>
    <row r="25894" spans="17:17">
      <c r="Q25894" s="30"/>
    </row>
    <row r="25895" spans="17:17">
      <c r="Q25895" s="30"/>
    </row>
    <row r="25896" spans="17:17">
      <c r="Q25896" s="30"/>
    </row>
    <row r="25897" spans="17:17">
      <c r="Q25897" s="30"/>
    </row>
    <row r="25898" spans="17:17">
      <c r="Q25898" s="30"/>
    </row>
    <row r="25899" spans="17:17">
      <c r="Q25899" s="30"/>
    </row>
    <row r="25900" spans="17:17">
      <c r="Q25900" s="30"/>
    </row>
    <row r="25901" spans="17:17">
      <c r="Q25901" s="30"/>
    </row>
    <row r="25902" spans="17:17">
      <c r="Q25902" s="30"/>
    </row>
    <row r="25903" spans="17:17">
      <c r="Q25903" s="30"/>
    </row>
    <row r="25904" spans="17:17">
      <c r="Q25904" s="30"/>
    </row>
    <row r="25905" spans="17:17">
      <c r="Q25905" s="30"/>
    </row>
    <row r="25906" spans="17:17">
      <c r="Q25906" s="30"/>
    </row>
    <row r="25907" spans="17:17">
      <c r="Q25907" s="30"/>
    </row>
    <row r="25908" spans="17:17">
      <c r="Q25908" s="30"/>
    </row>
    <row r="25909" spans="17:17">
      <c r="Q25909" s="30"/>
    </row>
    <row r="25910" spans="17:17">
      <c r="Q25910" s="30"/>
    </row>
    <row r="25911" spans="17:17">
      <c r="Q25911" s="30"/>
    </row>
    <row r="25912" spans="17:17">
      <c r="Q25912" s="30"/>
    </row>
    <row r="25913" spans="17:17">
      <c r="Q25913" s="30"/>
    </row>
    <row r="25914" spans="17:17">
      <c r="Q25914" s="30"/>
    </row>
    <row r="25915" spans="17:17">
      <c r="Q25915" s="30"/>
    </row>
    <row r="25916" spans="17:17">
      <c r="Q25916" s="30"/>
    </row>
    <row r="25917" spans="17:17">
      <c r="Q25917" s="30"/>
    </row>
    <row r="25918" spans="17:17">
      <c r="Q25918" s="30"/>
    </row>
    <row r="25919" spans="17:17">
      <c r="Q25919" s="30"/>
    </row>
    <row r="25920" spans="17:17">
      <c r="Q25920" s="30"/>
    </row>
    <row r="25921" spans="17:17">
      <c r="Q25921" s="30"/>
    </row>
    <row r="25922" spans="17:17">
      <c r="Q25922" s="30"/>
    </row>
    <row r="25923" spans="17:17">
      <c r="Q25923" s="30"/>
    </row>
    <row r="25924" spans="17:17">
      <c r="Q25924" s="30"/>
    </row>
    <row r="25925" spans="17:17">
      <c r="Q25925" s="30"/>
    </row>
    <row r="25926" spans="17:17">
      <c r="Q25926" s="30"/>
    </row>
    <row r="25927" spans="17:17">
      <c r="Q25927" s="30"/>
    </row>
    <row r="25928" spans="17:17">
      <c r="Q25928" s="30"/>
    </row>
    <row r="25929" spans="17:17">
      <c r="Q25929" s="30"/>
    </row>
    <row r="25930" spans="17:17">
      <c r="Q25930" s="30"/>
    </row>
    <row r="25931" spans="17:17">
      <c r="Q25931" s="30"/>
    </row>
    <row r="25932" spans="17:17">
      <c r="Q25932" s="30"/>
    </row>
    <row r="25933" spans="17:17">
      <c r="Q25933" s="30"/>
    </row>
    <row r="25934" spans="17:17">
      <c r="Q25934" s="30"/>
    </row>
    <row r="25935" spans="17:17">
      <c r="Q25935" s="30"/>
    </row>
    <row r="25936" spans="17:17">
      <c r="Q25936" s="30"/>
    </row>
    <row r="25937" spans="17:17">
      <c r="Q25937" s="30"/>
    </row>
    <row r="25938" spans="17:17">
      <c r="Q25938" s="30"/>
    </row>
    <row r="25939" spans="17:17">
      <c r="Q25939" s="30"/>
    </row>
    <row r="25940" spans="17:17">
      <c r="Q25940" s="30"/>
    </row>
    <row r="25941" spans="17:17">
      <c r="Q25941" s="30"/>
    </row>
    <row r="25942" spans="17:17">
      <c r="Q25942" s="30"/>
    </row>
    <row r="25943" spans="17:17">
      <c r="Q25943" s="30"/>
    </row>
    <row r="25944" spans="17:17">
      <c r="Q25944" s="30"/>
    </row>
    <row r="25945" spans="17:17">
      <c r="Q25945" s="30"/>
    </row>
    <row r="25946" spans="17:17">
      <c r="Q25946" s="30"/>
    </row>
    <row r="25947" spans="17:17">
      <c r="Q25947" s="30"/>
    </row>
    <row r="25948" spans="17:17">
      <c r="Q25948" s="30"/>
    </row>
    <row r="25949" spans="17:17">
      <c r="Q25949" s="30"/>
    </row>
    <row r="25950" spans="17:17">
      <c r="Q25950" s="30"/>
    </row>
    <row r="25951" spans="17:17">
      <c r="Q25951" s="30"/>
    </row>
    <row r="25952" spans="17:17">
      <c r="Q25952" s="30"/>
    </row>
    <row r="25953" spans="17:17">
      <c r="Q25953" s="30"/>
    </row>
    <row r="25954" spans="17:17">
      <c r="Q25954" s="30"/>
    </row>
    <row r="25955" spans="17:17">
      <c r="Q25955" s="30"/>
    </row>
    <row r="25956" spans="17:17">
      <c r="Q25956" s="30"/>
    </row>
    <row r="25957" spans="17:17">
      <c r="Q25957" s="30"/>
    </row>
    <row r="25958" spans="17:17">
      <c r="Q25958" s="30"/>
    </row>
    <row r="25959" spans="17:17">
      <c r="Q25959" s="30"/>
    </row>
    <row r="25960" spans="17:17">
      <c r="Q25960" s="30"/>
    </row>
    <row r="25961" spans="17:17">
      <c r="Q25961" s="30"/>
    </row>
    <row r="25962" spans="17:17">
      <c r="Q25962" s="30"/>
    </row>
    <row r="25963" spans="17:17">
      <c r="Q25963" s="30"/>
    </row>
    <row r="25964" spans="17:17">
      <c r="Q25964" s="30"/>
    </row>
    <row r="25965" spans="17:17">
      <c r="Q25965" s="30"/>
    </row>
    <row r="25966" spans="17:17">
      <c r="Q25966" s="30"/>
    </row>
    <row r="25967" spans="17:17">
      <c r="Q25967" s="30"/>
    </row>
    <row r="25968" spans="17:17">
      <c r="Q25968" s="30"/>
    </row>
    <row r="25969" spans="17:17">
      <c r="Q25969" s="30"/>
    </row>
    <row r="25970" spans="17:17">
      <c r="Q25970" s="30"/>
    </row>
    <row r="25971" spans="17:17">
      <c r="Q25971" s="30"/>
    </row>
    <row r="25972" spans="17:17">
      <c r="Q25972" s="30"/>
    </row>
    <row r="25973" spans="17:17">
      <c r="Q25973" s="30"/>
    </row>
    <row r="25974" spans="17:17">
      <c r="Q25974" s="30"/>
    </row>
    <row r="25975" spans="17:17">
      <c r="Q25975" s="30"/>
    </row>
    <row r="25976" spans="17:17">
      <c r="Q25976" s="30"/>
    </row>
    <row r="25977" spans="17:17">
      <c r="Q25977" s="30"/>
    </row>
    <row r="25978" spans="17:17">
      <c r="Q25978" s="30"/>
    </row>
    <row r="25979" spans="17:17">
      <c r="Q25979" s="30"/>
    </row>
    <row r="25980" spans="17:17">
      <c r="Q25980" s="30"/>
    </row>
    <row r="25981" spans="17:17">
      <c r="Q25981" s="30"/>
    </row>
    <row r="25982" spans="17:17">
      <c r="Q25982" s="30"/>
    </row>
    <row r="25983" spans="17:17">
      <c r="Q25983" s="30"/>
    </row>
    <row r="25984" spans="17:17">
      <c r="Q25984" s="30"/>
    </row>
    <row r="25985" spans="17:17">
      <c r="Q25985" s="30"/>
    </row>
    <row r="25986" spans="17:17">
      <c r="Q25986" s="30"/>
    </row>
    <row r="25987" spans="17:17">
      <c r="Q25987" s="30"/>
    </row>
    <row r="25988" spans="17:17">
      <c r="Q25988" s="30"/>
    </row>
    <row r="25989" spans="17:17">
      <c r="Q25989" s="30"/>
    </row>
    <row r="25990" spans="17:17">
      <c r="Q25990" s="30"/>
    </row>
    <row r="25991" spans="17:17">
      <c r="Q25991" s="30"/>
    </row>
    <row r="25992" spans="17:17">
      <c r="Q25992" s="30"/>
    </row>
    <row r="25993" spans="17:17">
      <c r="Q25993" s="30"/>
    </row>
    <row r="25994" spans="17:17">
      <c r="Q25994" s="30"/>
    </row>
    <row r="25995" spans="17:17">
      <c r="Q25995" s="30"/>
    </row>
    <row r="25996" spans="17:17">
      <c r="Q25996" s="30"/>
    </row>
    <row r="25997" spans="17:17">
      <c r="Q25997" s="30"/>
    </row>
    <row r="25998" spans="17:17">
      <c r="Q25998" s="30"/>
    </row>
    <row r="25999" spans="17:17">
      <c r="Q25999" s="30"/>
    </row>
    <row r="26000" spans="17:17">
      <c r="Q26000" s="30"/>
    </row>
    <row r="26001" spans="17:17">
      <c r="Q26001" s="30"/>
    </row>
    <row r="26002" spans="17:17">
      <c r="Q26002" s="30"/>
    </row>
    <row r="26003" spans="17:17">
      <c r="Q26003" s="30"/>
    </row>
    <row r="26004" spans="17:17">
      <c r="Q26004" s="30"/>
    </row>
    <row r="26005" spans="17:17">
      <c r="Q26005" s="30"/>
    </row>
    <row r="26006" spans="17:17">
      <c r="Q26006" s="30"/>
    </row>
    <row r="26007" spans="17:17">
      <c r="Q26007" s="30"/>
    </row>
    <row r="26008" spans="17:17">
      <c r="Q26008" s="30"/>
    </row>
    <row r="26009" spans="17:17">
      <c r="Q26009" s="30"/>
    </row>
    <row r="26010" spans="17:17">
      <c r="Q26010" s="30"/>
    </row>
    <row r="26011" spans="17:17">
      <c r="Q26011" s="30"/>
    </row>
    <row r="26012" spans="17:17">
      <c r="Q26012" s="30"/>
    </row>
    <row r="26013" spans="17:17">
      <c r="Q26013" s="30"/>
    </row>
    <row r="26014" spans="17:17">
      <c r="Q26014" s="30"/>
    </row>
    <row r="26015" spans="17:17">
      <c r="Q26015" s="30"/>
    </row>
    <row r="26016" spans="17:17">
      <c r="Q26016" s="30"/>
    </row>
    <row r="26017" spans="17:17">
      <c r="Q26017" s="30"/>
    </row>
    <row r="26018" spans="17:17">
      <c r="Q26018" s="30"/>
    </row>
    <row r="26019" spans="17:17">
      <c r="Q26019" s="30"/>
    </row>
    <row r="26020" spans="17:17">
      <c r="Q26020" s="30"/>
    </row>
    <row r="26021" spans="17:17">
      <c r="Q26021" s="30"/>
    </row>
    <row r="26022" spans="17:17">
      <c r="Q26022" s="30"/>
    </row>
    <row r="26023" spans="17:17">
      <c r="Q26023" s="30"/>
    </row>
    <row r="26024" spans="17:17">
      <c r="Q26024" s="30"/>
    </row>
    <row r="26025" spans="17:17">
      <c r="Q26025" s="30"/>
    </row>
    <row r="26026" spans="17:17">
      <c r="Q26026" s="30"/>
    </row>
    <row r="26027" spans="17:17">
      <c r="Q26027" s="30"/>
    </row>
    <row r="26028" spans="17:17">
      <c r="Q26028" s="30"/>
    </row>
    <row r="26029" spans="17:17">
      <c r="Q26029" s="30"/>
    </row>
    <row r="26030" spans="17:17">
      <c r="Q26030" s="30"/>
    </row>
    <row r="26031" spans="17:17">
      <c r="Q26031" s="30"/>
    </row>
    <row r="26032" spans="17:17">
      <c r="Q26032" s="30"/>
    </row>
    <row r="26033" spans="17:17">
      <c r="Q26033" s="30"/>
    </row>
    <row r="26034" spans="17:17">
      <c r="Q26034" s="30"/>
    </row>
    <row r="26035" spans="17:17">
      <c r="Q26035" s="30"/>
    </row>
    <row r="26036" spans="17:17">
      <c r="Q26036" s="30"/>
    </row>
    <row r="26037" spans="17:17">
      <c r="Q26037" s="30"/>
    </row>
    <row r="26038" spans="17:17">
      <c r="Q26038" s="30"/>
    </row>
    <row r="26039" spans="17:17">
      <c r="Q26039" s="30"/>
    </row>
    <row r="26040" spans="17:17">
      <c r="Q26040" s="30"/>
    </row>
    <row r="26041" spans="17:17">
      <c r="Q26041" s="30"/>
    </row>
    <row r="26042" spans="17:17">
      <c r="Q26042" s="30"/>
    </row>
    <row r="26043" spans="17:17">
      <c r="Q26043" s="30"/>
    </row>
    <row r="26044" spans="17:17">
      <c r="Q26044" s="30"/>
    </row>
    <row r="26045" spans="17:17">
      <c r="Q26045" s="30"/>
    </row>
    <row r="26046" spans="17:17">
      <c r="Q26046" s="30"/>
    </row>
    <row r="26047" spans="17:17">
      <c r="Q26047" s="30"/>
    </row>
    <row r="26048" spans="17:17">
      <c r="Q26048" s="30"/>
    </row>
    <row r="26049" spans="17:17">
      <c r="Q26049" s="30"/>
    </row>
    <row r="26050" spans="17:17">
      <c r="Q26050" s="30"/>
    </row>
    <row r="26051" spans="17:17">
      <c r="Q26051" s="30"/>
    </row>
    <row r="26052" spans="17:17">
      <c r="Q26052" s="30"/>
    </row>
    <row r="26053" spans="17:17">
      <c r="Q26053" s="30"/>
    </row>
    <row r="26054" spans="17:17">
      <c r="Q26054" s="30"/>
    </row>
    <row r="26055" spans="17:17">
      <c r="Q26055" s="30"/>
    </row>
    <row r="26056" spans="17:17">
      <c r="Q26056" s="30"/>
    </row>
    <row r="26057" spans="17:17">
      <c r="Q26057" s="30"/>
    </row>
    <row r="26058" spans="17:17">
      <c r="Q26058" s="30"/>
    </row>
    <row r="26059" spans="17:17">
      <c r="Q26059" s="30"/>
    </row>
    <row r="26060" spans="17:17">
      <c r="Q26060" s="30"/>
    </row>
    <row r="26061" spans="17:17">
      <c r="Q26061" s="30"/>
    </row>
    <row r="26062" spans="17:17">
      <c r="Q26062" s="30"/>
    </row>
    <row r="26063" spans="17:17">
      <c r="Q26063" s="30"/>
    </row>
    <row r="26064" spans="17:17">
      <c r="Q26064" s="30"/>
    </row>
    <row r="26065" spans="17:17">
      <c r="Q26065" s="30"/>
    </row>
    <row r="26066" spans="17:17">
      <c r="Q26066" s="30"/>
    </row>
    <row r="26067" spans="17:17">
      <c r="Q26067" s="30"/>
    </row>
    <row r="26068" spans="17:17">
      <c r="Q26068" s="30"/>
    </row>
    <row r="26069" spans="17:17">
      <c r="Q26069" s="30"/>
    </row>
    <row r="26070" spans="17:17">
      <c r="Q26070" s="30"/>
    </row>
    <row r="26071" spans="17:17">
      <c r="Q26071" s="30"/>
    </row>
    <row r="26072" spans="17:17">
      <c r="Q26072" s="30"/>
    </row>
    <row r="26073" spans="17:17">
      <c r="Q26073" s="30"/>
    </row>
    <row r="26074" spans="17:17">
      <c r="Q26074" s="30"/>
    </row>
    <row r="26075" spans="17:17">
      <c r="Q26075" s="30"/>
    </row>
    <row r="26076" spans="17:17">
      <c r="Q26076" s="30"/>
    </row>
    <row r="26077" spans="17:17">
      <c r="Q26077" s="30"/>
    </row>
    <row r="26078" spans="17:17">
      <c r="Q26078" s="30"/>
    </row>
    <row r="26079" spans="17:17">
      <c r="Q26079" s="30"/>
    </row>
    <row r="26080" spans="17:17">
      <c r="Q26080" s="30"/>
    </row>
    <row r="26081" spans="17:17">
      <c r="Q26081" s="30"/>
    </row>
    <row r="26082" spans="17:17">
      <c r="Q26082" s="30"/>
    </row>
    <row r="26083" spans="17:17">
      <c r="Q26083" s="30"/>
    </row>
    <row r="26084" spans="17:17">
      <c r="Q26084" s="30"/>
    </row>
    <row r="26085" spans="17:17">
      <c r="Q26085" s="30"/>
    </row>
    <row r="26086" spans="17:17">
      <c r="Q26086" s="30"/>
    </row>
    <row r="26087" spans="17:17">
      <c r="Q26087" s="30"/>
    </row>
    <row r="26088" spans="17:17">
      <c r="Q26088" s="30"/>
    </row>
    <row r="26089" spans="17:17">
      <c r="Q26089" s="30"/>
    </row>
    <row r="26090" spans="17:17">
      <c r="Q26090" s="30"/>
    </row>
    <row r="26091" spans="17:17">
      <c r="Q26091" s="30"/>
    </row>
    <row r="26092" spans="17:17">
      <c r="Q26092" s="30"/>
    </row>
    <row r="26093" spans="17:17">
      <c r="Q26093" s="30"/>
    </row>
    <row r="26094" spans="17:17">
      <c r="Q26094" s="30"/>
    </row>
    <row r="26095" spans="17:17">
      <c r="Q26095" s="30"/>
    </row>
    <row r="26096" spans="17:17">
      <c r="Q26096" s="30"/>
    </row>
    <row r="26097" spans="17:17">
      <c r="Q26097" s="30"/>
    </row>
    <row r="26098" spans="17:17">
      <c r="Q26098" s="30"/>
    </row>
    <row r="26099" spans="17:17">
      <c r="Q26099" s="30"/>
    </row>
    <row r="26100" spans="17:17">
      <c r="Q26100" s="30"/>
    </row>
    <row r="26101" spans="17:17">
      <c r="Q26101" s="30"/>
    </row>
    <row r="26102" spans="17:17">
      <c r="Q26102" s="30"/>
    </row>
    <row r="26103" spans="17:17">
      <c r="Q26103" s="30"/>
    </row>
    <row r="26104" spans="17:17">
      <c r="Q26104" s="30"/>
    </row>
    <row r="26105" spans="17:17">
      <c r="Q26105" s="30"/>
    </row>
    <row r="26106" spans="17:17">
      <c r="Q26106" s="30"/>
    </row>
    <row r="26107" spans="17:17">
      <c r="Q26107" s="30"/>
    </row>
    <row r="26108" spans="17:17">
      <c r="Q26108" s="30"/>
    </row>
    <row r="26109" spans="17:17">
      <c r="Q26109" s="30"/>
    </row>
    <row r="26110" spans="17:17">
      <c r="Q26110" s="30"/>
    </row>
    <row r="26111" spans="17:17">
      <c r="Q26111" s="30"/>
    </row>
    <row r="26112" spans="17:17">
      <c r="Q26112" s="30"/>
    </row>
    <row r="26113" spans="17:17">
      <c r="Q26113" s="30"/>
    </row>
    <row r="26114" spans="17:17">
      <c r="Q26114" s="30"/>
    </row>
    <row r="26115" spans="17:17">
      <c r="Q26115" s="30"/>
    </row>
    <row r="26116" spans="17:17">
      <c r="Q26116" s="30"/>
    </row>
    <row r="26117" spans="17:17">
      <c r="Q26117" s="30"/>
    </row>
    <row r="26118" spans="17:17">
      <c r="Q26118" s="30"/>
    </row>
    <row r="26119" spans="17:17">
      <c r="Q26119" s="30"/>
    </row>
    <row r="26120" spans="17:17">
      <c r="Q26120" s="30"/>
    </row>
    <row r="26121" spans="17:17">
      <c r="Q26121" s="30"/>
    </row>
    <row r="26122" spans="17:17">
      <c r="Q26122" s="30"/>
    </row>
    <row r="26123" spans="17:17">
      <c r="Q26123" s="30"/>
    </row>
    <row r="26124" spans="17:17">
      <c r="Q26124" s="30"/>
    </row>
    <row r="26125" spans="17:17">
      <c r="Q26125" s="30"/>
    </row>
    <row r="26126" spans="17:17">
      <c r="Q26126" s="30"/>
    </row>
    <row r="26127" spans="17:17">
      <c r="Q26127" s="30"/>
    </row>
    <row r="26128" spans="17:17">
      <c r="Q26128" s="30"/>
    </row>
    <row r="26129" spans="17:17">
      <c r="Q26129" s="30"/>
    </row>
    <row r="26130" spans="17:17">
      <c r="Q26130" s="30"/>
    </row>
    <row r="26131" spans="17:17">
      <c r="Q26131" s="30"/>
    </row>
    <row r="26132" spans="17:17">
      <c r="Q26132" s="30"/>
    </row>
    <row r="26133" spans="17:17">
      <c r="Q26133" s="30"/>
    </row>
    <row r="26134" spans="17:17">
      <c r="Q26134" s="30"/>
    </row>
    <row r="26135" spans="17:17">
      <c r="Q26135" s="30"/>
    </row>
    <row r="26136" spans="17:17">
      <c r="Q26136" s="30"/>
    </row>
    <row r="26137" spans="17:17">
      <c r="Q26137" s="30"/>
    </row>
    <row r="26138" spans="17:17">
      <c r="Q26138" s="30"/>
    </row>
    <row r="26139" spans="17:17">
      <c r="Q26139" s="30"/>
    </row>
    <row r="26140" spans="17:17">
      <c r="Q26140" s="30"/>
    </row>
    <row r="26141" spans="17:17">
      <c r="Q26141" s="30"/>
    </row>
    <row r="26142" spans="17:17">
      <c r="Q26142" s="30"/>
    </row>
    <row r="26143" spans="17:17">
      <c r="Q26143" s="30"/>
    </row>
    <row r="26144" spans="17:17">
      <c r="Q26144" s="30"/>
    </row>
    <row r="26145" spans="17:17">
      <c r="Q26145" s="30"/>
    </row>
    <row r="26146" spans="17:17">
      <c r="Q26146" s="30"/>
    </row>
    <row r="26147" spans="17:17">
      <c r="Q26147" s="30"/>
    </row>
    <row r="26148" spans="17:17">
      <c r="Q26148" s="30"/>
    </row>
    <row r="26149" spans="17:17">
      <c r="Q26149" s="30"/>
    </row>
    <row r="26150" spans="17:17">
      <c r="Q26150" s="30"/>
    </row>
    <row r="26151" spans="17:17">
      <c r="Q26151" s="30"/>
    </row>
    <row r="26152" spans="17:17">
      <c r="Q26152" s="30"/>
    </row>
    <row r="26153" spans="17:17">
      <c r="Q26153" s="30"/>
    </row>
    <row r="26154" spans="17:17">
      <c r="Q26154" s="30"/>
    </row>
    <row r="26155" spans="17:17">
      <c r="Q26155" s="30"/>
    </row>
    <row r="26156" spans="17:17">
      <c r="Q26156" s="30"/>
    </row>
    <row r="26157" spans="17:17">
      <c r="Q26157" s="30"/>
    </row>
    <row r="26158" spans="17:17">
      <c r="Q26158" s="30"/>
    </row>
    <row r="26159" spans="17:17">
      <c r="Q26159" s="30"/>
    </row>
    <row r="26160" spans="17:17">
      <c r="Q26160" s="30"/>
    </row>
    <row r="26161" spans="17:17">
      <c r="Q26161" s="30"/>
    </row>
    <row r="26162" spans="17:17">
      <c r="Q26162" s="30"/>
    </row>
    <row r="26163" spans="17:17">
      <c r="Q26163" s="30"/>
    </row>
    <row r="26164" spans="17:17">
      <c r="Q26164" s="30"/>
    </row>
    <row r="26165" spans="17:17">
      <c r="Q26165" s="30"/>
    </row>
    <row r="26166" spans="17:17">
      <c r="Q26166" s="30"/>
    </row>
    <row r="26167" spans="17:17">
      <c r="Q26167" s="30"/>
    </row>
    <row r="26168" spans="17:17">
      <c r="Q26168" s="30"/>
    </row>
    <row r="26169" spans="17:17">
      <c r="Q26169" s="30"/>
    </row>
    <row r="26170" spans="17:17">
      <c r="Q26170" s="30"/>
    </row>
    <row r="26171" spans="17:17">
      <c r="Q26171" s="30"/>
    </row>
    <row r="26172" spans="17:17">
      <c r="Q26172" s="30"/>
    </row>
    <row r="26173" spans="17:17">
      <c r="Q26173" s="30"/>
    </row>
    <row r="26174" spans="17:17">
      <c r="Q26174" s="30"/>
    </row>
    <row r="26175" spans="17:17">
      <c r="Q26175" s="30"/>
    </row>
    <row r="26176" spans="17:17">
      <c r="Q26176" s="30"/>
    </row>
    <row r="26177" spans="17:17">
      <c r="Q26177" s="30"/>
    </row>
    <row r="26178" spans="17:17">
      <c r="Q26178" s="30"/>
    </row>
    <row r="26179" spans="17:17">
      <c r="Q26179" s="30"/>
    </row>
    <row r="26180" spans="17:17">
      <c r="Q26180" s="30"/>
    </row>
    <row r="26181" spans="17:17">
      <c r="Q26181" s="30"/>
    </row>
    <row r="26182" spans="17:17">
      <c r="Q26182" s="30"/>
    </row>
    <row r="26183" spans="17:17">
      <c r="Q26183" s="30"/>
    </row>
    <row r="26184" spans="17:17">
      <c r="Q26184" s="30"/>
    </row>
    <row r="26185" spans="17:17">
      <c r="Q26185" s="30"/>
    </row>
    <row r="26186" spans="17:17">
      <c r="Q26186" s="30"/>
    </row>
    <row r="26187" spans="17:17">
      <c r="Q26187" s="30"/>
    </row>
    <row r="26188" spans="17:17">
      <c r="Q26188" s="30"/>
    </row>
    <row r="26189" spans="17:17">
      <c r="Q26189" s="30"/>
    </row>
    <row r="26190" spans="17:17">
      <c r="Q26190" s="30"/>
    </row>
    <row r="26191" spans="17:17">
      <c r="Q26191" s="30"/>
    </row>
    <row r="26192" spans="17:17">
      <c r="Q26192" s="30"/>
    </row>
    <row r="26193" spans="17:17">
      <c r="Q26193" s="30"/>
    </row>
    <row r="26194" spans="17:17">
      <c r="Q26194" s="30"/>
    </row>
    <row r="26195" spans="17:17">
      <c r="Q26195" s="30"/>
    </row>
    <row r="26196" spans="17:17">
      <c r="Q26196" s="30"/>
    </row>
    <row r="26197" spans="17:17">
      <c r="Q26197" s="30"/>
    </row>
    <row r="26198" spans="17:17">
      <c r="Q26198" s="30"/>
    </row>
    <row r="26199" spans="17:17">
      <c r="Q26199" s="30"/>
    </row>
    <row r="26200" spans="17:17">
      <c r="Q26200" s="30"/>
    </row>
    <row r="26201" spans="17:17">
      <c r="Q26201" s="30"/>
    </row>
    <row r="26202" spans="17:17">
      <c r="Q26202" s="30"/>
    </row>
    <row r="26203" spans="17:17">
      <c r="Q26203" s="30"/>
    </row>
    <row r="26204" spans="17:17">
      <c r="Q26204" s="30"/>
    </row>
    <row r="26205" spans="17:17">
      <c r="Q26205" s="30"/>
    </row>
    <row r="26206" spans="17:17">
      <c r="Q26206" s="30"/>
    </row>
    <row r="26207" spans="17:17">
      <c r="Q26207" s="30"/>
    </row>
    <row r="26208" spans="17:17">
      <c r="Q26208" s="30"/>
    </row>
    <row r="26209" spans="17:17">
      <c r="Q26209" s="30"/>
    </row>
    <row r="26210" spans="17:17">
      <c r="Q26210" s="30"/>
    </row>
    <row r="26211" spans="17:17">
      <c r="Q26211" s="30"/>
    </row>
    <row r="26212" spans="17:17">
      <c r="Q26212" s="30"/>
    </row>
    <row r="26213" spans="17:17">
      <c r="Q26213" s="30"/>
    </row>
    <row r="26214" spans="17:17">
      <c r="Q26214" s="30"/>
    </row>
    <row r="26215" spans="17:17">
      <c r="Q26215" s="30"/>
    </row>
    <row r="26216" spans="17:17">
      <c r="Q26216" s="30"/>
    </row>
    <row r="26217" spans="17:17">
      <c r="Q26217" s="30"/>
    </row>
    <row r="26218" spans="17:17">
      <c r="Q26218" s="30"/>
    </row>
    <row r="26219" spans="17:17">
      <c r="Q26219" s="30"/>
    </row>
    <row r="26220" spans="17:17">
      <c r="Q26220" s="30"/>
    </row>
    <row r="26221" spans="17:17">
      <c r="Q26221" s="30"/>
    </row>
    <row r="26222" spans="17:17">
      <c r="Q26222" s="30"/>
    </row>
    <row r="26223" spans="17:17">
      <c r="Q26223" s="30"/>
    </row>
    <row r="26224" spans="17:17">
      <c r="Q26224" s="30"/>
    </row>
    <row r="26225" spans="17:17">
      <c r="Q26225" s="30"/>
    </row>
    <row r="26226" spans="17:17">
      <c r="Q26226" s="30"/>
    </row>
    <row r="26227" spans="17:17">
      <c r="Q26227" s="30"/>
    </row>
    <row r="26228" spans="17:17">
      <c r="Q26228" s="30"/>
    </row>
    <row r="26229" spans="17:17">
      <c r="Q26229" s="30"/>
    </row>
    <row r="26230" spans="17:17">
      <c r="Q26230" s="30"/>
    </row>
    <row r="26231" spans="17:17">
      <c r="Q26231" s="30"/>
    </row>
    <row r="26232" spans="17:17">
      <c r="Q26232" s="30"/>
    </row>
    <row r="26233" spans="17:17">
      <c r="Q26233" s="30"/>
    </row>
    <row r="26234" spans="17:17">
      <c r="Q26234" s="30"/>
    </row>
    <row r="26235" spans="17:17">
      <c r="Q26235" s="30"/>
    </row>
    <row r="26236" spans="17:17">
      <c r="Q26236" s="30"/>
    </row>
    <row r="26237" spans="17:17">
      <c r="Q26237" s="30"/>
    </row>
    <row r="26238" spans="17:17">
      <c r="Q26238" s="30"/>
    </row>
    <row r="26239" spans="17:17">
      <c r="Q26239" s="30"/>
    </row>
    <row r="26240" spans="17:17">
      <c r="Q26240" s="30"/>
    </row>
    <row r="26241" spans="17:17">
      <c r="Q26241" s="30"/>
    </row>
    <row r="26242" spans="17:17">
      <c r="Q26242" s="30"/>
    </row>
    <row r="26243" spans="17:17">
      <c r="Q26243" s="30"/>
    </row>
    <row r="26244" spans="17:17">
      <c r="Q26244" s="30"/>
    </row>
    <row r="26245" spans="17:17">
      <c r="Q26245" s="30"/>
    </row>
    <row r="26246" spans="17:17">
      <c r="Q26246" s="30"/>
    </row>
    <row r="26247" spans="17:17">
      <c r="Q26247" s="30"/>
    </row>
    <row r="26248" spans="17:17">
      <c r="Q26248" s="30"/>
    </row>
    <row r="26249" spans="17:17">
      <c r="Q26249" s="30"/>
    </row>
    <row r="26250" spans="17:17">
      <c r="Q26250" s="30"/>
    </row>
    <row r="26251" spans="17:17">
      <c r="Q26251" s="30"/>
    </row>
    <row r="26252" spans="17:17">
      <c r="Q26252" s="30"/>
    </row>
    <row r="26253" spans="17:17">
      <c r="Q26253" s="30"/>
    </row>
    <row r="26254" spans="17:17">
      <c r="Q26254" s="30"/>
    </row>
    <row r="26255" spans="17:17">
      <c r="Q26255" s="30"/>
    </row>
    <row r="26256" spans="17:17">
      <c r="Q26256" s="30"/>
    </row>
    <row r="26257" spans="17:17">
      <c r="Q26257" s="30"/>
    </row>
    <row r="26258" spans="17:17">
      <c r="Q26258" s="30"/>
    </row>
    <row r="26259" spans="17:17">
      <c r="Q26259" s="30"/>
    </row>
    <row r="26260" spans="17:17">
      <c r="Q26260" s="30"/>
    </row>
    <row r="26261" spans="17:17">
      <c r="Q26261" s="30"/>
    </row>
    <row r="26262" spans="17:17">
      <c r="Q26262" s="30"/>
    </row>
    <row r="26263" spans="17:17">
      <c r="Q26263" s="30"/>
    </row>
    <row r="26264" spans="17:17">
      <c r="Q26264" s="30"/>
    </row>
    <row r="26265" spans="17:17">
      <c r="Q26265" s="30"/>
    </row>
    <row r="26266" spans="17:17">
      <c r="Q26266" s="30"/>
    </row>
    <row r="26267" spans="17:17">
      <c r="Q26267" s="30"/>
    </row>
    <row r="26268" spans="17:17">
      <c r="Q26268" s="30"/>
    </row>
    <row r="26269" spans="17:17">
      <c r="Q26269" s="30"/>
    </row>
    <row r="26270" spans="17:17">
      <c r="Q26270" s="30"/>
    </row>
    <row r="26271" spans="17:17">
      <c r="Q26271" s="30"/>
    </row>
    <row r="26272" spans="17:17">
      <c r="Q26272" s="30"/>
    </row>
    <row r="26273" spans="17:17">
      <c r="Q26273" s="30"/>
    </row>
    <row r="26274" spans="17:17">
      <c r="Q26274" s="30"/>
    </row>
    <row r="26275" spans="17:17">
      <c r="Q26275" s="30"/>
    </row>
    <row r="26276" spans="17:17">
      <c r="Q26276" s="30"/>
    </row>
    <row r="26277" spans="17:17">
      <c r="Q26277" s="30"/>
    </row>
    <row r="26278" spans="17:17">
      <c r="Q26278" s="30"/>
    </row>
    <row r="26279" spans="17:17">
      <c r="Q26279" s="30"/>
    </row>
    <row r="26280" spans="17:17">
      <c r="Q26280" s="30"/>
    </row>
    <row r="26281" spans="17:17">
      <c r="Q26281" s="30"/>
    </row>
    <row r="26282" spans="17:17">
      <c r="Q26282" s="30"/>
    </row>
    <row r="26283" spans="17:17">
      <c r="Q26283" s="30"/>
    </row>
    <row r="26284" spans="17:17">
      <c r="Q26284" s="30"/>
    </row>
    <row r="26285" spans="17:17">
      <c r="Q26285" s="30"/>
    </row>
    <row r="26286" spans="17:17">
      <c r="Q26286" s="30"/>
    </row>
    <row r="26287" spans="17:17">
      <c r="Q26287" s="30"/>
    </row>
    <row r="26288" spans="17:17">
      <c r="Q26288" s="30"/>
    </row>
    <row r="26289" spans="17:17">
      <c r="Q26289" s="30"/>
    </row>
    <row r="26290" spans="17:17">
      <c r="Q26290" s="30"/>
    </row>
    <row r="26291" spans="17:17">
      <c r="Q26291" s="30"/>
    </row>
    <row r="26292" spans="17:17">
      <c r="Q26292" s="30"/>
    </row>
    <row r="26293" spans="17:17">
      <c r="Q26293" s="30"/>
    </row>
    <row r="26294" spans="17:17">
      <c r="Q26294" s="30"/>
    </row>
    <row r="26295" spans="17:17">
      <c r="Q26295" s="30"/>
    </row>
    <row r="26296" spans="17:17">
      <c r="Q26296" s="30"/>
    </row>
    <row r="26297" spans="17:17">
      <c r="Q26297" s="30"/>
    </row>
    <row r="26298" spans="17:17">
      <c r="Q26298" s="30"/>
    </row>
    <row r="26299" spans="17:17">
      <c r="Q26299" s="30"/>
    </row>
    <row r="26300" spans="17:17">
      <c r="Q26300" s="30"/>
    </row>
    <row r="26301" spans="17:17">
      <c r="Q26301" s="30"/>
    </row>
    <row r="26302" spans="17:17">
      <c r="Q26302" s="30"/>
    </row>
    <row r="26303" spans="17:17">
      <c r="Q26303" s="30"/>
    </row>
    <row r="26304" spans="17:17">
      <c r="Q26304" s="30"/>
    </row>
    <row r="26305" spans="17:17">
      <c r="Q26305" s="30"/>
    </row>
    <row r="26306" spans="17:17">
      <c r="Q26306" s="30"/>
    </row>
    <row r="26307" spans="17:17">
      <c r="Q26307" s="30"/>
    </row>
    <row r="26308" spans="17:17">
      <c r="Q26308" s="30"/>
    </row>
    <row r="26309" spans="17:17">
      <c r="Q26309" s="30"/>
    </row>
    <row r="26310" spans="17:17">
      <c r="Q26310" s="30"/>
    </row>
    <row r="26311" spans="17:17">
      <c r="Q26311" s="30"/>
    </row>
    <row r="26312" spans="17:17">
      <c r="Q26312" s="30"/>
    </row>
    <row r="26313" spans="17:17">
      <c r="Q26313" s="30"/>
    </row>
    <row r="26314" spans="17:17">
      <c r="Q26314" s="30"/>
    </row>
    <row r="26315" spans="17:17">
      <c r="Q26315" s="30"/>
    </row>
    <row r="26316" spans="17:17">
      <c r="Q26316" s="30"/>
    </row>
    <row r="26317" spans="17:17">
      <c r="Q26317" s="30"/>
    </row>
    <row r="26318" spans="17:17">
      <c r="Q26318" s="30"/>
    </row>
    <row r="26319" spans="17:17">
      <c r="Q26319" s="30"/>
    </row>
    <row r="26320" spans="17:17">
      <c r="Q26320" s="30"/>
    </row>
    <row r="26321" spans="17:17">
      <c r="Q26321" s="30"/>
    </row>
    <row r="26322" spans="17:17">
      <c r="Q26322" s="30"/>
    </row>
    <row r="26323" spans="17:17">
      <c r="Q26323" s="30"/>
    </row>
    <row r="26324" spans="17:17">
      <c r="Q26324" s="30"/>
    </row>
    <row r="26325" spans="17:17">
      <c r="Q26325" s="30"/>
    </row>
    <row r="26326" spans="17:17">
      <c r="Q26326" s="30"/>
    </row>
    <row r="26327" spans="17:17">
      <c r="Q26327" s="30"/>
    </row>
    <row r="26328" spans="17:17">
      <c r="Q26328" s="30"/>
    </row>
    <row r="26329" spans="17:17">
      <c r="Q26329" s="30"/>
    </row>
    <row r="26330" spans="17:17">
      <c r="Q26330" s="30"/>
    </row>
    <row r="26331" spans="17:17">
      <c r="Q26331" s="30"/>
    </row>
    <row r="26332" spans="17:17">
      <c r="Q26332" s="30"/>
    </row>
    <row r="26333" spans="17:17">
      <c r="Q26333" s="30"/>
    </row>
    <row r="26334" spans="17:17">
      <c r="Q26334" s="30"/>
    </row>
    <row r="26335" spans="17:17">
      <c r="Q26335" s="30"/>
    </row>
    <row r="26336" spans="17:17">
      <c r="Q26336" s="30"/>
    </row>
    <row r="26337" spans="17:17">
      <c r="Q26337" s="30"/>
    </row>
    <row r="26338" spans="17:17">
      <c r="Q26338" s="30"/>
    </row>
    <row r="26339" spans="17:17">
      <c r="Q26339" s="30"/>
    </row>
    <row r="26340" spans="17:17">
      <c r="Q26340" s="30"/>
    </row>
    <row r="26341" spans="17:17">
      <c r="Q26341" s="30"/>
    </row>
    <row r="26342" spans="17:17">
      <c r="Q26342" s="30"/>
    </row>
    <row r="26343" spans="17:17">
      <c r="Q26343" s="30"/>
    </row>
    <row r="26344" spans="17:17">
      <c r="Q26344" s="30"/>
    </row>
    <row r="26345" spans="17:17">
      <c r="Q26345" s="30"/>
    </row>
    <row r="26346" spans="17:17">
      <c r="Q26346" s="30"/>
    </row>
    <row r="26347" spans="17:17">
      <c r="Q26347" s="30"/>
    </row>
    <row r="26348" spans="17:17">
      <c r="Q26348" s="30"/>
    </row>
    <row r="26349" spans="17:17">
      <c r="Q26349" s="30"/>
    </row>
    <row r="26350" spans="17:17">
      <c r="Q26350" s="30"/>
    </row>
    <row r="26351" spans="17:17">
      <c r="Q26351" s="30"/>
    </row>
    <row r="26352" spans="17:17">
      <c r="Q26352" s="30"/>
    </row>
    <row r="26353" spans="17:17">
      <c r="Q26353" s="30"/>
    </row>
    <row r="26354" spans="17:17">
      <c r="Q26354" s="30"/>
    </row>
    <row r="26355" spans="17:17">
      <c r="Q26355" s="30"/>
    </row>
    <row r="26356" spans="17:17">
      <c r="Q26356" s="30"/>
    </row>
    <row r="26357" spans="17:17">
      <c r="Q26357" s="30"/>
    </row>
    <row r="26358" spans="17:17">
      <c r="Q26358" s="30"/>
    </row>
    <row r="26359" spans="17:17">
      <c r="Q26359" s="30"/>
    </row>
    <row r="26360" spans="17:17">
      <c r="Q26360" s="30"/>
    </row>
    <row r="26361" spans="17:17">
      <c r="Q26361" s="30"/>
    </row>
    <row r="26362" spans="17:17">
      <c r="Q26362" s="30"/>
    </row>
    <row r="26363" spans="17:17">
      <c r="Q26363" s="30"/>
    </row>
    <row r="26364" spans="17:17">
      <c r="Q26364" s="30"/>
    </row>
    <row r="26365" spans="17:17">
      <c r="Q26365" s="30"/>
    </row>
    <row r="26366" spans="17:17">
      <c r="Q26366" s="30"/>
    </row>
    <row r="26367" spans="17:17">
      <c r="Q26367" s="30"/>
    </row>
    <row r="26368" spans="17:17">
      <c r="Q26368" s="30"/>
    </row>
    <row r="26369" spans="17:17">
      <c r="Q26369" s="30"/>
    </row>
    <row r="26370" spans="17:17">
      <c r="Q26370" s="30"/>
    </row>
    <row r="26371" spans="17:17">
      <c r="Q26371" s="30"/>
    </row>
    <row r="26372" spans="17:17">
      <c r="Q26372" s="30"/>
    </row>
    <row r="26373" spans="17:17">
      <c r="Q26373" s="30"/>
    </row>
    <row r="26374" spans="17:17">
      <c r="Q26374" s="30"/>
    </row>
    <row r="26375" spans="17:17">
      <c r="Q26375" s="30"/>
    </row>
    <row r="26376" spans="17:17">
      <c r="Q26376" s="30"/>
    </row>
    <row r="26377" spans="17:17">
      <c r="Q26377" s="30"/>
    </row>
    <row r="26378" spans="17:17">
      <c r="Q26378" s="30"/>
    </row>
    <row r="26379" spans="17:17">
      <c r="Q26379" s="30"/>
    </row>
    <row r="26380" spans="17:17">
      <c r="Q26380" s="30"/>
    </row>
    <row r="26381" spans="17:17">
      <c r="Q26381" s="30"/>
    </row>
    <row r="26382" spans="17:17">
      <c r="Q26382" s="30"/>
    </row>
    <row r="26383" spans="17:17">
      <c r="Q26383" s="30"/>
    </row>
    <row r="26384" spans="17:17">
      <c r="Q26384" s="30"/>
    </row>
    <row r="26385" spans="17:17">
      <c r="Q26385" s="30"/>
    </row>
    <row r="26386" spans="17:17">
      <c r="Q26386" s="30"/>
    </row>
    <row r="26387" spans="17:17">
      <c r="Q26387" s="30"/>
    </row>
    <row r="26388" spans="17:17">
      <c r="Q26388" s="30"/>
    </row>
    <row r="26389" spans="17:17">
      <c r="Q26389" s="30"/>
    </row>
    <row r="26390" spans="17:17">
      <c r="Q26390" s="30"/>
    </row>
    <row r="26391" spans="17:17">
      <c r="Q26391" s="30"/>
    </row>
    <row r="26392" spans="17:17">
      <c r="Q26392" s="30"/>
    </row>
    <row r="26393" spans="17:17">
      <c r="Q26393" s="30"/>
    </row>
    <row r="26394" spans="17:17">
      <c r="Q26394" s="30"/>
    </row>
    <row r="26395" spans="17:17">
      <c r="Q26395" s="30"/>
    </row>
    <row r="26396" spans="17:17">
      <c r="Q26396" s="30"/>
    </row>
    <row r="26397" spans="17:17">
      <c r="Q26397" s="30"/>
    </row>
    <row r="26398" spans="17:17">
      <c r="Q26398" s="30"/>
    </row>
    <row r="26399" spans="17:17">
      <c r="Q26399" s="30"/>
    </row>
    <row r="26400" spans="17:17">
      <c r="Q26400" s="30"/>
    </row>
    <row r="26401" spans="17:17">
      <c r="Q26401" s="30"/>
    </row>
    <row r="26402" spans="17:17">
      <c r="Q26402" s="30"/>
    </row>
    <row r="26403" spans="17:17">
      <c r="Q26403" s="30"/>
    </row>
    <row r="26404" spans="17:17">
      <c r="Q26404" s="30"/>
    </row>
    <row r="26405" spans="17:17">
      <c r="Q26405" s="30"/>
    </row>
    <row r="26406" spans="17:17">
      <c r="Q26406" s="30"/>
    </row>
    <row r="26407" spans="17:17">
      <c r="Q26407" s="30"/>
    </row>
    <row r="26408" spans="17:17">
      <c r="Q26408" s="30"/>
    </row>
    <row r="26409" spans="17:17">
      <c r="Q26409" s="30"/>
    </row>
    <row r="26410" spans="17:17">
      <c r="Q26410" s="30"/>
    </row>
    <row r="26411" spans="17:17">
      <c r="Q26411" s="30"/>
    </row>
    <row r="26412" spans="17:17">
      <c r="Q26412" s="30"/>
    </row>
    <row r="26413" spans="17:17">
      <c r="Q26413" s="30"/>
    </row>
    <row r="26414" spans="17:17">
      <c r="Q26414" s="30"/>
    </row>
    <row r="26415" spans="17:17">
      <c r="Q26415" s="30"/>
    </row>
    <row r="26416" spans="17:17">
      <c r="Q26416" s="30"/>
    </row>
    <row r="26417" spans="17:17">
      <c r="Q26417" s="30"/>
    </row>
    <row r="26418" spans="17:17">
      <c r="Q26418" s="30"/>
    </row>
    <row r="26419" spans="17:17">
      <c r="Q26419" s="30"/>
    </row>
    <row r="26420" spans="17:17">
      <c r="Q26420" s="30"/>
    </row>
    <row r="26421" spans="17:17">
      <c r="Q26421" s="30"/>
    </row>
    <row r="26422" spans="17:17">
      <c r="Q26422" s="30"/>
    </row>
    <row r="26423" spans="17:17">
      <c r="Q26423" s="30"/>
    </row>
    <row r="26424" spans="17:17">
      <c r="Q26424" s="30"/>
    </row>
    <row r="26425" spans="17:17">
      <c r="Q26425" s="30"/>
    </row>
    <row r="26426" spans="17:17">
      <c r="Q26426" s="30"/>
    </row>
    <row r="26427" spans="17:17">
      <c r="Q26427" s="30"/>
    </row>
    <row r="26428" spans="17:17">
      <c r="Q26428" s="30"/>
    </row>
    <row r="26429" spans="17:17">
      <c r="Q26429" s="30"/>
    </row>
    <row r="26430" spans="17:17">
      <c r="Q26430" s="30"/>
    </row>
    <row r="26431" spans="17:17">
      <c r="Q26431" s="30"/>
    </row>
    <row r="26432" spans="17:17">
      <c r="Q26432" s="30"/>
    </row>
    <row r="26433" spans="17:17">
      <c r="Q26433" s="30"/>
    </row>
    <row r="26434" spans="17:17">
      <c r="Q26434" s="30"/>
    </row>
    <row r="26435" spans="17:17">
      <c r="Q26435" s="30"/>
    </row>
    <row r="26436" spans="17:17">
      <c r="Q26436" s="30"/>
    </row>
    <row r="26437" spans="17:17">
      <c r="Q26437" s="30"/>
    </row>
    <row r="26438" spans="17:17">
      <c r="Q26438" s="30"/>
    </row>
    <row r="26439" spans="17:17">
      <c r="Q26439" s="30"/>
    </row>
    <row r="26440" spans="17:17">
      <c r="Q26440" s="30"/>
    </row>
    <row r="26441" spans="17:17">
      <c r="Q26441" s="30"/>
    </row>
    <row r="26442" spans="17:17">
      <c r="Q26442" s="30"/>
    </row>
    <row r="26443" spans="17:17">
      <c r="Q26443" s="30"/>
    </row>
    <row r="26444" spans="17:17">
      <c r="Q26444" s="30"/>
    </row>
    <row r="26445" spans="17:17">
      <c r="Q26445" s="30"/>
    </row>
    <row r="26446" spans="17:17">
      <c r="Q26446" s="30"/>
    </row>
    <row r="26447" spans="17:17">
      <c r="Q26447" s="30"/>
    </row>
    <row r="26448" spans="17:17">
      <c r="Q26448" s="30"/>
    </row>
    <row r="26449" spans="17:17">
      <c r="Q26449" s="30"/>
    </row>
    <row r="26450" spans="17:17">
      <c r="Q26450" s="30"/>
    </row>
    <row r="26451" spans="17:17">
      <c r="Q26451" s="30"/>
    </row>
    <row r="26452" spans="17:17">
      <c r="Q26452" s="30"/>
    </row>
    <row r="26453" spans="17:17">
      <c r="Q26453" s="30"/>
    </row>
    <row r="26454" spans="17:17">
      <c r="Q26454" s="30"/>
    </row>
    <row r="26455" spans="17:17">
      <c r="Q26455" s="30"/>
    </row>
    <row r="26456" spans="17:17">
      <c r="Q26456" s="30"/>
    </row>
    <row r="26457" spans="17:17">
      <c r="Q26457" s="30"/>
    </row>
    <row r="26458" spans="17:17">
      <c r="Q26458" s="30"/>
    </row>
    <row r="26459" spans="17:17">
      <c r="Q26459" s="30"/>
    </row>
    <row r="26460" spans="17:17">
      <c r="Q26460" s="30"/>
    </row>
    <row r="26461" spans="17:17">
      <c r="Q26461" s="30"/>
    </row>
    <row r="26462" spans="17:17">
      <c r="Q26462" s="30"/>
    </row>
    <row r="26463" spans="17:17">
      <c r="Q26463" s="30"/>
    </row>
    <row r="26464" spans="17:17">
      <c r="Q26464" s="30"/>
    </row>
    <row r="26465" spans="17:17">
      <c r="Q26465" s="30"/>
    </row>
    <row r="26466" spans="17:17">
      <c r="Q26466" s="30"/>
    </row>
    <row r="26467" spans="17:17">
      <c r="Q26467" s="30"/>
    </row>
    <row r="26468" spans="17:17">
      <c r="Q26468" s="30"/>
    </row>
    <row r="26469" spans="17:17">
      <c r="Q26469" s="30"/>
    </row>
    <row r="26470" spans="17:17">
      <c r="Q26470" s="30"/>
    </row>
    <row r="26471" spans="17:17">
      <c r="Q26471" s="30"/>
    </row>
    <row r="26472" spans="17:17">
      <c r="Q26472" s="30"/>
    </row>
    <row r="26473" spans="17:17">
      <c r="Q26473" s="30"/>
    </row>
    <row r="26474" spans="17:17">
      <c r="Q26474" s="30"/>
    </row>
    <row r="26475" spans="17:17">
      <c r="Q26475" s="30"/>
    </row>
    <row r="26476" spans="17:17">
      <c r="Q26476" s="30"/>
    </row>
    <row r="26477" spans="17:17">
      <c r="Q26477" s="30"/>
    </row>
    <row r="26478" spans="17:17">
      <c r="Q26478" s="30"/>
    </row>
    <row r="26479" spans="17:17">
      <c r="Q26479" s="30"/>
    </row>
    <row r="26480" spans="17:17">
      <c r="Q26480" s="30"/>
    </row>
    <row r="26481" spans="17:17">
      <c r="Q26481" s="30"/>
    </row>
    <row r="26482" spans="17:17">
      <c r="Q26482" s="30"/>
    </row>
    <row r="26483" spans="17:17">
      <c r="Q26483" s="30"/>
    </row>
    <row r="26484" spans="17:17">
      <c r="Q26484" s="30"/>
    </row>
    <row r="26485" spans="17:17">
      <c r="Q26485" s="30"/>
    </row>
    <row r="26486" spans="17:17">
      <c r="Q26486" s="30"/>
    </row>
    <row r="26487" spans="17:17">
      <c r="Q26487" s="30"/>
    </row>
    <row r="26488" spans="17:17">
      <c r="Q26488" s="30"/>
    </row>
    <row r="26489" spans="17:17">
      <c r="Q26489" s="30"/>
    </row>
    <row r="26490" spans="17:17">
      <c r="Q26490" s="30"/>
    </row>
    <row r="26491" spans="17:17">
      <c r="Q26491" s="30"/>
    </row>
    <row r="26492" spans="17:17">
      <c r="Q26492" s="30"/>
    </row>
    <row r="26493" spans="17:17">
      <c r="Q26493" s="30"/>
    </row>
    <row r="26494" spans="17:17">
      <c r="Q26494" s="30"/>
    </row>
    <row r="26495" spans="17:17">
      <c r="Q26495" s="30"/>
    </row>
    <row r="26496" spans="17:17">
      <c r="Q26496" s="30"/>
    </row>
    <row r="26497" spans="17:17">
      <c r="Q26497" s="30"/>
    </row>
    <row r="26498" spans="17:17">
      <c r="Q26498" s="30"/>
    </row>
    <row r="26499" spans="17:17">
      <c r="Q26499" s="30"/>
    </row>
    <row r="26500" spans="17:17">
      <c r="Q26500" s="30"/>
    </row>
    <row r="26501" spans="17:17">
      <c r="Q26501" s="30"/>
    </row>
    <row r="26502" spans="17:17">
      <c r="Q26502" s="30"/>
    </row>
    <row r="26503" spans="17:17">
      <c r="Q26503" s="30"/>
    </row>
    <row r="26504" spans="17:17">
      <c r="Q26504" s="30"/>
    </row>
    <row r="26505" spans="17:17">
      <c r="Q26505" s="30"/>
    </row>
    <row r="26506" spans="17:17">
      <c r="Q26506" s="30"/>
    </row>
    <row r="26507" spans="17:17">
      <c r="Q26507" s="30"/>
    </row>
    <row r="26508" spans="17:17">
      <c r="Q26508" s="30"/>
    </row>
    <row r="26509" spans="17:17">
      <c r="Q26509" s="30"/>
    </row>
    <row r="26510" spans="17:17">
      <c r="Q26510" s="30"/>
    </row>
    <row r="26511" spans="17:17">
      <c r="Q26511" s="30"/>
    </row>
    <row r="26512" spans="17:17">
      <c r="Q26512" s="30"/>
    </row>
    <row r="26513" spans="17:17">
      <c r="Q26513" s="30"/>
    </row>
    <row r="26514" spans="17:17">
      <c r="Q26514" s="30"/>
    </row>
    <row r="26515" spans="17:17">
      <c r="Q26515" s="30"/>
    </row>
    <row r="26516" spans="17:17">
      <c r="Q26516" s="30"/>
    </row>
    <row r="26517" spans="17:17">
      <c r="Q26517" s="30"/>
    </row>
    <row r="26518" spans="17:17">
      <c r="Q26518" s="30"/>
    </row>
    <row r="26519" spans="17:17">
      <c r="Q26519" s="30"/>
    </row>
    <row r="26520" spans="17:17">
      <c r="Q26520" s="30"/>
    </row>
    <row r="26521" spans="17:17">
      <c r="Q26521" s="30"/>
    </row>
    <row r="26522" spans="17:17">
      <c r="Q26522" s="30"/>
    </row>
    <row r="26523" spans="17:17">
      <c r="Q26523" s="30"/>
    </row>
    <row r="26524" spans="17:17">
      <c r="Q26524" s="30"/>
    </row>
    <row r="26525" spans="17:17">
      <c r="Q26525" s="30"/>
    </row>
    <row r="26526" spans="17:17">
      <c r="Q26526" s="30"/>
    </row>
    <row r="26527" spans="17:17">
      <c r="Q26527" s="30"/>
    </row>
    <row r="26528" spans="17:17">
      <c r="Q26528" s="30"/>
    </row>
    <row r="26529" spans="17:17">
      <c r="Q26529" s="30"/>
    </row>
    <row r="26530" spans="17:17">
      <c r="Q26530" s="30"/>
    </row>
    <row r="26531" spans="17:17">
      <c r="Q26531" s="30"/>
    </row>
    <row r="26532" spans="17:17">
      <c r="Q26532" s="30"/>
    </row>
    <row r="26533" spans="17:17">
      <c r="Q26533" s="30"/>
    </row>
    <row r="26534" spans="17:17">
      <c r="Q26534" s="30"/>
    </row>
    <row r="26535" spans="17:17">
      <c r="Q26535" s="30"/>
    </row>
    <row r="26536" spans="17:17">
      <c r="Q26536" s="30"/>
    </row>
    <row r="26537" spans="17:17">
      <c r="Q26537" s="30"/>
    </row>
    <row r="26538" spans="17:17">
      <c r="Q26538" s="30"/>
    </row>
    <row r="26539" spans="17:17">
      <c r="Q26539" s="30"/>
    </row>
    <row r="26540" spans="17:17">
      <c r="Q26540" s="30"/>
    </row>
    <row r="26541" spans="17:17">
      <c r="Q26541" s="30"/>
    </row>
    <row r="26542" spans="17:17">
      <c r="Q26542" s="30"/>
    </row>
    <row r="26543" spans="17:17">
      <c r="Q26543" s="30"/>
    </row>
    <row r="26544" spans="17:17">
      <c r="Q26544" s="30"/>
    </row>
    <row r="26545" spans="17:17">
      <c r="Q26545" s="30"/>
    </row>
    <row r="26546" spans="17:17">
      <c r="Q26546" s="30"/>
    </row>
    <row r="26547" spans="17:17">
      <c r="Q26547" s="30"/>
    </row>
    <row r="26548" spans="17:17">
      <c r="Q26548" s="30"/>
    </row>
    <row r="26549" spans="17:17">
      <c r="Q26549" s="30"/>
    </row>
    <row r="26550" spans="17:17">
      <c r="Q26550" s="30"/>
    </row>
    <row r="26551" spans="17:17">
      <c r="Q26551" s="30"/>
    </row>
    <row r="26552" spans="17:17">
      <c r="Q26552" s="30"/>
    </row>
    <row r="26553" spans="17:17">
      <c r="Q26553" s="30"/>
    </row>
    <row r="26554" spans="17:17">
      <c r="Q26554" s="30"/>
    </row>
    <row r="26555" spans="17:17">
      <c r="Q26555" s="30"/>
    </row>
    <row r="26556" spans="17:17">
      <c r="Q26556" s="30"/>
    </row>
    <row r="26557" spans="17:17">
      <c r="Q26557" s="30"/>
    </row>
    <row r="26558" spans="17:17">
      <c r="Q26558" s="30"/>
    </row>
    <row r="26559" spans="17:17">
      <c r="Q26559" s="30"/>
    </row>
    <row r="26560" spans="17:17">
      <c r="Q26560" s="30"/>
    </row>
    <row r="26561" spans="17:17">
      <c r="Q26561" s="30"/>
    </row>
    <row r="26562" spans="17:17">
      <c r="Q26562" s="30"/>
    </row>
    <row r="26563" spans="17:17">
      <c r="Q26563" s="30"/>
    </row>
    <row r="26564" spans="17:17">
      <c r="Q26564" s="30"/>
    </row>
    <row r="26565" spans="17:17">
      <c r="Q26565" s="30"/>
    </row>
    <row r="26566" spans="17:17">
      <c r="Q26566" s="30"/>
    </row>
    <row r="26567" spans="17:17">
      <c r="Q26567" s="30"/>
    </row>
    <row r="26568" spans="17:17">
      <c r="Q26568" s="30"/>
    </row>
    <row r="26569" spans="17:17">
      <c r="Q26569" s="30"/>
    </row>
    <row r="26570" spans="17:17">
      <c r="Q26570" s="30"/>
    </row>
    <row r="26571" spans="17:17">
      <c r="Q26571" s="30"/>
    </row>
    <row r="26572" spans="17:17">
      <c r="Q26572" s="30"/>
    </row>
    <row r="26573" spans="17:17">
      <c r="Q26573" s="30"/>
    </row>
    <row r="26574" spans="17:17">
      <c r="Q26574" s="30"/>
    </row>
    <row r="26575" spans="17:17">
      <c r="Q26575" s="30"/>
    </row>
    <row r="26576" spans="17:17">
      <c r="Q26576" s="30"/>
    </row>
    <row r="26577" spans="17:17">
      <c r="Q26577" s="30"/>
    </row>
    <row r="26578" spans="17:17">
      <c r="Q26578" s="30"/>
    </row>
    <row r="26579" spans="17:17">
      <c r="Q26579" s="30"/>
    </row>
    <row r="26580" spans="17:17">
      <c r="Q26580" s="30"/>
    </row>
    <row r="26581" spans="17:17">
      <c r="Q26581" s="30"/>
    </row>
    <row r="26582" spans="17:17">
      <c r="Q26582" s="30"/>
    </row>
    <row r="26583" spans="17:17">
      <c r="Q26583" s="30"/>
    </row>
    <row r="26584" spans="17:17">
      <c r="Q26584" s="30"/>
    </row>
    <row r="26585" spans="17:17">
      <c r="Q26585" s="30"/>
    </row>
    <row r="26586" spans="17:17">
      <c r="Q26586" s="30"/>
    </row>
    <row r="26587" spans="17:17">
      <c r="Q26587" s="30"/>
    </row>
    <row r="26588" spans="17:17">
      <c r="Q26588" s="30"/>
    </row>
    <row r="26589" spans="17:17">
      <c r="Q26589" s="30"/>
    </row>
    <row r="26590" spans="17:17">
      <c r="Q26590" s="30"/>
    </row>
    <row r="26591" spans="17:17">
      <c r="Q26591" s="30"/>
    </row>
    <row r="26592" spans="17:17">
      <c r="Q26592" s="30"/>
    </row>
    <row r="26593" spans="17:17">
      <c r="Q26593" s="30"/>
    </row>
    <row r="26594" spans="17:17">
      <c r="Q26594" s="30"/>
    </row>
    <row r="26595" spans="17:17">
      <c r="Q26595" s="30"/>
    </row>
    <row r="26596" spans="17:17">
      <c r="Q26596" s="30"/>
    </row>
    <row r="26597" spans="17:17">
      <c r="Q26597" s="30"/>
    </row>
    <row r="26598" spans="17:17">
      <c r="Q26598" s="30"/>
    </row>
    <row r="26599" spans="17:17">
      <c r="Q26599" s="30"/>
    </row>
    <row r="26600" spans="17:17">
      <c r="Q26600" s="30"/>
    </row>
    <row r="26601" spans="17:17">
      <c r="Q26601" s="30"/>
    </row>
    <row r="26602" spans="17:17">
      <c r="Q26602" s="30"/>
    </row>
    <row r="26603" spans="17:17">
      <c r="Q26603" s="30"/>
    </row>
    <row r="26604" spans="17:17">
      <c r="Q26604" s="30"/>
    </row>
    <row r="26605" spans="17:17">
      <c r="Q26605" s="30"/>
    </row>
    <row r="26606" spans="17:17">
      <c r="Q26606" s="30"/>
    </row>
    <row r="26607" spans="17:17">
      <c r="Q26607" s="30"/>
    </row>
    <row r="26608" spans="17:17">
      <c r="Q26608" s="30"/>
    </row>
    <row r="26609" spans="17:17">
      <c r="Q26609" s="30"/>
    </row>
    <row r="26610" spans="17:17">
      <c r="Q26610" s="30"/>
    </row>
    <row r="26611" spans="17:17">
      <c r="Q26611" s="30"/>
    </row>
    <row r="26612" spans="17:17">
      <c r="Q26612" s="30"/>
    </row>
    <row r="26613" spans="17:17">
      <c r="Q26613" s="30"/>
    </row>
    <row r="26614" spans="17:17">
      <c r="Q26614" s="30"/>
    </row>
    <row r="26615" spans="17:17">
      <c r="Q26615" s="30"/>
    </row>
    <row r="26616" spans="17:17">
      <c r="Q26616" s="30"/>
    </row>
    <row r="26617" spans="17:17">
      <c r="Q26617" s="30"/>
    </row>
    <row r="26618" spans="17:17">
      <c r="Q26618" s="30"/>
    </row>
    <row r="26619" spans="17:17">
      <c r="Q26619" s="30"/>
    </row>
    <row r="26620" spans="17:17">
      <c r="Q26620" s="30"/>
    </row>
    <row r="26621" spans="17:17">
      <c r="Q26621" s="30"/>
    </row>
    <row r="26622" spans="17:17">
      <c r="Q26622" s="30"/>
    </row>
    <row r="26623" spans="17:17">
      <c r="Q26623" s="30"/>
    </row>
    <row r="26624" spans="17:17">
      <c r="Q26624" s="30"/>
    </row>
    <row r="26625" spans="17:17">
      <c r="Q26625" s="30"/>
    </row>
    <row r="26626" spans="17:17">
      <c r="Q26626" s="30"/>
    </row>
    <row r="26627" spans="17:17">
      <c r="Q26627" s="30"/>
    </row>
    <row r="26628" spans="17:17">
      <c r="Q26628" s="30"/>
    </row>
    <row r="26629" spans="17:17">
      <c r="Q26629" s="30"/>
    </row>
    <row r="26630" spans="17:17">
      <c r="Q26630" s="30"/>
    </row>
    <row r="26631" spans="17:17">
      <c r="Q26631" s="30"/>
    </row>
    <row r="26632" spans="17:17">
      <c r="Q26632" s="30"/>
    </row>
    <row r="26633" spans="17:17">
      <c r="Q26633" s="30"/>
    </row>
    <row r="26634" spans="17:17">
      <c r="Q26634" s="30"/>
    </row>
    <row r="26635" spans="17:17">
      <c r="Q26635" s="30"/>
    </row>
    <row r="26636" spans="17:17">
      <c r="Q26636" s="30"/>
    </row>
    <row r="26637" spans="17:17">
      <c r="Q26637" s="30"/>
    </row>
    <row r="26638" spans="17:17">
      <c r="Q26638" s="30"/>
    </row>
    <row r="26639" spans="17:17">
      <c r="Q26639" s="30"/>
    </row>
    <row r="26640" spans="17:17">
      <c r="Q26640" s="30"/>
    </row>
    <row r="26641" spans="17:17">
      <c r="Q26641" s="30"/>
    </row>
    <row r="26642" spans="17:17">
      <c r="Q26642" s="30"/>
    </row>
    <row r="26643" spans="17:17">
      <c r="Q26643" s="30"/>
    </row>
    <row r="26644" spans="17:17">
      <c r="Q26644" s="30"/>
    </row>
    <row r="26645" spans="17:17">
      <c r="Q26645" s="30"/>
    </row>
    <row r="26646" spans="17:17">
      <c r="Q26646" s="30"/>
    </row>
    <row r="26647" spans="17:17">
      <c r="Q26647" s="30"/>
    </row>
    <row r="26648" spans="17:17">
      <c r="Q26648" s="30"/>
    </row>
    <row r="26649" spans="17:17">
      <c r="Q26649" s="30"/>
    </row>
    <row r="26650" spans="17:17">
      <c r="Q26650" s="30"/>
    </row>
    <row r="26651" spans="17:17">
      <c r="Q26651" s="30"/>
    </row>
    <row r="26652" spans="17:17">
      <c r="Q26652" s="30"/>
    </row>
    <row r="26653" spans="17:17">
      <c r="Q26653" s="30"/>
    </row>
    <row r="26654" spans="17:17">
      <c r="Q26654" s="30"/>
    </row>
    <row r="26655" spans="17:17">
      <c r="Q26655" s="30"/>
    </row>
    <row r="26656" spans="17:17">
      <c r="Q26656" s="30"/>
    </row>
    <row r="26657" spans="17:17">
      <c r="Q26657" s="30"/>
    </row>
    <row r="26658" spans="17:17">
      <c r="Q26658" s="30"/>
    </row>
    <row r="26659" spans="17:17">
      <c r="Q26659" s="30"/>
    </row>
    <row r="26660" spans="17:17">
      <c r="Q26660" s="30"/>
    </row>
    <row r="26661" spans="17:17">
      <c r="Q26661" s="30"/>
    </row>
    <row r="26662" spans="17:17">
      <c r="Q26662" s="30"/>
    </row>
    <row r="26663" spans="17:17">
      <c r="Q26663" s="30"/>
    </row>
    <row r="26664" spans="17:17">
      <c r="Q26664" s="30"/>
    </row>
    <row r="26665" spans="17:17">
      <c r="Q26665" s="30"/>
    </row>
    <row r="26666" spans="17:17">
      <c r="Q26666" s="30"/>
    </row>
    <row r="26667" spans="17:17">
      <c r="Q26667" s="30"/>
    </row>
    <row r="26668" spans="17:17">
      <c r="Q26668" s="30"/>
    </row>
    <row r="26669" spans="17:17">
      <c r="Q26669" s="30"/>
    </row>
    <row r="26670" spans="17:17">
      <c r="Q26670" s="30"/>
    </row>
    <row r="26671" spans="17:17">
      <c r="Q26671" s="30"/>
    </row>
    <row r="26672" spans="17:17">
      <c r="Q26672" s="30"/>
    </row>
    <row r="26673" spans="17:17">
      <c r="Q26673" s="30"/>
    </row>
    <row r="26674" spans="17:17">
      <c r="Q26674" s="30"/>
    </row>
    <row r="26675" spans="17:17">
      <c r="Q26675" s="30"/>
    </row>
    <row r="26676" spans="17:17">
      <c r="Q26676" s="30"/>
    </row>
    <row r="26677" spans="17:17">
      <c r="Q26677" s="30"/>
    </row>
    <row r="26678" spans="17:17">
      <c r="Q26678" s="30"/>
    </row>
    <row r="26679" spans="17:17">
      <c r="Q26679" s="30"/>
    </row>
    <row r="26680" spans="17:17">
      <c r="Q26680" s="30"/>
    </row>
    <row r="26681" spans="17:17">
      <c r="Q26681" s="30"/>
    </row>
    <row r="26682" spans="17:17">
      <c r="Q26682" s="30"/>
    </row>
    <row r="26683" spans="17:17">
      <c r="Q26683" s="30"/>
    </row>
    <row r="26684" spans="17:17">
      <c r="Q26684" s="30"/>
    </row>
    <row r="26685" spans="17:17">
      <c r="Q26685" s="30"/>
    </row>
    <row r="26686" spans="17:17">
      <c r="Q26686" s="30"/>
    </row>
    <row r="26687" spans="17:17">
      <c r="Q26687" s="30"/>
    </row>
    <row r="26688" spans="17:17">
      <c r="Q26688" s="30"/>
    </row>
    <row r="26689" spans="17:17">
      <c r="Q26689" s="30"/>
    </row>
    <row r="26690" spans="17:17">
      <c r="Q26690" s="30"/>
    </row>
    <row r="26691" spans="17:17">
      <c r="Q26691" s="30"/>
    </row>
    <row r="26692" spans="17:17">
      <c r="Q26692" s="30"/>
    </row>
    <row r="26693" spans="17:17">
      <c r="Q26693" s="30"/>
    </row>
    <row r="26694" spans="17:17">
      <c r="Q26694" s="30"/>
    </row>
    <row r="26695" spans="17:17">
      <c r="Q26695" s="30"/>
    </row>
    <row r="26696" spans="17:17">
      <c r="Q26696" s="30"/>
    </row>
    <row r="26697" spans="17:17">
      <c r="Q26697" s="30"/>
    </row>
    <row r="26698" spans="17:17">
      <c r="Q26698" s="30"/>
    </row>
    <row r="26699" spans="17:17">
      <c r="Q26699" s="30"/>
    </row>
    <row r="26700" spans="17:17">
      <c r="Q26700" s="30"/>
    </row>
    <row r="26701" spans="17:17">
      <c r="Q26701" s="30"/>
    </row>
    <row r="26702" spans="17:17">
      <c r="Q26702" s="30"/>
    </row>
    <row r="26703" spans="17:17">
      <c r="Q26703" s="30"/>
    </row>
    <row r="26704" spans="17:17">
      <c r="Q26704" s="30"/>
    </row>
    <row r="26705" spans="17:17">
      <c r="Q26705" s="30"/>
    </row>
    <row r="26706" spans="17:17">
      <c r="Q26706" s="30"/>
    </row>
    <row r="26707" spans="17:17">
      <c r="Q26707" s="30"/>
    </row>
    <row r="26708" spans="17:17">
      <c r="Q26708" s="30"/>
    </row>
    <row r="26709" spans="17:17">
      <c r="Q26709" s="30"/>
    </row>
    <row r="26710" spans="17:17">
      <c r="Q26710" s="30"/>
    </row>
    <row r="26711" spans="17:17">
      <c r="Q26711" s="30"/>
    </row>
    <row r="26712" spans="17:17">
      <c r="Q26712" s="30"/>
    </row>
    <row r="26713" spans="17:17">
      <c r="Q26713" s="30"/>
    </row>
    <row r="26714" spans="17:17">
      <c r="Q26714" s="30"/>
    </row>
    <row r="26715" spans="17:17">
      <c r="Q26715" s="30"/>
    </row>
    <row r="26716" spans="17:17">
      <c r="Q26716" s="30"/>
    </row>
    <row r="26717" spans="17:17">
      <c r="Q26717" s="30"/>
    </row>
    <row r="26718" spans="17:17">
      <c r="Q26718" s="30"/>
    </row>
    <row r="26719" spans="17:17">
      <c r="Q26719" s="30"/>
    </row>
    <row r="26720" spans="17:17">
      <c r="Q26720" s="30"/>
    </row>
    <row r="26721" spans="17:17">
      <c r="Q26721" s="30"/>
    </row>
    <row r="26722" spans="17:17">
      <c r="Q26722" s="30"/>
    </row>
    <row r="26723" spans="17:17">
      <c r="Q26723" s="30"/>
    </row>
    <row r="26724" spans="17:17">
      <c r="Q26724" s="30"/>
    </row>
    <row r="26725" spans="17:17">
      <c r="Q26725" s="30"/>
    </row>
    <row r="26726" spans="17:17">
      <c r="Q26726" s="30"/>
    </row>
    <row r="26727" spans="17:17">
      <c r="Q26727" s="30"/>
    </row>
    <row r="26728" spans="17:17">
      <c r="Q26728" s="30"/>
    </row>
    <row r="26729" spans="17:17">
      <c r="Q26729" s="30"/>
    </row>
    <row r="26730" spans="17:17">
      <c r="Q26730" s="30"/>
    </row>
    <row r="26731" spans="17:17">
      <c r="Q26731" s="30"/>
    </row>
    <row r="26732" spans="17:17">
      <c r="Q26732" s="30"/>
    </row>
    <row r="26733" spans="17:17">
      <c r="Q26733" s="30"/>
    </row>
    <row r="26734" spans="17:17">
      <c r="Q26734" s="30"/>
    </row>
    <row r="26735" spans="17:17">
      <c r="Q26735" s="30"/>
    </row>
    <row r="26736" spans="17:17">
      <c r="Q26736" s="30"/>
    </row>
    <row r="26737" spans="17:17">
      <c r="Q26737" s="30"/>
    </row>
    <row r="26738" spans="17:17">
      <c r="Q26738" s="30"/>
    </row>
    <row r="26739" spans="17:17">
      <c r="Q26739" s="30"/>
    </row>
    <row r="26740" spans="17:17">
      <c r="Q26740" s="30"/>
    </row>
    <row r="26741" spans="17:17">
      <c r="Q26741" s="30"/>
    </row>
    <row r="26742" spans="17:17">
      <c r="Q26742" s="30"/>
    </row>
    <row r="26743" spans="17:17">
      <c r="Q26743" s="30"/>
    </row>
    <row r="26744" spans="17:17">
      <c r="Q26744" s="30"/>
    </row>
    <row r="26745" spans="17:17">
      <c r="Q26745" s="30"/>
    </row>
    <row r="26746" spans="17:17">
      <c r="Q26746" s="30"/>
    </row>
    <row r="26747" spans="17:17">
      <c r="Q26747" s="30"/>
    </row>
    <row r="26748" spans="17:17">
      <c r="Q26748" s="30"/>
    </row>
    <row r="26749" spans="17:17">
      <c r="Q26749" s="30"/>
    </row>
    <row r="26750" spans="17:17">
      <c r="Q26750" s="30"/>
    </row>
    <row r="26751" spans="17:17">
      <c r="Q26751" s="30"/>
    </row>
    <row r="26752" spans="17:17">
      <c r="Q26752" s="30"/>
    </row>
    <row r="26753" spans="17:17">
      <c r="Q26753" s="30"/>
    </row>
    <row r="26754" spans="17:17">
      <c r="Q26754" s="30"/>
    </row>
    <row r="26755" spans="17:17">
      <c r="Q26755" s="30"/>
    </row>
    <row r="26756" spans="17:17">
      <c r="Q26756" s="30"/>
    </row>
    <row r="26757" spans="17:17">
      <c r="Q26757" s="30"/>
    </row>
    <row r="26758" spans="17:17">
      <c r="Q26758" s="30"/>
    </row>
    <row r="26759" spans="17:17">
      <c r="Q26759" s="30"/>
    </row>
    <row r="26760" spans="17:17">
      <c r="Q26760" s="30"/>
    </row>
    <row r="26761" spans="17:17">
      <c r="Q26761" s="30"/>
    </row>
    <row r="26762" spans="17:17">
      <c r="Q26762" s="30"/>
    </row>
    <row r="26763" spans="17:17">
      <c r="Q26763" s="30"/>
    </row>
    <row r="26764" spans="17:17">
      <c r="Q26764" s="30"/>
    </row>
    <row r="26765" spans="17:17">
      <c r="Q26765" s="30"/>
    </row>
    <row r="26766" spans="17:17">
      <c r="Q26766" s="30"/>
    </row>
    <row r="26767" spans="17:17">
      <c r="Q26767" s="30"/>
    </row>
    <row r="26768" spans="17:17">
      <c r="Q26768" s="30"/>
    </row>
    <row r="26769" spans="17:17">
      <c r="Q26769" s="30"/>
    </row>
    <row r="26770" spans="17:17">
      <c r="Q26770" s="30"/>
    </row>
    <row r="26771" spans="17:17">
      <c r="Q26771" s="30"/>
    </row>
    <row r="26772" spans="17:17">
      <c r="Q26772" s="30"/>
    </row>
    <row r="26773" spans="17:17">
      <c r="Q26773" s="30"/>
    </row>
    <row r="26774" spans="17:17">
      <c r="Q26774" s="30"/>
    </row>
    <row r="26775" spans="17:17">
      <c r="Q26775" s="30"/>
    </row>
    <row r="26776" spans="17:17">
      <c r="Q26776" s="30"/>
    </row>
    <row r="26777" spans="17:17">
      <c r="Q26777" s="30"/>
    </row>
    <row r="26778" spans="17:17">
      <c r="Q26778" s="30"/>
    </row>
    <row r="26779" spans="17:17">
      <c r="Q26779" s="30"/>
    </row>
    <row r="26780" spans="17:17">
      <c r="Q26780" s="30"/>
    </row>
    <row r="26781" spans="17:17">
      <c r="Q26781" s="30"/>
    </row>
    <row r="26782" spans="17:17">
      <c r="Q26782" s="30"/>
    </row>
    <row r="26783" spans="17:17">
      <c r="Q26783" s="30"/>
    </row>
    <row r="26784" spans="17:17">
      <c r="Q26784" s="30"/>
    </row>
    <row r="26785" spans="17:17">
      <c r="Q26785" s="30"/>
    </row>
    <row r="26786" spans="17:17">
      <c r="Q26786" s="30"/>
    </row>
    <row r="26787" spans="17:17">
      <c r="Q26787" s="30"/>
    </row>
    <row r="26788" spans="17:17">
      <c r="Q26788" s="30"/>
    </row>
    <row r="26789" spans="17:17">
      <c r="Q26789" s="30"/>
    </row>
    <row r="26790" spans="17:17">
      <c r="Q26790" s="30"/>
    </row>
    <row r="26791" spans="17:17">
      <c r="Q26791" s="30"/>
    </row>
    <row r="26792" spans="17:17">
      <c r="Q26792" s="30"/>
    </row>
    <row r="26793" spans="17:17">
      <c r="Q26793" s="30"/>
    </row>
    <row r="26794" spans="17:17">
      <c r="Q26794" s="30"/>
    </row>
    <row r="26795" spans="17:17">
      <c r="Q26795" s="30"/>
    </row>
    <row r="26796" spans="17:17">
      <c r="Q26796" s="30"/>
    </row>
    <row r="26797" spans="17:17">
      <c r="Q26797" s="30"/>
    </row>
    <row r="26798" spans="17:17">
      <c r="Q26798" s="30"/>
    </row>
    <row r="26799" spans="17:17">
      <c r="Q26799" s="30"/>
    </row>
    <row r="26800" spans="17:17">
      <c r="Q26800" s="30"/>
    </row>
    <row r="26801" spans="17:17">
      <c r="Q26801" s="30"/>
    </row>
    <row r="26802" spans="17:17">
      <c r="Q26802" s="30"/>
    </row>
    <row r="26803" spans="17:17">
      <c r="Q26803" s="30"/>
    </row>
    <row r="26804" spans="17:17">
      <c r="Q26804" s="30"/>
    </row>
    <row r="26805" spans="17:17">
      <c r="Q26805" s="30"/>
    </row>
    <row r="26806" spans="17:17">
      <c r="Q26806" s="30"/>
    </row>
    <row r="26807" spans="17:17">
      <c r="Q26807" s="30"/>
    </row>
    <row r="26808" spans="17:17">
      <c r="Q26808" s="30"/>
    </row>
    <row r="26809" spans="17:17">
      <c r="Q26809" s="30"/>
    </row>
    <row r="26810" spans="17:17">
      <c r="Q26810" s="30"/>
    </row>
    <row r="26811" spans="17:17">
      <c r="Q26811" s="30"/>
    </row>
    <row r="26812" spans="17:17">
      <c r="Q26812" s="30"/>
    </row>
    <row r="26813" spans="17:17">
      <c r="Q26813" s="30"/>
    </row>
    <row r="26814" spans="17:17">
      <c r="Q26814" s="30"/>
    </row>
    <row r="26815" spans="17:17">
      <c r="Q26815" s="30"/>
    </row>
    <row r="26816" spans="17:17">
      <c r="Q26816" s="30"/>
    </row>
    <row r="26817" spans="17:17">
      <c r="Q26817" s="30"/>
    </row>
    <row r="26818" spans="17:17">
      <c r="Q26818" s="30"/>
    </row>
    <row r="26819" spans="17:17">
      <c r="Q26819" s="30"/>
    </row>
    <row r="26820" spans="17:17">
      <c r="Q26820" s="30"/>
    </row>
    <row r="26821" spans="17:17">
      <c r="Q26821" s="30"/>
    </row>
    <row r="26822" spans="17:17">
      <c r="Q26822" s="30"/>
    </row>
    <row r="26823" spans="17:17">
      <c r="Q26823" s="30"/>
    </row>
    <row r="26824" spans="17:17">
      <c r="Q26824" s="30"/>
    </row>
    <row r="26825" spans="17:17">
      <c r="Q26825" s="30"/>
    </row>
    <row r="26826" spans="17:17">
      <c r="Q26826" s="30"/>
    </row>
    <row r="26827" spans="17:17">
      <c r="Q26827" s="30"/>
    </row>
    <row r="26828" spans="17:17">
      <c r="Q26828" s="30"/>
    </row>
    <row r="26829" spans="17:17">
      <c r="Q26829" s="30"/>
    </row>
    <row r="26830" spans="17:17">
      <c r="Q26830" s="30"/>
    </row>
    <row r="26831" spans="17:17">
      <c r="Q26831" s="30"/>
    </row>
    <row r="26832" spans="17:17">
      <c r="Q26832" s="30"/>
    </row>
    <row r="26833" spans="17:17">
      <c r="Q26833" s="30"/>
    </row>
    <row r="26834" spans="17:17">
      <c r="Q26834" s="30"/>
    </row>
    <row r="26835" spans="17:17">
      <c r="Q26835" s="30"/>
    </row>
    <row r="26836" spans="17:17">
      <c r="Q26836" s="30"/>
    </row>
    <row r="26837" spans="17:17">
      <c r="Q26837" s="30"/>
    </row>
    <row r="26838" spans="17:17">
      <c r="Q26838" s="30"/>
    </row>
    <row r="26839" spans="17:17">
      <c r="Q26839" s="30"/>
    </row>
    <row r="26840" spans="17:17">
      <c r="Q26840" s="30"/>
    </row>
    <row r="26841" spans="17:17">
      <c r="Q26841" s="30"/>
    </row>
    <row r="26842" spans="17:17">
      <c r="Q26842" s="30"/>
    </row>
    <row r="26843" spans="17:17">
      <c r="Q26843" s="30"/>
    </row>
    <row r="26844" spans="17:17">
      <c r="Q26844" s="30"/>
    </row>
    <row r="26845" spans="17:17">
      <c r="Q26845" s="30"/>
    </row>
    <row r="26846" spans="17:17">
      <c r="Q26846" s="30"/>
    </row>
    <row r="26847" spans="17:17">
      <c r="Q26847" s="30"/>
    </row>
    <row r="26848" spans="17:17">
      <c r="Q26848" s="30"/>
    </row>
    <row r="26849" spans="17:17">
      <c r="Q26849" s="30"/>
    </row>
    <row r="26850" spans="17:17">
      <c r="Q26850" s="30"/>
    </row>
    <row r="26851" spans="17:17">
      <c r="Q26851" s="30"/>
    </row>
    <row r="26852" spans="17:17">
      <c r="Q26852" s="30"/>
    </row>
    <row r="26853" spans="17:17">
      <c r="Q26853" s="30"/>
    </row>
    <row r="26854" spans="17:17">
      <c r="Q26854" s="30"/>
    </row>
    <row r="26855" spans="17:17">
      <c r="Q26855" s="30"/>
    </row>
    <row r="26856" spans="17:17">
      <c r="Q26856" s="30"/>
    </row>
    <row r="26857" spans="17:17">
      <c r="Q26857" s="30"/>
    </row>
    <row r="26858" spans="17:17">
      <c r="Q26858" s="30"/>
    </row>
    <row r="26859" spans="17:17">
      <c r="Q26859" s="30"/>
    </row>
    <row r="26860" spans="17:17">
      <c r="Q26860" s="30"/>
    </row>
    <row r="26861" spans="17:17">
      <c r="Q26861" s="30"/>
    </row>
    <row r="26862" spans="17:17">
      <c r="Q26862" s="30"/>
    </row>
    <row r="26863" spans="17:17">
      <c r="Q26863" s="30"/>
    </row>
    <row r="26864" spans="17:17">
      <c r="Q26864" s="30"/>
    </row>
    <row r="26865" spans="17:17">
      <c r="Q26865" s="30"/>
    </row>
    <row r="26866" spans="17:17">
      <c r="Q26866" s="30"/>
    </row>
    <row r="26867" spans="17:17">
      <c r="Q26867" s="30"/>
    </row>
    <row r="26868" spans="17:17">
      <c r="Q26868" s="30"/>
    </row>
    <row r="26869" spans="17:17">
      <c r="Q26869" s="30"/>
    </row>
    <row r="26870" spans="17:17">
      <c r="Q26870" s="30"/>
    </row>
    <row r="26871" spans="17:17">
      <c r="Q26871" s="30"/>
    </row>
    <row r="26872" spans="17:17">
      <c r="Q26872" s="30"/>
    </row>
    <row r="26873" spans="17:17">
      <c r="Q26873" s="30"/>
    </row>
    <row r="26874" spans="17:17">
      <c r="Q26874" s="30"/>
    </row>
    <row r="26875" spans="17:17">
      <c r="Q26875" s="30"/>
    </row>
    <row r="26876" spans="17:17">
      <c r="Q26876" s="30"/>
    </row>
    <row r="26877" spans="17:17">
      <c r="Q26877" s="30"/>
    </row>
    <row r="26878" spans="17:17">
      <c r="Q26878" s="30"/>
    </row>
    <row r="26879" spans="17:17">
      <c r="Q26879" s="30"/>
    </row>
    <row r="26880" spans="17:17">
      <c r="Q26880" s="30"/>
    </row>
    <row r="26881" spans="17:17">
      <c r="Q26881" s="30"/>
    </row>
    <row r="26882" spans="17:17">
      <c r="Q26882" s="30"/>
    </row>
    <row r="26883" spans="17:17">
      <c r="Q26883" s="30"/>
    </row>
    <row r="26884" spans="17:17">
      <c r="Q26884" s="30"/>
    </row>
    <row r="26885" spans="17:17">
      <c r="Q26885" s="30"/>
    </row>
    <row r="26886" spans="17:17">
      <c r="Q26886" s="30"/>
    </row>
    <row r="26887" spans="17:17">
      <c r="Q26887" s="30"/>
    </row>
    <row r="26888" spans="17:17">
      <c r="Q26888" s="30"/>
    </row>
    <row r="26889" spans="17:17">
      <c r="Q26889" s="30"/>
    </row>
    <row r="26890" spans="17:17">
      <c r="Q26890" s="30"/>
    </row>
    <row r="26891" spans="17:17">
      <c r="Q26891" s="30"/>
    </row>
    <row r="26892" spans="17:17">
      <c r="Q26892" s="30"/>
    </row>
    <row r="26893" spans="17:17">
      <c r="Q26893" s="30"/>
    </row>
    <row r="26894" spans="17:17">
      <c r="Q26894" s="30"/>
    </row>
    <row r="26895" spans="17:17">
      <c r="Q26895" s="30"/>
    </row>
    <row r="26896" spans="17:17">
      <c r="Q26896" s="30"/>
    </row>
    <row r="26897" spans="17:17">
      <c r="Q26897" s="30"/>
    </row>
    <row r="26898" spans="17:17">
      <c r="Q26898" s="30"/>
    </row>
    <row r="26899" spans="17:17">
      <c r="Q26899" s="30"/>
    </row>
    <row r="26900" spans="17:17">
      <c r="Q26900" s="30"/>
    </row>
    <row r="26901" spans="17:17">
      <c r="Q26901" s="30"/>
    </row>
    <row r="26902" spans="17:17">
      <c r="Q26902" s="30"/>
    </row>
    <row r="26903" spans="17:17">
      <c r="Q26903" s="30"/>
    </row>
    <row r="26904" spans="17:17">
      <c r="Q26904" s="30"/>
    </row>
    <row r="26905" spans="17:17">
      <c r="Q26905" s="30"/>
    </row>
    <row r="26906" spans="17:17">
      <c r="Q26906" s="30"/>
    </row>
    <row r="26907" spans="17:17">
      <c r="Q26907" s="30"/>
    </row>
    <row r="26908" spans="17:17">
      <c r="Q26908" s="30"/>
    </row>
    <row r="26909" spans="17:17">
      <c r="Q26909" s="30"/>
    </row>
    <row r="26910" spans="17:17">
      <c r="Q26910" s="30"/>
    </row>
    <row r="26911" spans="17:17">
      <c r="Q26911" s="30"/>
    </row>
    <row r="26912" spans="17:17">
      <c r="Q26912" s="30"/>
    </row>
    <row r="26913" spans="17:17">
      <c r="Q26913" s="30"/>
    </row>
    <row r="26914" spans="17:17">
      <c r="Q26914" s="30"/>
    </row>
    <row r="26915" spans="17:17">
      <c r="Q26915" s="30"/>
    </row>
    <row r="26916" spans="17:17">
      <c r="Q26916" s="30"/>
    </row>
    <row r="26917" spans="17:17">
      <c r="Q26917" s="30"/>
    </row>
    <row r="26918" spans="17:17">
      <c r="Q26918" s="30"/>
    </row>
    <row r="26919" spans="17:17">
      <c r="Q26919" s="30"/>
    </row>
    <row r="26920" spans="17:17">
      <c r="Q26920" s="30"/>
    </row>
    <row r="26921" spans="17:17">
      <c r="Q26921" s="30"/>
    </row>
    <row r="26922" spans="17:17">
      <c r="Q26922" s="30"/>
    </row>
    <row r="26923" spans="17:17">
      <c r="Q26923" s="30"/>
    </row>
    <row r="26924" spans="17:17">
      <c r="Q26924" s="30"/>
    </row>
    <row r="26925" spans="17:17">
      <c r="Q26925" s="30"/>
    </row>
    <row r="26926" spans="17:17">
      <c r="Q26926" s="30"/>
    </row>
    <row r="26927" spans="17:17">
      <c r="Q26927" s="30"/>
    </row>
    <row r="26928" spans="17:17">
      <c r="Q26928" s="30"/>
    </row>
    <row r="26929" spans="17:17">
      <c r="Q26929" s="30"/>
    </row>
    <row r="26930" spans="17:17">
      <c r="Q26930" s="30"/>
    </row>
    <row r="26931" spans="17:17">
      <c r="Q26931" s="30"/>
    </row>
    <row r="26932" spans="17:17">
      <c r="Q26932" s="30"/>
    </row>
    <row r="26933" spans="17:17">
      <c r="Q26933" s="30"/>
    </row>
    <row r="26934" spans="17:17">
      <c r="Q26934" s="30"/>
    </row>
    <row r="26935" spans="17:17">
      <c r="Q26935" s="30"/>
    </row>
    <row r="26936" spans="17:17">
      <c r="Q26936" s="30"/>
    </row>
    <row r="26937" spans="17:17">
      <c r="Q26937" s="30"/>
    </row>
    <row r="26938" spans="17:17">
      <c r="Q26938" s="30"/>
    </row>
    <row r="26939" spans="17:17">
      <c r="Q26939" s="30"/>
    </row>
    <row r="26940" spans="17:17">
      <c r="Q26940" s="30"/>
    </row>
    <row r="26941" spans="17:17">
      <c r="Q26941" s="30"/>
    </row>
    <row r="26942" spans="17:17">
      <c r="Q26942" s="30"/>
    </row>
    <row r="26943" spans="17:17">
      <c r="Q26943" s="30"/>
    </row>
    <row r="26944" spans="17:17">
      <c r="Q26944" s="30"/>
    </row>
    <row r="26945" spans="17:17">
      <c r="Q26945" s="30"/>
    </row>
    <row r="26946" spans="17:17">
      <c r="Q26946" s="30"/>
    </row>
    <row r="26947" spans="17:17">
      <c r="Q26947" s="30"/>
    </row>
    <row r="26948" spans="17:17">
      <c r="Q26948" s="30"/>
    </row>
    <row r="26949" spans="17:17">
      <c r="Q26949" s="30"/>
    </row>
    <row r="26950" spans="17:17">
      <c r="Q26950" s="30"/>
    </row>
    <row r="26951" spans="17:17">
      <c r="Q26951" s="30"/>
    </row>
    <row r="26952" spans="17:17">
      <c r="Q26952" s="30"/>
    </row>
    <row r="26953" spans="17:17">
      <c r="Q26953" s="30"/>
    </row>
    <row r="26954" spans="17:17">
      <c r="Q26954" s="30"/>
    </row>
    <row r="26955" spans="17:17">
      <c r="Q26955" s="30"/>
    </row>
    <row r="26956" spans="17:17">
      <c r="Q26956" s="30"/>
    </row>
    <row r="26957" spans="17:17">
      <c r="Q26957" s="30"/>
    </row>
    <row r="26958" spans="17:17">
      <c r="Q26958" s="30"/>
    </row>
    <row r="26959" spans="17:17">
      <c r="Q26959" s="30"/>
    </row>
    <row r="26960" spans="17:17">
      <c r="Q26960" s="30"/>
    </row>
    <row r="26961" spans="17:17">
      <c r="Q26961" s="30"/>
    </row>
    <row r="26962" spans="17:17">
      <c r="Q26962" s="30"/>
    </row>
    <row r="26963" spans="17:17">
      <c r="Q26963" s="30"/>
    </row>
    <row r="26964" spans="17:17">
      <c r="Q26964" s="30"/>
    </row>
    <row r="26965" spans="17:17">
      <c r="Q26965" s="30"/>
    </row>
    <row r="26966" spans="17:17">
      <c r="Q26966" s="30"/>
    </row>
    <row r="26967" spans="17:17">
      <c r="Q26967" s="30"/>
    </row>
    <row r="26968" spans="17:17">
      <c r="Q26968" s="30"/>
    </row>
    <row r="26969" spans="17:17">
      <c r="Q26969" s="30"/>
    </row>
    <row r="26970" spans="17:17">
      <c r="Q26970" s="30"/>
    </row>
    <row r="26971" spans="17:17">
      <c r="Q26971" s="30"/>
    </row>
    <row r="26972" spans="17:17">
      <c r="Q26972" s="30"/>
    </row>
    <row r="26973" spans="17:17">
      <c r="Q26973" s="30"/>
    </row>
    <row r="26974" spans="17:17">
      <c r="Q26974" s="30"/>
    </row>
    <row r="26975" spans="17:17">
      <c r="Q26975" s="30"/>
    </row>
    <row r="26976" spans="17:17">
      <c r="Q26976" s="30"/>
    </row>
    <row r="26977" spans="17:17">
      <c r="Q26977" s="30"/>
    </row>
    <row r="26978" spans="17:17">
      <c r="Q26978" s="30"/>
    </row>
    <row r="26979" spans="17:17">
      <c r="Q26979" s="30"/>
    </row>
    <row r="26980" spans="17:17">
      <c r="Q26980" s="30"/>
    </row>
    <row r="26981" spans="17:17">
      <c r="Q26981" s="30"/>
    </row>
    <row r="26982" spans="17:17">
      <c r="Q26982" s="30"/>
    </row>
    <row r="26983" spans="17:17">
      <c r="Q26983" s="30"/>
    </row>
    <row r="26984" spans="17:17">
      <c r="Q26984" s="30"/>
    </row>
    <row r="26985" spans="17:17">
      <c r="Q26985" s="30"/>
    </row>
    <row r="26986" spans="17:17">
      <c r="Q26986" s="30"/>
    </row>
    <row r="26987" spans="17:17">
      <c r="Q26987" s="30"/>
    </row>
    <row r="26988" spans="17:17">
      <c r="Q26988" s="30"/>
    </row>
    <row r="26989" spans="17:17">
      <c r="Q26989" s="30"/>
    </row>
    <row r="26990" spans="17:17">
      <c r="Q26990" s="30"/>
    </row>
    <row r="26991" spans="17:17">
      <c r="Q26991" s="30"/>
    </row>
    <row r="26992" spans="17:17">
      <c r="Q26992" s="30"/>
    </row>
    <row r="26993" spans="17:17">
      <c r="Q26993" s="30"/>
    </row>
    <row r="26994" spans="17:17">
      <c r="Q26994" s="30"/>
    </row>
    <row r="26995" spans="17:17">
      <c r="Q26995" s="30"/>
    </row>
    <row r="26996" spans="17:17">
      <c r="Q26996" s="30"/>
    </row>
    <row r="26997" spans="17:17">
      <c r="Q26997" s="30"/>
    </row>
    <row r="26998" spans="17:17">
      <c r="Q26998" s="30"/>
    </row>
    <row r="26999" spans="17:17">
      <c r="Q26999" s="30"/>
    </row>
    <row r="27000" spans="17:17">
      <c r="Q27000" s="30"/>
    </row>
    <row r="27001" spans="17:17">
      <c r="Q27001" s="30"/>
    </row>
    <row r="27002" spans="17:17">
      <c r="Q27002" s="30"/>
    </row>
    <row r="27003" spans="17:17">
      <c r="Q27003" s="30"/>
    </row>
    <row r="27004" spans="17:17">
      <c r="Q27004" s="30"/>
    </row>
    <row r="27005" spans="17:17">
      <c r="Q27005" s="30"/>
    </row>
    <row r="27006" spans="17:17">
      <c r="Q27006" s="30"/>
    </row>
    <row r="27007" spans="17:17">
      <c r="Q27007" s="30"/>
    </row>
    <row r="27008" spans="17:17">
      <c r="Q27008" s="30"/>
    </row>
    <row r="27009" spans="17:17">
      <c r="Q27009" s="30"/>
    </row>
    <row r="27010" spans="17:17">
      <c r="Q27010" s="30"/>
    </row>
    <row r="27011" spans="17:17">
      <c r="Q27011" s="30"/>
    </row>
    <row r="27012" spans="17:17">
      <c r="Q27012" s="30"/>
    </row>
    <row r="27013" spans="17:17">
      <c r="Q27013" s="30"/>
    </row>
    <row r="27014" spans="17:17">
      <c r="Q27014" s="30"/>
    </row>
    <row r="27015" spans="17:17">
      <c r="Q27015" s="30"/>
    </row>
    <row r="27016" spans="17:17">
      <c r="Q27016" s="30"/>
    </row>
    <row r="27017" spans="17:17">
      <c r="Q27017" s="30"/>
    </row>
    <row r="27018" spans="17:17">
      <c r="Q27018" s="30"/>
    </row>
    <row r="27019" spans="17:17">
      <c r="Q27019" s="30"/>
    </row>
    <row r="27020" spans="17:17">
      <c r="Q27020" s="30"/>
    </row>
    <row r="27021" spans="17:17">
      <c r="Q27021" s="30"/>
    </row>
    <row r="27022" spans="17:17">
      <c r="Q27022" s="30"/>
    </row>
    <row r="27023" spans="17:17">
      <c r="Q27023" s="30"/>
    </row>
    <row r="27024" spans="17:17">
      <c r="Q27024" s="30"/>
    </row>
    <row r="27025" spans="17:17">
      <c r="Q27025" s="30"/>
    </row>
    <row r="27026" spans="17:17">
      <c r="Q27026" s="30"/>
    </row>
    <row r="27027" spans="17:17">
      <c r="Q27027" s="30"/>
    </row>
    <row r="27028" spans="17:17">
      <c r="Q27028" s="30"/>
    </row>
    <row r="27029" spans="17:17">
      <c r="Q27029" s="30"/>
    </row>
    <row r="27030" spans="17:17">
      <c r="Q27030" s="30"/>
    </row>
    <row r="27031" spans="17:17">
      <c r="Q27031" s="30"/>
    </row>
    <row r="27032" spans="17:17">
      <c r="Q27032" s="30"/>
    </row>
    <row r="27033" spans="17:17">
      <c r="Q27033" s="30"/>
    </row>
    <row r="27034" spans="17:17">
      <c r="Q27034" s="30"/>
    </row>
    <row r="27035" spans="17:17">
      <c r="Q27035" s="30"/>
    </row>
    <row r="27036" spans="17:17">
      <c r="Q27036" s="30"/>
    </row>
    <row r="27037" spans="17:17">
      <c r="Q27037" s="30"/>
    </row>
    <row r="27038" spans="17:17">
      <c r="Q27038" s="30"/>
    </row>
    <row r="27039" spans="17:17">
      <c r="Q27039" s="30"/>
    </row>
    <row r="27040" spans="17:17">
      <c r="Q27040" s="30"/>
    </row>
    <row r="27041" spans="17:17">
      <c r="Q27041" s="30"/>
    </row>
    <row r="27042" spans="17:17">
      <c r="Q27042" s="30"/>
    </row>
    <row r="27043" spans="17:17">
      <c r="Q27043" s="30"/>
    </row>
    <row r="27044" spans="17:17">
      <c r="Q27044" s="30"/>
    </row>
    <row r="27045" spans="17:17">
      <c r="Q27045" s="30"/>
    </row>
    <row r="27046" spans="17:17">
      <c r="Q27046" s="30"/>
    </row>
    <row r="27047" spans="17:17">
      <c r="Q27047" s="30"/>
    </row>
    <row r="27048" spans="17:17">
      <c r="Q27048" s="30"/>
    </row>
    <row r="27049" spans="17:17">
      <c r="Q27049" s="30"/>
    </row>
    <row r="27050" spans="17:17">
      <c r="Q27050" s="30"/>
    </row>
    <row r="27051" spans="17:17">
      <c r="Q27051" s="30"/>
    </row>
    <row r="27052" spans="17:17">
      <c r="Q27052" s="30"/>
    </row>
    <row r="27053" spans="17:17">
      <c r="Q27053" s="30"/>
    </row>
    <row r="27054" spans="17:17">
      <c r="Q27054" s="30"/>
    </row>
    <row r="27055" spans="17:17">
      <c r="Q27055" s="30"/>
    </row>
    <row r="27056" spans="17:17">
      <c r="Q27056" s="30"/>
    </row>
    <row r="27057" spans="17:17">
      <c r="Q27057" s="30"/>
    </row>
    <row r="27058" spans="17:17">
      <c r="Q27058" s="30"/>
    </row>
    <row r="27059" spans="17:17">
      <c r="Q27059" s="30"/>
    </row>
    <row r="27060" spans="17:17">
      <c r="Q27060" s="30"/>
    </row>
    <row r="27061" spans="17:17">
      <c r="Q27061" s="30"/>
    </row>
    <row r="27062" spans="17:17">
      <c r="Q27062" s="30"/>
    </row>
    <row r="27063" spans="17:17">
      <c r="Q27063" s="30"/>
    </row>
    <row r="27064" spans="17:17">
      <c r="Q27064" s="30"/>
    </row>
    <row r="27065" spans="17:17">
      <c r="Q27065" s="30"/>
    </row>
    <row r="27066" spans="17:17">
      <c r="Q27066" s="30"/>
    </row>
    <row r="27067" spans="17:17">
      <c r="Q27067" s="30"/>
    </row>
    <row r="27068" spans="17:17">
      <c r="Q27068" s="30"/>
    </row>
    <row r="27069" spans="17:17">
      <c r="Q27069" s="30"/>
    </row>
    <row r="27070" spans="17:17">
      <c r="Q27070" s="30"/>
    </row>
    <row r="27071" spans="17:17">
      <c r="Q27071" s="30"/>
    </row>
    <row r="27072" spans="17:17">
      <c r="Q27072" s="30"/>
    </row>
    <row r="27073" spans="17:17">
      <c r="Q27073" s="30"/>
    </row>
    <row r="27074" spans="17:17">
      <c r="Q27074" s="30"/>
    </row>
    <row r="27075" spans="17:17">
      <c r="Q27075" s="30"/>
    </row>
    <row r="27076" spans="17:17">
      <c r="Q27076" s="30"/>
    </row>
    <row r="27077" spans="17:17">
      <c r="Q27077" s="30"/>
    </row>
    <row r="27078" spans="17:17">
      <c r="Q27078" s="30"/>
    </row>
    <row r="27079" spans="17:17">
      <c r="Q27079" s="30"/>
    </row>
    <row r="27080" spans="17:17">
      <c r="Q27080" s="30"/>
    </row>
    <row r="27081" spans="17:17">
      <c r="Q27081" s="30"/>
    </row>
    <row r="27082" spans="17:17">
      <c r="Q27082" s="30"/>
    </row>
    <row r="27083" spans="17:17">
      <c r="Q27083" s="30"/>
    </row>
    <row r="27084" spans="17:17">
      <c r="Q27084" s="30"/>
    </row>
    <row r="27085" spans="17:17">
      <c r="Q27085" s="30"/>
    </row>
    <row r="27086" spans="17:17">
      <c r="Q27086" s="30"/>
    </row>
    <row r="27087" spans="17:17">
      <c r="Q27087" s="30"/>
    </row>
    <row r="27088" spans="17:17">
      <c r="Q27088" s="30"/>
    </row>
    <row r="27089" spans="17:17">
      <c r="Q27089" s="30"/>
    </row>
    <row r="27090" spans="17:17">
      <c r="Q27090" s="30"/>
    </row>
    <row r="27091" spans="17:17">
      <c r="Q27091" s="30"/>
    </row>
    <row r="27092" spans="17:17">
      <c r="Q27092" s="30"/>
    </row>
    <row r="27093" spans="17:17">
      <c r="Q27093" s="30"/>
    </row>
    <row r="27094" spans="17:17">
      <c r="Q27094" s="30"/>
    </row>
    <row r="27095" spans="17:17">
      <c r="Q27095" s="30"/>
    </row>
    <row r="27096" spans="17:17">
      <c r="Q27096" s="30"/>
    </row>
    <row r="27097" spans="17:17">
      <c r="Q27097" s="30"/>
    </row>
    <row r="27098" spans="17:17">
      <c r="Q27098" s="30"/>
    </row>
    <row r="27099" spans="17:17">
      <c r="Q27099" s="30"/>
    </row>
    <row r="27100" spans="17:17">
      <c r="Q27100" s="30"/>
    </row>
    <row r="27101" spans="17:17">
      <c r="Q27101" s="30"/>
    </row>
    <row r="27102" spans="17:17">
      <c r="Q27102" s="30"/>
    </row>
    <row r="27103" spans="17:17">
      <c r="Q27103" s="30"/>
    </row>
    <row r="27104" spans="17:17">
      <c r="Q27104" s="30"/>
    </row>
    <row r="27105" spans="17:17">
      <c r="Q27105" s="30"/>
    </row>
    <row r="27106" spans="17:17">
      <c r="Q27106" s="30"/>
    </row>
    <row r="27107" spans="17:17">
      <c r="Q27107" s="30"/>
    </row>
    <row r="27108" spans="17:17">
      <c r="Q27108" s="30"/>
    </row>
    <row r="27109" spans="17:17">
      <c r="Q27109" s="30"/>
    </row>
    <row r="27110" spans="17:17">
      <c r="Q27110" s="30"/>
    </row>
    <row r="27111" spans="17:17">
      <c r="Q27111" s="30"/>
    </row>
    <row r="27112" spans="17:17">
      <c r="Q27112" s="30"/>
    </row>
    <row r="27113" spans="17:17">
      <c r="Q27113" s="30"/>
    </row>
    <row r="27114" spans="17:17">
      <c r="Q27114" s="30"/>
    </row>
    <row r="27115" spans="17:17">
      <c r="Q27115" s="30"/>
    </row>
    <row r="27116" spans="17:17">
      <c r="Q27116" s="30"/>
    </row>
    <row r="27117" spans="17:17">
      <c r="Q27117" s="30"/>
    </row>
    <row r="27118" spans="17:17">
      <c r="Q27118" s="30"/>
    </row>
    <row r="27119" spans="17:17">
      <c r="Q27119" s="30"/>
    </row>
    <row r="27120" spans="17:17">
      <c r="Q27120" s="30"/>
    </row>
    <row r="27121" spans="17:17">
      <c r="Q27121" s="30"/>
    </row>
    <row r="27122" spans="17:17">
      <c r="Q27122" s="30"/>
    </row>
    <row r="27123" spans="17:17">
      <c r="Q27123" s="30"/>
    </row>
    <row r="27124" spans="17:17">
      <c r="Q27124" s="30"/>
    </row>
    <row r="27125" spans="17:17">
      <c r="Q27125" s="30"/>
    </row>
    <row r="27126" spans="17:17">
      <c r="Q27126" s="30"/>
    </row>
    <row r="27127" spans="17:17">
      <c r="Q27127" s="30"/>
    </row>
    <row r="27128" spans="17:17">
      <c r="Q27128" s="30"/>
    </row>
    <row r="27129" spans="17:17">
      <c r="Q27129" s="30"/>
    </row>
    <row r="27130" spans="17:17">
      <c r="Q27130" s="30"/>
    </row>
    <row r="27131" spans="17:17">
      <c r="Q27131" s="30"/>
    </row>
    <row r="27132" spans="17:17">
      <c r="Q27132" s="30"/>
    </row>
    <row r="27133" spans="17:17">
      <c r="Q27133" s="30"/>
    </row>
    <row r="27134" spans="17:17">
      <c r="Q27134" s="30"/>
    </row>
    <row r="27135" spans="17:17">
      <c r="Q27135" s="30"/>
    </row>
    <row r="27136" spans="17:17">
      <c r="Q27136" s="30"/>
    </row>
    <row r="27137" spans="17:17">
      <c r="Q27137" s="30"/>
    </row>
    <row r="27138" spans="17:17">
      <c r="Q27138" s="30"/>
    </row>
    <row r="27139" spans="17:17">
      <c r="Q27139" s="30"/>
    </row>
    <row r="27140" spans="17:17">
      <c r="Q27140" s="30"/>
    </row>
    <row r="27141" spans="17:17">
      <c r="Q27141" s="30"/>
    </row>
    <row r="27142" spans="17:17">
      <c r="Q27142" s="30"/>
    </row>
    <row r="27143" spans="17:17">
      <c r="Q27143" s="30"/>
    </row>
    <row r="27144" spans="17:17">
      <c r="Q27144" s="30"/>
    </row>
    <row r="27145" spans="17:17">
      <c r="Q27145" s="30"/>
    </row>
    <row r="27146" spans="17:17">
      <c r="Q27146" s="30"/>
    </row>
    <row r="27147" spans="17:17">
      <c r="Q27147" s="30"/>
    </row>
    <row r="27148" spans="17:17">
      <c r="Q27148" s="30"/>
    </row>
    <row r="27149" spans="17:17">
      <c r="Q27149" s="30"/>
    </row>
    <row r="27150" spans="17:17">
      <c r="Q27150" s="30"/>
    </row>
    <row r="27151" spans="17:17">
      <c r="Q27151" s="30"/>
    </row>
    <row r="27152" spans="17:17">
      <c r="Q27152" s="30"/>
    </row>
    <row r="27153" spans="17:17">
      <c r="Q27153" s="30"/>
    </row>
    <row r="27154" spans="17:17">
      <c r="Q27154" s="30"/>
    </row>
    <row r="27155" spans="17:17">
      <c r="Q27155" s="30"/>
    </row>
    <row r="27156" spans="17:17">
      <c r="Q27156" s="30"/>
    </row>
    <row r="27157" spans="17:17">
      <c r="Q27157" s="30"/>
    </row>
    <row r="27158" spans="17:17">
      <c r="Q27158" s="30"/>
    </row>
    <row r="27159" spans="17:17">
      <c r="Q27159" s="30"/>
    </row>
    <row r="27160" spans="17:17">
      <c r="Q27160" s="30"/>
    </row>
    <row r="27161" spans="17:17">
      <c r="Q27161" s="30"/>
    </row>
    <row r="27162" spans="17:17">
      <c r="Q27162" s="30"/>
    </row>
    <row r="27163" spans="17:17">
      <c r="Q27163" s="30"/>
    </row>
    <row r="27164" spans="17:17">
      <c r="Q27164" s="30"/>
    </row>
    <row r="27165" spans="17:17">
      <c r="Q27165" s="30"/>
    </row>
    <row r="27166" spans="17:17">
      <c r="Q27166" s="30"/>
    </row>
    <row r="27167" spans="17:17">
      <c r="Q27167" s="30"/>
    </row>
    <row r="27168" spans="17:17">
      <c r="Q27168" s="30"/>
    </row>
    <row r="27169" spans="17:17">
      <c r="Q27169" s="30"/>
    </row>
    <row r="27170" spans="17:17">
      <c r="Q27170" s="30"/>
    </row>
    <row r="27171" spans="17:17">
      <c r="Q27171" s="30"/>
    </row>
    <row r="27172" spans="17:17">
      <c r="Q27172" s="30"/>
    </row>
    <row r="27173" spans="17:17">
      <c r="Q27173" s="30"/>
    </row>
    <row r="27174" spans="17:17">
      <c r="Q27174" s="30"/>
    </row>
    <row r="27175" spans="17:17">
      <c r="Q27175" s="30"/>
    </row>
    <row r="27176" spans="17:17">
      <c r="Q27176" s="30"/>
    </row>
    <row r="27177" spans="17:17">
      <c r="Q27177" s="30"/>
    </row>
    <row r="27178" spans="17:17">
      <c r="Q27178" s="30"/>
    </row>
    <row r="27179" spans="17:17">
      <c r="Q27179" s="30"/>
    </row>
    <row r="27180" spans="17:17">
      <c r="Q27180" s="30"/>
    </row>
    <row r="27181" spans="17:17">
      <c r="Q27181" s="30"/>
    </row>
    <row r="27182" spans="17:17">
      <c r="Q27182" s="30"/>
    </row>
    <row r="27183" spans="17:17">
      <c r="Q27183" s="30"/>
    </row>
    <row r="27184" spans="17:17">
      <c r="Q27184" s="30"/>
    </row>
    <row r="27185" spans="17:17">
      <c r="Q27185" s="30"/>
    </row>
    <row r="27186" spans="17:17">
      <c r="Q27186" s="30"/>
    </row>
    <row r="27187" spans="17:17">
      <c r="Q27187" s="30"/>
    </row>
    <row r="27188" spans="17:17">
      <c r="Q27188" s="30"/>
    </row>
    <row r="27189" spans="17:17">
      <c r="Q27189" s="30"/>
    </row>
    <row r="27190" spans="17:17">
      <c r="Q27190" s="30"/>
    </row>
    <row r="27191" spans="17:17">
      <c r="Q27191" s="30"/>
    </row>
    <row r="27192" spans="17:17">
      <c r="Q27192" s="30"/>
    </row>
    <row r="27193" spans="17:17">
      <c r="Q27193" s="30"/>
    </row>
    <row r="27194" spans="17:17">
      <c r="Q27194" s="30"/>
    </row>
    <row r="27195" spans="17:17">
      <c r="Q27195" s="30"/>
    </row>
    <row r="27196" spans="17:17">
      <c r="Q27196" s="30"/>
    </row>
    <row r="27197" spans="17:17">
      <c r="Q27197" s="30"/>
    </row>
    <row r="27198" spans="17:17">
      <c r="Q27198" s="30"/>
    </row>
    <row r="27199" spans="17:17">
      <c r="Q27199" s="30"/>
    </row>
    <row r="27200" spans="17:17">
      <c r="Q27200" s="30"/>
    </row>
    <row r="27201" spans="17:17">
      <c r="Q27201" s="30"/>
    </row>
    <row r="27202" spans="17:17">
      <c r="Q27202" s="30"/>
    </row>
    <row r="27203" spans="17:17">
      <c r="Q27203" s="30"/>
    </row>
    <row r="27204" spans="17:17">
      <c r="Q27204" s="30"/>
    </row>
    <row r="27205" spans="17:17">
      <c r="Q27205" s="30"/>
    </row>
    <row r="27206" spans="17:17">
      <c r="Q27206" s="30"/>
    </row>
    <row r="27207" spans="17:17">
      <c r="Q27207" s="30"/>
    </row>
    <row r="27208" spans="17:17">
      <c r="Q27208" s="30"/>
    </row>
    <row r="27209" spans="17:17">
      <c r="Q27209" s="30"/>
    </row>
    <row r="27210" spans="17:17">
      <c r="Q27210" s="30"/>
    </row>
    <row r="27211" spans="17:17">
      <c r="Q27211" s="30"/>
    </row>
    <row r="27212" spans="17:17">
      <c r="Q27212" s="30"/>
    </row>
    <row r="27213" spans="17:17">
      <c r="Q27213" s="30"/>
    </row>
    <row r="27214" spans="17:17">
      <c r="Q27214" s="30"/>
    </row>
    <row r="27215" spans="17:17">
      <c r="Q27215" s="30"/>
    </row>
    <row r="27216" spans="17:17">
      <c r="Q27216" s="30"/>
    </row>
    <row r="27217" spans="17:17">
      <c r="Q27217" s="30"/>
    </row>
    <row r="27218" spans="17:17">
      <c r="Q27218" s="30"/>
    </row>
    <row r="27219" spans="17:17">
      <c r="Q27219" s="30"/>
    </row>
    <row r="27220" spans="17:17">
      <c r="Q27220" s="30"/>
    </row>
    <row r="27221" spans="17:17">
      <c r="Q27221" s="30"/>
    </row>
    <row r="27222" spans="17:17">
      <c r="Q27222" s="30"/>
    </row>
    <row r="27223" spans="17:17">
      <c r="Q27223" s="30"/>
    </row>
    <row r="27224" spans="17:17">
      <c r="Q27224" s="30"/>
    </row>
    <row r="27225" spans="17:17">
      <c r="Q27225" s="30"/>
    </row>
    <row r="27226" spans="17:17">
      <c r="Q27226" s="30"/>
    </row>
    <row r="27227" spans="17:17">
      <c r="Q27227" s="30"/>
    </row>
    <row r="27228" spans="17:17">
      <c r="Q27228" s="30"/>
    </row>
    <row r="27229" spans="17:17">
      <c r="Q27229" s="30"/>
    </row>
    <row r="27230" spans="17:17">
      <c r="Q27230" s="30"/>
    </row>
    <row r="27231" spans="17:17">
      <c r="Q27231" s="30"/>
    </row>
    <row r="27232" spans="17:17">
      <c r="Q27232" s="30"/>
    </row>
    <row r="27233" spans="17:17">
      <c r="Q27233" s="30"/>
    </row>
    <row r="27234" spans="17:17">
      <c r="Q27234" s="30"/>
    </row>
    <row r="27235" spans="17:17">
      <c r="Q27235" s="30"/>
    </row>
    <row r="27236" spans="17:17">
      <c r="Q27236" s="30"/>
    </row>
    <row r="27237" spans="17:17">
      <c r="Q27237" s="30"/>
    </row>
    <row r="27238" spans="17:17">
      <c r="Q27238" s="30"/>
    </row>
    <row r="27239" spans="17:17">
      <c r="Q27239" s="30"/>
    </row>
    <row r="27240" spans="17:17">
      <c r="Q27240" s="30"/>
    </row>
    <row r="27241" spans="17:17">
      <c r="Q27241" s="30"/>
    </row>
    <row r="27242" spans="17:17">
      <c r="Q27242" s="30"/>
    </row>
    <row r="27243" spans="17:17">
      <c r="Q27243" s="30"/>
    </row>
    <row r="27244" spans="17:17">
      <c r="Q27244" s="30"/>
    </row>
    <row r="27245" spans="17:17">
      <c r="Q27245" s="30"/>
    </row>
    <row r="27246" spans="17:17">
      <c r="Q27246" s="30"/>
    </row>
    <row r="27247" spans="17:17">
      <c r="Q27247" s="30"/>
    </row>
    <row r="27248" spans="17:17">
      <c r="Q27248" s="30"/>
    </row>
    <row r="27249" spans="17:17">
      <c r="Q27249" s="30"/>
    </row>
    <row r="27250" spans="17:17">
      <c r="Q27250" s="30"/>
    </row>
    <row r="27251" spans="17:17">
      <c r="Q27251" s="30"/>
    </row>
    <row r="27252" spans="17:17">
      <c r="Q27252" s="30"/>
    </row>
    <row r="27253" spans="17:17">
      <c r="Q27253" s="30"/>
    </row>
    <row r="27254" spans="17:17">
      <c r="Q27254" s="30"/>
    </row>
    <row r="27255" spans="17:17">
      <c r="Q27255" s="30"/>
    </row>
    <row r="27256" spans="17:17">
      <c r="Q27256" s="30"/>
    </row>
    <row r="27257" spans="17:17">
      <c r="Q27257" s="30"/>
    </row>
    <row r="27258" spans="17:17">
      <c r="Q27258" s="30"/>
    </row>
    <row r="27259" spans="17:17">
      <c r="Q27259" s="30"/>
    </row>
    <row r="27260" spans="17:17">
      <c r="Q27260" s="30"/>
    </row>
    <row r="27261" spans="17:17">
      <c r="Q27261" s="30"/>
    </row>
    <row r="27262" spans="17:17">
      <c r="Q27262" s="30"/>
    </row>
    <row r="27263" spans="17:17">
      <c r="Q27263" s="30"/>
    </row>
    <row r="27264" spans="17:17">
      <c r="Q27264" s="30"/>
    </row>
    <row r="27265" spans="17:17">
      <c r="Q27265" s="30"/>
    </row>
    <row r="27266" spans="17:17">
      <c r="Q27266" s="30"/>
    </row>
    <row r="27267" spans="17:17">
      <c r="Q27267" s="30"/>
    </row>
    <row r="27268" spans="17:17">
      <c r="Q27268" s="30"/>
    </row>
    <row r="27269" spans="17:17">
      <c r="Q27269" s="30"/>
    </row>
    <row r="27270" spans="17:17">
      <c r="Q27270" s="30"/>
    </row>
    <row r="27271" spans="17:17">
      <c r="Q27271" s="30"/>
    </row>
    <row r="27272" spans="17:17">
      <c r="Q27272" s="30"/>
    </row>
    <row r="27273" spans="17:17">
      <c r="Q27273" s="30"/>
    </row>
    <row r="27274" spans="17:17">
      <c r="Q27274" s="30"/>
    </row>
    <row r="27275" spans="17:17">
      <c r="Q27275" s="30"/>
    </row>
    <row r="27276" spans="17:17">
      <c r="Q27276" s="30"/>
    </row>
    <row r="27277" spans="17:17">
      <c r="Q27277" s="30"/>
    </row>
    <row r="27278" spans="17:17">
      <c r="Q27278" s="30"/>
    </row>
    <row r="27279" spans="17:17">
      <c r="Q27279" s="30"/>
    </row>
    <row r="27280" spans="17:17">
      <c r="Q27280" s="30"/>
    </row>
    <row r="27281" spans="17:17">
      <c r="Q27281" s="30"/>
    </row>
    <row r="27282" spans="17:17">
      <c r="Q27282" s="30"/>
    </row>
    <row r="27283" spans="17:17">
      <c r="Q27283" s="30"/>
    </row>
    <row r="27284" spans="17:17">
      <c r="Q27284" s="30"/>
    </row>
    <row r="27285" spans="17:17">
      <c r="Q27285" s="30"/>
    </row>
    <row r="27286" spans="17:17">
      <c r="Q27286" s="30"/>
    </row>
    <row r="27287" spans="17:17">
      <c r="Q27287" s="30"/>
    </row>
    <row r="27288" spans="17:17">
      <c r="Q27288" s="30"/>
    </row>
    <row r="27289" spans="17:17">
      <c r="Q27289" s="30"/>
    </row>
    <row r="27290" spans="17:17">
      <c r="Q27290" s="30"/>
    </row>
    <row r="27291" spans="17:17">
      <c r="Q27291" s="30"/>
    </row>
    <row r="27292" spans="17:17">
      <c r="Q27292" s="30"/>
    </row>
    <row r="27293" spans="17:17">
      <c r="Q27293" s="30"/>
    </row>
    <row r="27294" spans="17:17">
      <c r="Q27294" s="30"/>
    </row>
    <row r="27295" spans="17:17">
      <c r="Q27295" s="30"/>
    </row>
    <row r="27296" spans="17:17">
      <c r="Q27296" s="30"/>
    </row>
    <row r="27297" spans="17:17">
      <c r="Q27297" s="30"/>
    </row>
    <row r="27298" spans="17:17">
      <c r="Q27298" s="30"/>
    </row>
    <row r="27299" spans="17:17">
      <c r="Q27299" s="30"/>
    </row>
    <row r="27300" spans="17:17">
      <c r="Q27300" s="30"/>
    </row>
    <row r="27301" spans="17:17">
      <c r="Q27301" s="30"/>
    </row>
    <row r="27302" spans="17:17">
      <c r="Q27302" s="30"/>
    </row>
    <row r="27303" spans="17:17">
      <c r="Q27303" s="30"/>
    </row>
    <row r="27304" spans="17:17">
      <c r="Q27304" s="30"/>
    </row>
    <row r="27305" spans="17:17">
      <c r="Q27305" s="30"/>
    </row>
    <row r="27306" spans="17:17">
      <c r="Q27306" s="30"/>
    </row>
    <row r="27307" spans="17:17">
      <c r="Q27307" s="30"/>
    </row>
    <row r="27308" spans="17:17">
      <c r="Q27308" s="30"/>
    </row>
    <row r="27309" spans="17:17">
      <c r="Q27309" s="30"/>
    </row>
    <row r="27310" spans="17:17">
      <c r="Q27310" s="30"/>
    </row>
    <row r="27311" spans="17:17">
      <c r="Q27311" s="30"/>
    </row>
    <row r="27312" spans="17:17">
      <c r="Q27312" s="30"/>
    </row>
    <row r="27313" spans="17:17">
      <c r="Q27313" s="30"/>
    </row>
    <row r="27314" spans="17:17">
      <c r="Q27314" s="30"/>
    </row>
    <row r="27315" spans="17:17">
      <c r="Q27315" s="30"/>
    </row>
    <row r="27316" spans="17:17">
      <c r="Q27316" s="30"/>
    </row>
    <row r="27317" spans="17:17">
      <c r="Q27317" s="30"/>
    </row>
    <row r="27318" spans="17:17">
      <c r="Q27318" s="30"/>
    </row>
    <row r="27319" spans="17:17">
      <c r="Q27319" s="30"/>
    </row>
    <row r="27320" spans="17:17">
      <c r="Q27320" s="30"/>
    </row>
    <row r="27321" spans="17:17">
      <c r="Q27321" s="30"/>
    </row>
    <row r="27322" spans="17:17">
      <c r="Q27322" s="30"/>
    </row>
    <row r="27323" spans="17:17">
      <c r="Q27323" s="30"/>
    </row>
    <row r="27324" spans="17:17">
      <c r="Q27324" s="30"/>
    </row>
    <row r="27325" spans="17:17">
      <c r="Q27325" s="30"/>
    </row>
    <row r="27326" spans="17:17">
      <c r="Q27326" s="30"/>
    </row>
    <row r="27327" spans="17:17">
      <c r="Q27327" s="30"/>
    </row>
    <row r="27328" spans="17:17">
      <c r="Q27328" s="30"/>
    </row>
    <row r="27329" spans="17:17">
      <c r="Q27329" s="30"/>
    </row>
    <row r="27330" spans="17:17">
      <c r="Q27330" s="30"/>
    </row>
    <row r="27331" spans="17:17">
      <c r="Q27331" s="30"/>
    </row>
    <row r="27332" spans="17:17">
      <c r="Q27332" s="30"/>
    </row>
    <row r="27333" spans="17:17">
      <c r="Q27333" s="30"/>
    </row>
    <row r="27334" spans="17:17">
      <c r="Q27334" s="30"/>
    </row>
    <row r="27335" spans="17:17">
      <c r="Q27335" s="30"/>
    </row>
    <row r="27336" spans="17:17">
      <c r="Q27336" s="30"/>
    </row>
    <row r="27337" spans="17:17">
      <c r="Q27337" s="30"/>
    </row>
    <row r="27338" spans="17:17">
      <c r="Q27338" s="30"/>
    </row>
    <row r="27339" spans="17:17">
      <c r="Q27339" s="30"/>
    </row>
    <row r="27340" spans="17:17">
      <c r="Q27340" s="30"/>
    </row>
    <row r="27341" spans="17:17">
      <c r="Q27341" s="30"/>
    </row>
    <row r="27342" spans="17:17">
      <c r="Q27342" s="30"/>
    </row>
    <row r="27343" spans="17:17">
      <c r="Q27343" s="30"/>
    </row>
    <row r="27344" spans="17:17">
      <c r="Q27344" s="30"/>
    </row>
    <row r="27345" spans="17:17">
      <c r="Q27345" s="30"/>
    </row>
    <row r="27346" spans="17:17">
      <c r="Q27346" s="30"/>
    </row>
    <row r="27347" spans="17:17">
      <c r="Q27347" s="30"/>
    </row>
    <row r="27348" spans="17:17">
      <c r="Q27348" s="30"/>
    </row>
    <row r="27349" spans="17:17">
      <c r="Q27349" s="30"/>
    </row>
    <row r="27350" spans="17:17">
      <c r="Q27350" s="30"/>
    </row>
    <row r="27351" spans="17:17">
      <c r="Q27351" s="30"/>
    </row>
    <row r="27352" spans="17:17">
      <c r="Q27352" s="30"/>
    </row>
    <row r="27353" spans="17:17">
      <c r="Q27353" s="30"/>
    </row>
    <row r="27354" spans="17:17">
      <c r="Q27354" s="30"/>
    </row>
    <row r="27355" spans="17:17">
      <c r="Q27355" s="30"/>
    </row>
    <row r="27356" spans="17:17">
      <c r="Q27356" s="30"/>
    </row>
    <row r="27357" spans="17:17">
      <c r="Q27357" s="30"/>
    </row>
    <row r="27358" spans="17:17">
      <c r="Q27358" s="30"/>
    </row>
    <row r="27359" spans="17:17">
      <c r="Q27359" s="30"/>
    </row>
    <row r="27360" spans="17:17">
      <c r="Q27360" s="30"/>
    </row>
    <row r="27361" spans="17:17">
      <c r="Q27361" s="30"/>
    </row>
    <row r="27362" spans="17:17">
      <c r="Q27362" s="30"/>
    </row>
    <row r="27363" spans="17:17">
      <c r="Q27363" s="30"/>
    </row>
    <row r="27364" spans="17:17">
      <c r="Q27364" s="30"/>
    </row>
    <row r="27365" spans="17:17">
      <c r="Q27365" s="30"/>
    </row>
    <row r="27366" spans="17:17">
      <c r="Q27366" s="30"/>
    </row>
    <row r="27367" spans="17:17">
      <c r="Q27367" s="30"/>
    </row>
    <row r="27368" spans="17:17">
      <c r="Q27368" s="30"/>
    </row>
    <row r="27369" spans="17:17">
      <c r="Q27369" s="30"/>
    </row>
    <row r="27370" spans="17:17">
      <c r="Q27370" s="30"/>
    </row>
    <row r="27371" spans="17:17">
      <c r="Q27371" s="30"/>
    </row>
    <row r="27372" spans="17:17">
      <c r="Q27372" s="30"/>
    </row>
    <row r="27373" spans="17:17">
      <c r="Q27373" s="30"/>
    </row>
    <row r="27374" spans="17:17">
      <c r="Q27374" s="30"/>
    </row>
    <row r="27375" spans="17:17">
      <c r="Q27375" s="30"/>
    </row>
    <row r="27376" spans="17:17">
      <c r="Q27376" s="30"/>
    </row>
    <row r="27377" spans="17:17">
      <c r="Q27377" s="30"/>
    </row>
    <row r="27378" spans="17:17">
      <c r="Q27378" s="30"/>
    </row>
    <row r="27379" spans="17:17">
      <c r="Q27379" s="30"/>
    </row>
    <row r="27380" spans="17:17">
      <c r="Q27380" s="30"/>
    </row>
    <row r="27381" spans="17:17">
      <c r="Q27381" s="30"/>
    </row>
    <row r="27382" spans="17:17">
      <c r="Q27382" s="30"/>
    </row>
    <row r="27383" spans="17:17">
      <c r="Q27383" s="30"/>
    </row>
    <row r="27384" spans="17:17">
      <c r="Q27384" s="30"/>
    </row>
    <row r="27385" spans="17:17">
      <c r="Q27385" s="30"/>
    </row>
    <row r="27386" spans="17:17">
      <c r="Q27386" s="30"/>
    </row>
    <row r="27387" spans="17:17">
      <c r="Q27387" s="30"/>
    </row>
    <row r="27388" spans="17:17">
      <c r="Q27388" s="30"/>
    </row>
    <row r="27389" spans="17:17">
      <c r="Q27389" s="30"/>
    </row>
    <row r="27390" spans="17:17">
      <c r="Q27390" s="30"/>
    </row>
    <row r="27391" spans="17:17">
      <c r="Q27391" s="30"/>
    </row>
    <row r="27392" spans="17:17">
      <c r="Q27392" s="30"/>
    </row>
    <row r="27393" spans="17:17">
      <c r="Q27393" s="30"/>
    </row>
    <row r="27394" spans="17:17">
      <c r="Q27394" s="30"/>
    </row>
    <row r="27395" spans="17:17">
      <c r="Q27395" s="30"/>
    </row>
    <row r="27396" spans="17:17">
      <c r="Q27396" s="30"/>
    </row>
    <row r="27397" spans="17:17">
      <c r="Q27397" s="30"/>
    </row>
    <row r="27398" spans="17:17">
      <c r="Q27398" s="30"/>
    </row>
    <row r="27399" spans="17:17">
      <c r="Q27399" s="30"/>
    </row>
    <row r="27400" spans="17:17">
      <c r="Q27400" s="30"/>
    </row>
    <row r="27401" spans="17:17">
      <c r="Q27401" s="30"/>
    </row>
    <row r="27402" spans="17:17">
      <c r="Q27402" s="30"/>
    </row>
    <row r="27403" spans="17:17">
      <c r="Q27403" s="30"/>
    </row>
    <row r="27404" spans="17:17">
      <c r="Q27404" s="30"/>
    </row>
    <row r="27405" spans="17:17">
      <c r="Q27405" s="30"/>
    </row>
    <row r="27406" spans="17:17">
      <c r="Q27406" s="30"/>
    </row>
    <row r="27407" spans="17:17">
      <c r="Q27407" s="30"/>
    </row>
    <row r="27408" spans="17:17">
      <c r="Q27408" s="30"/>
    </row>
    <row r="27409" spans="17:17">
      <c r="Q27409" s="30"/>
    </row>
    <row r="27410" spans="17:17">
      <c r="Q27410" s="30"/>
    </row>
    <row r="27411" spans="17:17">
      <c r="Q27411" s="30"/>
    </row>
    <row r="27412" spans="17:17">
      <c r="Q27412" s="30"/>
    </row>
    <row r="27413" spans="17:17">
      <c r="Q27413" s="30"/>
    </row>
    <row r="27414" spans="17:17">
      <c r="Q27414" s="30"/>
    </row>
    <row r="27415" spans="17:17">
      <c r="Q27415" s="30"/>
    </row>
    <row r="27416" spans="17:17">
      <c r="Q27416" s="30"/>
    </row>
    <row r="27417" spans="17:17">
      <c r="Q27417" s="30"/>
    </row>
    <row r="27418" spans="17:17">
      <c r="Q27418" s="30"/>
    </row>
    <row r="27419" spans="17:17">
      <c r="Q27419" s="30"/>
    </row>
    <row r="27420" spans="17:17">
      <c r="Q27420" s="30"/>
    </row>
    <row r="27421" spans="17:17">
      <c r="Q27421" s="30"/>
    </row>
    <row r="27422" spans="17:17">
      <c r="Q27422" s="30"/>
    </row>
    <row r="27423" spans="17:17">
      <c r="Q27423" s="30"/>
    </row>
    <row r="27424" spans="17:17">
      <c r="Q27424" s="30"/>
    </row>
    <row r="27425" spans="17:17">
      <c r="Q27425" s="30"/>
    </row>
    <row r="27426" spans="17:17">
      <c r="Q27426" s="30"/>
    </row>
    <row r="27427" spans="17:17">
      <c r="Q27427" s="30"/>
    </row>
    <row r="27428" spans="17:17">
      <c r="Q27428" s="30"/>
    </row>
    <row r="27429" spans="17:17">
      <c r="Q27429" s="30"/>
    </row>
    <row r="27430" spans="17:17">
      <c r="Q27430" s="30"/>
    </row>
    <row r="27431" spans="17:17">
      <c r="Q27431" s="30"/>
    </row>
    <row r="27432" spans="17:17">
      <c r="Q27432" s="30"/>
    </row>
    <row r="27433" spans="17:17">
      <c r="Q27433" s="30"/>
    </row>
    <row r="27434" spans="17:17">
      <c r="Q27434" s="30"/>
    </row>
    <row r="27435" spans="17:17">
      <c r="Q27435" s="30"/>
    </row>
    <row r="27436" spans="17:17">
      <c r="Q27436" s="30"/>
    </row>
    <row r="27437" spans="17:17">
      <c r="Q27437" s="30"/>
    </row>
    <row r="27438" spans="17:17">
      <c r="Q27438" s="30"/>
    </row>
    <row r="27439" spans="17:17">
      <c r="Q27439" s="30"/>
    </row>
    <row r="27440" spans="17:17">
      <c r="Q27440" s="30"/>
    </row>
    <row r="27441" spans="17:17">
      <c r="Q27441" s="30"/>
    </row>
    <row r="27442" spans="17:17">
      <c r="Q27442" s="30"/>
    </row>
    <row r="27443" spans="17:17">
      <c r="Q27443" s="30"/>
    </row>
    <row r="27444" spans="17:17">
      <c r="Q27444" s="30"/>
    </row>
    <row r="27445" spans="17:17">
      <c r="Q27445" s="30"/>
    </row>
    <row r="27446" spans="17:17">
      <c r="Q27446" s="30"/>
    </row>
    <row r="27447" spans="17:17">
      <c r="Q27447" s="30"/>
    </row>
    <row r="27448" spans="17:17">
      <c r="Q27448" s="30"/>
    </row>
    <row r="27449" spans="17:17">
      <c r="Q27449" s="30"/>
    </row>
    <row r="27450" spans="17:17">
      <c r="Q27450" s="30"/>
    </row>
    <row r="27451" spans="17:17">
      <c r="Q27451" s="30"/>
    </row>
    <row r="27452" spans="17:17">
      <c r="Q27452" s="30"/>
    </row>
    <row r="27453" spans="17:17">
      <c r="Q27453" s="30"/>
    </row>
    <row r="27454" spans="17:17">
      <c r="Q27454" s="30"/>
    </row>
    <row r="27455" spans="17:17">
      <c r="Q27455" s="30"/>
    </row>
    <row r="27456" spans="17:17">
      <c r="Q27456" s="30"/>
    </row>
    <row r="27457" spans="17:17">
      <c r="Q27457" s="30"/>
    </row>
    <row r="27458" spans="17:17">
      <c r="Q27458" s="30"/>
    </row>
    <row r="27459" spans="17:17">
      <c r="Q27459" s="30"/>
    </row>
    <row r="27460" spans="17:17">
      <c r="Q27460" s="30"/>
    </row>
    <row r="27461" spans="17:17">
      <c r="Q27461" s="30"/>
    </row>
    <row r="27462" spans="17:17">
      <c r="Q27462" s="30"/>
    </row>
    <row r="27463" spans="17:17">
      <c r="Q27463" s="30"/>
    </row>
    <row r="27464" spans="17:17">
      <c r="Q27464" s="30"/>
    </row>
    <row r="27465" spans="17:17">
      <c r="Q27465" s="30"/>
    </row>
    <row r="27466" spans="17:17">
      <c r="Q27466" s="30"/>
    </row>
    <row r="27467" spans="17:17">
      <c r="Q27467" s="30"/>
    </row>
    <row r="27468" spans="17:17">
      <c r="Q27468" s="30"/>
    </row>
    <row r="27469" spans="17:17">
      <c r="Q27469" s="30"/>
    </row>
    <row r="27470" spans="17:17">
      <c r="Q27470" s="30"/>
    </row>
    <row r="27471" spans="17:17">
      <c r="Q27471" s="30"/>
    </row>
    <row r="27472" spans="17:17">
      <c r="Q27472" s="30"/>
    </row>
    <row r="27473" spans="17:17">
      <c r="Q27473" s="30"/>
    </row>
    <row r="27474" spans="17:17">
      <c r="Q27474" s="30"/>
    </row>
    <row r="27475" spans="17:17">
      <c r="Q27475" s="30"/>
    </row>
    <row r="27476" spans="17:17">
      <c r="Q27476" s="30"/>
    </row>
    <row r="27477" spans="17:17">
      <c r="Q27477" s="30"/>
    </row>
    <row r="27478" spans="17:17">
      <c r="Q27478" s="30"/>
    </row>
    <row r="27479" spans="17:17">
      <c r="Q27479" s="30"/>
    </row>
    <row r="27480" spans="17:17">
      <c r="Q27480" s="30"/>
    </row>
    <row r="27481" spans="17:17">
      <c r="Q27481" s="30"/>
    </row>
    <row r="27482" spans="17:17">
      <c r="Q27482" s="30"/>
    </row>
    <row r="27483" spans="17:17">
      <c r="Q27483" s="30"/>
    </row>
    <row r="27484" spans="17:17">
      <c r="Q27484" s="30"/>
    </row>
    <row r="27485" spans="17:17">
      <c r="Q27485" s="30"/>
    </row>
    <row r="27486" spans="17:17">
      <c r="Q27486" s="30"/>
    </row>
    <row r="27487" spans="17:17">
      <c r="Q27487" s="30"/>
    </row>
    <row r="27488" spans="17:17">
      <c r="Q27488" s="30"/>
    </row>
    <row r="27489" spans="17:17">
      <c r="Q27489" s="30"/>
    </row>
    <row r="27490" spans="17:17">
      <c r="Q27490" s="30"/>
    </row>
    <row r="27491" spans="17:17">
      <c r="Q27491" s="30"/>
    </row>
    <row r="27492" spans="17:17">
      <c r="Q27492" s="30"/>
    </row>
    <row r="27493" spans="17:17">
      <c r="Q27493" s="30"/>
    </row>
    <row r="27494" spans="17:17">
      <c r="Q27494" s="30"/>
    </row>
    <row r="27495" spans="17:17">
      <c r="Q27495" s="30"/>
    </row>
    <row r="27496" spans="17:17">
      <c r="Q27496" s="30"/>
    </row>
    <row r="27497" spans="17:17">
      <c r="Q27497" s="30"/>
    </row>
    <row r="27498" spans="17:17">
      <c r="Q27498" s="30"/>
    </row>
    <row r="27499" spans="17:17">
      <c r="Q27499" s="30"/>
    </row>
    <row r="27500" spans="17:17">
      <c r="Q27500" s="30"/>
    </row>
    <row r="27501" spans="17:17">
      <c r="Q27501" s="30"/>
    </row>
    <row r="27502" spans="17:17">
      <c r="Q27502" s="30"/>
    </row>
    <row r="27503" spans="17:17">
      <c r="Q27503" s="30"/>
    </row>
    <row r="27504" spans="17:17">
      <c r="Q27504" s="30"/>
    </row>
    <row r="27505" spans="17:17">
      <c r="Q27505" s="30"/>
    </row>
    <row r="27506" spans="17:17">
      <c r="Q27506" s="30"/>
    </row>
    <row r="27507" spans="17:17">
      <c r="Q27507" s="30"/>
    </row>
    <row r="27508" spans="17:17">
      <c r="Q27508" s="30"/>
    </row>
    <row r="27509" spans="17:17">
      <c r="Q27509" s="30"/>
    </row>
    <row r="27510" spans="17:17">
      <c r="Q27510" s="30"/>
    </row>
    <row r="27511" spans="17:17">
      <c r="Q27511" s="30"/>
    </row>
    <row r="27512" spans="17:17">
      <c r="Q27512" s="30"/>
    </row>
    <row r="27513" spans="17:17">
      <c r="Q27513" s="30"/>
    </row>
    <row r="27514" spans="17:17">
      <c r="Q27514" s="30"/>
    </row>
    <row r="27515" spans="17:17">
      <c r="Q27515" s="30"/>
    </row>
    <row r="27516" spans="17:17">
      <c r="Q27516" s="30"/>
    </row>
    <row r="27517" spans="17:17">
      <c r="Q27517" s="30"/>
    </row>
    <row r="27518" spans="17:17">
      <c r="Q27518" s="30"/>
    </row>
    <row r="27519" spans="17:17">
      <c r="Q27519" s="30"/>
    </row>
    <row r="27520" spans="17:17">
      <c r="Q27520" s="30"/>
    </row>
    <row r="27521" spans="17:17">
      <c r="Q27521" s="30"/>
    </row>
    <row r="27522" spans="17:17">
      <c r="Q27522" s="30"/>
    </row>
    <row r="27523" spans="17:17">
      <c r="Q27523" s="30"/>
    </row>
    <row r="27524" spans="17:17">
      <c r="Q27524" s="30"/>
    </row>
    <row r="27525" spans="17:17">
      <c r="Q27525" s="30"/>
    </row>
    <row r="27526" spans="17:17">
      <c r="Q27526" s="30"/>
    </row>
    <row r="27527" spans="17:17">
      <c r="Q27527" s="30"/>
    </row>
    <row r="27528" spans="17:17">
      <c r="Q27528" s="30"/>
    </row>
    <row r="27529" spans="17:17">
      <c r="Q27529" s="30"/>
    </row>
    <row r="27530" spans="17:17">
      <c r="Q27530" s="30"/>
    </row>
    <row r="27531" spans="17:17">
      <c r="Q27531" s="30"/>
    </row>
    <row r="27532" spans="17:17">
      <c r="Q27532" s="30"/>
    </row>
    <row r="27533" spans="17:17">
      <c r="Q27533" s="30"/>
    </row>
    <row r="27534" spans="17:17">
      <c r="Q27534" s="30"/>
    </row>
    <row r="27535" spans="17:17">
      <c r="Q27535" s="30"/>
    </row>
    <row r="27536" spans="17:17">
      <c r="Q27536" s="30"/>
    </row>
    <row r="27537" spans="17:17">
      <c r="Q27537" s="30"/>
    </row>
    <row r="27538" spans="17:17">
      <c r="Q27538" s="30"/>
    </row>
    <row r="27539" spans="17:17">
      <c r="Q27539" s="30"/>
    </row>
    <row r="27540" spans="17:17">
      <c r="Q27540" s="30"/>
    </row>
    <row r="27541" spans="17:17">
      <c r="Q27541" s="30"/>
    </row>
    <row r="27542" spans="17:17">
      <c r="Q27542" s="30"/>
    </row>
    <row r="27543" spans="17:17">
      <c r="Q27543" s="30"/>
    </row>
    <row r="27544" spans="17:17">
      <c r="Q27544" s="30"/>
    </row>
    <row r="27545" spans="17:17">
      <c r="Q27545" s="30"/>
    </row>
    <row r="27546" spans="17:17">
      <c r="Q27546" s="30"/>
    </row>
    <row r="27547" spans="17:17">
      <c r="Q27547" s="30"/>
    </row>
    <row r="27548" spans="17:17">
      <c r="Q27548" s="30"/>
    </row>
    <row r="27549" spans="17:17">
      <c r="Q27549" s="30"/>
    </row>
    <row r="27550" spans="17:17">
      <c r="Q27550" s="30"/>
    </row>
    <row r="27551" spans="17:17">
      <c r="Q27551" s="30"/>
    </row>
    <row r="27552" spans="17:17">
      <c r="Q27552" s="30"/>
    </row>
    <row r="27553" spans="17:17">
      <c r="Q27553" s="30"/>
    </row>
    <row r="27554" spans="17:17">
      <c r="Q27554" s="30"/>
    </row>
    <row r="27555" spans="17:17">
      <c r="Q27555" s="30"/>
    </row>
    <row r="27556" spans="17:17">
      <c r="Q27556" s="30"/>
    </row>
    <row r="27557" spans="17:17">
      <c r="Q27557" s="30"/>
    </row>
    <row r="27558" spans="17:17">
      <c r="Q27558" s="30"/>
    </row>
    <row r="27559" spans="17:17">
      <c r="Q27559" s="30"/>
    </row>
    <row r="27560" spans="17:17">
      <c r="Q27560" s="30"/>
    </row>
    <row r="27561" spans="17:17">
      <c r="Q27561" s="30"/>
    </row>
    <row r="27562" spans="17:17">
      <c r="Q27562" s="30"/>
    </row>
    <row r="27563" spans="17:17">
      <c r="Q27563" s="30"/>
    </row>
    <row r="27564" spans="17:17">
      <c r="Q27564" s="30"/>
    </row>
    <row r="27565" spans="17:17">
      <c r="Q27565" s="30"/>
    </row>
    <row r="27566" spans="17:17">
      <c r="Q27566" s="30"/>
    </row>
    <row r="27567" spans="17:17">
      <c r="Q27567" s="30"/>
    </row>
    <row r="27568" spans="17:17">
      <c r="Q27568" s="30"/>
    </row>
    <row r="27569" spans="17:17">
      <c r="Q27569" s="30"/>
    </row>
    <row r="27570" spans="17:17">
      <c r="Q27570" s="30"/>
    </row>
    <row r="27571" spans="17:17">
      <c r="Q27571" s="30"/>
    </row>
    <row r="27572" spans="17:17">
      <c r="Q27572" s="30"/>
    </row>
    <row r="27573" spans="17:17">
      <c r="Q27573" s="30"/>
    </row>
    <row r="27574" spans="17:17">
      <c r="Q27574" s="30"/>
    </row>
    <row r="27575" spans="17:17">
      <c r="Q27575" s="30"/>
    </row>
    <row r="27576" spans="17:17">
      <c r="Q27576" s="30"/>
    </row>
    <row r="27577" spans="17:17">
      <c r="Q27577" s="30"/>
    </row>
    <row r="27578" spans="17:17">
      <c r="Q27578" s="30"/>
    </row>
    <row r="27579" spans="17:17">
      <c r="Q27579" s="30"/>
    </row>
    <row r="27580" spans="17:17">
      <c r="Q27580" s="30"/>
    </row>
    <row r="27581" spans="17:17">
      <c r="Q27581" s="30"/>
    </row>
    <row r="27582" spans="17:17">
      <c r="Q27582" s="30"/>
    </row>
    <row r="27583" spans="17:17">
      <c r="Q27583" s="30"/>
    </row>
    <row r="27584" spans="17:17">
      <c r="Q27584" s="30"/>
    </row>
    <row r="27585" spans="17:17">
      <c r="Q27585" s="30"/>
    </row>
    <row r="27586" spans="17:17">
      <c r="Q27586" s="30"/>
    </row>
    <row r="27587" spans="17:17">
      <c r="Q27587" s="30"/>
    </row>
    <row r="27588" spans="17:17">
      <c r="Q27588" s="30"/>
    </row>
    <row r="27589" spans="17:17">
      <c r="Q27589" s="30"/>
    </row>
    <row r="27590" spans="17:17">
      <c r="Q27590" s="30"/>
    </row>
    <row r="27591" spans="17:17">
      <c r="Q27591" s="30"/>
    </row>
    <row r="27592" spans="17:17">
      <c r="Q27592" s="30"/>
    </row>
    <row r="27593" spans="17:17">
      <c r="Q27593" s="30"/>
    </row>
    <row r="27594" spans="17:17">
      <c r="Q27594" s="30"/>
    </row>
    <row r="27595" spans="17:17">
      <c r="Q27595" s="30"/>
    </row>
    <row r="27596" spans="17:17">
      <c r="Q27596" s="30"/>
    </row>
    <row r="27597" spans="17:17">
      <c r="Q27597" s="30"/>
    </row>
    <row r="27598" spans="17:17">
      <c r="Q27598" s="30"/>
    </row>
    <row r="27599" spans="17:17">
      <c r="Q27599" s="30"/>
    </row>
    <row r="27600" spans="17:17">
      <c r="Q27600" s="30"/>
    </row>
    <row r="27601" spans="17:17">
      <c r="Q27601" s="30"/>
    </row>
    <row r="27602" spans="17:17">
      <c r="Q27602" s="30"/>
    </row>
    <row r="27603" spans="17:17">
      <c r="Q27603" s="30"/>
    </row>
    <row r="27604" spans="17:17">
      <c r="Q27604" s="30"/>
    </row>
    <row r="27605" spans="17:17">
      <c r="Q27605" s="30"/>
    </row>
    <row r="27606" spans="17:17">
      <c r="Q27606" s="30"/>
    </row>
    <row r="27607" spans="17:17">
      <c r="Q27607" s="30"/>
    </row>
    <row r="27608" spans="17:17">
      <c r="Q27608" s="30"/>
    </row>
    <row r="27609" spans="17:17">
      <c r="Q27609" s="30"/>
    </row>
    <row r="27610" spans="17:17">
      <c r="Q27610" s="30"/>
    </row>
    <row r="27611" spans="17:17">
      <c r="Q27611" s="30"/>
    </row>
    <row r="27612" spans="17:17">
      <c r="Q27612" s="30"/>
    </row>
    <row r="27613" spans="17:17">
      <c r="Q27613" s="30"/>
    </row>
    <row r="27614" spans="17:17">
      <c r="Q27614" s="30"/>
    </row>
    <row r="27615" spans="17:17">
      <c r="Q27615" s="30"/>
    </row>
    <row r="27616" spans="17:17">
      <c r="Q27616" s="30"/>
    </row>
    <row r="27617" spans="17:17">
      <c r="Q27617" s="30"/>
    </row>
    <row r="27618" spans="17:17">
      <c r="Q27618" s="30"/>
    </row>
    <row r="27619" spans="17:17">
      <c r="Q27619" s="30"/>
    </row>
    <row r="27620" spans="17:17">
      <c r="Q27620" s="30"/>
    </row>
    <row r="27621" spans="17:17">
      <c r="Q27621" s="30"/>
    </row>
    <row r="27622" spans="17:17">
      <c r="Q27622" s="30"/>
    </row>
    <row r="27623" spans="17:17">
      <c r="Q27623" s="30"/>
    </row>
    <row r="27624" spans="17:17">
      <c r="Q27624" s="30"/>
    </row>
    <row r="27625" spans="17:17">
      <c r="Q27625" s="30"/>
    </row>
    <row r="27626" spans="17:17">
      <c r="Q27626" s="30"/>
    </row>
    <row r="27627" spans="17:17">
      <c r="Q27627" s="30"/>
    </row>
    <row r="27628" spans="17:17">
      <c r="Q27628" s="30"/>
    </row>
    <row r="27629" spans="17:17">
      <c r="Q27629" s="30"/>
    </row>
    <row r="27630" spans="17:17">
      <c r="Q27630" s="30"/>
    </row>
    <row r="27631" spans="17:17">
      <c r="Q27631" s="30"/>
    </row>
    <row r="27632" spans="17:17">
      <c r="Q27632" s="30"/>
    </row>
    <row r="27633" spans="17:17">
      <c r="Q27633" s="30"/>
    </row>
    <row r="27634" spans="17:17">
      <c r="Q27634" s="30"/>
    </row>
    <row r="27635" spans="17:17">
      <c r="Q27635" s="30"/>
    </row>
    <row r="27636" spans="17:17">
      <c r="Q27636" s="30"/>
    </row>
    <row r="27637" spans="17:17">
      <c r="Q27637" s="30"/>
    </row>
    <row r="27638" spans="17:17">
      <c r="Q27638" s="30"/>
    </row>
    <row r="27639" spans="17:17">
      <c r="Q27639" s="30"/>
    </row>
    <row r="27640" spans="17:17">
      <c r="Q27640" s="30"/>
    </row>
    <row r="27641" spans="17:17">
      <c r="Q27641" s="30"/>
    </row>
    <row r="27642" spans="17:17">
      <c r="Q27642" s="30"/>
    </row>
    <row r="27643" spans="17:17">
      <c r="Q27643" s="30"/>
    </row>
    <row r="27644" spans="17:17">
      <c r="Q27644" s="30"/>
    </row>
    <row r="27645" spans="17:17">
      <c r="Q27645" s="30"/>
    </row>
    <row r="27646" spans="17:17">
      <c r="Q27646" s="30"/>
    </row>
    <row r="27647" spans="17:17">
      <c r="Q27647" s="30"/>
    </row>
    <row r="27648" spans="17:17">
      <c r="Q27648" s="30"/>
    </row>
    <row r="27649" spans="17:17">
      <c r="Q27649" s="30"/>
    </row>
    <row r="27650" spans="17:17">
      <c r="Q27650" s="30"/>
    </row>
    <row r="27651" spans="17:17">
      <c r="Q27651" s="30"/>
    </row>
    <row r="27652" spans="17:17">
      <c r="Q27652" s="30"/>
    </row>
    <row r="27653" spans="17:17">
      <c r="Q27653" s="30"/>
    </row>
    <row r="27654" spans="17:17">
      <c r="Q27654" s="30"/>
    </row>
    <row r="27655" spans="17:17">
      <c r="Q27655" s="30"/>
    </row>
    <row r="27656" spans="17:17">
      <c r="Q27656" s="30"/>
    </row>
    <row r="27657" spans="17:17">
      <c r="Q27657" s="30"/>
    </row>
    <row r="27658" spans="17:17">
      <c r="Q27658" s="30"/>
    </row>
    <row r="27659" spans="17:17">
      <c r="Q27659" s="30"/>
    </row>
    <row r="27660" spans="17:17">
      <c r="Q27660" s="30"/>
    </row>
    <row r="27661" spans="17:17">
      <c r="Q27661" s="30"/>
    </row>
    <row r="27662" spans="17:17">
      <c r="Q27662" s="30"/>
    </row>
    <row r="27663" spans="17:17">
      <c r="Q27663" s="30"/>
    </row>
    <row r="27664" spans="17:17">
      <c r="Q27664" s="30"/>
    </row>
    <row r="27665" spans="17:17">
      <c r="Q27665" s="30"/>
    </row>
    <row r="27666" spans="17:17">
      <c r="Q27666" s="30"/>
    </row>
    <row r="27667" spans="17:17">
      <c r="Q27667" s="30"/>
    </row>
    <row r="27668" spans="17:17">
      <c r="Q27668" s="30"/>
    </row>
    <row r="27669" spans="17:17">
      <c r="Q27669" s="30"/>
    </row>
    <row r="27670" spans="17:17">
      <c r="Q27670" s="30"/>
    </row>
    <row r="27671" spans="17:17">
      <c r="Q27671" s="30"/>
    </row>
    <row r="27672" spans="17:17">
      <c r="Q27672" s="30"/>
    </row>
    <row r="27673" spans="17:17">
      <c r="Q27673" s="30"/>
    </row>
    <row r="27674" spans="17:17">
      <c r="Q27674" s="30"/>
    </row>
    <row r="27675" spans="17:17">
      <c r="Q27675" s="30"/>
    </row>
    <row r="27676" spans="17:17">
      <c r="Q27676" s="30"/>
    </row>
    <row r="27677" spans="17:17">
      <c r="Q27677" s="30"/>
    </row>
    <row r="27678" spans="17:17">
      <c r="Q27678" s="30"/>
    </row>
    <row r="27679" spans="17:17">
      <c r="Q27679" s="30"/>
    </row>
    <row r="27680" spans="17:17">
      <c r="Q27680" s="30"/>
    </row>
    <row r="27681" spans="17:17">
      <c r="Q27681" s="30"/>
    </row>
    <row r="27682" spans="17:17">
      <c r="Q27682" s="30"/>
    </row>
    <row r="27683" spans="17:17">
      <c r="Q27683" s="30"/>
    </row>
    <row r="27684" spans="17:17">
      <c r="Q27684" s="30"/>
    </row>
    <row r="27685" spans="17:17">
      <c r="Q27685" s="30"/>
    </row>
    <row r="27686" spans="17:17">
      <c r="Q27686" s="30"/>
    </row>
    <row r="27687" spans="17:17">
      <c r="Q27687" s="30"/>
    </row>
    <row r="27688" spans="17:17">
      <c r="Q27688" s="30"/>
    </row>
    <row r="27689" spans="17:17">
      <c r="Q27689" s="30"/>
    </row>
    <row r="27690" spans="17:17">
      <c r="Q27690" s="30"/>
    </row>
    <row r="27691" spans="17:17">
      <c r="Q27691" s="30"/>
    </row>
    <row r="27692" spans="17:17">
      <c r="Q27692" s="30"/>
    </row>
    <row r="27693" spans="17:17">
      <c r="Q27693" s="30"/>
    </row>
    <row r="27694" spans="17:17">
      <c r="Q27694" s="30"/>
    </row>
    <row r="27695" spans="17:17">
      <c r="Q27695" s="30"/>
    </row>
    <row r="27696" spans="17:17">
      <c r="Q27696" s="30"/>
    </row>
    <row r="27697" spans="17:17">
      <c r="Q27697" s="30"/>
    </row>
    <row r="27698" spans="17:17">
      <c r="Q27698" s="30"/>
    </row>
    <row r="27699" spans="17:17">
      <c r="Q27699" s="30"/>
    </row>
    <row r="27700" spans="17:17">
      <c r="Q27700" s="30"/>
    </row>
    <row r="27701" spans="17:17">
      <c r="Q27701" s="30"/>
    </row>
    <row r="27702" spans="17:17">
      <c r="Q27702" s="30"/>
    </row>
    <row r="27703" spans="17:17">
      <c r="Q27703" s="30"/>
    </row>
    <row r="27704" spans="17:17">
      <c r="Q27704" s="30"/>
    </row>
    <row r="27705" spans="17:17">
      <c r="Q27705" s="30"/>
    </row>
    <row r="27706" spans="17:17">
      <c r="Q27706" s="30"/>
    </row>
    <row r="27707" spans="17:17">
      <c r="Q27707" s="30"/>
    </row>
    <row r="27708" spans="17:17">
      <c r="Q27708" s="30"/>
    </row>
    <row r="27709" spans="17:17">
      <c r="Q27709" s="30"/>
    </row>
    <row r="27710" spans="17:17">
      <c r="Q27710" s="30"/>
    </row>
    <row r="27711" spans="17:17">
      <c r="Q27711" s="30"/>
    </row>
    <row r="27712" spans="17:17">
      <c r="Q27712" s="30"/>
    </row>
    <row r="27713" spans="17:17">
      <c r="Q27713" s="30"/>
    </row>
    <row r="27714" spans="17:17">
      <c r="Q27714" s="30"/>
    </row>
    <row r="27715" spans="17:17">
      <c r="Q27715" s="30"/>
    </row>
    <row r="27716" spans="17:17">
      <c r="Q27716" s="30"/>
    </row>
    <row r="27717" spans="17:17">
      <c r="Q27717" s="30"/>
    </row>
    <row r="27718" spans="17:17">
      <c r="Q27718" s="30"/>
    </row>
    <row r="27719" spans="17:17">
      <c r="Q27719" s="30"/>
    </row>
    <row r="27720" spans="17:17">
      <c r="Q27720" s="30"/>
    </row>
    <row r="27721" spans="17:17">
      <c r="Q27721" s="30"/>
    </row>
    <row r="27722" spans="17:17">
      <c r="Q27722" s="30"/>
    </row>
    <row r="27723" spans="17:17">
      <c r="Q27723" s="30"/>
    </row>
    <row r="27724" spans="17:17">
      <c r="Q27724" s="30"/>
    </row>
    <row r="27725" spans="17:17">
      <c r="Q27725" s="30"/>
    </row>
    <row r="27726" spans="17:17">
      <c r="Q27726" s="30"/>
    </row>
    <row r="27727" spans="17:17">
      <c r="Q27727" s="30"/>
    </row>
    <row r="27728" spans="17:17">
      <c r="Q27728" s="30"/>
    </row>
    <row r="27729" spans="17:17">
      <c r="Q27729" s="30"/>
    </row>
    <row r="27730" spans="17:17">
      <c r="Q27730" s="30"/>
    </row>
    <row r="27731" spans="17:17">
      <c r="Q27731" s="30"/>
    </row>
    <row r="27732" spans="17:17">
      <c r="Q27732" s="30"/>
    </row>
    <row r="27733" spans="17:17">
      <c r="Q27733" s="30"/>
    </row>
    <row r="27734" spans="17:17">
      <c r="Q27734" s="30"/>
    </row>
    <row r="27735" spans="17:17">
      <c r="Q27735" s="30"/>
    </row>
    <row r="27736" spans="17:17">
      <c r="Q27736" s="30"/>
    </row>
    <row r="27737" spans="17:17">
      <c r="Q27737" s="30"/>
    </row>
    <row r="27738" spans="17:17">
      <c r="Q27738" s="30"/>
    </row>
    <row r="27739" spans="17:17">
      <c r="Q27739" s="30"/>
    </row>
    <row r="27740" spans="17:17">
      <c r="Q27740" s="30"/>
    </row>
    <row r="27741" spans="17:17">
      <c r="Q27741" s="30"/>
    </row>
    <row r="27742" spans="17:17">
      <c r="Q27742" s="30"/>
    </row>
    <row r="27743" spans="17:17">
      <c r="Q27743" s="30"/>
    </row>
    <row r="27744" spans="17:17">
      <c r="Q27744" s="30"/>
    </row>
    <row r="27745" spans="17:17">
      <c r="Q27745" s="30"/>
    </row>
    <row r="27746" spans="17:17">
      <c r="Q27746" s="30"/>
    </row>
    <row r="27747" spans="17:17">
      <c r="Q27747" s="30"/>
    </row>
    <row r="27748" spans="17:17">
      <c r="Q27748" s="30"/>
    </row>
    <row r="27749" spans="17:17">
      <c r="Q27749" s="30"/>
    </row>
    <row r="27750" spans="17:17">
      <c r="Q27750" s="30"/>
    </row>
    <row r="27751" spans="17:17">
      <c r="Q27751" s="30"/>
    </row>
    <row r="27752" spans="17:17">
      <c r="Q27752" s="30"/>
    </row>
    <row r="27753" spans="17:17">
      <c r="Q27753" s="30"/>
    </row>
    <row r="27754" spans="17:17">
      <c r="Q27754" s="30"/>
    </row>
    <row r="27755" spans="17:17">
      <c r="Q27755" s="30"/>
    </row>
    <row r="27756" spans="17:17">
      <c r="Q27756" s="30"/>
    </row>
    <row r="27757" spans="17:17">
      <c r="Q27757" s="30"/>
    </row>
    <row r="27758" spans="17:17">
      <c r="Q27758" s="30"/>
    </row>
    <row r="27759" spans="17:17">
      <c r="Q27759" s="30"/>
    </row>
    <row r="27760" spans="17:17">
      <c r="Q27760" s="30"/>
    </row>
    <row r="27761" spans="17:17">
      <c r="Q27761" s="30"/>
    </row>
    <row r="27762" spans="17:17">
      <c r="Q27762" s="30"/>
    </row>
    <row r="27763" spans="17:17">
      <c r="Q27763" s="30"/>
    </row>
    <row r="27764" spans="17:17">
      <c r="Q27764" s="30"/>
    </row>
    <row r="27765" spans="17:17">
      <c r="Q27765" s="30"/>
    </row>
    <row r="27766" spans="17:17">
      <c r="Q27766" s="30"/>
    </row>
    <row r="27767" spans="17:17">
      <c r="Q27767" s="30"/>
    </row>
    <row r="27768" spans="17:17">
      <c r="Q27768" s="30"/>
    </row>
    <row r="27769" spans="17:17">
      <c r="Q27769" s="30"/>
    </row>
    <row r="27770" spans="17:17">
      <c r="Q27770" s="30"/>
    </row>
    <row r="27771" spans="17:17">
      <c r="Q27771" s="30"/>
    </row>
    <row r="27772" spans="17:17">
      <c r="Q27772" s="30"/>
    </row>
    <row r="27773" spans="17:17">
      <c r="Q27773" s="30"/>
    </row>
    <row r="27774" spans="17:17">
      <c r="Q27774" s="30"/>
    </row>
    <row r="27775" spans="17:17">
      <c r="Q27775" s="30"/>
    </row>
    <row r="27776" spans="17:17">
      <c r="Q27776" s="30"/>
    </row>
    <row r="27777" spans="17:17">
      <c r="Q27777" s="30"/>
    </row>
    <row r="27778" spans="17:17">
      <c r="Q27778" s="30"/>
    </row>
    <row r="27779" spans="17:17">
      <c r="Q27779" s="30"/>
    </row>
    <row r="27780" spans="17:17">
      <c r="Q27780" s="30"/>
    </row>
    <row r="27781" spans="17:17">
      <c r="Q27781" s="30"/>
    </row>
    <row r="27782" spans="17:17">
      <c r="Q27782" s="30"/>
    </row>
    <row r="27783" spans="17:17">
      <c r="Q27783" s="30"/>
    </row>
    <row r="27784" spans="17:17">
      <c r="Q27784" s="30"/>
    </row>
    <row r="27785" spans="17:17">
      <c r="Q27785" s="30"/>
    </row>
    <row r="27786" spans="17:17">
      <c r="Q27786" s="30"/>
    </row>
    <row r="27787" spans="17:17">
      <c r="Q27787" s="30"/>
    </row>
    <row r="27788" spans="17:17">
      <c r="Q27788" s="30"/>
    </row>
    <row r="27789" spans="17:17">
      <c r="Q27789" s="30"/>
    </row>
    <row r="27790" spans="17:17">
      <c r="Q27790" s="30"/>
    </row>
    <row r="27791" spans="17:17">
      <c r="Q27791" s="30"/>
    </row>
    <row r="27792" spans="17:17">
      <c r="Q27792" s="30"/>
    </row>
    <row r="27793" spans="17:17">
      <c r="Q27793" s="30"/>
    </row>
    <row r="27794" spans="17:17">
      <c r="Q27794" s="30"/>
    </row>
    <row r="27795" spans="17:17">
      <c r="Q27795" s="30"/>
    </row>
    <row r="27796" spans="17:17">
      <c r="Q27796" s="30"/>
    </row>
    <row r="27797" spans="17:17">
      <c r="Q27797" s="30"/>
    </row>
    <row r="27798" spans="17:17">
      <c r="Q27798" s="30"/>
    </row>
    <row r="27799" spans="17:17">
      <c r="Q27799" s="30"/>
    </row>
    <row r="27800" spans="17:17">
      <c r="Q27800" s="30"/>
    </row>
    <row r="27801" spans="17:17">
      <c r="Q27801" s="30"/>
    </row>
    <row r="27802" spans="17:17">
      <c r="Q27802" s="30"/>
    </row>
    <row r="27803" spans="17:17">
      <c r="Q27803" s="30"/>
    </row>
    <row r="27804" spans="17:17">
      <c r="Q27804" s="30"/>
    </row>
    <row r="27805" spans="17:17">
      <c r="Q27805" s="30"/>
    </row>
    <row r="27806" spans="17:17">
      <c r="Q27806" s="30"/>
    </row>
    <row r="27807" spans="17:17">
      <c r="Q27807" s="30"/>
    </row>
    <row r="27808" spans="17:17">
      <c r="Q27808" s="30"/>
    </row>
    <row r="27809" spans="17:17">
      <c r="Q27809" s="30"/>
    </row>
    <row r="27810" spans="17:17">
      <c r="Q27810" s="30"/>
    </row>
    <row r="27811" spans="17:17">
      <c r="Q27811" s="30"/>
    </row>
    <row r="27812" spans="17:17">
      <c r="Q27812" s="30"/>
    </row>
    <row r="27813" spans="17:17">
      <c r="Q27813" s="30"/>
    </row>
    <row r="27814" spans="17:17">
      <c r="Q27814" s="30"/>
    </row>
    <row r="27815" spans="17:17">
      <c r="Q27815" s="30"/>
    </row>
    <row r="27816" spans="17:17">
      <c r="Q27816" s="30"/>
    </row>
    <row r="27817" spans="17:17">
      <c r="Q27817" s="30"/>
    </row>
    <row r="27818" spans="17:17">
      <c r="Q27818" s="30"/>
    </row>
    <row r="27819" spans="17:17">
      <c r="Q27819" s="30"/>
    </row>
    <row r="27820" spans="17:17">
      <c r="Q27820" s="30"/>
    </row>
    <row r="27821" spans="17:17">
      <c r="Q27821" s="30"/>
    </row>
    <row r="27822" spans="17:17">
      <c r="Q27822" s="30"/>
    </row>
    <row r="27823" spans="17:17">
      <c r="Q27823" s="30"/>
    </row>
    <row r="27824" spans="17:17">
      <c r="Q27824" s="30"/>
    </row>
    <row r="27825" spans="17:17">
      <c r="Q27825" s="30"/>
    </row>
    <row r="27826" spans="17:17">
      <c r="Q27826" s="30"/>
    </row>
    <row r="27827" spans="17:17">
      <c r="Q27827" s="30"/>
    </row>
    <row r="27828" spans="17:17">
      <c r="Q27828" s="30"/>
    </row>
    <row r="27829" spans="17:17">
      <c r="Q27829" s="30"/>
    </row>
    <row r="27830" spans="17:17">
      <c r="Q27830" s="30"/>
    </row>
    <row r="27831" spans="17:17">
      <c r="Q27831" s="30"/>
    </row>
    <row r="27832" spans="17:17">
      <c r="Q27832" s="30"/>
    </row>
    <row r="27833" spans="17:17">
      <c r="Q27833" s="30"/>
    </row>
    <row r="27834" spans="17:17">
      <c r="Q27834" s="30"/>
    </row>
    <row r="27835" spans="17:17">
      <c r="Q27835" s="30"/>
    </row>
    <row r="27836" spans="17:17">
      <c r="Q27836" s="30"/>
    </row>
    <row r="27837" spans="17:17">
      <c r="Q27837" s="30"/>
    </row>
    <row r="27838" spans="17:17">
      <c r="Q27838" s="30"/>
    </row>
    <row r="27839" spans="17:17">
      <c r="Q27839" s="30"/>
    </row>
    <row r="27840" spans="17:17">
      <c r="Q27840" s="30"/>
    </row>
    <row r="27841" spans="17:17">
      <c r="Q27841" s="30"/>
    </row>
    <row r="27842" spans="17:17">
      <c r="Q27842" s="30"/>
    </row>
    <row r="27843" spans="17:17">
      <c r="Q27843" s="30"/>
    </row>
    <row r="27844" spans="17:17">
      <c r="Q27844" s="30"/>
    </row>
    <row r="27845" spans="17:17">
      <c r="Q27845" s="30"/>
    </row>
    <row r="27846" spans="17:17">
      <c r="Q27846" s="30"/>
    </row>
    <row r="27847" spans="17:17">
      <c r="Q27847" s="30"/>
    </row>
    <row r="27848" spans="17:17">
      <c r="Q27848" s="30"/>
    </row>
    <row r="27849" spans="17:17">
      <c r="Q27849" s="30"/>
    </row>
    <row r="27850" spans="17:17">
      <c r="Q27850" s="30"/>
    </row>
    <row r="27851" spans="17:17">
      <c r="Q27851" s="30"/>
    </row>
    <row r="27852" spans="17:17">
      <c r="Q27852" s="30"/>
    </row>
    <row r="27853" spans="17:17">
      <c r="Q27853" s="30"/>
    </row>
    <row r="27854" spans="17:17">
      <c r="Q27854" s="30"/>
    </row>
    <row r="27855" spans="17:17">
      <c r="Q27855" s="30"/>
    </row>
    <row r="27856" spans="17:17">
      <c r="Q27856" s="30"/>
    </row>
    <row r="27857" spans="17:17">
      <c r="Q27857" s="30"/>
    </row>
    <row r="27858" spans="17:17">
      <c r="Q27858" s="30"/>
    </row>
    <row r="27859" spans="17:17">
      <c r="Q27859" s="30"/>
    </row>
    <row r="27860" spans="17:17">
      <c r="Q27860" s="30"/>
    </row>
    <row r="27861" spans="17:17">
      <c r="Q27861" s="30"/>
    </row>
    <row r="27862" spans="17:17">
      <c r="Q27862" s="30"/>
    </row>
    <row r="27863" spans="17:17">
      <c r="Q27863" s="30"/>
    </row>
    <row r="27864" spans="17:17">
      <c r="Q27864" s="30"/>
    </row>
    <row r="27865" spans="17:17">
      <c r="Q27865" s="30"/>
    </row>
    <row r="27866" spans="17:17">
      <c r="Q27866" s="30"/>
    </row>
    <row r="27867" spans="17:17">
      <c r="Q27867" s="30"/>
    </row>
    <row r="27868" spans="17:17">
      <c r="Q27868" s="30"/>
    </row>
    <row r="27869" spans="17:17">
      <c r="Q27869" s="30"/>
    </row>
    <row r="27870" spans="17:17">
      <c r="Q27870" s="30"/>
    </row>
    <row r="27871" spans="17:17">
      <c r="Q27871" s="30"/>
    </row>
    <row r="27872" spans="17:17">
      <c r="Q27872" s="30"/>
    </row>
    <row r="27873" spans="17:17">
      <c r="Q27873" s="30"/>
    </row>
    <row r="27874" spans="17:17">
      <c r="Q27874" s="30"/>
    </row>
    <row r="27875" spans="17:17">
      <c r="Q27875" s="30"/>
    </row>
    <row r="27876" spans="17:17">
      <c r="Q27876" s="30"/>
    </row>
    <row r="27877" spans="17:17">
      <c r="Q27877" s="30"/>
    </row>
    <row r="27878" spans="17:17">
      <c r="Q27878" s="30"/>
    </row>
    <row r="27879" spans="17:17">
      <c r="Q27879" s="30"/>
    </row>
    <row r="27880" spans="17:17">
      <c r="Q27880" s="30"/>
    </row>
    <row r="27881" spans="17:17">
      <c r="Q27881" s="30"/>
    </row>
    <row r="27882" spans="17:17">
      <c r="Q27882" s="30"/>
    </row>
    <row r="27883" spans="17:17">
      <c r="Q27883" s="30"/>
    </row>
    <row r="27884" spans="17:17">
      <c r="Q27884" s="30"/>
    </row>
    <row r="27885" spans="17:17">
      <c r="Q27885" s="30"/>
    </row>
    <row r="27886" spans="17:17">
      <c r="Q27886" s="30"/>
    </row>
    <row r="27887" spans="17:17">
      <c r="Q27887" s="30"/>
    </row>
    <row r="27888" spans="17:17">
      <c r="Q27888" s="30"/>
    </row>
    <row r="27889" spans="17:17">
      <c r="Q27889" s="30"/>
    </row>
    <row r="27890" spans="17:17">
      <c r="Q27890" s="30"/>
    </row>
    <row r="27891" spans="17:17">
      <c r="Q27891" s="30"/>
    </row>
    <row r="27892" spans="17:17">
      <c r="Q27892" s="30"/>
    </row>
    <row r="27893" spans="17:17">
      <c r="Q27893" s="30"/>
    </row>
    <row r="27894" spans="17:17">
      <c r="Q27894" s="30"/>
    </row>
    <row r="27895" spans="17:17">
      <c r="Q27895" s="30"/>
    </row>
    <row r="27896" spans="17:17">
      <c r="Q27896" s="30"/>
    </row>
    <row r="27897" spans="17:17">
      <c r="Q27897" s="30"/>
    </row>
    <row r="27898" spans="17:17">
      <c r="Q27898" s="30"/>
    </row>
    <row r="27899" spans="17:17">
      <c r="Q27899" s="30"/>
    </row>
    <row r="27900" spans="17:17">
      <c r="Q27900" s="30"/>
    </row>
    <row r="27901" spans="17:17">
      <c r="Q27901" s="30"/>
    </row>
    <row r="27902" spans="17:17">
      <c r="Q27902" s="30"/>
    </row>
    <row r="27903" spans="17:17">
      <c r="Q27903" s="30"/>
    </row>
    <row r="27904" spans="17:17">
      <c r="Q27904" s="30"/>
    </row>
    <row r="27905" spans="17:17">
      <c r="Q27905" s="30"/>
    </row>
    <row r="27906" spans="17:17">
      <c r="Q27906" s="30"/>
    </row>
    <row r="27907" spans="17:17">
      <c r="Q27907" s="30"/>
    </row>
    <row r="27908" spans="17:17">
      <c r="Q27908" s="30"/>
    </row>
    <row r="27909" spans="17:17">
      <c r="Q27909" s="30"/>
    </row>
    <row r="27910" spans="17:17">
      <c r="Q27910" s="30"/>
    </row>
    <row r="27911" spans="17:17">
      <c r="Q27911" s="30"/>
    </row>
    <row r="27912" spans="17:17">
      <c r="Q27912" s="30"/>
    </row>
    <row r="27913" spans="17:17">
      <c r="Q27913" s="30"/>
    </row>
    <row r="27914" spans="17:17">
      <c r="Q27914" s="30"/>
    </row>
    <row r="27915" spans="17:17">
      <c r="Q27915" s="30"/>
    </row>
    <row r="27916" spans="17:17">
      <c r="Q27916" s="30"/>
    </row>
    <row r="27917" spans="17:17">
      <c r="Q27917" s="30"/>
    </row>
    <row r="27918" spans="17:17">
      <c r="Q27918" s="30"/>
    </row>
    <row r="27919" spans="17:17">
      <c r="Q27919" s="30"/>
    </row>
    <row r="27920" spans="17:17">
      <c r="Q27920" s="30"/>
    </row>
    <row r="27921" spans="17:17">
      <c r="Q27921" s="30"/>
    </row>
    <row r="27922" spans="17:17">
      <c r="Q27922" s="30"/>
    </row>
    <row r="27923" spans="17:17">
      <c r="Q27923" s="30"/>
    </row>
    <row r="27924" spans="17:17">
      <c r="Q27924" s="30"/>
    </row>
    <row r="27925" spans="17:17">
      <c r="Q27925" s="30"/>
    </row>
    <row r="27926" spans="17:17">
      <c r="Q27926" s="30"/>
    </row>
    <row r="27927" spans="17:17">
      <c r="Q27927" s="30"/>
    </row>
    <row r="27928" spans="17:17">
      <c r="Q27928" s="30"/>
    </row>
    <row r="27929" spans="17:17">
      <c r="Q27929" s="30"/>
    </row>
    <row r="27930" spans="17:17">
      <c r="Q27930" s="30"/>
    </row>
    <row r="27931" spans="17:17">
      <c r="Q27931" s="30"/>
    </row>
    <row r="27932" spans="17:17">
      <c r="Q27932" s="30"/>
    </row>
    <row r="27933" spans="17:17">
      <c r="Q27933" s="30"/>
    </row>
    <row r="27934" spans="17:17">
      <c r="Q27934" s="30"/>
    </row>
    <row r="27935" spans="17:17">
      <c r="Q27935" s="30"/>
    </row>
    <row r="27936" spans="17:17">
      <c r="Q27936" s="30"/>
    </row>
    <row r="27937" spans="17:17">
      <c r="Q27937" s="30"/>
    </row>
    <row r="27938" spans="17:17">
      <c r="Q27938" s="30"/>
    </row>
    <row r="27939" spans="17:17">
      <c r="Q27939" s="30"/>
    </row>
    <row r="27940" spans="17:17">
      <c r="Q27940" s="30"/>
    </row>
    <row r="27941" spans="17:17">
      <c r="Q27941" s="30"/>
    </row>
    <row r="27942" spans="17:17">
      <c r="Q27942" s="30"/>
    </row>
    <row r="27943" spans="17:17">
      <c r="Q27943" s="30"/>
    </row>
    <row r="27944" spans="17:17">
      <c r="Q27944" s="30"/>
    </row>
    <row r="27945" spans="17:17">
      <c r="Q27945" s="30"/>
    </row>
    <row r="27946" spans="17:17">
      <c r="Q27946" s="30"/>
    </row>
    <row r="27947" spans="17:17">
      <c r="Q27947" s="30"/>
    </row>
    <row r="27948" spans="17:17">
      <c r="Q27948" s="30"/>
    </row>
    <row r="27949" spans="17:17">
      <c r="Q27949" s="30"/>
    </row>
    <row r="27950" spans="17:17">
      <c r="Q27950" s="30"/>
    </row>
    <row r="27951" spans="17:17">
      <c r="Q27951" s="30"/>
    </row>
    <row r="27952" spans="17:17">
      <c r="Q27952" s="30"/>
    </row>
    <row r="27953" spans="17:17">
      <c r="Q27953" s="30"/>
    </row>
    <row r="27954" spans="17:17">
      <c r="Q27954" s="30"/>
    </row>
    <row r="27955" spans="17:17">
      <c r="Q27955" s="30"/>
    </row>
    <row r="27956" spans="17:17">
      <c r="Q27956" s="30"/>
    </row>
    <row r="27957" spans="17:17">
      <c r="Q27957" s="30"/>
    </row>
    <row r="27958" spans="17:17">
      <c r="Q27958" s="30"/>
    </row>
    <row r="27959" spans="17:17">
      <c r="Q27959" s="30"/>
    </row>
    <row r="27960" spans="17:17">
      <c r="Q27960" s="30"/>
    </row>
    <row r="27961" spans="17:17">
      <c r="Q27961" s="30"/>
    </row>
    <row r="27962" spans="17:17">
      <c r="Q27962" s="30"/>
    </row>
    <row r="27963" spans="17:17">
      <c r="Q27963" s="30"/>
    </row>
    <row r="27964" spans="17:17">
      <c r="Q27964" s="30"/>
    </row>
    <row r="27965" spans="17:17">
      <c r="Q27965" s="30"/>
    </row>
    <row r="27966" spans="17:17">
      <c r="Q27966" s="30"/>
    </row>
    <row r="27967" spans="17:17">
      <c r="Q27967" s="30"/>
    </row>
    <row r="27968" spans="17:17">
      <c r="Q27968" s="30"/>
    </row>
    <row r="27969" spans="17:17">
      <c r="Q27969" s="30"/>
    </row>
    <row r="27970" spans="17:17">
      <c r="Q27970" s="30"/>
    </row>
    <row r="27971" spans="17:17">
      <c r="Q27971" s="30"/>
    </row>
    <row r="27972" spans="17:17">
      <c r="Q27972" s="30"/>
    </row>
    <row r="27973" spans="17:17">
      <c r="Q27973" s="30"/>
    </row>
    <row r="27974" spans="17:17">
      <c r="Q27974" s="30"/>
    </row>
    <row r="27975" spans="17:17">
      <c r="Q27975" s="30"/>
    </row>
    <row r="27976" spans="17:17">
      <c r="Q27976" s="30"/>
    </row>
    <row r="27977" spans="17:17">
      <c r="Q27977" s="30"/>
    </row>
    <row r="27978" spans="17:17">
      <c r="Q27978" s="30"/>
    </row>
    <row r="27979" spans="17:17">
      <c r="Q27979" s="30"/>
    </row>
    <row r="27980" spans="17:17">
      <c r="Q27980" s="30"/>
    </row>
    <row r="27981" spans="17:17">
      <c r="Q27981" s="30"/>
    </row>
    <row r="27982" spans="17:17">
      <c r="Q27982" s="30"/>
    </row>
    <row r="27983" spans="17:17">
      <c r="Q27983" s="30"/>
    </row>
    <row r="27984" spans="17:17">
      <c r="Q27984" s="30"/>
    </row>
    <row r="27985" spans="17:17">
      <c r="Q27985" s="30"/>
    </row>
    <row r="27986" spans="17:17">
      <c r="Q27986" s="30"/>
    </row>
    <row r="27987" spans="17:17">
      <c r="Q27987" s="30"/>
    </row>
    <row r="27988" spans="17:17">
      <c r="Q27988" s="30"/>
    </row>
    <row r="27989" spans="17:17">
      <c r="Q27989" s="30"/>
    </row>
    <row r="27990" spans="17:17">
      <c r="Q27990" s="30"/>
    </row>
    <row r="27991" spans="17:17">
      <c r="Q27991" s="30"/>
    </row>
    <row r="27992" spans="17:17">
      <c r="Q27992" s="30"/>
    </row>
    <row r="27993" spans="17:17">
      <c r="Q27993" s="30"/>
    </row>
    <row r="27994" spans="17:17">
      <c r="Q27994" s="30"/>
    </row>
    <row r="27995" spans="17:17">
      <c r="Q27995" s="30"/>
    </row>
    <row r="27996" spans="17:17">
      <c r="Q27996" s="30"/>
    </row>
    <row r="27997" spans="17:17">
      <c r="Q27997" s="30"/>
    </row>
    <row r="27998" spans="17:17">
      <c r="Q27998" s="30"/>
    </row>
    <row r="27999" spans="17:17">
      <c r="Q27999" s="30"/>
    </row>
    <row r="28000" spans="17:17">
      <c r="Q28000" s="30"/>
    </row>
    <row r="28001" spans="17:17">
      <c r="Q28001" s="30"/>
    </row>
    <row r="28002" spans="17:17">
      <c r="Q28002" s="30"/>
    </row>
    <row r="28003" spans="17:17">
      <c r="Q28003" s="30"/>
    </row>
    <row r="28004" spans="17:17">
      <c r="Q28004" s="30"/>
    </row>
    <row r="28005" spans="17:17">
      <c r="Q28005" s="30"/>
    </row>
    <row r="28006" spans="17:17">
      <c r="Q28006" s="30"/>
    </row>
    <row r="28007" spans="17:17">
      <c r="Q28007" s="30"/>
    </row>
    <row r="28008" spans="17:17">
      <c r="Q28008" s="30"/>
    </row>
    <row r="28009" spans="17:17">
      <c r="Q28009" s="30"/>
    </row>
    <row r="28010" spans="17:17">
      <c r="Q28010" s="30"/>
    </row>
    <row r="28011" spans="17:17">
      <c r="Q28011" s="30"/>
    </row>
    <row r="28012" spans="17:17">
      <c r="Q28012" s="30"/>
    </row>
    <row r="28013" spans="17:17">
      <c r="Q28013" s="30"/>
    </row>
    <row r="28014" spans="17:17">
      <c r="Q28014" s="30"/>
    </row>
    <row r="28015" spans="17:17">
      <c r="Q28015" s="30"/>
    </row>
    <row r="28016" spans="17:17">
      <c r="Q28016" s="30"/>
    </row>
    <row r="28017" spans="17:17">
      <c r="Q28017" s="30"/>
    </row>
    <row r="28018" spans="17:17">
      <c r="Q28018" s="30"/>
    </row>
    <row r="28019" spans="17:17">
      <c r="Q28019" s="30"/>
    </row>
    <row r="28020" spans="17:17">
      <c r="Q28020" s="30"/>
    </row>
    <row r="28021" spans="17:17">
      <c r="Q28021" s="30"/>
    </row>
    <row r="28022" spans="17:17">
      <c r="Q28022" s="30"/>
    </row>
    <row r="28023" spans="17:17">
      <c r="Q28023" s="30"/>
    </row>
    <row r="28024" spans="17:17">
      <c r="Q28024" s="30"/>
    </row>
    <row r="28025" spans="17:17">
      <c r="Q28025" s="30"/>
    </row>
    <row r="28026" spans="17:17">
      <c r="Q28026" s="30"/>
    </row>
    <row r="28027" spans="17:17">
      <c r="Q28027" s="30"/>
    </row>
    <row r="28028" spans="17:17">
      <c r="Q28028" s="30"/>
    </row>
    <row r="28029" spans="17:17">
      <c r="Q28029" s="30"/>
    </row>
    <row r="28030" spans="17:17">
      <c r="Q28030" s="30"/>
    </row>
    <row r="28031" spans="17:17">
      <c r="Q28031" s="30"/>
    </row>
    <row r="28032" spans="17:17">
      <c r="Q28032" s="30"/>
    </row>
    <row r="28033" spans="17:17">
      <c r="Q28033" s="30"/>
    </row>
    <row r="28034" spans="17:17">
      <c r="Q28034" s="30"/>
    </row>
    <row r="28035" spans="17:17">
      <c r="Q28035" s="30"/>
    </row>
    <row r="28036" spans="17:17">
      <c r="Q28036" s="30"/>
    </row>
    <row r="28037" spans="17:17">
      <c r="Q28037" s="30"/>
    </row>
    <row r="28038" spans="17:17">
      <c r="Q28038" s="30"/>
    </row>
    <row r="28039" spans="17:17">
      <c r="Q28039" s="30"/>
    </row>
    <row r="28040" spans="17:17">
      <c r="Q28040" s="30"/>
    </row>
    <row r="28041" spans="17:17">
      <c r="Q28041" s="30"/>
    </row>
    <row r="28042" spans="17:17">
      <c r="Q28042" s="30"/>
    </row>
    <row r="28043" spans="17:17">
      <c r="Q28043" s="30"/>
    </row>
    <row r="28044" spans="17:17">
      <c r="Q28044" s="30"/>
    </row>
    <row r="28045" spans="17:17">
      <c r="Q28045" s="30"/>
    </row>
    <row r="28046" spans="17:17">
      <c r="Q28046" s="30"/>
    </row>
    <row r="28047" spans="17:17">
      <c r="Q28047" s="30"/>
    </row>
    <row r="28048" spans="17:17">
      <c r="Q28048" s="30"/>
    </row>
    <row r="28049" spans="17:17">
      <c r="Q28049" s="30"/>
    </row>
    <row r="28050" spans="17:17">
      <c r="Q28050" s="30"/>
    </row>
    <row r="28051" spans="17:17">
      <c r="Q28051" s="30"/>
    </row>
    <row r="28052" spans="17:17">
      <c r="Q28052" s="30"/>
    </row>
    <row r="28053" spans="17:17">
      <c r="Q28053" s="30"/>
    </row>
    <row r="28054" spans="17:17">
      <c r="Q28054" s="30"/>
    </row>
    <row r="28055" spans="17:17">
      <c r="Q28055" s="30"/>
    </row>
    <row r="28056" spans="17:17">
      <c r="Q28056" s="30"/>
    </row>
    <row r="28057" spans="17:17">
      <c r="Q28057" s="30"/>
    </row>
    <row r="28058" spans="17:17">
      <c r="Q28058" s="30"/>
    </row>
    <row r="28059" spans="17:17">
      <c r="Q28059" s="30"/>
    </row>
    <row r="28060" spans="17:17">
      <c r="Q28060" s="30"/>
    </row>
    <row r="28061" spans="17:17">
      <c r="Q28061" s="30"/>
    </row>
    <row r="28062" spans="17:17">
      <c r="Q28062" s="30"/>
    </row>
    <row r="28063" spans="17:17">
      <c r="Q28063" s="30"/>
    </row>
    <row r="28064" spans="17:17">
      <c r="Q28064" s="30"/>
    </row>
    <row r="28065" spans="17:17">
      <c r="Q28065" s="30"/>
    </row>
    <row r="28066" spans="17:17">
      <c r="Q28066" s="30"/>
    </row>
    <row r="28067" spans="17:17">
      <c r="Q28067" s="30"/>
    </row>
    <row r="28068" spans="17:17">
      <c r="Q28068" s="30"/>
    </row>
    <row r="28069" spans="17:17">
      <c r="Q28069" s="30"/>
    </row>
    <row r="28070" spans="17:17">
      <c r="Q28070" s="30"/>
    </row>
    <row r="28071" spans="17:17">
      <c r="Q28071" s="30"/>
    </row>
    <row r="28072" spans="17:17">
      <c r="Q28072" s="30"/>
    </row>
    <row r="28073" spans="17:17">
      <c r="Q28073" s="30"/>
    </row>
    <row r="28074" spans="17:17">
      <c r="Q28074" s="30"/>
    </row>
    <row r="28075" spans="17:17">
      <c r="Q28075" s="30"/>
    </row>
    <row r="28076" spans="17:17">
      <c r="Q28076" s="30"/>
    </row>
    <row r="28077" spans="17:17">
      <c r="Q28077" s="30"/>
    </row>
    <row r="28078" spans="17:17">
      <c r="Q28078" s="30"/>
    </row>
    <row r="28079" spans="17:17">
      <c r="Q28079" s="30"/>
    </row>
    <row r="28080" spans="17:17">
      <c r="Q28080" s="30"/>
    </row>
    <row r="28081" spans="17:17">
      <c r="Q28081" s="30"/>
    </row>
    <row r="28082" spans="17:17">
      <c r="Q28082" s="30"/>
    </row>
    <row r="28083" spans="17:17">
      <c r="Q28083" s="30"/>
    </row>
    <row r="28084" spans="17:17">
      <c r="Q28084" s="30"/>
    </row>
    <row r="28085" spans="17:17">
      <c r="Q28085" s="30"/>
    </row>
    <row r="28086" spans="17:17">
      <c r="Q28086" s="30"/>
    </row>
    <row r="28087" spans="17:17">
      <c r="Q28087" s="30"/>
    </row>
    <row r="28088" spans="17:17">
      <c r="Q28088" s="30"/>
    </row>
    <row r="28089" spans="17:17">
      <c r="Q28089" s="30"/>
    </row>
    <row r="28090" spans="17:17">
      <c r="Q28090" s="30"/>
    </row>
    <row r="28091" spans="17:17">
      <c r="Q28091" s="30"/>
    </row>
    <row r="28092" spans="17:17">
      <c r="Q28092" s="30"/>
    </row>
    <row r="28093" spans="17:17">
      <c r="Q28093" s="30"/>
    </row>
    <row r="28094" spans="17:17">
      <c r="Q28094" s="30"/>
    </row>
    <row r="28095" spans="17:17">
      <c r="Q28095" s="30"/>
    </row>
    <row r="28096" spans="17:17">
      <c r="Q28096" s="30"/>
    </row>
    <row r="28097" spans="17:17">
      <c r="Q28097" s="30"/>
    </row>
    <row r="28098" spans="17:17">
      <c r="Q28098" s="30"/>
    </row>
    <row r="28099" spans="17:17">
      <c r="Q28099" s="30"/>
    </row>
    <row r="28100" spans="17:17">
      <c r="Q28100" s="30"/>
    </row>
    <row r="28101" spans="17:17">
      <c r="Q28101" s="30"/>
    </row>
    <row r="28102" spans="17:17">
      <c r="Q28102" s="30"/>
    </row>
    <row r="28103" spans="17:17">
      <c r="Q28103" s="30"/>
    </row>
    <row r="28104" spans="17:17">
      <c r="Q28104" s="30"/>
    </row>
    <row r="28105" spans="17:17">
      <c r="Q28105" s="30"/>
    </row>
    <row r="28106" spans="17:17">
      <c r="Q28106" s="30"/>
    </row>
    <row r="28107" spans="17:17">
      <c r="Q28107" s="30"/>
    </row>
    <row r="28108" spans="17:17">
      <c r="Q28108" s="30"/>
    </row>
    <row r="28109" spans="17:17">
      <c r="Q28109" s="30"/>
    </row>
    <row r="28110" spans="17:17">
      <c r="Q28110" s="30"/>
    </row>
    <row r="28111" spans="17:17">
      <c r="Q28111" s="30"/>
    </row>
    <row r="28112" spans="17:17">
      <c r="Q28112" s="30"/>
    </row>
    <row r="28113" spans="17:17">
      <c r="Q28113" s="30"/>
    </row>
    <row r="28114" spans="17:17">
      <c r="Q28114" s="30"/>
    </row>
    <row r="28115" spans="17:17">
      <c r="Q28115" s="30"/>
    </row>
    <row r="28116" spans="17:17">
      <c r="Q28116" s="30"/>
    </row>
    <row r="28117" spans="17:17">
      <c r="Q28117" s="30"/>
    </row>
    <row r="28118" spans="17:17">
      <c r="Q28118" s="30"/>
    </row>
    <row r="28119" spans="17:17">
      <c r="Q28119" s="30"/>
    </row>
    <row r="28120" spans="17:17">
      <c r="Q28120" s="30"/>
    </row>
    <row r="28121" spans="17:17">
      <c r="Q28121" s="30"/>
    </row>
    <row r="28122" spans="17:17">
      <c r="Q28122" s="30"/>
    </row>
    <row r="28123" spans="17:17">
      <c r="Q28123" s="30"/>
    </row>
    <row r="28124" spans="17:17">
      <c r="Q28124" s="30"/>
    </row>
    <row r="28125" spans="17:17">
      <c r="Q28125" s="30"/>
    </row>
    <row r="28126" spans="17:17">
      <c r="Q28126" s="30"/>
    </row>
    <row r="28127" spans="17:17">
      <c r="Q28127" s="30"/>
    </row>
    <row r="28128" spans="17:17">
      <c r="Q28128" s="30"/>
    </row>
    <row r="28129" spans="17:17">
      <c r="Q28129" s="30"/>
    </row>
    <row r="28130" spans="17:17">
      <c r="Q28130" s="30"/>
    </row>
    <row r="28131" spans="17:17">
      <c r="Q28131" s="30"/>
    </row>
    <row r="28132" spans="17:17">
      <c r="Q28132" s="30"/>
    </row>
    <row r="28133" spans="17:17">
      <c r="Q28133" s="30"/>
    </row>
    <row r="28134" spans="17:17">
      <c r="Q28134" s="30"/>
    </row>
    <row r="28135" spans="17:17">
      <c r="Q28135" s="30"/>
    </row>
    <row r="28136" spans="17:17">
      <c r="Q28136" s="30"/>
    </row>
    <row r="28137" spans="17:17">
      <c r="Q28137" s="30"/>
    </row>
    <row r="28138" spans="17:17">
      <c r="Q28138" s="30"/>
    </row>
    <row r="28139" spans="17:17">
      <c r="Q28139" s="30"/>
    </row>
    <row r="28140" spans="17:17">
      <c r="Q28140" s="30"/>
    </row>
    <row r="28141" spans="17:17">
      <c r="Q28141" s="30"/>
    </row>
    <row r="28142" spans="17:17">
      <c r="Q28142" s="30"/>
    </row>
    <row r="28143" spans="17:17">
      <c r="Q28143" s="30"/>
    </row>
    <row r="28144" spans="17:17">
      <c r="Q28144" s="30"/>
    </row>
    <row r="28145" spans="17:17">
      <c r="Q28145" s="30"/>
    </row>
    <row r="28146" spans="17:17">
      <c r="Q28146" s="30"/>
    </row>
    <row r="28147" spans="17:17">
      <c r="Q28147" s="30"/>
    </row>
    <row r="28148" spans="17:17">
      <c r="Q28148" s="30"/>
    </row>
    <row r="28149" spans="17:17">
      <c r="Q28149" s="30"/>
    </row>
    <row r="28150" spans="17:17">
      <c r="Q28150" s="30"/>
    </row>
    <row r="28151" spans="17:17">
      <c r="Q28151" s="30"/>
    </row>
    <row r="28152" spans="17:17">
      <c r="Q28152" s="30"/>
    </row>
    <row r="28153" spans="17:17">
      <c r="Q28153" s="30"/>
    </row>
    <row r="28154" spans="17:17">
      <c r="Q28154" s="30"/>
    </row>
    <row r="28155" spans="17:17">
      <c r="Q28155" s="30"/>
    </row>
    <row r="28156" spans="17:17">
      <c r="Q28156" s="30"/>
    </row>
    <row r="28157" spans="17:17">
      <c r="Q28157" s="30"/>
    </row>
    <row r="28158" spans="17:17">
      <c r="Q28158" s="30"/>
    </row>
    <row r="28159" spans="17:17">
      <c r="Q28159" s="30"/>
    </row>
    <row r="28160" spans="17:17">
      <c r="Q28160" s="30"/>
    </row>
    <row r="28161" spans="17:17">
      <c r="Q28161" s="30"/>
    </row>
    <row r="28162" spans="17:17">
      <c r="Q28162" s="30"/>
    </row>
    <row r="28163" spans="17:17">
      <c r="Q28163" s="30"/>
    </row>
    <row r="28164" spans="17:17">
      <c r="Q28164" s="30"/>
    </row>
    <row r="28165" spans="17:17">
      <c r="Q28165" s="30"/>
    </row>
    <row r="28166" spans="17:17">
      <c r="Q28166" s="30"/>
    </row>
    <row r="28167" spans="17:17">
      <c r="Q28167" s="30"/>
    </row>
    <row r="28168" spans="17:17">
      <c r="Q28168" s="30"/>
    </row>
    <row r="28169" spans="17:17">
      <c r="Q28169" s="30"/>
    </row>
    <row r="28170" spans="17:17">
      <c r="Q28170" s="30"/>
    </row>
    <row r="28171" spans="17:17">
      <c r="Q28171" s="30"/>
    </row>
    <row r="28172" spans="17:17">
      <c r="Q28172" s="30"/>
    </row>
    <row r="28173" spans="17:17">
      <c r="Q28173" s="30"/>
    </row>
    <row r="28174" spans="17:17">
      <c r="Q28174" s="30"/>
    </row>
    <row r="28175" spans="17:17">
      <c r="Q28175" s="30"/>
    </row>
    <row r="28176" spans="17:17">
      <c r="Q28176" s="30"/>
    </row>
    <row r="28177" spans="17:17">
      <c r="Q28177" s="30"/>
    </row>
    <row r="28178" spans="17:17">
      <c r="Q28178" s="30"/>
    </row>
    <row r="28179" spans="17:17">
      <c r="Q28179" s="30"/>
    </row>
    <row r="28180" spans="17:17">
      <c r="Q28180" s="30"/>
    </row>
    <row r="28181" spans="17:17">
      <c r="Q28181" s="30"/>
    </row>
    <row r="28182" spans="17:17">
      <c r="Q28182" s="30"/>
    </row>
    <row r="28183" spans="17:17">
      <c r="Q28183" s="30"/>
    </row>
    <row r="28184" spans="17:17">
      <c r="Q28184" s="30"/>
    </row>
    <row r="28185" spans="17:17">
      <c r="Q28185" s="30"/>
    </row>
    <row r="28186" spans="17:17">
      <c r="Q28186" s="30"/>
    </row>
    <row r="28187" spans="17:17">
      <c r="Q28187" s="30"/>
    </row>
    <row r="28188" spans="17:17">
      <c r="Q28188" s="30"/>
    </row>
    <row r="28189" spans="17:17">
      <c r="Q28189" s="30"/>
    </row>
    <row r="28190" spans="17:17">
      <c r="Q28190" s="30"/>
    </row>
    <row r="28191" spans="17:17">
      <c r="Q28191" s="30"/>
    </row>
    <row r="28192" spans="17:17">
      <c r="Q28192" s="30"/>
    </row>
    <row r="28193" spans="17:17">
      <c r="Q28193" s="30"/>
    </row>
    <row r="28194" spans="17:17">
      <c r="Q28194" s="30"/>
    </row>
    <row r="28195" spans="17:17">
      <c r="Q28195" s="30"/>
    </row>
    <row r="28196" spans="17:17">
      <c r="Q28196" s="30"/>
    </row>
    <row r="28197" spans="17:17">
      <c r="Q28197" s="30"/>
    </row>
    <row r="28198" spans="17:17">
      <c r="Q28198" s="30"/>
    </row>
    <row r="28199" spans="17:17">
      <c r="Q28199" s="30"/>
    </row>
    <row r="28200" spans="17:17">
      <c r="Q28200" s="30"/>
    </row>
    <row r="28201" spans="17:17">
      <c r="Q28201" s="30"/>
    </row>
    <row r="28202" spans="17:17">
      <c r="Q28202" s="30"/>
    </row>
    <row r="28203" spans="17:17">
      <c r="Q28203" s="30"/>
    </row>
    <row r="28204" spans="17:17">
      <c r="Q28204" s="30"/>
    </row>
    <row r="28205" spans="17:17">
      <c r="Q28205" s="30"/>
    </row>
    <row r="28206" spans="17:17">
      <c r="Q28206" s="30"/>
    </row>
    <row r="28207" spans="17:17">
      <c r="Q28207" s="30"/>
    </row>
    <row r="28208" spans="17:17">
      <c r="Q28208" s="30"/>
    </row>
    <row r="28209" spans="17:17">
      <c r="Q28209" s="30"/>
    </row>
    <row r="28210" spans="17:17">
      <c r="Q28210" s="30"/>
    </row>
    <row r="28211" spans="17:17">
      <c r="Q28211" s="30"/>
    </row>
    <row r="28212" spans="17:17">
      <c r="Q28212" s="30"/>
    </row>
    <row r="28213" spans="17:17">
      <c r="Q28213" s="30"/>
    </row>
    <row r="28214" spans="17:17">
      <c r="Q28214" s="30"/>
    </row>
    <row r="28215" spans="17:17">
      <c r="Q28215" s="30"/>
    </row>
    <row r="28216" spans="17:17">
      <c r="Q28216" s="30"/>
    </row>
    <row r="28217" spans="17:17">
      <c r="Q28217" s="30"/>
    </row>
    <row r="28218" spans="17:17">
      <c r="Q28218" s="30"/>
    </row>
    <row r="28219" spans="17:17">
      <c r="Q28219" s="30"/>
    </row>
    <row r="28220" spans="17:17">
      <c r="Q28220" s="30"/>
    </row>
    <row r="28221" spans="17:17">
      <c r="Q28221" s="30"/>
    </row>
    <row r="28222" spans="17:17">
      <c r="Q28222" s="30"/>
    </row>
    <row r="28223" spans="17:17">
      <c r="Q28223" s="30"/>
    </row>
    <row r="28224" spans="17:17">
      <c r="Q28224" s="30"/>
    </row>
    <row r="28225" spans="17:17">
      <c r="Q28225" s="30"/>
    </row>
    <row r="28226" spans="17:17">
      <c r="Q28226" s="30"/>
    </row>
    <row r="28227" spans="17:17">
      <c r="Q28227" s="30"/>
    </row>
    <row r="28228" spans="17:17">
      <c r="Q28228" s="30"/>
    </row>
    <row r="28229" spans="17:17">
      <c r="Q28229" s="30"/>
    </row>
    <row r="28230" spans="17:17">
      <c r="Q28230" s="30"/>
    </row>
    <row r="28231" spans="17:17">
      <c r="Q28231" s="30"/>
    </row>
    <row r="28232" spans="17:17">
      <c r="Q28232" s="30"/>
    </row>
    <row r="28233" spans="17:17">
      <c r="Q28233" s="30"/>
    </row>
    <row r="28234" spans="17:17">
      <c r="Q28234" s="30"/>
    </row>
    <row r="28235" spans="17:17">
      <c r="Q28235" s="30"/>
    </row>
    <row r="28236" spans="17:17">
      <c r="Q28236" s="30"/>
    </row>
    <row r="28237" spans="17:17">
      <c r="Q28237" s="30"/>
    </row>
    <row r="28238" spans="17:17">
      <c r="Q28238" s="30"/>
    </row>
    <row r="28239" spans="17:17">
      <c r="Q28239" s="30"/>
    </row>
    <row r="28240" spans="17:17">
      <c r="Q28240" s="30"/>
    </row>
    <row r="28241" spans="17:17">
      <c r="Q28241" s="30"/>
    </row>
    <row r="28242" spans="17:17">
      <c r="Q28242" s="30"/>
    </row>
    <row r="28243" spans="17:17">
      <c r="Q28243" s="30"/>
    </row>
    <row r="28244" spans="17:17">
      <c r="Q28244" s="30"/>
    </row>
    <row r="28245" spans="17:17">
      <c r="Q28245" s="30"/>
    </row>
    <row r="28246" spans="17:17">
      <c r="Q28246" s="30"/>
    </row>
    <row r="28247" spans="17:17">
      <c r="Q28247" s="30"/>
    </row>
    <row r="28248" spans="17:17">
      <c r="Q28248" s="30"/>
    </row>
    <row r="28249" spans="17:17">
      <c r="Q28249" s="30"/>
    </row>
    <row r="28250" spans="17:17">
      <c r="Q28250" s="30"/>
    </row>
    <row r="28251" spans="17:17">
      <c r="Q28251" s="30"/>
    </row>
    <row r="28252" spans="17:17">
      <c r="Q28252" s="30"/>
    </row>
    <row r="28253" spans="17:17">
      <c r="Q28253" s="30"/>
    </row>
    <row r="28254" spans="17:17">
      <c r="Q28254" s="30"/>
    </row>
    <row r="28255" spans="17:17">
      <c r="Q28255" s="30"/>
    </row>
    <row r="28256" spans="17:17">
      <c r="Q28256" s="30"/>
    </row>
    <row r="28257" spans="17:17">
      <c r="Q28257" s="30"/>
    </row>
    <row r="28258" spans="17:17">
      <c r="Q28258" s="30"/>
    </row>
    <row r="28259" spans="17:17">
      <c r="Q28259" s="30"/>
    </row>
    <row r="28260" spans="17:17">
      <c r="Q28260" s="30"/>
    </row>
    <row r="28261" spans="17:17">
      <c r="Q28261" s="30"/>
    </row>
    <row r="28262" spans="17:17">
      <c r="Q28262" s="30"/>
    </row>
    <row r="28263" spans="17:17">
      <c r="Q28263" s="30"/>
    </row>
    <row r="28264" spans="17:17">
      <c r="Q28264" s="30"/>
    </row>
    <row r="28265" spans="17:17">
      <c r="Q28265" s="30"/>
    </row>
    <row r="28266" spans="17:17">
      <c r="Q28266" s="30"/>
    </row>
    <row r="28267" spans="17:17">
      <c r="Q28267" s="30"/>
    </row>
    <row r="28268" spans="17:17">
      <c r="Q28268" s="30"/>
    </row>
    <row r="28269" spans="17:17">
      <c r="Q28269" s="30"/>
    </row>
    <row r="28270" spans="17:17">
      <c r="Q28270" s="30"/>
    </row>
    <row r="28271" spans="17:17">
      <c r="Q28271" s="30"/>
    </row>
    <row r="28272" spans="17:17">
      <c r="Q28272" s="30"/>
    </row>
    <row r="28273" spans="17:17">
      <c r="Q28273" s="30"/>
    </row>
    <row r="28274" spans="17:17">
      <c r="Q28274" s="30"/>
    </row>
    <row r="28275" spans="17:17">
      <c r="Q28275" s="30"/>
    </row>
    <row r="28276" spans="17:17">
      <c r="Q28276" s="30"/>
    </row>
    <row r="28277" spans="17:17">
      <c r="Q28277" s="30"/>
    </row>
    <row r="28278" spans="17:17">
      <c r="Q28278" s="30"/>
    </row>
    <row r="28279" spans="17:17">
      <c r="Q28279" s="30"/>
    </row>
    <row r="28280" spans="17:17">
      <c r="Q28280" s="30"/>
    </row>
    <row r="28281" spans="17:17">
      <c r="Q28281" s="30"/>
    </row>
    <row r="28282" spans="17:17">
      <c r="Q28282" s="30"/>
    </row>
    <row r="28283" spans="17:17">
      <c r="Q28283" s="30"/>
    </row>
    <row r="28284" spans="17:17">
      <c r="Q28284" s="30"/>
    </row>
    <row r="28285" spans="17:17">
      <c r="Q28285" s="30"/>
    </row>
    <row r="28286" spans="17:17">
      <c r="Q28286" s="30"/>
    </row>
    <row r="28287" spans="17:17">
      <c r="Q28287" s="30"/>
    </row>
    <row r="28288" spans="17:17">
      <c r="Q28288" s="30"/>
    </row>
    <row r="28289" spans="17:17">
      <c r="Q28289" s="30"/>
    </row>
    <row r="28290" spans="17:17">
      <c r="Q28290" s="30"/>
    </row>
    <row r="28291" spans="17:17">
      <c r="Q28291" s="30"/>
    </row>
    <row r="28292" spans="17:17">
      <c r="Q28292" s="30"/>
    </row>
    <row r="28293" spans="17:17">
      <c r="Q28293" s="30"/>
    </row>
    <row r="28294" spans="17:17">
      <c r="Q28294" s="30"/>
    </row>
    <row r="28295" spans="17:17">
      <c r="Q28295" s="30"/>
    </row>
    <row r="28296" spans="17:17">
      <c r="Q28296" s="30"/>
    </row>
    <row r="28297" spans="17:17">
      <c r="Q28297" s="30"/>
    </row>
    <row r="28298" spans="17:17">
      <c r="Q28298" s="30"/>
    </row>
    <row r="28299" spans="17:17">
      <c r="Q28299" s="30"/>
    </row>
    <row r="28300" spans="17:17">
      <c r="Q28300" s="30"/>
    </row>
    <row r="28301" spans="17:17">
      <c r="Q28301" s="30"/>
    </row>
    <row r="28302" spans="17:17">
      <c r="Q28302" s="30"/>
    </row>
    <row r="28303" spans="17:17">
      <c r="Q28303" s="30"/>
    </row>
    <row r="28304" spans="17:17">
      <c r="Q28304" s="30"/>
    </row>
    <row r="28305" spans="17:17">
      <c r="Q28305" s="30"/>
    </row>
    <row r="28306" spans="17:17">
      <c r="Q28306" s="30"/>
    </row>
    <row r="28307" spans="17:17">
      <c r="Q28307" s="30"/>
    </row>
    <row r="28308" spans="17:17">
      <c r="Q28308" s="30"/>
    </row>
    <row r="28309" spans="17:17">
      <c r="Q28309" s="30"/>
    </row>
    <row r="28310" spans="17:17">
      <c r="Q28310" s="30"/>
    </row>
    <row r="28311" spans="17:17">
      <c r="Q28311" s="30"/>
    </row>
    <row r="28312" spans="17:17">
      <c r="Q28312" s="30"/>
    </row>
    <row r="28313" spans="17:17">
      <c r="Q28313" s="30"/>
    </row>
    <row r="28314" spans="17:17">
      <c r="Q28314" s="30"/>
    </row>
    <row r="28315" spans="17:17">
      <c r="Q28315" s="30"/>
    </row>
    <row r="28316" spans="17:17">
      <c r="Q28316" s="30"/>
    </row>
    <row r="28317" spans="17:17">
      <c r="Q28317" s="30"/>
    </row>
    <row r="28318" spans="17:17">
      <c r="Q28318" s="30"/>
    </row>
    <row r="28319" spans="17:17">
      <c r="Q28319" s="30"/>
    </row>
    <row r="28320" spans="17:17">
      <c r="Q28320" s="30"/>
    </row>
    <row r="28321" spans="17:17">
      <c r="Q28321" s="30"/>
    </row>
    <row r="28322" spans="17:17">
      <c r="Q28322" s="30"/>
    </row>
    <row r="28323" spans="17:17">
      <c r="Q28323" s="30"/>
    </row>
    <row r="28324" spans="17:17">
      <c r="Q28324" s="30"/>
    </row>
    <row r="28325" spans="17:17">
      <c r="Q28325" s="30"/>
    </row>
    <row r="28326" spans="17:17">
      <c r="Q28326" s="30"/>
    </row>
    <row r="28327" spans="17:17">
      <c r="Q28327" s="30"/>
    </row>
    <row r="28328" spans="17:17">
      <c r="Q28328" s="30"/>
    </row>
    <row r="28329" spans="17:17">
      <c r="Q28329" s="30"/>
    </row>
    <row r="28330" spans="17:17">
      <c r="Q28330" s="30"/>
    </row>
    <row r="28331" spans="17:17">
      <c r="Q28331" s="30"/>
    </row>
    <row r="28332" spans="17:17">
      <c r="Q28332" s="30"/>
    </row>
    <row r="28333" spans="17:17">
      <c r="Q28333" s="30"/>
    </row>
    <row r="28334" spans="17:17">
      <c r="Q28334" s="30"/>
    </row>
    <row r="28335" spans="17:17">
      <c r="Q28335" s="30"/>
    </row>
    <row r="28336" spans="17:17">
      <c r="Q28336" s="30"/>
    </row>
    <row r="28337" spans="17:17">
      <c r="Q28337" s="30"/>
    </row>
    <row r="28338" spans="17:17">
      <c r="Q28338" s="30"/>
    </row>
    <row r="28339" spans="17:17">
      <c r="Q28339" s="30"/>
    </row>
    <row r="28340" spans="17:17">
      <c r="Q28340" s="30"/>
    </row>
    <row r="28341" spans="17:17">
      <c r="Q28341" s="30"/>
    </row>
    <row r="28342" spans="17:17">
      <c r="Q28342" s="30"/>
    </row>
    <row r="28343" spans="17:17">
      <c r="Q28343" s="30"/>
    </row>
    <row r="28344" spans="17:17">
      <c r="Q28344" s="30"/>
    </row>
    <row r="28345" spans="17:17">
      <c r="Q28345" s="30"/>
    </row>
    <row r="28346" spans="17:17">
      <c r="Q28346" s="30"/>
    </row>
    <row r="28347" spans="17:17">
      <c r="Q28347" s="30"/>
    </row>
    <row r="28348" spans="17:17">
      <c r="Q28348" s="30"/>
    </row>
    <row r="28349" spans="17:17">
      <c r="Q28349" s="30"/>
    </row>
    <row r="28350" spans="17:17">
      <c r="Q28350" s="30"/>
    </row>
    <row r="28351" spans="17:17">
      <c r="Q28351" s="30"/>
    </row>
    <row r="28352" spans="17:17">
      <c r="Q28352" s="30"/>
    </row>
    <row r="28353" spans="17:17">
      <c r="Q28353" s="30"/>
    </row>
    <row r="28354" spans="17:17">
      <c r="Q28354" s="30"/>
    </row>
    <row r="28355" spans="17:17">
      <c r="Q28355" s="30"/>
    </row>
    <row r="28356" spans="17:17">
      <c r="Q28356" s="30"/>
    </row>
    <row r="28357" spans="17:17">
      <c r="Q28357" s="30"/>
    </row>
    <row r="28358" spans="17:17">
      <c r="Q28358" s="30"/>
    </row>
    <row r="28359" spans="17:17">
      <c r="Q28359" s="30"/>
    </row>
    <row r="28360" spans="17:17">
      <c r="Q28360" s="30"/>
    </row>
    <row r="28361" spans="17:17">
      <c r="Q28361" s="30"/>
    </row>
    <row r="28362" spans="17:17">
      <c r="Q28362" s="30"/>
    </row>
    <row r="28363" spans="17:17">
      <c r="Q28363" s="30"/>
    </row>
    <row r="28364" spans="17:17">
      <c r="Q28364" s="30"/>
    </row>
    <row r="28365" spans="17:17">
      <c r="Q28365" s="30"/>
    </row>
    <row r="28366" spans="17:17">
      <c r="Q28366" s="30"/>
    </row>
    <row r="28367" spans="17:17">
      <c r="Q28367" s="30"/>
    </row>
    <row r="28368" spans="17:17">
      <c r="Q28368" s="30"/>
    </row>
    <row r="28369" spans="17:17">
      <c r="Q28369" s="30"/>
    </row>
    <row r="28370" spans="17:17">
      <c r="Q28370" s="30"/>
    </row>
    <row r="28371" spans="17:17">
      <c r="Q28371" s="30"/>
    </row>
    <row r="28372" spans="17:17">
      <c r="Q28372" s="30"/>
    </row>
    <row r="28373" spans="17:17">
      <c r="Q28373" s="30"/>
    </row>
    <row r="28374" spans="17:17">
      <c r="Q28374" s="30"/>
    </row>
    <row r="28375" spans="17:17">
      <c r="Q28375" s="30"/>
    </row>
    <row r="28376" spans="17:17">
      <c r="Q28376" s="30"/>
    </row>
    <row r="28377" spans="17:17">
      <c r="Q28377" s="30"/>
    </row>
    <row r="28378" spans="17:17">
      <c r="Q28378" s="30"/>
    </row>
    <row r="28379" spans="17:17">
      <c r="Q28379" s="30"/>
    </row>
    <row r="28380" spans="17:17">
      <c r="Q28380" s="30"/>
    </row>
    <row r="28381" spans="17:17">
      <c r="Q28381" s="30"/>
    </row>
    <row r="28382" spans="17:17">
      <c r="Q28382" s="30"/>
    </row>
    <row r="28383" spans="17:17">
      <c r="Q28383" s="30"/>
    </row>
    <row r="28384" spans="17:17">
      <c r="Q28384" s="30"/>
    </row>
    <row r="28385" spans="17:17">
      <c r="Q28385" s="30"/>
    </row>
    <row r="28386" spans="17:17">
      <c r="Q28386" s="30"/>
    </row>
    <row r="28387" spans="17:17">
      <c r="Q28387" s="30"/>
    </row>
    <row r="28388" spans="17:17">
      <c r="Q28388" s="30"/>
    </row>
    <row r="28389" spans="17:17">
      <c r="Q28389" s="30"/>
    </row>
    <row r="28390" spans="17:17">
      <c r="Q28390" s="30"/>
    </row>
    <row r="28391" spans="17:17">
      <c r="Q28391" s="30"/>
    </row>
    <row r="28392" spans="17:17">
      <c r="Q28392" s="30"/>
    </row>
    <row r="28393" spans="17:17">
      <c r="Q28393" s="30"/>
    </row>
    <row r="28394" spans="17:17">
      <c r="Q28394" s="30"/>
    </row>
    <row r="28395" spans="17:17">
      <c r="Q28395" s="30"/>
    </row>
    <row r="28396" spans="17:17">
      <c r="Q28396" s="30"/>
    </row>
    <row r="28397" spans="17:17">
      <c r="Q28397" s="30"/>
    </row>
    <row r="28398" spans="17:17">
      <c r="Q28398" s="30"/>
    </row>
    <row r="28399" spans="17:17">
      <c r="Q28399" s="30"/>
    </row>
    <row r="28400" spans="17:17">
      <c r="Q28400" s="30"/>
    </row>
    <row r="28401" spans="17:17">
      <c r="Q28401" s="30"/>
    </row>
    <row r="28402" spans="17:17">
      <c r="Q28402" s="30"/>
    </row>
    <row r="28403" spans="17:17">
      <c r="Q28403" s="30"/>
    </row>
    <row r="28404" spans="17:17">
      <c r="Q28404" s="30"/>
    </row>
    <row r="28405" spans="17:17">
      <c r="Q28405" s="30"/>
    </row>
    <row r="28406" spans="17:17">
      <c r="Q28406" s="30"/>
    </row>
    <row r="28407" spans="17:17">
      <c r="Q28407" s="30"/>
    </row>
    <row r="28408" spans="17:17">
      <c r="Q28408" s="30"/>
    </row>
    <row r="28409" spans="17:17">
      <c r="Q28409" s="30"/>
    </row>
    <row r="28410" spans="17:17">
      <c r="Q28410" s="30"/>
    </row>
    <row r="28411" spans="17:17">
      <c r="Q28411" s="30"/>
    </row>
    <row r="28412" spans="17:17">
      <c r="Q28412" s="30"/>
    </row>
    <row r="28413" spans="17:17">
      <c r="Q28413" s="30"/>
    </row>
    <row r="28414" spans="17:17">
      <c r="Q28414" s="30"/>
    </row>
    <row r="28415" spans="17:17">
      <c r="Q28415" s="30"/>
    </row>
    <row r="28416" spans="17:17">
      <c r="Q28416" s="30"/>
    </row>
    <row r="28417" spans="17:17">
      <c r="Q28417" s="30"/>
    </row>
    <row r="28418" spans="17:17">
      <c r="Q28418" s="30"/>
    </row>
    <row r="28419" spans="17:17">
      <c r="Q28419" s="30"/>
    </row>
    <row r="28420" spans="17:17">
      <c r="Q28420" s="30"/>
    </row>
    <row r="28421" spans="17:17">
      <c r="Q28421" s="30"/>
    </row>
    <row r="28422" spans="17:17">
      <c r="Q28422" s="30"/>
    </row>
    <row r="28423" spans="17:17">
      <c r="Q28423" s="30"/>
    </row>
    <row r="28424" spans="17:17">
      <c r="Q28424" s="30"/>
    </row>
    <row r="28425" spans="17:17">
      <c r="Q28425" s="30"/>
    </row>
    <row r="28426" spans="17:17">
      <c r="Q28426" s="30"/>
    </row>
    <row r="28427" spans="17:17">
      <c r="Q28427" s="30"/>
    </row>
    <row r="28428" spans="17:17">
      <c r="Q28428" s="30"/>
    </row>
    <row r="28429" spans="17:17">
      <c r="Q28429" s="30"/>
    </row>
    <row r="28430" spans="17:17">
      <c r="Q28430" s="30"/>
    </row>
    <row r="28431" spans="17:17">
      <c r="Q28431" s="30"/>
    </row>
    <row r="28432" spans="17:17">
      <c r="Q28432" s="30"/>
    </row>
    <row r="28433" spans="17:17">
      <c r="Q28433" s="30"/>
    </row>
    <row r="28434" spans="17:17">
      <c r="Q28434" s="30"/>
    </row>
    <row r="28435" spans="17:17">
      <c r="Q28435" s="30"/>
    </row>
    <row r="28436" spans="17:17">
      <c r="Q28436" s="30"/>
    </row>
    <row r="28437" spans="17:17">
      <c r="Q28437" s="30"/>
    </row>
    <row r="28438" spans="17:17">
      <c r="Q28438" s="30"/>
    </row>
    <row r="28439" spans="17:17">
      <c r="Q28439" s="30"/>
    </row>
    <row r="28440" spans="17:17">
      <c r="Q28440" s="30"/>
    </row>
    <row r="28441" spans="17:17">
      <c r="Q28441" s="30"/>
    </row>
    <row r="28442" spans="17:17">
      <c r="Q28442" s="30"/>
    </row>
    <row r="28443" spans="17:17">
      <c r="Q28443" s="30"/>
    </row>
    <row r="28444" spans="17:17">
      <c r="Q28444" s="30"/>
    </row>
    <row r="28445" spans="17:17">
      <c r="Q28445" s="30"/>
    </row>
    <row r="28446" spans="17:17">
      <c r="Q28446" s="30"/>
    </row>
    <row r="28447" spans="17:17">
      <c r="Q28447" s="30"/>
    </row>
    <row r="28448" spans="17:17">
      <c r="Q28448" s="30"/>
    </row>
    <row r="28449" spans="17:17">
      <c r="Q28449" s="30"/>
    </row>
    <row r="28450" spans="17:17">
      <c r="Q28450" s="30"/>
    </row>
    <row r="28451" spans="17:17">
      <c r="Q28451" s="30"/>
    </row>
    <row r="28452" spans="17:17">
      <c r="Q28452" s="30"/>
    </row>
    <row r="28453" spans="17:17">
      <c r="Q28453" s="30"/>
    </row>
    <row r="28454" spans="17:17">
      <c r="Q28454" s="30"/>
    </row>
    <row r="28455" spans="17:17">
      <c r="Q28455" s="30"/>
    </row>
    <row r="28456" spans="17:17">
      <c r="Q28456" s="30"/>
    </row>
    <row r="28457" spans="17:17">
      <c r="Q28457" s="30"/>
    </row>
    <row r="28458" spans="17:17">
      <c r="Q28458" s="30"/>
    </row>
    <row r="28459" spans="17:17">
      <c r="Q28459" s="30"/>
    </row>
    <row r="28460" spans="17:17">
      <c r="Q28460" s="30"/>
    </row>
    <row r="28461" spans="17:17">
      <c r="Q28461" s="30"/>
    </row>
    <row r="28462" spans="17:17">
      <c r="Q28462" s="30"/>
    </row>
    <row r="28463" spans="17:17">
      <c r="Q28463" s="30"/>
    </row>
    <row r="28464" spans="17:17">
      <c r="Q28464" s="30"/>
    </row>
    <row r="28465" spans="17:17">
      <c r="Q28465" s="30"/>
    </row>
    <row r="28466" spans="17:17">
      <c r="Q28466" s="30"/>
    </row>
    <row r="28467" spans="17:17">
      <c r="Q28467" s="30"/>
    </row>
    <row r="28468" spans="17:17">
      <c r="Q28468" s="30"/>
    </row>
    <row r="28469" spans="17:17">
      <c r="Q28469" s="30"/>
    </row>
    <row r="28470" spans="17:17">
      <c r="Q28470" s="30"/>
    </row>
    <row r="28471" spans="17:17">
      <c r="Q28471" s="30"/>
    </row>
    <row r="28472" spans="17:17">
      <c r="Q28472" s="30"/>
    </row>
    <row r="28473" spans="17:17">
      <c r="Q28473" s="30"/>
    </row>
    <row r="28474" spans="17:17">
      <c r="Q28474" s="30"/>
    </row>
    <row r="28475" spans="17:17">
      <c r="Q28475" s="30"/>
    </row>
    <row r="28476" spans="17:17">
      <c r="Q28476" s="30"/>
    </row>
    <row r="28477" spans="17:17">
      <c r="Q28477" s="30"/>
    </row>
    <row r="28478" spans="17:17">
      <c r="Q28478" s="30"/>
    </row>
    <row r="28479" spans="17:17">
      <c r="Q28479" s="30"/>
    </row>
    <row r="28480" spans="17:17">
      <c r="Q28480" s="30"/>
    </row>
    <row r="28481" spans="17:17">
      <c r="Q28481" s="30"/>
    </row>
    <row r="28482" spans="17:17">
      <c r="Q28482" s="30"/>
    </row>
    <row r="28483" spans="17:17">
      <c r="Q28483" s="30"/>
    </row>
    <row r="28484" spans="17:17">
      <c r="Q28484" s="30"/>
    </row>
    <row r="28485" spans="17:17">
      <c r="Q28485" s="30"/>
    </row>
    <row r="28486" spans="17:17">
      <c r="Q28486" s="30"/>
    </row>
    <row r="28487" spans="17:17">
      <c r="Q28487" s="30"/>
    </row>
    <row r="28488" spans="17:17">
      <c r="Q28488" s="30"/>
    </row>
    <row r="28489" spans="17:17">
      <c r="Q28489" s="30"/>
    </row>
    <row r="28490" spans="17:17">
      <c r="Q28490" s="30"/>
    </row>
    <row r="28491" spans="17:17">
      <c r="Q28491" s="30"/>
    </row>
    <row r="28492" spans="17:17">
      <c r="Q28492" s="30"/>
    </row>
    <row r="28493" spans="17:17">
      <c r="Q28493" s="30"/>
    </row>
    <row r="28494" spans="17:17">
      <c r="Q28494" s="30"/>
    </row>
    <row r="28495" spans="17:17">
      <c r="Q28495" s="30"/>
    </row>
    <row r="28496" spans="17:17">
      <c r="Q28496" s="30"/>
    </row>
    <row r="28497" spans="17:17">
      <c r="Q28497" s="30"/>
    </row>
    <row r="28498" spans="17:17">
      <c r="Q28498" s="30"/>
    </row>
    <row r="28499" spans="17:17">
      <c r="Q28499" s="30"/>
    </row>
    <row r="28500" spans="17:17">
      <c r="Q28500" s="30"/>
    </row>
    <row r="28501" spans="17:17">
      <c r="Q28501" s="30"/>
    </row>
    <row r="28502" spans="17:17">
      <c r="Q28502" s="30"/>
    </row>
    <row r="28503" spans="17:17">
      <c r="Q28503" s="30"/>
    </row>
    <row r="28504" spans="17:17">
      <c r="Q28504" s="30"/>
    </row>
    <row r="28505" spans="17:17">
      <c r="Q28505" s="30"/>
    </row>
    <row r="28506" spans="17:17">
      <c r="Q28506" s="30"/>
    </row>
    <row r="28507" spans="17:17">
      <c r="Q28507" s="30"/>
    </row>
    <row r="28508" spans="17:17">
      <c r="Q28508" s="30"/>
    </row>
    <row r="28509" spans="17:17">
      <c r="Q28509" s="30"/>
    </row>
    <row r="28510" spans="17:17">
      <c r="Q28510" s="30"/>
    </row>
    <row r="28511" spans="17:17">
      <c r="Q28511" s="30"/>
    </row>
    <row r="28512" spans="17:17">
      <c r="Q28512" s="30"/>
    </row>
    <row r="28513" spans="17:17">
      <c r="Q28513" s="30"/>
    </row>
    <row r="28514" spans="17:17">
      <c r="Q28514" s="30"/>
    </row>
    <row r="28515" spans="17:17">
      <c r="Q28515" s="30"/>
    </row>
    <row r="28516" spans="17:17">
      <c r="Q28516" s="30"/>
    </row>
    <row r="28517" spans="17:17">
      <c r="Q28517" s="30"/>
    </row>
    <row r="28518" spans="17:17">
      <c r="Q28518" s="30"/>
    </row>
    <row r="28519" spans="17:17">
      <c r="Q28519" s="30"/>
    </row>
    <row r="28520" spans="17:17">
      <c r="Q28520" s="30"/>
    </row>
    <row r="28521" spans="17:17">
      <c r="Q28521" s="30"/>
    </row>
    <row r="28522" spans="17:17">
      <c r="Q28522" s="30"/>
    </row>
    <row r="28523" spans="17:17">
      <c r="Q28523" s="30"/>
    </row>
    <row r="28524" spans="17:17">
      <c r="Q28524" s="30"/>
    </row>
    <row r="28525" spans="17:17">
      <c r="Q28525" s="30"/>
    </row>
    <row r="28526" spans="17:17">
      <c r="Q28526" s="30"/>
    </row>
    <row r="28527" spans="17:17">
      <c r="Q28527" s="30"/>
    </row>
    <row r="28528" spans="17:17">
      <c r="Q28528" s="30"/>
    </row>
    <row r="28529" spans="17:17">
      <c r="Q28529" s="30"/>
    </row>
    <row r="28530" spans="17:17">
      <c r="Q28530" s="30"/>
    </row>
    <row r="28531" spans="17:17">
      <c r="Q28531" s="30"/>
    </row>
    <row r="28532" spans="17:17">
      <c r="Q28532" s="30"/>
    </row>
    <row r="28533" spans="17:17">
      <c r="Q28533" s="30"/>
    </row>
    <row r="28534" spans="17:17">
      <c r="Q28534" s="30"/>
    </row>
    <row r="28535" spans="17:17">
      <c r="Q28535" s="30"/>
    </row>
    <row r="28536" spans="17:17">
      <c r="Q28536" s="30"/>
    </row>
    <row r="28537" spans="17:17">
      <c r="Q28537" s="30"/>
    </row>
    <row r="28538" spans="17:17">
      <c r="Q28538" s="30"/>
    </row>
    <row r="28539" spans="17:17">
      <c r="Q28539" s="30"/>
    </row>
    <row r="28540" spans="17:17">
      <c r="Q28540" s="30"/>
    </row>
    <row r="28541" spans="17:17">
      <c r="Q28541" s="30"/>
    </row>
    <row r="28542" spans="17:17">
      <c r="Q28542" s="30"/>
    </row>
    <row r="28543" spans="17:17">
      <c r="Q28543" s="30"/>
    </row>
    <row r="28544" spans="17:17">
      <c r="Q28544" s="30"/>
    </row>
    <row r="28545" spans="17:17">
      <c r="Q28545" s="30"/>
    </row>
    <row r="28546" spans="17:17">
      <c r="Q28546" s="30"/>
    </row>
    <row r="28547" spans="17:17">
      <c r="Q28547" s="30"/>
    </row>
    <row r="28548" spans="17:17">
      <c r="Q28548" s="30"/>
    </row>
    <row r="28549" spans="17:17">
      <c r="Q28549" s="30"/>
    </row>
    <row r="28550" spans="17:17">
      <c r="Q28550" s="30"/>
    </row>
    <row r="28551" spans="17:17">
      <c r="Q28551" s="30"/>
    </row>
    <row r="28552" spans="17:17">
      <c r="Q28552" s="30"/>
    </row>
    <row r="28553" spans="17:17">
      <c r="Q28553" s="30"/>
    </row>
    <row r="28554" spans="17:17">
      <c r="Q28554" s="30"/>
    </row>
    <row r="28555" spans="17:17">
      <c r="Q28555" s="30"/>
    </row>
    <row r="28556" spans="17:17">
      <c r="Q28556" s="30"/>
    </row>
    <row r="28557" spans="17:17">
      <c r="Q28557" s="30"/>
    </row>
    <row r="28558" spans="17:17">
      <c r="Q28558" s="30"/>
    </row>
    <row r="28559" spans="17:17">
      <c r="Q28559" s="30"/>
    </row>
    <row r="28560" spans="17:17">
      <c r="Q28560" s="30"/>
    </row>
    <row r="28561" spans="17:17">
      <c r="Q28561" s="30"/>
    </row>
    <row r="28562" spans="17:17">
      <c r="Q28562" s="30"/>
    </row>
    <row r="28563" spans="17:17">
      <c r="Q28563" s="30"/>
    </row>
    <row r="28564" spans="17:17">
      <c r="Q28564" s="30"/>
    </row>
    <row r="28565" spans="17:17">
      <c r="Q28565" s="30"/>
    </row>
    <row r="28566" spans="17:17">
      <c r="Q28566" s="30"/>
    </row>
    <row r="28567" spans="17:17">
      <c r="Q28567" s="30"/>
    </row>
    <row r="28568" spans="17:17">
      <c r="Q28568" s="30"/>
    </row>
    <row r="28569" spans="17:17">
      <c r="Q28569" s="30"/>
    </row>
    <row r="28570" spans="17:17">
      <c r="Q28570" s="30"/>
    </row>
    <row r="28571" spans="17:17">
      <c r="Q28571" s="30"/>
    </row>
    <row r="28572" spans="17:17">
      <c r="Q28572" s="30"/>
    </row>
    <row r="28573" spans="17:17">
      <c r="Q28573" s="30"/>
    </row>
    <row r="28574" spans="17:17">
      <c r="Q28574" s="30"/>
    </row>
    <row r="28575" spans="17:17">
      <c r="Q28575" s="30"/>
    </row>
    <row r="28576" spans="17:17">
      <c r="Q28576" s="30"/>
    </row>
    <row r="28577" spans="17:17">
      <c r="Q28577" s="30"/>
    </row>
    <row r="28578" spans="17:17">
      <c r="Q28578" s="30"/>
    </row>
    <row r="28579" spans="17:17">
      <c r="Q28579" s="30"/>
    </row>
    <row r="28580" spans="17:17">
      <c r="Q28580" s="30"/>
    </row>
    <row r="28581" spans="17:17">
      <c r="Q28581" s="30"/>
    </row>
    <row r="28582" spans="17:17">
      <c r="Q28582" s="30"/>
    </row>
    <row r="28583" spans="17:17">
      <c r="Q28583" s="30"/>
    </row>
    <row r="28584" spans="17:17">
      <c r="Q28584" s="30"/>
    </row>
    <row r="28585" spans="17:17">
      <c r="Q28585" s="30"/>
    </row>
    <row r="28586" spans="17:17">
      <c r="Q28586" s="30"/>
    </row>
    <row r="28587" spans="17:17">
      <c r="Q28587" s="30"/>
    </row>
    <row r="28588" spans="17:17">
      <c r="Q28588" s="30"/>
    </row>
    <row r="28589" spans="17:17">
      <c r="Q28589" s="30"/>
    </row>
    <row r="28590" spans="17:17">
      <c r="Q28590" s="30"/>
    </row>
    <row r="28591" spans="17:17">
      <c r="Q28591" s="30"/>
    </row>
    <row r="28592" spans="17:17">
      <c r="Q28592" s="30"/>
    </row>
    <row r="28593" spans="17:17">
      <c r="Q28593" s="30"/>
    </row>
    <row r="28594" spans="17:17">
      <c r="Q28594" s="30"/>
    </row>
    <row r="28595" spans="17:17">
      <c r="Q28595" s="30"/>
    </row>
    <row r="28596" spans="17:17">
      <c r="Q28596" s="30"/>
    </row>
    <row r="28597" spans="17:17">
      <c r="Q28597" s="30"/>
    </row>
    <row r="28598" spans="17:17">
      <c r="Q28598" s="30"/>
    </row>
    <row r="28599" spans="17:17">
      <c r="Q28599" s="30"/>
    </row>
    <row r="28600" spans="17:17">
      <c r="Q28600" s="30"/>
    </row>
    <row r="28601" spans="17:17">
      <c r="Q28601" s="30"/>
    </row>
    <row r="28602" spans="17:17">
      <c r="Q28602" s="30"/>
    </row>
    <row r="28603" spans="17:17">
      <c r="Q28603" s="30"/>
    </row>
    <row r="28604" spans="17:17">
      <c r="Q28604" s="30"/>
    </row>
    <row r="28605" spans="17:17">
      <c r="Q28605" s="30"/>
    </row>
    <row r="28606" spans="17:17">
      <c r="Q28606" s="30"/>
    </row>
    <row r="28607" spans="17:17">
      <c r="Q28607" s="30"/>
    </row>
    <row r="28608" spans="17:17">
      <c r="Q28608" s="30"/>
    </row>
    <row r="28609" spans="17:17">
      <c r="Q28609" s="30"/>
    </row>
    <row r="28610" spans="17:17">
      <c r="Q28610" s="30"/>
    </row>
    <row r="28611" spans="17:17">
      <c r="Q28611" s="30"/>
    </row>
    <row r="28612" spans="17:17">
      <c r="Q28612" s="30"/>
    </row>
    <row r="28613" spans="17:17">
      <c r="Q28613" s="30"/>
    </row>
    <row r="28614" spans="17:17">
      <c r="Q28614" s="30"/>
    </row>
    <row r="28615" spans="17:17">
      <c r="Q28615" s="30"/>
    </row>
    <row r="28616" spans="17:17">
      <c r="Q28616" s="30"/>
    </row>
    <row r="28617" spans="17:17">
      <c r="Q28617" s="30"/>
    </row>
    <row r="28618" spans="17:17">
      <c r="Q28618" s="30"/>
    </row>
    <row r="28619" spans="17:17">
      <c r="Q28619" s="30"/>
    </row>
    <row r="28620" spans="17:17">
      <c r="Q28620" s="30"/>
    </row>
    <row r="28621" spans="17:17">
      <c r="Q28621" s="30"/>
    </row>
    <row r="28622" spans="17:17">
      <c r="Q28622" s="30"/>
    </row>
    <row r="28623" spans="17:17">
      <c r="Q28623" s="30"/>
    </row>
    <row r="28624" spans="17:17">
      <c r="Q28624" s="30"/>
    </row>
    <row r="28625" spans="17:17">
      <c r="Q28625" s="30"/>
    </row>
    <row r="28626" spans="17:17">
      <c r="Q28626" s="30"/>
    </row>
    <row r="28627" spans="17:17">
      <c r="Q28627" s="30"/>
    </row>
    <row r="28628" spans="17:17">
      <c r="Q28628" s="30"/>
    </row>
    <row r="28629" spans="17:17">
      <c r="Q28629" s="30"/>
    </row>
    <row r="28630" spans="17:17">
      <c r="Q28630" s="30"/>
    </row>
    <row r="28631" spans="17:17">
      <c r="Q28631" s="30"/>
    </row>
    <row r="28632" spans="17:17">
      <c r="Q28632" s="30"/>
    </row>
    <row r="28633" spans="17:17">
      <c r="Q28633" s="30"/>
    </row>
    <row r="28634" spans="17:17">
      <c r="Q28634" s="30"/>
    </row>
    <row r="28635" spans="17:17">
      <c r="Q28635" s="30"/>
    </row>
    <row r="28636" spans="17:17">
      <c r="Q28636" s="30"/>
    </row>
    <row r="28637" spans="17:17">
      <c r="Q28637" s="30"/>
    </row>
    <row r="28638" spans="17:17">
      <c r="Q28638" s="30"/>
    </row>
    <row r="28639" spans="17:17">
      <c r="Q28639" s="30"/>
    </row>
    <row r="28640" spans="17:17">
      <c r="Q28640" s="30"/>
    </row>
    <row r="28641" spans="17:17">
      <c r="Q28641" s="30"/>
    </row>
    <row r="28642" spans="17:17">
      <c r="Q28642" s="30"/>
    </row>
    <row r="28643" spans="17:17">
      <c r="Q28643" s="30"/>
    </row>
    <row r="28644" spans="17:17">
      <c r="Q28644" s="30"/>
    </row>
    <row r="28645" spans="17:17">
      <c r="Q28645" s="30"/>
    </row>
    <row r="28646" spans="17:17">
      <c r="Q28646" s="30"/>
    </row>
    <row r="28647" spans="17:17">
      <c r="Q28647" s="30"/>
    </row>
    <row r="28648" spans="17:17">
      <c r="Q28648" s="30"/>
    </row>
    <row r="28649" spans="17:17">
      <c r="Q28649" s="30"/>
    </row>
    <row r="28650" spans="17:17">
      <c r="Q28650" s="30"/>
    </row>
    <row r="28651" spans="17:17">
      <c r="Q28651" s="30"/>
    </row>
    <row r="28652" spans="17:17">
      <c r="Q28652" s="30"/>
    </row>
    <row r="28653" spans="17:17">
      <c r="Q28653" s="30"/>
    </row>
    <row r="28654" spans="17:17">
      <c r="Q28654" s="30"/>
    </row>
    <row r="28655" spans="17:17">
      <c r="Q28655" s="30"/>
    </row>
    <row r="28656" spans="17:17">
      <c r="Q28656" s="30"/>
    </row>
    <row r="28657" spans="17:17">
      <c r="Q28657" s="30"/>
    </row>
    <row r="28658" spans="17:17">
      <c r="Q28658" s="30"/>
    </row>
    <row r="28659" spans="17:17">
      <c r="Q28659" s="30"/>
    </row>
    <row r="28660" spans="17:17">
      <c r="Q28660" s="30"/>
    </row>
    <row r="28661" spans="17:17">
      <c r="Q28661" s="30"/>
    </row>
    <row r="28662" spans="17:17">
      <c r="Q28662" s="30"/>
    </row>
    <row r="28663" spans="17:17">
      <c r="Q28663" s="30"/>
    </row>
    <row r="28664" spans="17:17">
      <c r="Q28664" s="30"/>
    </row>
    <row r="28665" spans="17:17">
      <c r="Q28665" s="30"/>
    </row>
    <row r="28666" spans="17:17">
      <c r="Q28666" s="30"/>
    </row>
    <row r="28667" spans="17:17">
      <c r="Q28667" s="30"/>
    </row>
    <row r="28668" spans="17:17">
      <c r="Q28668" s="30"/>
    </row>
    <row r="28669" spans="17:17">
      <c r="Q28669" s="30"/>
    </row>
    <row r="28670" spans="17:17">
      <c r="Q28670" s="30"/>
    </row>
    <row r="28671" spans="17:17">
      <c r="Q28671" s="30"/>
    </row>
    <row r="28672" spans="17:17">
      <c r="Q28672" s="30"/>
    </row>
    <row r="28673" spans="17:17">
      <c r="Q28673" s="30"/>
    </row>
    <row r="28674" spans="17:17">
      <c r="Q28674" s="30"/>
    </row>
    <row r="28675" spans="17:17">
      <c r="Q28675" s="30"/>
    </row>
    <row r="28676" spans="17:17">
      <c r="Q28676" s="30"/>
    </row>
    <row r="28677" spans="17:17">
      <c r="Q28677" s="30"/>
    </row>
    <row r="28678" spans="17:17">
      <c r="Q28678" s="30"/>
    </row>
    <row r="28679" spans="17:17">
      <c r="Q28679" s="30"/>
    </row>
    <row r="28680" spans="17:17">
      <c r="Q28680" s="30"/>
    </row>
    <row r="28681" spans="17:17">
      <c r="Q28681" s="30"/>
    </row>
    <row r="28682" spans="17:17">
      <c r="Q28682" s="30"/>
    </row>
    <row r="28683" spans="17:17">
      <c r="Q28683" s="30"/>
    </row>
    <row r="28684" spans="17:17">
      <c r="Q28684" s="30"/>
    </row>
    <row r="28685" spans="17:17">
      <c r="Q28685" s="30"/>
    </row>
    <row r="28686" spans="17:17">
      <c r="Q28686" s="30"/>
    </row>
    <row r="28687" spans="17:17">
      <c r="Q28687" s="30"/>
    </row>
    <row r="28688" spans="17:17">
      <c r="Q28688" s="30"/>
    </row>
    <row r="28689" spans="17:17">
      <c r="Q28689" s="30"/>
    </row>
    <row r="28690" spans="17:17">
      <c r="Q28690" s="30"/>
    </row>
    <row r="28691" spans="17:17">
      <c r="Q28691" s="30"/>
    </row>
    <row r="28692" spans="17:17">
      <c r="Q28692" s="30"/>
    </row>
    <row r="28693" spans="17:17">
      <c r="Q28693" s="30"/>
    </row>
    <row r="28694" spans="17:17">
      <c r="Q28694" s="30"/>
    </row>
    <row r="28695" spans="17:17">
      <c r="Q28695" s="30"/>
    </row>
    <row r="28696" spans="17:17">
      <c r="Q28696" s="30"/>
    </row>
    <row r="28697" spans="17:17">
      <c r="Q28697" s="30"/>
    </row>
    <row r="28698" spans="17:17">
      <c r="Q28698" s="30"/>
    </row>
    <row r="28699" spans="17:17">
      <c r="Q28699" s="30"/>
    </row>
    <row r="28700" spans="17:17">
      <c r="Q28700" s="30"/>
    </row>
    <row r="28701" spans="17:17">
      <c r="Q28701" s="30"/>
    </row>
    <row r="28702" spans="17:17">
      <c r="Q28702" s="30"/>
    </row>
    <row r="28703" spans="17:17">
      <c r="Q28703" s="30"/>
    </row>
    <row r="28704" spans="17:17">
      <c r="Q28704" s="30"/>
    </row>
    <row r="28705" spans="17:17">
      <c r="Q28705" s="30"/>
    </row>
    <row r="28706" spans="17:17">
      <c r="Q28706" s="30"/>
    </row>
    <row r="28707" spans="17:17">
      <c r="Q28707" s="30"/>
    </row>
    <row r="28708" spans="17:17">
      <c r="Q28708" s="30"/>
    </row>
    <row r="28709" spans="17:17">
      <c r="Q28709" s="30"/>
    </row>
    <row r="28710" spans="17:17">
      <c r="Q28710" s="30"/>
    </row>
    <row r="28711" spans="17:17">
      <c r="Q28711" s="30"/>
    </row>
    <row r="28712" spans="17:17">
      <c r="Q28712" s="30"/>
    </row>
    <row r="28713" spans="17:17">
      <c r="Q28713" s="30"/>
    </row>
    <row r="28714" spans="17:17">
      <c r="Q28714" s="30"/>
    </row>
    <row r="28715" spans="17:17">
      <c r="Q28715" s="30"/>
    </row>
    <row r="28716" spans="17:17">
      <c r="Q28716" s="30"/>
    </row>
    <row r="28717" spans="17:17">
      <c r="Q28717" s="30"/>
    </row>
    <row r="28718" spans="17:17">
      <c r="Q28718" s="30"/>
    </row>
    <row r="28719" spans="17:17">
      <c r="Q28719" s="30"/>
    </row>
    <row r="28720" spans="17:17">
      <c r="Q28720" s="30"/>
    </row>
    <row r="28721" spans="17:17">
      <c r="Q28721" s="30"/>
    </row>
    <row r="28722" spans="17:17">
      <c r="Q28722" s="30"/>
    </row>
    <row r="28723" spans="17:17">
      <c r="Q28723" s="30"/>
    </row>
    <row r="28724" spans="17:17">
      <c r="Q28724" s="30"/>
    </row>
    <row r="28725" spans="17:17">
      <c r="Q28725" s="30"/>
    </row>
    <row r="28726" spans="17:17">
      <c r="Q28726" s="30"/>
    </row>
    <row r="28727" spans="17:17">
      <c r="Q28727" s="30"/>
    </row>
    <row r="28728" spans="17:17">
      <c r="Q28728" s="30"/>
    </row>
    <row r="28729" spans="17:17">
      <c r="Q28729" s="30"/>
    </row>
    <row r="28730" spans="17:17">
      <c r="Q28730" s="30"/>
    </row>
    <row r="28731" spans="17:17">
      <c r="Q28731" s="30"/>
    </row>
    <row r="28732" spans="17:17">
      <c r="Q28732" s="30"/>
    </row>
    <row r="28733" spans="17:17">
      <c r="Q28733" s="30"/>
    </row>
    <row r="28734" spans="17:17">
      <c r="Q28734" s="30"/>
    </row>
    <row r="28735" spans="17:17">
      <c r="Q28735" s="30"/>
    </row>
    <row r="28736" spans="17:17">
      <c r="Q28736" s="30"/>
    </row>
    <row r="28737" spans="17:17">
      <c r="Q28737" s="30"/>
    </row>
    <row r="28738" spans="17:17">
      <c r="Q28738" s="30"/>
    </row>
    <row r="28739" spans="17:17">
      <c r="Q28739" s="30"/>
    </row>
    <row r="28740" spans="17:17">
      <c r="Q28740" s="30"/>
    </row>
    <row r="28741" spans="17:17">
      <c r="Q28741" s="30"/>
    </row>
    <row r="28742" spans="17:17">
      <c r="Q28742" s="30"/>
    </row>
    <row r="28743" spans="17:17">
      <c r="Q28743" s="30"/>
    </row>
    <row r="28744" spans="17:17">
      <c r="Q28744" s="30"/>
    </row>
    <row r="28745" spans="17:17">
      <c r="Q28745" s="30"/>
    </row>
    <row r="28746" spans="17:17">
      <c r="Q28746" s="30"/>
    </row>
    <row r="28747" spans="17:17">
      <c r="Q28747" s="30"/>
    </row>
    <row r="28748" spans="17:17">
      <c r="Q28748" s="30"/>
    </row>
    <row r="28749" spans="17:17">
      <c r="Q28749" s="30"/>
    </row>
    <row r="28750" spans="17:17">
      <c r="Q28750" s="30"/>
    </row>
    <row r="28751" spans="17:17">
      <c r="Q28751" s="30"/>
    </row>
    <row r="28752" spans="17:17">
      <c r="Q28752" s="30"/>
    </row>
    <row r="28753" spans="17:17">
      <c r="Q28753" s="30"/>
    </row>
    <row r="28754" spans="17:17">
      <c r="Q28754" s="30"/>
    </row>
    <row r="28755" spans="17:17">
      <c r="Q28755" s="30"/>
    </row>
    <row r="28756" spans="17:17">
      <c r="Q28756" s="30"/>
    </row>
    <row r="28757" spans="17:17">
      <c r="Q28757" s="30"/>
    </row>
    <row r="28758" spans="17:17">
      <c r="Q28758" s="30"/>
    </row>
    <row r="28759" spans="17:17">
      <c r="Q28759" s="30"/>
    </row>
    <row r="28760" spans="17:17">
      <c r="Q28760" s="30"/>
    </row>
    <row r="28761" spans="17:17">
      <c r="Q28761" s="30"/>
    </row>
    <row r="28762" spans="17:17">
      <c r="Q28762" s="30"/>
    </row>
    <row r="28763" spans="17:17">
      <c r="Q28763" s="30"/>
    </row>
    <row r="28764" spans="17:17">
      <c r="Q28764" s="30"/>
    </row>
    <row r="28765" spans="17:17">
      <c r="Q28765" s="30"/>
    </row>
    <row r="28766" spans="17:17">
      <c r="Q28766" s="30"/>
    </row>
    <row r="28767" spans="17:17">
      <c r="Q28767" s="30"/>
    </row>
    <row r="28768" spans="17:17">
      <c r="Q28768" s="30"/>
    </row>
    <row r="28769" spans="17:17">
      <c r="Q28769" s="30"/>
    </row>
    <row r="28770" spans="17:17">
      <c r="Q28770" s="30"/>
    </row>
    <row r="28771" spans="17:17">
      <c r="Q28771" s="30"/>
    </row>
    <row r="28772" spans="17:17">
      <c r="Q28772" s="30"/>
    </row>
    <row r="28773" spans="17:17">
      <c r="Q28773" s="30"/>
    </row>
    <row r="28774" spans="17:17">
      <c r="Q28774" s="30"/>
    </row>
    <row r="28775" spans="17:17">
      <c r="Q28775" s="30"/>
    </row>
    <row r="28776" spans="17:17">
      <c r="Q28776" s="30"/>
    </row>
    <row r="28777" spans="17:17">
      <c r="Q28777" s="30"/>
    </row>
    <row r="28778" spans="17:17">
      <c r="Q28778" s="30"/>
    </row>
    <row r="28779" spans="17:17">
      <c r="Q28779" s="30"/>
    </row>
    <row r="28780" spans="17:17">
      <c r="Q28780" s="30"/>
    </row>
    <row r="28781" spans="17:17">
      <c r="Q28781" s="30"/>
    </row>
    <row r="28782" spans="17:17">
      <c r="Q28782" s="30"/>
    </row>
    <row r="28783" spans="17:17">
      <c r="Q28783" s="30"/>
    </row>
    <row r="28784" spans="17:17">
      <c r="Q28784" s="30"/>
    </row>
    <row r="28785" spans="17:17">
      <c r="Q28785" s="30"/>
    </row>
    <row r="28786" spans="17:17">
      <c r="Q28786" s="30"/>
    </row>
    <row r="28787" spans="17:17">
      <c r="Q28787" s="30"/>
    </row>
    <row r="28788" spans="17:17">
      <c r="Q28788" s="30"/>
    </row>
    <row r="28789" spans="17:17">
      <c r="Q28789" s="30"/>
    </row>
    <row r="28790" spans="17:17">
      <c r="Q28790" s="30"/>
    </row>
    <row r="28791" spans="17:17">
      <c r="Q28791" s="30"/>
    </row>
    <row r="28792" spans="17:17">
      <c r="Q28792" s="30"/>
    </row>
    <row r="28793" spans="17:17">
      <c r="Q28793" s="30"/>
    </row>
    <row r="28794" spans="17:17">
      <c r="Q28794" s="30"/>
    </row>
    <row r="28795" spans="17:17">
      <c r="Q28795" s="30"/>
    </row>
    <row r="28796" spans="17:17">
      <c r="Q28796" s="30"/>
    </row>
    <row r="28797" spans="17:17">
      <c r="Q28797" s="30"/>
    </row>
    <row r="28798" spans="17:17">
      <c r="Q28798" s="30"/>
    </row>
    <row r="28799" spans="17:17">
      <c r="Q28799" s="30"/>
    </row>
    <row r="28800" spans="17:17">
      <c r="Q28800" s="30"/>
    </row>
    <row r="28801" spans="17:17">
      <c r="Q28801" s="30"/>
    </row>
    <row r="28802" spans="17:17">
      <c r="Q28802" s="30"/>
    </row>
    <row r="28803" spans="17:17">
      <c r="Q28803" s="30"/>
    </row>
    <row r="28804" spans="17:17">
      <c r="Q28804" s="30"/>
    </row>
    <row r="28805" spans="17:17">
      <c r="Q28805" s="30"/>
    </row>
    <row r="28806" spans="17:17">
      <c r="Q28806" s="30"/>
    </row>
    <row r="28807" spans="17:17">
      <c r="Q28807" s="30"/>
    </row>
    <row r="28808" spans="17:17">
      <c r="Q28808" s="30"/>
    </row>
    <row r="28809" spans="17:17">
      <c r="Q28809" s="30"/>
    </row>
    <row r="28810" spans="17:17">
      <c r="Q28810" s="30"/>
    </row>
    <row r="28811" spans="17:17">
      <c r="Q28811" s="30"/>
    </row>
    <row r="28812" spans="17:17">
      <c r="Q28812" s="30"/>
    </row>
    <row r="28813" spans="17:17">
      <c r="Q28813" s="30"/>
    </row>
    <row r="28814" spans="17:17">
      <c r="Q28814" s="30"/>
    </row>
    <row r="28815" spans="17:17">
      <c r="Q28815" s="30"/>
    </row>
    <row r="28816" spans="17:17">
      <c r="Q28816" s="30"/>
    </row>
    <row r="28817" spans="17:17">
      <c r="Q28817" s="30"/>
    </row>
    <row r="28818" spans="17:17">
      <c r="Q28818" s="30"/>
    </row>
    <row r="28819" spans="17:17">
      <c r="Q28819" s="30"/>
    </row>
    <row r="28820" spans="17:17">
      <c r="Q28820" s="30"/>
    </row>
    <row r="28821" spans="17:17">
      <c r="Q28821" s="30"/>
    </row>
    <row r="28822" spans="17:17">
      <c r="Q28822" s="30"/>
    </row>
    <row r="28823" spans="17:17">
      <c r="Q28823" s="30"/>
    </row>
    <row r="28824" spans="17:17">
      <c r="Q28824" s="30"/>
    </row>
    <row r="28825" spans="17:17">
      <c r="Q28825" s="30"/>
    </row>
    <row r="28826" spans="17:17">
      <c r="Q28826" s="30"/>
    </row>
    <row r="28827" spans="17:17">
      <c r="Q28827" s="30"/>
    </row>
    <row r="28828" spans="17:17">
      <c r="Q28828" s="30"/>
    </row>
    <row r="28829" spans="17:17">
      <c r="Q28829" s="30"/>
    </row>
    <row r="28830" spans="17:17">
      <c r="Q28830" s="30"/>
    </row>
    <row r="28831" spans="17:17">
      <c r="Q28831" s="30"/>
    </row>
    <row r="28832" spans="17:17">
      <c r="Q28832" s="30"/>
    </row>
    <row r="28833" spans="17:17">
      <c r="Q28833" s="30"/>
    </row>
    <row r="28834" spans="17:17">
      <c r="Q28834" s="30"/>
    </row>
    <row r="28835" spans="17:17">
      <c r="Q28835" s="30"/>
    </row>
    <row r="28836" spans="17:17">
      <c r="Q28836" s="30"/>
    </row>
    <row r="28837" spans="17:17">
      <c r="Q28837" s="30"/>
    </row>
    <row r="28838" spans="17:17">
      <c r="Q28838" s="30"/>
    </row>
    <row r="28839" spans="17:17">
      <c r="Q28839" s="30"/>
    </row>
    <row r="28840" spans="17:17">
      <c r="Q28840" s="30"/>
    </row>
    <row r="28841" spans="17:17">
      <c r="Q28841" s="30"/>
    </row>
    <row r="28842" spans="17:17">
      <c r="Q28842" s="30"/>
    </row>
    <row r="28843" spans="17:17">
      <c r="Q28843" s="30"/>
    </row>
    <row r="28844" spans="17:17">
      <c r="Q28844" s="30"/>
    </row>
    <row r="28845" spans="17:17">
      <c r="Q28845" s="30"/>
    </row>
    <row r="28846" spans="17:17">
      <c r="Q28846" s="30"/>
    </row>
    <row r="28847" spans="17:17">
      <c r="Q28847" s="30"/>
    </row>
    <row r="28848" spans="17:17">
      <c r="Q28848" s="30"/>
    </row>
    <row r="28849" spans="17:17">
      <c r="Q28849" s="30"/>
    </row>
    <row r="28850" spans="17:17">
      <c r="Q28850" s="30"/>
    </row>
    <row r="28851" spans="17:17">
      <c r="Q28851" s="30"/>
    </row>
    <row r="28852" spans="17:17">
      <c r="Q28852" s="30"/>
    </row>
    <row r="28853" spans="17:17">
      <c r="Q28853" s="30"/>
    </row>
    <row r="28854" spans="17:17">
      <c r="Q28854" s="30"/>
    </row>
    <row r="28855" spans="17:17">
      <c r="Q28855" s="30"/>
    </row>
    <row r="28856" spans="17:17">
      <c r="Q28856" s="30"/>
    </row>
    <row r="28857" spans="17:17">
      <c r="Q28857" s="30"/>
    </row>
    <row r="28858" spans="17:17">
      <c r="Q28858" s="30"/>
    </row>
    <row r="28859" spans="17:17">
      <c r="Q28859" s="30"/>
    </row>
    <row r="28860" spans="17:17">
      <c r="Q28860" s="30"/>
    </row>
    <row r="28861" spans="17:17">
      <c r="Q28861" s="30"/>
    </row>
    <row r="28862" spans="17:17">
      <c r="Q28862" s="30"/>
    </row>
    <row r="28863" spans="17:17">
      <c r="Q28863" s="30"/>
    </row>
    <row r="28864" spans="17:17">
      <c r="Q28864" s="30"/>
    </row>
    <row r="28865" spans="17:17">
      <c r="Q28865" s="30"/>
    </row>
    <row r="28866" spans="17:17">
      <c r="Q28866" s="30"/>
    </row>
    <row r="28867" spans="17:17">
      <c r="Q28867" s="30"/>
    </row>
    <row r="28868" spans="17:17">
      <c r="Q28868" s="30"/>
    </row>
    <row r="28869" spans="17:17">
      <c r="Q28869" s="30"/>
    </row>
    <row r="28870" spans="17:17">
      <c r="Q28870" s="30"/>
    </row>
    <row r="28871" spans="17:17">
      <c r="Q28871" s="30"/>
    </row>
    <row r="28872" spans="17:17">
      <c r="Q28872" s="30"/>
    </row>
    <row r="28873" spans="17:17">
      <c r="Q28873" s="30"/>
    </row>
    <row r="28874" spans="17:17">
      <c r="Q28874" s="30"/>
    </row>
    <row r="28875" spans="17:17">
      <c r="Q28875" s="30"/>
    </row>
    <row r="28876" spans="17:17">
      <c r="Q28876" s="30"/>
    </row>
    <row r="28877" spans="17:17">
      <c r="Q28877" s="30"/>
    </row>
    <row r="28878" spans="17:17">
      <c r="Q28878" s="30"/>
    </row>
    <row r="28879" spans="17:17">
      <c r="Q28879" s="30"/>
    </row>
    <row r="28880" spans="17:17">
      <c r="Q28880" s="30"/>
    </row>
    <row r="28881" spans="17:17">
      <c r="Q28881" s="30"/>
    </row>
    <row r="28882" spans="17:17">
      <c r="Q28882" s="30"/>
    </row>
    <row r="28883" spans="17:17">
      <c r="Q28883" s="30"/>
    </row>
    <row r="28884" spans="17:17">
      <c r="Q28884" s="30"/>
    </row>
    <row r="28885" spans="17:17">
      <c r="Q28885" s="30"/>
    </row>
    <row r="28886" spans="17:17">
      <c r="Q28886" s="30"/>
    </row>
    <row r="28887" spans="17:17">
      <c r="Q28887" s="30"/>
    </row>
    <row r="28888" spans="17:17">
      <c r="Q28888" s="30"/>
    </row>
    <row r="28889" spans="17:17">
      <c r="Q28889" s="30"/>
    </row>
    <row r="28890" spans="17:17">
      <c r="Q28890" s="30"/>
    </row>
    <row r="28891" spans="17:17">
      <c r="Q28891" s="30"/>
    </row>
    <row r="28892" spans="17:17">
      <c r="Q28892" s="30"/>
    </row>
    <row r="28893" spans="17:17">
      <c r="Q28893" s="30"/>
    </row>
    <row r="28894" spans="17:17">
      <c r="Q28894" s="30"/>
    </row>
    <row r="28895" spans="17:17">
      <c r="Q28895" s="30"/>
    </row>
    <row r="28896" spans="17:17">
      <c r="Q28896" s="30"/>
    </row>
    <row r="28897" spans="17:17">
      <c r="Q28897" s="30"/>
    </row>
    <row r="28898" spans="17:17">
      <c r="Q28898" s="30"/>
    </row>
    <row r="28899" spans="17:17">
      <c r="Q28899" s="30"/>
    </row>
    <row r="28900" spans="17:17">
      <c r="Q28900" s="30"/>
    </row>
    <row r="28901" spans="17:17">
      <c r="Q28901" s="30"/>
    </row>
    <row r="28902" spans="17:17">
      <c r="Q28902" s="30"/>
    </row>
    <row r="28903" spans="17:17">
      <c r="Q28903" s="30"/>
    </row>
    <row r="28904" spans="17:17">
      <c r="Q28904" s="30"/>
    </row>
    <row r="28905" spans="17:17">
      <c r="Q28905" s="30"/>
    </row>
    <row r="28906" spans="17:17">
      <c r="Q28906" s="30"/>
    </row>
    <row r="28907" spans="17:17">
      <c r="Q28907" s="30"/>
    </row>
    <row r="28908" spans="17:17">
      <c r="Q28908" s="30"/>
    </row>
    <row r="28909" spans="17:17">
      <c r="Q28909" s="30"/>
    </row>
    <row r="28910" spans="17:17">
      <c r="Q28910" s="30"/>
    </row>
    <row r="28911" spans="17:17">
      <c r="Q28911" s="30"/>
    </row>
    <row r="28912" spans="17:17">
      <c r="Q28912" s="30"/>
    </row>
    <row r="28913" spans="17:17">
      <c r="Q28913" s="30"/>
    </row>
    <row r="28914" spans="17:17">
      <c r="Q28914" s="30"/>
    </row>
    <row r="28915" spans="17:17">
      <c r="Q28915" s="30"/>
    </row>
    <row r="28916" spans="17:17">
      <c r="Q28916" s="30"/>
    </row>
    <row r="28917" spans="17:17">
      <c r="Q28917" s="30"/>
    </row>
    <row r="28918" spans="17:17">
      <c r="Q28918" s="30"/>
    </row>
    <row r="28919" spans="17:17">
      <c r="Q28919" s="30"/>
    </row>
    <row r="28920" spans="17:17">
      <c r="Q28920" s="30"/>
    </row>
    <row r="28921" spans="17:17">
      <c r="Q28921" s="30"/>
    </row>
    <row r="28922" spans="17:17">
      <c r="Q28922" s="30"/>
    </row>
    <row r="28923" spans="17:17">
      <c r="Q28923" s="30"/>
    </row>
    <row r="28924" spans="17:17">
      <c r="Q28924" s="30"/>
    </row>
    <row r="28925" spans="17:17">
      <c r="Q28925" s="30"/>
    </row>
    <row r="28926" spans="17:17">
      <c r="Q28926" s="30"/>
    </row>
    <row r="28927" spans="17:17">
      <c r="Q28927" s="30"/>
    </row>
    <row r="28928" spans="17:17">
      <c r="Q28928" s="30"/>
    </row>
    <row r="28929" spans="17:17">
      <c r="Q28929" s="30"/>
    </row>
    <row r="28930" spans="17:17">
      <c r="Q28930" s="30"/>
    </row>
    <row r="28931" spans="17:17">
      <c r="Q28931" s="30"/>
    </row>
    <row r="28932" spans="17:17">
      <c r="Q28932" s="30"/>
    </row>
    <row r="28933" spans="17:17">
      <c r="Q28933" s="30"/>
    </row>
    <row r="28934" spans="17:17">
      <c r="Q28934" s="30"/>
    </row>
    <row r="28935" spans="17:17">
      <c r="Q28935" s="30"/>
    </row>
    <row r="28936" spans="17:17">
      <c r="Q28936" s="30"/>
    </row>
    <row r="28937" spans="17:17">
      <c r="Q28937" s="30"/>
    </row>
    <row r="28938" spans="17:17">
      <c r="Q28938" s="30"/>
    </row>
    <row r="28939" spans="17:17">
      <c r="Q28939" s="30"/>
    </row>
    <row r="28940" spans="17:17">
      <c r="Q28940" s="30"/>
    </row>
    <row r="28941" spans="17:17">
      <c r="Q28941" s="30"/>
    </row>
    <row r="28942" spans="17:17">
      <c r="Q28942" s="30"/>
    </row>
    <row r="28943" spans="17:17">
      <c r="Q28943" s="30"/>
    </row>
    <row r="28944" spans="17:17">
      <c r="Q28944" s="30"/>
    </row>
    <row r="28945" spans="17:17">
      <c r="Q28945" s="30"/>
    </row>
    <row r="28946" spans="17:17">
      <c r="Q28946" s="30"/>
    </row>
    <row r="28947" spans="17:17">
      <c r="Q28947" s="30"/>
    </row>
    <row r="28948" spans="17:17">
      <c r="Q28948" s="30"/>
    </row>
    <row r="28949" spans="17:17">
      <c r="Q28949" s="30"/>
    </row>
    <row r="28950" spans="17:17">
      <c r="Q28950" s="30"/>
    </row>
    <row r="28951" spans="17:17">
      <c r="Q28951" s="30"/>
    </row>
    <row r="28952" spans="17:17">
      <c r="Q28952" s="30"/>
    </row>
    <row r="28953" spans="17:17">
      <c r="Q28953" s="30"/>
    </row>
    <row r="28954" spans="17:17">
      <c r="Q28954" s="30"/>
    </row>
    <row r="28955" spans="17:17">
      <c r="Q28955" s="30"/>
    </row>
    <row r="28956" spans="17:17">
      <c r="Q28956" s="30"/>
    </row>
    <row r="28957" spans="17:17">
      <c r="Q28957" s="30"/>
    </row>
    <row r="28958" spans="17:17">
      <c r="Q28958" s="30"/>
    </row>
    <row r="28959" spans="17:17">
      <c r="Q28959" s="30"/>
    </row>
    <row r="28960" spans="17:17">
      <c r="Q28960" s="30"/>
    </row>
    <row r="28961" spans="17:17">
      <c r="Q28961" s="30"/>
    </row>
    <row r="28962" spans="17:17">
      <c r="Q28962" s="30"/>
    </row>
    <row r="28963" spans="17:17">
      <c r="Q28963" s="30"/>
    </row>
    <row r="28964" spans="17:17">
      <c r="Q28964" s="30"/>
    </row>
    <row r="28965" spans="17:17">
      <c r="Q28965" s="30"/>
    </row>
    <row r="28966" spans="17:17">
      <c r="Q28966" s="30"/>
    </row>
    <row r="28967" spans="17:17">
      <c r="Q28967" s="30"/>
    </row>
    <row r="28968" spans="17:17">
      <c r="Q28968" s="30"/>
    </row>
    <row r="28969" spans="17:17">
      <c r="Q28969" s="30"/>
    </row>
    <row r="28970" spans="17:17">
      <c r="Q28970" s="30"/>
    </row>
    <row r="28971" spans="17:17">
      <c r="Q28971" s="30"/>
    </row>
    <row r="28972" spans="17:17">
      <c r="Q28972" s="30"/>
    </row>
    <row r="28973" spans="17:17">
      <c r="Q28973" s="30"/>
    </row>
    <row r="28974" spans="17:17">
      <c r="Q28974" s="30"/>
    </row>
    <row r="28975" spans="17:17">
      <c r="Q28975" s="30"/>
    </row>
    <row r="28976" spans="17:17">
      <c r="Q28976" s="30"/>
    </row>
    <row r="28977" spans="17:17">
      <c r="Q28977" s="30"/>
    </row>
    <row r="28978" spans="17:17">
      <c r="Q28978" s="30"/>
    </row>
    <row r="28979" spans="17:17">
      <c r="Q28979" s="30"/>
    </row>
    <row r="28980" spans="17:17">
      <c r="Q28980" s="30"/>
    </row>
    <row r="28981" spans="17:17">
      <c r="Q28981" s="30"/>
    </row>
    <row r="28982" spans="17:17">
      <c r="Q28982" s="30"/>
    </row>
    <row r="28983" spans="17:17">
      <c r="Q28983" s="30"/>
    </row>
    <row r="28984" spans="17:17">
      <c r="Q28984" s="30"/>
    </row>
    <row r="28985" spans="17:17">
      <c r="Q28985" s="30"/>
    </row>
    <row r="28986" spans="17:17">
      <c r="Q28986" s="30"/>
    </row>
    <row r="28987" spans="17:17">
      <c r="Q28987" s="30"/>
    </row>
    <row r="28988" spans="17:17">
      <c r="Q28988" s="30"/>
    </row>
    <row r="28989" spans="17:17">
      <c r="Q28989" s="30"/>
    </row>
    <row r="28990" spans="17:17">
      <c r="Q28990" s="30"/>
    </row>
    <row r="28991" spans="17:17">
      <c r="Q28991" s="30"/>
    </row>
    <row r="28992" spans="17:17">
      <c r="Q28992" s="30"/>
    </row>
    <row r="28993" spans="17:17">
      <c r="Q28993" s="30"/>
    </row>
    <row r="28994" spans="17:17">
      <c r="Q28994" s="30"/>
    </row>
    <row r="28995" spans="17:17">
      <c r="Q28995" s="30"/>
    </row>
    <row r="28996" spans="17:17">
      <c r="Q28996" s="30"/>
    </row>
    <row r="28997" spans="17:17">
      <c r="Q28997" s="30"/>
    </row>
    <row r="28998" spans="17:17">
      <c r="Q28998" s="30"/>
    </row>
    <row r="28999" spans="17:17">
      <c r="Q28999" s="30"/>
    </row>
    <row r="29000" spans="17:17">
      <c r="Q29000" s="30"/>
    </row>
    <row r="29001" spans="17:17">
      <c r="Q29001" s="30"/>
    </row>
    <row r="29002" spans="17:17">
      <c r="Q29002" s="30"/>
    </row>
    <row r="29003" spans="17:17">
      <c r="Q29003" s="30"/>
    </row>
    <row r="29004" spans="17:17">
      <c r="Q29004" s="30"/>
    </row>
    <row r="29005" spans="17:17">
      <c r="Q29005" s="30"/>
    </row>
    <row r="29006" spans="17:17">
      <c r="Q29006" s="30"/>
    </row>
    <row r="29007" spans="17:17">
      <c r="Q29007" s="30"/>
    </row>
    <row r="29008" spans="17:17">
      <c r="Q29008" s="30"/>
    </row>
    <row r="29009" spans="17:17">
      <c r="Q29009" s="30"/>
    </row>
    <row r="29010" spans="17:17">
      <c r="Q29010" s="30"/>
    </row>
    <row r="29011" spans="17:17">
      <c r="Q29011" s="30"/>
    </row>
    <row r="29012" spans="17:17">
      <c r="Q29012" s="30"/>
    </row>
    <row r="29013" spans="17:17">
      <c r="Q29013" s="30"/>
    </row>
    <row r="29014" spans="17:17">
      <c r="Q29014" s="30"/>
    </row>
    <row r="29015" spans="17:17">
      <c r="Q29015" s="30"/>
    </row>
    <row r="29016" spans="17:17">
      <c r="Q29016" s="30"/>
    </row>
    <row r="29017" spans="17:17">
      <c r="Q29017" s="30"/>
    </row>
    <row r="29018" spans="17:17">
      <c r="Q29018" s="30"/>
    </row>
    <row r="29019" spans="17:17">
      <c r="Q29019" s="30"/>
    </row>
    <row r="29020" spans="17:17">
      <c r="Q29020" s="30"/>
    </row>
    <row r="29021" spans="17:17">
      <c r="Q29021" s="30"/>
    </row>
    <row r="29022" spans="17:17">
      <c r="Q29022" s="30"/>
    </row>
    <row r="29023" spans="17:17">
      <c r="Q29023" s="30"/>
    </row>
    <row r="29024" spans="17:17">
      <c r="Q29024" s="30"/>
    </row>
    <row r="29025" spans="17:17">
      <c r="Q29025" s="30"/>
    </row>
    <row r="29026" spans="17:17">
      <c r="Q29026" s="30"/>
    </row>
    <row r="29027" spans="17:17">
      <c r="Q29027" s="30"/>
    </row>
    <row r="29028" spans="17:17">
      <c r="Q29028" s="30"/>
    </row>
    <row r="29029" spans="17:17">
      <c r="Q29029" s="30"/>
    </row>
    <row r="29030" spans="17:17">
      <c r="Q29030" s="30"/>
    </row>
    <row r="29031" spans="17:17">
      <c r="Q29031" s="30"/>
    </row>
    <row r="29032" spans="17:17">
      <c r="Q29032" s="30"/>
    </row>
    <row r="29033" spans="17:17">
      <c r="Q29033" s="30"/>
    </row>
    <row r="29034" spans="17:17">
      <c r="Q29034" s="30"/>
    </row>
    <row r="29035" spans="17:17">
      <c r="Q29035" s="30"/>
    </row>
    <row r="29036" spans="17:17">
      <c r="Q29036" s="30"/>
    </row>
    <row r="29037" spans="17:17">
      <c r="Q29037" s="30"/>
    </row>
    <row r="29038" spans="17:17">
      <c r="Q29038" s="30"/>
    </row>
    <row r="29039" spans="17:17">
      <c r="Q29039" s="30"/>
    </row>
    <row r="29040" spans="17:17">
      <c r="Q29040" s="30"/>
    </row>
    <row r="29041" spans="17:17">
      <c r="Q29041" s="30"/>
    </row>
    <row r="29042" spans="17:17">
      <c r="Q29042" s="30"/>
    </row>
    <row r="29043" spans="17:17">
      <c r="Q29043" s="30"/>
    </row>
    <row r="29044" spans="17:17">
      <c r="Q29044" s="30"/>
    </row>
    <row r="29045" spans="17:17">
      <c r="Q29045" s="30"/>
    </row>
    <row r="29046" spans="17:17">
      <c r="Q29046" s="30"/>
    </row>
    <row r="29047" spans="17:17">
      <c r="Q29047" s="30"/>
    </row>
    <row r="29048" spans="17:17">
      <c r="Q29048" s="30"/>
    </row>
    <row r="29049" spans="17:17">
      <c r="Q29049" s="30"/>
    </row>
    <row r="29050" spans="17:17">
      <c r="Q29050" s="30"/>
    </row>
    <row r="29051" spans="17:17">
      <c r="Q29051" s="30"/>
    </row>
    <row r="29052" spans="17:17">
      <c r="Q29052" s="30"/>
    </row>
    <row r="29053" spans="17:17">
      <c r="Q29053" s="30"/>
    </row>
    <row r="29054" spans="17:17">
      <c r="Q29054" s="30"/>
    </row>
    <row r="29055" spans="17:17">
      <c r="Q29055" s="30"/>
    </row>
    <row r="29056" spans="17:17">
      <c r="Q29056" s="30"/>
    </row>
    <row r="29057" spans="17:17">
      <c r="Q29057" s="30"/>
    </row>
    <row r="29058" spans="17:17">
      <c r="Q29058" s="30"/>
    </row>
    <row r="29059" spans="17:17">
      <c r="Q29059" s="30"/>
    </row>
    <row r="29060" spans="17:17">
      <c r="Q29060" s="30"/>
    </row>
    <row r="29061" spans="17:17">
      <c r="Q29061" s="30"/>
    </row>
    <row r="29062" spans="17:17">
      <c r="Q29062" s="30"/>
    </row>
    <row r="29063" spans="17:17">
      <c r="Q29063" s="30"/>
    </row>
    <row r="29064" spans="17:17">
      <c r="Q29064" s="30"/>
    </row>
    <row r="29065" spans="17:17">
      <c r="Q29065" s="30"/>
    </row>
    <row r="29066" spans="17:17">
      <c r="Q29066" s="30"/>
    </row>
    <row r="29067" spans="17:17">
      <c r="Q29067" s="30"/>
    </row>
    <row r="29068" spans="17:17">
      <c r="Q29068" s="30"/>
    </row>
    <row r="29069" spans="17:17">
      <c r="Q29069" s="30"/>
    </row>
    <row r="29070" spans="17:17">
      <c r="Q29070" s="30"/>
    </row>
    <row r="29071" spans="17:17">
      <c r="Q29071" s="30"/>
    </row>
    <row r="29072" spans="17:17">
      <c r="Q29072" s="30"/>
    </row>
    <row r="29073" spans="17:17">
      <c r="Q29073" s="30"/>
    </row>
    <row r="29074" spans="17:17">
      <c r="Q29074" s="30"/>
    </row>
    <row r="29075" spans="17:17">
      <c r="Q29075" s="30"/>
    </row>
    <row r="29076" spans="17:17">
      <c r="Q29076" s="30"/>
    </row>
    <row r="29077" spans="17:17">
      <c r="Q29077" s="30"/>
    </row>
    <row r="29078" spans="17:17">
      <c r="Q29078" s="30"/>
    </row>
    <row r="29079" spans="17:17">
      <c r="Q29079" s="30"/>
    </row>
    <row r="29080" spans="17:17">
      <c r="Q29080" s="30"/>
    </row>
    <row r="29081" spans="17:17">
      <c r="Q29081" s="30"/>
    </row>
    <row r="29082" spans="17:17">
      <c r="Q29082" s="30"/>
    </row>
    <row r="29083" spans="17:17">
      <c r="Q29083" s="30"/>
    </row>
    <row r="29084" spans="17:17">
      <c r="Q29084" s="30"/>
    </row>
    <row r="29085" spans="17:17">
      <c r="Q29085" s="30"/>
    </row>
    <row r="29086" spans="17:17">
      <c r="Q29086" s="30"/>
    </row>
    <row r="29087" spans="17:17">
      <c r="Q29087" s="30"/>
    </row>
    <row r="29088" spans="17:17">
      <c r="Q29088" s="30"/>
    </row>
    <row r="29089" spans="17:17">
      <c r="Q29089" s="30"/>
    </row>
    <row r="29090" spans="17:17">
      <c r="Q29090" s="30"/>
    </row>
    <row r="29091" spans="17:17">
      <c r="Q29091" s="30"/>
    </row>
    <row r="29092" spans="17:17">
      <c r="Q29092" s="30"/>
    </row>
    <row r="29093" spans="17:17">
      <c r="Q29093" s="30"/>
    </row>
    <row r="29094" spans="17:17">
      <c r="Q29094" s="30"/>
    </row>
    <row r="29095" spans="17:17">
      <c r="Q29095" s="30"/>
    </row>
    <row r="29096" spans="17:17">
      <c r="Q29096" s="30"/>
    </row>
    <row r="29097" spans="17:17">
      <c r="Q29097" s="30"/>
    </row>
    <row r="29098" spans="17:17">
      <c r="Q29098" s="30"/>
    </row>
    <row r="29099" spans="17:17">
      <c r="Q29099" s="30"/>
    </row>
    <row r="29100" spans="17:17">
      <c r="Q29100" s="30"/>
    </row>
    <row r="29101" spans="17:17">
      <c r="Q29101" s="30"/>
    </row>
    <row r="29102" spans="17:17">
      <c r="Q29102" s="30"/>
    </row>
    <row r="29103" spans="17:17">
      <c r="Q29103" s="30"/>
    </row>
    <row r="29104" spans="17:17">
      <c r="Q29104" s="30"/>
    </row>
    <row r="29105" spans="17:17">
      <c r="Q29105" s="30"/>
    </row>
    <row r="29106" spans="17:17">
      <c r="Q29106" s="30"/>
    </row>
    <row r="29107" spans="17:17">
      <c r="Q29107" s="30"/>
    </row>
    <row r="29108" spans="17:17">
      <c r="Q29108" s="30"/>
    </row>
    <row r="29109" spans="17:17">
      <c r="Q29109" s="30"/>
    </row>
    <row r="29110" spans="17:17">
      <c r="Q29110" s="30"/>
    </row>
    <row r="29111" spans="17:17">
      <c r="Q29111" s="30"/>
    </row>
    <row r="29112" spans="17:17">
      <c r="Q29112" s="30"/>
    </row>
    <row r="29113" spans="17:17">
      <c r="Q29113" s="30"/>
    </row>
    <row r="29114" spans="17:17">
      <c r="Q29114" s="30"/>
    </row>
    <row r="29115" spans="17:17">
      <c r="Q29115" s="30"/>
    </row>
    <row r="29116" spans="17:17">
      <c r="Q29116" s="30"/>
    </row>
    <row r="29117" spans="17:17">
      <c r="Q29117" s="30"/>
    </row>
    <row r="29118" spans="17:17">
      <c r="Q29118" s="30"/>
    </row>
    <row r="29119" spans="17:17">
      <c r="Q29119" s="30"/>
    </row>
    <row r="29120" spans="17:17">
      <c r="Q29120" s="30"/>
    </row>
    <row r="29121" spans="17:17">
      <c r="Q29121" s="30"/>
    </row>
    <row r="29122" spans="17:17">
      <c r="Q29122" s="30"/>
    </row>
    <row r="29123" spans="17:17">
      <c r="Q29123" s="30"/>
    </row>
    <row r="29124" spans="17:17">
      <c r="Q29124" s="30"/>
    </row>
    <row r="29125" spans="17:17">
      <c r="Q29125" s="30"/>
    </row>
    <row r="29126" spans="17:17">
      <c r="Q29126" s="30"/>
    </row>
    <row r="29127" spans="17:17">
      <c r="Q29127" s="30"/>
    </row>
    <row r="29128" spans="17:17">
      <c r="Q29128" s="30"/>
    </row>
    <row r="29129" spans="17:17">
      <c r="Q29129" s="30"/>
    </row>
    <row r="29130" spans="17:17">
      <c r="Q29130" s="30"/>
    </row>
    <row r="29131" spans="17:17">
      <c r="Q29131" s="30"/>
    </row>
    <row r="29132" spans="17:17">
      <c r="Q29132" s="30"/>
    </row>
    <row r="29133" spans="17:17">
      <c r="Q29133" s="30"/>
    </row>
    <row r="29134" spans="17:17">
      <c r="Q29134" s="30"/>
    </row>
    <row r="29135" spans="17:17">
      <c r="Q29135" s="30"/>
    </row>
    <row r="29136" spans="17:17">
      <c r="Q29136" s="30"/>
    </row>
    <row r="29137" spans="17:17">
      <c r="Q29137" s="30"/>
    </row>
    <row r="29138" spans="17:17">
      <c r="Q29138" s="30"/>
    </row>
    <row r="29139" spans="17:17">
      <c r="Q29139" s="30"/>
    </row>
    <row r="29140" spans="17:17">
      <c r="Q29140" s="30"/>
    </row>
    <row r="29141" spans="17:17">
      <c r="Q29141" s="30"/>
    </row>
    <row r="29142" spans="17:17">
      <c r="Q29142" s="30"/>
    </row>
    <row r="29143" spans="17:17">
      <c r="Q29143" s="30"/>
    </row>
    <row r="29144" spans="17:17">
      <c r="Q29144" s="30"/>
    </row>
    <row r="29145" spans="17:17">
      <c r="Q29145" s="30"/>
    </row>
    <row r="29146" spans="17:17">
      <c r="Q29146" s="30"/>
    </row>
    <row r="29147" spans="17:17">
      <c r="Q29147" s="30"/>
    </row>
    <row r="29148" spans="17:17">
      <c r="Q29148" s="30"/>
    </row>
    <row r="29149" spans="17:17">
      <c r="Q29149" s="30"/>
    </row>
    <row r="29150" spans="17:17">
      <c r="Q29150" s="30"/>
    </row>
    <row r="29151" spans="17:17">
      <c r="Q29151" s="30"/>
    </row>
    <row r="29152" spans="17:17">
      <c r="Q29152" s="30"/>
    </row>
    <row r="29153" spans="17:17">
      <c r="Q29153" s="30"/>
    </row>
    <row r="29154" spans="17:17">
      <c r="Q29154" s="30"/>
    </row>
    <row r="29155" spans="17:17">
      <c r="Q29155" s="30"/>
    </row>
    <row r="29156" spans="17:17">
      <c r="Q29156" s="30"/>
    </row>
    <row r="29157" spans="17:17">
      <c r="Q29157" s="30"/>
    </row>
    <row r="29158" spans="17:17">
      <c r="Q29158" s="30"/>
    </row>
    <row r="29159" spans="17:17">
      <c r="Q29159" s="30"/>
    </row>
    <row r="29160" spans="17:17">
      <c r="Q29160" s="30"/>
    </row>
    <row r="29161" spans="17:17">
      <c r="Q29161" s="30"/>
    </row>
    <row r="29162" spans="17:17">
      <c r="Q29162" s="30"/>
    </row>
    <row r="29163" spans="17:17">
      <c r="Q29163" s="30"/>
    </row>
    <row r="29164" spans="17:17">
      <c r="Q29164" s="30"/>
    </row>
    <row r="29165" spans="17:17">
      <c r="Q29165" s="30"/>
    </row>
    <row r="29166" spans="17:17">
      <c r="Q29166" s="30"/>
    </row>
    <row r="29167" spans="17:17">
      <c r="Q29167" s="30"/>
    </row>
    <row r="29168" spans="17:17">
      <c r="Q29168" s="30"/>
    </row>
    <row r="29169" spans="17:17">
      <c r="Q29169" s="30"/>
    </row>
    <row r="29170" spans="17:17">
      <c r="Q29170" s="30"/>
    </row>
    <row r="29171" spans="17:17">
      <c r="Q29171" s="30"/>
    </row>
    <row r="29172" spans="17:17">
      <c r="Q29172" s="30"/>
    </row>
    <row r="29173" spans="17:17">
      <c r="Q29173" s="30"/>
    </row>
    <row r="29174" spans="17:17">
      <c r="Q29174" s="30"/>
    </row>
    <row r="29175" spans="17:17">
      <c r="Q29175" s="30"/>
    </row>
    <row r="29176" spans="17:17">
      <c r="Q29176" s="30"/>
    </row>
    <row r="29177" spans="17:17">
      <c r="Q29177" s="30"/>
    </row>
    <row r="29178" spans="17:17">
      <c r="Q29178" s="30"/>
    </row>
    <row r="29179" spans="17:17">
      <c r="Q29179" s="30"/>
    </row>
    <row r="29180" spans="17:17">
      <c r="Q29180" s="30"/>
    </row>
    <row r="29181" spans="17:17">
      <c r="Q29181" s="30"/>
    </row>
    <row r="29182" spans="17:17">
      <c r="Q29182" s="30"/>
    </row>
    <row r="29183" spans="17:17">
      <c r="Q29183" s="30"/>
    </row>
    <row r="29184" spans="17:17">
      <c r="Q29184" s="30"/>
    </row>
    <row r="29185" spans="17:17">
      <c r="Q29185" s="30"/>
    </row>
    <row r="29186" spans="17:17">
      <c r="Q29186" s="30"/>
    </row>
    <row r="29187" spans="17:17">
      <c r="Q29187" s="30"/>
    </row>
    <row r="29188" spans="17:17">
      <c r="Q29188" s="30"/>
    </row>
    <row r="29189" spans="17:17">
      <c r="Q29189" s="30"/>
    </row>
    <row r="29190" spans="17:17">
      <c r="Q29190" s="30"/>
    </row>
    <row r="29191" spans="17:17">
      <c r="Q29191" s="30"/>
    </row>
    <row r="29192" spans="17:17">
      <c r="Q29192" s="30"/>
    </row>
    <row r="29193" spans="17:17">
      <c r="Q29193" s="30"/>
    </row>
    <row r="29194" spans="17:17">
      <c r="Q29194" s="30"/>
    </row>
    <row r="29195" spans="17:17">
      <c r="Q29195" s="30"/>
    </row>
    <row r="29196" spans="17:17">
      <c r="Q29196" s="30"/>
    </row>
    <row r="29197" spans="17:17">
      <c r="Q29197" s="30"/>
    </row>
    <row r="29198" spans="17:17">
      <c r="Q29198" s="30"/>
    </row>
    <row r="29199" spans="17:17">
      <c r="Q29199" s="30"/>
    </row>
    <row r="29200" spans="17:17">
      <c r="Q29200" s="30"/>
    </row>
    <row r="29201" spans="17:17">
      <c r="Q29201" s="30"/>
    </row>
    <row r="29202" spans="17:17">
      <c r="Q29202" s="30"/>
    </row>
    <row r="29203" spans="17:17">
      <c r="Q29203" s="30"/>
    </row>
    <row r="29204" spans="17:17">
      <c r="Q29204" s="30"/>
    </row>
    <row r="29205" spans="17:17">
      <c r="Q29205" s="30"/>
    </row>
    <row r="29206" spans="17:17">
      <c r="Q29206" s="30"/>
    </row>
    <row r="29207" spans="17:17">
      <c r="Q29207" s="30"/>
    </row>
    <row r="29208" spans="17:17">
      <c r="Q29208" s="30"/>
    </row>
    <row r="29209" spans="17:17">
      <c r="Q29209" s="30"/>
    </row>
    <row r="29210" spans="17:17">
      <c r="Q29210" s="30"/>
    </row>
    <row r="29211" spans="17:17">
      <c r="Q29211" s="30"/>
    </row>
    <row r="29212" spans="17:17">
      <c r="Q29212" s="30"/>
    </row>
    <row r="29213" spans="17:17">
      <c r="Q29213" s="30"/>
    </row>
    <row r="29214" spans="17:17">
      <c r="Q29214" s="30"/>
    </row>
    <row r="29215" spans="17:17">
      <c r="Q29215" s="30"/>
    </row>
    <row r="29216" spans="17:17">
      <c r="Q29216" s="30"/>
    </row>
    <row r="29217" spans="17:17">
      <c r="Q29217" s="30"/>
    </row>
    <row r="29218" spans="17:17">
      <c r="Q29218" s="30"/>
    </row>
    <row r="29219" spans="17:17">
      <c r="Q29219" s="30"/>
    </row>
    <row r="29220" spans="17:17">
      <c r="Q29220" s="30"/>
    </row>
    <row r="29221" spans="17:17">
      <c r="Q29221" s="30"/>
    </row>
    <row r="29222" spans="17:17">
      <c r="Q29222" s="30"/>
    </row>
    <row r="29223" spans="17:17">
      <c r="Q29223" s="30"/>
    </row>
    <row r="29224" spans="17:17">
      <c r="Q29224" s="30"/>
    </row>
    <row r="29225" spans="17:17">
      <c r="Q29225" s="30"/>
    </row>
    <row r="29226" spans="17:17">
      <c r="Q29226" s="30"/>
    </row>
    <row r="29227" spans="17:17">
      <c r="Q29227" s="30"/>
    </row>
    <row r="29228" spans="17:17">
      <c r="Q29228" s="30"/>
    </row>
    <row r="29229" spans="17:17">
      <c r="Q29229" s="30"/>
    </row>
    <row r="29230" spans="17:17">
      <c r="Q29230" s="30"/>
    </row>
    <row r="29231" spans="17:17">
      <c r="Q29231" s="30"/>
    </row>
    <row r="29232" spans="17:17">
      <c r="Q29232" s="30"/>
    </row>
    <row r="29233" spans="17:17">
      <c r="Q29233" s="30"/>
    </row>
    <row r="29234" spans="17:17">
      <c r="Q29234" s="30"/>
    </row>
    <row r="29235" spans="17:17">
      <c r="Q29235" s="30"/>
    </row>
    <row r="29236" spans="17:17">
      <c r="Q29236" s="30"/>
    </row>
    <row r="29237" spans="17:17">
      <c r="Q29237" s="30"/>
    </row>
    <row r="29238" spans="17:17">
      <c r="Q29238" s="30"/>
    </row>
    <row r="29239" spans="17:17">
      <c r="Q29239" s="30"/>
    </row>
    <row r="29240" spans="17:17">
      <c r="Q29240" s="30"/>
    </row>
    <row r="29241" spans="17:17">
      <c r="Q29241" s="30"/>
    </row>
    <row r="29242" spans="17:17">
      <c r="Q29242" s="30"/>
    </row>
    <row r="29243" spans="17:17">
      <c r="Q29243" s="30"/>
    </row>
    <row r="29244" spans="17:17">
      <c r="Q29244" s="30"/>
    </row>
    <row r="29245" spans="17:17">
      <c r="Q29245" s="30"/>
    </row>
    <row r="29246" spans="17:17">
      <c r="Q29246" s="30"/>
    </row>
    <row r="29247" spans="17:17">
      <c r="Q29247" s="30"/>
    </row>
    <row r="29248" spans="17:17">
      <c r="Q29248" s="30"/>
    </row>
    <row r="29249" spans="17:17">
      <c r="Q29249" s="30"/>
    </row>
    <row r="29250" spans="17:17">
      <c r="Q29250" s="30"/>
    </row>
    <row r="29251" spans="17:17">
      <c r="Q29251" s="30"/>
    </row>
    <row r="29252" spans="17:17">
      <c r="Q29252" s="30"/>
    </row>
    <row r="29253" spans="17:17">
      <c r="Q29253" s="30"/>
    </row>
    <row r="29254" spans="17:17">
      <c r="Q29254" s="30"/>
    </row>
    <row r="29255" spans="17:17">
      <c r="Q29255" s="30"/>
    </row>
    <row r="29256" spans="17:17">
      <c r="Q29256" s="30"/>
    </row>
    <row r="29257" spans="17:17">
      <c r="Q29257" s="30"/>
    </row>
    <row r="29258" spans="17:17">
      <c r="Q29258" s="30"/>
    </row>
    <row r="29259" spans="17:17">
      <c r="Q29259" s="30"/>
    </row>
    <row r="29260" spans="17:17">
      <c r="Q29260" s="30"/>
    </row>
    <row r="29261" spans="17:17">
      <c r="Q29261" s="30"/>
    </row>
    <row r="29262" spans="17:17">
      <c r="Q29262" s="30"/>
    </row>
    <row r="29263" spans="17:17">
      <c r="Q29263" s="30"/>
    </row>
    <row r="29264" spans="17:17">
      <c r="Q29264" s="30"/>
    </row>
    <row r="29265" spans="17:17">
      <c r="Q29265" s="30"/>
    </row>
    <row r="29266" spans="17:17">
      <c r="Q29266" s="30"/>
    </row>
    <row r="29267" spans="17:17">
      <c r="Q29267" s="30"/>
    </row>
    <row r="29268" spans="17:17">
      <c r="Q29268" s="30"/>
    </row>
    <row r="29269" spans="17:17">
      <c r="Q29269" s="30"/>
    </row>
    <row r="29270" spans="17:17">
      <c r="Q29270" s="30"/>
    </row>
    <row r="29271" spans="17:17">
      <c r="Q29271" s="30"/>
    </row>
    <row r="29272" spans="17:17">
      <c r="Q29272" s="30"/>
    </row>
    <row r="29273" spans="17:17">
      <c r="Q29273" s="30"/>
    </row>
    <row r="29274" spans="17:17">
      <c r="Q29274" s="30"/>
    </row>
    <row r="29275" spans="17:17">
      <c r="Q29275" s="30"/>
    </row>
    <row r="29276" spans="17:17">
      <c r="Q29276" s="30"/>
    </row>
    <row r="29277" spans="17:17">
      <c r="Q29277" s="30"/>
    </row>
    <row r="29278" spans="17:17">
      <c r="Q29278" s="30"/>
    </row>
    <row r="29279" spans="17:17">
      <c r="Q29279" s="30"/>
    </row>
    <row r="29280" spans="17:17">
      <c r="Q29280" s="30"/>
    </row>
    <row r="29281" spans="17:17">
      <c r="Q29281" s="30"/>
    </row>
    <row r="29282" spans="17:17">
      <c r="Q29282" s="30"/>
    </row>
    <row r="29283" spans="17:17">
      <c r="Q29283" s="30"/>
    </row>
    <row r="29284" spans="17:17">
      <c r="Q29284" s="30"/>
    </row>
    <row r="29285" spans="17:17">
      <c r="Q29285" s="30"/>
    </row>
    <row r="29286" spans="17:17">
      <c r="Q29286" s="30"/>
    </row>
    <row r="29287" spans="17:17">
      <c r="Q29287" s="30"/>
    </row>
    <row r="29288" spans="17:17">
      <c r="Q29288" s="30"/>
    </row>
    <row r="29289" spans="17:17">
      <c r="Q29289" s="30"/>
    </row>
    <row r="29290" spans="17:17">
      <c r="Q29290" s="30"/>
    </row>
    <row r="29291" spans="17:17">
      <c r="Q29291" s="30"/>
    </row>
    <row r="29292" spans="17:17">
      <c r="Q29292" s="30"/>
    </row>
    <row r="29293" spans="17:17">
      <c r="Q29293" s="30"/>
    </row>
    <row r="29294" spans="17:17">
      <c r="Q29294" s="30"/>
    </row>
    <row r="29295" spans="17:17">
      <c r="Q29295" s="30"/>
    </row>
    <row r="29296" spans="17:17">
      <c r="Q29296" s="30"/>
    </row>
    <row r="29297" spans="17:17">
      <c r="Q29297" s="30"/>
    </row>
    <row r="29298" spans="17:17">
      <c r="Q29298" s="30"/>
    </row>
    <row r="29299" spans="17:17">
      <c r="Q29299" s="30"/>
    </row>
    <row r="29300" spans="17:17">
      <c r="Q29300" s="30"/>
    </row>
    <row r="29301" spans="17:17">
      <c r="Q29301" s="30"/>
    </row>
    <row r="29302" spans="17:17">
      <c r="Q29302" s="30"/>
    </row>
    <row r="29303" spans="17:17">
      <c r="Q29303" s="30"/>
    </row>
    <row r="29304" spans="17:17">
      <c r="Q29304" s="30"/>
    </row>
    <row r="29305" spans="17:17">
      <c r="Q29305" s="30"/>
    </row>
    <row r="29306" spans="17:17">
      <c r="Q29306" s="30"/>
    </row>
    <row r="29307" spans="17:17">
      <c r="Q29307" s="30"/>
    </row>
    <row r="29308" spans="17:17">
      <c r="Q29308" s="30"/>
    </row>
    <row r="29309" spans="17:17">
      <c r="Q29309" s="30"/>
    </row>
    <row r="29310" spans="17:17">
      <c r="Q29310" s="30"/>
    </row>
    <row r="29311" spans="17:17">
      <c r="Q29311" s="30"/>
    </row>
    <row r="29312" spans="17:17">
      <c r="Q29312" s="30"/>
    </row>
    <row r="29313" spans="17:17">
      <c r="Q29313" s="30"/>
    </row>
    <row r="29314" spans="17:17">
      <c r="Q29314" s="30"/>
    </row>
    <row r="29315" spans="17:17">
      <c r="Q29315" s="30"/>
    </row>
    <row r="29316" spans="17:17">
      <c r="Q29316" s="30"/>
    </row>
    <row r="29317" spans="17:17">
      <c r="Q29317" s="30"/>
    </row>
    <row r="29318" spans="17:17">
      <c r="Q29318" s="30"/>
    </row>
    <row r="29319" spans="17:17">
      <c r="Q29319" s="30"/>
    </row>
    <row r="29320" spans="17:17">
      <c r="Q29320" s="30"/>
    </row>
    <row r="29321" spans="17:17">
      <c r="Q29321" s="30"/>
    </row>
    <row r="29322" spans="17:17">
      <c r="Q29322" s="30"/>
    </row>
    <row r="29323" spans="17:17">
      <c r="Q29323" s="30"/>
    </row>
    <row r="29324" spans="17:17">
      <c r="Q29324" s="30"/>
    </row>
    <row r="29325" spans="17:17">
      <c r="Q29325" s="30"/>
    </row>
    <row r="29326" spans="17:17">
      <c r="Q29326" s="30"/>
    </row>
    <row r="29327" spans="17:17">
      <c r="Q29327" s="30"/>
    </row>
    <row r="29328" spans="17:17">
      <c r="Q29328" s="30"/>
    </row>
    <row r="29329" spans="17:17">
      <c r="Q29329" s="30"/>
    </row>
    <row r="29330" spans="17:17">
      <c r="Q29330" s="30"/>
    </row>
    <row r="29331" spans="17:17">
      <c r="Q29331" s="30"/>
    </row>
    <row r="29332" spans="17:17">
      <c r="Q29332" s="30"/>
    </row>
    <row r="29333" spans="17:17">
      <c r="Q29333" s="30"/>
    </row>
    <row r="29334" spans="17:17">
      <c r="Q29334" s="30"/>
    </row>
    <row r="29335" spans="17:17">
      <c r="Q29335" s="30"/>
    </row>
    <row r="29336" spans="17:17">
      <c r="Q29336" s="30"/>
    </row>
    <row r="29337" spans="17:17">
      <c r="Q29337" s="30"/>
    </row>
    <row r="29338" spans="17:17">
      <c r="Q29338" s="30"/>
    </row>
    <row r="29339" spans="17:17">
      <c r="Q29339" s="30"/>
    </row>
    <row r="29340" spans="17:17">
      <c r="Q29340" s="30"/>
    </row>
    <row r="29341" spans="17:17">
      <c r="Q29341" s="30"/>
    </row>
    <row r="29342" spans="17:17">
      <c r="Q29342" s="30"/>
    </row>
    <row r="29343" spans="17:17">
      <c r="Q29343" s="30"/>
    </row>
    <row r="29344" spans="17:17">
      <c r="Q29344" s="30"/>
    </row>
    <row r="29345" spans="17:17">
      <c r="Q29345" s="30"/>
    </row>
    <row r="29346" spans="17:17">
      <c r="Q29346" s="30"/>
    </row>
    <row r="29347" spans="17:17">
      <c r="Q29347" s="30"/>
    </row>
    <row r="29348" spans="17:17">
      <c r="Q29348" s="30"/>
    </row>
    <row r="29349" spans="17:17">
      <c r="Q29349" s="30"/>
    </row>
    <row r="29350" spans="17:17">
      <c r="Q29350" s="30"/>
    </row>
    <row r="29351" spans="17:17">
      <c r="Q29351" s="30"/>
    </row>
    <row r="29352" spans="17:17">
      <c r="Q29352" s="30"/>
    </row>
    <row r="29353" spans="17:17">
      <c r="Q29353" s="30"/>
    </row>
    <row r="29354" spans="17:17">
      <c r="Q29354" s="30"/>
    </row>
    <row r="29355" spans="17:17">
      <c r="Q29355" s="30"/>
    </row>
    <row r="29356" spans="17:17">
      <c r="Q29356" s="30"/>
    </row>
    <row r="29357" spans="17:17">
      <c r="Q29357" s="30"/>
    </row>
    <row r="29358" spans="17:17">
      <c r="Q29358" s="30"/>
    </row>
    <row r="29359" spans="17:17">
      <c r="Q29359" s="30"/>
    </row>
    <row r="29360" spans="17:17">
      <c r="Q29360" s="30"/>
    </row>
    <row r="29361" spans="17:17">
      <c r="Q29361" s="30"/>
    </row>
    <row r="29362" spans="17:17">
      <c r="Q29362" s="30"/>
    </row>
    <row r="29363" spans="17:17">
      <c r="Q29363" s="30"/>
    </row>
    <row r="29364" spans="17:17">
      <c r="Q29364" s="30"/>
    </row>
    <row r="29365" spans="17:17">
      <c r="Q29365" s="30"/>
    </row>
    <row r="29366" spans="17:17">
      <c r="Q29366" s="30"/>
    </row>
    <row r="29367" spans="17:17">
      <c r="Q29367" s="30"/>
    </row>
    <row r="29368" spans="17:17">
      <c r="Q29368" s="30"/>
    </row>
    <row r="29369" spans="17:17">
      <c r="Q29369" s="30"/>
    </row>
    <row r="29370" spans="17:17">
      <c r="Q29370" s="30"/>
    </row>
    <row r="29371" spans="17:17">
      <c r="Q29371" s="30"/>
    </row>
    <row r="29372" spans="17:17">
      <c r="Q29372" s="30"/>
    </row>
    <row r="29373" spans="17:17">
      <c r="Q29373" s="30"/>
    </row>
    <row r="29374" spans="17:17">
      <c r="Q29374" s="30"/>
    </row>
    <row r="29375" spans="17:17">
      <c r="Q29375" s="30"/>
    </row>
    <row r="29376" spans="17:17">
      <c r="Q29376" s="30"/>
    </row>
    <row r="29377" spans="17:17">
      <c r="Q29377" s="30"/>
    </row>
    <row r="29378" spans="17:17">
      <c r="Q29378" s="30"/>
    </row>
    <row r="29379" spans="17:17">
      <c r="Q29379" s="30"/>
    </row>
    <row r="29380" spans="17:17">
      <c r="Q29380" s="30"/>
    </row>
    <row r="29381" spans="17:17">
      <c r="Q29381" s="30"/>
    </row>
    <row r="29382" spans="17:17">
      <c r="Q29382" s="30"/>
    </row>
    <row r="29383" spans="17:17">
      <c r="Q29383" s="30"/>
    </row>
    <row r="29384" spans="17:17">
      <c r="Q29384" s="30"/>
    </row>
    <row r="29385" spans="17:17">
      <c r="Q29385" s="30"/>
    </row>
    <row r="29386" spans="17:17">
      <c r="Q29386" s="30"/>
    </row>
    <row r="29387" spans="17:17">
      <c r="Q29387" s="30"/>
    </row>
    <row r="29388" spans="17:17">
      <c r="Q29388" s="30"/>
    </row>
    <row r="29389" spans="17:17">
      <c r="Q29389" s="30"/>
    </row>
    <row r="29390" spans="17:17">
      <c r="Q29390" s="30"/>
    </row>
    <row r="29391" spans="17:17">
      <c r="Q29391" s="30"/>
    </row>
    <row r="29392" spans="17:17">
      <c r="Q29392" s="30"/>
    </row>
    <row r="29393" spans="17:17">
      <c r="Q29393" s="30"/>
    </row>
    <row r="29394" spans="17:17">
      <c r="Q29394" s="30"/>
    </row>
    <row r="29395" spans="17:17">
      <c r="Q29395" s="30"/>
    </row>
    <row r="29396" spans="17:17">
      <c r="Q29396" s="30"/>
    </row>
    <row r="29397" spans="17:17">
      <c r="Q29397" s="30"/>
    </row>
    <row r="29398" spans="17:17">
      <c r="Q29398" s="30"/>
    </row>
    <row r="29399" spans="17:17">
      <c r="Q29399" s="30"/>
    </row>
    <row r="29400" spans="17:17">
      <c r="Q29400" s="30"/>
    </row>
    <row r="29401" spans="17:17">
      <c r="Q29401" s="30"/>
    </row>
    <row r="29402" spans="17:17">
      <c r="Q29402" s="30"/>
    </row>
    <row r="29403" spans="17:17">
      <c r="Q29403" s="30"/>
    </row>
    <row r="29404" spans="17:17">
      <c r="Q29404" s="30"/>
    </row>
    <row r="29405" spans="17:17">
      <c r="Q29405" s="30"/>
    </row>
    <row r="29406" spans="17:17">
      <c r="Q29406" s="30"/>
    </row>
    <row r="29407" spans="17:17">
      <c r="Q29407" s="30"/>
    </row>
    <row r="29408" spans="17:17">
      <c r="Q29408" s="30"/>
    </row>
    <row r="29409" spans="17:17">
      <c r="Q29409" s="30"/>
    </row>
    <row r="29410" spans="17:17">
      <c r="Q29410" s="30"/>
    </row>
    <row r="29411" spans="17:17">
      <c r="Q29411" s="30"/>
    </row>
    <row r="29412" spans="17:17">
      <c r="Q29412" s="30"/>
    </row>
    <row r="29413" spans="17:17">
      <c r="Q29413" s="30"/>
    </row>
    <row r="29414" spans="17:17">
      <c r="Q29414" s="30"/>
    </row>
    <row r="29415" spans="17:17">
      <c r="Q29415" s="30"/>
    </row>
    <row r="29416" spans="17:17">
      <c r="Q29416" s="30"/>
    </row>
    <row r="29417" spans="17:17">
      <c r="Q29417" s="30"/>
    </row>
    <row r="29418" spans="17:17">
      <c r="Q29418" s="30"/>
    </row>
    <row r="29419" spans="17:17">
      <c r="Q29419" s="30"/>
    </row>
    <row r="29420" spans="17:17">
      <c r="Q29420" s="30"/>
    </row>
    <row r="29421" spans="17:17">
      <c r="Q29421" s="30"/>
    </row>
    <row r="29422" spans="17:17">
      <c r="Q29422" s="30"/>
    </row>
    <row r="29423" spans="17:17">
      <c r="Q29423" s="30"/>
    </row>
    <row r="29424" spans="17:17">
      <c r="Q29424" s="30"/>
    </row>
    <row r="29425" spans="17:17">
      <c r="Q29425" s="30"/>
    </row>
    <row r="29426" spans="17:17">
      <c r="Q29426" s="30"/>
    </row>
    <row r="29427" spans="17:17">
      <c r="Q29427" s="30"/>
    </row>
    <row r="29428" spans="17:17">
      <c r="Q29428" s="30"/>
    </row>
    <row r="29429" spans="17:17">
      <c r="Q29429" s="30"/>
    </row>
    <row r="29430" spans="17:17">
      <c r="Q29430" s="30"/>
    </row>
    <row r="29431" spans="17:17">
      <c r="Q29431" s="30"/>
    </row>
    <row r="29432" spans="17:17">
      <c r="Q29432" s="30"/>
    </row>
    <row r="29433" spans="17:17">
      <c r="Q29433" s="30"/>
    </row>
    <row r="29434" spans="17:17">
      <c r="Q29434" s="30"/>
    </row>
    <row r="29435" spans="17:17">
      <c r="Q29435" s="30"/>
    </row>
    <row r="29436" spans="17:17">
      <c r="Q29436" s="30"/>
    </row>
    <row r="29437" spans="17:17">
      <c r="Q29437" s="30"/>
    </row>
    <row r="29438" spans="17:17">
      <c r="Q29438" s="30"/>
    </row>
    <row r="29439" spans="17:17">
      <c r="Q29439" s="30"/>
    </row>
    <row r="29440" spans="17:17">
      <c r="Q29440" s="30"/>
    </row>
    <row r="29441" spans="17:17">
      <c r="Q29441" s="30"/>
    </row>
    <row r="29442" spans="17:17">
      <c r="Q29442" s="30"/>
    </row>
    <row r="29443" spans="17:17">
      <c r="Q29443" s="30"/>
    </row>
    <row r="29444" spans="17:17">
      <c r="Q29444" s="30"/>
    </row>
    <row r="29445" spans="17:17">
      <c r="Q29445" s="30"/>
    </row>
    <row r="29446" spans="17:17">
      <c r="Q29446" s="30"/>
    </row>
    <row r="29447" spans="17:17">
      <c r="Q29447" s="30"/>
    </row>
    <row r="29448" spans="17:17">
      <c r="Q29448" s="30"/>
    </row>
    <row r="29449" spans="17:17">
      <c r="Q29449" s="30"/>
    </row>
    <row r="29450" spans="17:17">
      <c r="Q29450" s="30"/>
    </row>
    <row r="29451" spans="17:17">
      <c r="Q29451" s="30"/>
    </row>
    <row r="29452" spans="17:17">
      <c r="Q29452" s="30"/>
    </row>
    <row r="29453" spans="17:17">
      <c r="Q29453" s="30"/>
    </row>
    <row r="29454" spans="17:17">
      <c r="Q29454" s="30"/>
    </row>
    <row r="29455" spans="17:17">
      <c r="Q29455" s="30"/>
    </row>
    <row r="29456" spans="17:17">
      <c r="Q29456" s="30"/>
    </row>
    <row r="29457" spans="17:17">
      <c r="Q29457" s="30"/>
    </row>
    <row r="29458" spans="17:17">
      <c r="Q29458" s="30"/>
    </row>
    <row r="29459" spans="17:17">
      <c r="Q29459" s="30"/>
    </row>
    <row r="29460" spans="17:17">
      <c r="Q29460" s="30"/>
    </row>
    <row r="29461" spans="17:17">
      <c r="Q29461" s="30"/>
    </row>
    <row r="29462" spans="17:17">
      <c r="Q29462" s="30"/>
    </row>
    <row r="29463" spans="17:17">
      <c r="Q29463" s="30"/>
    </row>
    <row r="29464" spans="17:17">
      <c r="Q29464" s="30"/>
    </row>
    <row r="29465" spans="17:17">
      <c r="Q29465" s="30"/>
    </row>
    <row r="29466" spans="17:17">
      <c r="Q29466" s="30"/>
    </row>
    <row r="29467" spans="17:17">
      <c r="Q29467" s="30"/>
    </row>
    <row r="29468" spans="17:17">
      <c r="Q29468" s="30"/>
    </row>
    <row r="29469" spans="17:17">
      <c r="Q29469" s="30"/>
    </row>
    <row r="29470" spans="17:17">
      <c r="Q29470" s="30"/>
    </row>
    <row r="29471" spans="17:17">
      <c r="Q29471" s="30"/>
    </row>
    <row r="29472" spans="17:17">
      <c r="Q29472" s="30"/>
    </row>
    <row r="29473" spans="17:17">
      <c r="Q29473" s="30"/>
    </row>
    <row r="29474" spans="17:17">
      <c r="Q29474" s="30"/>
    </row>
    <row r="29475" spans="17:17">
      <c r="Q29475" s="30"/>
    </row>
    <row r="29476" spans="17:17">
      <c r="Q29476" s="30"/>
    </row>
    <row r="29477" spans="17:17">
      <c r="Q29477" s="30"/>
    </row>
    <row r="29478" spans="17:17">
      <c r="Q29478" s="30"/>
    </row>
    <row r="29479" spans="17:17">
      <c r="Q29479" s="30"/>
    </row>
    <row r="29480" spans="17:17">
      <c r="Q29480" s="30"/>
    </row>
    <row r="29481" spans="17:17">
      <c r="Q29481" s="30"/>
    </row>
    <row r="29482" spans="17:17">
      <c r="Q29482" s="30"/>
    </row>
    <row r="29483" spans="17:17">
      <c r="Q29483" s="30"/>
    </row>
    <row r="29484" spans="17:17">
      <c r="Q29484" s="30"/>
    </row>
    <row r="29485" spans="17:17">
      <c r="Q29485" s="30"/>
    </row>
    <row r="29486" spans="17:17">
      <c r="Q29486" s="30"/>
    </row>
    <row r="29487" spans="17:17">
      <c r="Q29487" s="30"/>
    </row>
    <row r="29488" spans="17:17">
      <c r="Q29488" s="30"/>
    </row>
    <row r="29489" spans="17:17">
      <c r="Q29489" s="30"/>
    </row>
    <row r="29490" spans="17:17">
      <c r="Q29490" s="30"/>
    </row>
    <row r="29491" spans="17:17">
      <c r="Q29491" s="30"/>
    </row>
    <row r="29492" spans="17:17">
      <c r="Q29492" s="30"/>
    </row>
    <row r="29493" spans="17:17">
      <c r="Q29493" s="30"/>
    </row>
    <row r="29494" spans="17:17">
      <c r="Q29494" s="30"/>
    </row>
    <row r="29495" spans="17:17">
      <c r="Q29495" s="30"/>
    </row>
    <row r="29496" spans="17:17">
      <c r="Q29496" s="30"/>
    </row>
    <row r="29497" spans="17:17">
      <c r="Q29497" s="30"/>
    </row>
    <row r="29498" spans="17:17">
      <c r="Q29498" s="30"/>
    </row>
    <row r="29499" spans="17:17">
      <c r="Q29499" s="30"/>
    </row>
    <row r="29500" spans="17:17">
      <c r="Q29500" s="30"/>
    </row>
    <row r="29501" spans="17:17">
      <c r="Q29501" s="30"/>
    </row>
    <row r="29502" spans="17:17">
      <c r="Q29502" s="30"/>
    </row>
    <row r="29503" spans="17:17">
      <c r="Q29503" s="30"/>
    </row>
    <row r="29504" spans="17:17">
      <c r="Q29504" s="30"/>
    </row>
    <row r="29505" spans="17:17">
      <c r="Q29505" s="30"/>
    </row>
    <row r="29506" spans="17:17">
      <c r="Q29506" s="30"/>
    </row>
    <row r="29507" spans="17:17">
      <c r="Q29507" s="30"/>
    </row>
    <row r="29508" spans="17:17">
      <c r="Q29508" s="30"/>
    </row>
    <row r="29509" spans="17:17">
      <c r="Q29509" s="30"/>
    </row>
    <row r="29510" spans="17:17">
      <c r="Q29510" s="30"/>
    </row>
    <row r="29511" spans="17:17">
      <c r="Q29511" s="30"/>
    </row>
    <row r="29512" spans="17:17">
      <c r="Q29512" s="30"/>
    </row>
    <row r="29513" spans="17:17">
      <c r="Q29513" s="30"/>
    </row>
    <row r="29514" spans="17:17">
      <c r="Q29514" s="30"/>
    </row>
    <row r="29515" spans="17:17">
      <c r="Q29515" s="30"/>
    </row>
    <row r="29516" spans="17:17">
      <c r="Q29516" s="30"/>
    </row>
    <row r="29517" spans="17:17">
      <c r="Q29517" s="30"/>
    </row>
    <row r="29518" spans="17:17">
      <c r="Q29518" s="30"/>
    </row>
    <row r="29519" spans="17:17">
      <c r="Q29519" s="30"/>
    </row>
    <row r="29520" spans="17:17">
      <c r="Q29520" s="30"/>
    </row>
    <row r="29521" spans="17:17">
      <c r="Q29521" s="30"/>
    </row>
    <row r="29522" spans="17:17">
      <c r="Q29522" s="30"/>
    </row>
    <row r="29523" spans="17:17">
      <c r="Q29523" s="30"/>
    </row>
    <row r="29524" spans="17:17">
      <c r="Q29524" s="30"/>
    </row>
    <row r="29525" spans="17:17">
      <c r="Q29525" s="30"/>
    </row>
    <row r="29526" spans="17:17">
      <c r="Q29526" s="30"/>
    </row>
    <row r="29527" spans="17:17">
      <c r="Q29527" s="30"/>
    </row>
    <row r="29528" spans="17:17">
      <c r="Q29528" s="30"/>
    </row>
    <row r="29529" spans="17:17">
      <c r="Q29529" s="30"/>
    </row>
    <row r="29530" spans="17:17">
      <c r="Q29530" s="30"/>
    </row>
    <row r="29531" spans="17:17">
      <c r="Q29531" s="30"/>
    </row>
    <row r="29532" spans="17:17">
      <c r="Q29532" s="30"/>
    </row>
    <row r="29533" spans="17:17">
      <c r="Q29533" s="30"/>
    </row>
    <row r="29534" spans="17:17">
      <c r="Q29534" s="30"/>
    </row>
    <row r="29535" spans="17:17">
      <c r="Q29535" s="30"/>
    </row>
    <row r="29536" spans="17:17">
      <c r="Q29536" s="30"/>
    </row>
    <row r="29537" spans="17:17">
      <c r="Q29537" s="30"/>
    </row>
    <row r="29538" spans="17:17">
      <c r="Q29538" s="30"/>
    </row>
    <row r="29539" spans="17:17">
      <c r="Q29539" s="30"/>
    </row>
    <row r="29540" spans="17:17">
      <c r="Q29540" s="30"/>
    </row>
    <row r="29541" spans="17:17">
      <c r="Q29541" s="30"/>
    </row>
    <row r="29542" spans="17:17">
      <c r="Q29542" s="30"/>
    </row>
    <row r="29543" spans="17:17">
      <c r="Q29543" s="30"/>
    </row>
    <row r="29544" spans="17:17">
      <c r="Q29544" s="30"/>
    </row>
    <row r="29545" spans="17:17">
      <c r="Q29545" s="30"/>
    </row>
    <row r="29546" spans="17:17">
      <c r="Q29546" s="30"/>
    </row>
    <row r="29547" spans="17:17">
      <c r="Q29547" s="30"/>
    </row>
    <row r="29548" spans="17:17">
      <c r="Q29548" s="30"/>
    </row>
    <row r="29549" spans="17:17">
      <c r="Q29549" s="30"/>
    </row>
    <row r="29550" spans="17:17">
      <c r="Q29550" s="30"/>
    </row>
    <row r="29551" spans="17:17">
      <c r="Q29551" s="30"/>
    </row>
    <row r="29552" spans="17:17">
      <c r="Q29552" s="30"/>
    </row>
    <row r="29553" spans="17:17">
      <c r="Q29553" s="30"/>
    </row>
    <row r="29554" spans="17:17">
      <c r="Q29554" s="30"/>
    </row>
    <row r="29555" spans="17:17">
      <c r="Q29555" s="30"/>
    </row>
    <row r="29556" spans="17:17">
      <c r="Q29556" s="30"/>
    </row>
    <row r="29557" spans="17:17">
      <c r="Q29557" s="30"/>
    </row>
    <row r="29558" spans="17:17">
      <c r="Q29558" s="30"/>
    </row>
    <row r="29559" spans="17:17">
      <c r="Q29559" s="30"/>
    </row>
    <row r="29560" spans="17:17">
      <c r="Q29560" s="30"/>
    </row>
    <row r="29561" spans="17:17">
      <c r="Q29561" s="30"/>
    </row>
    <row r="29562" spans="17:17">
      <c r="Q29562" s="30"/>
    </row>
    <row r="29563" spans="17:17">
      <c r="Q29563" s="30"/>
    </row>
    <row r="29564" spans="17:17">
      <c r="Q29564" s="30"/>
    </row>
    <row r="29565" spans="17:17">
      <c r="Q29565" s="30"/>
    </row>
    <row r="29566" spans="17:17">
      <c r="Q29566" s="30"/>
    </row>
    <row r="29567" spans="17:17">
      <c r="Q29567" s="30"/>
    </row>
    <row r="29568" spans="17:17">
      <c r="Q29568" s="30"/>
    </row>
    <row r="29569" spans="17:17">
      <c r="Q29569" s="30"/>
    </row>
    <row r="29570" spans="17:17">
      <c r="Q29570" s="30"/>
    </row>
    <row r="29571" spans="17:17">
      <c r="Q29571" s="30"/>
    </row>
    <row r="29572" spans="17:17">
      <c r="Q29572" s="30"/>
    </row>
    <row r="29573" spans="17:17">
      <c r="Q29573" s="30"/>
    </row>
    <row r="29574" spans="17:17">
      <c r="Q29574" s="30"/>
    </row>
    <row r="29575" spans="17:17">
      <c r="Q29575" s="30"/>
    </row>
    <row r="29576" spans="17:17">
      <c r="Q29576" s="30"/>
    </row>
    <row r="29577" spans="17:17">
      <c r="Q29577" s="30"/>
    </row>
    <row r="29578" spans="17:17">
      <c r="Q29578" s="30"/>
    </row>
    <row r="29579" spans="17:17">
      <c r="Q29579" s="30"/>
    </row>
    <row r="29580" spans="17:17">
      <c r="Q29580" s="30"/>
    </row>
    <row r="29581" spans="17:17">
      <c r="Q29581" s="30"/>
    </row>
    <row r="29582" spans="17:17">
      <c r="Q29582" s="30"/>
    </row>
    <row r="29583" spans="17:17">
      <c r="Q29583" s="30"/>
    </row>
    <row r="29584" spans="17:17">
      <c r="Q29584" s="30"/>
    </row>
    <row r="29585" spans="17:17">
      <c r="Q29585" s="30"/>
    </row>
    <row r="29586" spans="17:17">
      <c r="Q29586" s="30"/>
    </row>
    <row r="29587" spans="17:17">
      <c r="Q29587" s="30"/>
    </row>
    <row r="29588" spans="17:17">
      <c r="Q29588" s="30"/>
    </row>
    <row r="29589" spans="17:17">
      <c r="Q29589" s="30"/>
    </row>
    <row r="29590" spans="17:17">
      <c r="Q29590" s="30"/>
    </row>
    <row r="29591" spans="17:17">
      <c r="Q29591" s="30"/>
    </row>
    <row r="29592" spans="17:17">
      <c r="Q29592" s="30"/>
    </row>
    <row r="29593" spans="17:17">
      <c r="Q29593" s="30"/>
    </row>
    <row r="29594" spans="17:17">
      <c r="Q29594" s="30"/>
    </row>
    <row r="29595" spans="17:17">
      <c r="Q29595" s="30"/>
    </row>
    <row r="29596" spans="17:17">
      <c r="Q29596" s="30"/>
    </row>
    <row r="29597" spans="17:17">
      <c r="Q29597" s="30"/>
    </row>
    <row r="29598" spans="17:17">
      <c r="Q29598" s="30"/>
    </row>
    <row r="29599" spans="17:17">
      <c r="Q29599" s="30"/>
    </row>
    <row r="29600" spans="17:17">
      <c r="Q29600" s="30"/>
    </row>
    <row r="29601" spans="17:17">
      <c r="Q29601" s="30"/>
    </row>
    <row r="29602" spans="17:17">
      <c r="Q29602" s="30"/>
    </row>
    <row r="29603" spans="17:17">
      <c r="Q29603" s="30"/>
    </row>
    <row r="29604" spans="17:17">
      <c r="Q29604" s="30"/>
    </row>
    <row r="29605" spans="17:17">
      <c r="Q29605" s="30"/>
    </row>
    <row r="29606" spans="17:17">
      <c r="Q29606" s="30"/>
    </row>
    <row r="29607" spans="17:17">
      <c r="Q29607" s="30"/>
    </row>
    <row r="29608" spans="17:17">
      <c r="Q29608" s="30"/>
    </row>
    <row r="29609" spans="17:17">
      <c r="Q29609" s="30"/>
    </row>
    <row r="29610" spans="17:17">
      <c r="Q29610" s="30"/>
    </row>
    <row r="29611" spans="17:17">
      <c r="Q29611" s="30"/>
    </row>
    <row r="29612" spans="17:17">
      <c r="Q29612" s="30"/>
    </row>
    <row r="29613" spans="17:17">
      <c r="Q29613" s="30"/>
    </row>
    <row r="29614" spans="17:17">
      <c r="Q29614" s="30"/>
    </row>
    <row r="29615" spans="17:17">
      <c r="Q29615" s="30"/>
    </row>
    <row r="29616" spans="17:17">
      <c r="Q29616" s="30"/>
    </row>
    <row r="29617" spans="17:17">
      <c r="Q29617" s="30"/>
    </row>
    <row r="29618" spans="17:17">
      <c r="Q29618" s="30"/>
    </row>
    <row r="29619" spans="17:17">
      <c r="Q29619" s="30"/>
    </row>
    <row r="29620" spans="17:17">
      <c r="Q29620" s="30"/>
    </row>
    <row r="29621" spans="17:17">
      <c r="Q29621" s="30"/>
    </row>
    <row r="29622" spans="17:17">
      <c r="Q29622" s="30"/>
    </row>
    <row r="29623" spans="17:17">
      <c r="Q29623" s="30"/>
    </row>
    <row r="29624" spans="17:17">
      <c r="Q29624" s="30"/>
    </row>
    <row r="29625" spans="17:17">
      <c r="Q29625" s="30"/>
    </row>
    <row r="29626" spans="17:17">
      <c r="Q29626" s="30"/>
    </row>
    <row r="29627" spans="17:17">
      <c r="Q29627" s="30"/>
    </row>
    <row r="29628" spans="17:17">
      <c r="Q29628" s="30"/>
    </row>
    <row r="29629" spans="17:17">
      <c r="Q29629" s="30"/>
    </row>
    <row r="29630" spans="17:17">
      <c r="Q29630" s="30"/>
    </row>
    <row r="29631" spans="17:17">
      <c r="Q29631" s="30"/>
    </row>
    <row r="29632" spans="17:17">
      <c r="Q29632" s="30"/>
    </row>
    <row r="29633" spans="17:17">
      <c r="Q29633" s="30"/>
    </row>
    <row r="29634" spans="17:17">
      <c r="Q29634" s="30"/>
    </row>
    <row r="29635" spans="17:17">
      <c r="Q29635" s="30"/>
    </row>
    <row r="29636" spans="17:17">
      <c r="Q29636" s="30"/>
    </row>
    <row r="29637" spans="17:17">
      <c r="Q29637" s="30"/>
    </row>
    <row r="29638" spans="17:17">
      <c r="Q29638" s="30"/>
    </row>
    <row r="29639" spans="17:17">
      <c r="Q29639" s="30"/>
    </row>
    <row r="29640" spans="17:17">
      <c r="Q29640" s="30"/>
    </row>
    <row r="29641" spans="17:17">
      <c r="Q29641" s="30"/>
    </row>
    <row r="29642" spans="17:17">
      <c r="Q29642" s="30"/>
    </row>
    <row r="29643" spans="17:17">
      <c r="Q29643" s="30"/>
    </row>
    <row r="29644" spans="17:17">
      <c r="Q29644" s="30"/>
    </row>
    <row r="29645" spans="17:17">
      <c r="Q29645" s="30"/>
    </row>
    <row r="29646" spans="17:17">
      <c r="Q29646" s="30"/>
    </row>
    <row r="29647" spans="17:17">
      <c r="Q29647" s="30"/>
    </row>
    <row r="29648" spans="17:17">
      <c r="Q29648" s="30"/>
    </row>
    <row r="29649" spans="17:17">
      <c r="Q29649" s="30"/>
    </row>
    <row r="29650" spans="17:17">
      <c r="Q29650" s="30"/>
    </row>
    <row r="29651" spans="17:17">
      <c r="Q29651" s="30"/>
    </row>
    <row r="29652" spans="17:17">
      <c r="Q29652" s="30"/>
    </row>
    <row r="29653" spans="17:17">
      <c r="Q29653" s="30"/>
    </row>
    <row r="29654" spans="17:17">
      <c r="Q29654" s="30"/>
    </row>
    <row r="29655" spans="17:17">
      <c r="Q29655" s="30"/>
    </row>
    <row r="29656" spans="17:17">
      <c r="Q29656" s="30"/>
    </row>
    <row r="29657" spans="17:17">
      <c r="Q29657" s="30"/>
    </row>
    <row r="29658" spans="17:17">
      <c r="Q29658" s="30"/>
    </row>
    <row r="29659" spans="17:17">
      <c r="Q29659" s="30"/>
    </row>
    <row r="29660" spans="17:17">
      <c r="Q29660" s="30"/>
    </row>
    <row r="29661" spans="17:17">
      <c r="Q29661" s="30"/>
    </row>
    <row r="29662" spans="17:17">
      <c r="Q29662" s="30"/>
    </row>
    <row r="29663" spans="17:17">
      <c r="Q29663" s="30"/>
    </row>
    <row r="29664" spans="17:17">
      <c r="Q29664" s="30"/>
    </row>
    <row r="29665" spans="17:17">
      <c r="Q29665" s="30"/>
    </row>
    <row r="29666" spans="17:17">
      <c r="Q29666" s="30"/>
    </row>
    <row r="29667" spans="17:17">
      <c r="Q29667" s="30"/>
    </row>
    <row r="29668" spans="17:17">
      <c r="Q29668" s="30"/>
    </row>
    <row r="29669" spans="17:17">
      <c r="Q29669" s="30"/>
    </row>
    <row r="29670" spans="17:17">
      <c r="Q29670" s="30"/>
    </row>
    <row r="29671" spans="17:17">
      <c r="Q29671" s="30"/>
    </row>
    <row r="29672" spans="17:17">
      <c r="Q29672" s="30"/>
    </row>
    <row r="29673" spans="17:17">
      <c r="Q29673" s="30"/>
    </row>
    <row r="29674" spans="17:17">
      <c r="Q29674" s="30"/>
    </row>
    <row r="29675" spans="17:17">
      <c r="Q29675" s="30"/>
    </row>
    <row r="29676" spans="17:17">
      <c r="Q29676" s="30"/>
    </row>
    <row r="29677" spans="17:17">
      <c r="Q29677" s="30"/>
    </row>
    <row r="29678" spans="17:17">
      <c r="Q29678" s="30"/>
    </row>
    <row r="29679" spans="17:17">
      <c r="Q29679" s="30"/>
    </row>
    <row r="29680" spans="17:17">
      <c r="Q29680" s="30"/>
    </row>
    <row r="29681" spans="17:17">
      <c r="Q29681" s="30"/>
    </row>
    <row r="29682" spans="17:17">
      <c r="Q29682" s="30"/>
    </row>
    <row r="29683" spans="17:17">
      <c r="Q29683" s="30"/>
    </row>
    <row r="29684" spans="17:17">
      <c r="Q29684" s="30"/>
    </row>
    <row r="29685" spans="17:17">
      <c r="Q29685" s="30"/>
    </row>
    <row r="29686" spans="17:17">
      <c r="Q29686" s="30"/>
    </row>
    <row r="29687" spans="17:17">
      <c r="Q29687" s="30"/>
    </row>
    <row r="29688" spans="17:17">
      <c r="Q29688" s="30"/>
    </row>
    <row r="29689" spans="17:17">
      <c r="Q29689" s="30"/>
    </row>
    <row r="29690" spans="17:17">
      <c r="Q29690" s="30"/>
    </row>
    <row r="29691" spans="17:17">
      <c r="Q29691" s="30"/>
    </row>
    <row r="29692" spans="17:17">
      <c r="Q29692" s="30"/>
    </row>
    <row r="29693" spans="17:17">
      <c r="Q29693" s="30"/>
    </row>
    <row r="29694" spans="17:17">
      <c r="Q29694" s="30"/>
    </row>
    <row r="29695" spans="17:17">
      <c r="Q29695" s="30"/>
    </row>
    <row r="29696" spans="17:17">
      <c r="Q29696" s="30"/>
    </row>
    <row r="29697" spans="17:17">
      <c r="Q29697" s="30"/>
    </row>
    <row r="29698" spans="17:17">
      <c r="Q29698" s="30"/>
    </row>
    <row r="29699" spans="17:17">
      <c r="Q29699" s="30"/>
    </row>
    <row r="29700" spans="17:17">
      <c r="Q29700" s="30"/>
    </row>
    <row r="29701" spans="17:17">
      <c r="Q29701" s="30"/>
    </row>
    <row r="29702" spans="17:17">
      <c r="Q29702" s="30"/>
    </row>
    <row r="29703" spans="17:17">
      <c r="Q29703" s="30"/>
    </row>
    <row r="29704" spans="17:17">
      <c r="Q29704" s="30"/>
    </row>
    <row r="29705" spans="17:17">
      <c r="Q29705" s="30"/>
    </row>
    <row r="29706" spans="17:17">
      <c r="Q29706" s="30"/>
    </row>
    <row r="29707" spans="17:17">
      <c r="Q29707" s="30"/>
    </row>
    <row r="29708" spans="17:17">
      <c r="Q29708" s="30"/>
    </row>
    <row r="29709" spans="17:17">
      <c r="Q29709" s="30"/>
    </row>
    <row r="29710" spans="17:17">
      <c r="Q29710" s="30"/>
    </row>
    <row r="29711" spans="17:17">
      <c r="Q29711" s="30"/>
    </row>
    <row r="29712" spans="17:17">
      <c r="Q29712" s="30"/>
    </row>
    <row r="29713" spans="17:17">
      <c r="Q29713" s="30"/>
    </row>
    <row r="29714" spans="17:17">
      <c r="Q29714" s="30"/>
    </row>
    <row r="29715" spans="17:17">
      <c r="Q29715" s="30"/>
    </row>
    <row r="29716" spans="17:17">
      <c r="Q29716" s="30"/>
    </row>
    <row r="29717" spans="17:17">
      <c r="Q29717" s="30"/>
    </row>
    <row r="29718" spans="17:17">
      <c r="Q29718" s="30"/>
    </row>
    <row r="29719" spans="17:17">
      <c r="Q29719" s="30"/>
    </row>
    <row r="29720" spans="17:17">
      <c r="Q29720" s="30"/>
    </row>
    <row r="29721" spans="17:17">
      <c r="Q29721" s="30"/>
    </row>
    <row r="29722" spans="17:17">
      <c r="Q29722" s="30"/>
    </row>
    <row r="29723" spans="17:17">
      <c r="Q29723" s="30"/>
    </row>
    <row r="29724" spans="17:17">
      <c r="Q29724" s="30"/>
    </row>
    <row r="29725" spans="17:17">
      <c r="Q29725" s="30"/>
    </row>
    <row r="29726" spans="17:17">
      <c r="Q29726" s="30"/>
    </row>
    <row r="29727" spans="17:17">
      <c r="Q29727" s="30"/>
    </row>
    <row r="29728" spans="17:17">
      <c r="Q29728" s="30"/>
    </row>
    <row r="29729" spans="17:17">
      <c r="Q29729" s="30"/>
    </row>
    <row r="29730" spans="17:17">
      <c r="Q29730" s="30"/>
    </row>
    <row r="29731" spans="17:17">
      <c r="Q29731" s="30"/>
    </row>
    <row r="29732" spans="17:17">
      <c r="Q29732" s="30"/>
    </row>
    <row r="29733" spans="17:17">
      <c r="Q29733" s="30"/>
    </row>
    <row r="29734" spans="17:17">
      <c r="Q29734" s="30"/>
    </row>
    <row r="29735" spans="17:17">
      <c r="Q29735" s="30"/>
    </row>
    <row r="29736" spans="17:17">
      <c r="Q29736" s="30"/>
    </row>
    <row r="29737" spans="17:17">
      <c r="Q29737" s="30"/>
    </row>
    <row r="29738" spans="17:17">
      <c r="Q29738" s="30"/>
    </row>
    <row r="29739" spans="17:17">
      <c r="Q29739" s="30"/>
    </row>
    <row r="29740" spans="17:17">
      <c r="Q29740" s="30"/>
    </row>
    <row r="29741" spans="17:17">
      <c r="Q29741" s="30"/>
    </row>
    <row r="29742" spans="17:17">
      <c r="Q29742" s="30"/>
    </row>
    <row r="29743" spans="17:17">
      <c r="Q29743" s="30"/>
    </row>
    <row r="29744" spans="17:17">
      <c r="Q29744" s="30"/>
    </row>
    <row r="29745" spans="17:17">
      <c r="Q29745" s="30"/>
    </row>
    <row r="29746" spans="17:17">
      <c r="Q29746" s="30"/>
    </row>
    <row r="29747" spans="17:17">
      <c r="Q29747" s="30"/>
    </row>
    <row r="29748" spans="17:17">
      <c r="Q29748" s="30"/>
    </row>
    <row r="29749" spans="17:17">
      <c r="Q29749" s="30"/>
    </row>
    <row r="29750" spans="17:17">
      <c r="Q29750" s="30"/>
    </row>
    <row r="29751" spans="17:17">
      <c r="Q29751" s="30"/>
    </row>
    <row r="29752" spans="17:17">
      <c r="Q29752" s="30"/>
    </row>
    <row r="29753" spans="17:17">
      <c r="Q29753" s="30"/>
    </row>
    <row r="29754" spans="17:17">
      <c r="Q29754" s="30"/>
    </row>
    <row r="29755" spans="17:17">
      <c r="Q29755" s="30"/>
    </row>
    <row r="29756" spans="17:17">
      <c r="Q29756" s="30"/>
    </row>
    <row r="29757" spans="17:17">
      <c r="Q29757" s="30"/>
    </row>
    <row r="29758" spans="17:17">
      <c r="Q29758" s="30"/>
    </row>
    <row r="29759" spans="17:17">
      <c r="Q29759" s="30"/>
    </row>
    <row r="29760" spans="17:17">
      <c r="Q29760" s="30"/>
    </row>
    <row r="29761" spans="17:17">
      <c r="Q29761" s="30"/>
    </row>
    <row r="29762" spans="17:17">
      <c r="Q29762" s="30"/>
    </row>
    <row r="29763" spans="17:17">
      <c r="Q29763" s="30"/>
    </row>
    <row r="29764" spans="17:17">
      <c r="Q29764" s="30"/>
    </row>
    <row r="29765" spans="17:17">
      <c r="Q29765" s="30"/>
    </row>
    <row r="29766" spans="17:17">
      <c r="Q29766" s="30"/>
    </row>
    <row r="29767" spans="17:17">
      <c r="Q29767" s="30"/>
    </row>
    <row r="29768" spans="17:17">
      <c r="Q29768" s="30"/>
    </row>
    <row r="29769" spans="17:17">
      <c r="Q29769" s="30"/>
    </row>
    <row r="29770" spans="17:17">
      <c r="Q29770" s="30"/>
    </row>
    <row r="29771" spans="17:17">
      <c r="Q29771" s="30"/>
    </row>
    <row r="29772" spans="17:17">
      <c r="Q29772" s="30"/>
    </row>
    <row r="29773" spans="17:17">
      <c r="Q29773" s="30"/>
    </row>
    <row r="29774" spans="17:17">
      <c r="Q29774" s="30"/>
    </row>
    <row r="29775" spans="17:17">
      <c r="Q29775" s="30"/>
    </row>
    <row r="29776" spans="17:17">
      <c r="Q29776" s="30"/>
    </row>
    <row r="29777" spans="17:17">
      <c r="Q29777" s="30"/>
    </row>
    <row r="29778" spans="17:17">
      <c r="Q29778" s="30"/>
    </row>
    <row r="29779" spans="17:17">
      <c r="Q29779" s="30"/>
    </row>
    <row r="29780" spans="17:17">
      <c r="Q29780" s="30"/>
    </row>
    <row r="29781" spans="17:17">
      <c r="Q29781" s="30"/>
    </row>
    <row r="29782" spans="17:17">
      <c r="Q29782" s="30"/>
    </row>
    <row r="29783" spans="17:17">
      <c r="Q29783" s="30"/>
    </row>
    <row r="29784" spans="17:17">
      <c r="Q29784" s="30"/>
    </row>
    <row r="29785" spans="17:17">
      <c r="Q29785" s="30"/>
    </row>
    <row r="29786" spans="17:17">
      <c r="Q29786" s="30"/>
    </row>
    <row r="29787" spans="17:17">
      <c r="Q29787" s="30"/>
    </row>
    <row r="29788" spans="17:17">
      <c r="Q29788" s="30"/>
    </row>
    <row r="29789" spans="17:17">
      <c r="Q29789" s="30"/>
    </row>
    <row r="29790" spans="17:17">
      <c r="Q29790" s="30"/>
    </row>
    <row r="29791" spans="17:17">
      <c r="Q29791" s="30"/>
    </row>
    <row r="29792" spans="17:17">
      <c r="Q29792" s="30"/>
    </row>
    <row r="29793" spans="17:17">
      <c r="Q29793" s="30"/>
    </row>
    <row r="29794" spans="17:17">
      <c r="Q29794" s="30"/>
    </row>
    <row r="29795" spans="17:17">
      <c r="Q29795" s="30"/>
    </row>
    <row r="29796" spans="17:17">
      <c r="Q29796" s="30"/>
    </row>
    <row r="29797" spans="17:17">
      <c r="Q29797" s="30"/>
    </row>
    <row r="29798" spans="17:17">
      <c r="Q29798" s="30"/>
    </row>
    <row r="29799" spans="17:17">
      <c r="Q29799" s="30"/>
    </row>
    <row r="29800" spans="17:17">
      <c r="Q29800" s="30"/>
    </row>
    <row r="29801" spans="17:17">
      <c r="Q29801" s="30"/>
    </row>
    <row r="29802" spans="17:17">
      <c r="Q29802" s="30"/>
    </row>
    <row r="29803" spans="17:17">
      <c r="Q29803" s="30"/>
    </row>
    <row r="29804" spans="17:17">
      <c r="Q29804" s="30"/>
    </row>
    <row r="29805" spans="17:17">
      <c r="Q29805" s="30"/>
    </row>
    <row r="29806" spans="17:17">
      <c r="Q29806" s="30"/>
    </row>
    <row r="29807" spans="17:17">
      <c r="Q29807" s="30"/>
    </row>
    <row r="29808" spans="17:17">
      <c r="Q29808" s="30"/>
    </row>
    <row r="29809" spans="17:17">
      <c r="Q29809" s="30"/>
    </row>
    <row r="29810" spans="17:17">
      <c r="Q29810" s="30"/>
    </row>
    <row r="29811" spans="17:17">
      <c r="Q29811" s="30"/>
    </row>
    <row r="29812" spans="17:17">
      <c r="Q29812" s="30"/>
    </row>
    <row r="29813" spans="17:17">
      <c r="Q29813" s="30"/>
    </row>
    <row r="29814" spans="17:17">
      <c r="Q29814" s="30"/>
    </row>
    <row r="29815" spans="17:17">
      <c r="Q29815" s="30"/>
    </row>
    <row r="29816" spans="17:17">
      <c r="Q29816" s="30"/>
    </row>
    <row r="29817" spans="17:17">
      <c r="Q29817" s="30"/>
    </row>
    <row r="29818" spans="17:17">
      <c r="Q29818" s="30"/>
    </row>
    <row r="29819" spans="17:17">
      <c r="Q29819" s="30"/>
    </row>
    <row r="29820" spans="17:17">
      <c r="Q29820" s="30"/>
    </row>
    <row r="29821" spans="17:17">
      <c r="Q29821" s="30"/>
    </row>
    <row r="29822" spans="17:17">
      <c r="Q29822" s="30"/>
    </row>
    <row r="29823" spans="17:17">
      <c r="Q29823" s="30"/>
    </row>
    <row r="29824" spans="17:17">
      <c r="Q29824" s="30"/>
    </row>
    <row r="29825" spans="17:17">
      <c r="Q29825" s="30"/>
    </row>
    <row r="29826" spans="17:17">
      <c r="Q29826" s="30"/>
    </row>
    <row r="29827" spans="17:17">
      <c r="Q29827" s="30"/>
    </row>
    <row r="29828" spans="17:17">
      <c r="Q29828" s="30"/>
    </row>
    <row r="29829" spans="17:17">
      <c r="Q29829" s="30"/>
    </row>
    <row r="29830" spans="17:17">
      <c r="Q29830" s="30"/>
    </row>
    <row r="29831" spans="17:17">
      <c r="Q29831" s="30"/>
    </row>
    <row r="29832" spans="17:17">
      <c r="Q29832" s="30"/>
    </row>
    <row r="29833" spans="17:17">
      <c r="Q29833" s="30"/>
    </row>
    <row r="29834" spans="17:17">
      <c r="Q29834" s="30"/>
    </row>
    <row r="29835" spans="17:17">
      <c r="Q29835" s="30"/>
    </row>
    <row r="29836" spans="17:17">
      <c r="Q29836" s="30"/>
    </row>
    <row r="29837" spans="17:17">
      <c r="Q29837" s="30"/>
    </row>
    <row r="29838" spans="17:17">
      <c r="Q29838" s="30"/>
    </row>
    <row r="29839" spans="17:17">
      <c r="Q29839" s="30"/>
    </row>
    <row r="29840" spans="17:17">
      <c r="Q29840" s="30"/>
    </row>
    <row r="29841" spans="17:17">
      <c r="Q29841" s="30"/>
    </row>
    <row r="29842" spans="17:17">
      <c r="Q29842" s="30"/>
    </row>
    <row r="29843" spans="17:17">
      <c r="Q29843" s="30"/>
    </row>
    <row r="29844" spans="17:17">
      <c r="Q29844" s="30"/>
    </row>
    <row r="29845" spans="17:17">
      <c r="Q29845" s="30"/>
    </row>
    <row r="29846" spans="17:17">
      <c r="Q29846" s="30"/>
    </row>
    <row r="29847" spans="17:17">
      <c r="Q29847" s="30"/>
    </row>
    <row r="29848" spans="17:17">
      <c r="Q29848" s="30"/>
    </row>
    <row r="29849" spans="17:17">
      <c r="Q29849" s="30"/>
    </row>
    <row r="29850" spans="17:17">
      <c r="Q29850" s="30"/>
    </row>
    <row r="29851" spans="17:17">
      <c r="Q29851" s="30"/>
    </row>
    <row r="29852" spans="17:17">
      <c r="Q29852" s="30"/>
    </row>
    <row r="29853" spans="17:17">
      <c r="Q29853" s="30"/>
    </row>
    <row r="29854" spans="17:17">
      <c r="Q29854" s="30"/>
    </row>
    <row r="29855" spans="17:17">
      <c r="Q29855" s="30"/>
    </row>
    <row r="29856" spans="17:17">
      <c r="Q29856" s="30"/>
    </row>
    <row r="29857" spans="17:17">
      <c r="Q29857" s="30"/>
    </row>
    <row r="29858" spans="17:17">
      <c r="Q29858" s="30"/>
    </row>
    <row r="29859" spans="17:17">
      <c r="Q29859" s="30"/>
    </row>
    <row r="29860" spans="17:17">
      <c r="Q29860" s="30"/>
    </row>
    <row r="29861" spans="17:17">
      <c r="Q29861" s="30"/>
    </row>
    <row r="29862" spans="17:17">
      <c r="Q29862" s="30"/>
    </row>
    <row r="29863" spans="17:17">
      <c r="Q29863" s="30"/>
    </row>
    <row r="29864" spans="17:17">
      <c r="Q29864" s="30"/>
    </row>
    <row r="29865" spans="17:17">
      <c r="Q29865" s="30"/>
    </row>
    <row r="29866" spans="17:17">
      <c r="Q29866" s="30"/>
    </row>
    <row r="29867" spans="17:17">
      <c r="Q29867" s="30"/>
    </row>
    <row r="29868" spans="17:17">
      <c r="Q29868" s="30"/>
    </row>
    <row r="29869" spans="17:17">
      <c r="Q29869" s="30"/>
    </row>
    <row r="29870" spans="17:17">
      <c r="Q29870" s="30"/>
    </row>
    <row r="29871" spans="17:17">
      <c r="Q29871" s="30"/>
    </row>
    <row r="29872" spans="17:17">
      <c r="Q29872" s="30"/>
    </row>
    <row r="29873" spans="17:17">
      <c r="Q29873" s="30"/>
    </row>
    <row r="29874" spans="17:17">
      <c r="Q29874" s="30"/>
    </row>
    <row r="29875" spans="17:17">
      <c r="Q29875" s="30"/>
    </row>
    <row r="29876" spans="17:17">
      <c r="Q29876" s="30"/>
    </row>
    <row r="29877" spans="17:17">
      <c r="Q29877" s="30"/>
    </row>
    <row r="29878" spans="17:17">
      <c r="Q29878" s="30"/>
    </row>
    <row r="29879" spans="17:17">
      <c r="Q29879" s="30"/>
    </row>
    <row r="29880" spans="17:17">
      <c r="Q29880" s="30"/>
    </row>
    <row r="29881" spans="17:17">
      <c r="Q29881" s="30"/>
    </row>
    <row r="29882" spans="17:17">
      <c r="Q29882" s="30"/>
    </row>
    <row r="29883" spans="17:17">
      <c r="Q29883" s="30"/>
    </row>
    <row r="29884" spans="17:17">
      <c r="Q29884" s="30"/>
    </row>
    <row r="29885" spans="17:17">
      <c r="Q29885" s="30"/>
    </row>
    <row r="29886" spans="17:17">
      <c r="Q29886" s="30"/>
    </row>
    <row r="29887" spans="17:17">
      <c r="Q29887" s="30"/>
    </row>
    <row r="29888" spans="17:17">
      <c r="Q29888" s="30"/>
    </row>
    <row r="29889" spans="17:17">
      <c r="Q29889" s="30"/>
    </row>
    <row r="29890" spans="17:17">
      <c r="Q29890" s="30"/>
    </row>
    <row r="29891" spans="17:17">
      <c r="Q29891" s="30"/>
    </row>
    <row r="29892" spans="17:17">
      <c r="Q29892" s="30"/>
    </row>
    <row r="29893" spans="17:17">
      <c r="Q29893" s="30"/>
    </row>
    <row r="29894" spans="17:17">
      <c r="Q29894" s="30"/>
    </row>
    <row r="29895" spans="17:17">
      <c r="Q29895" s="30"/>
    </row>
    <row r="29896" spans="17:17">
      <c r="Q29896" s="30"/>
    </row>
    <row r="29897" spans="17:17">
      <c r="Q29897" s="30"/>
    </row>
    <row r="29898" spans="17:17">
      <c r="Q29898" s="30"/>
    </row>
    <row r="29899" spans="17:17">
      <c r="Q29899" s="30"/>
    </row>
    <row r="29900" spans="17:17">
      <c r="Q29900" s="30"/>
    </row>
    <row r="29901" spans="17:17">
      <c r="Q29901" s="30"/>
    </row>
    <row r="29902" spans="17:17">
      <c r="Q29902" s="30"/>
    </row>
    <row r="29903" spans="17:17">
      <c r="Q29903" s="30"/>
    </row>
    <row r="29904" spans="17:17">
      <c r="Q29904" s="30"/>
    </row>
    <row r="29905" spans="17:17">
      <c r="Q29905" s="30"/>
    </row>
    <row r="29906" spans="17:17">
      <c r="Q29906" s="30"/>
    </row>
    <row r="29907" spans="17:17">
      <c r="Q29907" s="30"/>
    </row>
    <row r="29908" spans="17:17">
      <c r="Q29908" s="30"/>
    </row>
    <row r="29909" spans="17:17">
      <c r="Q29909" s="30"/>
    </row>
    <row r="29910" spans="17:17">
      <c r="Q29910" s="30"/>
    </row>
    <row r="29911" spans="17:17">
      <c r="Q29911" s="30"/>
    </row>
    <row r="29912" spans="17:17">
      <c r="Q29912" s="30"/>
    </row>
    <row r="29913" spans="17:17">
      <c r="Q29913" s="30"/>
    </row>
    <row r="29914" spans="17:17">
      <c r="Q29914" s="30"/>
    </row>
    <row r="29915" spans="17:17">
      <c r="Q29915" s="30"/>
    </row>
    <row r="29916" spans="17:17">
      <c r="Q29916" s="30"/>
    </row>
    <row r="29917" spans="17:17">
      <c r="Q29917" s="30"/>
    </row>
    <row r="29918" spans="17:17">
      <c r="Q29918" s="30"/>
    </row>
    <row r="29919" spans="17:17">
      <c r="Q29919" s="30"/>
    </row>
    <row r="29920" spans="17:17">
      <c r="Q29920" s="30"/>
    </row>
    <row r="29921" spans="17:17">
      <c r="Q29921" s="30"/>
    </row>
    <row r="29922" spans="17:17">
      <c r="Q29922" s="30"/>
    </row>
    <row r="29923" spans="17:17">
      <c r="Q29923" s="30"/>
    </row>
    <row r="29924" spans="17:17">
      <c r="Q29924" s="30"/>
    </row>
    <row r="29925" spans="17:17">
      <c r="Q29925" s="30"/>
    </row>
    <row r="29926" spans="17:17">
      <c r="Q29926" s="30"/>
    </row>
    <row r="29927" spans="17:17">
      <c r="Q29927" s="30"/>
    </row>
    <row r="29928" spans="17:17">
      <c r="Q29928" s="30"/>
    </row>
    <row r="29929" spans="17:17">
      <c r="Q29929" s="30"/>
    </row>
    <row r="29930" spans="17:17">
      <c r="Q29930" s="30"/>
    </row>
    <row r="29931" spans="17:17">
      <c r="Q29931" s="30"/>
    </row>
    <row r="29932" spans="17:17">
      <c r="Q29932" s="30"/>
    </row>
    <row r="29933" spans="17:17">
      <c r="Q29933" s="30"/>
    </row>
    <row r="29934" spans="17:17">
      <c r="Q29934" s="30"/>
    </row>
    <row r="29935" spans="17:17">
      <c r="Q29935" s="30"/>
    </row>
    <row r="29936" spans="17:17">
      <c r="Q29936" s="30"/>
    </row>
    <row r="29937" spans="17:17">
      <c r="Q29937" s="30"/>
    </row>
    <row r="29938" spans="17:17">
      <c r="Q29938" s="30"/>
    </row>
    <row r="29939" spans="17:17">
      <c r="Q29939" s="30"/>
    </row>
    <row r="29940" spans="17:17">
      <c r="Q29940" s="30"/>
    </row>
    <row r="29941" spans="17:17">
      <c r="Q29941" s="30"/>
    </row>
    <row r="29942" spans="17:17">
      <c r="Q29942" s="30"/>
    </row>
    <row r="29943" spans="17:17">
      <c r="Q29943" s="30"/>
    </row>
    <row r="29944" spans="17:17">
      <c r="Q29944" s="30"/>
    </row>
    <row r="29945" spans="17:17">
      <c r="Q29945" s="30"/>
    </row>
    <row r="29946" spans="17:17">
      <c r="Q29946" s="30"/>
    </row>
    <row r="29947" spans="17:17">
      <c r="Q29947" s="30"/>
    </row>
    <row r="29948" spans="17:17">
      <c r="Q29948" s="30"/>
    </row>
    <row r="29949" spans="17:17">
      <c r="Q29949" s="30"/>
    </row>
    <row r="29950" spans="17:17">
      <c r="Q29950" s="30"/>
    </row>
    <row r="29951" spans="17:17">
      <c r="Q29951" s="30"/>
    </row>
    <row r="29952" spans="17:17">
      <c r="Q29952" s="30"/>
    </row>
    <row r="29953" spans="17:17">
      <c r="Q29953" s="30"/>
    </row>
    <row r="29954" spans="17:17">
      <c r="Q29954" s="30"/>
    </row>
    <row r="29955" spans="17:17">
      <c r="Q29955" s="30"/>
    </row>
    <row r="29956" spans="17:17">
      <c r="Q29956" s="30"/>
    </row>
    <row r="29957" spans="17:17">
      <c r="Q29957" s="30"/>
    </row>
    <row r="29958" spans="17:17">
      <c r="Q29958" s="30"/>
    </row>
    <row r="29959" spans="17:17">
      <c r="Q29959" s="30"/>
    </row>
    <row r="29960" spans="17:17">
      <c r="Q29960" s="30"/>
    </row>
    <row r="29961" spans="17:17">
      <c r="Q29961" s="30"/>
    </row>
    <row r="29962" spans="17:17">
      <c r="Q29962" s="30"/>
    </row>
    <row r="29963" spans="17:17">
      <c r="Q29963" s="30"/>
    </row>
    <row r="29964" spans="17:17">
      <c r="Q29964" s="30"/>
    </row>
    <row r="29965" spans="17:17">
      <c r="Q29965" s="30"/>
    </row>
    <row r="29966" spans="17:17">
      <c r="Q29966" s="30"/>
    </row>
    <row r="29967" spans="17:17">
      <c r="Q29967" s="30"/>
    </row>
    <row r="29968" spans="17:17">
      <c r="Q29968" s="30"/>
    </row>
    <row r="29969" spans="17:17">
      <c r="Q29969" s="30"/>
    </row>
    <row r="29970" spans="17:17">
      <c r="Q29970" s="30"/>
    </row>
    <row r="29971" spans="17:17">
      <c r="Q29971" s="30"/>
    </row>
    <row r="29972" spans="17:17">
      <c r="Q29972" s="30"/>
    </row>
    <row r="29973" spans="17:17">
      <c r="Q29973" s="30"/>
    </row>
    <row r="29974" spans="17:17">
      <c r="Q29974" s="30"/>
    </row>
    <row r="29975" spans="17:17">
      <c r="Q29975" s="30"/>
    </row>
    <row r="29976" spans="17:17">
      <c r="Q29976" s="30"/>
    </row>
    <row r="29977" spans="17:17">
      <c r="Q29977" s="30"/>
    </row>
    <row r="29978" spans="17:17">
      <c r="Q29978" s="30"/>
    </row>
    <row r="29979" spans="17:17">
      <c r="Q29979" s="30"/>
    </row>
    <row r="29980" spans="17:17">
      <c r="Q29980" s="30"/>
    </row>
    <row r="29981" spans="17:17">
      <c r="Q29981" s="30"/>
    </row>
    <row r="29982" spans="17:17">
      <c r="Q29982" s="30"/>
    </row>
    <row r="29983" spans="17:17">
      <c r="Q29983" s="30"/>
    </row>
    <row r="29984" spans="17:17">
      <c r="Q29984" s="30"/>
    </row>
    <row r="29985" spans="17:17">
      <c r="Q29985" s="30"/>
    </row>
    <row r="29986" spans="17:17">
      <c r="Q29986" s="30"/>
    </row>
    <row r="29987" spans="17:17">
      <c r="Q29987" s="30"/>
    </row>
    <row r="29988" spans="17:17">
      <c r="Q29988" s="30"/>
    </row>
    <row r="29989" spans="17:17">
      <c r="Q29989" s="30"/>
    </row>
    <row r="29990" spans="17:17">
      <c r="Q29990" s="30"/>
    </row>
    <row r="29991" spans="17:17">
      <c r="Q29991" s="30"/>
    </row>
    <row r="29992" spans="17:17">
      <c r="Q29992" s="30"/>
    </row>
    <row r="29993" spans="17:17">
      <c r="Q29993" s="30"/>
    </row>
    <row r="29994" spans="17:17">
      <c r="Q29994" s="30"/>
    </row>
    <row r="29995" spans="17:17">
      <c r="Q29995" s="30"/>
    </row>
    <row r="29996" spans="17:17">
      <c r="Q29996" s="30"/>
    </row>
    <row r="29997" spans="17:17">
      <c r="Q29997" s="30"/>
    </row>
    <row r="29998" spans="17:17">
      <c r="Q29998" s="30"/>
    </row>
    <row r="29999" spans="17:17">
      <c r="Q29999" s="30"/>
    </row>
    <row r="30000" spans="17:17">
      <c r="Q30000" s="30"/>
    </row>
    <row r="30001" spans="17:17">
      <c r="Q30001" s="30"/>
    </row>
    <row r="30002" spans="17:17">
      <c r="Q30002" s="30"/>
    </row>
    <row r="30003" spans="17:17">
      <c r="Q30003" s="30"/>
    </row>
    <row r="30004" spans="17:17">
      <c r="Q30004" s="30"/>
    </row>
    <row r="30005" spans="17:17">
      <c r="Q30005" s="30"/>
    </row>
    <row r="30006" spans="17:17">
      <c r="Q30006" s="30"/>
    </row>
    <row r="30007" spans="17:17">
      <c r="Q30007" s="30"/>
    </row>
    <row r="30008" spans="17:17">
      <c r="Q30008" s="30"/>
    </row>
    <row r="30009" spans="17:17">
      <c r="Q30009" s="30"/>
    </row>
    <row r="30010" spans="17:17">
      <c r="Q30010" s="30"/>
    </row>
    <row r="30011" spans="17:17">
      <c r="Q30011" s="30"/>
    </row>
    <row r="30012" spans="17:17">
      <c r="Q30012" s="30"/>
    </row>
    <row r="30013" spans="17:17">
      <c r="Q30013" s="30"/>
    </row>
    <row r="30014" spans="17:17">
      <c r="Q30014" s="30"/>
    </row>
    <row r="30015" spans="17:17">
      <c r="Q30015" s="30"/>
    </row>
    <row r="30016" spans="17:17">
      <c r="Q30016" s="30"/>
    </row>
    <row r="30017" spans="17:17">
      <c r="Q30017" s="30"/>
    </row>
    <row r="30018" spans="17:17">
      <c r="Q30018" s="30"/>
    </row>
    <row r="30019" spans="17:17">
      <c r="Q30019" s="30"/>
    </row>
    <row r="30020" spans="17:17">
      <c r="Q30020" s="30"/>
    </row>
    <row r="30021" spans="17:17">
      <c r="Q30021" s="30"/>
    </row>
    <row r="30022" spans="17:17">
      <c r="Q30022" s="30"/>
    </row>
    <row r="30023" spans="17:17">
      <c r="Q30023" s="30"/>
    </row>
    <row r="30024" spans="17:17">
      <c r="Q30024" s="30"/>
    </row>
    <row r="30025" spans="17:17">
      <c r="Q30025" s="30"/>
    </row>
    <row r="30026" spans="17:17">
      <c r="Q30026" s="30"/>
    </row>
    <row r="30027" spans="17:17">
      <c r="Q30027" s="30"/>
    </row>
    <row r="30028" spans="17:17">
      <c r="Q30028" s="30"/>
    </row>
    <row r="30029" spans="17:17">
      <c r="Q30029" s="30"/>
    </row>
    <row r="30030" spans="17:17">
      <c r="Q30030" s="30"/>
    </row>
    <row r="30031" spans="17:17">
      <c r="Q30031" s="30"/>
    </row>
    <row r="30032" spans="17:17">
      <c r="Q30032" s="30"/>
    </row>
    <row r="30033" spans="17:17">
      <c r="Q30033" s="30"/>
    </row>
    <row r="30034" spans="17:17">
      <c r="Q30034" s="30"/>
    </row>
    <row r="30035" spans="17:17">
      <c r="Q30035" s="30"/>
    </row>
    <row r="30036" spans="17:17">
      <c r="Q30036" s="30"/>
    </row>
    <row r="30037" spans="17:17">
      <c r="Q30037" s="30"/>
    </row>
    <row r="30038" spans="17:17">
      <c r="Q30038" s="30"/>
    </row>
    <row r="30039" spans="17:17">
      <c r="Q30039" s="30"/>
    </row>
    <row r="30040" spans="17:17">
      <c r="Q30040" s="30"/>
    </row>
    <row r="30041" spans="17:17">
      <c r="Q30041" s="30"/>
    </row>
    <row r="30042" spans="17:17">
      <c r="Q30042" s="30"/>
    </row>
    <row r="30043" spans="17:17">
      <c r="Q30043" s="30"/>
    </row>
    <row r="30044" spans="17:17">
      <c r="Q30044" s="30"/>
    </row>
    <row r="30045" spans="17:17">
      <c r="Q30045" s="30"/>
    </row>
    <row r="30046" spans="17:17">
      <c r="Q30046" s="30"/>
    </row>
    <row r="30047" spans="17:17">
      <c r="Q30047" s="30"/>
    </row>
    <row r="30048" spans="17:17">
      <c r="Q30048" s="30"/>
    </row>
    <row r="30049" spans="17:17">
      <c r="Q30049" s="30"/>
    </row>
    <row r="30050" spans="17:17">
      <c r="Q30050" s="30"/>
    </row>
    <row r="30051" spans="17:17">
      <c r="Q30051" s="30"/>
    </row>
    <row r="30052" spans="17:17">
      <c r="Q30052" s="30"/>
    </row>
    <row r="30053" spans="17:17">
      <c r="Q30053" s="30"/>
    </row>
    <row r="30054" spans="17:17">
      <c r="Q30054" s="30"/>
    </row>
    <row r="30055" spans="17:17">
      <c r="Q30055" s="30"/>
    </row>
    <row r="30056" spans="17:17">
      <c r="Q30056" s="30"/>
    </row>
    <row r="30057" spans="17:17">
      <c r="Q30057" s="30"/>
    </row>
    <row r="30058" spans="17:17">
      <c r="Q30058" s="30"/>
    </row>
    <row r="30059" spans="17:17">
      <c r="Q30059" s="30"/>
    </row>
    <row r="30060" spans="17:17">
      <c r="Q30060" s="30"/>
    </row>
    <row r="30061" spans="17:17">
      <c r="Q30061" s="30"/>
    </row>
    <row r="30062" spans="17:17">
      <c r="Q30062" s="30"/>
    </row>
    <row r="30063" spans="17:17">
      <c r="Q30063" s="30"/>
    </row>
    <row r="30064" spans="17:17">
      <c r="Q30064" s="30"/>
    </row>
    <row r="30065" spans="17:17">
      <c r="Q30065" s="30"/>
    </row>
    <row r="30066" spans="17:17">
      <c r="Q30066" s="30"/>
    </row>
    <row r="30067" spans="17:17">
      <c r="Q30067" s="30"/>
    </row>
    <row r="30068" spans="17:17">
      <c r="Q30068" s="30"/>
    </row>
    <row r="30069" spans="17:17">
      <c r="Q30069" s="30"/>
    </row>
    <row r="30070" spans="17:17">
      <c r="Q30070" s="30"/>
    </row>
    <row r="30071" spans="17:17">
      <c r="Q30071" s="30"/>
    </row>
    <row r="30072" spans="17:17">
      <c r="Q30072" s="30"/>
    </row>
    <row r="30073" spans="17:17">
      <c r="Q30073" s="30"/>
    </row>
    <row r="30074" spans="17:17">
      <c r="Q30074" s="30"/>
    </row>
    <row r="30075" spans="17:17">
      <c r="Q30075" s="30"/>
    </row>
    <row r="30076" spans="17:17">
      <c r="Q30076" s="30"/>
    </row>
    <row r="30077" spans="17:17">
      <c r="Q30077" s="30"/>
    </row>
    <row r="30078" spans="17:17">
      <c r="Q30078" s="30"/>
    </row>
    <row r="30079" spans="17:17">
      <c r="Q30079" s="30"/>
    </row>
    <row r="30080" spans="17:17">
      <c r="Q30080" s="30"/>
    </row>
    <row r="30081" spans="17:17">
      <c r="Q30081" s="30"/>
    </row>
    <row r="30082" spans="17:17">
      <c r="Q30082" s="30"/>
    </row>
    <row r="30083" spans="17:17">
      <c r="Q30083" s="30"/>
    </row>
    <row r="30084" spans="17:17">
      <c r="Q30084" s="30"/>
    </row>
    <row r="30085" spans="17:17">
      <c r="Q30085" s="30"/>
    </row>
    <row r="30086" spans="17:17">
      <c r="Q30086" s="30"/>
    </row>
    <row r="30087" spans="17:17">
      <c r="Q30087" s="30"/>
    </row>
    <row r="30088" spans="17:17">
      <c r="Q30088" s="30"/>
    </row>
    <row r="30089" spans="17:17">
      <c r="Q30089" s="30"/>
    </row>
    <row r="30090" spans="17:17">
      <c r="Q30090" s="30"/>
    </row>
    <row r="30091" spans="17:17">
      <c r="Q30091" s="30"/>
    </row>
    <row r="30092" spans="17:17">
      <c r="Q30092" s="30"/>
    </row>
    <row r="30093" spans="17:17">
      <c r="Q30093" s="30"/>
    </row>
    <row r="30094" spans="17:17">
      <c r="Q30094" s="30"/>
    </row>
    <row r="30095" spans="17:17">
      <c r="Q30095" s="30"/>
    </row>
    <row r="30096" spans="17:17">
      <c r="Q30096" s="30"/>
    </row>
    <row r="30097" spans="17:17">
      <c r="Q30097" s="30"/>
    </row>
    <row r="30098" spans="17:17">
      <c r="Q30098" s="30"/>
    </row>
    <row r="30099" spans="17:17">
      <c r="Q30099" s="30"/>
    </row>
    <row r="30100" spans="17:17">
      <c r="Q30100" s="30"/>
    </row>
    <row r="30101" spans="17:17">
      <c r="Q30101" s="30"/>
    </row>
    <row r="30102" spans="17:17">
      <c r="Q30102" s="30"/>
    </row>
    <row r="30103" spans="17:17">
      <c r="Q30103" s="30"/>
    </row>
    <row r="30104" spans="17:17">
      <c r="Q30104" s="30"/>
    </row>
    <row r="30105" spans="17:17">
      <c r="Q30105" s="30"/>
    </row>
    <row r="30106" spans="17:17">
      <c r="Q30106" s="30"/>
    </row>
    <row r="30107" spans="17:17">
      <c r="Q30107" s="30"/>
    </row>
    <row r="30108" spans="17:17">
      <c r="Q30108" s="30"/>
    </row>
    <row r="30109" spans="17:17">
      <c r="Q30109" s="30"/>
    </row>
    <row r="30110" spans="17:17">
      <c r="Q30110" s="30"/>
    </row>
    <row r="30111" spans="17:17">
      <c r="Q30111" s="30"/>
    </row>
    <row r="30112" spans="17:17">
      <c r="Q30112" s="30"/>
    </row>
    <row r="30113" spans="17:17">
      <c r="Q30113" s="30"/>
    </row>
    <row r="30114" spans="17:17">
      <c r="Q30114" s="30"/>
    </row>
    <row r="30115" spans="17:17">
      <c r="Q30115" s="30"/>
    </row>
    <row r="30116" spans="17:17">
      <c r="Q30116" s="30"/>
    </row>
    <row r="30117" spans="17:17">
      <c r="Q30117" s="30"/>
    </row>
    <row r="30118" spans="17:17">
      <c r="Q30118" s="30"/>
    </row>
    <row r="30119" spans="17:17">
      <c r="Q30119" s="30"/>
    </row>
    <row r="30120" spans="17:17">
      <c r="Q30120" s="30"/>
    </row>
    <row r="30121" spans="17:17">
      <c r="Q30121" s="30"/>
    </row>
    <row r="30122" spans="17:17">
      <c r="Q30122" s="30"/>
    </row>
    <row r="30123" spans="17:17">
      <c r="Q30123" s="30"/>
    </row>
    <row r="30124" spans="17:17">
      <c r="Q30124" s="30"/>
    </row>
    <row r="30125" spans="17:17">
      <c r="Q30125" s="30"/>
    </row>
    <row r="30126" spans="17:17">
      <c r="Q30126" s="30"/>
    </row>
    <row r="30127" spans="17:17">
      <c r="Q30127" s="30"/>
    </row>
    <row r="30128" spans="17:17">
      <c r="Q30128" s="30"/>
    </row>
    <row r="30129" spans="17:17">
      <c r="Q30129" s="30"/>
    </row>
    <row r="30130" spans="17:17">
      <c r="Q30130" s="30"/>
    </row>
    <row r="30131" spans="17:17">
      <c r="Q30131" s="30"/>
    </row>
    <row r="30132" spans="17:17">
      <c r="Q30132" s="30"/>
    </row>
    <row r="30133" spans="17:17">
      <c r="Q30133" s="30"/>
    </row>
    <row r="30134" spans="17:17">
      <c r="Q30134" s="30"/>
    </row>
    <row r="30135" spans="17:17">
      <c r="Q30135" s="30"/>
    </row>
    <row r="30136" spans="17:17">
      <c r="Q30136" s="30"/>
    </row>
    <row r="30137" spans="17:17">
      <c r="Q30137" s="30"/>
    </row>
    <row r="30138" spans="17:17">
      <c r="Q30138" s="30"/>
    </row>
    <row r="30139" spans="17:17">
      <c r="Q30139" s="30"/>
    </row>
    <row r="30140" spans="17:17">
      <c r="Q30140" s="30"/>
    </row>
    <row r="30141" spans="17:17">
      <c r="Q30141" s="30"/>
    </row>
    <row r="30142" spans="17:17">
      <c r="Q30142" s="30"/>
    </row>
    <row r="30143" spans="17:17">
      <c r="Q30143" s="30"/>
    </row>
    <row r="30144" spans="17:17">
      <c r="Q30144" s="30"/>
    </row>
    <row r="30145" spans="17:17">
      <c r="Q30145" s="30"/>
    </row>
    <row r="30146" spans="17:17">
      <c r="Q30146" s="30"/>
    </row>
    <row r="30147" spans="17:17">
      <c r="Q30147" s="30"/>
    </row>
    <row r="30148" spans="17:17">
      <c r="Q30148" s="30"/>
    </row>
    <row r="30149" spans="17:17">
      <c r="Q30149" s="30"/>
    </row>
    <row r="30150" spans="17:17">
      <c r="Q30150" s="30"/>
    </row>
    <row r="30151" spans="17:17">
      <c r="Q30151" s="30"/>
    </row>
    <row r="30152" spans="17:17">
      <c r="Q30152" s="30"/>
    </row>
    <row r="30153" spans="17:17">
      <c r="Q30153" s="30"/>
    </row>
    <row r="30154" spans="17:17">
      <c r="Q30154" s="30"/>
    </row>
    <row r="30155" spans="17:17">
      <c r="Q30155" s="30"/>
    </row>
    <row r="30156" spans="17:17">
      <c r="Q30156" s="30"/>
    </row>
    <row r="30157" spans="17:17">
      <c r="Q30157" s="30"/>
    </row>
    <row r="30158" spans="17:17">
      <c r="Q30158" s="30"/>
    </row>
    <row r="30159" spans="17:17">
      <c r="Q30159" s="30"/>
    </row>
    <row r="30160" spans="17:17">
      <c r="Q30160" s="30"/>
    </row>
    <row r="30161" spans="17:17">
      <c r="Q30161" s="30"/>
    </row>
    <row r="30162" spans="17:17">
      <c r="Q30162" s="30"/>
    </row>
    <row r="30163" spans="17:17">
      <c r="Q30163" s="30"/>
    </row>
    <row r="30164" spans="17:17">
      <c r="Q30164" s="30"/>
    </row>
    <row r="30165" spans="17:17">
      <c r="Q30165" s="30"/>
    </row>
    <row r="30166" spans="17:17">
      <c r="Q30166" s="30"/>
    </row>
    <row r="30167" spans="17:17">
      <c r="Q30167" s="30"/>
    </row>
    <row r="30168" spans="17:17">
      <c r="Q30168" s="30"/>
    </row>
    <row r="30169" spans="17:17">
      <c r="Q30169" s="30"/>
    </row>
    <row r="30170" spans="17:17">
      <c r="Q30170" s="30"/>
    </row>
    <row r="30171" spans="17:17">
      <c r="Q30171" s="30"/>
    </row>
    <row r="30172" spans="17:17">
      <c r="Q30172" s="30"/>
    </row>
    <row r="30173" spans="17:17">
      <c r="Q30173" s="30"/>
    </row>
    <row r="30174" spans="17:17">
      <c r="Q30174" s="30"/>
    </row>
    <row r="30175" spans="17:17">
      <c r="Q30175" s="30"/>
    </row>
    <row r="30176" spans="17:17">
      <c r="Q30176" s="30"/>
    </row>
    <row r="30177" spans="17:17">
      <c r="Q30177" s="30"/>
    </row>
    <row r="30178" spans="17:17">
      <c r="Q30178" s="30"/>
    </row>
    <row r="30179" spans="17:17">
      <c r="Q30179" s="30"/>
    </row>
    <row r="30180" spans="17:17">
      <c r="Q30180" s="30"/>
    </row>
    <row r="30181" spans="17:17">
      <c r="Q30181" s="30"/>
    </row>
    <row r="30182" spans="17:17">
      <c r="Q30182" s="30"/>
    </row>
    <row r="30183" spans="17:17">
      <c r="Q30183" s="30"/>
    </row>
    <row r="30184" spans="17:17">
      <c r="Q30184" s="30"/>
    </row>
    <row r="30185" spans="17:17">
      <c r="Q30185" s="30"/>
    </row>
    <row r="30186" spans="17:17">
      <c r="Q30186" s="30"/>
    </row>
    <row r="30187" spans="17:17">
      <c r="Q30187" s="30"/>
    </row>
    <row r="30188" spans="17:17">
      <c r="Q30188" s="30"/>
    </row>
    <row r="30189" spans="17:17">
      <c r="Q30189" s="30"/>
    </row>
    <row r="30190" spans="17:17">
      <c r="Q30190" s="30"/>
    </row>
    <row r="30191" spans="17:17">
      <c r="Q30191" s="30"/>
    </row>
    <row r="30192" spans="17:17">
      <c r="Q30192" s="30"/>
    </row>
    <row r="30193" spans="17:17">
      <c r="Q30193" s="30"/>
    </row>
    <row r="30194" spans="17:17">
      <c r="Q30194" s="30"/>
    </row>
    <row r="30195" spans="17:17">
      <c r="Q30195" s="30"/>
    </row>
    <row r="30196" spans="17:17">
      <c r="Q30196" s="30"/>
    </row>
    <row r="30197" spans="17:17">
      <c r="Q30197" s="30"/>
    </row>
    <row r="30198" spans="17:17">
      <c r="Q30198" s="30"/>
    </row>
    <row r="30199" spans="17:17">
      <c r="Q30199" s="30"/>
    </row>
    <row r="30200" spans="17:17">
      <c r="Q30200" s="30"/>
    </row>
    <row r="30201" spans="17:17">
      <c r="Q30201" s="30"/>
    </row>
    <row r="30202" spans="17:17">
      <c r="Q30202" s="30"/>
    </row>
    <row r="30203" spans="17:17">
      <c r="Q30203" s="30"/>
    </row>
    <row r="30204" spans="17:17">
      <c r="Q30204" s="30"/>
    </row>
    <row r="30205" spans="17:17">
      <c r="Q30205" s="30"/>
    </row>
    <row r="30206" spans="17:17">
      <c r="Q30206" s="30"/>
    </row>
    <row r="30207" spans="17:17">
      <c r="Q30207" s="30"/>
    </row>
    <row r="30208" spans="17:17">
      <c r="Q30208" s="30"/>
    </row>
    <row r="30209" spans="17:17">
      <c r="Q30209" s="30"/>
    </row>
    <row r="30210" spans="17:17">
      <c r="Q30210" s="30"/>
    </row>
    <row r="30211" spans="17:17">
      <c r="Q30211" s="30"/>
    </row>
    <row r="30212" spans="17:17">
      <c r="Q30212" s="30"/>
    </row>
    <row r="30213" spans="17:17">
      <c r="Q30213" s="30"/>
    </row>
    <row r="30214" spans="17:17">
      <c r="Q30214" s="30"/>
    </row>
    <row r="30215" spans="17:17">
      <c r="Q30215" s="30"/>
    </row>
    <row r="30216" spans="17:17">
      <c r="Q30216" s="30"/>
    </row>
    <row r="30217" spans="17:17">
      <c r="Q30217" s="30"/>
    </row>
    <row r="30218" spans="17:17">
      <c r="Q30218" s="30"/>
    </row>
    <row r="30219" spans="17:17">
      <c r="Q30219" s="30"/>
    </row>
    <row r="30220" spans="17:17">
      <c r="Q30220" s="30"/>
    </row>
    <row r="30221" spans="17:17">
      <c r="Q30221" s="30"/>
    </row>
    <row r="30222" spans="17:17">
      <c r="Q30222" s="30"/>
    </row>
    <row r="30223" spans="17:17">
      <c r="Q30223" s="30"/>
    </row>
    <row r="30224" spans="17:17">
      <c r="Q30224" s="30"/>
    </row>
    <row r="30225" spans="17:17">
      <c r="Q30225" s="30"/>
    </row>
    <row r="30226" spans="17:17">
      <c r="Q30226" s="30"/>
    </row>
    <row r="30227" spans="17:17">
      <c r="Q30227" s="30"/>
    </row>
    <row r="30228" spans="17:17">
      <c r="Q30228" s="30"/>
    </row>
    <row r="30229" spans="17:17">
      <c r="Q30229" s="30"/>
    </row>
    <row r="30230" spans="17:17">
      <c r="Q30230" s="30"/>
    </row>
    <row r="30231" spans="17:17">
      <c r="Q30231" s="30"/>
    </row>
    <row r="30232" spans="17:17">
      <c r="Q30232" s="30"/>
    </row>
    <row r="30233" spans="17:17">
      <c r="Q30233" s="30"/>
    </row>
    <row r="30234" spans="17:17">
      <c r="Q30234" s="30"/>
    </row>
    <row r="30235" spans="17:17">
      <c r="Q30235" s="30"/>
    </row>
    <row r="30236" spans="17:17">
      <c r="Q30236" s="30"/>
    </row>
    <row r="30237" spans="17:17">
      <c r="Q30237" s="30"/>
    </row>
    <row r="30238" spans="17:17">
      <c r="Q30238" s="30"/>
    </row>
    <row r="30239" spans="17:17">
      <c r="Q30239" s="30"/>
    </row>
    <row r="30240" spans="17:17">
      <c r="Q30240" s="30"/>
    </row>
    <row r="30241" spans="17:17">
      <c r="Q30241" s="30"/>
    </row>
    <row r="30242" spans="17:17">
      <c r="Q30242" s="30"/>
    </row>
    <row r="30243" spans="17:17">
      <c r="Q30243" s="30"/>
    </row>
    <row r="30244" spans="17:17">
      <c r="Q30244" s="30"/>
    </row>
    <row r="30245" spans="17:17">
      <c r="Q30245" s="30"/>
    </row>
    <row r="30246" spans="17:17">
      <c r="Q30246" s="30"/>
    </row>
    <row r="30247" spans="17:17">
      <c r="Q30247" s="30"/>
    </row>
    <row r="30248" spans="17:17">
      <c r="Q30248" s="30"/>
    </row>
    <row r="30249" spans="17:17">
      <c r="Q30249" s="30"/>
    </row>
    <row r="30250" spans="17:17">
      <c r="Q30250" s="30"/>
    </row>
    <row r="30251" spans="17:17">
      <c r="Q30251" s="30"/>
    </row>
    <row r="30252" spans="17:17">
      <c r="Q30252" s="30"/>
    </row>
    <row r="30253" spans="17:17">
      <c r="Q30253" s="30"/>
    </row>
    <row r="30254" spans="17:17">
      <c r="Q30254" s="30"/>
    </row>
    <row r="30255" spans="17:17">
      <c r="Q30255" s="30"/>
    </row>
    <row r="30256" spans="17:17">
      <c r="Q30256" s="30"/>
    </row>
    <row r="30257" spans="17:17">
      <c r="Q30257" s="30"/>
    </row>
    <row r="30258" spans="17:17">
      <c r="Q30258" s="30"/>
    </row>
    <row r="30259" spans="17:17">
      <c r="Q30259" s="30"/>
    </row>
    <row r="30260" spans="17:17">
      <c r="Q30260" s="30"/>
    </row>
    <row r="30261" spans="17:17">
      <c r="Q30261" s="30"/>
    </row>
    <row r="30262" spans="17:17">
      <c r="Q30262" s="30"/>
    </row>
    <row r="30263" spans="17:17">
      <c r="Q30263" s="30"/>
    </row>
    <row r="30264" spans="17:17">
      <c r="Q30264" s="30"/>
    </row>
    <row r="30265" spans="17:17">
      <c r="Q30265" s="30"/>
    </row>
    <row r="30266" spans="17:17">
      <c r="Q30266" s="30"/>
    </row>
    <row r="30267" spans="17:17">
      <c r="Q30267" s="30"/>
    </row>
    <row r="30268" spans="17:17">
      <c r="Q30268" s="30"/>
    </row>
    <row r="30269" spans="17:17">
      <c r="Q30269" s="30"/>
    </row>
    <row r="30270" spans="17:17">
      <c r="Q30270" s="30"/>
    </row>
    <row r="30271" spans="17:17">
      <c r="Q30271" s="30"/>
    </row>
    <row r="30272" spans="17:17">
      <c r="Q30272" s="30"/>
    </row>
    <row r="30273" spans="17:17">
      <c r="Q30273" s="30"/>
    </row>
    <row r="30274" spans="17:17">
      <c r="Q30274" s="30"/>
    </row>
    <row r="30275" spans="17:17">
      <c r="Q30275" s="30"/>
    </row>
    <row r="30276" spans="17:17">
      <c r="Q30276" s="30"/>
    </row>
    <row r="30277" spans="17:17">
      <c r="Q30277" s="30"/>
    </row>
    <row r="30278" spans="17:17">
      <c r="Q30278" s="30"/>
    </row>
    <row r="30279" spans="17:17">
      <c r="Q30279" s="30"/>
    </row>
    <row r="30280" spans="17:17">
      <c r="Q30280" s="30"/>
    </row>
    <row r="30281" spans="17:17">
      <c r="Q30281" s="30"/>
    </row>
    <row r="30282" spans="17:17">
      <c r="Q30282" s="30"/>
    </row>
    <row r="30283" spans="17:17">
      <c r="Q30283" s="30"/>
    </row>
    <row r="30284" spans="17:17">
      <c r="Q30284" s="30"/>
    </row>
    <row r="30285" spans="17:17">
      <c r="Q30285" s="30"/>
    </row>
    <row r="30286" spans="17:17">
      <c r="Q30286" s="30"/>
    </row>
    <row r="30287" spans="17:17">
      <c r="Q30287" s="30"/>
    </row>
    <row r="30288" spans="17:17">
      <c r="Q30288" s="30"/>
    </row>
    <row r="30289" spans="17:17">
      <c r="Q30289" s="30"/>
    </row>
    <row r="30290" spans="17:17">
      <c r="Q30290" s="30"/>
    </row>
    <row r="30291" spans="17:17">
      <c r="Q30291" s="30"/>
    </row>
    <row r="30292" spans="17:17">
      <c r="Q30292" s="30"/>
    </row>
    <row r="30293" spans="17:17">
      <c r="Q30293" s="30"/>
    </row>
    <row r="30294" spans="17:17">
      <c r="Q30294" s="30"/>
    </row>
    <row r="30295" spans="17:17">
      <c r="Q30295" s="30"/>
    </row>
    <row r="30296" spans="17:17">
      <c r="Q30296" s="30"/>
    </row>
    <row r="30297" spans="17:17">
      <c r="Q30297" s="30"/>
    </row>
    <row r="30298" spans="17:17">
      <c r="Q30298" s="30"/>
    </row>
    <row r="30299" spans="17:17">
      <c r="Q30299" s="30"/>
    </row>
    <row r="30300" spans="17:17">
      <c r="Q30300" s="30"/>
    </row>
    <row r="30301" spans="17:17">
      <c r="Q30301" s="30"/>
    </row>
    <row r="30302" spans="17:17">
      <c r="Q30302" s="30"/>
    </row>
    <row r="30303" spans="17:17">
      <c r="Q30303" s="30"/>
    </row>
    <row r="30304" spans="17:17">
      <c r="Q30304" s="30"/>
    </row>
    <row r="30305" spans="17:17">
      <c r="Q30305" s="30"/>
    </row>
    <row r="30306" spans="17:17">
      <c r="Q30306" s="30"/>
    </row>
    <row r="30307" spans="17:17">
      <c r="Q30307" s="30"/>
    </row>
    <row r="30308" spans="17:17">
      <c r="Q30308" s="30"/>
    </row>
    <row r="30309" spans="17:17">
      <c r="Q30309" s="30"/>
    </row>
    <row r="30310" spans="17:17">
      <c r="Q30310" s="30"/>
    </row>
    <row r="30311" spans="17:17">
      <c r="Q30311" s="30"/>
    </row>
    <row r="30312" spans="17:17">
      <c r="Q30312" s="30"/>
    </row>
    <row r="30313" spans="17:17">
      <c r="Q30313" s="30"/>
    </row>
    <row r="30314" spans="17:17">
      <c r="Q30314" s="30"/>
    </row>
    <row r="30315" spans="17:17">
      <c r="Q30315" s="30"/>
    </row>
    <row r="30316" spans="17:17">
      <c r="Q30316" s="30"/>
    </row>
    <row r="30317" spans="17:17">
      <c r="Q30317" s="30"/>
    </row>
    <row r="30318" spans="17:17">
      <c r="Q30318" s="30"/>
    </row>
    <row r="30319" spans="17:17">
      <c r="Q30319" s="30"/>
    </row>
    <row r="30320" spans="17:17">
      <c r="Q30320" s="30"/>
    </row>
    <row r="30321" spans="17:17">
      <c r="Q30321" s="30"/>
    </row>
    <row r="30322" spans="17:17">
      <c r="Q30322" s="30"/>
    </row>
    <row r="30323" spans="17:17">
      <c r="Q30323" s="30"/>
    </row>
    <row r="30324" spans="17:17">
      <c r="Q30324" s="30"/>
    </row>
    <row r="30325" spans="17:17">
      <c r="Q30325" s="30"/>
    </row>
    <row r="30326" spans="17:17">
      <c r="Q30326" s="30"/>
    </row>
    <row r="30327" spans="17:17">
      <c r="Q30327" s="30"/>
    </row>
    <row r="30328" spans="17:17">
      <c r="Q30328" s="30"/>
    </row>
    <row r="30329" spans="17:17">
      <c r="Q30329" s="30"/>
    </row>
    <row r="30330" spans="17:17">
      <c r="Q30330" s="30"/>
    </row>
    <row r="30331" spans="17:17">
      <c r="Q30331" s="30"/>
    </row>
    <row r="30332" spans="17:17">
      <c r="Q30332" s="30"/>
    </row>
    <row r="30333" spans="17:17">
      <c r="Q30333" s="30"/>
    </row>
    <row r="30334" spans="17:17">
      <c r="Q30334" s="30"/>
    </row>
    <row r="30335" spans="17:17">
      <c r="Q30335" s="30"/>
    </row>
    <row r="30336" spans="17:17">
      <c r="Q30336" s="30"/>
    </row>
    <row r="30337" spans="17:17">
      <c r="Q30337" s="30"/>
    </row>
    <row r="30338" spans="17:17">
      <c r="Q30338" s="30"/>
    </row>
    <row r="30339" spans="17:17">
      <c r="Q30339" s="30"/>
    </row>
    <row r="30340" spans="17:17">
      <c r="Q30340" s="30"/>
    </row>
    <row r="30341" spans="17:17">
      <c r="Q30341" s="30"/>
    </row>
    <row r="30342" spans="17:17">
      <c r="Q30342" s="30"/>
    </row>
    <row r="30343" spans="17:17">
      <c r="Q30343" s="30"/>
    </row>
    <row r="30344" spans="17:17">
      <c r="Q30344" s="30"/>
    </row>
    <row r="30345" spans="17:17">
      <c r="Q30345" s="30"/>
    </row>
    <row r="30346" spans="17:17">
      <c r="Q30346" s="30"/>
    </row>
    <row r="30347" spans="17:17">
      <c r="Q30347" s="30"/>
    </row>
    <row r="30348" spans="17:17">
      <c r="Q30348" s="30"/>
    </row>
    <row r="30349" spans="17:17">
      <c r="Q30349" s="30"/>
    </row>
    <row r="30350" spans="17:17">
      <c r="Q30350" s="30"/>
    </row>
    <row r="30351" spans="17:17">
      <c r="Q30351" s="30"/>
    </row>
    <row r="30352" spans="17:17">
      <c r="Q30352" s="30"/>
    </row>
    <row r="30353" spans="17:17">
      <c r="Q30353" s="30"/>
    </row>
    <row r="30354" spans="17:17">
      <c r="Q30354" s="30"/>
    </row>
    <row r="30355" spans="17:17">
      <c r="Q30355" s="30"/>
    </row>
    <row r="30356" spans="17:17">
      <c r="Q30356" s="30"/>
    </row>
    <row r="30357" spans="17:17">
      <c r="Q30357" s="30"/>
    </row>
    <row r="30358" spans="17:17">
      <c r="Q30358" s="30"/>
    </row>
    <row r="30359" spans="17:17">
      <c r="Q30359" s="30"/>
    </row>
    <row r="30360" spans="17:17">
      <c r="Q30360" s="30"/>
    </row>
    <row r="30361" spans="17:17">
      <c r="Q30361" s="30"/>
    </row>
    <row r="30362" spans="17:17">
      <c r="Q30362" s="30"/>
    </row>
    <row r="30363" spans="17:17">
      <c r="Q30363" s="30"/>
    </row>
    <row r="30364" spans="17:17">
      <c r="Q30364" s="30"/>
    </row>
    <row r="30365" spans="17:17">
      <c r="Q30365" s="30"/>
    </row>
    <row r="30366" spans="17:17">
      <c r="Q30366" s="30"/>
    </row>
    <row r="30367" spans="17:17">
      <c r="Q30367" s="30"/>
    </row>
    <row r="30368" spans="17:17">
      <c r="Q30368" s="30"/>
    </row>
    <row r="30369" spans="17:17">
      <c r="Q30369" s="30"/>
    </row>
    <row r="30370" spans="17:17">
      <c r="Q30370" s="30"/>
    </row>
    <row r="30371" spans="17:17">
      <c r="Q30371" s="30"/>
    </row>
    <row r="30372" spans="17:17">
      <c r="Q30372" s="30"/>
    </row>
    <row r="30373" spans="17:17">
      <c r="Q30373" s="30"/>
    </row>
    <row r="30374" spans="17:17">
      <c r="Q30374" s="30"/>
    </row>
    <row r="30375" spans="17:17">
      <c r="Q30375" s="30"/>
    </row>
    <row r="30376" spans="17:17">
      <c r="Q30376" s="30"/>
    </row>
    <row r="30377" spans="17:17">
      <c r="Q30377" s="30"/>
    </row>
    <row r="30378" spans="17:17">
      <c r="Q30378" s="30"/>
    </row>
    <row r="30379" spans="17:17">
      <c r="Q30379" s="30"/>
    </row>
    <row r="30380" spans="17:17">
      <c r="Q30380" s="30"/>
    </row>
    <row r="30381" spans="17:17">
      <c r="Q30381" s="30"/>
    </row>
    <row r="30382" spans="17:17">
      <c r="Q30382" s="30"/>
    </row>
    <row r="30383" spans="17:17">
      <c r="Q30383" s="30"/>
    </row>
    <row r="30384" spans="17:17">
      <c r="Q30384" s="30"/>
    </row>
    <row r="30385" spans="17:17">
      <c r="Q30385" s="30"/>
    </row>
    <row r="30386" spans="17:17">
      <c r="Q30386" s="30"/>
    </row>
    <row r="30387" spans="17:17">
      <c r="Q30387" s="30"/>
    </row>
    <row r="30388" spans="17:17">
      <c r="Q30388" s="30"/>
    </row>
    <row r="30389" spans="17:17">
      <c r="Q30389" s="30"/>
    </row>
    <row r="30390" spans="17:17">
      <c r="Q30390" s="30"/>
    </row>
    <row r="30391" spans="17:17">
      <c r="Q30391" s="30"/>
    </row>
    <row r="30392" spans="17:17">
      <c r="Q30392" s="30"/>
    </row>
    <row r="30393" spans="17:17">
      <c r="Q30393" s="30"/>
    </row>
    <row r="30394" spans="17:17">
      <c r="Q30394" s="30"/>
    </row>
    <row r="30395" spans="17:17">
      <c r="Q30395" s="30"/>
    </row>
    <row r="30396" spans="17:17">
      <c r="Q30396" s="30"/>
    </row>
    <row r="30397" spans="17:17">
      <c r="Q30397" s="30"/>
    </row>
    <row r="30398" spans="17:17">
      <c r="Q30398" s="30"/>
    </row>
    <row r="30399" spans="17:17">
      <c r="Q30399" s="30"/>
    </row>
    <row r="30400" spans="17:17">
      <c r="Q30400" s="30"/>
    </row>
    <row r="30401" spans="17:17">
      <c r="Q30401" s="30"/>
    </row>
    <row r="30402" spans="17:17">
      <c r="Q30402" s="30"/>
    </row>
    <row r="30403" spans="17:17">
      <c r="Q30403" s="30"/>
    </row>
    <row r="30404" spans="17:17">
      <c r="Q30404" s="30"/>
    </row>
    <row r="30405" spans="17:17">
      <c r="Q30405" s="30"/>
    </row>
    <row r="30406" spans="17:17">
      <c r="Q30406" s="30"/>
    </row>
    <row r="30407" spans="17:17">
      <c r="Q30407" s="30"/>
    </row>
    <row r="30408" spans="17:17">
      <c r="Q30408" s="30"/>
    </row>
    <row r="30409" spans="17:17">
      <c r="Q30409" s="30"/>
    </row>
    <row r="30410" spans="17:17">
      <c r="Q30410" s="30"/>
    </row>
    <row r="30411" spans="17:17">
      <c r="Q30411" s="30"/>
    </row>
    <row r="30412" spans="17:17">
      <c r="Q30412" s="30"/>
    </row>
    <row r="30413" spans="17:17">
      <c r="Q30413" s="30"/>
    </row>
    <row r="30414" spans="17:17">
      <c r="Q30414" s="30"/>
    </row>
    <row r="30415" spans="17:17">
      <c r="Q30415" s="30"/>
    </row>
    <row r="30416" spans="17:17">
      <c r="Q30416" s="30"/>
    </row>
    <row r="30417" spans="17:17">
      <c r="Q30417" s="30"/>
    </row>
    <row r="30418" spans="17:17">
      <c r="Q30418" s="30"/>
    </row>
    <row r="30419" spans="17:17">
      <c r="Q30419" s="30"/>
    </row>
    <row r="30420" spans="17:17">
      <c r="Q30420" s="30"/>
    </row>
    <row r="30421" spans="17:17">
      <c r="Q30421" s="30"/>
    </row>
    <row r="30422" spans="17:17">
      <c r="Q30422" s="30"/>
    </row>
    <row r="30423" spans="17:17">
      <c r="Q30423" s="30"/>
    </row>
    <row r="30424" spans="17:17">
      <c r="Q30424" s="30"/>
    </row>
    <row r="30425" spans="17:17">
      <c r="Q30425" s="30"/>
    </row>
    <row r="30426" spans="17:17">
      <c r="Q30426" s="30"/>
    </row>
    <row r="30427" spans="17:17">
      <c r="Q30427" s="30"/>
    </row>
    <row r="30428" spans="17:17">
      <c r="Q30428" s="30"/>
    </row>
    <row r="30429" spans="17:17">
      <c r="Q30429" s="30"/>
    </row>
    <row r="30430" spans="17:17">
      <c r="Q30430" s="30"/>
    </row>
    <row r="30431" spans="17:17">
      <c r="Q30431" s="30"/>
    </row>
    <row r="30432" spans="17:17">
      <c r="Q30432" s="30"/>
    </row>
    <row r="30433" spans="17:17">
      <c r="Q30433" s="30"/>
    </row>
    <row r="30434" spans="17:17">
      <c r="Q30434" s="30"/>
    </row>
    <row r="30435" spans="17:17">
      <c r="Q30435" s="30"/>
    </row>
    <row r="30436" spans="17:17">
      <c r="Q30436" s="30"/>
    </row>
    <row r="30437" spans="17:17">
      <c r="Q30437" s="30"/>
    </row>
    <row r="30438" spans="17:17">
      <c r="Q30438" s="30"/>
    </row>
    <row r="30439" spans="17:17">
      <c r="Q30439" s="30"/>
    </row>
    <row r="30440" spans="17:17">
      <c r="Q30440" s="30"/>
    </row>
    <row r="30441" spans="17:17">
      <c r="Q30441" s="30"/>
    </row>
    <row r="30442" spans="17:17">
      <c r="Q30442" s="30"/>
    </row>
    <row r="30443" spans="17:17">
      <c r="Q30443" s="30"/>
    </row>
    <row r="30444" spans="17:17">
      <c r="Q30444" s="30"/>
    </row>
    <row r="30445" spans="17:17">
      <c r="Q30445" s="30"/>
    </row>
    <row r="30446" spans="17:17">
      <c r="Q30446" s="30"/>
    </row>
    <row r="30447" spans="17:17">
      <c r="Q30447" s="30"/>
    </row>
    <row r="30448" spans="17:17">
      <c r="Q30448" s="30"/>
    </row>
    <row r="30449" spans="17:17">
      <c r="Q30449" s="30"/>
    </row>
    <row r="30450" spans="17:17">
      <c r="Q30450" s="30"/>
    </row>
    <row r="30451" spans="17:17">
      <c r="Q30451" s="30"/>
    </row>
    <row r="30452" spans="17:17">
      <c r="Q30452" s="30"/>
    </row>
    <row r="30453" spans="17:17">
      <c r="Q30453" s="30"/>
    </row>
    <row r="30454" spans="17:17">
      <c r="Q30454" s="30"/>
    </row>
    <row r="30455" spans="17:17">
      <c r="Q30455" s="30"/>
    </row>
    <row r="30456" spans="17:17">
      <c r="Q30456" s="30"/>
    </row>
    <row r="30457" spans="17:17">
      <c r="Q30457" s="30"/>
    </row>
    <row r="30458" spans="17:17">
      <c r="Q30458" s="30"/>
    </row>
    <row r="30459" spans="17:17">
      <c r="Q30459" s="30"/>
    </row>
    <row r="30460" spans="17:17">
      <c r="Q30460" s="30"/>
    </row>
    <row r="30461" spans="17:17">
      <c r="Q30461" s="30"/>
    </row>
    <row r="30462" spans="17:17">
      <c r="Q30462" s="30"/>
    </row>
    <row r="30463" spans="17:17">
      <c r="Q30463" s="30"/>
    </row>
    <row r="30464" spans="17:17">
      <c r="Q30464" s="30"/>
    </row>
    <row r="30465" spans="17:17">
      <c r="Q30465" s="30"/>
    </row>
    <row r="30466" spans="17:17">
      <c r="Q30466" s="30"/>
    </row>
    <row r="30467" spans="17:17">
      <c r="Q30467" s="30"/>
    </row>
    <row r="30468" spans="17:17">
      <c r="Q30468" s="30"/>
    </row>
    <row r="30469" spans="17:17">
      <c r="Q30469" s="30"/>
    </row>
    <row r="30470" spans="17:17">
      <c r="Q30470" s="30"/>
    </row>
    <row r="30471" spans="17:17">
      <c r="Q30471" s="30"/>
    </row>
    <row r="30472" spans="17:17">
      <c r="Q30472" s="30"/>
    </row>
    <row r="30473" spans="17:17">
      <c r="Q30473" s="30"/>
    </row>
    <row r="30474" spans="17:17">
      <c r="Q30474" s="30"/>
    </row>
    <row r="30475" spans="17:17">
      <c r="Q30475" s="30"/>
    </row>
    <row r="30476" spans="17:17">
      <c r="Q30476" s="30"/>
    </row>
    <row r="30477" spans="17:17">
      <c r="Q30477" s="30"/>
    </row>
    <row r="30478" spans="17:17">
      <c r="Q30478" s="30"/>
    </row>
    <row r="30479" spans="17:17">
      <c r="Q30479" s="30"/>
    </row>
    <row r="30480" spans="17:17">
      <c r="Q30480" s="30"/>
    </row>
    <row r="30481" spans="17:17">
      <c r="Q30481" s="30"/>
    </row>
    <row r="30482" spans="17:17">
      <c r="Q30482" s="30"/>
    </row>
    <row r="30483" spans="17:17">
      <c r="Q30483" s="30"/>
    </row>
    <row r="30484" spans="17:17">
      <c r="Q30484" s="30"/>
    </row>
    <row r="30485" spans="17:17">
      <c r="Q30485" s="30"/>
    </row>
    <row r="30486" spans="17:17">
      <c r="Q30486" s="30"/>
    </row>
    <row r="30487" spans="17:17">
      <c r="Q30487" s="30"/>
    </row>
    <row r="30488" spans="17:17">
      <c r="Q30488" s="30"/>
    </row>
    <row r="30489" spans="17:17">
      <c r="Q30489" s="30"/>
    </row>
    <row r="30490" spans="17:17">
      <c r="Q30490" s="30"/>
    </row>
    <row r="30491" spans="17:17">
      <c r="Q30491" s="30"/>
    </row>
    <row r="30492" spans="17:17">
      <c r="Q30492" s="30"/>
    </row>
    <row r="30493" spans="17:17">
      <c r="Q30493" s="30"/>
    </row>
    <row r="30494" spans="17:17">
      <c r="Q30494" s="30"/>
    </row>
    <row r="30495" spans="17:17">
      <c r="Q30495" s="30"/>
    </row>
    <row r="30496" spans="17:17">
      <c r="Q30496" s="30"/>
    </row>
    <row r="30497" spans="17:17">
      <c r="Q30497" s="30"/>
    </row>
    <row r="30498" spans="17:17">
      <c r="Q30498" s="30"/>
    </row>
    <row r="30499" spans="17:17">
      <c r="Q30499" s="30"/>
    </row>
    <row r="30500" spans="17:17">
      <c r="Q30500" s="30"/>
    </row>
    <row r="30501" spans="17:17">
      <c r="Q30501" s="30"/>
    </row>
    <row r="30502" spans="17:17">
      <c r="Q30502" s="30"/>
    </row>
    <row r="30503" spans="17:17">
      <c r="Q30503" s="30"/>
    </row>
    <row r="30504" spans="17:17">
      <c r="Q30504" s="30"/>
    </row>
    <row r="30505" spans="17:17">
      <c r="Q30505" s="30"/>
    </row>
    <row r="30506" spans="17:17">
      <c r="Q30506" s="30"/>
    </row>
    <row r="30507" spans="17:17">
      <c r="Q30507" s="30"/>
    </row>
    <row r="30508" spans="17:17">
      <c r="Q30508" s="30"/>
    </row>
    <row r="30509" spans="17:17">
      <c r="Q30509" s="30"/>
    </row>
    <row r="30510" spans="17:17">
      <c r="Q30510" s="30"/>
    </row>
    <row r="30511" spans="17:17">
      <c r="Q30511" s="30"/>
    </row>
    <row r="30512" spans="17:17">
      <c r="Q30512" s="30"/>
    </row>
    <row r="30513" spans="17:17">
      <c r="Q30513" s="30"/>
    </row>
    <row r="30514" spans="17:17">
      <c r="Q30514" s="30"/>
    </row>
    <row r="30515" spans="17:17">
      <c r="Q30515" s="30"/>
    </row>
    <row r="30516" spans="17:17">
      <c r="Q30516" s="30"/>
    </row>
    <row r="30517" spans="17:17">
      <c r="Q30517" s="30"/>
    </row>
    <row r="30518" spans="17:17">
      <c r="Q30518" s="30"/>
    </row>
    <row r="30519" spans="17:17">
      <c r="Q30519" s="30"/>
    </row>
    <row r="30520" spans="17:17">
      <c r="Q30520" s="30"/>
    </row>
    <row r="30521" spans="17:17">
      <c r="Q30521" s="30"/>
    </row>
    <row r="30522" spans="17:17">
      <c r="Q30522" s="30"/>
    </row>
    <row r="30523" spans="17:17">
      <c r="Q30523" s="30"/>
    </row>
    <row r="30524" spans="17:17">
      <c r="Q30524" s="30"/>
    </row>
    <row r="30525" spans="17:17">
      <c r="Q30525" s="30"/>
    </row>
    <row r="30526" spans="17:17">
      <c r="Q30526" s="30"/>
    </row>
    <row r="30527" spans="17:17">
      <c r="Q30527" s="30"/>
    </row>
    <row r="30528" spans="17:17">
      <c r="Q30528" s="30"/>
    </row>
    <row r="30529" spans="17:17">
      <c r="Q30529" s="30"/>
    </row>
    <row r="30530" spans="17:17">
      <c r="Q30530" s="30"/>
    </row>
    <row r="30531" spans="17:17">
      <c r="Q30531" s="30"/>
    </row>
    <row r="30532" spans="17:17">
      <c r="Q30532" s="30"/>
    </row>
    <row r="30533" spans="17:17">
      <c r="Q30533" s="30"/>
    </row>
    <row r="30534" spans="17:17">
      <c r="Q30534" s="30"/>
    </row>
    <row r="30535" spans="17:17">
      <c r="Q30535" s="30"/>
    </row>
    <row r="30536" spans="17:17">
      <c r="Q30536" s="30"/>
    </row>
    <row r="30537" spans="17:17">
      <c r="Q30537" s="30"/>
    </row>
    <row r="30538" spans="17:17">
      <c r="Q30538" s="30"/>
    </row>
    <row r="30539" spans="17:17">
      <c r="Q30539" s="30"/>
    </row>
    <row r="30540" spans="17:17">
      <c r="Q30540" s="30"/>
    </row>
    <row r="30541" spans="17:17">
      <c r="Q30541" s="30"/>
    </row>
    <row r="30542" spans="17:17">
      <c r="Q30542" s="30"/>
    </row>
    <row r="30543" spans="17:17">
      <c r="Q30543" s="30"/>
    </row>
    <row r="30544" spans="17:17">
      <c r="Q30544" s="30"/>
    </row>
    <row r="30545" spans="17:17">
      <c r="Q30545" s="30"/>
    </row>
    <row r="30546" spans="17:17">
      <c r="Q30546" s="30"/>
    </row>
    <row r="30547" spans="17:17">
      <c r="Q30547" s="30"/>
    </row>
    <row r="30548" spans="17:17">
      <c r="Q30548" s="30"/>
    </row>
    <row r="30549" spans="17:17">
      <c r="Q30549" s="30"/>
    </row>
    <row r="30550" spans="17:17">
      <c r="Q30550" s="30"/>
    </row>
    <row r="30551" spans="17:17">
      <c r="Q30551" s="30"/>
    </row>
    <row r="30552" spans="17:17">
      <c r="Q30552" s="30"/>
    </row>
    <row r="30553" spans="17:17">
      <c r="Q30553" s="30"/>
    </row>
    <row r="30554" spans="17:17">
      <c r="Q30554" s="30"/>
    </row>
    <row r="30555" spans="17:17">
      <c r="Q30555" s="30"/>
    </row>
    <row r="30556" spans="17:17">
      <c r="Q30556" s="30"/>
    </row>
    <row r="30557" spans="17:17">
      <c r="Q30557" s="30"/>
    </row>
    <row r="30558" spans="17:17">
      <c r="Q30558" s="30"/>
    </row>
    <row r="30559" spans="17:17">
      <c r="Q30559" s="30"/>
    </row>
    <row r="30560" spans="17:17">
      <c r="Q30560" s="30"/>
    </row>
    <row r="30561" spans="17:17">
      <c r="Q30561" s="30"/>
    </row>
    <row r="30562" spans="17:17">
      <c r="Q30562" s="30"/>
    </row>
    <row r="30563" spans="17:17">
      <c r="Q30563" s="30"/>
    </row>
    <row r="30564" spans="17:17">
      <c r="Q30564" s="30"/>
    </row>
    <row r="30565" spans="17:17">
      <c r="Q30565" s="30"/>
    </row>
    <row r="30566" spans="17:17">
      <c r="Q30566" s="30"/>
    </row>
    <row r="30567" spans="17:17">
      <c r="Q30567" s="30"/>
    </row>
    <row r="30568" spans="17:17">
      <c r="Q30568" s="30"/>
    </row>
    <row r="30569" spans="17:17">
      <c r="Q30569" s="30"/>
    </row>
    <row r="30570" spans="17:17">
      <c r="Q30570" s="30"/>
    </row>
    <row r="30571" spans="17:17">
      <c r="Q30571" s="30"/>
    </row>
    <row r="30572" spans="17:17">
      <c r="Q30572" s="30"/>
    </row>
    <row r="30573" spans="17:17">
      <c r="Q30573" s="30"/>
    </row>
    <row r="30574" spans="17:17">
      <c r="Q30574" s="30"/>
    </row>
    <row r="30575" spans="17:17">
      <c r="Q30575" s="30"/>
    </row>
    <row r="30576" spans="17:17">
      <c r="Q30576" s="30"/>
    </row>
    <row r="30577" spans="17:17">
      <c r="Q30577" s="30"/>
    </row>
    <row r="30578" spans="17:17">
      <c r="Q30578" s="30"/>
    </row>
    <row r="30579" spans="17:17">
      <c r="Q30579" s="30"/>
    </row>
    <row r="30580" spans="17:17">
      <c r="Q30580" s="30"/>
    </row>
    <row r="30581" spans="17:17">
      <c r="Q30581" s="30"/>
    </row>
    <row r="30582" spans="17:17">
      <c r="Q30582" s="30"/>
    </row>
    <row r="30583" spans="17:17">
      <c r="Q30583" s="30"/>
    </row>
    <row r="30584" spans="17:17">
      <c r="Q30584" s="30"/>
    </row>
    <row r="30585" spans="17:17">
      <c r="Q30585" s="30"/>
    </row>
    <row r="30586" spans="17:17">
      <c r="Q30586" s="30"/>
    </row>
    <row r="30587" spans="17:17">
      <c r="Q30587" s="30"/>
    </row>
    <row r="30588" spans="17:17">
      <c r="Q30588" s="30"/>
    </row>
    <row r="30589" spans="17:17">
      <c r="Q30589" s="30"/>
    </row>
    <row r="30590" spans="17:17">
      <c r="Q30590" s="30"/>
    </row>
    <row r="30591" spans="17:17">
      <c r="Q30591" s="30"/>
    </row>
    <row r="30592" spans="17:17">
      <c r="Q30592" s="30"/>
    </row>
    <row r="30593" spans="17:17">
      <c r="Q30593" s="30"/>
    </row>
    <row r="30594" spans="17:17">
      <c r="Q30594" s="30"/>
    </row>
    <row r="30595" spans="17:17">
      <c r="Q30595" s="30"/>
    </row>
    <row r="30596" spans="17:17">
      <c r="Q30596" s="30"/>
    </row>
    <row r="30597" spans="17:17">
      <c r="Q30597" s="30"/>
    </row>
    <row r="30598" spans="17:17">
      <c r="Q30598" s="30"/>
    </row>
    <row r="30599" spans="17:17">
      <c r="Q30599" s="30"/>
    </row>
    <row r="30600" spans="17:17">
      <c r="Q30600" s="30"/>
    </row>
    <row r="30601" spans="17:17">
      <c r="Q30601" s="30"/>
    </row>
    <row r="30602" spans="17:17">
      <c r="Q30602" s="30"/>
    </row>
    <row r="30603" spans="17:17">
      <c r="Q30603" s="30"/>
    </row>
    <row r="30604" spans="17:17">
      <c r="Q30604" s="30"/>
    </row>
    <row r="30605" spans="17:17">
      <c r="Q30605" s="30"/>
    </row>
    <row r="30606" spans="17:17">
      <c r="Q30606" s="30"/>
    </row>
    <row r="30607" spans="17:17">
      <c r="Q30607" s="30"/>
    </row>
    <row r="30608" spans="17:17">
      <c r="Q30608" s="30"/>
    </row>
    <row r="30609" spans="17:17">
      <c r="Q30609" s="30"/>
    </row>
    <row r="30610" spans="17:17">
      <c r="Q30610" s="30"/>
    </row>
    <row r="30611" spans="17:17">
      <c r="Q30611" s="30"/>
    </row>
    <row r="30612" spans="17:17">
      <c r="Q30612" s="30"/>
    </row>
    <row r="30613" spans="17:17">
      <c r="Q30613" s="30"/>
    </row>
    <row r="30614" spans="17:17">
      <c r="Q30614" s="30"/>
    </row>
    <row r="30615" spans="17:17">
      <c r="Q30615" s="30"/>
    </row>
    <row r="30616" spans="17:17">
      <c r="Q30616" s="30"/>
    </row>
    <row r="30617" spans="17:17">
      <c r="Q30617" s="30"/>
    </row>
    <row r="30618" spans="17:17">
      <c r="Q30618" s="30"/>
    </row>
    <row r="30619" spans="17:17">
      <c r="Q30619" s="30"/>
    </row>
    <row r="30620" spans="17:17">
      <c r="Q30620" s="30"/>
    </row>
    <row r="30621" spans="17:17">
      <c r="Q30621" s="30"/>
    </row>
    <row r="30622" spans="17:17">
      <c r="Q30622" s="30"/>
    </row>
    <row r="30623" spans="17:17">
      <c r="Q30623" s="30"/>
    </row>
    <row r="30624" spans="17:17">
      <c r="Q30624" s="30"/>
    </row>
    <row r="30625" spans="17:17">
      <c r="Q30625" s="30"/>
    </row>
    <row r="30626" spans="17:17">
      <c r="Q30626" s="30"/>
    </row>
    <row r="30627" spans="17:17">
      <c r="Q30627" s="30"/>
    </row>
    <row r="30628" spans="17:17">
      <c r="Q30628" s="30"/>
    </row>
    <row r="30629" spans="17:17">
      <c r="Q30629" s="30"/>
    </row>
    <row r="30630" spans="17:17">
      <c r="Q30630" s="30"/>
    </row>
    <row r="30631" spans="17:17">
      <c r="Q30631" s="30"/>
    </row>
    <row r="30632" spans="17:17">
      <c r="Q30632" s="30"/>
    </row>
    <row r="30633" spans="17:17">
      <c r="Q30633" s="30"/>
    </row>
    <row r="30634" spans="17:17">
      <c r="Q30634" s="30"/>
    </row>
    <row r="30635" spans="17:17">
      <c r="Q30635" s="30"/>
    </row>
    <row r="30636" spans="17:17">
      <c r="Q30636" s="30"/>
    </row>
    <row r="30637" spans="17:17">
      <c r="Q30637" s="30"/>
    </row>
    <row r="30638" spans="17:17">
      <c r="Q30638" s="30"/>
    </row>
    <row r="30639" spans="17:17">
      <c r="Q30639" s="30"/>
    </row>
    <row r="30640" spans="17:17">
      <c r="Q30640" s="30"/>
    </row>
    <row r="30641" spans="17:17">
      <c r="Q30641" s="30"/>
    </row>
    <row r="30642" spans="17:17">
      <c r="Q30642" s="30"/>
    </row>
    <row r="30643" spans="17:17">
      <c r="Q30643" s="30"/>
    </row>
    <row r="30644" spans="17:17">
      <c r="Q30644" s="30"/>
    </row>
    <row r="30645" spans="17:17">
      <c r="Q30645" s="30"/>
    </row>
    <row r="30646" spans="17:17">
      <c r="Q30646" s="30"/>
    </row>
    <row r="30647" spans="17:17">
      <c r="Q30647" s="30"/>
    </row>
    <row r="30648" spans="17:17">
      <c r="Q30648" s="30"/>
    </row>
    <row r="30649" spans="17:17">
      <c r="Q30649" s="30"/>
    </row>
    <row r="30650" spans="17:17">
      <c r="Q30650" s="30"/>
    </row>
    <row r="30651" spans="17:17">
      <c r="Q30651" s="30"/>
    </row>
    <row r="30652" spans="17:17">
      <c r="Q30652" s="30"/>
    </row>
    <row r="30653" spans="17:17">
      <c r="Q30653" s="30"/>
    </row>
    <row r="30654" spans="17:17">
      <c r="Q30654" s="30"/>
    </row>
    <row r="30655" spans="17:17">
      <c r="Q30655" s="30"/>
    </row>
    <row r="30656" spans="17:17">
      <c r="Q30656" s="30"/>
    </row>
    <row r="30657" spans="17:17">
      <c r="Q30657" s="30"/>
    </row>
    <row r="30658" spans="17:17">
      <c r="Q30658" s="30"/>
    </row>
    <row r="30659" spans="17:17">
      <c r="Q30659" s="30"/>
    </row>
    <row r="30660" spans="17:17">
      <c r="Q30660" s="30"/>
    </row>
    <row r="30661" spans="17:17">
      <c r="Q30661" s="30"/>
    </row>
    <row r="30662" spans="17:17">
      <c r="Q30662" s="30"/>
    </row>
    <row r="30663" spans="17:17">
      <c r="Q30663" s="30"/>
    </row>
    <row r="30664" spans="17:17">
      <c r="Q30664" s="30"/>
    </row>
    <row r="30665" spans="17:17">
      <c r="Q30665" s="30"/>
    </row>
    <row r="30666" spans="17:17">
      <c r="Q30666" s="30"/>
    </row>
    <row r="30667" spans="17:17">
      <c r="Q30667" s="30"/>
    </row>
    <row r="30668" spans="17:17">
      <c r="Q30668" s="30"/>
    </row>
    <row r="30669" spans="17:17">
      <c r="Q30669" s="30"/>
    </row>
    <row r="30670" spans="17:17">
      <c r="Q30670" s="30"/>
    </row>
    <row r="30671" spans="17:17">
      <c r="Q30671" s="30"/>
    </row>
    <row r="30672" spans="17:17">
      <c r="Q30672" s="30"/>
    </row>
    <row r="30673" spans="17:17">
      <c r="Q30673" s="30"/>
    </row>
    <row r="30674" spans="17:17">
      <c r="Q30674" s="30"/>
    </row>
    <row r="30675" spans="17:17">
      <c r="Q30675" s="30"/>
    </row>
    <row r="30676" spans="17:17">
      <c r="Q30676" s="30"/>
    </row>
    <row r="30677" spans="17:17">
      <c r="Q30677" s="30"/>
    </row>
    <row r="30678" spans="17:17">
      <c r="Q30678" s="30"/>
    </row>
    <row r="30679" spans="17:17">
      <c r="Q30679" s="30"/>
    </row>
    <row r="30680" spans="17:17">
      <c r="Q30680" s="30"/>
    </row>
    <row r="30681" spans="17:17">
      <c r="Q30681" s="30"/>
    </row>
    <row r="30682" spans="17:17">
      <c r="Q30682" s="30"/>
    </row>
    <row r="30683" spans="17:17">
      <c r="Q30683" s="30"/>
    </row>
    <row r="30684" spans="17:17">
      <c r="Q30684" s="30"/>
    </row>
    <row r="30685" spans="17:17">
      <c r="Q30685" s="30"/>
    </row>
    <row r="30686" spans="17:17">
      <c r="Q30686" s="30"/>
    </row>
    <row r="30687" spans="17:17">
      <c r="Q30687" s="30"/>
    </row>
    <row r="30688" spans="17:17">
      <c r="Q30688" s="30"/>
    </row>
    <row r="30689" spans="17:17">
      <c r="Q30689" s="30"/>
    </row>
    <row r="30690" spans="17:17">
      <c r="Q30690" s="30"/>
    </row>
    <row r="30691" spans="17:17">
      <c r="Q30691" s="30"/>
    </row>
    <row r="30692" spans="17:17">
      <c r="Q30692" s="30"/>
    </row>
    <row r="30693" spans="17:17">
      <c r="Q30693" s="30"/>
    </row>
    <row r="30694" spans="17:17">
      <c r="Q30694" s="30"/>
    </row>
    <row r="30695" spans="17:17">
      <c r="Q30695" s="30"/>
    </row>
    <row r="30696" spans="17:17">
      <c r="Q30696" s="30"/>
    </row>
    <row r="30697" spans="17:17">
      <c r="Q30697" s="30"/>
    </row>
    <row r="30698" spans="17:17">
      <c r="Q30698" s="30"/>
    </row>
    <row r="30699" spans="17:17">
      <c r="Q30699" s="30"/>
    </row>
    <row r="30700" spans="17:17">
      <c r="Q30700" s="30"/>
    </row>
    <row r="30701" spans="17:17">
      <c r="Q30701" s="30"/>
    </row>
    <row r="30702" spans="17:17">
      <c r="Q30702" s="30"/>
    </row>
    <row r="30703" spans="17:17">
      <c r="Q30703" s="30"/>
    </row>
    <row r="30704" spans="17:17">
      <c r="Q30704" s="30"/>
    </row>
    <row r="30705" spans="17:17">
      <c r="Q30705" s="30"/>
    </row>
    <row r="30706" spans="17:17">
      <c r="Q30706" s="30"/>
    </row>
    <row r="30707" spans="17:17">
      <c r="Q30707" s="30"/>
    </row>
    <row r="30708" spans="17:17">
      <c r="Q30708" s="30"/>
    </row>
    <row r="30709" spans="17:17">
      <c r="Q30709" s="30"/>
    </row>
    <row r="30710" spans="17:17">
      <c r="Q30710" s="30"/>
    </row>
    <row r="30711" spans="17:17">
      <c r="Q30711" s="30"/>
    </row>
    <row r="30712" spans="17:17">
      <c r="Q30712" s="30"/>
    </row>
    <row r="30713" spans="17:17">
      <c r="Q30713" s="30"/>
    </row>
    <row r="30714" spans="17:17">
      <c r="Q30714" s="30"/>
    </row>
    <row r="30715" spans="17:17">
      <c r="Q30715" s="30"/>
    </row>
    <row r="30716" spans="17:17">
      <c r="Q30716" s="30"/>
    </row>
    <row r="30717" spans="17:17">
      <c r="Q30717" s="30"/>
    </row>
    <row r="30718" spans="17:17">
      <c r="Q30718" s="30"/>
    </row>
    <row r="30719" spans="17:17">
      <c r="Q30719" s="30"/>
    </row>
    <row r="30720" spans="17:17">
      <c r="Q30720" s="30"/>
    </row>
    <row r="30721" spans="17:17">
      <c r="Q30721" s="30"/>
    </row>
    <row r="30722" spans="17:17">
      <c r="Q30722" s="30"/>
    </row>
    <row r="30723" spans="17:17">
      <c r="Q30723" s="30"/>
    </row>
    <row r="30724" spans="17:17">
      <c r="Q30724" s="30"/>
    </row>
    <row r="30725" spans="17:17">
      <c r="Q30725" s="30"/>
    </row>
    <row r="30726" spans="17:17">
      <c r="Q30726" s="30"/>
    </row>
    <row r="30727" spans="17:17">
      <c r="Q30727" s="30"/>
    </row>
    <row r="30728" spans="17:17">
      <c r="Q30728" s="30"/>
    </row>
    <row r="30729" spans="17:17">
      <c r="Q30729" s="30"/>
    </row>
    <row r="30730" spans="17:17">
      <c r="Q30730" s="30"/>
    </row>
    <row r="30731" spans="17:17">
      <c r="Q30731" s="30"/>
    </row>
    <row r="30732" spans="17:17">
      <c r="Q30732" s="30"/>
    </row>
    <row r="30733" spans="17:17">
      <c r="Q30733" s="30"/>
    </row>
    <row r="30734" spans="17:17">
      <c r="Q30734" s="30"/>
    </row>
    <row r="30735" spans="17:17">
      <c r="Q30735" s="30"/>
    </row>
    <row r="30736" spans="17:17">
      <c r="Q30736" s="30"/>
    </row>
    <row r="30737" spans="17:17">
      <c r="Q30737" s="30"/>
    </row>
    <row r="30738" spans="17:17">
      <c r="Q30738" s="30"/>
    </row>
    <row r="30739" spans="17:17">
      <c r="Q30739" s="30"/>
    </row>
    <row r="30740" spans="17:17">
      <c r="Q30740" s="30"/>
    </row>
    <row r="30741" spans="17:17">
      <c r="Q30741" s="30"/>
    </row>
    <row r="30742" spans="17:17">
      <c r="Q30742" s="30"/>
    </row>
    <row r="30743" spans="17:17">
      <c r="Q30743" s="30"/>
    </row>
    <row r="30744" spans="17:17">
      <c r="Q30744" s="30"/>
    </row>
    <row r="30745" spans="17:17">
      <c r="Q30745" s="30"/>
    </row>
    <row r="30746" spans="17:17">
      <c r="Q30746" s="30"/>
    </row>
    <row r="30747" spans="17:17">
      <c r="Q30747" s="30"/>
    </row>
    <row r="30748" spans="17:17">
      <c r="Q30748" s="30"/>
    </row>
    <row r="30749" spans="17:17">
      <c r="Q30749" s="30"/>
    </row>
    <row r="30750" spans="17:17">
      <c r="Q30750" s="30"/>
    </row>
    <row r="30751" spans="17:17">
      <c r="Q30751" s="30"/>
    </row>
    <row r="30752" spans="17:17">
      <c r="Q30752" s="30"/>
    </row>
    <row r="30753" spans="17:17">
      <c r="Q30753" s="30"/>
    </row>
    <row r="30754" spans="17:17">
      <c r="Q30754" s="30"/>
    </row>
    <row r="30755" spans="17:17">
      <c r="Q30755" s="30"/>
    </row>
    <row r="30756" spans="17:17">
      <c r="Q30756" s="30"/>
    </row>
    <row r="30757" spans="17:17">
      <c r="Q30757" s="30"/>
    </row>
    <row r="30758" spans="17:17">
      <c r="Q30758" s="30"/>
    </row>
    <row r="30759" spans="17:17">
      <c r="Q30759" s="30"/>
    </row>
    <row r="30760" spans="17:17">
      <c r="Q30760" s="30"/>
    </row>
    <row r="30761" spans="17:17">
      <c r="Q30761" s="30"/>
    </row>
    <row r="30762" spans="17:17">
      <c r="Q30762" s="30"/>
    </row>
    <row r="30763" spans="17:17">
      <c r="Q30763" s="30"/>
    </row>
    <row r="30764" spans="17:17">
      <c r="Q30764" s="30"/>
    </row>
    <row r="30765" spans="17:17">
      <c r="Q30765" s="30"/>
    </row>
    <row r="30766" spans="17:17">
      <c r="Q30766" s="30"/>
    </row>
    <row r="30767" spans="17:17">
      <c r="Q30767" s="30"/>
    </row>
    <row r="30768" spans="17:17">
      <c r="Q30768" s="30"/>
    </row>
    <row r="30769" spans="17:17">
      <c r="Q30769" s="30"/>
    </row>
    <row r="30770" spans="17:17">
      <c r="Q30770" s="30"/>
    </row>
    <row r="30771" spans="17:17">
      <c r="Q30771" s="30"/>
    </row>
    <row r="30772" spans="17:17">
      <c r="Q30772" s="30"/>
    </row>
    <row r="30773" spans="17:17">
      <c r="Q30773" s="30"/>
    </row>
    <row r="30774" spans="17:17">
      <c r="Q30774" s="30"/>
    </row>
    <row r="30775" spans="17:17">
      <c r="Q30775" s="30"/>
    </row>
    <row r="30776" spans="17:17">
      <c r="Q30776" s="30"/>
    </row>
    <row r="30777" spans="17:17">
      <c r="Q30777" s="30"/>
    </row>
    <row r="30778" spans="17:17">
      <c r="Q30778" s="30"/>
    </row>
    <row r="30779" spans="17:17">
      <c r="Q30779" s="30"/>
    </row>
    <row r="30780" spans="17:17">
      <c r="Q30780" s="30"/>
    </row>
    <row r="30781" spans="17:17">
      <c r="Q30781" s="30"/>
    </row>
    <row r="30782" spans="17:17">
      <c r="Q30782" s="30"/>
    </row>
    <row r="30783" spans="17:17">
      <c r="Q30783" s="30"/>
    </row>
    <row r="30784" spans="17:17">
      <c r="Q30784" s="30"/>
    </row>
    <row r="30785" spans="17:17">
      <c r="Q30785" s="30"/>
    </row>
    <row r="30786" spans="17:17">
      <c r="Q30786" s="30"/>
    </row>
    <row r="30787" spans="17:17">
      <c r="Q30787" s="30"/>
    </row>
    <row r="30788" spans="17:17">
      <c r="Q30788" s="30"/>
    </row>
    <row r="30789" spans="17:17">
      <c r="Q30789" s="30"/>
    </row>
    <row r="30790" spans="17:17">
      <c r="Q30790" s="30"/>
    </row>
    <row r="30791" spans="17:17">
      <c r="Q30791" s="30"/>
    </row>
    <row r="30792" spans="17:17">
      <c r="Q30792" s="30"/>
    </row>
    <row r="30793" spans="17:17">
      <c r="Q30793" s="30"/>
    </row>
    <row r="30794" spans="17:17">
      <c r="Q30794" s="30"/>
    </row>
    <row r="30795" spans="17:17">
      <c r="Q30795" s="30"/>
    </row>
    <row r="30796" spans="17:17">
      <c r="Q30796" s="30"/>
    </row>
    <row r="30797" spans="17:17">
      <c r="Q30797" s="30"/>
    </row>
    <row r="30798" spans="17:17">
      <c r="Q30798" s="30"/>
    </row>
    <row r="30799" spans="17:17">
      <c r="Q30799" s="30"/>
    </row>
    <row r="30800" spans="17:17">
      <c r="Q30800" s="30"/>
    </row>
    <row r="30801" spans="17:17">
      <c r="Q30801" s="30"/>
    </row>
    <row r="30802" spans="17:17">
      <c r="Q30802" s="30"/>
    </row>
    <row r="30803" spans="17:17">
      <c r="Q30803" s="30"/>
    </row>
    <row r="30804" spans="17:17">
      <c r="Q30804" s="30"/>
    </row>
    <row r="30805" spans="17:17">
      <c r="Q30805" s="30"/>
    </row>
    <row r="30806" spans="17:17">
      <c r="Q30806" s="30"/>
    </row>
    <row r="30807" spans="17:17">
      <c r="Q30807" s="30"/>
    </row>
    <row r="30808" spans="17:17">
      <c r="Q30808" s="30"/>
    </row>
    <row r="30809" spans="17:17">
      <c r="Q30809" s="30"/>
    </row>
    <row r="30810" spans="17:17">
      <c r="Q30810" s="30"/>
    </row>
    <row r="30811" spans="17:17">
      <c r="Q30811" s="30"/>
    </row>
    <row r="30812" spans="17:17">
      <c r="Q30812" s="30"/>
    </row>
    <row r="30813" spans="17:17">
      <c r="Q30813" s="30"/>
    </row>
    <row r="30814" spans="17:17">
      <c r="Q30814" s="30"/>
    </row>
    <row r="30815" spans="17:17">
      <c r="Q30815" s="30"/>
    </row>
    <row r="30816" spans="17:17">
      <c r="Q30816" s="30"/>
    </row>
    <row r="30817" spans="17:17">
      <c r="Q30817" s="30"/>
    </row>
    <row r="30818" spans="17:17">
      <c r="Q30818" s="30"/>
    </row>
    <row r="30819" spans="17:17">
      <c r="Q30819" s="30"/>
    </row>
    <row r="30820" spans="17:17">
      <c r="Q30820" s="30"/>
    </row>
    <row r="30821" spans="17:17">
      <c r="Q30821" s="30"/>
    </row>
    <row r="30822" spans="17:17">
      <c r="Q30822" s="30"/>
    </row>
    <row r="30823" spans="17:17">
      <c r="Q30823" s="30"/>
    </row>
    <row r="30824" spans="17:17">
      <c r="Q30824" s="30"/>
    </row>
    <row r="30825" spans="17:17">
      <c r="Q30825" s="30"/>
    </row>
    <row r="30826" spans="17:17">
      <c r="Q30826" s="30"/>
    </row>
    <row r="30827" spans="17:17">
      <c r="Q30827" s="30"/>
    </row>
    <row r="30828" spans="17:17">
      <c r="Q30828" s="30"/>
    </row>
    <row r="30829" spans="17:17">
      <c r="Q30829" s="30"/>
    </row>
    <row r="30830" spans="17:17">
      <c r="Q30830" s="30"/>
    </row>
    <row r="30831" spans="17:17">
      <c r="Q30831" s="30"/>
    </row>
    <row r="30832" spans="17:17">
      <c r="Q30832" s="30"/>
    </row>
    <row r="30833" spans="17:17">
      <c r="Q30833" s="30"/>
    </row>
    <row r="30834" spans="17:17">
      <c r="Q30834" s="30"/>
    </row>
    <row r="30835" spans="17:17">
      <c r="Q30835" s="30"/>
    </row>
    <row r="30836" spans="17:17">
      <c r="Q30836" s="30"/>
    </row>
    <row r="30837" spans="17:17">
      <c r="Q30837" s="30"/>
    </row>
    <row r="30838" spans="17:17">
      <c r="Q30838" s="30"/>
    </row>
    <row r="30839" spans="17:17">
      <c r="Q30839" s="30"/>
    </row>
    <row r="30840" spans="17:17">
      <c r="Q30840" s="30"/>
    </row>
    <row r="30841" spans="17:17">
      <c r="Q30841" s="30"/>
    </row>
    <row r="30842" spans="17:17">
      <c r="Q30842" s="30"/>
    </row>
    <row r="30843" spans="17:17">
      <c r="Q30843" s="30"/>
    </row>
    <row r="30844" spans="17:17">
      <c r="Q30844" s="30"/>
    </row>
    <row r="30845" spans="17:17">
      <c r="Q30845" s="30"/>
    </row>
    <row r="30846" spans="17:17">
      <c r="Q30846" s="30"/>
    </row>
    <row r="30847" spans="17:17">
      <c r="Q30847" s="30"/>
    </row>
    <row r="30848" spans="17:17">
      <c r="Q30848" s="30"/>
    </row>
    <row r="30849" spans="17:17">
      <c r="Q30849" s="30"/>
    </row>
    <row r="30850" spans="17:17">
      <c r="Q30850" s="30"/>
    </row>
    <row r="30851" spans="17:17">
      <c r="Q30851" s="30"/>
    </row>
    <row r="30852" spans="17:17">
      <c r="Q30852" s="30"/>
    </row>
    <row r="30853" spans="17:17">
      <c r="Q30853" s="30"/>
    </row>
    <row r="30854" spans="17:17">
      <c r="Q30854" s="30"/>
    </row>
    <row r="30855" spans="17:17">
      <c r="Q30855" s="30"/>
    </row>
    <row r="30856" spans="17:17">
      <c r="Q30856" s="30"/>
    </row>
    <row r="30857" spans="17:17">
      <c r="Q30857" s="30"/>
    </row>
    <row r="30858" spans="17:17">
      <c r="Q30858" s="30"/>
    </row>
    <row r="30859" spans="17:17">
      <c r="Q30859" s="30"/>
    </row>
    <row r="30860" spans="17:17">
      <c r="Q30860" s="30"/>
    </row>
    <row r="30861" spans="17:17">
      <c r="Q30861" s="30"/>
    </row>
    <row r="30862" spans="17:17">
      <c r="Q30862" s="30"/>
    </row>
    <row r="30863" spans="17:17">
      <c r="Q30863" s="30"/>
    </row>
    <row r="30864" spans="17:17">
      <c r="Q30864" s="30"/>
    </row>
    <row r="30865" spans="17:17">
      <c r="Q30865" s="30"/>
    </row>
    <row r="30866" spans="17:17">
      <c r="Q30866" s="30"/>
    </row>
    <row r="30867" spans="17:17">
      <c r="Q30867" s="30"/>
    </row>
    <row r="30868" spans="17:17">
      <c r="Q30868" s="30"/>
    </row>
    <row r="30869" spans="17:17">
      <c r="Q30869" s="30"/>
    </row>
    <row r="30870" spans="17:17">
      <c r="Q30870" s="30"/>
    </row>
    <row r="30871" spans="17:17">
      <c r="Q30871" s="30"/>
    </row>
    <row r="30872" spans="17:17">
      <c r="Q30872" s="30"/>
    </row>
    <row r="30873" spans="17:17">
      <c r="Q30873" s="30"/>
    </row>
    <row r="30874" spans="17:17">
      <c r="Q30874" s="30"/>
    </row>
    <row r="30875" spans="17:17">
      <c r="Q30875" s="30"/>
    </row>
    <row r="30876" spans="17:17">
      <c r="Q30876" s="30"/>
    </row>
    <row r="30877" spans="17:17">
      <c r="Q30877" s="30"/>
    </row>
    <row r="30878" spans="17:17">
      <c r="Q30878" s="30"/>
    </row>
    <row r="30879" spans="17:17">
      <c r="Q30879" s="30"/>
    </row>
    <row r="30880" spans="17:17">
      <c r="Q30880" s="30"/>
    </row>
    <row r="30881" spans="17:17">
      <c r="Q30881" s="30"/>
    </row>
    <row r="30882" spans="17:17">
      <c r="Q30882" s="30"/>
    </row>
    <row r="30883" spans="17:17">
      <c r="Q30883" s="30"/>
    </row>
    <row r="30884" spans="17:17">
      <c r="Q30884" s="30"/>
    </row>
    <row r="30885" spans="17:17">
      <c r="Q30885" s="30"/>
    </row>
    <row r="30886" spans="17:17">
      <c r="Q30886" s="30"/>
    </row>
    <row r="30887" spans="17:17">
      <c r="Q30887" s="30"/>
    </row>
    <row r="30888" spans="17:17">
      <c r="Q30888" s="30"/>
    </row>
    <row r="30889" spans="17:17">
      <c r="Q30889" s="30"/>
    </row>
    <row r="30890" spans="17:17">
      <c r="Q30890" s="30"/>
    </row>
    <row r="30891" spans="17:17">
      <c r="Q30891" s="30"/>
    </row>
    <row r="30892" spans="17:17">
      <c r="Q30892" s="30"/>
    </row>
    <row r="30893" spans="17:17">
      <c r="Q30893" s="30"/>
    </row>
    <row r="30894" spans="17:17">
      <c r="Q30894" s="30"/>
    </row>
    <row r="30895" spans="17:17">
      <c r="Q30895" s="30"/>
    </row>
    <row r="30896" spans="17:17">
      <c r="Q30896" s="30"/>
    </row>
    <row r="30897" spans="17:17">
      <c r="Q30897" s="30"/>
    </row>
    <row r="30898" spans="17:17">
      <c r="Q30898" s="30"/>
    </row>
    <row r="30899" spans="17:17">
      <c r="Q30899" s="30"/>
    </row>
    <row r="30900" spans="17:17">
      <c r="Q30900" s="30"/>
    </row>
    <row r="30901" spans="17:17">
      <c r="Q30901" s="30"/>
    </row>
    <row r="30902" spans="17:17">
      <c r="Q30902" s="30"/>
    </row>
    <row r="30903" spans="17:17">
      <c r="Q30903" s="30"/>
    </row>
    <row r="30904" spans="17:17">
      <c r="Q30904" s="30"/>
    </row>
    <row r="30905" spans="17:17">
      <c r="Q30905" s="30"/>
    </row>
    <row r="30906" spans="17:17">
      <c r="Q30906" s="30"/>
    </row>
    <row r="30907" spans="17:17">
      <c r="Q30907" s="30"/>
    </row>
    <row r="30908" spans="17:17">
      <c r="Q30908" s="30"/>
    </row>
    <row r="30909" spans="17:17">
      <c r="Q30909" s="30"/>
    </row>
    <row r="30910" spans="17:17">
      <c r="Q30910" s="30"/>
    </row>
    <row r="30911" spans="17:17">
      <c r="Q30911" s="30"/>
    </row>
    <row r="30912" spans="17:17">
      <c r="Q30912" s="30"/>
    </row>
    <row r="30913" spans="17:17">
      <c r="Q30913" s="30"/>
    </row>
    <row r="30914" spans="17:17">
      <c r="Q30914" s="30"/>
    </row>
    <row r="30915" spans="17:17">
      <c r="Q30915" s="30"/>
    </row>
    <row r="30916" spans="17:17">
      <c r="Q30916" s="30"/>
    </row>
    <row r="30917" spans="17:17">
      <c r="Q30917" s="30"/>
    </row>
    <row r="30918" spans="17:17">
      <c r="Q30918" s="30"/>
    </row>
    <row r="30919" spans="17:17">
      <c r="Q30919" s="30"/>
    </row>
    <row r="30920" spans="17:17">
      <c r="Q30920" s="30"/>
    </row>
    <row r="30921" spans="17:17">
      <c r="Q30921" s="30"/>
    </row>
    <row r="30922" spans="17:17">
      <c r="Q30922" s="30"/>
    </row>
    <row r="30923" spans="17:17">
      <c r="Q30923" s="30"/>
    </row>
    <row r="30924" spans="17:17">
      <c r="Q30924" s="30"/>
    </row>
    <row r="30925" spans="17:17">
      <c r="Q30925" s="30"/>
    </row>
    <row r="30926" spans="17:17">
      <c r="Q30926" s="30"/>
    </row>
    <row r="30927" spans="17:17">
      <c r="Q30927" s="30"/>
    </row>
    <row r="30928" spans="17:17">
      <c r="Q30928" s="30"/>
    </row>
    <row r="30929" spans="17:17">
      <c r="Q30929" s="30"/>
    </row>
    <row r="30930" spans="17:17">
      <c r="Q30930" s="30"/>
    </row>
    <row r="30931" spans="17:17">
      <c r="Q30931" s="30"/>
    </row>
    <row r="30932" spans="17:17">
      <c r="Q30932" s="30"/>
    </row>
    <row r="30933" spans="17:17">
      <c r="Q30933" s="30"/>
    </row>
    <row r="30934" spans="17:17">
      <c r="Q30934" s="30"/>
    </row>
    <row r="30935" spans="17:17">
      <c r="Q30935" s="30"/>
    </row>
    <row r="30936" spans="17:17">
      <c r="Q30936" s="30"/>
    </row>
    <row r="30937" spans="17:17">
      <c r="Q30937" s="30"/>
    </row>
    <row r="30938" spans="17:17">
      <c r="Q30938" s="30"/>
    </row>
    <row r="30939" spans="17:17">
      <c r="Q30939" s="30"/>
    </row>
    <row r="30940" spans="17:17">
      <c r="Q30940" s="30"/>
    </row>
    <row r="30941" spans="17:17">
      <c r="Q30941" s="30"/>
    </row>
    <row r="30942" spans="17:17">
      <c r="Q30942" s="30"/>
    </row>
    <row r="30943" spans="17:17">
      <c r="Q30943" s="30"/>
    </row>
    <row r="30944" spans="17:17">
      <c r="Q30944" s="30"/>
    </row>
    <row r="30945" spans="17:17">
      <c r="Q30945" s="30"/>
    </row>
    <row r="30946" spans="17:17">
      <c r="Q30946" s="30"/>
    </row>
    <row r="30947" spans="17:17">
      <c r="Q30947" s="30"/>
    </row>
    <row r="30948" spans="17:17">
      <c r="Q30948" s="30"/>
    </row>
    <row r="30949" spans="17:17">
      <c r="Q30949" s="30"/>
    </row>
    <row r="30950" spans="17:17">
      <c r="Q30950" s="30"/>
    </row>
    <row r="30951" spans="17:17">
      <c r="Q30951" s="30"/>
    </row>
    <row r="30952" spans="17:17">
      <c r="Q30952" s="30"/>
    </row>
    <row r="30953" spans="17:17">
      <c r="Q30953" s="30"/>
    </row>
    <row r="30954" spans="17:17">
      <c r="Q30954" s="30"/>
    </row>
    <row r="30955" spans="17:17">
      <c r="Q30955" s="30"/>
    </row>
    <row r="30956" spans="17:17">
      <c r="Q30956" s="30"/>
    </row>
    <row r="30957" spans="17:17">
      <c r="Q30957" s="30"/>
    </row>
    <row r="30958" spans="17:17">
      <c r="Q30958" s="30"/>
    </row>
    <row r="30959" spans="17:17">
      <c r="Q30959" s="30"/>
    </row>
    <row r="30960" spans="17:17">
      <c r="Q30960" s="30"/>
    </row>
    <row r="30961" spans="17:17">
      <c r="Q30961" s="30"/>
    </row>
    <row r="30962" spans="17:17">
      <c r="Q30962" s="30"/>
    </row>
    <row r="30963" spans="17:17">
      <c r="Q30963" s="30"/>
    </row>
    <row r="30964" spans="17:17">
      <c r="Q30964" s="30"/>
    </row>
    <row r="30965" spans="17:17">
      <c r="Q30965" s="30"/>
    </row>
    <row r="30966" spans="17:17">
      <c r="Q30966" s="30"/>
    </row>
    <row r="30967" spans="17:17">
      <c r="Q30967" s="30"/>
    </row>
    <row r="30968" spans="17:17">
      <c r="Q30968" s="30"/>
    </row>
    <row r="30969" spans="17:17">
      <c r="Q30969" s="30"/>
    </row>
    <row r="30970" spans="17:17">
      <c r="Q30970" s="30"/>
    </row>
    <row r="30971" spans="17:17">
      <c r="Q30971" s="30"/>
    </row>
    <row r="30972" spans="17:17">
      <c r="Q30972" s="30"/>
    </row>
    <row r="30973" spans="17:17">
      <c r="Q30973" s="30"/>
    </row>
    <row r="30974" spans="17:17">
      <c r="Q30974" s="30"/>
    </row>
    <row r="30975" spans="17:17">
      <c r="Q30975" s="30"/>
    </row>
    <row r="30976" spans="17:17">
      <c r="Q30976" s="30"/>
    </row>
    <row r="30977" spans="17:17">
      <c r="Q30977" s="30"/>
    </row>
    <row r="30978" spans="17:17">
      <c r="Q30978" s="30"/>
    </row>
    <row r="30979" spans="17:17">
      <c r="Q30979" s="30"/>
    </row>
    <row r="30980" spans="17:17">
      <c r="Q30980" s="30"/>
    </row>
    <row r="30981" spans="17:17">
      <c r="Q30981" s="30"/>
    </row>
    <row r="30982" spans="17:17">
      <c r="Q30982" s="30"/>
    </row>
    <row r="30983" spans="17:17">
      <c r="Q30983" s="30"/>
    </row>
    <row r="30984" spans="17:17">
      <c r="Q30984" s="30"/>
    </row>
    <row r="30985" spans="17:17">
      <c r="Q30985" s="30"/>
    </row>
    <row r="30986" spans="17:17">
      <c r="Q30986" s="30"/>
    </row>
    <row r="30987" spans="17:17">
      <c r="Q30987" s="30"/>
    </row>
    <row r="30988" spans="17:17">
      <c r="Q30988" s="30"/>
    </row>
    <row r="30989" spans="17:17">
      <c r="Q30989" s="30"/>
    </row>
    <row r="30990" spans="17:17">
      <c r="Q30990" s="30"/>
    </row>
    <row r="30991" spans="17:17">
      <c r="Q30991" s="30"/>
    </row>
    <row r="30992" spans="17:17">
      <c r="Q30992" s="30"/>
    </row>
    <row r="30993" spans="17:17">
      <c r="Q30993" s="30"/>
    </row>
    <row r="30994" spans="17:17">
      <c r="Q30994" s="30"/>
    </row>
    <row r="30995" spans="17:17">
      <c r="Q30995" s="30"/>
    </row>
    <row r="30996" spans="17:17">
      <c r="Q30996" s="30"/>
    </row>
    <row r="30997" spans="17:17">
      <c r="Q30997" s="30"/>
    </row>
    <row r="30998" spans="17:17">
      <c r="Q30998" s="30"/>
    </row>
    <row r="30999" spans="17:17">
      <c r="Q30999" s="30"/>
    </row>
    <row r="31000" spans="17:17">
      <c r="Q31000" s="30"/>
    </row>
    <row r="31001" spans="17:17">
      <c r="Q31001" s="30"/>
    </row>
    <row r="31002" spans="17:17">
      <c r="Q31002" s="30"/>
    </row>
    <row r="31003" spans="17:17">
      <c r="Q31003" s="30"/>
    </row>
    <row r="31004" spans="17:17">
      <c r="Q31004" s="30"/>
    </row>
    <row r="31005" spans="17:17">
      <c r="Q31005" s="30"/>
    </row>
    <row r="31006" spans="17:17">
      <c r="Q31006" s="30"/>
    </row>
    <row r="31007" spans="17:17">
      <c r="Q31007" s="30"/>
    </row>
    <row r="31008" spans="17:17">
      <c r="Q31008" s="30"/>
    </row>
    <row r="31009" spans="17:17">
      <c r="Q31009" s="30"/>
    </row>
    <row r="31010" spans="17:17">
      <c r="Q31010" s="30"/>
    </row>
    <row r="31011" spans="17:17">
      <c r="Q31011" s="30"/>
    </row>
    <row r="31012" spans="17:17">
      <c r="Q31012" s="30"/>
    </row>
    <row r="31013" spans="17:17">
      <c r="Q31013" s="30"/>
    </row>
    <row r="31014" spans="17:17">
      <c r="Q31014" s="30"/>
    </row>
    <row r="31015" spans="17:17">
      <c r="Q31015" s="30"/>
    </row>
    <row r="31016" spans="17:17">
      <c r="Q31016" s="30"/>
    </row>
    <row r="31017" spans="17:17">
      <c r="Q31017" s="30"/>
    </row>
    <row r="31018" spans="17:17">
      <c r="Q31018" s="30"/>
    </row>
    <row r="31019" spans="17:17">
      <c r="Q31019" s="30"/>
    </row>
    <row r="31020" spans="17:17">
      <c r="Q31020" s="30"/>
    </row>
    <row r="31021" spans="17:17">
      <c r="Q31021" s="30"/>
    </row>
    <row r="31022" spans="17:17">
      <c r="Q31022" s="30"/>
    </row>
    <row r="31023" spans="17:17">
      <c r="Q31023" s="30"/>
    </row>
    <row r="31024" spans="17:17">
      <c r="Q31024" s="30"/>
    </row>
    <row r="31025" spans="17:17">
      <c r="Q31025" s="30"/>
    </row>
    <row r="31026" spans="17:17">
      <c r="Q31026" s="30"/>
    </row>
    <row r="31027" spans="17:17">
      <c r="Q31027" s="30"/>
    </row>
    <row r="31028" spans="17:17">
      <c r="Q31028" s="30"/>
    </row>
    <row r="31029" spans="17:17">
      <c r="Q31029" s="30"/>
    </row>
    <row r="31030" spans="17:17">
      <c r="Q31030" s="30"/>
    </row>
    <row r="31031" spans="17:17">
      <c r="Q31031" s="30"/>
    </row>
    <row r="31032" spans="17:17">
      <c r="Q31032" s="30"/>
    </row>
    <row r="31033" spans="17:17">
      <c r="Q31033" s="30"/>
    </row>
    <row r="31034" spans="17:17">
      <c r="Q31034" s="30"/>
    </row>
    <row r="31035" spans="17:17">
      <c r="Q31035" s="30"/>
    </row>
    <row r="31036" spans="17:17">
      <c r="Q31036" s="30"/>
    </row>
    <row r="31037" spans="17:17">
      <c r="Q31037" s="30"/>
    </row>
    <row r="31038" spans="17:17">
      <c r="Q31038" s="30"/>
    </row>
    <row r="31039" spans="17:17">
      <c r="Q31039" s="30"/>
    </row>
    <row r="31040" spans="17:17">
      <c r="Q31040" s="30"/>
    </row>
    <row r="31041" spans="17:17">
      <c r="Q31041" s="30"/>
    </row>
    <row r="31042" spans="17:17">
      <c r="Q31042" s="30"/>
    </row>
    <row r="31043" spans="17:17">
      <c r="Q31043" s="30"/>
    </row>
    <row r="31044" spans="17:17">
      <c r="Q31044" s="30"/>
    </row>
    <row r="31045" spans="17:17">
      <c r="Q31045" s="30"/>
    </row>
    <row r="31046" spans="17:17">
      <c r="Q31046" s="30"/>
    </row>
    <row r="31047" spans="17:17">
      <c r="Q31047" s="30"/>
    </row>
    <row r="31048" spans="17:17">
      <c r="Q31048" s="30"/>
    </row>
    <row r="31049" spans="17:17">
      <c r="Q31049" s="30"/>
    </row>
    <row r="31050" spans="17:17">
      <c r="Q31050" s="30"/>
    </row>
    <row r="31051" spans="17:17">
      <c r="Q31051" s="30"/>
    </row>
    <row r="31052" spans="17:17">
      <c r="Q31052" s="30"/>
    </row>
    <row r="31053" spans="17:17">
      <c r="Q31053" s="30"/>
    </row>
    <row r="31054" spans="17:17">
      <c r="Q31054" s="30"/>
    </row>
    <row r="31055" spans="17:17">
      <c r="Q31055" s="30"/>
    </row>
    <row r="31056" spans="17:17">
      <c r="Q31056" s="30"/>
    </row>
    <row r="31057" spans="17:17">
      <c r="Q31057" s="30"/>
    </row>
    <row r="31058" spans="17:17">
      <c r="Q31058" s="30"/>
    </row>
    <row r="31059" spans="17:17">
      <c r="Q31059" s="30"/>
    </row>
    <row r="31060" spans="17:17">
      <c r="Q31060" s="30"/>
    </row>
    <row r="31061" spans="17:17">
      <c r="Q31061" s="30"/>
    </row>
    <row r="31062" spans="17:17">
      <c r="Q31062" s="30"/>
    </row>
    <row r="31063" spans="17:17">
      <c r="Q31063" s="30"/>
    </row>
    <row r="31064" spans="17:17">
      <c r="Q31064" s="30"/>
    </row>
    <row r="31065" spans="17:17">
      <c r="Q31065" s="30"/>
    </row>
    <row r="31066" spans="17:17">
      <c r="Q31066" s="30"/>
    </row>
    <row r="31067" spans="17:17">
      <c r="Q31067" s="30"/>
    </row>
    <row r="31068" spans="17:17">
      <c r="Q31068" s="30"/>
    </row>
    <row r="31069" spans="17:17">
      <c r="Q31069" s="30"/>
    </row>
    <row r="31070" spans="17:17">
      <c r="Q31070" s="30"/>
    </row>
    <row r="31071" spans="17:17">
      <c r="Q31071" s="30"/>
    </row>
    <row r="31072" spans="17:17">
      <c r="Q31072" s="30"/>
    </row>
    <row r="31073" spans="17:17">
      <c r="Q31073" s="30"/>
    </row>
    <row r="31074" spans="17:17">
      <c r="Q31074" s="30"/>
    </row>
    <row r="31075" spans="17:17">
      <c r="Q31075" s="30"/>
    </row>
    <row r="31076" spans="17:17">
      <c r="Q31076" s="30"/>
    </row>
    <row r="31077" spans="17:17">
      <c r="Q31077" s="30"/>
    </row>
    <row r="31078" spans="17:17">
      <c r="Q31078" s="30"/>
    </row>
    <row r="31079" spans="17:17">
      <c r="Q31079" s="30"/>
    </row>
    <row r="31080" spans="17:17">
      <c r="Q31080" s="30"/>
    </row>
    <row r="31081" spans="17:17">
      <c r="Q31081" s="30"/>
    </row>
    <row r="31082" spans="17:17">
      <c r="Q31082" s="30"/>
    </row>
    <row r="31083" spans="17:17">
      <c r="Q31083" s="30"/>
    </row>
    <row r="31084" spans="17:17">
      <c r="Q31084" s="30"/>
    </row>
    <row r="31085" spans="17:17">
      <c r="Q31085" s="30"/>
    </row>
    <row r="31086" spans="17:17">
      <c r="Q31086" s="30"/>
    </row>
    <row r="31087" spans="17:17">
      <c r="Q31087" s="30"/>
    </row>
    <row r="31088" spans="17:17">
      <c r="Q31088" s="30"/>
    </row>
    <row r="31089" spans="17:17">
      <c r="Q31089" s="30"/>
    </row>
    <row r="31090" spans="17:17">
      <c r="Q31090" s="30"/>
    </row>
    <row r="31091" spans="17:17">
      <c r="Q31091" s="30"/>
    </row>
    <row r="31092" spans="17:17">
      <c r="Q31092" s="30"/>
    </row>
    <row r="31093" spans="17:17">
      <c r="Q31093" s="30"/>
    </row>
    <row r="31094" spans="17:17">
      <c r="Q31094" s="30"/>
    </row>
    <row r="31095" spans="17:17">
      <c r="Q31095" s="30"/>
    </row>
    <row r="31096" spans="17:17">
      <c r="Q31096" s="30"/>
    </row>
    <row r="31097" spans="17:17">
      <c r="Q31097" s="30"/>
    </row>
    <row r="31098" spans="17:17">
      <c r="Q31098" s="30"/>
    </row>
    <row r="31099" spans="17:17">
      <c r="Q31099" s="30"/>
    </row>
    <row r="31100" spans="17:17">
      <c r="Q31100" s="30"/>
    </row>
    <row r="31101" spans="17:17">
      <c r="Q31101" s="30"/>
    </row>
    <row r="31102" spans="17:17">
      <c r="Q31102" s="30"/>
    </row>
    <row r="31103" spans="17:17">
      <c r="Q31103" s="30"/>
    </row>
    <row r="31104" spans="17:17">
      <c r="Q31104" s="30"/>
    </row>
    <row r="31105" spans="17:17">
      <c r="Q31105" s="30"/>
    </row>
    <row r="31106" spans="17:17">
      <c r="Q31106" s="30"/>
    </row>
    <row r="31107" spans="17:17">
      <c r="Q31107" s="30"/>
    </row>
    <row r="31108" spans="17:17">
      <c r="Q31108" s="30"/>
    </row>
    <row r="31109" spans="17:17">
      <c r="Q31109" s="30"/>
    </row>
    <row r="31110" spans="17:17">
      <c r="Q31110" s="30"/>
    </row>
    <row r="31111" spans="17:17">
      <c r="Q31111" s="30"/>
    </row>
    <row r="31112" spans="17:17">
      <c r="Q31112" s="30"/>
    </row>
    <row r="31113" spans="17:17">
      <c r="Q31113" s="30"/>
    </row>
    <row r="31114" spans="17:17">
      <c r="Q31114" s="30"/>
    </row>
    <row r="31115" spans="17:17">
      <c r="Q31115" s="30"/>
    </row>
    <row r="31116" spans="17:17">
      <c r="Q31116" s="30"/>
    </row>
    <row r="31117" spans="17:17">
      <c r="Q31117" s="30"/>
    </row>
    <row r="31118" spans="17:17">
      <c r="Q31118" s="30"/>
    </row>
    <row r="31119" spans="17:17">
      <c r="Q31119" s="30"/>
    </row>
    <row r="31120" spans="17:17">
      <c r="Q31120" s="30"/>
    </row>
    <row r="31121" spans="17:17">
      <c r="Q31121" s="30"/>
    </row>
    <row r="31122" spans="17:17">
      <c r="Q31122" s="30"/>
    </row>
    <row r="31123" spans="17:17">
      <c r="Q31123" s="30"/>
    </row>
    <row r="31124" spans="17:17">
      <c r="Q31124" s="30"/>
    </row>
    <row r="31125" spans="17:17">
      <c r="Q31125" s="30"/>
    </row>
    <row r="31126" spans="17:17">
      <c r="Q31126" s="30"/>
    </row>
    <row r="31127" spans="17:17">
      <c r="Q31127" s="30"/>
    </row>
    <row r="31128" spans="17:17">
      <c r="Q31128" s="30"/>
    </row>
    <row r="31129" spans="17:17">
      <c r="Q31129" s="30"/>
    </row>
    <row r="31130" spans="17:17">
      <c r="Q31130" s="30"/>
    </row>
    <row r="31131" spans="17:17">
      <c r="Q31131" s="30"/>
    </row>
    <row r="31132" spans="17:17">
      <c r="Q31132" s="30"/>
    </row>
    <row r="31133" spans="17:17">
      <c r="Q31133" s="30"/>
    </row>
    <row r="31134" spans="17:17">
      <c r="Q31134" s="30"/>
    </row>
    <row r="31135" spans="17:17">
      <c r="Q31135" s="30"/>
    </row>
    <row r="31136" spans="17:17">
      <c r="Q31136" s="30"/>
    </row>
    <row r="31137" spans="17:17">
      <c r="Q31137" s="30"/>
    </row>
    <row r="31138" spans="17:17">
      <c r="Q31138" s="30"/>
    </row>
    <row r="31139" spans="17:17">
      <c r="Q31139" s="30"/>
    </row>
    <row r="31140" spans="17:17">
      <c r="Q31140" s="30"/>
    </row>
    <row r="31141" spans="17:17">
      <c r="Q31141" s="30"/>
    </row>
    <row r="31142" spans="17:17">
      <c r="Q31142" s="30"/>
    </row>
    <row r="31143" spans="17:17">
      <c r="Q31143" s="30"/>
    </row>
    <row r="31144" spans="17:17">
      <c r="Q31144" s="30"/>
    </row>
    <row r="31145" spans="17:17">
      <c r="Q31145" s="30"/>
    </row>
    <row r="31146" spans="17:17">
      <c r="Q31146" s="30"/>
    </row>
    <row r="31147" spans="17:17">
      <c r="Q31147" s="30"/>
    </row>
    <row r="31148" spans="17:17">
      <c r="Q31148" s="30"/>
    </row>
    <row r="31149" spans="17:17">
      <c r="Q31149" s="30"/>
    </row>
    <row r="31150" spans="17:17">
      <c r="Q31150" s="30"/>
    </row>
    <row r="31151" spans="17:17">
      <c r="Q31151" s="30"/>
    </row>
    <row r="31152" spans="17:17">
      <c r="Q31152" s="30"/>
    </row>
    <row r="31153" spans="17:17">
      <c r="Q31153" s="30"/>
    </row>
    <row r="31154" spans="17:17">
      <c r="Q31154" s="30"/>
    </row>
    <row r="31155" spans="17:17">
      <c r="Q31155" s="30"/>
    </row>
    <row r="31156" spans="17:17">
      <c r="Q31156" s="30"/>
    </row>
    <row r="31157" spans="17:17">
      <c r="Q31157" s="30"/>
    </row>
    <row r="31158" spans="17:17">
      <c r="Q31158" s="30"/>
    </row>
    <row r="31159" spans="17:17">
      <c r="Q31159" s="30"/>
    </row>
    <row r="31160" spans="17:17">
      <c r="Q31160" s="30"/>
    </row>
    <row r="31161" spans="17:17">
      <c r="Q31161" s="30"/>
    </row>
    <row r="31162" spans="17:17">
      <c r="Q31162" s="30"/>
    </row>
    <row r="31163" spans="17:17">
      <c r="Q31163" s="30"/>
    </row>
    <row r="31164" spans="17:17">
      <c r="Q31164" s="30"/>
    </row>
    <row r="31165" spans="17:17">
      <c r="Q31165" s="30"/>
    </row>
    <row r="31166" spans="17:17">
      <c r="Q31166" s="30"/>
    </row>
    <row r="31167" spans="17:17">
      <c r="Q31167" s="30"/>
    </row>
    <row r="31168" spans="17:17">
      <c r="Q31168" s="30"/>
    </row>
    <row r="31169" spans="17:17">
      <c r="Q31169" s="30"/>
    </row>
    <row r="31170" spans="17:17">
      <c r="Q31170" s="30"/>
    </row>
    <row r="31171" spans="17:17">
      <c r="Q31171" s="30"/>
    </row>
    <row r="31172" spans="17:17">
      <c r="Q31172" s="30"/>
    </row>
    <row r="31173" spans="17:17">
      <c r="Q31173" s="30"/>
    </row>
    <row r="31174" spans="17:17">
      <c r="Q31174" s="30"/>
    </row>
    <row r="31175" spans="17:17">
      <c r="Q31175" s="30"/>
    </row>
    <row r="31176" spans="17:17">
      <c r="Q31176" s="30"/>
    </row>
    <row r="31177" spans="17:17">
      <c r="Q31177" s="30"/>
    </row>
    <row r="31178" spans="17:17">
      <c r="Q31178" s="30"/>
    </row>
    <row r="31179" spans="17:17">
      <c r="Q31179" s="30"/>
    </row>
    <row r="31180" spans="17:17">
      <c r="Q31180" s="30"/>
    </row>
    <row r="31181" spans="17:17">
      <c r="Q31181" s="30"/>
    </row>
    <row r="31182" spans="17:17">
      <c r="Q31182" s="30"/>
    </row>
    <row r="31183" spans="17:17">
      <c r="Q31183" s="30"/>
    </row>
    <row r="31184" spans="17:17">
      <c r="Q31184" s="30"/>
    </row>
    <row r="31185" spans="17:17">
      <c r="Q31185" s="30"/>
    </row>
    <row r="31186" spans="17:17">
      <c r="Q31186" s="30"/>
    </row>
    <row r="31187" spans="17:17">
      <c r="Q31187" s="30"/>
    </row>
    <row r="31188" spans="17:17">
      <c r="Q31188" s="30"/>
    </row>
    <row r="31189" spans="17:17">
      <c r="Q31189" s="30"/>
    </row>
    <row r="31190" spans="17:17">
      <c r="Q31190" s="30"/>
    </row>
    <row r="31191" spans="17:17">
      <c r="Q31191" s="30"/>
    </row>
    <row r="31192" spans="17:17">
      <c r="Q31192" s="30"/>
    </row>
    <row r="31193" spans="17:17">
      <c r="Q31193" s="30"/>
    </row>
    <row r="31194" spans="17:17">
      <c r="Q31194" s="30"/>
    </row>
    <row r="31195" spans="17:17">
      <c r="Q31195" s="30"/>
    </row>
    <row r="31196" spans="17:17">
      <c r="Q31196" s="30"/>
    </row>
    <row r="31197" spans="17:17">
      <c r="Q31197" s="30"/>
    </row>
    <row r="31198" spans="17:17">
      <c r="Q31198" s="30"/>
    </row>
    <row r="31199" spans="17:17">
      <c r="Q31199" s="30"/>
    </row>
    <row r="31200" spans="17:17">
      <c r="Q31200" s="30"/>
    </row>
    <row r="31201" spans="17:17">
      <c r="Q31201" s="30"/>
    </row>
    <row r="31202" spans="17:17">
      <c r="Q31202" s="30"/>
    </row>
    <row r="31203" spans="17:17">
      <c r="Q31203" s="30"/>
    </row>
    <row r="31204" spans="17:17">
      <c r="Q31204" s="30"/>
    </row>
    <row r="31205" spans="17:17">
      <c r="Q31205" s="30"/>
    </row>
    <row r="31206" spans="17:17">
      <c r="Q31206" s="30"/>
    </row>
    <row r="31207" spans="17:17">
      <c r="Q31207" s="30"/>
    </row>
    <row r="31208" spans="17:17">
      <c r="Q31208" s="30"/>
    </row>
    <row r="31209" spans="17:17">
      <c r="Q31209" s="30"/>
    </row>
    <row r="31210" spans="17:17">
      <c r="Q31210" s="30"/>
    </row>
    <row r="31211" spans="17:17">
      <c r="Q31211" s="30"/>
    </row>
    <row r="31212" spans="17:17">
      <c r="Q31212" s="30"/>
    </row>
    <row r="31213" spans="17:17">
      <c r="Q31213" s="30"/>
    </row>
    <row r="31214" spans="17:17">
      <c r="Q31214" s="30"/>
    </row>
    <row r="31215" spans="17:17">
      <c r="Q31215" s="30"/>
    </row>
    <row r="31216" spans="17:17">
      <c r="Q31216" s="30"/>
    </row>
    <row r="31217" spans="17:17">
      <c r="Q31217" s="30"/>
    </row>
    <row r="31218" spans="17:17">
      <c r="Q31218" s="30"/>
    </row>
    <row r="31219" spans="17:17">
      <c r="Q31219" s="30"/>
    </row>
    <row r="31220" spans="17:17">
      <c r="Q31220" s="30"/>
    </row>
    <row r="31221" spans="17:17">
      <c r="Q31221" s="30"/>
    </row>
    <row r="31222" spans="17:17">
      <c r="Q31222" s="30"/>
    </row>
    <row r="31223" spans="17:17">
      <c r="Q31223" s="30"/>
    </row>
    <row r="31224" spans="17:17">
      <c r="Q31224" s="30"/>
    </row>
    <row r="31225" spans="17:17">
      <c r="Q31225" s="30"/>
    </row>
    <row r="31226" spans="17:17">
      <c r="Q31226" s="30"/>
    </row>
    <row r="31227" spans="17:17">
      <c r="Q31227" s="30"/>
    </row>
    <row r="31228" spans="17:17">
      <c r="Q31228" s="30"/>
    </row>
    <row r="31229" spans="17:17">
      <c r="Q31229" s="30"/>
    </row>
    <row r="31230" spans="17:17">
      <c r="Q31230" s="30"/>
    </row>
    <row r="31231" spans="17:17">
      <c r="Q31231" s="30"/>
    </row>
    <row r="31232" spans="17:17">
      <c r="Q31232" s="30"/>
    </row>
    <row r="31233" spans="17:17">
      <c r="Q31233" s="30"/>
    </row>
    <row r="31234" spans="17:17">
      <c r="Q31234" s="30"/>
    </row>
    <row r="31235" spans="17:17">
      <c r="Q31235" s="30"/>
    </row>
    <row r="31236" spans="17:17">
      <c r="Q31236" s="30"/>
    </row>
    <row r="31237" spans="17:17">
      <c r="Q31237" s="30"/>
    </row>
    <row r="31238" spans="17:17">
      <c r="Q31238" s="30"/>
    </row>
    <row r="31239" spans="17:17">
      <c r="Q31239" s="30"/>
    </row>
    <row r="31240" spans="17:17">
      <c r="Q31240" s="30"/>
    </row>
    <row r="31241" spans="17:17">
      <c r="Q31241" s="30"/>
    </row>
    <row r="31242" spans="17:17">
      <c r="Q31242" s="30"/>
    </row>
    <row r="31243" spans="17:17">
      <c r="Q31243" s="30"/>
    </row>
    <row r="31244" spans="17:17">
      <c r="Q31244" s="30"/>
    </row>
    <row r="31245" spans="17:17">
      <c r="Q31245" s="30"/>
    </row>
    <row r="31246" spans="17:17">
      <c r="Q31246" s="30"/>
    </row>
    <row r="31247" spans="17:17">
      <c r="Q31247" s="30"/>
    </row>
    <row r="31248" spans="17:17">
      <c r="Q31248" s="30"/>
    </row>
    <row r="31249" spans="17:17">
      <c r="Q31249" s="30"/>
    </row>
    <row r="31250" spans="17:17">
      <c r="Q31250" s="30"/>
    </row>
    <row r="31251" spans="17:17">
      <c r="Q31251" s="30"/>
    </row>
    <row r="31252" spans="17:17">
      <c r="Q31252" s="30"/>
    </row>
    <row r="31253" spans="17:17">
      <c r="Q31253" s="30"/>
    </row>
    <row r="31254" spans="17:17">
      <c r="Q31254" s="30"/>
    </row>
    <row r="31255" spans="17:17">
      <c r="Q31255" s="30"/>
    </row>
    <row r="31256" spans="17:17">
      <c r="Q31256" s="30"/>
    </row>
    <row r="31257" spans="17:17">
      <c r="Q31257" s="30"/>
    </row>
    <row r="31258" spans="17:17">
      <c r="Q31258" s="30"/>
    </row>
    <row r="31259" spans="17:17">
      <c r="Q31259" s="30"/>
    </row>
    <row r="31260" spans="17:17">
      <c r="Q31260" s="30"/>
    </row>
    <row r="31261" spans="17:17">
      <c r="Q31261" s="30"/>
    </row>
    <row r="31262" spans="17:17">
      <c r="Q31262" s="30"/>
    </row>
    <row r="31263" spans="17:17">
      <c r="Q31263" s="30"/>
    </row>
    <row r="31264" spans="17:17">
      <c r="Q31264" s="30"/>
    </row>
    <row r="31265" spans="17:17">
      <c r="Q31265" s="30"/>
    </row>
    <row r="31266" spans="17:17">
      <c r="Q31266" s="30"/>
    </row>
    <row r="31267" spans="17:17">
      <c r="Q31267" s="30"/>
    </row>
    <row r="31268" spans="17:17">
      <c r="Q31268" s="30"/>
    </row>
    <row r="31269" spans="17:17">
      <c r="Q31269" s="30"/>
    </row>
    <row r="31270" spans="17:17">
      <c r="Q31270" s="30"/>
    </row>
    <row r="31271" spans="17:17">
      <c r="Q31271" s="30"/>
    </row>
    <row r="31272" spans="17:17">
      <c r="Q31272" s="30"/>
    </row>
    <row r="31273" spans="17:17">
      <c r="Q31273" s="30"/>
    </row>
    <row r="31274" spans="17:17">
      <c r="Q31274" s="30"/>
    </row>
    <row r="31275" spans="17:17">
      <c r="Q31275" s="30"/>
    </row>
    <row r="31276" spans="17:17">
      <c r="Q31276" s="30"/>
    </row>
    <row r="31277" spans="17:17">
      <c r="Q31277" s="30"/>
    </row>
    <row r="31278" spans="17:17">
      <c r="Q31278" s="30"/>
    </row>
    <row r="31279" spans="17:17">
      <c r="Q31279" s="30"/>
    </row>
    <row r="31280" spans="17:17">
      <c r="Q31280" s="30"/>
    </row>
    <row r="31281" spans="17:17">
      <c r="Q31281" s="30"/>
    </row>
    <row r="31282" spans="17:17">
      <c r="Q31282" s="30"/>
    </row>
    <row r="31283" spans="17:17">
      <c r="Q31283" s="30"/>
    </row>
    <row r="31284" spans="17:17">
      <c r="Q31284" s="30"/>
    </row>
    <row r="31285" spans="17:17">
      <c r="Q31285" s="30"/>
    </row>
    <row r="31286" spans="17:17">
      <c r="Q31286" s="30"/>
    </row>
    <row r="31287" spans="17:17">
      <c r="Q31287" s="30"/>
    </row>
    <row r="31288" spans="17:17">
      <c r="Q31288" s="30"/>
    </row>
    <row r="31289" spans="17:17">
      <c r="Q31289" s="30"/>
    </row>
    <row r="31290" spans="17:17">
      <c r="Q31290" s="30"/>
    </row>
    <row r="31291" spans="17:17">
      <c r="Q31291" s="30"/>
    </row>
    <row r="31292" spans="17:17">
      <c r="Q31292" s="30"/>
    </row>
    <row r="31293" spans="17:17">
      <c r="Q31293" s="30"/>
    </row>
    <row r="31294" spans="17:17">
      <c r="Q31294" s="30"/>
    </row>
    <row r="31295" spans="17:17">
      <c r="Q31295" s="30"/>
    </row>
    <row r="31296" spans="17:17">
      <c r="Q31296" s="30"/>
    </row>
    <row r="31297" spans="17:17">
      <c r="Q31297" s="30"/>
    </row>
    <row r="31298" spans="17:17">
      <c r="Q31298" s="30"/>
    </row>
    <row r="31299" spans="17:17">
      <c r="Q31299" s="30"/>
    </row>
    <row r="31300" spans="17:17">
      <c r="Q31300" s="30"/>
    </row>
    <row r="31301" spans="17:17">
      <c r="Q31301" s="30"/>
    </row>
    <row r="31302" spans="17:17">
      <c r="Q31302" s="30"/>
    </row>
    <row r="31303" spans="17:17">
      <c r="Q31303" s="30"/>
    </row>
    <row r="31304" spans="17:17">
      <c r="Q31304" s="30"/>
    </row>
    <row r="31305" spans="17:17">
      <c r="Q31305" s="30"/>
    </row>
    <row r="31306" spans="17:17">
      <c r="Q31306" s="30"/>
    </row>
    <row r="31307" spans="17:17">
      <c r="Q31307" s="30"/>
    </row>
    <row r="31308" spans="17:17">
      <c r="Q31308" s="30"/>
    </row>
    <row r="31309" spans="17:17">
      <c r="Q31309" s="30"/>
    </row>
    <row r="31310" spans="17:17">
      <c r="Q31310" s="30"/>
    </row>
    <row r="31311" spans="17:17">
      <c r="Q31311" s="30"/>
    </row>
    <row r="31312" spans="17:17">
      <c r="Q31312" s="30"/>
    </row>
    <row r="31313" spans="17:17">
      <c r="Q31313" s="30"/>
    </row>
    <row r="31314" spans="17:17">
      <c r="Q31314" s="30"/>
    </row>
    <row r="31315" spans="17:17">
      <c r="Q31315" s="30"/>
    </row>
    <row r="31316" spans="17:17">
      <c r="Q31316" s="30"/>
    </row>
    <row r="31317" spans="17:17">
      <c r="Q31317" s="30"/>
    </row>
    <row r="31318" spans="17:17">
      <c r="Q31318" s="30"/>
    </row>
    <row r="31319" spans="17:17">
      <c r="Q31319" s="30"/>
    </row>
    <row r="31320" spans="17:17">
      <c r="Q31320" s="30"/>
    </row>
    <row r="31321" spans="17:17">
      <c r="Q31321" s="30"/>
    </row>
    <row r="31322" spans="17:17">
      <c r="Q31322" s="30"/>
    </row>
    <row r="31323" spans="17:17">
      <c r="Q31323" s="30"/>
    </row>
    <row r="31324" spans="17:17">
      <c r="Q31324" s="30"/>
    </row>
    <row r="31325" spans="17:17">
      <c r="Q31325" s="30"/>
    </row>
    <row r="31326" spans="17:17">
      <c r="Q31326" s="30"/>
    </row>
    <row r="31327" spans="17:17">
      <c r="Q31327" s="30"/>
    </row>
    <row r="31328" spans="17:17">
      <c r="Q31328" s="30"/>
    </row>
    <row r="31329" spans="17:17">
      <c r="Q31329" s="30"/>
    </row>
    <row r="31330" spans="17:17">
      <c r="Q31330" s="30"/>
    </row>
    <row r="31331" spans="17:17">
      <c r="Q31331" s="30"/>
    </row>
    <row r="31332" spans="17:17">
      <c r="Q31332" s="30"/>
    </row>
    <row r="31333" spans="17:17">
      <c r="Q31333" s="30"/>
    </row>
    <row r="31334" spans="17:17">
      <c r="Q31334" s="30"/>
    </row>
    <row r="31335" spans="17:17">
      <c r="Q31335" s="30"/>
    </row>
    <row r="31336" spans="17:17">
      <c r="Q31336" s="30"/>
    </row>
    <row r="31337" spans="17:17">
      <c r="Q31337" s="30"/>
    </row>
    <row r="31338" spans="17:17">
      <c r="Q31338" s="30"/>
    </row>
    <row r="31339" spans="17:17">
      <c r="Q31339" s="30"/>
    </row>
    <row r="31340" spans="17:17">
      <c r="Q31340" s="30"/>
    </row>
    <row r="31341" spans="17:17">
      <c r="Q31341" s="30"/>
    </row>
    <row r="31342" spans="17:17">
      <c r="Q31342" s="30"/>
    </row>
    <row r="31343" spans="17:17">
      <c r="Q31343" s="30"/>
    </row>
    <row r="31344" spans="17:17">
      <c r="Q31344" s="30"/>
    </row>
    <row r="31345" spans="17:17">
      <c r="Q31345" s="30"/>
    </row>
    <row r="31346" spans="17:17">
      <c r="Q31346" s="30"/>
    </row>
    <row r="31347" spans="17:17">
      <c r="Q31347" s="30"/>
    </row>
    <row r="31348" spans="17:17">
      <c r="Q31348" s="30"/>
    </row>
    <row r="31349" spans="17:17">
      <c r="Q31349" s="30"/>
    </row>
    <row r="31350" spans="17:17">
      <c r="Q31350" s="30"/>
    </row>
    <row r="31351" spans="17:17">
      <c r="Q31351" s="30"/>
    </row>
    <row r="31352" spans="17:17">
      <c r="Q31352" s="30"/>
    </row>
    <row r="31353" spans="17:17">
      <c r="Q31353" s="30"/>
    </row>
    <row r="31354" spans="17:17">
      <c r="Q31354" s="30"/>
    </row>
    <row r="31355" spans="17:17">
      <c r="Q31355" s="30"/>
    </row>
    <row r="31356" spans="17:17">
      <c r="Q31356" s="30"/>
    </row>
    <row r="31357" spans="17:17">
      <c r="Q31357" s="30"/>
    </row>
    <row r="31358" spans="17:17">
      <c r="Q31358" s="30"/>
    </row>
    <row r="31359" spans="17:17">
      <c r="Q31359" s="30"/>
    </row>
    <row r="31360" spans="17:17">
      <c r="Q31360" s="30"/>
    </row>
    <row r="31361" spans="17:17">
      <c r="Q31361" s="30"/>
    </row>
    <row r="31362" spans="17:17">
      <c r="Q31362" s="30"/>
    </row>
    <row r="31363" spans="17:17">
      <c r="Q31363" s="30"/>
    </row>
    <row r="31364" spans="17:17">
      <c r="Q31364" s="30"/>
    </row>
    <row r="31365" spans="17:17">
      <c r="Q31365" s="30"/>
    </row>
    <row r="31366" spans="17:17">
      <c r="Q31366" s="30"/>
    </row>
    <row r="31367" spans="17:17">
      <c r="Q31367" s="30"/>
    </row>
    <row r="31368" spans="17:17">
      <c r="Q31368" s="30"/>
    </row>
    <row r="31369" spans="17:17">
      <c r="Q31369" s="30"/>
    </row>
    <row r="31370" spans="17:17">
      <c r="Q31370" s="30"/>
    </row>
    <row r="31371" spans="17:17">
      <c r="Q31371" s="30"/>
    </row>
    <row r="31372" spans="17:17">
      <c r="Q31372" s="30"/>
    </row>
    <row r="31373" spans="17:17">
      <c r="Q31373" s="30"/>
    </row>
    <row r="31374" spans="17:17">
      <c r="Q31374" s="30"/>
    </row>
    <row r="31375" spans="17:17">
      <c r="Q31375" s="30"/>
    </row>
    <row r="31376" spans="17:17">
      <c r="Q31376" s="30"/>
    </row>
    <row r="31377" spans="17:17">
      <c r="Q31377" s="30"/>
    </row>
    <row r="31378" spans="17:17">
      <c r="Q31378" s="30"/>
    </row>
    <row r="31379" spans="17:17">
      <c r="Q31379" s="30"/>
    </row>
    <row r="31380" spans="17:17">
      <c r="Q31380" s="30"/>
    </row>
    <row r="31381" spans="17:17">
      <c r="Q31381" s="30"/>
    </row>
    <row r="31382" spans="17:17">
      <c r="Q31382" s="30"/>
    </row>
    <row r="31383" spans="17:17">
      <c r="Q31383" s="30"/>
    </row>
    <row r="31384" spans="17:17">
      <c r="Q31384" s="30"/>
    </row>
    <row r="31385" spans="17:17">
      <c r="Q31385" s="30"/>
    </row>
    <row r="31386" spans="17:17">
      <c r="Q31386" s="30"/>
    </row>
    <row r="31387" spans="17:17">
      <c r="Q31387" s="30"/>
    </row>
    <row r="31388" spans="17:17">
      <c r="Q31388" s="30"/>
    </row>
    <row r="31389" spans="17:17">
      <c r="Q31389" s="30"/>
    </row>
    <row r="31390" spans="17:17">
      <c r="Q31390" s="30"/>
    </row>
    <row r="31391" spans="17:17">
      <c r="Q31391" s="30"/>
    </row>
    <row r="31392" spans="17:17">
      <c r="Q31392" s="30"/>
    </row>
    <row r="31393" spans="17:17">
      <c r="Q31393" s="30"/>
    </row>
    <row r="31394" spans="17:17">
      <c r="Q31394" s="30"/>
    </row>
    <row r="31395" spans="17:17">
      <c r="Q31395" s="30"/>
    </row>
    <row r="31396" spans="17:17">
      <c r="Q31396" s="30"/>
    </row>
    <row r="31397" spans="17:17">
      <c r="Q31397" s="30"/>
    </row>
    <row r="31398" spans="17:17">
      <c r="Q31398" s="30"/>
    </row>
    <row r="31399" spans="17:17">
      <c r="Q31399" s="30"/>
    </row>
    <row r="31400" spans="17:17">
      <c r="Q31400" s="30"/>
    </row>
    <row r="31401" spans="17:17">
      <c r="Q31401" s="30"/>
    </row>
    <row r="31402" spans="17:17">
      <c r="Q31402" s="30"/>
    </row>
    <row r="31403" spans="17:17">
      <c r="Q31403" s="30"/>
    </row>
    <row r="31404" spans="17:17">
      <c r="Q31404" s="30"/>
    </row>
    <row r="31405" spans="17:17">
      <c r="Q31405" s="30"/>
    </row>
    <row r="31406" spans="17:17">
      <c r="Q31406" s="30"/>
    </row>
    <row r="31407" spans="17:17">
      <c r="Q31407" s="30"/>
    </row>
    <row r="31408" spans="17:17">
      <c r="Q31408" s="30"/>
    </row>
    <row r="31409" spans="17:17">
      <c r="Q31409" s="30"/>
    </row>
    <row r="31410" spans="17:17">
      <c r="Q31410" s="30"/>
    </row>
    <row r="31411" spans="17:17">
      <c r="Q31411" s="30"/>
    </row>
    <row r="31412" spans="17:17">
      <c r="Q31412" s="30"/>
    </row>
    <row r="31413" spans="17:17">
      <c r="Q31413" s="30"/>
    </row>
    <row r="31414" spans="17:17">
      <c r="Q31414" s="30"/>
    </row>
    <row r="31415" spans="17:17">
      <c r="Q31415" s="30"/>
    </row>
    <row r="31416" spans="17:17">
      <c r="Q31416" s="30"/>
    </row>
    <row r="31417" spans="17:17">
      <c r="Q31417" s="30"/>
    </row>
    <row r="31418" spans="17:17">
      <c r="Q31418" s="30"/>
    </row>
    <row r="31419" spans="17:17">
      <c r="Q31419" s="30"/>
    </row>
    <row r="31420" spans="17:17">
      <c r="Q31420" s="30"/>
    </row>
    <row r="31421" spans="17:17">
      <c r="Q31421" s="30"/>
    </row>
    <row r="31422" spans="17:17">
      <c r="Q31422" s="30"/>
    </row>
    <row r="31423" spans="17:17">
      <c r="Q31423" s="30"/>
    </row>
    <row r="31424" spans="17:17">
      <c r="Q31424" s="30"/>
    </row>
    <row r="31425" spans="17:17">
      <c r="Q31425" s="30"/>
    </row>
    <row r="31426" spans="17:17">
      <c r="Q31426" s="30"/>
    </row>
    <row r="31427" spans="17:17">
      <c r="Q31427" s="30"/>
    </row>
    <row r="31428" spans="17:17">
      <c r="Q31428" s="30"/>
    </row>
    <row r="31429" spans="17:17">
      <c r="Q31429" s="30"/>
    </row>
    <row r="31430" spans="17:17">
      <c r="Q31430" s="30"/>
    </row>
    <row r="31431" spans="17:17">
      <c r="Q31431" s="30"/>
    </row>
    <row r="31432" spans="17:17">
      <c r="Q31432" s="30"/>
    </row>
    <row r="31433" spans="17:17">
      <c r="Q31433" s="30"/>
    </row>
    <row r="31434" spans="17:17">
      <c r="Q31434" s="30"/>
    </row>
    <row r="31435" spans="17:17">
      <c r="Q31435" s="30"/>
    </row>
    <row r="31436" spans="17:17">
      <c r="Q31436" s="30"/>
    </row>
    <row r="31437" spans="17:17">
      <c r="Q31437" s="30"/>
    </row>
    <row r="31438" spans="17:17">
      <c r="Q31438" s="30"/>
    </row>
    <row r="31439" spans="17:17">
      <c r="Q31439" s="30"/>
    </row>
    <row r="31440" spans="17:17">
      <c r="Q31440" s="30"/>
    </row>
    <row r="31441" spans="17:17">
      <c r="Q31441" s="30"/>
    </row>
    <row r="31442" spans="17:17">
      <c r="Q31442" s="30"/>
    </row>
    <row r="31443" spans="17:17">
      <c r="Q31443" s="30"/>
    </row>
    <row r="31444" spans="17:17">
      <c r="Q31444" s="30"/>
    </row>
    <row r="31445" spans="17:17">
      <c r="Q31445" s="30"/>
    </row>
    <row r="31446" spans="17:17">
      <c r="Q31446" s="30"/>
    </row>
    <row r="31447" spans="17:17">
      <c r="Q31447" s="30"/>
    </row>
    <row r="31448" spans="17:17">
      <c r="Q31448" s="30"/>
    </row>
    <row r="31449" spans="17:17">
      <c r="Q31449" s="30"/>
    </row>
    <row r="31450" spans="17:17">
      <c r="Q31450" s="30"/>
    </row>
    <row r="31451" spans="17:17">
      <c r="Q31451" s="30"/>
    </row>
    <row r="31452" spans="17:17">
      <c r="Q31452" s="30"/>
    </row>
    <row r="31453" spans="17:17">
      <c r="Q31453" s="30"/>
    </row>
    <row r="31454" spans="17:17">
      <c r="Q31454" s="30"/>
    </row>
    <row r="31455" spans="17:17">
      <c r="Q31455" s="30"/>
    </row>
    <row r="31456" spans="17:17">
      <c r="Q31456" s="30"/>
    </row>
    <row r="31457" spans="17:17">
      <c r="Q31457" s="30"/>
    </row>
    <row r="31458" spans="17:17">
      <c r="Q31458" s="30"/>
    </row>
    <row r="31459" spans="17:17">
      <c r="Q31459" s="30"/>
    </row>
    <row r="31460" spans="17:17">
      <c r="Q31460" s="30"/>
    </row>
    <row r="31461" spans="17:17">
      <c r="Q31461" s="30"/>
    </row>
    <row r="31462" spans="17:17">
      <c r="Q31462" s="30"/>
    </row>
    <row r="31463" spans="17:17">
      <c r="Q31463" s="30"/>
    </row>
    <row r="31464" spans="17:17">
      <c r="Q31464" s="30"/>
    </row>
    <row r="31465" spans="17:17">
      <c r="Q31465" s="30"/>
    </row>
    <row r="31466" spans="17:17">
      <c r="Q31466" s="30"/>
    </row>
    <row r="31467" spans="17:17">
      <c r="Q31467" s="30"/>
    </row>
    <row r="31468" spans="17:17">
      <c r="Q31468" s="30"/>
    </row>
    <row r="31469" spans="17:17">
      <c r="Q31469" s="30"/>
    </row>
    <row r="31470" spans="17:17">
      <c r="Q31470" s="30"/>
    </row>
    <row r="31471" spans="17:17">
      <c r="Q31471" s="30"/>
    </row>
    <row r="31472" spans="17:17">
      <c r="Q31472" s="30"/>
    </row>
    <row r="31473" spans="17:17">
      <c r="Q31473" s="30"/>
    </row>
    <row r="31474" spans="17:17">
      <c r="Q31474" s="30"/>
    </row>
    <row r="31475" spans="17:17">
      <c r="Q31475" s="30"/>
    </row>
    <row r="31476" spans="17:17">
      <c r="Q31476" s="30"/>
    </row>
    <row r="31477" spans="17:17">
      <c r="Q31477" s="30"/>
    </row>
    <row r="31478" spans="17:17">
      <c r="Q31478" s="30"/>
    </row>
    <row r="31479" spans="17:17">
      <c r="Q31479" s="30"/>
    </row>
    <row r="31480" spans="17:17">
      <c r="Q31480" s="30"/>
    </row>
    <row r="31481" spans="17:17">
      <c r="Q31481" s="30"/>
    </row>
    <row r="31482" spans="17:17">
      <c r="Q31482" s="30"/>
    </row>
    <row r="31483" spans="17:17">
      <c r="Q31483" s="30"/>
    </row>
    <row r="31484" spans="17:17">
      <c r="Q31484" s="30"/>
    </row>
    <row r="31485" spans="17:17">
      <c r="Q31485" s="30"/>
    </row>
    <row r="31486" spans="17:17">
      <c r="Q31486" s="30"/>
    </row>
    <row r="31487" spans="17:17">
      <c r="Q31487" s="30"/>
    </row>
    <row r="31488" spans="17:17">
      <c r="Q31488" s="30"/>
    </row>
    <row r="31489" spans="17:17">
      <c r="Q31489" s="30"/>
    </row>
    <row r="31490" spans="17:17">
      <c r="Q31490" s="30"/>
    </row>
    <row r="31491" spans="17:17">
      <c r="Q31491" s="30"/>
    </row>
    <row r="31492" spans="17:17">
      <c r="Q31492" s="30"/>
    </row>
    <row r="31493" spans="17:17">
      <c r="Q31493" s="30"/>
    </row>
    <row r="31494" spans="17:17">
      <c r="Q31494" s="30"/>
    </row>
    <row r="31495" spans="17:17">
      <c r="Q31495" s="30"/>
    </row>
    <row r="31496" spans="17:17">
      <c r="Q31496" s="30"/>
    </row>
    <row r="31497" spans="17:17">
      <c r="Q31497" s="30"/>
    </row>
    <row r="31498" spans="17:17">
      <c r="Q31498" s="30"/>
    </row>
    <row r="31499" spans="17:17">
      <c r="Q31499" s="30"/>
    </row>
    <row r="31500" spans="17:17">
      <c r="Q31500" s="30"/>
    </row>
    <row r="31501" spans="17:17">
      <c r="Q31501" s="30"/>
    </row>
    <row r="31502" spans="17:17">
      <c r="Q31502" s="30"/>
    </row>
    <row r="31503" spans="17:17">
      <c r="Q31503" s="30"/>
    </row>
    <row r="31504" spans="17:17">
      <c r="Q31504" s="30"/>
    </row>
    <row r="31505" spans="17:17">
      <c r="Q31505" s="30"/>
    </row>
    <row r="31506" spans="17:17">
      <c r="Q31506" s="30"/>
    </row>
    <row r="31507" spans="17:17">
      <c r="Q31507" s="30"/>
    </row>
    <row r="31508" spans="17:17">
      <c r="Q31508" s="30"/>
    </row>
    <row r="31509" spans="17:17">
      <c r="Q31509" s="30"/>
    </row>
    <row r="31510" spans="17:17">
      <c r="Q31510" s="30"/>
    </row>
    <row r="31511" spans="17:17">
      <c r="Q31511" s="30"/>
    </row>
    <row r="31512" spans="17:17">
      <c r="Q31512" s="30"/>
    </row>
    <row r="31513" spans="17:17">
      <c r="Q31513" s="30"/>
    </row>
    <row r="31514" spans="17:17">
      <c r="Q31514" s="30"/>
    </row>
    <row r="31515" spans="17:17">
      <c r="Q31515" s="30"/>
    </row>
    <row r="31516" spans="17:17">
      <c r="Q31516" s="30"/>
    </row>
    <row r="31517" spans="17:17">
      <c r="Q31517" s="30"/>
    </row>
    <row r="31518" spans="17:17">
      <c r="Q31518" s="30"/>
    </row>
    <row r="31519" spans="17:17">
      <c r="Q31519" s="30"/>
    </row>
    <row r="31520" spans="17:17">
      <c r="Q31520" s="30"/>
    </row>
    <row r="31521" spans="17:17">
      <c r="Q31521" s="30"/>
    </row>
    <row r="31522" spans="17:17">
      <c r="Q31522" s="30"/>
    </row>
    <row r="31523" spans="17:17">
      <c r="Q31523" s="30"/>
    </row>
    <row r="31524" spans="17:17">
      <c r="Q31524" s="30"/>
    </row>
    <row r="31525" spans="17:17">
      <c r="Q31525" s="30"/>
    </row>
    <row r="31526" spans="17:17">
      <c r="Q31526" s="30"/>
    </row>
    <row r="31527" spans="17:17">
      <c r="Q31527" s="30"/>
    </row>
    <row r="31528" spans="17:17">
      <c r="Q31528" s="30"/>
    </row>
    <row r="31529" spans="17:17">
      <c r="Q31529" s="30"/>
    </row>
    <row r="31530" spans="17:17">
      <c r="Q31530" s="30"/>
    </row>
    <row r="31531" spans="17:17">
      <c r="Q31531" s="30"/>
    </row>
    <row r="31532" spans="17:17">
      <c r="Q31532" s="30"/>
    </row>
    <row r="31533" spans="17:17">
      <c r="Q31533" s="30"/>
    </row>
    <row r="31534" spans="17:17">
      <c r="Q31534" s="30"/>
    </row>
    <row r="31535" spans="17:17">
      <c r="Q31535" s="30"/>
    </row>
    <row r="31536" spans="17:17">
      <c r="Q31536" s="30"/>
    </row>
    <row r="31537" spans="17:17">
      <c r="Q31537" s="30"/>
    </row>
    <row r="31538" spans="17:17">
      <c r="Q31538" s="30"/>
    </row>
    <row r="31539" spans="17:17">
      <c r="Q31539" s="30"/>
    </row>
    <row r="31540" spans="17:17">
      <c r="Q31540" s="30"/>
    </row>
    <row r="31541" spans="17:17">
      <c r="Q31541" s="30"/>
    </row>
    <row r="31542" spans="17:17">
      <c r="Q31542" s="30"/>
    </row>
    <row r="31543" spans="17:17">
      <c r="Q31543" s="30"/>
    </row>
    <row r="31544" spans="17:17">
      <c r="Q31544" s="30"/>
    </row>
    <row r="31545" spans="17:17">
      <c r="Q31545" s="30"/>
    </row>
    <row r="31546" spans="17:17">
      <c r="Q31546" s="30"/>
    </row>
    <row r="31547" spans="17:17">
      <c r="Q31547" s="30"/>
    </row>
    <row r="31548" spans="17:17">
      <c r="Q31548" s="30"/>
    </row>
    <row r="31549" spans="17:17">
      <c r="Q31549" s="30"/>
    </row>
    <row r="31550" spans="17:17">
      <c r="Q31550" s="30"/>
    </row>
    <row r="31551" spans="17:17">
      <c r="Q31551" s="30"/>
    </row>
    <row r="31552" spans="17:17">
      <c r="Q31552" s="30"/>
    </row>
    <row r="31553" spans="17:17">
      <c r="Q31553" s="30"/>
    </row>
    <row r="31554" spans="17:17">
      <c r="Q31554" s="30"/>
    </row>
    <row r="31555" spans="17:17">
      <c r="Q31555" s="30"/>
    </row>
    <row r="31556" spans="17:17">
      <c r="Q31556" s="30"/>
    </row>
    <row r="31557" spans="17:17">
      <c r="Q31557" s="30"/>
    </row>
    <row r="31558" spans="17:17">
      <c r="Q31558" s="30"/>
    </row>
    <row r="31559" spans="17:17">
      <c r="Q31559" s="30"/>
    </row>
    <row r="31560" spans="17:17">
      <c r="Q31560" s="30"/>
    </row>
    <row r="31561" spans="17:17">
      <c r="Q31561" s="30"/>
    </row>
    <row r="31562" spans="17:17">
      <c r="Q31562" s="30"/>
    </row>
    <row r="31563" spans="17:17">
      <c r="Q31563" s="30"/>
    </row>
    <row r="31564" spans="17:17">
      <c r="Q31564" s="30"/>
    </row>
    <row r="31565" spans="17:17">
      <c r="Q31565" s="30"/>
    </row>
    <row r="31566" spans="17:17">
      <c r="Q31566" s="30"/>
    </row>
    <row r="31567" spans="17:17">
      <c r="Q31567" s="30"/>
    </row>
    <row r="31568" spans="17:17">
      <c r="Q31568" s="30"/>
    </row>
    <row r="31569" spans="17:17">
      <c r="Q31569" s="30"/>
    </row>
    <row r="31570" spans="17:17">
      <c r="Q31570" s="30"/>
    </row>
    <row r="31571" spans="17:17">
      <c r="Q31571" s="30"/>
    </row>
    <row r="31572" spans="17:17">
      <c r="Q31572" s="30"/>
    </row>
    <row r="31573" spans="17:17">
      <c r="Q31573" s="30"/>
    </row>
    <row r="31574" spans="17:17">
      <c r="Q31574" s="30"/>
    </row>
    <row r="31575" spans="17:17">
      <c r="Q31575" s="30"/>
    </row>
    <row r="31576" spans="17:17">
      <c r="Q31576" s="30"/>
    </row>
    <row r="31577" spans="17:17">
      <c r="Q31577" s="30"/>
    </row>
    <row r="31578" spans="17:17">
      <c r="Q31578" s="30"/>
    </row>
    <row r="31579" spans="17:17">
      <c r="Q31579" s="30"/>
    </row>
    <row r="31580" spans="17:17">
      <c r="Q31580" s="30"/>
    </row>
    <row r="31581" spans="17:17">
      <c r="Q31581" s="30"/>
    </row>
    <row r="31582" spans="17:17">
      <c r="Q31582" s="30"/>
    </row>
    <row r="31583" spans="17:17">
      <c r="Q31583" s="30"/>
    </row>
    <row r="31584" spans="17:17">
      <c r="Q31584" s="30"/>
    </row>
    <row r="31585" spans="17:17">
      <c r="Q31585" s="30"/>
    </row>
    <row r="31586" spans="17:17">
      <c r="Q31586" s="30"/>
    </row>
    <row r="31587" spans="17:17">
      <c r="Q31587" s="30"/>
    </row>
    <row r="31588" spans="17:17">
      <c r="Q31588" s="30"/>
    </row>
    <row r="31589" spans="17:17">
      <c r="Q31589" s="30"/>
    </row>
    <row r="31590" spans="17:17">
      <c r="Q31590" s="30"/>
    </row>
    <row r="31591" spans="17:17">
      <c r="Q31591" s="30"/>
    </row>
    <row r="31592" spans="17:17">
      <c r="Q31592" s="30"/>
    </row>
    <row r="31593" spans="17:17">
      <c r="Q31593" s="30"/>
    </row>
    <row r="31594" spans="17:17">
      <c r="Q31594" s="30"/>
    </row>
    <row r="31595" spans="17:17">
      <c r="Q31595" s="30"/>
    </row>
    <row r="31596" spans="17:17">
      <c r="Q31596" s="30"/>
    </row>
    <row r="31597" spans="17:17">
      <c r="Q31597" s="30"/>
    </row>
    <row r="31598" spans="17:17">
      <c r="Q31598" s="30"/>
    </row>
    <row r="31599" spans="17:17">
      <c r="Q31599" s="30"/>
    </row>
    <row r="31600" spans="17:17">
      <c r="Q31600" s="30"/>
    </row>
    <row r="31601" spans="17:17">
      <c r="Q31601" s="30"/>
    </row>
    <row r="31602" spans="17:17">
      <c r="Q31602" s="30"/>
    </row>
    <row r="31603" spans="17:17">
      <c r="Q31603" s="30"/>
    </row>
    <row r="31604" spans="17:17">
      <c r="Q31604" s="30"/>
    </row>
    <row r="31605" spans="17:17">
      <c r="Q31605" s="30"/>
    </row>
    <row r="31606" spans="17:17">
      <c r="Q31606" s="30"/>
    </row>
    <row r="31607" spans="17:17">
      <c r="Q31607" s="30"/>
    </row>
    <row r="31608" spans="17:17">
      <c r="Q31608" s="30"/>
    </row>
    <row r="31609" spans="17:17">
      <c r="Q31609" s="30"/>
    </row>
    <row r="31610" spans="17:17">
      <c r="Q31610" s="30"/>
    </row>
    <row r="31611" spans="17:17">
      <c r="Q31611" s="30"/>
    </row>
    <row r="31612" spans="17:17">
      <c r="Q31612" s="30"/>
    </row>
    <row r="31613" spans="17:17">
      <c r="Q31613" s="30"/>
    </row>
    <row r="31614" spans="17:17">
      <c r="Q31614" s="30"/>
    </row>
    <row r="31615" spans="17:17">
      <c r="Q31615" s="30"/>
    </row>
    <row r="31616" spans="17:17">
      <c r="Q31616" s="30"/>
    </row>
    <row r="31617" spans="17:17">
      <c r="Q31617" s="30"/>
    </row>
    <row r="31618" spans="17:17">
      <c r="Q31618" s="30"/>
    </row>
    <row r="31619" spans="17:17">
      <c r="Q31619" s="30"/>
    </row>
    <row r="31620" spans="17:17">
      <c r="Q31620" s="30"/>
    </row>
    <row r="31621" spans="17:17">
      <c r="Q31621" s="30"/>
    </row>
    <row r="31622" spans="17:17">
      <c r="Q31622" s="30"/>
    </row>
    <row r="31623" spans="17:17">
      <c r="Q31623" s="30"/>
    </row>
    <row r="31624" spans="17:17">
      <c r="Q31624" s="30"/>
    </row>
    <row r="31625" spans="17:17">
      <c r="Q31625" s="30"/>
    </row>
    <row r="31626" spans="17:17">
      <c r="Q31626" s="30"/>
    </row>
    <row r="31627" spans="17:17">
      <c r="Q31627" s="30"/>
    </row>
    <row r="31628" spans="17:17">
      <c r="Q31628" s="30"/>
    </row>
    <row r="31629" spans="17:17">
      <c r="Q31629" s="30"/>
    </row>
    <row r="31630" spans="17:17">
      <c r="Q31630" s="30"/>
    </row>
    <row r="31631" spans="17:17">
      <c r="Q31631" s="30"/>
    </row>
    <row r="31632" spans="17:17">
      <c r="Q31632" s="30"/>
    </row>
    <row r="31633" spans="17:17">
      <c r="Q31633" s="30"/>
    </row>
    <row r="31634" spans="17:17">
      <c r="Q31634" s="30"/>
    </row>
    <row r="31635" spans="17:17">
      <c r="Q31635" s="30"/>
    </row>
    <row r="31636" spans="17:17">
      <c r="Q31636" s="30"/>
    </row>
    <row r="31637" spans="17:17">
      <c r="Q31637" s="30"/>
    </row>
    <row r="31638" spans="17:17">
      <c r="Q31638" s="30"/>
    </row>
    <row r="31639" spans="17:17">
      <c r="Q31639" s="30"/>
    </row>
    <row r="31640" spans="17:17">
      <c r="Q31640" s="30"/>
    </row>
    <row r="31641" spans="17:17">
      <c r="Q31641" s="30"/>
    </row>
    <row r="31642" spans="17:17">
      <c r="Q31642" s="30"/>
    </row>
    <row r="31643" spans="17:17">
      <c r="Q31643" s="30"/>
    </row>
    <row r="31644" spans="17:17">
      <c r="Q31644" s="30"/>
    </row>
    <row r="31645" spans="17:17">
      <c r="Q31645" s="30"/>
    </row>
    <row r="31646" spans="17:17">
      <c r="Q31646" s="30"/>
    </row>
    <row r="31647" spans="17:17">
      <c r="Q31647" s="30"/>
    </row>
    <row r="31648" spans="17:17">
      <c r="Q31648" s="30"/>
    </row>
    <row r="31649" spans="17:17">
      <c r="Q31649" s="30"/>
    </row>
    <row r="31650" spans="17:17">
      <c r="Q31650" s="30"/>
    </row>
    <row r="31651" spans="17:17">
      <c r="Q31651" s="30"/>
    </row>
    <row r="31652" spans="17:17">
      <c r="Q31652" s="30"/>
    </row>
    <row r="31653" spans="17:17">
      <c r="Q31653" s="30"/>
    </row>
    <row r="31654" spans="17:17">
      <c r="Q31654" s="30"/>
    </row>
    <row r="31655" spans="17:17">
      <c r="Q31655" s="30"/>
    </row>
    <row r="31656" spans="17:17">
      <c r="Q31656" s="30"/>
    </row>
    <row r="31657" spans="17:17">
      <c r="Q31657" s="30"/>
    </row>
    <row r="31658" spans="17:17">
      <c r="Q31658" s="30"/>
    </row>
    <row r="31659" spans="17:17">
      <c r="Q31659" s="30"/>
    </row>
    <row r="31660" spans="17:17">
      <c r="Q31660" s="30"/>
    </row>
    <row r="31661" spans="17:17">
      <c r="Q31661" s="30"/>
    </row>
    <row r="31662" spans="17:17">
      <c r="Q31662" s="30"/>
    </row>
    <row r="31663" spans="17:17">
      <c r="Q31663" s="30"/>
    </row>
    <row r="31664" spans="17:17">
      <c r="Q31664" s="30"/>
    </row>
    <row r="31665" spans="17:17">
      <c r="Q31665" s="30"/>
    </row>
    <row r="31666" spans="17:17">
      <c r="Q31666" s="30"/>
    </row>
    <row r="31667" spans="17:17">
      <c r="Q31667" s="30"/>
    </row>
    <row r="31668" spans="17:17">
      <c r="Q31668" s="30"/>
    </row>
    <row r="31669" spans="17:17">
      <c r="Q31669" s="30"/>
    </row>
    <row r="31670" spans="17:17">
      <c r="Q31670" s="30"/>
    </row>
    <row r="31671" spans="17:17">
      <c r="Q31671" s="30"/>
    </row>
    <row r="31672" spans="17:17">
      <c r="Q31672" s="30"/>
    </row>
    <row r="31673" spans="17:17">
      <c r="Q31673" s="30"/>
    </row>
    <row r="31674" spans="17:17">
      <c r="Q31674" s="30"/>
    </row>
    <row r="31675" spans="17:17">
      <c r="Q31675" s="30"/>
    </row>
    <row r="31676" spans="17:17">
      <c r="Q31676" s="30"/>
    </row>
    <row r="31677" spans="17:17">
      <c r="Q31677" s="30"/>
    </row>
    <row r="31678" spans="17:17">
      <c r="Q31678" s="30"/>
    </row>
    <row r="31679" spans="17:17">
      <c r="Q31679" s="30"/>
    </row>
    <row r="31680" spans="17:17">
      <c r="Q31680" s="30"/>
    </row>
    <row r="31681" spans="17:17">
      <c r="Q31681" s="30"/>
    </row>
    <row r="31682" spans="17:17">
      <c r="Q31682" s="30"/>
    </row>
    <row r="31683" spans="17:17">
      <c r="Q31683" s="30"/>
    </row>
    <row r="31684" spans="17:17">
      <c r="Q31684" s="30"/>
    </row>
    <row r="31685" spans="17:17">
      <c r="Q31685" s="30"/>
    </row>
    <row r="31686" spans="17:17">
      <c r="Q31686" s="30"/>
    </row>
    <row r="31687" spans="17:17">
      <c r="Q31687" s="30"/>
    </row>
    <row r="31688" spans="17:17">
      <c r="Q31688" s="30"/>
    </row>
    <row r="31689" spans="17:17">
      <c r="Q31689" s="30"/>
    </row>
    <row r="31690" spans="17:17">
      <c r="Q31690" s="30"/>
    </row>
    <row r="31691" spans="17:17">
      <c r="Q31691" s="30"/>
    </row>
    <row r="31692" spans="17:17">
      <c r="Q31692" s="30"/>
    </row>
    <row r="31693" spans="17:17">
      <c r="Q31693" s="30"/>
    </row>
    <row r="31694" spans="17:17">
      <c r="Q31694" s="30"/>
    </row>
    <row r="31695" spans="17:17">
      <c r="Q31695" s="30"/>
    </row>
    <row r="31696" spans="17:17">
      <c r="Q31696" s="30"/>
    </row>
    <row r="31697" spans="17:17">
      <c r="Q31697" s="30"/>
    </row>
    <row r="31698" spans="17:17">
      <c r="Q31698" s="30"/>
    </row>
    <row r="31699" spans="17:17">
      <c r="Q31699" s="30"/>
    </row>
    <row r="31700" spans="17:17">
      <c r="Q31700" s="30"/>
    </row>
    <row r="31701" spans="17:17">
      <c r="Q31701" s="30"/>
    </row>
    <row r="31702" spans="17:17">
      <c r="Q31702" s="30"/>
    </row>
    <row r="31703" spans="17:17">
      <c r="Q31703" s="30"/>
    </row>
    <row r="31704" spans="17:17">
      <c r="Q31704" s="30"/>
    </row>
    <row r="31705" spans="17:17">
      <c r="Q31705" s="30"/>
    </row>
    <row r="31706" spans="17:17">
      <c r="Q31706" s="30"/>
    </row>
    <row r="31707" spans="17:17">
      <c r="Q31707" s="30"/>
    </row>
    <row r="31708" spans="17:17">
      <c r="Q31708" s="30"/>
    </row>
    <row r="31709" spans="17:17">
      <c r="Q31709" s="30"/>
    </row>
    <row r="31710" spans="17:17">
      <c r="Q31710" s="30"/>
    </row>
    <row r="31711" spans="17:17">
      <c r="Q31711" s="30"/>
    </row>
    <row r="31712" spans="17:17">
      <c r="Q31712" s="30"/>
    </row>
    <row r="31713" spans="17:17">
      <c r="Q31713" s="30"/>
    </row>
    <row r="31714" spans="17:17">
      <c r="Q31714" s="30"/>
    </row>
    <row r="31715" spans="17:17">
      <c r="Q31715" s="30"/>
    </row>
    <row r="31716" spans="17:17">
      <c r="Q31716" s="30"/>
    </row>
    <row r="31717" spans="17:17">
      <c r="Q31717" s="30"/>
    </row>
    <row r="31718" spans="17:17">
      <c r="Q31718" s="30"/>
    </row>
    <row r="31719" spans="17:17">
      <c r="Q31719" s="30"/>
    </row>
    <row r="31720" spans="17:17">
      <c r="Q31720" s="30"/>
    </row>
    <row r="31721" spans="17:17">
      <c r="Q31721" s="30"/>
    </row>
    <row r="31722" spans="17:17">
      <c r="Q31722" s="30"/>
    </row>
    <row r="31723" spans="17:17">
      <c r="Q31723" s="30"/>
    </row>
    <row r="31724" spans="17:17">
      <c r="Q31724" s="30"/>
    </row>
    <row r="31725" spans="17:17">
      <c r="Q31725" s="30"/>
    </row>
    <row r="31726" spans="17:17">
      <c r="Q31726" s="30"/>
    </row>
    <row r="31727" spans="17:17">
      <c r="Q31727" s="30"/>
    </row>
    <row r="31728" spans="17:17">
      <c r="Q31728" s="30"/>
    </row>
    <row r="31729" spans="17:17">
      <c r="Q31729" s="30"/>
    </row>
    <row r="31730" spans="17:17">
      <c r="Q31730" s="30"/>
    </row>
    <row r="31731" spans="17:17">
      <c r="Q31731" s="30"/>
    </row>
    <row r="31732" spans="17:17">
      <c r="Q31732" s="30"/>
    </row>
    <row r="31733" spans="17:17">
      <c r="Q31733" s="30"/>
    </row>
    <row r="31734" spans="17:17">
      <c r="Q31734" s="30"/>
    </row>
    <row r="31735" spans="17:17">
      <c r="Q31735" s="30"/>
    </row>
    <row r="31736" spans="17:17">
      <c r="Q31736" s="30"/>
    </row>
    <row r="31737" spans="17:17">
      <c r="Q31737" s="30"/>
    </row>
    <row r="31738" spans="17:17">
      <c r="Q31738" s="30"/>
    </row>
    <row r="31739" spans="17:17">
      <c r="Q31739" s="30"/>
    </row>
    <row r="31740" spans="17:17">
      <c r="Q31740" s="30"/>
    </row>
    <row r="31741" spans="17:17">
      <c r="Q31741" s="30"/>
    </row>
    <row r="31742" spans="17:17">
      <c r="Q31742" s="30"/>
    </row>
    <row r="31743" spans="17:17">
      <c r="Q31743" s="30"/>
    </row>
    <row r="31744" spans="17:17">
      <c r="Q31744" s="30"/>
    </row>
    <row r="31745" spans="17:17">
      <c r="Q31745" s="30"/>
    </row>
    <row r="31746" spans="17:17">
      <c r="Q31746" s="30"/>
    </row>
    <row r="31747" spans="17:17">
      <c r="Q31747" s="30"/>
    </row>
    <row r="31748" spans="17:17">
      <c r="Q31748" s="30"/>
    </row>
    <row r="31749" spans="17:17">
      <c r="Q31749" s="30"/>
    </row>
    <row r="31750" spans="17:17">
      <c r="Q31750" s="30"/>
    </row>
    <row r="31751" spans="17:17">
      <c r="Q31751" s="30"/>
    </row>
    <row r="31752" spans="17:17">
      <c r="Q31752" s="30"/>
    </row>
    <row r="31753" spans="17:17">
      <c r="Q31753" s="30"/>
    </row>
    <row r="31754" spans="17:17">
      <c r="Q31754" s="30"/>
    </row>
    <row r="31755" spans="17:17">
      <c r="Q31755" s="30"/>
    </row>
    <row r="31756" spans="17:17">
      <c r="Q31756" s="30"/>
    </row>
    <row r="31757" spans="17:17">
      <c r="Q31757" s="30"/>
    </row>
    <row r="31758" spans="17:17">
      <c r="Q31758" s="30"/>
    </row>
    <row r="31759" spans="17:17">
      <c r="Q31759" s="30"/>
    </row>
    <row r="31760" spans="17:17">
      <c r="Q31760" s="30"/>
    </row>
    <row r="31761" spans="17:17">
      <c r="Q31761" s="30"/>
    </row>
    <row r="31762" spans="17:17">
      <c r="Q31762" s="30"/>
    </row>
    <row r="31763" spans="17:17">
      <c r="Q31763" s="30"/>
    </row>
    <row r="31764" spans="17:17">
      <c r="Q31764" s="30"/>
    </row>
    <row r="31765" spans="17:17">
      <c r="Q31765" s="30"/>
    </row>
    <row r="31766" spans="17:17">
      <c r="Q31766" s="30"/>
    </row>
    <row r="31767" spans="17:17">
      <c r="Q31767" s="30"/>
    </row>
    <row r="31768" spans="17:17">
      <c r="Q31768" s="30"/>
    </row>
    <row r="31769" spans="17:17">
      <c r="Q31769" s="30"/>
    </row>
    <row r="31770" spans="17:17">
      <c r="Q31770" s="30"/>
    </row>
    <row r="31771" spans="17:17">
      <c r="Q31771" s="30"/>
    </row>
    <row r="31772" spans="17:17">
      <c r="Q31772" s="30"/>
    </row>
    <row r="31773" spans="17:17">
      <c r="Q31773" s="30"/>
    </row>
    <row r="31774" spans="17:17">
      <c r="Q31774" s="30"/>
    </row>
    <row r="31775" spans="17:17">
      <c r="Q31775" s="30"/>
    </row>
    <row r="31776" spans="17:17">
      <c r="Q31776" s="30"/>
    </row>
    <row r="31777" spans="17:17">
      <c r="Q31777" s="30"/>
    </row>
    <row r="31778" spans="17:17">
      <c r="Q31778" s="30"/>
    </row>
    <row r="31779" spans="17:17">
      <c r="Q31779" s="30"/>
    </row>
    <row r="31780" spans="17:17">
      <c r="Q31780" s="30"/>
    </row>
    <row r="31781" spans="17:17">
      <c r="Q31781" s="30"/>
    </row>
    <row r="31782" spans="17:17">
      <c r="Q31782" s="30"/>
    </row>
    <row r="31783" spans="17:17">
      <c r="Q31783" s="30"/>
    </row>
    <row r="31784" spans="17:17">
      <c r="Q31784" s="30"/>
    </row>
    <row r="31785" spans="17:17">
      <c r="Q31785" s="30"/>
    </row>
    <row r="31786" spans="17:17">
      <c r="Q31786" s="30"/>
    </row>
    <row r="31787" spans="17:17">
      <c r="Q31787" s="30"/>
    </row>
    <row r="31788" spans="17:17">
      <c r="Q31788" s="30"/>
    </row>
    <row r="31789" spans="17:17">
      <c r="Q31789" s="30"/>
    </row>
    <row r="31790" spans="17:17">
      <c r="Q31790" s="30"/>
    </row>
    <row r="31791" spans="17:17">
      <c r="Q31791" s="30"/>
    </row>
    <row r="31792" spans="17:17">
      <c r="Q31792" s="30"/>
    </row>
    <row r="31793" spans="17:17">
      <c r="Q31793" s="30"/>
    </row>
    <row r="31794" spans="17:17">
      <c r="Q31794" s="30"/>
    </row>
    <row r="31795" spans="17:17">
      <c r="Q31795" s="30"/>
    </row>
    <row r="31796" spans="17:17">
      <c r="Q31796" s="30"/>
    </row>
    <row r="31797" spans="17:17">
      <c r="Q31797" s="30"/>
    </row>
    <row r="31798" spans="17:17">
      <c r="Q31798" s="30"/>
    </row>
    <row r="31799" spans="17:17">
      <c r="Q31799" s="30"/>
    </row>
    <row r="31800" spans="17:17">
      <c r="Q31800" s="30"/>
    </row>
    <row r="31801" spans="17:17">
      <c r="Q31801" s="30"/>
    </row>
    <row r="31802" spans="17:17">
      <c r="Q31802" s="30"/>
    </row>
    <row r="31803" spans="17:17">
      <c r="Q31803" s="30"/>
    </row>
    <row r="31804" spans="17:17">
      <c r="Q31804" s="30"/>
    </row>
    <row r="31805" spans="17:17">
      <c r="Q31805" s="30"/>
    </row>
    <row r="31806" spans="17:17">
      <c r="Q31806" s="30"/>
    </row>
    <row r="31807" spans="17:17">
      <c r="Q31807" s="30"/>
    </row>
    <row r="31808" spans="17:17">
      <c r="Q31808" s="30"/>
    </row>
    <row r="31809" spans="17:17">
      <c r="Q31809" s="30"/>
    </row>
    <row r="31810" spans="17:17">
      <c r="Q31810" s="30"/>
    </row>
    <row r="31811" spans="17:17">
      <c r="Q31811" s="30"/>
    </row>
    <row r="31812" spans="17:17">
      <c r="Q31812" s="30"/>
    </row>
    <row r="31813" spans="17:17">
      <c r="Q31813" s="30"/>
    </row>
    <row r="31814" spans="17:17">
      <c r="Q31814" s="30"/>
    </row>
    <row r="31815" spans="17:17">
      <c r="Q31815" s="30"/>
    </row>
    <row r="31816" spans="17:17">
      <c r="Q31816" s="30"/>
    </row>
    <row r="31817" spans="17:17">
      <c r="Q31817" s="30"/>
    </row>
    <row r="31818" spans="17:17">
      <c r="Q31818" s="30"/>
    </row>
    <row r="31819" spans="17:17">
      <c r="Q31819" s="30"/>
    </row>
    <row r="31820" spans="17:17">
      <c r="Q31820" s="30"/>
    </row>
    <row r="31821" spans="17:17">
      <c r="Q31821" s="30"/>
    </row>
    <row r="31822" spans="17:17">
      <c r="Q31822" s="30"/>
    </row>
    <row r="31823" spans="17:17">
      <c r="Q31823" s="30"/>
    </row>
    <row r="31824" spans="17:17">
      <c r="Q31824" s="30"/>
    </row>
    <row r="31825" spans="17:17">
      <c r="Q31825" s="30"/>
    </row>
    <row r="31826" spans="17:17">
      <c r="Q31826" s="30"/>
    </row>
    <row r="31827" spans="17:17">
      <c r="Q31827" s="30"/>
    </row>
    <row r="31828" spans="17:17">
      <c r="Q31828" s="30"/>
    </row>
    <row r="31829" spans="17:17">
      <c r="Q31829" s="30"/>
    </row>
    <row r="31830" spans="17:17">
      <c r="Q31830" s="30"/>
    </row>
    <row r="31831" spans="17:17">
      <c r="Q31831" s="30"/>
    </row>
    <row r="31832" spans="17:17">
      <c r="Q31832" s="30"/>
    </row>
    <row r="31833" spans="17:17">
      <c r="Q31833" s="30"/>
    </row>
    <row r="31834" spans="17:17">
      <c r="Q31834" s="30"/>
    </row>
    <row r="31835" spans="17:17">
      <c r="Q31835" s="30"/>
    </row>
    <row r="31836" spans="17:17">
      <c r="Q31836" s="30"/>
    </row>
    <row r="31837" spans="17:17">
      <c r="Q31837" s="30"/>
    </row>
    <row r="31838" spans="17:17">
      <c r="Q31838" s="30"/>
    </row>
    <row r="31839" spans="17:17">
      <c r="Q31839" s="30"/>
    </row>
    <row r="31840" spans="17:17">
      <c r="Q31840" s="30"/>
    </row>
    <row r="31841" spans="17:17">
      <c r="Q31841" s="30"/>
    </row>
    <row r="31842" spans="17:17">
      <c r="Q31842" s="30"/>
    </row>
    <row r="31843" spans="17:17">
      <c r="Q31843" s="30"/>
    </row>
    <row r="31844" spans="17:17">
      <c r="Q31844" s="30"/>
    </row>
    <row r="31845" spans="17:17">
      <c r="Q31845" s="30"/>
    </row>
    <row r="31846" spans="17:17">
      <c r="Q31846" s="30"/>
    </row>
    <row r="31847" spans="17:17">
      <c r="Q31847" s="30"/>
    </row>
    <row r="31848" spans="17:17">
      <c r="Q31848" s="30"/>
    </row>
    <row r="31849" spans="17:17">
      <c r="Q31849" s="30"/>
    </row>
    <row r="31850" spans="17:17">
      <c r="Q31850" s="30"/>
    </row>
    <row r="31851" spans="17:17">
      <c r="Q31851" s="30"/>
    </row>
    <row r="31852" spans="17:17">
      <c r="Q31852" s="30"/>
    </row>
    <row r="31853" spans="17:17">
      <c r="Q31853" s="30"/>
    </row>
    <row r="31854" spans="17:17">
      <c r="Q31854" s="30"/>
    </row>
    <row r="31855" spans="17:17">
      <c r="Q31855" s="30"/>
    </row>
    <row r="31856" spans="17:17">
      <c r="Q31856" s="30"/>
    </row>
    <row r="31857" spans="17:17">
      <c r="Q31857" s="30"/>
    </row>
    <row r="31858" spans="17:17">
      <c r="Q31858" s="30"/>
    </row>
    <row r="31859" spans="17:17">
      <c r="Q31859" s="30"/>
    </row>
    <row r="31860" spans="17:17">
      <c r="Q31860" s="30"/>
    </row>
    <row r="31861" spans="17:17">
      <c r="Q31861" s="30"/>
    </row>
    <row r="31862" spans="17:17">
      <c r="Q31862" s="30"/>
    </row>
    <row r="31863" spans="17:17">
      <c r="Q31863" s="30"/>
    </row>
    <row r="31864" spans="17:17">
      <c r="Q31864" s="30"/>
    </row>
    <row r="31865" spans="17:17">
      <c r="Q31865" s="30"/>
    </row>
    <row r="31866" spans="17:17">
      <c r="Q31866" s="30"/>
    </row>
    <row r="31867" spans="17:17">
      <c r="Q31867" s="30"/>
    </row>
    <row r="31868" spans="17:17">
      <c r="Q31868" s="30"/>
    </row>
    <row r="31869" spans="17:17">
      <c r="Q31869" s="30"/>
    </row>
    <row r="31870" spans="17:17">
      <c r="Q31870" s="30"/>
    </row>
    <row r="31871" spans="17:17">
      <c r="Q31871" s="30"/>
    </row>
    <row r="31872" spans="17:17">
      <c r="Q31872" s="30"/>
    </row>
    <row r="31873" spans="17:17">
      <c r="Q31873" s="30"/>
    </row>
    <row r="31874" spans="17:17">
      <c r="Q31874" s="30"/>
    </row>
    <row r="31875" spans="17:17">
      <c r="Q31875" s="30"/>
    </row>
    <row r="31876" spans="17:17">
      <c r="Q31876" s="30"/>
    </row>
    <row r="31877" spans="17:17">
      <c r="Q31877" s="30"/>
    </row>
    <row r="31878" spans="17:17">
      <c r="Q31878" s="30"/>
    </row>
    <row r="31879" spans="17:17">
      <c r="Q31879" s="30"/>
    </row>
    <row r="31880" spans="17:17">
      <c r="Q31880" s="30"/>
    </row>
    <row r="31881" spans="17:17">
      <c r="Q31881" s="30"/>
    </row>
    <row r="31882" spans="17:17">
      <c r="Q31882" s="30"/>
    </row>
    <row r="31883" spans="17:17">
      <c r="Q31883" s="30"/>
    </row>
    <row r="31884" spans="17:17">
      <c r="Q31884" s="30"/>
    </row>
    <row r="31885" spans="17:17">
      <c r="Q31885" s="30"/>
    </row>
    <row r="31886" spans="17:17">
      <c r="Q31886" s="30"/>
    </row>
    <row r="31887" spans="17:17">
      <c r="Q31887" s="30"/>
    </row>
    <row r="31888" spans="17:17">
      <c r="Q31888" s="30"/>
    </row>
    <row r="31889" spans="17:17">
      <c r="Q31889" s="30"/>
    </row>
    <row r="31890" spans="17:17">
      <c r="Q31890" s="30"/>
    </row>
    <row r="31891" spans="17:17">
      <c r="Q31891" s="30"/>
    </row>
    <row r="31892" spans="17:17">
      <c r="Q31892" s="30"/>
    </row>
    <row r="31893" spans="17:17">
      <c r="Q31893" s="30"/>
    </row>
    <row r="31894" spans="17:17">
      <c r="Q31894" s="30"/>
    </row>
    <row r="31895" spans="17:17">
      <c r="Q31895" s="30"/>
    </row>
    <row r="31896" spans="17:17">
      <c r="Q31896" s="30"/>
    </row>
    <row r="31897" spans="17:17">
      <c r="Q31897" s="30"/>
    </row>
    <row r="31898" spans="17:17">
      <c r="Q31898" s="30"/>
    </row>
    <row r="31899" spans="17:17">
      <c r="Q31899" s="30"/>
    </row>
    <row r="31900" spans="17:17">
      <c r="Q31900" s="30"/>
    </row>
    <row r="31901" spans="17:17">
      <c r="Q31901" s="30"/>
    </row>
    <row r="31902" spans="17:17">
      <c r="Q31902" s="30"/>
    </row>
    <row r="31903" spans="17:17">
      <c r="Q31903" s="30"/>
    </row>
    <row r="31904" spans="17:17">
      <c r="Q31904" s="30"/>
    </row>
    <row r="31905" spans="17:17">
      <c r="Q31905" s="30"/>
    </row>
    <row r="31906" spans="17:17">
      <c r="Q31906" s="30"/>
    </row>
    <row r="31907" spans="17:17">
      <c r="Q31907" s="30"/>
    </row>
    <row r="31908" spans="17:17">
      <c r="Q31908" s="30"/>
    </row>
    <row r="31909" spans="17:17">
      <c r="Q31909" s="30"/>
    </row>
    <row r="31910" spans="17:17">
      <c r="Q31910" s="30"/>
    </row>
    <row r="31911" spans="17:17">
      <c r="Q31911" s="30"/>
    </row>
    <row r="31912" spans="17:17">
      <c r="Q31912" s="30"/>
    </row>
    <row r="31913" spans="17:17">
      <c r="Q31913" s="30"/>
    </row>
    <row r="31914" spans="17:17">
      <c r="Q31914" s="30"/>
    </row>
    <row r="31915" spans="17:17">
      <c r="Q31915" s="30"/>
    </row>
    <row r="31916" spans="17:17">
      <c r="Q31916" s="30"/>
    </row>
    <row r="31917" spans="17:17">
      <c r="Q31917" s="30"/>
    </row>
    <row r="31918" spans="17:17">
      <c r="Q31918" s="30"/>
    </row>
    <row r="31919" spans="17:17">
      <c r="Q31919" s="30"/>
    </row>
    <row r="31920" spans="17:17">
      <c r="Q31920" s="30"/>
    </row>
    <row r="31921" spans="17:17">
      <c r="Q31921" s="30"/>
    </row>
    <row r="31922" spans="17:17">
      <c r="Q31922" s="30"/>
    </row>
    <row r="31923" spans="17:17">
      <c r="Q31923" s="30"/>
    </row>
    <row r="31924" spans="17:17">
      <c r="Q31924" s="30"/>
    </row>
    <row r="31925" spans="17:17">
      <c r="Q31925" s="30"/>
    </row>
    <row r="31926" spans="17:17">
      <c r="Q31926" s="30"/>
    </row>
    <row r="31927" spans="17:17">
      <c r="Q31927" s="30"/>
    </row>
    <row r="31928" spans="17:17">
      <c r="Q31928" s="30"/>
    </row>
    <row r="31929" spans="17:17">
      <c r="Q31929" s="30"/>
    </row>
    <row r="31930" spans="17:17">
      <c r="Q31930" s="30"/>
    </row>
    <row r="31931" spans="17:17">
      <c r="Q31931" s="30"/>
    </row>
    <row r="31932" spans="17:17">
      <c r="Q31932" s="30"/>
    </row>
    <row r="31933" spans="17:17">
      <c r="Q31933" s="30"/>
    </row>
    <row r="31934" spans="17:17">
      <c r="Q31934" s="30"/>
    </row>
    <row r="31935" spans="17:17">
      <c r="Q31935" s="30"/>
    </row>
    <row r="31936" spans="17:17">
      <c r="Q31936" s="30"/>
    </row>
    <row r="31937" spans="17:17">
      <c r="Q31937" s="30"/>
    </row>
    <row r="31938" spans="17:17">
      <c r="Q31938" s="30"/>
    </row>
    <row r="31939" spans="17:17">
      <c r="Q31939" s="30"/>
    </row>
    <row r="31940" spans="17:17">
      <c r="Q31940" s="30"/>
    </row>
    <row r="31941" spans="17:17">
      <c r="Q31941" s="30"/>
    </row>
    <row r="31942" spans="17:17">
      <c r="Q31942" s="30"/>
    </row>
    <row r="31943" spans="17:17">
      <c r="Q31943" s="30"/>
    </row>
    <row r="31944" spans="17:17">
      <c r="Q31944" s="30"/>
    </row>
    <row r="31945" spans="17:17">
      <c r="Q31945" s="30"/>
    </row>
    <row r="31946" spans="17:17">
      <c r="Q31946" s="30"/>
    </row>
    <row r="31947" spans="17:17">
      <c r="Q31947" s="30"/>
    </row>
    <row r="31948" spans="17:17">
      <c r="Q31948" s="30"/>
    </row>
    <row r="31949" spans="17:17">
      <c r="Q31949" s="30"/>
    </row>
    <row r="31950" spans="17:17">
      <c r="Q31950" s="30"/>
    </row>
    <row r="31951" spans="17:17">
      <c r="Q31951" s="30"/>
    </row>
    <row r="31952" spans="17:17">
      <c r="Q31952" s="30"/>
    </row>
    <row r="31953" spans="17:17">
      <c r="Q31953" s="30"/>
    </row>
    <row r="31954" spans="17:17">
      <c r="Q31954" s="30"/>
    </row>
    <row r="31955" spans="17:17">
      <c r="Q31955" s="30"/>
    </row>
    <row r="31956" spans="17:17">
      <c r="Q31956" s="30"/>
    </row>
    <row r="31957" spans="17:17">
      <c r="Q31957" s="30"/>
    </row>
    <row r="31958" spans="17:17">
      <c r="Q31958" s="30"/>
    </row>
    <row r="31959" spans="17:17">
      <c r="Q31959" s="30"/>
    </row>
    <row r="31960" spans="17:17">
      <c r="Q31960" s="30"/>
    </row>
    <row r="31961" spans="17:17">
      <c r="Q31961" s="30"/>
    </row>
    <row r="31962" spans="17:17">
      <c r="Q31962" s="30"/>
    </row>
    <row r="31963" spans="17:17">
      <c r="Q31963" s="30"/>
    </row>
    <row r="31964" spans="17:17">
      <c r="Q31964" s="30"/>
    </row>
    <row r="31965" spans="17:17">
      <c r="Q31965" s="30"/>
    </row>
    <row r="31966" spans="17:17">
      <c r="Q31966" s="30"/>
    </row>
    <row r="31967" spans="17:17">
      <c r="Q31967" s="30"/>
    </row>
    <row r="31968" spans="17:17">
      <c r="Q31968" s="30"/>
    </row>
    <row r="31969" spans="17:17">
      <c r="Q31969" s="30"/>
    </row>
    <row r="31970" spans="17:17">
      <c r="Q31970" s="30"/>
    </row>
    <row r="31971" spans="17:17">
      <c r="Q31971" s="30"/>
    </row>
    <row r="31972" spans="17:17">
      <c r="Q31972" s="30"/>
    </row>
    <row r="31973" spans="17:17">
      <c r="Q31973" s="30"/>
    </row>
    <row r="31974" spans="17:17">
      <c r="Q31974" s="30"/>
    </row>
    <row r="31975" spans="17:17">
      <c r="Q31975" s="30"/>
    </row>
    <row r="31976" spans="17:17">
      <c r="Q31976" s="30"/>
    </row>
    <row r="31977" spans="17:17">
      <c r="Q31977" s="30"/>
    </row>
    <row r="31978" spans="17:17">
      <c r="Q31978" s="30"/>
    </row>
    <row r="31979" spans="17:17">
      <c r="Q31979" s="30"/>
    </row>
    <row r="31980" spans="17:17">
      <c r="Q31980" s="30"/>
    </row>
    <row r="31981" spans="17:17">
      <c r="Q31981" s="30"/>
    </row>
    <row r="31982" spans="17:17">
      <c r="Q31982" s="30"/>
    </row>
    <row r="31983" spans="17:17">
      <c r="Q31983" s="30"/>
    </row>
    <row r="31984" spans="17:17">
      <c r="Q31984" s="30"/>
    </row>
    <row r="31985" spans="17:17">
      <c r="Q31985" s="30"/>
    </row>
    <row r="31986" spans="17:17">
      <c r="Q31986" s="30"/>
    </row>
    <row r="31987" spans="17:17">
      <c r="Q31987" s="30"/>
    </row>
    <row r="31988" spans="17:17">
      <c r="Q31988" s="30"/>
    </row>
    <row r="31989" spans="17:17">
      <c r="Q31989" s="30"/>
    </row>
    <row r="31990" spans="17:17">
      <c r="Q31990" s="30"/>
    </row>
    <row r="31991" spans="17:17">
      <c r="Q31991" s="30"/>
    </row>
    <row r="31992" spans="17:17">
      <c r="Q31992" s="30"/>
    </row>
    <row r="31993" spans="17:17">
      <c r="Q31993" s="30"/>
    </row>
    <row r="31994" spans="17:17">
      <c r="Q31994" s="30"/>
    </row>
    <row r="31995" spans="17:17">
      <c r="Q31995" s="30"/>
    </row>
    <row r="31996" spans="17:17">
      <c r="Q31996" s="30"/>
    </row>
    <row r="31997" spans="17:17">
      <c r="Q31997" s="30"/>
    </row>
    <row r="31998" spans="17:17">
      <c r="Q31998" s="30"/>
    </row>
    <row r="31999" spans="17:17">
      <c r="Q31999" s="30"/>
    </row>
    <row r="32000" spans="17:17">
      <c r="Q32000" s="30"/>
    </row>
    <row r="32001" spans="17:17">
      <c r="Q32001" s="30"/>
    </row>
    <row r="32002" spans="17:17">
      <c r="Q32002" s="30"/>
    </row>
    <row r="32003" spans="17:17">
      <c r="Q32003" s="30"/>
    </row>
    <row r="32004" spans="17:17">
      <c r="Q32004" s="30"/>
    </row>
    <row r="32005" spans="17:17">
      <c r="Q32005" s="30"/>
    </row>
    <row r="32006" spans="17:17">
      <c r="Q32006" s="30"/>
    </row>
    <row r="32007" spans="17:17">
      <c r="Q32007" s="30"/>
    </row>
    <row r="32008" spans="17:17">
      <c r="Q32008" s="30"/>
    </row>
    <row r="32009" spans="17:17">
      <c r="Q32009" s="30"/>
    </row>
    <row r="32010" spans="17:17">
      <c r="Q32010" s="30"/>
    </row>
    <row r="32011" spans="17:17">
      <c r="Q32011" s="30"/>
    </row>
    <row r="32012" spans="17:17">
      <c r="Q32012" s="30"/>
    </row>
    <row r="32013" spans="17:17">
      <c r="Q32013" s="30"/>
    </row>
    <row r="32014" spans="17:17">
      <c r="Q32014" s="30"/>
    </row>
    <row r="32015" spans="17:17">
      <c r="Q32015" s="30"/>
    </row>
    <row r="32016" spans="17:17">
      <c r="Q32016" s="30"/>
    </row>
    <row r="32017" spans="17:17">
      <c r="Q32017" s="30"/>
    </row>
    <row r="32018" spans="17:17">
      <c r="Q32018" s="30"/>
    </row>
    <row r="32019" spans="17:17">
      <c r="Q32019" s="30"/>
    </row>
    <row r="32020" spans="17:17">
      <c r="Q32020" s="30"/>
    </row>
    <row r="32021" spans="17:17">
      <c r="Q32021" s="30"/>
    </row>
    <row r="32022" spans="17:17">
      <c r="Q32022" s="30"/>
    </row>
    <row r="32023" spans="17:17">
      <c r="Q32023" s="30"/>
    </row>
    <row r="32024" spans="17:17">
      <c r="Q32024" s="30"/>
    </row>
    <row r="32025" spans="17:17">
      <c r="Q32025" s="30"/>
    </row>
    <row r="32026" spans="17:17">
      <c r="Q32026" s="30"/>
    </row>
    <row r="32027" spans="17:17">
      <c r="Q32027" s="30"/>
    </row>
    <row r="32028" spans="17:17">
      <c r="Q32028" s="30"/>
    </row>
    <row r="32029" spans="17:17">
      <c r="Q32029" s="30"/>
    </row>
    <row r="32030" spans="17:17">
      <c r="Q32030" s="30"/>
    </row>
    <row r="32031" spans="17:17">
      <c r="Q32031" s="30"/>
    </row>
    <row r="32032" spans="17:17">
      <c r="Q32032" s="30"/>
    </row>
    <row r="32033" spans="17:17">
      <c r="Q32033" s="30"/>
    </row>
    <row r="32034" spans="17:17">
      <c r="Q32034" s="30"/>
    </row>
    <row r="32035" spans="17:17">
      <c r="Q32035" s="30"/>
    </row>
    <row r="32036" spans="17:17">
      <c r="Q32036" s="30"/>
    </row>
    <row r="32037" spans="17:17">
      <c r="Q32037" s="30"/>
    </row>
    <row r="32038" spans="17:17">
      <c r="Q32038" s="30"/>
    </row>
    <row r="32039" spans="17:17">
      <c r="Q32039" s="30"/>
    </row>
    <row r="32040" spans="17:17">
      <c r="Q32040" s="30"/>
    </row>
    <row r="32041" spans="17:17">
      <c r="Q32041" s="30"/>
    </row>
    <row r="32042" spans="17:17">
      <c r="Q32042" s="30"/>
    </row>
    <row r="32043" spans="17:17">
      <c r="Q32043" s="30"/>
    </row>
    <row r="32044" spans="17:17">
      <c r="Q32044" s="30"/>
    </row>
    <row r="32045" spans="17:17">
      <c r="Q32045" s="30"/>
    </row>
    <row r="32046" spans="17:17">
      <c r="Q32046" s="30"/>
    </row>
    <row r="32047" spans="17:17">
      <c r="Q32047" s="30"/>
    </row>
    <row r="32048" spans="17:17">
      <c r="Q32048" s="30"/>
    </row>
    <row r="32049" spans="17:17">
      <c r="Q32049" s="30"/>
    </row>
    <row r="32050" spans="17:17">
      <c r="Q32050" s="30"/>
    </row>
    <row r="32051" spans="17:17">
      <c r="Q32051" s="30"/>
    </row>
    <row r="32052" spans="17:17">
      <c r="Q32052" s="30"/>
    </row>
    <row r="32053" spans="17:17">
      <c r="Q32053" s="30"/>
    </row>
    <row r="32054" spans="17:17">
      <c r="Q32054" s="30"/>
    </row>
    <row r="32055" spans="17:17">
      <c r="Q32055" s="30"/>
    </row>
    <row r="32056" spans="17:17">
      <c r="Q32056" s="30"/>
    </row>
    <row r="32057" spans="17:17">
      <c r="Q32057" s="30"/>
    </row>
    <row r="32058" spans="17:17">
      <c r="Q32058" s="30"/>
    </row>
    <row r="32059" spans="17:17">
      <c r="Q32059" s="30"/>
    </row>
    <row r="32060" spans="17:17">
      <c r="Q32060" s="30"/>
    </row>
    <row r="32061" spans="17:17">
      <c r="Q32061" s="30"/>
    </row>
    <row r="32062" spans="17:17">
      <c r="Q32062" s="30"/>
    </row>
    <row r="32063" spans="17:17">
      <c r="Q32063" s="30"/>
    </row>
    <row r="32064" spans="17:17">
      <c r="Q32064" s="30"/>
    </row>
    <row r="32065" spans="17:17">
      <c r="Q32065" s="30"/>
    </row>
    <row r="32066" spans="17:17">
      <c r="Q32066" s="30"/>
    </row>
    <row r="32067" spans="17:17">
      <c r="Q32067" s="30"/>
    </row>
    <row r="32068" spans="17:17">
      <c r="Q32068" s="30"/>
    </row>
    <row r="32069" spans="17:17">
      <c r="Q32069" s="30"/>
    </row>
    <row r="32070" spans="17:17">
      <c r="Q32070" s="30"/>
    </row>
    <row r="32071" spans="17:17">
      <c r="Q32071" s="30"/>
    </row>
    <row r="32072" spans="17:17">
      <c r="Q32072" s="30"/>
    </row>
    <row r="32073" spans="17:17">
      <c r="Q32073" s="30"/>
    </row>
    <row r="32074" spans="17:17">
      <c r="Q32074" s="30"/>
    </row>
    <row r="32075" spans="17:17">
      <c r="Q32075" s="30"/>
    </row>
    <row r="32076" spans="17:17">
      <c r="Q32076" s="30"/>
    </row>
    <row r="32077" spans="17:17">
      <c r="Q32077" s="30"/>
    </row>
    <row r="32078" spans="17:17">
      <c r="Q32078" s="30"/>
    </row>
    <row r="32079" spans="17:17">
      <c r="Q32079" s="30"/>
    </row>
    <row r="32080" spans="17:17">
      <c r="Q32080" s="30"/>
    </row>
    <row r="32081" spans="17:17">
      <c r="Q32081" s="30"/>
    </row>
    <row r="32082" spans="17:17">
      <c r="Q32082" s="30"/>
    </row>
    <row r="32083" spans="17:17">
      <c r="Q32083" s="30"/>
    </row>
    <row r="32084" spans="17:17">
      <c r="Q32084" s="30"/>
    </row>
    <row r="32085" spans="17:17">
      <c r="Q32085" s="30"/>
    </row>
    <row r="32086" spans="17:17">
      <c r="Q32086" s="30"/>
    </row>
    <row r="32087" spans="17:17">
      <c r="Q32087" s="30"/>
    </row>
    <row r="32088" spans="17:17">
      <c r="Q32088" s="30"/>
    </row>
    <row r="32089" spans="17:17">
      <c r="Q32089" s="30"/>
    </row>
    <row r="32090" spans="17:17">
      <c r="Q32090" s="30"/>
    </row>
    <row r="32091" spans="17:17">
      <c r="Q32091" s="30"/>
    </row>
    <row r="32092" spans="17:17">
      <c r="Q32092" s="30"/>
    </row>
    <row r="32093" spans="17:17">
      <c r="Q32093" s="30"/>
    </row>
    <row r="32094" spans="17:17">
      <c r="Q32094" s="30"/>
    </row>
    <row r="32095" spans="17:17">
      <c r="Q32095" s="30"/>
    </row>
    <row r="32096" spans="17:17">
      <c r="Q32096" s="30"/>
    </row>
    <row r="32097" spans="17:17">
      <c r="Q32097" s="30"/>
    </row>
    <row r="32098" spans="17:17">
      <c r="Q32098" s="30"/>
    </row>
    <row r="32099" spans="17:17">
      <c r="Q32099" s="30"/>
    </row>
    <row r="32100" spans="17:17">
      <c r="Q32100" s="30"/>
    </row>
    <row r="32101" spans="17:17">
      <c r="Q32101" s="30"/>
    </row>
    <row r="32102" spans="17:17">
      <c r="Q32102" s="30"/>
    </row>
    <row r="32103" spans="17:17">
      <c r="Q32103" s="30"/>
    </row>
    <row r="32104" spans="17:17">
      <c r="Q32104" s="30"/>
    </row>
    <row r="32105" spans="17:17">
      <c r="Q32105" s="30"/>
    </row>
    <row r="32106" spans="17:17">
      <c r="Q32106" s="30"/>
    </row>
    <row r="32107" spans="17:17">
      <c r="Q32107" s="30"/>
    </row>
    <row r="32108" spans="17:17">
      <c r="Q32108" s="30"/>
    </row>
    <row r="32109" spans="17:17">
      <c r="Q32109" s="30"/>
    </row>
    <row r="32110" spans="17:17">
      <c r="Q32110" s="30"/>
    </row>
    <row r="32111" spans="17:17">
      <c r="Q32111" s="30"/>
    </row>
    <row r="32112" spans="17:17">
      <c r="Q32112" s="30"/>
    </row>
    <row r="32113" spans="17:17">
      <c r="Q32113" s="30"/>
    </row>
    <row r="32114" spans="17:17">
      <c r="Q32114" s="30"/>
    </row>
    <row r="32115" spans="17:17">
      <c r="Q32115" s="30"/>
    </row>
    <row r="32116" spans="17:17">
      <c r="Q32116" s="30"/>
    </row>
    <row r="32117" spans="17:17">
      <c r="Q32117" s="30"/>
    </row>
    <row r="32118" spans="17:17">
      <c r="Q32118" s="30"/>
    </row>
    <row r="32119" spans="17:17">
      <c r="Q32119" s="30"/>
    </row>
    <row r="32120" spans="17:17">
      <c r="Q32120" s="30"/>
    </row>
    <row r="32121" spans="17:17">
      <c r="Q32121" s="30"/>
    </row>
    <row r="32122" spans="17:17">
      <c r="Q32122" s="30"/>
    </row>
    <row r="32123" spans="17:17">
      <c r="Q32123" s="30"/>
    </row>
    <row r="32124" spans="17:17">
      <c r="Q32124" s="30"/>
    </row>
    <row r="32125" spans="17:17">
      <c r="Q32125" s="30"/>
    </row>
    <row r="32126" spans="17:17">
      <c r="Q32126" s="30"/>
    </row>
    <row r="32127" spans="17:17">
      <c r="Q32127" s="30"/>
    </row>
    <row r="32128" spans="17:17">
      <c r="Q32128" s="30"/>
    </row>
    <row r="32129" spans="17:17">
      <c r="Q32129" s="30"/>
    </row>
    <row r="32130" spans="17:17">
      <c r="Q32130" s="30"/>
    </row>
    <row r="32131" spans="17:17">
      <c r="Q32131" s="30"/>
    </row>
    <row r="32132" spans="17:17">
      <c r="Q32132" s="30"/>
    </row>
    <row r="32133" spans="17:17">
      <c r="Q32133" s="30"/>
    </row>
    <row r="32134" spans="17:17">
      <c r="Q32134" s="30"/>
    </row>
    <row r="32135" spans="17:17">
      <c r="Q32135" s="30"/>
    </row>
    <row r="32136" spans="17:17">
      <c r="Q32136" s="30"/>
    </row>
    <row r="32137" spans="17:17">
      <c r="Q32137" s="30"/>
    </row>
    <row r="32138" spans="17:17">
      <c r="Q32138" s="30"/>
    </row>
    <row r="32139" spans="17:17">
      <c r="Q32139" s="30"/>
    </row>
    <row r="32140" spans="17:17">
      <c r="Q32140" s="30"/>
    </row>
    <row r="32141" spans="17:17">
      <c r="Q32141" s="30"/>
    </row>
    <row r="32142" spans="17:17">
      <c r="Q32142" s="30"/>
    </row>
    <row r="32143" spans="17:17">
      <c r="Q32143" s="30"/>
    </row>
    <row r="32144" spans="17:17">
      <c r="Q32144" s="30"/>
    </row>
    <row r="32145" spans="17:17">
      <c r="Q32145" s="30"/>
    </row>
    <row r="32146" spans="17:17">
      <c r="Q32146" s="30"/>
    </row>
    <row r="32147" spans="17:17">
      <c r="Q32147" s="30"/>
    </row>
    <row r="32148" spans="17:17">
      <c r="Q32148" s="30"/>
    </row>
    <row r="32149" spans="17:17">
      <c r="Q32149" s="30"/>
    </row>
    <row r="32150" spans="17:17">
      <c r="Q32150" s="30"/>
    </row>
    <row r="32151" spans="17:17">
      <c r="Q32151" s="30"/>
    </row>
    <row r="32152" spans="17:17">
      <c r="Q32152" s="30"/>
    </row>
    <row r="32153" spans="17:17">
      <c r="Q32153" s="30"/>
    </row>
    <row r="32154" spans="17:17">
      <c r="Q32154" s="30"/>
    </row>
    <row r="32155" spans="17:17">
      <c r="Q32155" s="30"/>
    </row>
    <row r="32156" spans="17:17">
      <c r="Q32156" s="30"/>
    </row>
    <row r="32157" spans="17:17">
      <c r="Q32157" s="30"/>
    </row>
    <row r="32158" spans="17:17">
      <c r="Q32158" s="30"/>
    </row>
    <row r="32159" spans="17:17">
      <c r="Q32159" s="30"/>
    </row>
    <row r="32160" spans="17:17">
      <c r="Q32160" s="30"/>
    </row>
    <row r="32161" spans="17:17">
      <c r="Q32161" s="30"/>
    </row>
    <row r="32162" spans="17:17">
      <c r="Q32162" s="30"/>
    </row>
    <row r="32163" spans="17:17">
      <c r="Q32163" s="30"/>
    </row>
    <row r="32164" spans="17:17">
      <c r="Q32164" s="30"/>
    </row>
    <row r="32165" spans="17:17">
      <c r="Q32165" s="30"/>
    </row>
    <row r="32166" spans="17:17">
      <c r="Q32166" s="30"/>
    </row>
    <row r="32167" spans="17:17">
      <c r="Q32167" s="30"/>
    </row>
    <row r="32168" spans="17:17">
      <c r="Q32168" s="30"/>
    </row>
    <row r="32169" spans="17:17">
      <c r="Q32169" s="30"/>
    </row>
    <row r="32170" spans="17:17">
      <c r="Q32170" s="30"/>
    </row>
    <row r="32171" spans="17:17">
      <c r="Q32171" s="30"/>
    </row>
    <row r="32172" spans="17:17">
      <c r="Q32172" s="30"/>
    </row>
    <row r="32173" spans="17:17">
      <c r="Q32173" s="30"/>
    </row>
    <row r="32174" spans="17:17">
      <c r="Q32174" s="30"/>
    </row>
    <row r="32175" spans="17:17">
      <c r="Q32175" s="30"/>
    </row>
    <row r="32176" spans="17:17">
      <c r="Q32176" s="30"/>
    </row>
    <row r="32177" spans="17:17">
      <c r="Q32177" s="30"/>
    </row>
    <row r="32178" spans="17:17">
      <c r="Q32178" s="30"/>
    </row>
    <row r="32179" spans="17:17">
      <c r="Q32179" s="30"/>
    </row>
    <row r="32180" spans="17:17">
      <c r="Q32180" s="30"/>
    </row>
    <row r="32181" spans="17:17">
      <c r="Q32181" s="30"/>
    </row>
    <row r="32182" spans="17:17">
      <c r="Q32182" s="30"/>
    </row>
    <row r="32183" spans="17:17">
      <c r="Q32183" s="30"/>
    </row>
    <row r="32184" spans="17:17">
      <c r="Q32184" s="30"/>
    </row>
    <row r="32185" spans="17:17">
      <c r="Q32185" s="30"/>
    </row>
    <row r="32186" spans="17:17">
      <c r="Q32186" s="30"/>
    </row>
    <row r="32187" spans="17:17">
      <c r="Q32187" s="30"/>
    </row>
    <row r="32188" spans="17:17">
      <c r="Q32188" s="30"/>
    </row>
    <row r="32189" spans="17:17">
      <c r="Q32189" s="30"/>
    </row>
    <row r="32190" spans="17:17">
      <c r="Q32190" s="30"/>
    </row>
    <row r="32191" spans="17:17">
      <c r="Q32191" s="30"/>
    </row>
    <row r="32192" spans="17:17">
      <c r="Q32192" s="30"/>
    </row>
    <row r="32193" spans="17:17">
      <c r="Q32193" s="30"/>
    </row>
    <row r="32194" spans="17:17">
      <c r="Q32194" s="30"/>
    </row>
    <row r="32195" spans="17:17">
      <c r="Q32195" s="30"/>
    </row>
    <row r="32196" spans="17:17">
      <c r="Q32196" s="30"/>
    </row>
    <row r="32197" spans="17:17">
      <c r="Q32197" s="30"/>
    </row>
    <row r="32198" spans="17:17">
      <c r="Q32198" s="30"/>
    </row>
    <row r="32199" spans="17:17">
      <c r="Q32199" s="30"/>
    </row>
    <row r="32200" spans="17:17">
      <c r="Q32200" s="30"/>
    </row>
    <row r="32201" spans="17:17">
      <c r="Q32201" s="30"/>
    </row>
    <row r="32202" spans="17:17">
      <c r="Q32202" s="30"/>
    </row>
    <row r="32203" spans="17:17">
      <c r="Q32203" s="30"/>
    </row>
    <row r="32204" spans="17:17">
      <c r="Q32204" s="30"/>
    </row>
    <row r="32205" spans="17:17">
      <c r="Q32205" s="30"/>
    </row>
    <row r="32206" spans="17:17">
      <c r="Q32206" s="30"/>
    </row>
    <row r="32207" spans="17:17">
      <c r="Q32207" s="30"/>
    </row>
    <row r="32208" spans="17:17">
      <c r="Q32208" s="30"/>
    </row>
    <row r="32209" spans="17:17">
      <c r="Q32209" s="30"/>
    </row>
    <row r="32210" spans="17:17">
      <c r="Q32210" s="30"/>
    </row>
    <row r="32211" spans="17:17">
      <c r="Q32211" s="30"/>
    </row>
    <row r="32212" spans="17:17">
      <c r="Q32212" s="30"/>
    </row>
    <row r="32213" spans="17:17">
      <c r="Q32213" s="30"/>
    </row>
    <row r="32214" spans="17:17">
      <c r="Q32214" s="30"/>
    </row>
    <row r="32215" spans="17:17">
      <c r="Q32215" s="30"/>
    </row>
    <row r="32216" spans="17:17">
      <c r="Q32216" s="30"/>
    </row>
    <row r="32217" spans="17:17">
      <c r="Q32217" s="30"/>
    </row>
    <row r="32218" spans="17:17">
      <c r="Q32218" s="30"/>
    </row>
    <row r="32219" spans="17:17">
      <c r="Q32219" s="30"/>
    </row>
    <row r="32220" spans="17:17">
      <c r="Q32220" s="30"/>
    </row>
    <row r="32221" spans="17:17">
      <c r="Q32221" s="30"/>
    </row>
    <row r="32222" spans="17:17">
      <c r="Q32222" s="30"/>
    </row>
    <row r="32223" spans="17:17">
      <c r="Q32223" s="30"/>
    </row>
    <row r="32224" spans="17:17">
      <c r="Q32224" s="30"/>
    </row>
    <row r="32225" spans="17:17">
      <c r="Q32225" s="30"/>
    </row>
    <row r="32226" spans="17:17">
      <c r="Q32226" s="30"/>
    </row>
    <row r="32227" spans="17:17">
      <c r="Q32227" s="30"/>
    </row>
    <row r="32228" spans="17:17">
      <c r="Q32228" s="30"/>
    </row>
    <row r="32229" spans="17:17">
      <c r="Q32229" s="30"/>
    </row>
    <row r="32230" spans="17:17">
      <c r="Q32230" s="30"/>
    </row>
    <row r="32231" spans="17:17">
      <c r="Q32231" s="30"/>
    </row>
    <row r="32232" spans="17:17">
      <c r="Q32232" s="30"/>
    </row>
    <row r="32233" spans="17:17">
      <c r="Q32233" s="30"/>
    </row>
    <row r="32234" spans="17:17">
      <c r="Q32234" s="30"/>
    </row>
    <row r="32235" spans="17:17">
      <c r="Q32235" s="30"/>
    </row>
    <row r="32236" spans="17:17">
      <c r="Q32236" s="30"/>
    </row>
    <row r="32237" spans="17:17">
      <c r="Q32237" s="30"/>
    </row>
    <row r="32238" spans="17:17">
      <c r="Q32238" s="30"/>
    </row>
    <row r="32239" spans="17:17">
      <c r="Q32239" s="30"/>
    </row>
    <row r="32240" spans="17:17">
      <c r="Q32240" s="30"/>
    </row>
    <row r="32241" spans="17:17">
      <c r="Q32241" s="30"/>
    </row>
    <row r="32242" spans="17:17">
      <c r="Q32242" s="30"/>
    </row>
    <row r="32243" spans="17:17">
      <c r="Q32243" s="30"/>
    </row>
    <row r="32244" spans="17:17">
      <c r="Q32244" s="30"/>
    </row>
    <row r="32245" spans="17:17">
      <c r="Q32245" s="30"/>
    </row>
    <row r="32246" spans="17:17">
      <c r="Q32246" s="30"/>
    </row>
    <row r="32247" spans="17:17">
      <c r="Q32247" s="30"/>
    </row>
    <row r="32248" spans="17:17">
      <c r="Q32248" s="30"/>
    </row>
    <row r="32249" spans="17:17">
      <c r="Q32249" s="30"/>
    </row>
    <row r="32250" spans="17:17">
      <c r="Q32250" s="30"/>
    </row>
    <row r="32251" spans="17:17">
      <c r="Q32251" s="30"/>
    </row>
    <row r="32252" spans="17:17">
      <c r="Q32252" s="30"/>
    </row>
    <row r="32253" spans="17:17">
      <c r="Q32253" s="30"/>
    </row>
    <row r="32254" spans="17:17">
      <c r="Q32254" s="30"/>
    </row>
    <row r="32255" spans="17:17">
      <c r="Q32255" s="30"/>
    </row>
    <row r="32256" spans="17:17">
      <c r="Q32256" s="30"/>
    </row>
    <row r="32257" spans="17:17">
      <c r="Q32257" s="30"/>
    </row>
    <row r="32258" spans="17:17">
      <c r="Q32258" s="30"/>
    </row>
    <row r="32259" spans="17:17">
      <c r="Q32259" s="30"/>
    </row>
    <row r="32260" spans="17:17">
      <c r="Q32260" s="30"/>
    </row>
    <row r="32261" spans="17:17">
      <c r="Q32261" s="30"/>
    </row>
    <row r="32262" spans="17:17">
      <c r="Q32262" s="30"/>
    </row>
    <row r="32263" spans="17:17">
      <c r="Q32263" s="30"/>
    </row>
    <row r="32264" spans="17:17">
      <c r="Q32264" s="30"/>
    </row>
    <row r="32265" spans="17:17">
      <c r="Q32265" s="30"/>
    </row>
    <row r="32266" spans="17:17">
      <c r="Q32266" s="30"/>
    </row>
    <row r="32267" spans="17:17">
      <c r="Q32267" s="30"/>
    </row>
    <row r="32268" spans="17:17">
      <c r="Q32268" s="30"/>
    </row>
    <row r="32269" spans="17:17">
      <c r="Q32269" s="30"/>
    </row>
    <row r="32270" spans="17:17">
      <c r="Q32270" s="30"/>
    </row>
    <row r="32271" spans="17:17">
      <c r="Q32271" s="30"/>
    </row>
    <row r="32272" spans="17:17">
      <c r="Q32272" s="30"/>
    </row>
    <row r="32273" spans="17:17">
      <c r="Q32273" s="30"/>
    </row>
    <row r="32274" spans="17:17">
      <c r="Q32274" s="30"/>
    </row>
    <row r="32275" spans="17:17">
      <c r="Q32275" s="30"/>
    </row>
    <row r="32276" spans="17:17">
      <c r="Q32276" s="30"/>
    </row>
    <row r="32277" spans="17:17">
      <c r="Q32277" s="30"/>
    </row>
    <row r="32278" spans="17:17">
      <c r="Q32278" s="30"/>
    </row>
    <row r="32279" spans="17:17">
      <c r="Q32279" s="30"/>
    </row>
    <row r="32280" spans="17:17">
      <c r="Q32280" s="30"/>
    </row>
    <row r="32281" spans="17:17">
      <c r="Q32281" s="30"/>
    </row>
    <row r="32282" spans="17:17">
      <c r="Q32282" s="30"/>
    </row>
    <row r="32283" spans="17:17">
      <c r="Q32283" s="30"/>
    </row>
    <row r="32284" spans="17:17">
      <c r="Q32284" s="30"/>
    </row>
    <row r="32285" spans="17:17">
      <c r="Q32285" s="30"/>
    </row>
    <row r="32286" spans="17:17">
      <c r="Q32286" s="30"/>
    </row>
    <row r="32287" spans="17:17">
      <c r="Q32287" s="30"/>
    </row>
    <row r="32288" spans="17:17">
      <c r="Q32288" s="30"/>
    </row>
    <row r="32289" spans="17:17">
      <c r="Q32289" s="30"/>
    </row>
    <row r="32290" spans="17:17">
      <c r="Q32290" s="30"/>
    </row>
    <row r="32291" spans="17:17">
      <c r="Q32291" s="30"/>
    </row>
    <row r="32292" spans="17:17">
      <c r="Q32292" s="30"/>
    </row>
    <row r="32293" spans="17:17">
      <c r="Q32293" s="30"/>
    </row>
    <row r="32294" spans="17:17">
      <c r="Q32294" s="30"/>
    </row>
    <row r="32295" spans="17:17">
      <c r="Q32295" s="30"/>
    </row>
    <row r="32296" spans="17:17">
      <c r="Q32296" s="30"/>
    </row>
    <row r="32297" spans="17:17">
      <c r="Q32297" s="30"/>
    </row>
    <row r="32298" spans="17:17">
      <c r="Q32298" s="30"/>
    </row>
    <row r="32299" spans="17:17">
      <c r="Q32299" s="30"/>
    </row>
    <row r="32300" spans="17:17">
      <c r="Q32300" s="30"/>
    </row>
    <row r="32301" spans="17:17">
      <c r="Q32301" s="30"/>
    </row>
    <row r="32302" spans="17:17">
      <c r="Q32302" s="30"/>
    </row>
    <row r="32303" spans="17:17">
      <c r="Q32303" s="30"/>
    </row>
    <row r="32304" spans="17:17">
      <c r="Q32304" s="30"/>
    </row>
    <row r="32305" spans="17:17">
      <c r="Q32305" s="30"/>
    </row>
    <row r="32306" spans="17:17">
      <c r="Q32306" s="30"/>
    </row>
    <row r="32307" spans="17:17">
      <c r="Q32307" s="30"/>
    </row>
    <row r="32308" spans="17:17">
      <c r="Q32308" s="30"/>
    </row>
    <row r="32309" spans="17:17">
      <c r="Q32309" s="30"/>
    </row>
    <row r="32310" spans="17:17">
      <c r="Q32310" s="30"/>
    </row>
    <row r="32311" spans="17:17">
      <c r="Q32311" s="30"/>
    </row>
    <row r="32312" spans="17:17">
      <c r="Q32312" s="30"/>
    </row>
    <row r="32313" spans="17:17">
      <c r="Q32313" s="30"/>
    </row>
    <row r="32314" spans="17:17">
      <c r="Q32314" s="30"/>
    </row>
    <row r="32315" spans="17:17">
      <c r="Q32315" s="30"/>
    </row>
    <row r="32316" spans="17:17">
      <c r="Q32316" s="30"/>
    </row>
    <row r="32317" spans="17:17">
      <c r="Q32317" s="30"/>
    </row>
    <row r="32318" spans="17:17">
      <c r="Q32318" s="30"/>
    </row>
    <row r="32319" spans="17:17">
      <c r="Q32319" s="30"/>
    </row>
    <row r="32320" spans="17:17">
      <c r="Q32320" s="30"/>
    </row>
    <row r="32321" spans="17:17">
      <c r="Q32321" s="30"/>
    </row>
    <row r="32322" spans="17:17">
      <c r="Q32322" s="30"/>
    </row>
    <row r="32323" spans="17:17">
      <c r="Q32323" s="30"/>
    </row>
    <row r="32324" spans="17:17">
      <c r="Q32324" s="30"/>
    </row>
    <row r="32325" spans="17:17">
      <c r="Q32325" s="30"/>
    </row>
    <row r="32326" spans="17:17">
      <c r="Q32326" s="30"/>
    </row>
    <row r="32327" spans="17:17">
      <c r="Q32327" s="30"/>
    </row>
    <row r="32328" spans="17:17">
      <c r="Q32328" s="30"/>
    </row>
    <row r="32329" spans="17:17">
      <c r="Q32329" s="30"/>
    </row>
    <row r="32330" spans="17:17">
      <c r="Q32330" s="30"/>
    </row>
    <row r="32331" spans="17:17">
      <c r="Q32331" s="30"/>
    </row>
    <row r="32332" spans="17:17">
      <c r="Q32332" s="30"/>
    </row>
    <row r="32333" spans="17:17">
      <c r="Q32333" s="30"/>
    </row>
    <row r="32334" spans="17:17">
      <c r="Q32334" s="30"/>
    </row>
    <row r="32335" spans="17:17">
      <c r="Q32335" s="30"/>
    </row>
    <row r="32336" spans="17:17">
      <c r="Q32336" s="30"/>
    </row>
    <row r="32337" spans="17:17">
      <c r="Q32337" s="30"/>
    </row>
    <row r="32338" spans="17:17">
      <c r="Q32338" s="30"/>
    </row>
    <row r="32339" spans="17:17">
      <c r="Q32339" s="30"/>
    </row>
    <row r="32340" spans="17:17">
      <c r="Q32340" s="30"/>
    </row>
    <row r="32341" spans="17:17">
      <c r="Q32341" s="30"/>
    </row>
    <row r="32342" spans="17:17">
      <c r="Q32342" s="30"/>
    </row>
    <row r="32343" spans="17:17">
      <c r="Q32343" s="30"/>
    </row>
    <row r="32344" spans="17:17">
      <c r="Q32344" s="30"/>
    </row>
    <row r="32345" spans="17:17">
      <c r="Q32345" s="30"/>
    </row>
    <row r="32346" spans="17:17">
      <c r="Q32346" s="30"/>
    </row>
    <row r="32347" spans="17:17">
      <c r="Q32347" s="30"/>
    </row>
    <row r="32348" spans="17:17">
      <c r="Q32348" s="30"/>
    </row>
    <row r="32349" spans="17:17">
      <c r="Q32349" s="30"/>
    </row>
    <row r="32350" spans="17:17">
      <c r="Q32350" s="30"/>
    </row>
    <row r="32351" spans="17:17">
      <c r="Q32351" s="30"/>
    </row>
    <row r="32352" spans="17:17">
      <c r="Q32352" s="30"/>
    </row>
    <row r="32353" spans="17:17">
      <c r="Q32353" s="30"/>
    </row>
    <row r="32354" spans="17:17">
      <c r="Q32354" s="30"/>
    </row>
    <row r="32355" spans="17:17">
      <c r="Q32355" s="30"/>
    </row>
    <row r="32356" spans="17:17">
      <c r="Q32356" s="30"/>
    </row>
    <row r="32357" spans="17:17">
      <c r="Q32357" s="30"/>
    </row>
    <row r="32358" spans="17:17">
      <c r="Q32358" s="30"/>
    </row>
    <row r="32359" spans="17:17">
      <c r="Q32359" s="30"/>
    </row>
    <row r="32360" spans="17:17">
      <c r="Q32360" s="30"/>
    </row>
    <row r="32361" spans="17:17">
      <c r="Q32361" s="30"/>
    </row>
    <row r="32362" spans="17:17">
      <c r="Q32362" s="30"/>
    </row>
    <row r="32363" spans="17:17">
      <c r="Q32363" s="30"/>
    </row>
    <row r="32364" spans="17:17">
      <c r="Q32364" s="30"/>
    </row>
    <row r="32365" spans="17:17">
      <c r="Q32365" s="30"/>
    </row>
    <row r="32366" spans="17:17">
      <c r="Q32366" s="30"/>
    </row>
    <row r="32367" spans="17:17">
      <c r="Q32367" s="30"/>
    </row>
    <row r="32368" spans="17:17">
      <c r="Q32368" s="30"/>
    </row>
    <row r="32369" spans="17:17">
      <c r="Q32369" s="30"/>
    </row>
    <row r="32370" spans="17:17">
      <c r="Q32370" s="30"/>
    </row>
    <row r="32371" spans="17:17">
      <c r="Q32371" s="30"/>
    </row>
    <row r="32372" spans="17:17">
      <c r="Q32372" s="30"/>
    </row>
    <row r="32373" spans="17:17">
      <c r="Q32373" s="30"/>
    </row>
    <row r="32374" spans="17:17">
      <c r="Q32374" s="30"/>
    </row>
    <row r="32375" spans="17:17">
      <c r="Q32375" s="30"/>
    </row>
    <row r="32376" spans="17:17">
      <c r="Q32376" s="30"/>
    </row>
    <row r="32377" spans="17:17">
      <c r="Q32377" s="30"/>
    </row>
    <row r="32378" spans="17:17">
      <c r="Q32378" s="30"/>
    </row>
    <row r="32379" spans="17:17">
      <c r="Q32379" s="30"/>
    </row>
    <row r="32380" spans="17:17">
      <c r="Q32380" s="30"/>
    </row>
    <row r="32381" spans="17:17">
      <c r="Q32381" s="30"/>
    </row>
    <row r="32382" spans="17:17">
      <c r="Q32382" s="30"/>
    </row>
    <row r="32383" spans="17:17">
      <c r="Q32383" s="30"/>
    </row>
    <row r="32384" spans="17:17">
      <c r="Q32384" s="30"/>
    </row>
    <row r="32385" spans="17:17">
      <c r="Q32385" s="30"/>
    </row>
    <row r="32386" spans="17:17">
      <c r="Q32386" s="30"/>
    </row>
    <row r="32387" spans="17:17">
      <c r="Q32387" s="30"/>
    </row>
    <row r="32388" spans="17:17">
      <c r="Q32388" s="30"/>
    </row>
    <row r="32389" spans="17:17">
      <c r="Q32389" s="30"/>
    </row>
    <row r="32390" spans="17:17">
      <c r="Q32390" s="30"/>
    </row>
    <row r="32391" spans="17:17">
      <c r="Q32391" s="30"/>
    </row>
    <row r="32392" spans="17:17">
      <c r="Q32392" s="30"/>
    </row>
    <row r="32393" spans="17:17">
      <c r="Q32393" s="30"/>
    </row>
    <row r="32394" spans="17:17">
      <c r="Q32394" s="30"/>
    </row>
    <row r="32395" spans="17:17">
      <c r="Q32395" s="30"/>
    </row>
    <row r="32396" spans="17:17">
      <c r="Q32396" s="30"/>
    </row>
    <row r="32397" spans="17:17">
      <c r="Q32397" s="30"/>
    </row>
    <row r="32398" spans="17:17">
      <c r="Q32398" s="30"/>
    </row>
    <row r="32399" spans="17:17">
      <c r="Q32399" s="30"/>
    </row>
    <row r="32400" spans="17:17">
      <c r="Q32400" s="30"/>
    </row>
    <row r="32401" spans="17:17">
      <c r="Q32401" s="30"/>
    </row>
    <row r="32402" spans="17:17">
      <c r="Q32402" s="30"/>
    </row>
    <row r="32403" spans="17:17">
      <c r="Q32403" s="30"/>
    </row>
    <row r="32404" spans="17:17">
      <c r="Q32404" s="30"/>
    </row>
    <row r="32405" spans="17:17">
      <c r="Q32405" s="30"/>
    </row>
    <row r="32406" spans="17:17">
      <c r="Q32406" s="30"/>
    </row>
    <row r="32407" spans="17:17">
      <c r="Q32407" s="30"/>
    </row>
    <row r="32408" spans="17:17">
      <c r="Q32408" s="30"/>
    </row>
    <row r="32409" spans="17:17">
      <c r="Q32409" s="30"/>
    </row>
    <row r="32410" spans="17:17">
      <c r="Q32410" s="30"/>
    </row>
    <row r="32411" spans="17:17">
      <c r="Q32411" s="30"/>
    </row>
    <row r="32412" spans="17:17">
      <c r="Q32412" s="30"/>
    </row>
    <row r="32413" spans="17:17">
      <c r="Q32413" s="30"/>
    </row>
    <row r="32414" spans="17:17">
      <c r="Q32414" s="30"/>
    </row>
    <row r="32415" spans="17:17">
      <c r="Q32415" s="30"/>
    </row>
    <row r="32416" spans="17:17">
      <c r="Q32416" s="30"/>
    </row>
    <row r="32417" spans="17:17">
      <c r="Q32417" s="30"/>
    </row>
    <row r="32418" spans="17:17">
      <c r="Q32418" s="30"/>
    </row>
    <row r="32419" spans="17:17">
      <c r="Q32419" s="30"/>
    </row>
    <row r="32420" spans="17:17">
      <c r="Q32420" s="30"/>
    </row>
    <row r="32421" spans="17:17">
      <c r="Q32421" s="30"/>
    </row>
    <row r="32422" spans="17:17">
      <c r="Q32422" s="30"/>
    </row>
    <row r="32423" spans="17:17">
      <c r="Q32423" s="30"/>
    </row>
    <row r="32424" spans="17:17">
      <c r="Q32424" s="30"/>
    </row>
    <row r="32425" spans="17:17">
      <c r="Q32425" s="30"/>
    </row>
    <row r="32426" spans="17:17">
      <c r="Q32426" s="30"/>
    </row>
    <row r="32427" spans="17:17">
      <c r="Q32427" s="30"/>
    </row>
    <row r="32428" spans="17:17">
      <c r="Q32428" s="30"/>
    </row>
    <row r="32429" spans="17:17">
      <c r="Q32429" s="30"/>
    </row>
    <row r="32430" spans="17:17">
      <c r="Q32430" s="30"/>
    </row>
    <row r="32431" spans="17:17">
      <c r="Q32431" s="30"/>
    </row>
    <row r="32432" spans="17:17">
      <c r="Q32432" s="30"/>
    </row>
    <row r="32433" spans="17:17">
      <c r="Q32433" s="30"/>
    </row>
    <row r="32434" spans="17:17">
      <c r="Q32434" s="30"/>
    </row>
    <row r="32435" spans="17:17">
      <c r="Q32435" s="30"/>
    </row>
    <row r="32436" spans="17:17">
      <c r="Q32436" s="30"/>
    </row>
    <row r="32437" spans="17:17">
      <c r="Q32437" s="30"/>
    </row>
    <row r="32438" spans="17:17">
      <c r="Q32438" s="30"/>
    </row>
    <row r="32439" spans="17:17">
      <c r="Q32439" s="30"/>
    </row>
    <row r="32440" spans="17:17">
      <c r="Q32440" s="30"/>
    </row>
    <row r="32441" spans="17:17">
      <c r="Q32441" s="30"/>
    </row>
    <row r="32442" spans="17:17">
      <c r="Q32442" s="30"/>
    </row>
    <row r="32443" spans="17:17">
      <c r="Q32443" s="30"/>
    </row>
    <row r="32444" spans="17:17">
      <c r="Q32444" s="30"/>
    </row>
    <row r="32445" spans="17:17">
      <c r="Q32445" s="30"/>
    </row>
    <row r="32446" spans="17:17">
      <c r="Q32446" s="30"/>
    </row>
    <row r="32447" spans="17:17">
      <c r="Q32447" s="30"/>
    </row>
    <row r="32448" spans="17:17">
      <c r="Q32448" s="30"/>
    </row>
    <row r="32449" spans="17:17">
      <c r="Q32449" s="30"/>
    </row>
    <row r="32450" spans="17:17">
      <c r="Q32450" s="30"/>
    </row>
    <row r="32451" spans="17:17">
      <c r="Q32451" s="30"/>
    </row>
    <row r="32452" spans="17:17">
      <c r="Q32452" s="30"/>
    </row>
    <row r="32453" spans="17:17">
      <c r="Q32453" s="30"/>
    </row>
    <row r="32454" spans="17:17">
      <c r="Q32454" s="30"/>
    </row>
    <row r="32455" spans="17:17">
      <c r="Q32455" s="30"/>
    </row>
    <row r="32456" spans="17:17">
      <c r="Q32456" s="30"/>
    </row>
    <row r="32457" spans="17:17">
      <c r="Q32457" s="30"/>
    </row>
    <row r="32458" spans="17:17">
      <c r="Q32458" s="30"/>
    </row>
    <row r="32459" spans="17:17">
      <c r="Q32459" s="30"/>
    </row>
    <row r="32460" spans="17:17">
      <c r="Q32460" s="30"/>
    </row>
    <row r="32461" spans="17:17">
      <c r="Q32461" s="30"/>
    </row>
    <row r="32462" spans="17:17">
      <c r="Q32462" s="30"/>
    </row>
    <row r="32463" spans="17:17">
      <c r="Q32463" s="30"/>
    </row>
    <row r="32464" spans="17:17">
      <c r="Q32464" s="30"/>
    </row>
    <row r="32465" spans="17:17">
      <c r="Q32465" s="30"/>
    </row>
    <row r="32466" spans="17:17">
      <c r="Q32466" s="30"/>
    </row>
    <row r="32467" spans="17:17">
      <c r="Q32467" s="30"/>
    </row>
    <row r="32468" spans="17:17">
      <c r="Q32468" s="30"/>
    </row>
    <row r="32469" spans="17:17">
      <c r="Q32469" s="30"/>
    </row>
    <row r="32470" spans="17:17">
      <c r="Q32470" s="30"/>
    </row>
    <row r="32471" spans="17:17">
      <c r="Q32471" s="30"/>
    </row>
    <row r="32472" spans="17:17">
      <c r="Q32472" s="30"/>
    </row>
    <row r="32473" spans="17:17">
      <c r="Q32473" s="30"/>
    </row>
    <row r="32474" spans="17:17">
      <c r="Q32474" s="30"/>
    </row>
    <row r="32475" spans="17:17">
      <c r="Q32475" s="30"/>
    </row>
    <row r="32476" spans="17:17">
      <c r="Q32476" s="30"/>
    </row>
    <row r="32477" spans="17:17">
      <c r="Q32477" s="30"/>
    </row>
    <row r="32478" spans="17:17">
      <c r="Q32478" s="30"/>
    </row>
    <row r="32479" spans="17:17">
      <c r="Q32479" s="30"/>
    </row>
    <row r="32480" spans="17:17">
      <c r="Q32480" s="30"/>
    </row>
    <row r="32481" spans="17:17">
      <c r="Q32481" s="30"/>
    </row>
    <row r="32482" spans="17:17">
      <c r="Q32482" s="30"/>
    </row>
    <row r="32483" spans="17:17">
      <c r="Q32483" s="30"/>
    </row>
    <row r="32484" spans="17:17">
      <c r="Q32484" s="30"/>
    </row>
    <row r="32485" spans="17:17">
      <c r="Q32485" s="30"/>
    </row>
    <row r="32486" spans="17:17">
      <c r="Q32486" s="30"/>
    </row>
    <row r="32487" spans="17:17">
      <c r="Q32487" s="30"/>
    </row>
    <row r="32488" spans="17:17">
      <c r="Q32488" s="30"/>
    </row>
    <row r="32489" spans="17:17">
      <c r="Q32489" s="30"/>
    </row>
    <row r="32490" spans="17:17">
      <c r="Q32490" s="30"/>
    </row>
    <row r="32491" spans="17:17">
      <c r="Q32491" s="30"/>
    </row>
    <row r="32492" spans="17:17">
      <c r="Q32492" s="30"/>
    </row>
    <row r="32493" spans="17:17">
      <c r="Q32493" s="30"/>
    </row>
    <row r="32494" spans="17:17">
      <c r="Q32494" s="30"/>
    </row>
    <row r="32495" spans="17:17">
      <c r="Q32495" s="30"/>
    </row>
    <row r="32496" spans="17:17">
      <c r="Q32496" s="30"/>
    </row>
    <row r="32497" spans="17:17">
      <c r="Q32497" s="30"/>
    </row>
    <row r="32498" spans="17:17">
      <c r="Q32498" s="30"/>
    </row>
    <row r="32499" spans="17:17">
      <c r="Q32499" s="30"/>
    </row>
    <row r="32500" spans="17:17">
      <c r="Q32500" s="30"/>
    </row>
    <row r="32501" spans="17:17">
      <c r="Q32501" s="30"/>
    </row>
    <row r="32502" spans="17:17">
      <c r="Q32502" s="30"/>
    </row>
    <row r="32503" spans="17:17">
      <c r="Q32503" s="30"/>
    </row>
    <row r="32504" spans="17:17">
      <c r="Q32504" s="30"/>
    </row>
    <row r="32505" spans="17:17">
      <c r="Q32505" s="30"/>
    </row>
    <row r="32506" spans="17:17">
      <c r="Q32506" s="30"/>
    </row>
    <row r="32507" spans="17:17">
      <c r="Q32507" s="30"/>
    </row>
    <row r="32508" spans="17:17">
      <c r="Q32508" s="30"/>
    </row>
    <row r="32509" spans="17:17">
      <c r="Q32509" s="30"/>
    </row>
    <row r="32510" spans="17:17">
      <c r="Q32510" s="30"/>
    </row>
    <row r="32511" spans="17:17">
      <c r="Q32511" s="30"/>
    </row>
    <row r="32512" spans="17:17">
      <c r="Q32512" s="30"/>
    </row>
    <row r="32513" spans="17:17">
      <c r="Q32513" s="30"/>
    </row>
    <row r="32514" spans="17:17">
      <c r="Q32514" s="30"/>
    </row>
    <row r="32515" spans="17:17">
      <c r="Q32515" s="30"/>
    </row>
    <row r="32516" spans="17:17">
      <c r="Q32516" s="30"/>
    </row>
    <row r="32517" spans="17:17">
      <c r="Q32517" s="30"/>
    </row>
    <row r="32518" spans="17:17">
      <c r="Q32518" s="30"/>
    </row>
    <row r="32519" spans="17:17">
      <c r="Q32519" s="30"/>
    </row>
    <row r="32520" spans="17:17">
      <c r="Q32520" s="30"/>
    </row>
    <row r="32521" spans="17:17">
      <c r="Q32521" s="30"/>
    </row>
    <row r="32522" spans="17:17">
      <c r="Q32522" s="30"/>
    </row>
    <row r="32523" spans="17:17">
      <c r="Q32523" s="30"/>
    </row>
    <row r="32524" spans="17:17">
      <c r="Q32524" s="30"/>
    </row>
    <row r="32525" spans="17:17">
      <c r="Q32525" s="30"/>
    </row>
    <row r="32526" spans="17:17">
      <c r="Q32526" s="30"/>
    </row>
    <row r="32527" spans="17:17">
      <c r="Q32527" s="30"/>
    </row>
    <row r="32528" spans="17:17">
      <c r="Q32528" s="30"/>
    </row>
    <row r="32529" spans="17:17">
      <c r="Q32529" s="30"/>
    </row>
    <row r="32530" spans="17:17">
      <c r="Q32530" s="30"/>
    </row>
    <row r="32531" spans="17:17">
      <c r="Q32531" s="30"/>
    </row>
    <row r="32532" spans="17:17">
      <c r="Q32532" s="30"/>
    </row>
    <row r="32533" spans="17:17">
      <c r="Q32533" s="30"/>
    </row>
    <row r="32534" spans="17:17">
      <c r="Q32534" s="30"/>
    </row>
    <row r="32535" spans="17:17">
      <c r="Q32535" s="30"/>
    </row>
    <row r="32536" spans="17:17">
      <c r="Q32536" s="30"/>
    </row>
    <row r="32537" spans="17:17">
      <c r="Q32537" s="30"/>
    </row>
    <row r="32538" spans="17:17">
      <c r="Q32538" s="30"/>
    </row>
    <row r="32539" spans="17:17">
      <c r="Q32539" s="30"/>
    </row>
    <row r="32540" spans="17:17">
      <c r="Q32540" s="30"/>
    </row>
    <row r="32541" spans="17:17">
      <c r="Q32541" s="30"/>
    </row>
    <row r="32542" spans="17:17">
      <c r="Q32542" s="30"/>
    </row>
    <row r="32543" spans="17:17">
      <c r="Q32543" s="30"/>
    </row>
    <row r="32544" spans="17:17">
      <c r="Q32544" s="30"/>
    </row>
    <row r="32545" spans="17:17">
      <c r="Q32545" s="30"/>
    </row>
    <row r="32546" spans="17:17">
      <c r="Q32546" s="30"/>
    </row>
    <row r="32547" spans="17:17">
      <c r="Q32547" s="30"/>
    </row>
    <row r="32548" spans="17:17">
      <c r="Q32548" s="30"/>
    </row>
    <row r="32549" spans="17:17">
      <c r="Q32549" s="30"/>
    </row>
    <row r="32550" spans="17:17">
      <c r="Q32550" s="30"/>
    </row>
    <row r="32551" spans="17:17">
      <c r="Q32551" s="30"/>
    </row>
    <row r="32552" spans="17:17">
      <c r="Q32552" s="30"/>
    </row>
    <row r="32553" spans="17:17">
      <c r="Q32553" s="30"/>
    </row>
    <row r="32554" spans="17:17">
      <c r="Q32554" s="30"/>
    </row>
    <row r="32555" spans="17:17">
      <c r="Q32555" s="30"/>
    </row>
    <row r="32556" spans="17:17">
      <c r="Q32556" s="30"/>
    </row>
    <row r="32557" spans="17:17">
      <c r="Q32557" s="30"/>
    </row>
    <row r="32558" spans="17:17">
      <c r="Q32558" s="30"/>
    </row>
    <row r="32559" spans="17:17">
      <c r="Q32559" s="30"/>
    </row>
    <row r="32560" spans="17:17">
      <c r="Q32560" s="30"/>
    </row>
    <row r="32561" spans="17:17">
      <c r="Q32561" s="30"/>
    </row>
    <row r="32562" spans="17:17">
      <c r="Q32562" s="30"/>
    </row>
    <row r="32563" spans="17:17">
      <c r="Q32563" s="30"/>
    </row>
    <row r="32564" spans="17:17">
      <c r="Q32564" s="30"/>
    </row>
    <row r="32565" spans="17:17">
      <c r="Q32565" s="30"/>
    </row>
    <row r="32566" spans="17:17">
      <c r="Q32566" s="30"/>
    </row>
    <row r="32567" spans="17:17">
      <c r="Q32567" s="30"/>
    </row>
    <row r="32568" spans="17:17">
      <c r="Q32568" s="30"/>
    </row>
    <row r="32569" spans="17:17">
      <c r="Q32569" s="30"/>
    </row>
    <row r="32570" spans="17:17">
      <c r="Q32570" s="30"/>
    </row>
    <row r="32571" spans="17:17">
      <c r="Q32571" s="30"/>
    </row>
    <row r="32572" spans="17:17">
      <c r="Q32572" s="30"/>
    </row>
    <row r="32573" spans="17:17">
      <c r="Q32573" s="30"/>
    </row>
    <row r="32574" spans="17:17">
      <c r="Q32574" s="30"/>
    </row>
    <row r="32575" spans="17:17">
      <c r="Q32575" s="30"/>
    </row>
    <row r="32576" spans="17:17">
      <c r="Q32576" s="30"/>
    </row>
    <row r="32577" spans="17:17">
      <c r="Q32577" s="30"/>
    </row>
    <row r="32578" spans="17:17">
      <c r="Q32578" s="30"/>
    </row>
    <row r="32579" spans="17:17">
      <c r="Q32579" s="30"/>
    </row>
    <row r="32580" spans="17:17">
      <c r="Q32580" s="30"/>
    </row>
    <row r="32581" spans="17:17">
      <c r="Q32581" s="30"/>
    </row>
    <row r="32582" spans="17:17">
      <c r="Q32582" s="30"/>
    </row>
    <row r="32583" spans="17:17">
      <c r="Q32583" s="30"/>
    </row>
    <row r="32584" spans="17:17">
      <c r="Q32584" s="30"/>
    </row>
    <row r="32585" spans="17:17">
      <c r="Q32585" s="30"/>
    </row>
    <row r="32586" spans="17:17">
      <c r="Q32586" s="30"/>
    </row>
    <row r="32587" spans="17:17">
      <c r="Q32587" s="30"/>
    </row>
    <row r="32588" spans="17:17">
      <c r="Q32588" s="30"/>
    </row>
    <row r="32589" spans="17:17">
      <c r="Q32589" s="30"/>
    </row>
    <row r="32590" spans="17:17">
      <c r="Q32590" s="30"/>
    </row>
    <row r="32591" spans="17:17">
      <c r="Q32591" s="30"/>
    </row>
    <row r="32592" spans="17:17">
      <c r="Q32592" s="30"/>
    </row>
    <row r="32593" spans="17:17">
      <c r="Q32593" s="30"/>
    </row>
    <row r="32594" spans="17:17">
      <c r="Q32594" s="30"/>
    </row>
    <row r="32595" spans="17:17">
      <c r="Q32595" s="30"/>
    </row>
    <row r="32596" spans="17:17">
      <c r="Q32596" s="30"/>
    </row>
    <row r="32597" spans="17:17">
      <c r="Q32597" s="30"/>
    </row>
    <row r="32598" spans="17:17">
      <c r="Q32598" s="30"/>
    </row>
    <row r="32599" spans="17:17">
      <c r="Q32599" s="30"/>
    </row>
    <row r="32600" spans="17:17">
      <c r="Q32600" s="30"/>
    </row>
    <row r="32601" spans="17:17">
      <c r="Q32601" s="30"/>
    </row>
    <row r="32602" spans="17:17">
      <c r="Q32602" s="30"/>
    </row>
    <row r="32603" spans="17:17">
      <c r="Q32603" s="30"/>
    </row>
    <row r="32604" spans="17:17">
      <c r="Q32604" s="30"/>
    </row>
    <row r="32605" spans="17:17">
      <c r="Q32605" s="30"/>
    </row>
    <row r="32606" spans="17:17">
      <c r="Q32606" s="30"/>
    </row>
    <row r="32607" spans="17:17">
      <c r="Q32607" s="30"/>
    </row>
    <row r="32608" spans="17:17">
      <c r="Q32608" s="30"/>
    </row>
    <row r="32609" spans="17:17">
      <c r="Q32609" s="30"/>
    </row>
    <row r="32610" spans="17:17">
      <c r="Q32610" s="30"/>
    </row>
    <row r="32611" spans="17:17">
      <c r="Q32611" s="30"/>
    </row>
    <row r="32612" spans="17:17">
      <c r="Q32612" s="30"/>
    </row>
    <row r="32613" spans="17:17">
      <c r="Q32613" s="30"/>
    </row>
    <row r="32614" spans="17:17">
      <c r="Q32614" s="30"/>
    </row>
    <row r="32615" spans="17:17">
      <c r="Q32615" s="30"/>
    </row>
    <row r="32616" spans="17:17">
      <c r="Q32616" s="30"/>
    </row>
    <row r="32617" spans="17:17">
      <c r="Q32617" s="30"/>
    </row>
    <row r="32618" spans="17:17">
      <c r="Q32618" s="30"/>
    </row>
    <row r="32619" spans="17:17">
      <c r="Q32619" s="30"/>
    </row>
    <row r="32620" spans="17:17">
      <c r="Q32620" s="30"/>
    </row>
    <row r="32621" spans="17:17">
      <c r="Q32621" s="30"/>
    </row>
    <row r="32622" spans="17:17">
      <c r="Q32622" s="30"/>
    </row>
    <row r="32623" spans="17:17">
      <c r="Q32623" s="30"/>
    </row>
    <row r="32624" spans="17:17">
      <c r="Q32624" s="30"/>
    </row>
    <row r="32625" spans="17:17">
      <c r="Q32625" s="30"/>
    </row>
    <row r="32626" spans="17:17">
      <c r="Q32626" s="30"/>
    </row>
    <row r="32627" spans="17:17">
      <c r="Q32627" s="30"/>
    </row>
    <row r="32628" spans="17:17">
      <c r="Q32628" s="30"/>
    </row>
    <row r="32629" spans="17:17">
      <c r="Q32629" s="30"/>
    </row>
    <row r="32630" spans="17:17">
      <c r="Q32630" s="30"/>
    </row>
    <row r="32631" spans="17:17">
      <c r="Q32631" s="30"/>
    </row>
    <row r="32632" spans="17:17">
      <c r="Q32632" s="30"/>
    </row>
    <row r="32633" spans="17:17">
      <c r="Q32633" s="30"/>
    </row>
    <row r="32634" spans="17:17">
      <c r="Q32634" s="30"/>
    </row>
    <row r="32635" spans="17:17">
      <c r="Q32635" s="30"/>
    </row>
    <row r="32636" spans="17:17">
      <c r="Q32636" s="30"/>
    </row>
    <row r="32637" spans="17:17">
      <c r="Q32637" s="30"/>
    </row>
    <row r="32638" spans="17:17">
      <c r="Q32638" s="30"/>
    </row>
    <row r="32639" spans="17:17">
      <c r="Q32639" s="30"/>
    </row>
    <row r="32640" spans="17:17">
      <c r="Q32640" s="30"/>
    </row>
    <row r="32641" spans="17:17">
      <c r="Q32641" s="30"/>
    </row>
    <row r="32642" spans="17:17">
      <c r="Q32642" s="30"/>
    </row>
    <row r="32643" spans="17:17">
      <c r="Q32643" s="30"/>
    </row>
    <row r="32644" spans="17:17">
      <c r="Q32644" s="30"/>
    </row>
    <row r="32645" spans="17:17">
      <c r="Q32645" s="30"/>
    </row>
    <row r="32646" spans="17:17">
      <c r="Q32646" s="30"/>
    </row>
    <row r="32647" spans="17:17">
      <c r="Q32647" s="30"/>
    </row>
    <row r="32648" spans="17:17">
      <c r="Q32648" s="30"/>
    </row>
    <row r="32649" spans="17:17">
      <c r="Q32649" s="30"/>
    </row>
    <row r="32650" spans="17:17">
      <c r="Q32650" s="30"/>
    </row>
    <row r="32651" spans="17:17">
      <c r="Q32651" s="30"/>
    </row>
    <row r="32652" spans="17:17">
      <c r="Q32652" s="30"/>
    </row>
    <row r="32653" spans="17:17">
      <c r="Q32653" s="30"/>
    </row>
    <row r="32654" spans="17:17">
      <c r="Q32654" s="30"/>
    </row>
    <row r="32655" spans="17:17">
      <c r="Q32655" s="30"/>
    </row>
    <row r="32656" spans="17:17">
      <c r="Q32656" s="30"/>
    </row>
    <row r="32657" spans="17:17">
      <c r="Q32657" s="30"/>
    </row>
    <row r="32658" spans="17:17">
      <c r="Q32658" s="30"/>
    </row>
    <row r="32659" spans="17:17">
      <c r="Q32659" s="30"/>
    </row>
    <row r="32660" spans="17:17">
      <c r="Q32660" s="30"/>
    </row>
    <row r="32661" spans="17:17">
      <c r="Q32661" s="30"/>
    </row>
    <row r="32662" spans="17:17">
      <c r="Q32662" s="30"/>
    </row>
    <row r="32663" spans="17:17">
      <c r="Q32663" s="30"/>
    </row>
    <row r="32664" spans="17:17">
      <c r="Q32664" s="30"/>
    </row>
    <row r="32665" spans="17:17">
      <c r="Q32665" s="30"/>
    </row>
    <row r="32666" spans="17:17">
      <c r="Q32666" s="30"/>
    </row>
    <row r="32667" spans="17:17">
      <c r="Q32667" s="30"/>
    </row>
    <row r="32668" spans="17:17">
      <c r="Q32668" s="30"/>
    </row>
    <row r="32669" spans="17:17">
      <c r="Q32669" s="30"/>
    </row>
    <row r="32670" spans="17:17">
      <c r="Q32670" s="30"/>
    </row>
    <row r="32671" spans="17:17">
      <c r="Q32671" s="30"/>
    </row>
    <row r="32672" spans="17:17">
      <c r="Q32672" s="30"/>
    </row>
    <row r="32673" spans="17:17">
      <c r="Q32673" s="30"/>
    </row>
    <row r="32674" spans="17:17">
      <c r="Q32674" s="30"/>
    </row>
    <row r="32675" spans="17:17">
      <c r="Q32675" s="30"/>
    </row>
    <row r="32676" spans="17:17">
      <c r="Q32676" s="30"/>
    </row>
    <row r="32677" spans="17:17">
      <c r="Q32677" s="30"/>
    </row>
    <row r="32678" spans="17:17">
      <c r="Q32678" s="30"/>
    </row>
    <row r="32679" spans="17:17">
      <c r="Q32679" s="30"/>
    </row>
    <row r="32680" spans="17:17">
      <c r="Q32680" s="30"/>
    </row>
    <row r="32681" spans="17:17">
      <c r="Q32681" s="30"/>
    </row>
    <row r="32682" spans="17:17">
      <c r="Q32682" s="30"/>
    </row>
    <row r="32683" spans="17:17">
      <c r="Q32683" s="30"/>
    </row>
    <row r="32684" spans="17:17">
      <c r="Q32684" s="30"/>
    </row>
    <row r="32685" spans="17:17">
      <c r="Q32685" s="30"/>
    </row>
    <row r="32686" spans="17:17">
      <c r="Q32686" s="30"/>
    </row>
    <row r="32687" spans="17:17">
      <c r="Q32687" s="30"/>
    </row>
    <row r="32688" spans="17:17">
      <c r="Q32688" s="30"/>
    </row>
    <row r="32689" spans="17:17">
      <c r="Q32689" s="30"/>
    </row>
    <row r="32690" spans="17:17">
      <c r="Q32690" s="30"/>
    </row>
    <row r="32691" spans="17:17">
      <c r="Q32691" s="30"/>
    </row>
    <row r="32692" spans="17:17">
      <c r="Q32692" s="30"/>
    </row>
    <row r="32693" spans="17:17">
      <c r="Q32693" s="30"/>
    </row>
    <row r="32694" spans="17:17">
      <c r="Q32694" s="30"/>
    </row>
    <row r="32695" spans="17:17">
      <c r="Q32695" s="30"/>
    </row>
    <row r="32696" spans="17:17">
      <c r="Q32696" s="30"/>
    </row>
    <row r="32697" spans="17:17">
      <c r="Q32697" s="30"/>
    </row>
    <row r="32698" spans="17:17">
      <c r="Q32698" s="30"/>
    </row>
    <row r="32699" spans="17:17">
      <c r="Q32699" s="30"/>
    </row>
    <row r="32700" spans="17:17">
      <c r="Q32700" s="30"/>
    </row>
    <row r="32701" spans="17:17">
      <c r="Q32701" s="30"/>
    </row>
    <row r="32702" spans="17:17">
      <c r="Q32702" s="30"/>
    </row>
    <row r="32703" spans="17:17">
      <c r="Q32703" s="30"/>
    </row>
    <row r="32704" spans="17:17">
      <c r="Q32704" s="30"/>
    </row>
    <row r="32705" spans="17:17">
      <c r="Q32705" s="30"/>
    </row>
    <row r="32706" spans="17:17">
      <c r="Q32706" s="30"/>
    </row>
    <row r="32707" spans="17:17">
      <c r="Q32707" s="30"/>
    </row>
    <row r="32708" spans="17:17">
      <c r="Q32708" s="30"/>
    </row>
    <row r="32709" spans="17:17">
      <c r="Q32709" s="30"/>
    </row>
    <row r="32710" spans="17:17">
      <c r="Q32710" s="30"/>
    </row>
    <row r="32711" spans="17:17">
      <c r="Q32711" s="30"/>
    </row>
    <row r="32712" spans="17:17">
      <c r="Q32712" s="30"/>
    </row>
    <row r="32713" spans="17:17">
      <c r="Q32713" s="30"/>
    </row>
    <row r="32714" spans="17:17">
      <c r="Q32714" s="30"/>
    </row>
    <row r="32715" spans="17:17">
      <c r="Q32715" s="30"/>
    </row>
    <row r="32716" spans="17:17">
      <c r="Q32716" s="30"/>
    </row>
    <row r="32717" spans="17:17">
      <c r="Q32717" s="30"/>
    </row>
    <row r="32718" spans="17:17">
      <c r="Q32718" s="30"/>
    </row>
    <row r="32719" spans="17:17">
      <c r="Q32719" s="30"/>
    </row>
    <row r="32720" spans="17:17">
      <c r="Q32720" s="30"/>
    </row>
    <row r="32721" spans="17:17">
      <c r="Q32721" s="30"/>
    </row>
    <row r="32722" spans="17:17">
      <c r="Q32722" s="30"/>
    </row>
    <row r="32723" spans="17:17">
      <c r="Q32723" s="30"/>
    </row>
    <row r="32724" spans="17:17">
      <c r="Q32724" s="30"/>
    </row>
    <row r="32725" spans="17:17">
      <c r="Q32725" s="30"/>
    </row>
    <row r="32726" spans="17:17">
      <c r="Q32726" s="30"/>
    </row>
    <row r="32727" spans="17:17">
      <c r="Q32727" s="30"/>
    </row>
    <row r="32728" spans="17:17">
      <c r="Q32728" s="30"/>
    </row>
    <row r="32729" spans="17:17">
      <c r="Q32729" s="30"/>
    </row>
    <row r="32730" spans="17:17">
      <c r="Q32730" s="30"/>
    </row>
    <row r="32731" spans="17:17">
      <c r="Q32731" s="30"/>
    </row>
    <row r="32732" spans="17:17">
      <c r="Q32732" s="30"/>
    </row>
    <row r="32733" spans="17:17">
      <c r="Q32733" s="30"/>
    </row>
    <row r="32734" spans="17:17">
      <c r="Q32734" s="30"/>
    </row>
    <row r="32735" spans="17:17">
      <c r="Q32735" s="30"/>
    </row>
    <row r="32736" spans="17:17">
      <c r="Q32736" s="30"/>
    </row>
    <row r="32737" spans="17:17">
      <c r="Q32737" s="30"/>
    </row>
    <row r="32738" spans="17:17">
      <c r="Q32738" s="30"/>
    </row>
    <row r="32739" spans="17:17">
      <c r="Q32739" s="30"/>
    </row>
    <row r="32740" spans="17:17">
      <c r="Q32740" s="30"/>
    </row>
    <row r="32741" spans="17:17">
      <c r="Q32741" s="30"/>
    </row>
    <row r="32742" spans="17:17">
      <c r="Q32742" s="30"/>
    </row>
    <row r="32743" spans="17:17">
      <c r="Q32743" s="30"/>
    </row>
    <row r="32744" spans="17:17">
      <c r="Q32744" s="30"/>
    </row>
    <row r="32745" spans="17:17">
      <c r="Q32745" s="30"/>
    </row>
    <row r="32746" spans="17:17">
      <c r="Q32746" s="30"/>
    </row>
    <row r="32747" spans="17:17">
      <c r="Q32747" s="30"/>
    </row>
    <row r="32748" spans="17:17">
      <c r="Q32748" s="30"/>
    </row>
    <row r="32749" spans="17:17">
      <c r="Q32749" s="30"/>
    </row>
    <row r="32750" spans="17:17">
      <c r="Q32750" s="30"/>
    </row>
    <row r="32751" spans="17:17">
      <c r="Q32751" s="30"/>
    </row>
    <row r="32752" spans="17:17">
      <c r="Q32752" s="30"/>
    </row>
    <row r="32753" spans="17:17">
      <c r="Q32753" s="30"/>
    </row>
    <row r="32754" spans="17:17">
      <c r="Q32754" s="30"/>
    </row>
    <row r="32755" spans="17:17">
      <c r="Q32755" s="30"/>
    </row>
    <row r="32756" spans="17:17">
      <c r="Q32756" s="30"/>
    </row>
    <row r="32757" spans="17:17">
      <c r="Q32757" s="30"/>
    </row>
    <row r="32758" spans="17:17">
      <c r="Q32758" s="30"/>
    </row>
    <row r="32759" spans="17:17">
      <c r="Q32759" s="30"/>
    </row>
    <row r="32760" spans="17:17">
      <c r="Q32760" s="30"/>
    </row>
    <row r="32761" spans="17:17">
      <c r="Q32761" s="30"/>
    </row>
    <row r="32762" spans="17:17">
      <c r="Q32762" s="30"/>
    </row>
    <row r="32763" spans="17:17">
      <c r="Q32763" s="30"/>
    </row>
    <row r="32764" spans="17:17">
      <c r="Q32764" s="30"/>
    </row>
    <row r="32765" spans="17:17">
      <c r="Q32765" s="30"/>
    </row>
    <row r="32766" spans="17:17">
      <c r="Q32766" s="30"/>
    </row>
    <row r="32767" spans="17:17">
      <c r="Q32767" s="30"/>
    </row>
    <row r="32768" spans="17:17">
      <c r="Q32768" s="30"/>
    </row>
    <row r="32769" spans="17:17">
      <c r="Q32769" s="30"/>
    </row>
    <row r="32770" spans="17:17">
      <c r="Q32770" s="30"/>
    </row>
    <row r="32771" spans="17:17">
      <c r="Q32771" s="30"/>
    </row>
    <row r="32772" spans="17:17">
      <c r="Q32772" s="30"/>
    </row>
    <row r="32773" spans="17:17">
      <c r="Q32773" s="30"/>
    </row>
    <row r="32774" spans="17:17">
      <c r="Q32774" s="30"/>
    </row>
    <row r="32775" spans="17:17">
      <c r="Q32775" s="30"/>
    </row>
    <row r="32776" spans="17:17">
      <c r="Q32776" s="30"/>
    </row>
    <row r="32777" spans="17:17">
      <c r="Q32777" s="30"/>
    </row>
    <row r="32778" spans="17:17">
      <c r="Q32778" s="30"/>
    </row>
    <row r="32779" spans="17:17">
      <c r="Q32779" s="30"/>
    </row>
    <row r="32780" spans="17:17">
      <c r="Q32780" s="30"/>
    </row>
    <row r="32781" spans="17:17">
      <c r="Q32781" s="30"/>
    </row>
    <row r="32782" spans="17:17">
      <c r="Q32782" s="30"/>
    </row>
    <row r="32783" spans="17:17">
      <c r="Q32783" s="30"/>
    </row>
    <row r="32784" spans="17:17">
      <c r="Q32784" s="30"/>
    </row>
    <row r="32785" spans="17:17">
      <c r="Q32785" s="30"/>
    </row>
    <row r="32786" spans="17:17">
      <c r="Q32786" s="30"/>
    </row>
    <row r="32787" spans="17:17">
      <c r="Q32787" s="30"/>
    </row>
    <row r="32788" spans="17:17">
      <c r="Q32788" s="30"/>
    </row>
    <row r="32789" spans="17:17">
      <c r="Q32789" s="30"/>
    </row>
    <row r="32790" spans="17:17">
      <c r="Q32790" s="30"/>
    </row>
    <row r="32791" spans="17:17">
      <c r="Q32791" s="30"/>
    </row>
    <row r="32792" spans="17:17">
      <c r="Q32792" s="30"/>
    </row>
    <row r="32793" spans="17:17">
      <c r="Q32793" s="30"/>
    </row>
    <row r="32794" spans="17:17">
      <c r="Q32794" s="30"/>
    </row>
    <row r="32795" spans="17:17">
      <c r="Q32795" s="30"/>
    </row>
    <row r="32796" spans="17:17">
      <c r="Q32796" s="30"/>
    </row>
    <row r="32797" spans="17:17">
      <c r="Q32797" s="30"/>
    </row>
    <row r="32798" spans="17:17">
      <c r="Q32798" s="30"/>
    </row>
    <row r="32799" spans="17:17">
      <c r="Q32799" s="30"/>
    </row>
    <row r="32800" spans="17:17">
      <c r="Q32800" s="30"/>
    </row>
    <row r="32801" spans="17:17">
      <c r="Q32801" s="30"/>
    </row>
    <row r="32802" spans="17:17">
      <c r="Q32802" s="30"/>
    </row>
    <row r="32803" spans="17:17">
      <c r="Q32803" s="30"/>
    </row>
    <row r="32804" spans="17:17">
      <c r="Q32804" s="30"/>
    </row>
    <row r="32805" spans="17:17">
      <c r="Q32805" s="30"/>
    </row>
    <row r="32806" spans="17:17">
      <c r="Q32806" s="30"/>
    </row>
    <row r="32807" spans="17:17">
      <c r="Q32807" s="30"/>
    </row>
    <row r="32808" spans="17:17">
      <c r="Q32808" s="30"/>
    </row>
    <row r="32809" spans="17:17">
      <c r="Q32809" s="30"/>
    </row>
    <row r="32810" spans="17:17">
      <c r="Q32810" s="30"/>
    </row>
    <row r="32811" spans="17:17">
      <c r="Q32811" s="30"/>
    </row>
    <row r="32812" spans="17:17">
      <c r="Q32812" s="30"/>
    </row>
    <row r="32813" spans="17:17">
      <c r="Q32813" s="30"/>
    </row>
    <row r="32814" spans="17:17">
      <c r="Q32814" s="30"/>
    </row>
    <row r="32815" spans="17:17">
      <c r="Q32815" s="30"/>
    </row>
    <row r="32816" spans="17:17">
      <c r="Q32816" s="30"/>
    </row>
    <row r="32817" spans="17:17">
      <c r="Q32817" s="30"/>
    </row>
    <row r="32818" spans="17:17">
      <c r="Q32818" s="30"/>
    </row>
    <row r="32819" spans="17:17">
      <c r="Q32819" s="30"/>
    </row>
    <row r="32820" spans="17:17">
      <c r="Q32820" s="30"/>
    </row>
    <row r="32821" spans="17:17">
      <c r="Q32821" s="30"/>
    </row>
    <row r="32822" spans="17:17">
      <c r="Q32822" s="30"/>
    </row>
    <row r="32823" spans="17:17">
      <c r="Q32823" s="30"/>
    </row>
    <row r="32824" spans="17:17">
      <c r="Q32824" s="30"/>
    </row>
    <row r="32825" spans="17:17">
      <c r="Q32825" s="30"/>
    </row>
    <row r="32826" spans="17:17">
      <c r="Q32826" s="30"/>
    </row>
    <row r="32827" spans="17:17">
      <c r="Q32827" s="30"/>
    </row>
    <row r="32828" spans="17:17">
      <c r="Q32828" s="30"/>
    </row>
    <row r="32829" spans="17:17">
      <c r="Q32829" s="30"/>
    </row>
    <row r="32830" spans="17:17">
      <c r="Q32830" s="30"/>
    </row>
    <row r="32831" spans="17:17">
      <c r="Q32831" s="30"/>
    </row>
    <row r="32832" spans="17:17">
      <c r="Q32832" s="30"/>
    </row>
    <row r="32833" spans="17:17">
      <c r="Q32833" s="30"/>
    </row>
    <row r="32834" spans="17:17">
      <c r="Q32834" s="30"/>
    </row>
    <row r="32835" spans="17:17">
      <c r="Q32835" s="30"/>
    </row>
    <row r="32836" spans="17:17">
      <c r="Q32836" s="30"/>
    </row>
    <row r="32837" spans="17:17">
      <c r="Q32837" s="30"/>
    </row>
    <row r="32838" spans="17:17">
      <c r="Q32838" s="30"/>
    </row>
    <row r="32839" spans="17:17">
      <c r="Q32839" s="30"/>
    </row>
    <row r="32840" spans="17:17">
      <c r="Q32840" s="30"/>
    </row>
    <row r="32841" spans="17:17">
      <c r="Q32841" s="30"/>
    </row>
    <row r="32842" spans="17:17">
      <c r="Q32842" s="30"/>
    </row>
    <row r="32843" spans="17:17">
      <c r="Q32843" s="30"/>
    </row>
    <row r="32844" spans="17:17">
      <c r="Q32844" s="30"/>
    </row>
    <row r="32845" spans="17:17">
      <c r="Q32845" s="30"/>
    </row>
    <row r="32846" spans="17:17">
      <c r="Q32846" s="30"/>
    </row>
    <row r="32847" spans="17:17">
      <c r="Q32847" s="30"/>
    </row>
    <row r="32848" spans="17:17">
      <c r="Q32848" s="30"/>
    </row>
    <row r="32849" spans="17:17">
      <c r="Q32849" s="30"/>
    </row>
    <row r="32850" spans="17:17">
      <c r="Q32850" s="30"/>
    </row>
    <row r="32851" spans="17:17">
      <c r="Q32851" s="30"/>
    </row>
    <row r="32852" spans="17:17">
      <c r="Q32852" s="30"/>
    </row>
    <row r="32853" spans="17:17">
      <c r="Q32853" s="30"/>
    </row>
    <row r="32854" spans="17:17">
      <c r="Q32854" s="30"/>
    </row>
    <row r="32855" spans="17:17">
      <c r="Q32855" s="30"/>
    </row>
    <row r="32856" spans="17:17">
      <c r="Q32856" s="30"/>
    </row>
    <row r="32857" spans="17:17">
      <c r="Q32857" s="30"/>
    </row>
    <row r="32858" spans="17:17">
      <c r="Q32858" s="30"/>
    </row>
    <row r="32859" spans="17:17">
      <c r="Q32859" s="30"/>
    </row>
    <row r="32860" spans="17:17">
      <c r="Q32860" s="30"/>
    </row>
    <row r="32861" spans="17:17">
      <c r="Q32861" s="30"/>
    </row>
    <row r="32862" spans="17:17">
      <c r="Q32862" s="30"/>
    </row>
    <row r="32863" spans="17:17">
      <c r="Q32863" s="30"/>
    </row>
    <row r="32864" spans="17:17">
      <c r="Q32864" s="30"/>
    </row>
    <row r="32865" spans="17:17">
      <c r="Q32865" s="30"/>
    </row>
    <row r="32866" spans="17:17">
      <c r="Q32866" s="30"/>
    </row>
    <row r="32867" spans="17:17">
      <c r="Q32867" s="30"/>
    </row>
    <row r="32868" spans="17:17">
      <c r="Q32868" s="30"/>
    </row>
    <row r="32869" spans="17:17">
      <c r="Q32869" s="30"/>
    </row>
    <row r="32870" spans="17:17">
      <c r="Q32870" s="30"/>
    </row>
    <row r="32871" spans="17:17">
      <c r="Q32871" s="30"/>
    </row>
    <row r="32872" spans="17:17">
      <c r="Q32872" s="30"/>
    </row>
    <row r="32873" spans="17:17">
      <c r="Q32873" s="30"/>
    </row>
    <row r="32874" spans="17:17">
      <c r="Q32874" s="30"/>
    </row>
    <row r="32875" spans="17:17">
      <c r="Q32875" s="30"/>
    </row>
    <row r="32876" spans="17:17">
      <c r="Q32876" s="30"/>
    </row>
    <row r="32877" spans="17:17">
      <c r="Q32877" s="30"/>
    </row>
    <row r="32878" spans="17:17">
      <c r="Q32878" s="30"/>
    </row>
    <row r="32879" spans="17:17">
      <c r="Q32879" s="30"/>
    </row>
    <row r="32880" spans="17:17">
      <c r="Q32880" s="30"/>
    </row>
    <row r="32881" spans="17:17">
      <c r="Q32881" s="30"/>
    </row>
    <row r="32882" spans="17:17">
      <c r="Q32882" s="30"/>
    </row>
    <row r="32883" spans="17:17">
      <c r="Q32883" s="30"/>
    </row>
    <row r="32884" spans="17:17">
      <c r="Q32884" s="30"/>
    </row>
    <row r="32885" spans="17:17">
      <c r="Q32885" s="30"/>
    </row>
    <row r="32886" spans="17:17">
      <c r="Q32886" s="30"/>
    </row>
    <row r="32887" spans="17:17">
      <c r="Q32887" s="30"/>
    </row>
    <row r="32888" spans="17:17">
      <c r="Q32888" s="30"/>
    </row>
    <row r="32889" spans="17:17">
      <c r="Q32889" s="30"/>
    </row>
    <row r="32890" spans="17:17">
      <c r="Q32890" s="30"/>
    </row>
    <row r="32891" spans="17:17">
      <c r="Q32891" s="30"/>
    </row>
    <row r="32892" spans="17:17">
      <c r="Q32892" s="30"/>
    </row>
    <row r="32893" spans="17:17">
      <c r="Q32893" s="30"/>
    </row>
    <row r="32894" spans="17:17">
      <c r="Q32894" s="30"/>
    </row>
    <row r="32895" spans="17:17">
      <c r="Q32895" s="30"/>
    </row>
    <row r="32896" spans="17:17">
      <c r="Q32896" s="30"/>
    </row>
    <row r="32897" spans="17:17">
      <c r="Q32897" s="30"/>
    </row>
    <row r="32898" spans="17:17">
      <c r="Q32898" s="30"/>
    </row>
    <row r="32899" spans="17:17">
      <c r="Q32899" s="30"/>
    </row>
    <row r="32900" spans="17:17">
      <c r="Q32900" s="30"/>
    </row>
    <row r="32901" spans="17:17">
      <c r="Q32901" s="30"/>
    </row>
    <row r="32902" spans="17:17">
      <c r="Q32902" s="30"/>
    </row>
    <row r="32903" spans="17:17">
      <c r="Q32903" s="30"/>
    </row>
    <row r="32904" spans="17:17">
      <c r="Q32904" s="30"/>
    </row>
    <row r="32905" spans="17:17">
      <c r="Q32905" s="30"/>
    </row>
    <row r="32906" spans="17:17">
      <c r="Q32906" s="30"/>
    </row>
    <row r="32907" spans="17:17">
      <c r="Q32907" s="30"/>
    </row>
    <row r="32908" spans="17:17">
      <c r="Q32908" s="30"/>
    </row>
    <row r="32909" spans="17:17">
      <c r="Q32909" s="30"/>
    </row>
    <row r="32910" spans="17:17">
      <c r="Q32910" s="30"/>
    </row>
    <row r="32911" spans="17:17">
      <c r="Q32911" s="30"/>
    </row>
    <row r="32912" spans="17:17">
      <c r="Q32912" s="30"/>
    </row>
    <row r="32913" spans="17:17">
      <c r="Q32913" s="30"/>
    </row>
    <row r="32914" spans="17:17">
      <c r="Q32914" s="30"/>
    </row>
    <row r="32915" spans="17:17">
      <c r="Q32915" s="30"/>
    </row>
    <row r="32916" spans="17:17">
      <c r="Q32916" s="30"/>
    </row>
    <row r="32917" spans="17:17">
      <c r="Q32917" s="30"/>
    </row>
    <row r="32918" spans="17:17">
      <c r="Q32918" s="30"/>
    </row>
    <row r="32919" spans="17:17">
      <c r="Q32919" s="30"/>
    </row>
    <row r="32920" spans="17:17">
      <c r="Q32920" s="30"/>
    </row>
    <row r="32921" spans="17:17">
      <c r="Q32921" s="30"/>
    </row>
    <row r="32922" spans="17:17">
      <c r="Q32922" s="30"/>
    </row>
    <row r="32923" spans="17:17">
      <c r="Q32923" s="30"/>
    </row>
    <row r="32924" spans="17:17">
      <c r="Q32924" s="30"/>
    </row>
    <row r="32925" spans="17:17">
      <c r="Q32925" s="30"/>
    </row>
    <row r="32926" spans="17:17">
      <c r="Q32926" s="30"/>
    </row>
    <row r="32927" spans="17:17">
      <c r="Q32927" s="30"/>
    </row>
    <row r="32928" spans="17:17">
      <c r="Q32928" s="30"/>
    </row>
    <row r="32929" spans="17:17">
      <c r="Q32929" s="30"/>
    </row>
    <row r="32930" spans="17:17">
      <c r="Q32930" s="30"/>
    </row>
    <row r="32931" spans="17:17">
      <c r="Q32931" s="30"/>
    </row>
    <row r="32932" spans="17:17">
      <c r="Q32932" s="30"/>
    </row>
    <row r="32933" spans="17:17">
      <c r="Q32933" s="30"/>
    </row>
    <row r="32934" spans="17:17">
      <c r="Q32934" s="30"/>
    </row>
    <row r="32935" spans="17:17">
      <c r="Q32935" s="30"/>
    </row>
    <row r="32936" spans="17:17">
      <c r="Q32936" s="30"/>
    </row>
    <row r="32937" spans="17:17">
      <c r="Q32937" s="30"/>
    </row>
    <row r="32938" spans="17:17">
      <c r="Q32938" s="30"/>
    </row>
    <row r="32939" spans="17:17">
      <c r="Q32939" s="30"/>
    </row>
    <row r="32940" spans="17:17">
      <c r="Q32940" s="30"/>
    </row>
    <row r="32941" spans="17:17">
      <c r="Q32941" s="30"/>
    </row>
    <row r="32942" spans="17:17">
      <c r="Q32942" s="30"/>
    </row>
    <row r="32943" spans="17:17">
      <c r="Q32943" s="30"/>
    </row>
    <row r="32944" spans="17:17">
      <c r="Q32944" s="30"/>
    </row>
    <row r="32945" spans="17:17">
      <c r="Q32945" s="30"/>
    </row>
    <row r="32946" spans="17:17">
      <c r="Q32946" s="30"/>
    </row>
    <row r="32947" spans="17:17">
      <c r="Q32947" s="30"/>
    </row>
    <row r="32948" spans="17:17">
      <c r="Q32948" s="30"/>
    </row>
    <row r="32949" spans="17:17">
      <c r="Q32949" s="30"/>
    </row>
    <row r="32950" spans="17:17">
      <c r="Q32950" s="30"/>
    </row>
    <row r="32951" spans="17:17">
      <c r="Q32951" s="30"/>
    </row>
    <row r="32952" spans="17:17">
      <c r="Q32952" s="30"/>
    </row>
    <row r="32953" spans="17:17">
      <c r="Q32953" s="30"/>
    </row>
    <row r="32954" spans="17:17">
      <c r="Q32954" s="30"/>
    </row>
    <row r="32955" spans="17:17">
      <c r="Q32955" s="30"/>
    </row>
    <row r="32956" spans="17:17">
      <c r="Q32956" s="30"/>
    </row>
    <row r="32957" spans="17:17">
      <c r="Q32957" s="30"/>
    </row>
    <row r="32958" spans="17:17">
      <c r="Q32958" s="30"/>
    </row>
    <row r="32959" spans="17:17">
      <c r="Q32959" s="30"/>
    </row>
    <row r="32960" spans="17:17">
      <c r="Q32960" s="30"/>
    </row>
    <row r="32961" spans="17:17">
      <c r="Q32961" s="30"/>
    </row>
    <row r="32962" spans="17:17">
      <c r="Q32962" s="30"/>
    </row>
    <row r="32963" spans="17:17">
      <c r="Q32963" s="30"/>
    </row>
    <row r="32964" spans="17:17">
      <c r="Q32964" s="30"/>
    </row>
    <row r="32965" spans="17:17">
      <c r="Q32965" s="30"/>
    </row>
    <row r="32966" spans="17:17">
      <c r="Q32966" s="30"/>
    </row>
    <row r="32967" spans="17:17">
      <c r="Q32967" s="30"/>
    </row>
    <row r="32968" spans="17:17">
      <c r="Q32968" s="30"/>
    </row>
    <row r="32969" spans="17:17">
      <c r="Q32969" s="30"/>
    </row>
    <row r="32970" spans="17:17">
      <c r="Q32970" s="30"/>
    </row>
    <row r="32971" spans="17:17">
      <c r="Q32971" s="30"/>
    </row>
    <row r="32972" spans="17:17">
      <c r="Q32972" s="30"/>
    </row>
    <row r="32973" spans="17:17">
      <c r="Q32973" s="30"/>
    </row>
    <row r="32974" spans="17:17">
      <c r="Q32974" s="30"/>
    </row>
    <row r="32975" spans="17:17">
      <c r="Q32975" s="30"/>
    </row>
    <row r="32976" spans="17:17">
      <c r="Q32976" s="30"/>
    </row>
    <row r="32977" spans="17:17">
      <c r="Q32977" s="30"/>
    </row>
    <row r="32978" spans="17:17">
      <c r="Q32978" s="30"/>
    </row>
    <row r="32979" spans="17:17">
      <c r="Q32979" s="30"/>
    </row>
    <row r="32980" spans="17:17">
      <c r="Q32980" s="30"/>
    </row>
    <row r="32981" spans="17:17">
      <c r="Q32981" s="30"/>
    </row>
    <row r="32982" spans="17:17">
      <c r="Q32982" s="30"/>
    </row>
    <row r="32983" spans="17:17">
      <c r="Q32983" s="30"/>
    </row>
    <row r="32984" spans="17:17">
      <c r="Q32984" s="30"/>
    </row>
    <row r="32985" spans="17:17">
      <c r="Q32985" s="30"/>
    </row>
    <row r="32986" spans="17:17">
      <c r="Q32986" s="30"/>
    </row>
    <row r="32987" spans="17:17">
      <c r="Q32987" s="30"/>
    </row>
    <row r="32988" spans="17:17">
      <c r="Q32988" s="30"/>
    </row>
    <row r="32989" spans="17:17">
      <c r="Q32989" s="30"/>
    </row>
    <row r="32990" spans="17:17">
      <c r="Q32990" s="30"/>
    </row>
    <row r="32991" spans="17:17">
      <c r="Q32991" s="30"/>
    </row>
    <row r="32992" spans="17:17">
      <c r="Q32992" s="30"/>
    </row>
    <row r="32993" spans="17:17">
      <c r="Q32993" s="30"/>
    </row>
    <row r="32994" spans="17:17">
      <c r="Q32994" s="30"/>
    </row>
    <row r="32995" spans="17:17">
      <c r="Q32995" s="30"/>
    </row>
    <row r="32996" spans="17:17">
      <c r="Q32996" s="30"/>
    </row>
    <row r="32997" spans="17:17">
      <c r="Q32997" s="30"/>
    </row>
    <row r="32998" spans="17:17">
      <c r="Q32998" s="30"/>
    </row>
    <row r="32999" spans="17:17">
      <c r="Q32999" s="30"/>
    </row>
    <row r="33000" spans="17:17">
      <c r="Q33000" s="30"/>
    </row>
    <row r="33001" spans="17:17">
      <c r="Q33001" s="30"/>
    </row>
    <row r="33002" spans="17:17">
      <c r="Q33002" s="30"/>
    </row>
    <row r="33003" spans="17:17">
      <c r="Q33003" s="30"/>
    </row>
    <row r="33004" spans="17:17">
      <c r="Q33004" s="30"/>
    </row>
    <row r="33005" spans="17:17">
      <c r="Q33005" s="30"/>
    </row>
    <row r="33006" spans="17:17">
      <c r="Q33006" s="30"/>
    </row>
    <row r="33007" spans="17:17">
      <c r="Q33007" s="30"/>
    </row>
    <row r="33008" spans="17:17">
      <c r="Q33008" s="30"/>
    </row>
    <row r="33009" spans="17:17">
      <c r="Q33009" s="30"/>
    </row>
    <row r="33010" spans="17:17">
      <c r="Q33010" s="30"/>
    </row>
    <row r="33011" spans="17:17">
      <c r="Q33011" s="30"/>
    </row>
    <row r="33012" spans="17:17">
      <c r="Q33012" s="30"/>
    </row>
    <row r="33013" spans="17:17">
      <c r="Q33013" s="30"/>
    </row>
    <row r="33014" spans="17:17">
      <c r="Q33014" s="30"/>
    </row>
    <row r="33015" spans="17:17">
      <c r="Q33015" s="30"/>
    </row>
    <row r="33016" spans="17:17">
      <c r="Q33016" s="30"/>
    </row>
    <row r="33017" spans="17:17">
      <c r="Q33017" s="30"/>
    </row>
    <row r="33018" spans="17:17">
      <c r="Q33018" s="30"/>
    </row>
    <row r="33019" spans="17:17">
      <c r="Q33019" s="30"/>
    </row>
    <row r="33020" spans="17:17">
      <c r="Q33020" s="30"/>
    </row>
    <row r="33021" spans="17:17">
      <c r="Q33021" s="30"/>
    </row>
    <row r="33022" spans="17:17">
      <c r="Q33022" s="30"/>
    </row>
    <row r="33023" spans="17:17">
      <c r="Q33023" s="30"/>
    </row>
    <row r="33024" spans="17:17">
      <c r="Q33024" s="30"/>
    </row>
    <row r="33025" spans="17:17">
      <c r="Q33025" s="30"/>
    </row>
    <row r="33026" spans="17:17">
      <c r="Q33026" s="30"/>
    </row>
    <row r="33027" spans="17:17">
      <c r="Q33027" s="30"/>
    </row>
    <row r="33028" spans="17:17">
      <c r="Q33028" s="30"/>
    </row>
    <row r="33029" spans="17:17">
      <c r="Q33029" s="30"/>
    </row>
    <row r="33030" spans="17:17">
      <c r="Q33030" s="30"/>
    </row>
    <row r="33031" spans="17:17">
      <c r="Q33031" s="30"/>
    </row>
    <row r="33032" spans="17:17">
      <c r="Q33032" s="30"/>
    </row>
    <row r="33033" spans="17:17">
      <c r="Q33033" s="30"/>
    </row>
    <row r="33034" spans="17:17">
      <c r="Q33034" s="30"/>
    </row>
    <row r="33035" spans="17:17">
      <c r="Q33035" s="30"/>
    </row>
    <row r="33036" spans="17:17">
      <c r="Q33036" s="30"/>
    </row>
    <row r="33037" spans="17:17">
      <c r="Q33037" s="30"/>
    </row>
    <row r="33038" spans="17:17">
      <c r="Q33038" s="30"/>
    </row>
    <row r="33039" spans="17:17">
      <c r="Q33039" s="30"/>
    </row>
    <row r="33040" spans="17:17">
      <c r="Q33040" s="30"/>
    </row>
    <row r="33041" spans="17:17">
      <c r="Q33041" s="30"/>
    </row>
    <row r="33042" spans="17:17">
      <c r="Q33042" s="30"/>
    </row>
    <row r="33043" spans="17:17">
      <c r="Q33043" s="30"/>
    </row>
    <row r="33044" spans="17:17">
      <c r="Q33044" s="30"/>
    </row>
    <row r="33045" spans="17:17">
      <c r="Q33045" s="30"/>
    </row>
    <row r="33046" spans="17:17">
      <c r="Q33046" s="30"/>
    </row>
    <row r="33047" spans="17:17">
      <c r="Q33047" s="30"/>
    </row>
    <row r="33048" spans="17:17">
      <c r="Q33048" s="30"/>
    </row>
    <row r="33049" spans="17:17">
      <c r="Q33049" s="30"/>
    </row>
    <row r="33050" spans="17:17">
      <c r="Q33050" s="30"/>
    </row>
    <row r="33051" spans="17:17">
      <c r="Q33051" s="30"/>
    </row>
    <row r="33052" spans="17:17">
      <c r="Q33052" s="30"/>
    </row>
    <row r="33053" spans="17:17">
      <c r="Q33053" s="30"/>
    </row>
    <row r="33054" spans="17:17">
      <c r="Q33054" s="30"/>
    </row>
    <row r="33055" spans="17:17">
      <c r="Q33055" s="30"/>
    </row>
    <row r="33056" spans="17:17">
      <c r="Q33056" s="30"/>
    </row>
    <row r="33057" spans="17:17">
      <c r="Q33057" s="30"/>
    </row>
    <row r="33058" spans="17:17">
      <c r="Q33058" s="30"/>
    </row>
    <row r="33059" spans="17:17">
      <c r="Q33059" s="30"/>
    </row>
    <row r="33060" spans="17:17">
      <c r="Q33060" s="30"/>
    </row>
    <row r="33061" spans="17:17">
      <c r="Q33061" s="30"/>
    </row>
    <row r="33062" spans="17:17">
      <c r="Q33062" s="30"/>
    </row>
    <row r="33063" spans="17:17">
      <c r="Q33063" s="30"/>
    </row>
    <row r="33064" spans="17:17">
      <c r="Q33064" s="30"/>
    </row>
    <row r="33065" spans="17:17">
      <c r="Q33065" s="30"/>
    </row>
    <row r="33066" spans="17:17">
      <c r="Q33066" s="30"/>
    </row>
    <row r="33067" spans="17:17">
      <c r="Q33067" s="30"/>
    </row>
    <row r="33068" spans="17:17">
      <c r="Q33068" s="30"/>
    </row>
    <row r="33069" spans="17:17">
      <c r="Q33069" s="30"/>
    </row>
    <row r="33070" spans="17:17">
      <c r="Q33070" s="30"/>
    </row>
    <row r="33071" spans="17:17">
      <c r="Q33071" s="30"/>
    </row>
    <row r="33072" spans="17:17">
      <c r="Q33072" s="30"/>
    </row>
    <row r="33073" spans="17:17">
      <c r="Q33073" s="30"/>
    </row>
    <row r="33074" spans="17:17">
      <c r="Q33074" s="30"/>
    </row>
    <row r="33075" spans="17:17">
      <c r="Q33075" s="30"/>
    </row>
    <row r="33076" spans="17:17">
      <c r="Q33076" s="30"/>
    </row>
    <row r="33077" spans="17:17">
      <c r="Q33077" s="30"/>
    </row>
    <row r="33078" spans="17:17">
      <c r="Q33078" s="30"/>
    </row>
    <row r="33079" spans="17:17">
      <c r="Q33079" s="30"/>
    </row>
    <row r="33080" spans="17:17">
      <c r="Q33080" s="30"/>
    </row>
    <row r="33081" spans="17:17">
      <c r="Q33081" s="30"/>
    </row>
    <row r="33082" spans="17:17">
      <c r="Q33082" s="30"/>
    </row>
    <row r="33083" spans="17:17">
      <c r="Q33083" s="30"/>
    </row>
    <row r="33084" spans="17:17">
      <c r="Q33084" s="30"/>
    </row>
    <row r="33085" spans="17:17">
      <c r="Q33085" s="30"/>
    </row>
    <row r="33086" spans="17:17">
      <c r="Q33086" s="30"/>
    </row>
    <row r="33087" spans="17:17">
      <c r="Q33087" s="30"/>
    </row>
    <row r="33088" spans="17:17">
      <c r="Q33088" s="30"/>
    </row>
    <row r="33089" spans="17:17">
      <c r="Q33089" s="30"/>
    </row>
    <row r="33090" spans="17:17">
      <c r="Q33090" s="30"/>
    </row>
    <row r="33091" spans="17:17">
      <c r="Q33091" s="30"/>
    </row>
    <row r="33092" spans="17:17">
      <c r="Q33092" s="30"/>
    </row>
    <row r="33093" spans="17:17">
      <c r="Q33093" s="30"/>
    </row>
    <row r="33094" spans="17:17">
      <c r="Q33094" s="30"/>
    </row>
    <row r="33095" spans="17:17">
      <c r="Q33095" s="30"/>
    </row>
    <row r="33096" spans="17:17">
      <c r="Q33096" s="30"/>
    </row>
    <row r="33097" spans="17:17">
      <c r="Q33097" s="30"/>
    </row>
    <row r="33098" spans="17:17">
      <c r="Q33098" s="30"/>
    </row>
    <row r="33099" spans="17:17">
      <c r="Q33099" s="30"/>
    </row>
    <row r="33100" spans="17:17">
      <c r="Q33100" s="30"/>
    </row>
    <row r="33101" spans="17:17">
      <c r="Q33101" s="30"/>
    </row>
    <row r="33102" spans="17:17">
      <c r="Q33102" s="30"/>
    </row>
    <row r="33103" spans="17:17">
      <c r="Q33103" s="30"/>
    </row>
    <row r="33104" spans="17:17">
      <c r="Q33104" s="30"/>
    </row>
    <row r="33105" spans="17:17">
      <c r="Q33105" s="30"/>
    </row>
    <row r="33106" spans="17:17">
      <c r="Q33106" s="30"/>
    </row>
    <row r="33107" spans="17:17">
      <c r="Q33107" s="30"/>
    </row>
    <row r="33108" spans="17:17">
      <c r="Q33108" s="30"/>
    </row>
    <row r="33109" spans="17:17">
      <c r="Q33109" s="30"/>
    </row>
    <row r="33110" spans="17:17">
      <c r="Q33110" s="30"/>
    </row>
    <row r="33111" spans="17:17">
      <c r="Q33111" s="30"/>
    </row>
    <row r="33112" spans="17:17">
      <c r="Q33112" s="30"/>
    </row>
    <row r="33113" spans="17:17">
      <c r="Q33113" s="30"/>
    </row>
    <row r="33114" spans="17:17">
      <c r="Q33114" s="30"/>
    </row>
    <row r="33115" spans="17:17">
      <c r="Q33115" s="30"/>
    </row>
    <row r="33116" spans="17:17">
      <c r="Q33116" s="30"/>
    </row>
    <row r="33117" spans="17:17">
      <c r="Q33117" s="30"/>
    </row>
    <row r="33118" spans="17:17">
      <c r="Q33118" s="30"/>
    </row>
    <row r="33119" spans="17:17">
      <c r="Q33119" s="30"/>
    </row>
    <row r="33120" spans="17:17">
      <c r="Q33120" s="30"/>
    </row>
    <row r="33121" spans="17:17">
      <c r="Q33121" s="30"/>
    </row>
    <row r="33122" spans="17:17">
      <c r="Q33122" s="30"/>
    </row>
    <row r="33123" spans="17:17">
      <c r="Q33123" s="30"/>
    </row>
    <row r="33124" spans="17:17">
      <c r="Q33124" s="30"/>
    </row>
    <row r="33125" spans="17:17">
      <c r="Q33125" s="30"/>
    </row>
    <row r="33126" spans="17:17">
      <c r="Q33126" s="30"/>
    </row>
    <row r="33127" spans="17:17">
      <c r="Q33127" s="30"/>
    </row>
    <row r="33128" spans="17:17">
      <c r="Q33128" s="30"/>
    </row>
    <row r="33129" spans="17:17">
      <c r="Q33129" s="30"/>
    </row>
    <row r="33130" spans="17:17">
      <c r="Q33130" s="30"/>
    </row>
    <row r="33131" spans="17:17">
      <c r="Q33131" s="30"/>
    </row>
    <row r="33132" spans="17:17">
      <c r="Q33132" s="30"/>
    </row>
    <row r="33133" spans="17:17">
      <c r="Q33133" s="30"/>
    </row>
    <row r="33134" spans="17:17">
      <c r="Q33134" s="30"/>
    </row>
    <row r="33135" spans="17:17">
      <c r="Q33135" s="30"/>
    </row>
    <row r="33136" spans="17:17">
      <c r="Q33136" s="30"/>
    </row>
    <row r="33137" spans="17:17">
      <c r="Q33137" s="30"/>
    </row>
    <row r="33138" spans="17:17">
      <c r="Q33138" s="30"/>
    </row>
    <row r="33139" spans="17:17">
      <c r="Q33139" s="30"/>
    </row>
    <row r="33140" spans="17:17">
      <c r="Q33140" s="30"/>
    </row>
    <row r="33141" spans="17:17">
      <c r="Q33141" s="30"/>
    </row>
    <row r="33142" spans="17:17">
      <c r="Q33142" s="30"/>
    </row>
    <row r="33143" spans="17:17">
      <c r="Q33143" s="30"/>
    </row>
    <row r="33144" spans="17:17">
      <c r="Q33144" s="30"/>
    </row>
    <row r="33145" spans="17:17">
      <c r="Q33145" s="30"/>
    </row>
    <row r="33146" spans="17:17">
      <c r="Q33146" s="30"/>
    </row>
    <row r="33147" spans="17:17">
      <c r="Q33147" s="30"/>
    </row>
    <row r="33148" spans="17:17">
      <c r="Q33148" s="30"/>
    </row>
    <row r="33149" spans="17:17">
      <c r="Q33149" s="30"/>
    </row>
    <row r="33150" spans="17:17">
      <c r="Q33150" s="30"/>
    </row>
    <row r="33151" spans="17:17">
      <c r="Q33151" s="30"/>
    </row>
    <row r="33152" spans="17:17">
      <c r="Q33152" s="30"/>
    </row>
    <row r="33153" spans="17:17">
      <c r="Q33153" s="30"/>
    </row>
    <row r="33154" spans="17:17">
      <c r="Q33154" s="30"/>
    </row>
    <row r="33155" spans="17:17">
      <c r="Q33155" s="30"/>
    </row>
    <row r="33156" spans="17:17">
      <c r="Q33156" s="30"/>
    </row>
    <row r="33157" spans="17:17">
      <c r="Q33157" s="30"/>
    </row>
    <row r="33158" spans="17:17">
      <c r="Q33158" s="30"/>
    </row>
    <row r="33159" spans="17:17">
      <c r="Q33159" s="30"/>
    </row>
    <row r="33160" spans="17:17">
      <c r="Q33160" s="30"/>
    </row>
    <row r="33161" spans="17:17">
      <c r="Q33161" s="30"/>
    </row>
    <row r="33162" spans="17:17">
      <c r="Q33162" s="30"/>
    </row>
    <row r="33163" spans="17:17">
      <c r="Q33163" s="30"/>
    </row>
    <row r="33164" spans="17:17">
      <c r="Q33164" s="30"/>
    </row>
    <row r="33165" spans="17:17">
      <c r="Q33165" s="30"/>
    </row>
    <row r="33166" spans="17:17">
      <c r="Q33166" s="30"/>
    </row>
    <row r="33167" spans="17:17">
      <c r="Q33167" s="30"/>
    </row>
    <row r="33168" spans="17:17">
      <c r="Q33168" s="30"/>
    </row>
    <row r="33169" spans="17:17">
      <c r="Q33169" s="30"/>
    </row>
    <row r="33170" spans="17:17">
      <c r="Q33170" s="30"/>
    </row>
    <row r="33171" spans="17:17">
      <c r="Q33171" s="30"/>
    </row>
    <row r="33172" spans="17:17">
      <c r="Q33172" s="30"/>
    </row>
    <row r="33173" spans="17:17">
      <c r="Q33173" s="30"/>
    </row>
    <row r="33174" spans="17:17">
      <c r="Q33174" s="30"/>
    </row>
    <row r="33175" spans="17:17">
      <c r="Q33175" s="30"/>
    </row>
    <row r="33176" spans="17:17">
      <c r="Q33176" s="30"/>
    </row>
    <row r="33177" spans="17:17">
      <c r="Q33177" s="30"/>
    </row>
    <row r="33178" spans="17:17">
      <c r="Q33178" s="30"/>
    </row>
    <row r="33179" spans="17:17">
      <c r="Q33179" s="30"/>
    </row>
    <row r="33180" spans="17:17">
      <c r="Q33180" s="30"/>
    </row>
    <row r="33181" spans="17:17">
      <c r="Q33181" s="30"/>
    </row>
    <row r="33182" spans="17:17">
      <c r="Q33182" s="30"/>
    </row>
    <row r="33183" spans="17:17">
      <c r="Q33183" s="30"/>
    </row>
    <row r="33184" spans="17:17">
      <c r="Q33184" s="30"/>
    </row>
    <row r="33185" spans="17:17">
      <c r="Q33185" s="30"/>
    </row>
    <row r="33186" spans="17:17">
      <c r="Q33186" s="30"/>
    </row>
    <row r="33187" spans="17:17">
      <c r="Q33187" s="30"/>
    </row>
    <row r="33188" spans="17:17">
      <c r="Q33188" s="30"/>
    </row>
    <row r="33189" spans="17:17">
      <c r="Q33189" s="30"/>
    </row>
    <row r="33190" spans="17:17">
      <c r="Q33190" s="30"/>
    </row>
    <row r="33191" spans="17:17">
      <c r="Q33191" s="30"/>
    </row>
    <row r="33192" spans="17:17">
      <c r="Q33192" s="30"/>
    </row>
    <row r="33193" spans="17:17">
      <c r="Q33193" s="30"/>
    </row>
    <row r="33194" spans="17:17">
      <c r="Q33194" s="30"/>
    </row>
    <row r="33195" spans="17:17">
      <c r="Q33195" s="30"/>
    </row>
    <row r="33196" spans="17:17">
      <c r="Q33196" s="30"/>
    </row>
    <row r="33197" spans="17:17">
      <c r="Q33197" s="30"/>
    </row>
    <row r="33198" spans="17:17">
      <c r="Q33198" s="30"/>
    </row>
    <row r="33199" spans="17:17">
      <c r="Q33199" s="30"/>
    </row>
    <row r="33200" spans="17:17">
      <c r="Q33200" s="30"/>
    </row>
    <row r="33201" spans="17:17">
      <c r="Q33201" s="30"/>
    </row>
    <row r="33202" spans="17:17">
      <c r="Q33202" s="30"/>
    </row>
    <row r="33203" spans="17:17">
      <c r="Q33203" s="30"/>
    </row>
    <row r="33204" spans="17:17">
      <c r="Q33204" s="30"/>
    </row>
    <row r="33205" spans="17:17">
      <c r="Q33205" s="30"/>
    </row>
    <row r="33206" spans="17:17">
      <c r="Q33206" s="30"/>
    </row>
    <row r="33207" spans="17:17">
      <c r="Q33207" s="30"/>
    </row>
    <row r="33208" spans="17:17">
      <c r="Q33208" s="30"/>
    </row>
    <row r="33209" spans="17:17">
      <c r="Q33209" s="30"/>
    </row>
    <row r="33210" spans="17:17">
      <c r="Q33210" s="30"/>
    </row>
    <row r="33211" spans="17:17">
      <c r="Q33211" s="30"/>
    </row>
    <row r="33212" spans="17:17">
      <c r="Q33212" s="30"/>
    </row>
    <row r="33213" spans="17:17">
      <c r="Q33213" s="30"/>
    </row>
    <row r="33214" spans="17:17">
      <c r="Q33214" s="30"/>
    </row>
    <row r="33215" spans="17:17">
      <c r="Q33215" s="30"/>
    </row>
    <row r="33216" spans="17:17">
      <c r="Q33216" s="30"/>
    </row>
    <row r="33217" spans="17:17">
      <c r="Q33217" s="30"/>
    </row>
    <row r="33218" spans="17:17">
      <c r="Q33218" s="30"/>
    </row>
    <row r="33219" spans="17:17">
      <c r="Q33219" s="30"/>
    </row>
    <row r="33220" spans="17:17">
      <c r="Q33220" s="30"/>
    </row>
    <row r="33221" spans="17:17">
      <c r="Q33221" s="30"/>
    </row>
    <row r="33222" spans="17:17">
      <c r="Q33222" s="30"/>
    </row>
    <row r="33223" spans="17:17">
      <c r="Q33223" s="30"/>
    </row>
    <row r="33224" spans="17:17">
      <c r="Q33224" s="30"/>
    </row>
    <row r="33225" spans="17:17">
      <c r="Q33225" s="30"/>
    </row>
    <row r="33226" spans="17:17">
      <c r="Q33226" s="30"/>
    </row>
    <row r="33227" spans="17:17">
      <c r="Q33227" s="30"/>
    </row>
    <row r="33228" spans="17:17">
      <c r="Q33228" s="30"/>
    </row>
    <row r="33229" spans="17:17">
      <c r="Q33229" s="30"/>
    </row>
    <row r="33230" spans="17:17">
      <c r="Q33230" s="30"/>
    </row>
    <row r="33231" spans="17:17">
      <c r="Q33231" s="30"/>
    </row>
    <row r="33232" spans="17:17">
      <c r="Q33232" s="30"/>
    </row>
    <row r="33233" spans="17:17">
      <c r="Q33233" s="30"/>
    </row>
    <row r="33234" spans="17:17">
      <c r="Q33234" s="30"/>
    </row>
    <row r="33235" spans="17:17">
      <c r="Q33235" s="30"/>
    </row>
    <row r="33236" spans="17:17">
      <c r="Q33236" s="30"/>
    </row>
    <row r="33237" spans="17:17">
      <c r="Q33237" s="30"/>
    </row>
    <row r="33238" spans="17:17">
      <c r="Q33238" s="30"/>
    </row>
    <row r="33239" spans="17:17">
      <c r="Q33239" s="30"/>
    </row>
    <row r="33240" spans="17:17">
      <c r="Q33240" s="30"/>
    </row>
    <row r="33241" spans="17:17">
      <c r="Q33241" s="30"/>
    </row>
    <row r="33242" spans="17:17">
      <c r="Q33242" s="30"/>
    </row>
    <row r="33243" spans="17:17">
      <c r="Q33243" s="30"/>
    </row>
    <row r="33244" spans="17:17">
      <c r="Q33244" s="30"/>
    </row>
    <row r="33245" spans="17:17">
      <c r="Q33245" s="30"/>
    </row>
    <row r="33246" spans="17:17">
      <c r="Q33246" s="30"/>
    </row>
    <row r="33247" spans="17:17">
      <c r="Q33247" s="30"/>
    </row>
    <row r="33248" spans="17:17">
      <c r="Q33248" s="30"/>
    </row>
    <row r="33249" spans="17:17">
      <c r="Q33249" s="30"/>
    </row>
    <row r="33250" spans="17:17">
      <c r="Q33250" s="30"/>
    </row>
    <row r="33251" spans="17:17">
      <c r="Q33251" s="30"/>
    </row>
    <row r="33252" spans="17:17">
      <c r="Q33252" s="30"/>
    </row>
    <row r="33253" spans="17:17">
      <c r="Q33253" s="30"/>
    </row>
    <row r="33254" spans="17:17">
      <c r="Q33254" s="30"/>
    </row>
    <row r="33255" spans="17:17">
      <c r="Q33255" s="30"/>
    </row>
    <row r="33256" spans="17:17">
      <c r="Q33256" s="30"/>
    </row>
    <row r="33257" spans="17:17">
      <c r="Q33257" s="30"/>
    </row>
    <row r="33258" spans="17:17">
      <c r="Q33258" s="30"/>
    </row>
    <row r="33259" spans="17:17">
      <c r="Q33259" s="30"/>
    </row>
    <row r="33260" spans="17:17">
      <c r="Q33260" s="30"/>
    </row>
    <row r="33261" spans="17:17">
      <c r="Q33261" s="30"/>
    </row>
    <row r="33262" spans="17:17">
      <c r="Q33262" s="30"/>
    </row>
    <row r="33263" spans="17:17">
      <c r="Q33263" s="30"/>
    </row>
    <row r="33264" spans="17:17">
      <c r="Q33264" s="30"/>
    </row>
    <row r="33265" spans="17:17">
      <c r="Q33265" s="30"/>
    </row>
    <row r="33266" spans="17:17">
      <c r="Q33266" s="30"/>
    </row>
    <row r="33267" spans="17:17">
      <c r="Q33267" s="30"/>
    </row>
    <row r="33268" spans="17:17">
      <c r="Q33268" s="30"/>
    </row>
    <row r="33269" spans="17:17">
      <c r="Q33269" s="30"/>
    </row>
    <row r="33270" spans="17:17">
      <c r="Q33270" s="30"/>
    </row>
    <row r="33271" spans="17:17">
      <c r="Q33271" s="30"/>
    </row>
    <row r="33272" spans="17:17">
      <c r="Q33272" s="30"/>
    </row>
    <row r="33273" spans="17:17">
      <c r="Q33273" s="30"/>
    </row>
    <row r="33274" spans="17:17">
      <c r="Q33274" s="30"/>
    </row>
    <row r="33275" spans="17:17">
      <c r="Q33275" s="30"/>
    </row>
    <row r="33276" spans="17:17">
      <c r="Q33276" s="30"/>
    </row>
    <row r="33277" spans="17:17">
      <c r="Q33277" s="30"/>
    </row>
    <row r="33278" spans="17:17">
      <c r="Q33278" s="30"/>
    </row>
    <row r="33279" spans="17:17">
      <c r="Q33279" s="30"/>
    </row>
    <row r="33280" spans="17:17">
      <c r="Q33280" s="30"/>
    </row>
    <row r="33281" spans="17:17">
      <c r="Q33281" s="30"/>
    </row>
    <row r="33282" spans="17:17">
      <c r="Q33282" s="30"/>
    </row>
    <row r="33283" spans="17:17">
      <c r="Q33283" s="30"/>
    </row>
    <row r="33284" spans="17:17">
      <c r="Q33284" s="30"/>
    </row>
    <row r="33285" spans="17:17">
      <c r="Q33285" s="30"/>
    </row>
    <row r="33286" spans="17:17">
      <c r="Q33286" s="30"/>
    </row>
    <row r="33287" spans="17:17">
      <c r="Q33287" s="30"/>
    </row>
    <row r="33288" spans="17:17">
      <c r="Q33288" s="30"/>
    </row>
    <row r="33289" spans="17:17">
      <c r="Q33289" s="30"/>
    </row>
    <row r="33290" spans="17:17">
      <c r="Q33290" s="30"/>
    </row>
    <row r="33291" spans="17:17">
      <c r="Q33291" s="30"/>
    </row>
    <row r="33292" spans="17:17">
      <c r="Q33292" s="30"/>
    </row>
    <row r="33293" spans="17:17">
      <c r="Q33293" s="30"/>
    </row>
    <row r="33294" spans="17:17">
      <c r="Q33294" s="30"/>
    </row>
    <row r="33295" spans="17:17">
      <c r="Q33295" s="30"/>
    </row>
    <row r="33296" spans="17:17">
      <c r="Q33296" s="30"/>
    </row>
    <row r="33297" spans="17:17">
      <c r="Q33297" s="30"/>
    </row>
    <row r="33298" spans="17:17">
      <c r="Q33298" s="30"/>
    </row>
    <row r="33299" spans="17:17">
      <c r="Q33299" s="30"/>
    </row>
    <row r="33300" spans="17:17">
      <c r="Q33300" s="30"/>
    </row>
    <row r="33301" spans="17:17">
      <c r="Q33301" s="30"/>
    </row>
    <row r="33302" spans="17:17">
      <c r="Q33302" s="30"/>
    </row>
    <row r="33303" spans="17:17">
      <c r="Q33303" s="30"/>
    </row>
    <row r="33304" spans="17:17">
      <c r="Q33304" s="30"/>
    </row>
    <row r="33305" spans="17:17">
      <c r="Q33305" s="30"/>
    </row>
    <row r="33306" spans="17:17">
      <c r="Q33306" s="30"/>
    </row>
    <row r="33307" spans="17:17">
      <c r="Q33307" s="30"/>
    </row>
    <row r="33308" spans="17:17">
      <c r="Q33308" s="30"/>
    </row>
    <row r="33309" spans="17:17">
      <c r="Q33309" s="30"/>
    </row>
    <row r="33310" spans="17:17">
      <c r="Q33310" s="30"/>
    </row>
    <row r="33311" spans="17:17">
      <c r="Q33311" s="30"/>
    </row>
    <row r="33312" spans="17:17">
      <c r="Q33312" s="30"/>
    </row>
    <row r="33313" spans="17:17">
      <c r="Q33313" s="30"/>
    </row>
    <row r="33314" spans="17:17">
      <c r="Q33314" s="30"/>
    </row>
    <row r="33315" spans="17:17">
      <c r="Q33315" s="30"/>
    </row>
    <row r="33316" spans="17:17">
      <c r="Q33316" s="30"/>
    </row>
    <row r="33317" spans="17:17">
      <c r="Q33317" s="30"/>
    </row>
    <row r="33318" spans="17:17">
      <c r="Q33318" s="30"/>
    </row>
    <row r="33319" spans="17:17">
      <c r="Q33319" s="30"/>
    </row>
    <row r="33320" spans="17:17">
      <c r="Q33320" s="30"/>
    </row>
    <row r="33321" spans="17:17">
      <c r="Q33321" s="30"/>
    </row>
    <row r="33322" spans="17:17">
      <c r="Q33322" s="30"/>
    </row>
    <row r="33323" spans="17:17">
      <c r="Q33323" s="30"/>
    </row>
    <row r="33324" spans="17:17">
      <c r="Q33324" s="30"/>
    </row>
    <row r="33325" spans="17:17">
      <c r="Q33325" s="30"/>
    </row>
    <row r="33326" spans="17:17">
      <c r="Q33326" s="30"/>
    </row>
    <row r="33327" spans="17:17">
      <c r="Q33327" s="30"/>
    </row>
    <row r="33328" spans="17:17">
      <c r="Q33328" s="30"/>
    </row>
    <row r="33329" spans="17:17">
      <c r="Q33329" s="30"/>
    </row>
    <row r="33330" spans="17:17">
      <c r="Q33330" s="30"/>
    </row>
    <row r="33331" spans="17:17">
      <c r="Q33331" s="30"/>
    </row>
    <row r="33332" spans="17:17">
      <c r="Q33332" s="30"/>
    </row>
    <row r="33333" spans="17:17">
      <c r="Q33333" s="30"/>
    </row>
    <row r="33334" spans="17:17">
      <c r="Q33334" s="30"/>
    </row>
    <row r="33335" spans="17:17">
      <c r="Q33335" s="30"/>
    </row>
    <row r="33336" spans="17:17">
      <c r="Q33336" s="30"/>
    </row>
    <row r="33337" spans="17:17">
      <c r="Q33337" s="30"/>
    </row>
    <row r="33338" spans="17:17">
      <c r="Q33338" s="30"/>
    </row>
    <row r="33339" spans="17:17">
      <c r="Q33339" s="30"/>
    </row>
    <row r="33340" spans="17:17">
      <c r="Q33340" s="30"/>
    </row>
    <row r="33341" spans="17:17">
      <c r="Q33341" s="30"/>
    </row>
    <row r="33342" spans="17:17">
      <c r="Q33342" s="30"/>
    </row>
    <row r="33343" spans="17:17">
      <c r="Q33343" s="30"/>
    </row>
    <row r="33344" spans="17:17">
      <c r="Q33344" s="30"/>
    </row>
    <row r="33345" spans="17:17">
      <c r="Q33345" s="30"/>
    </row>
    <row r="33346" spans="17:17">
      <c r="Q33346" s="30"/>
    </row>
    <row r="33347" spans="17:17">
      <c r="Q33347" s="30"/>
    </row>
    <row r="33348" spans="17:17">
      <c r="Q33348" s="30"/>
    </row>
    <row r="33349" spans="17:17">
      <c r="Q33349" s="30"/>
    </row>
    <row r="33350" spans="17:17">
      <c r="Q33350" s="30"/>
    </row>
    <row r="33351" spans="17:17">
      <c r="Q33351" s="30"/>
    </row>
    <row r="33352" spans="17:17">
      <c r="Q33352" s="30"/>
    </row>
    <row r="33353" spans="17:17">
      <c r="Q33353" s="30"/>
    </row>
    <row r="33354" spans="17:17">
      <c r="Q33354" s="30"/>
    </row>
    <row r="33355" spans="17:17">
      <c r="Q33355" s="30"/>
    </row>
    <row r="33356" spans="17:17">
      <c r="Q33356" s="30"/>
    </row>
    <row r="33357" spans="17:17">
      <c r="Q33357" s="30"/>
    </row>
    <row r="33358" spans="17:17">
      <c r="Q33358" s="30"/>
    </row>
    <row r="33359" spans="17:17">
      <c r="Q33359" s="30"/>
    </row>
    <row r="33360" spans="17:17">
      <c r="Q33360" s="30"/>
    </row>
    <row r="33361" spans="17:17">
      <c r="Q33361" s="30"/>
    </row>
    <row r="33362" spans="17:17">
      <c r="Q33362" s="30"/>
    </row>
    <row r="33363" spans="17:17">
      <c r="Q33363" s="30"/>
    </row>
    <row r="33364" spans="17:17">
      <c r="Q33364" s="30"/>
    </row>
    <row r="33365" spans="17:17">
      <c r="Q33365" s="30"/>
    </row>
    <row r="33366" spans="17:17">
      <c r="Q33366" s="30"/>
    </row>
    <row r="33367" spans="17:17">
      <c r="Q33367" s="30"/>
    </row>
    <row r="33368" spans="17:17">
      <c r="Q33368" s="30"/>
    </row>
    <row r="33369" spans="17:17">
      <c r="Q33369" s="30"/>
    </row>
    <row r="33370" spans="17:17">
      <c r="Q33370" s="30"/>
    </row>
    <row r="33371" spans="17:17">
      <c r="Q33371" s="30"/>
    </row>
    <row r="33372" spans="17:17">
      <c r="Q33372" s="30"/>
    </row>
    <row r="33373" spans="17:17">
      <c r="Q33373" s="30"/>
    </row>
    <row r="33374" spans="17:17">
      <c r="Q33374" s="30"/>
    </row>
    <row r="33375" spans="17:17">
      <c r="Q33375" s="30"/>
    </row>
    <row r="33376" spans="17:17">
      <c r="Q33376" s="30"/>
    </row>
    <row r="33377" spans="17:17">
      <c r="Q33377" s="30"/>
    </row>
    <row r="33378" spans="17:17">
      <c r="Q33378" s="30"/>
    </row>
    <row r="33379" spans="17:17">
      <c r="Q33379" s="30"/>
    </row>
    <row r="33380" spans="17:17">
      <c r="Q33380" s="30"/>
    </row>
    <row r="33381" spans="17:17">
      <c r="Q33381" s="30"/>
    </row>
    <row r="33382" spans="17:17">
      <c r="Q33382" s="30"/>
    </row>
    <row r="33383" spans="17:17">
      <c r="Q33383" s="30"/>
    </row>
    <row r="33384" spans="17:17">
      <c r="Q33384" s="30"/>
    </row>
    <row r="33385" spans="17:17">
      <c r="Q33385" s="30"/>
    </row>
    <row r="33386" spans="17:17">
      <c r="Q33386" s="30"/>
    </row>
    <row r="33387" spans="17:17">
      <c r="Q33387" s="30"/>
    </row>
    <row r="33388" spans="17:17">
      <c r="Q33388" s="30"/>
    </row>
    <row r="33389" spans="17:17">
      <c r="Q33389" s="30"/>
    </row>
    <row r="33390" spans="17:17">
      <c r="Q33390" s="30"/>
    </row>
    <row r="33391" spans="17:17">
      <c r="Q33391" s="30"/>
    </row>
    <row r="33392" spans="17:17">
      <c r="Q33392" s="30"/>
    </row>
    <row r="33393" spans="17:17">
      <c r="Q33393" s="30"/>
    </row>
    <row r="33394" spans="17:17">
      <c r="Q33394" s="30"/>
    </row>
    <row r="33395" spans="17:17">
      <c r="Q33395" s="30"/>
    </row>
    <row r="33396" spans="17:17">
      <c r="Q33396" s="30"/>
    </row>
    <row r="33397" spans="17:17">
      <c r="Q33397" s="30"/>
    </row>
    <row r="33398" spans="17:17">
      <c r="Q33398" s="30"/>
    </row>
    <row r="33399" spans="17:17">
      <c r="Q33399" s="30"/>
    </row>
    <row r="33400" spans="17:17">
      <c r="Q33400" s="30"/>
    </row>
    <row r="33401" spans="17:17">
      <c r="Q33401" s="30"/>
    </row>
    <row r="33402" spans="17:17">
      <c r="Q33402" s="30"/>
    </row>
    <row r="33403" spans="17:17">
      <c r="Q33403" s="30"/>
    </row>
    <row r="33404" spans="17:17">
      <c r="Q33404" s="30"/>
    </row>
    <row r="33405" spans="17:17">
      <c r="Q33405" s="30"/>
    </row>
    <row r="33406" spans="17:17">
      <c r="Q33406" s="30"/>
    </row>
    <row r="33407" spans="17:17">
      <c r="Q33407" s="30"/>
    </row>
    <row r="33408" spans="17:17">
      <c r="Q33408" s="30"/>
    </row>
    <row r="33409" spans="17:17">
      <c r="Q33409" s="30"/>
    </row>
    <row r="33410" spans="17:17">
      <c r="Q33410" s="30"/>
    </row>
    <row r="33411" spans="17:17">
      <c r="Q33411" s="30"/>
    </row>
    <row r="33412" spans="17:17">
      <c r="Q33412" s="30"/>
    </row>
    <row r="33413" spans="17:17">
      <c r="Q33413" s="30"/>
    </row>
    <row r="33414" spans="17:17">
      <c r="Q33414" s="30"/>
    </row>
    <row r="33415" spans="17:17">
      <c r="Q33415" s="30"/>
    </row>
    <row r="33416" spans="17:17">
      <c r="Q33416" s="30"/>
    </row>
    <row r="33417" spans="17:17">
      <c r="Q33417" s="30"/>
    </row>
    <row r="33418" spans="17:17">
      <c r="Q33418" s="30"/>
    </row>
    <row r="33419" spans="17:17">
      <c r="Q33419" s="30"/>
    </row>
    <row r="33420" spans="17:17">
      <c r="Q33420" s="30"/>
    </row>
    <row r="33421" spans="17:17">
      <c r="Q33421" s="30"/>
    </row>
    <row r="33422" spans="17:17">
      <c r="Q33422" s="30"/>
    </row>
    <row r="33423" spans="17:17">
      <c r="Q33423" s="30"/>
    </row>
    <row r="33424" spans="17:17">
      <c r="Q33424" s="30"/>
    </row>
    <row r="33425" spans="17:17">
      <c r="Q33425" s="30"/>
    </row>
    <row r="33426" spans="17:17">
      <c r="Q33426" s="30"/>
    </row>
    <row r="33427" spans="17:17">
      <c r="Q33427" s="30"/>
    </row>
    <row r="33428" spans="17:17">
      <c r="Q33428" s="30"/>
    </row>
    <row r="33429" spans="17:17">
      <c r="Q33429" s="30"/>
    </row>
    <row r="33430" spans="17:17">
      <c r="Q33430" s="30"/>
    </row>
    <row r="33431" spans="17:17">
      <c r="Q33431" s="30"/>
    </row>
    <row r="33432" spans="17:17">
      <c r="Q33432" s="30"/>
    </row>
    <row r="33433" spans="17:17">
      <c r="Q33433" s="30"/>
    </row>
    <row r="33434" spans="17:17">
      <c r="Q33434" s="30"/>
    </row>
    <row r="33435" spans="17:17">
      <c r="Q33435" s="30"/>
    </row>
    <row r="33436" spans="17:17">
      <c r="Q33436" s="30"/>
    </row>
    <row r="33437" spans="17:17">
      <c r="Q33437" s="30"/>
    </row>
    <row r="33438" spans="17:17">
      <c r="Q33438" s="30"/>
    </row>
    <row r="33439" spans="17:17">
      <c r="Q33439" s="30"/>
    </row>
    <row r="33440" spans="17:17">
      <c r="Q33440" s="30"/>
    </row>
    <row r="33441" spans="17:17">
      <c r="Q33441" s="30"/>
    </row>
    <row r="33442" spans="17:17">
      <c r="Q33442" s="30"/>
    </row>
    <row r="33443" spans="17:17">
      <c r="Q33443" s="30"/>
    </row>
    <row r="33444" spans="17:17">
      <c r="Q33444" s="30"/>
    </row>
    <row r="33445" spans="17:17">
      <c r="Q33445" s="30"/>
    </row>
    <row r="33446" spans="17:17">
      <c r="Q33446" s="30"/>
    </row>
    <row r="33447" spans="17:17">
      <c r="Q33447" s="30"/>
    </row>
    <row r="33448" spans="17:17">
      <c r="Q33448" s="30"/>
    </row>
    <row r="33449" spans="17:17">
      <c r="Q33449" s="30"/>
    </row>
    <row r="33450" spans="17:17">
      <c r="Q33450" s="30"/>
    </row>
    <row r="33451" spans="17:17">
      <c r="Q33451" s="30"/>
    </row>
    <row r="33452" spans="17:17">
      <c r="Q33452" s="30"/>
    </row>
    <row r="33453" spans="17:17">
      <c r="Q33453" s="30"/>
    </row>
    <row r="33454" spans="17:17">
      <c r="Q33454" s="30"/>
    </row>
    <row r="33455" spans="17:17">
      <c r="Q33455" s="30"/>
    </row>
    <row r="33456" spans="17:17">
      <c r="Q33456" s="30"/>
    </row>
    <row r="33457" spans="17:17">
      <c r="Q33457" s="30"/>
    </row>
    <row r="33458" spans="17:17">
      <c r="Q33458" s="30"/>
    </row>
    <row r="33459" spans="17:17">
      <c r="Q33459" s="30"/>
    </row>
    <row r="33460" spans="17:17">
      <c r="Q33460" s="30"/>
    </row>
    <row r="33461" spans="17:17">
      <c r="Q33461" s="30"/>
    </row>
    <row r="33462" spans="17:17">
      <c r="Q33462" s="30"/>
    </row>
    <row r="33463" spans="17:17">
      <c r="Q33463" s="30"/>
    </row>
    <row r="33464" spans="17:17">
      <c r="Q33464" s="30"/>
    </row>
    <row r="33465" spans="17:17">
      <c r="Q33465" s="30"/>
    </row>
    <row r="33466" spans="17:17">
      <c r="Q33466" s="30"/>
    </row>
    <row r="33467" spans="17:17">
      <c r="Q33467" s="30"/>
    </row>
    <row r="33468" spans="17:17">
      <c r="Q33468" s="30"/>
    </row>
    <row r="33469" spans="17:17">
      <c r="Q33469" s="30"/>
    </row>
    <row r="33470" spans="17:17">
      <c r="Q33470" s="30"/>
    </row>
    <row r="33471" spans="17:17">
      <c r="Q33471" s="30"/>
    </row>
    <row r="33472" spans="17:17">
      <c r="Q33472" s="30"/>
    </row>
    <row r="33473" spans="17:17">
      <c r="Q33473" s="30"/>
    </row>
    <row r="33474" spans="17:17">
      <c r="Q33474" s="30"/>
    </row>
    <row r="33475" spans="17:17">
      <c r="Q33475" s="30"/>
    </row>
    <row r="33476" spans="17:17">
      <c r="Q33476" s="30"/>
    </row>
    <row r="33477" spans="17:17">
      <c r="Q33477" s="30"/>
    </row>
    <row r="33478" spans="17:17">
      <c r="Q33478" s="30"/>
    </row>
    <row r="33479" spans="17:17">
      <c r="Q33479" s="30"/>
    </row>
    <row r="33480" spans="17:17">
      <c r="Q33480" s="30"/>
    </row>
    <row r="33481" spans="17:17">
      <c r="Q33481" s="30"/>
    </row>
    <row r="33482" spans="17:17">
      <c r="Q33482" s="30"/>
    </row>
    <row r="33483" spans="17:17">
      <c r="Q33483" s="30"/>
    </row>
    <row r="33484" spans="17:17">
      <c r="Q33484" s="30"/>
    </row>
    <row r="33485" spans="17:17">
      <c r="Q33485" s="30"/>
    </row>
    <row r="33486" spans="17:17">
      <c r="Q33486" s="30"/>
    </row>
    <row r="33487" spans="17:17">
      <c r="Q33487" s="30"/>
    </row>
    <row r="33488" spans="17:17">
      <c r="Q33488" s="30"/>
    </row>
    <row r="33489" spans="17:17">
      <c r="Q33489" s="30"/>
    </row>
    <row r="33490" spans="17:17">
      <c r="Q33490" s="30"/>
    </row>
    <row r="33491" spans="17:17">
      <c r="Q33491" s="30"/>
    </row>
    <row r="33492" spans="17:17">
      <c r="Q33492" s="30"/>
    </row>
    <row r="33493" spans="17:17">
      <c r="Q33493" s="30"/>
    </row>
    <row r="33494" spans="17:17">
      <c r="Q33494" s="30"/>
    </row>
    <row r="33495" spans="17:17">
      <c r="Q33495" s="30"/>
    </row>
    <row r="33496" spans="17:17">
      <c r="Q33496" s="30"/>
    </row>
    <row r="33497" spans="17:17">
      <c r="Q33497" s="30"/>
    </row>
    <row r="33498" spans="17:17">
      <c r="Q33498" s="30"/>
    </row>
    <row r="33499" spans="17:17">
      <c r="Q33499" s="30"/>
    </row>
    <row r="33500" spans="17:17">
      <c r="Q33500" s="30"/>
    </row>
    <row r="33501" spans="17:17">
      <c r="Q33501" s="30"/>
    </row>
    <row r="33502" spans="17:17">
      <c r="Q33502" s="30"/>
    </row>
    <row r="33503" spans="17:17">
      <c r="Q33503" s="30"/>
    </row>
    <row r="33504" spans="17:17">
      <c r="Q33504" s="30"/>
    </row>
    <row r="33505" spans="17:17">
      <c r="Q33505" s="30"/>
    </row>
    <row r="33506" spans="17:17">
      <c r="Q33506" s="30"/>
    </row>
    <row r="33507" spans="17:17">
      <c r="Q33507" s="30"/>
    </row>
    <row r="33508" spans="17:17">
      <c r="Q33508" s="30"/>
    </row>
    <row r="33509" spans="17:17">
      <c r="Q33509" s="30"/>
    </row>
    <row r="33510" spans="17:17">
      <c r="Q33510" s="30"/>
    </row>
    <row r="33511" spans="17:17">
      <c r="Q33511" s="30"/>
    </row>
    <row r="33512" spans="17:17">
      <c r="Q33512" s="30"/>
    </row>
    <row r="33513" spans="17:17">
      <c r="Q33513" s="30"/>
    </row>
    <row r="33514" spans="17:17">
      <c r="Q33514" s="30"/>
    </row>
    <row r="33515" spans="17:17">
      <c r="Q33515" s="30"/>
    </row>
    <row r="33516" spans="17:17">
      <c r="Q33516" s="30"/>
    </row>
    <row r="33517" spans="17:17">
      <c r="Q33517" s="30"/>
    </row>
    <row r="33518" spans="17:17">
      <c r="Q33518" s="30"/>
    </row>
    <row r="33519" spans="17:17">
      <c r="Q33519" s="30"/>
    </row>
    <row r="33520" spans="17:17">
      <c r="Q33520" s="30"/>
    </row>
    <row r="33521" spans="17:17">
      <c r="Q33521" s="30"/>
    </row>
    <row r="33522" spans="17:17">
      <c r="Q33522" s="30"/>
    </row>
    <row r="33523" spans="17:17">
      <c r="Q33523" s="30"/>
    </row>
    <row r="33524" spans="17:17">
      <c r="Q33524" s="30"/>
    </row>
    <row r="33525" spans="17:17">
      <c r="Q33525" s="30"/>
    </row>
    <row r="33526" spans="17:17">
      <c r="Q33526" s="30"/>
    </row>
    <row r="33527" spans="17:17">
      <c r="Q33527" s="30"/>
    </row>
    <row r="33528" spans="17:17">
      <c r="Q33528" s="30"/>
    </row>
    <row r="33529" spans="17:17">
      <c r="Q33529" s="30"/>
    </row>
    <row r="33530" spans="17:17">
      <c r="Q33530" s="30"/>
    </row>
    <row r="33531" spans="17:17">
      <c r="Q33531" s="30"/>
    </row>
    <row r="33532" spans="17:17">
      <c r="Q33532" s="30"/>
    </row>
    <row r="33533" spans="17:17">
      <c r="Q33533" s="30"/>
    </row>
    <row r="33534" spans="17:17">
      <c r="Q33534" s="30"/>
    </row>
    <row r="33535" spans="17:17">
      <c r="Q33535" s="30"/>
    </row>
    <row r="33536" spans="17:17">
      <c r="Q33536" s="30"/>
    </row>
    <row r="33537" spans="17:17">
      <c r="Q33537" s="30"/>
    </row>
    <row r="33538" spans="17:17">
      <c r="Q33538" s="30"/>
    </row>
    <row r="33539" spans="17:17">
      <c r="Q33539" s="30"/>
    </row>
    <row r="33540" spans="17:17">
      <c r="Q33540" s="30"/>
    </row>
    <row r="33541" spans="17:17">
      <c r="Q33541" s="30"/>
    </row>
    <row r="33542" spans="17:17">
      <c r="Q33542" s="30"/>
    </row>
    <row r="33543" spans="17:17">
      <c r="Q33543" s="30"/>
    </row>
    <row r="33544" spans="17:17">
      <c r="Q33544" s="30"/>
    </row>
    <row r="33545" spans="17:17">
      <c r="Q33545" s="30"/>
    </row>
    <row r="33546" spans="17:17">
      <c r="Q33546" s="30"/>
    </row>
    <row r="33547" spans="17:17">
      <c r="Q33547" s="30"/>
    </row>
    <row r="33548" spans="17:17">
      <c r="Q33548" s="30"/>
    </row>
    <row r="33549" spans="17:17">
      <c r="Q33549" s="30"/>
    </row>
    <row r="33550" spans="17:17">
      <c r="Q33550" s="30"/>
    </row>
    <row r="33551" spans="17:17">
      <c r="Q33551" s="30"/>
    </row>
    <row r="33552" spans="17:17">
      <c r="Q33552" s="30"/>
    </row>
    <row r="33553" spans="17:17">
      <c r="Q33553" s="30"/>
    </row>
    <row r="33554" spans="17:17">
      <c r="Q33554" s="30"/>
    </row>
    <row r="33555" spans="17:17">
      <c r="Q33555" s="30"/>
    </row>
    <row r="33556" spans="17:17">
      <c r="Q33556" s="30"/>
    </row>
    <row r="33557" spans="17:17">
      <c r="Q33557" s="30"/>
    </row>
    <row r="33558" spans="17:17">
      <c r="Q33558" s="30"/>
    </row>
    <row r="33559" spans="17:17">
      <c r="Q33559" s="30"/>
    </row>
    <row r="33560" spans="17:17">
      <c r="Q33560" s="30"/>
    </row>
    <row r="33561" spans="17:17">
      <c r="Q33561" s="30"/>
    </row>
    <row r="33562" spans="17:17">
      <c r="Q33562" s="30"/>
    </row>
    <row r="33563" spans="17:17">
      <c r="Q33563" s="30"/>
    </row>
    <row r="33564" spans="17:17">
      <c r="Q33564" s="30"/>
    </row>
    <row r="33565" spans="17:17">
      <c r="Q33565" s="30"/>
    </row>
    <row r="33566" spans="17:17">
      <c r="Q33566" s="30"/>
    </row>
    <row r="33567" spans="17:17">
      <c r="Q33567" s="30"/>
    </row>
    <row r="33568" spans="17:17">
      <c r="Q33568" s="30"/>
    </row>
    <row r="33569" spans="17:17">
      <c r="Q33569" s="30"/>
    </row>
    <row r="33570" spans="17:17">
      <c r="Q33570" s="30"/>
    </row>
    <row r="33571" spans="17:17">
      <c r="Q33571" s="30"/>
    </row>
    <row r="33572" spans="17:17">
      <c r="Q33572" s="30"/>
    </row>
    <row r="33573" spans="17:17">
      <c r="Q33573" s="30"/>
    </row>
    <row r="33574" spans="17:17">
      <c r="Q33574" s="30"/>
    </row>
    <row r="33575" spans="17:17">
      <c r="Q33575" s="30"/>
    </row>
    <row r="33576" spans="17:17">
      <c r="Q33576" s="30"/>
    </row>
    <row r="33577" spans="17:17">
      <c r="Q33577" s="30"/>
    </row>
    <row r="33578" spans="17:17">
      <c r="Q33578" s="30"/>
    </row>
    <row r="33579" spans="17:17">
      <c r="Q33579" s="30"/>
    </row>
    <row r="33580" spans="17:17">
      <c r="Q33580" s="30"/>
    </row>
    <row r="33581" spans="17:17">
      <c r="Q33581" s="30"/>
    </row>
    <row r="33582" spans="17:17">
      <c r="Q33582" s="30"/>
    </row>
    <row r="33583" spans="17:17">
      <c r="Q33583" s="30"/>
    </row>
    <row r="33584" spans="17:17">
      <c r="Q33584" s="30"/>
    </row>
    <row r="33585" spans="17:17">
      <c r="Q33585" s="30"/>
    </row>
    <row r="33586" spans="17:17">
      <c r="Q33586" s="30"/>
    </row>
    <row r="33587" spans="17:17">
      <c r="Q33587" s="30"/>
    </row>
    <row r="33588" spans="17:17">
      <c r="Q33588" s="30"/>
    </row>
    <row r="33589" spans="17:17">
      <c r="Q33589" s="30"/>
    </row>
    <row r="33590" spans="17:17">
      <c r="Q33590" s="30"/>
    </row>
    <row r="33591" spans="17:17">
      <c r="Q33591" s="30"/>
    </row>
    <row r="33592" spans="17:17">
      <c r="Q33592" s="30"/>
    </row>
    <row r="33593" spans="17:17">
      <c r="Q33593" s="30"/>
    </row>
    <row r="33594" spans="17:17">
      <c r="Q33594" s="30"/>
    </row>
    <row r="33595" spans="17:17">
      <c r="Q33595" s="30"/>
    </row>
    <row r="33596" spans="17:17">
      <c r="Q33596" s="30"/>
    </row>
    <row r="33597" spans="17:17">
      <c r="Q33597" s="30"/>
    </row>
    <row r="33598" spans="17:17">
      <c r="Q33598" s="30"/>
    </row>
    <row r="33599" spans="17:17">
      <c r="Q33599" s="30"/>
    </row>
    <row r="33600" spans="17:17">
      <c r="Q33600" s="30"/>
    </row>
    <row r="33601" spans="17:17">
      <c r="Q33601" s="30"/>
    </row>
    <row r="33602" spans="17:17">
      <c r="Q33602" s="30"/>
    </row>
    <row r="33603" spans="17:17">
      <c r="Q33603" s="30"/>
    </row>
    <row r="33604" spans="17:17">
      <c r="Q33604" s="30"/>
    </row>
    <row r="33605" spans="17:17">
      <c r="Q33605" s="30"/>
    </row>
    <row r="33606" spans="17:17">
      <c r="Q33606" s="30"/>
    </row>
    <row r="33607" spans="17:17">
      <c r="Q33607" s="30"/>
    </row>
    <row r="33608" spans="17:17">
      <c r="Q33608" s="30"/>
    </row>
    <row r="33609" spans="17:17">
      <c r="Q33609" s="30"/>
    </row>
    <row r="33610" spans="17:17">
      <c r="Q33610" s="30"/>
    </row>
    <row r="33611" spans="17:17">
      <c r="Q33611" s="30"/>
    </row>
    <row r="33612" spans="17:17">
      <c r="Q33612" s="30"/>
    </row>
    <row r="33613" spans="17:17">
      <c r="Q33613" s="30"/>
    </row>
    <row r="33614" spans="17:17">
      <c r="Q33614" s="30"/>
    </row>
    <row r="33615" spans="17:17">
      <c r="Q33615" s="30"/>
    </row>
    <row r="33616" spans="17:17">
      <c r="Q33616" s="30"/>
    </row>
    <row r="33617" spans="17:17">
      <c r="Q33617" s="30"/>
    </row>
    <row r="33618" spans="17:17">
      <c r="Q33618" s="30"/>
    </row>
    <row r="33619" spans="17:17">
      <c r="Q33619" s="30"/>
    </row>
    <row r="33620" spans="17:17">
      <c r="Q33620" s="30"/>
    </row>
    <row r="33621" spans="17:17">
      <c r="Q33621" s="30"/>
    </row>
    <row r="33622" spans="17:17">
      <c r="Q33622" s="30"/>
    </row>
    <row r="33623" spans="17:17">
      <c r="Q33623" s="30"/>
    </row>
    <row r="33624" spans="17:17">
      <c r="Q33624" s="30"/>
    </row>
    <row r="33625" spans="17:17">
      <c r="Q33625" s="30"/>
    </row>
    <row r="33626" spans="17:17">
      <c r="Q33626" s="30"/>
    </row>
    <row r="33627" spans="17:17">
      <c r="Q33627" s="30"/>
    </row>
    <row r="33628" spans="17:17">
      <c r="Q33628" s="30"/>
    </row>
    <row r="33629" spans="17:17">
      <c r="Q33629" s="30"/>
    </row>
    <row r="33630" spans="17:17">
      <c r="Q33630" s="30"/>
    </row>
    <row r="33631" spans="17:17">
      <c r="Q33631" s="30"/>
    </row>
    <row r="33632" spans="17:17">
      <c r="Q33632" s="30"/>
    </row>
    <row r="33633" spans="17:17">
      <c r="Q33633" s="30"/>
    </row>
    <row r="33634" spans="17:17">
      <c r="Q33634" s="30"/>
    </row>
    <row r="33635" spans="17:17">
      <c r="Q33635" s="30"/>
    </row>
    <row r="33636" spans="17:17">
      <c r="Q33636" s="30"/>
    </row>
    <row r="33637" spans="17:17">
      <c r="Q33637" s="30"/>
    </row>
    <row r="33638" spans="17:17">
      <c r="Q33638" s="30"/>
    </row>
    <row r="33639" spans="17:17">
      <c r="Q33639" s="30"/>
    </row>
    <row r="33640" spans="17:17">
      <c r="Q33640" s="30"/>
    </row>
    <row r="33641" spans="17:17">
      <c r="Q33641" s="30"/>
    </row>
    <row r="33642" spans="17:17">
      <c r="Q33642" s="30"/>
    </row>
    <row r="33643" spans="17:17">
      <c r="Q33643" s="30"/>
    </row>
    <row r="33644" spans="17:17">
      <c r="Q33644" s="30"/>
    </row>
    <row r="33645" spans="17:17">
      <c r="Q33645" s="30"/>
    </row>
    <row r="33646" spans="17:17">
      <c r="Q33646" s="30"/>
    </row>
    <row r="33647" spans="17:17">
      <c r="Q33647" s="30"/>
    </row>
    <row r="33648" spans="17:17">
      <c r="Q33648" s="30"/>
    </row>
    <row r="33649" spans="17:17">
      <c r="Q33649" s="30"/>
    </row>
    <row r="33650" spans="17:17">
      <c r="Q33650" s="30"/>
    </row>
    <row r="33651" spans="17:17">
      <c r="Q33651" s="30"/>
    </row>
    <row r="33652" spans="17:17">
      <c r="Q33652" s="30"/>
    </row>
    <row r="33653" spans="17:17">
      <c r="Q33653" s="30"/>
    </row>
    <row r="33654" spans="17:17">
      <c r="Q33654" s="30"/>
    </row>
    <row r="33655" spans="17:17">
      <c r="Q33655" s="30"/>
    </row>
    <row r="33656" spans="17:17">
      <c r="Q33656" s="30"/>
    </row>
    <row r="33657" spans="17:17">
      <c r="Q33657" s="30"/>
    </row>
    <row r="33658" spans="17:17">
      <c r="Q33658" s="30"/>
    </row>
    <row r="33659" spans="17:17">
      <c r="Q33659" s="30"/>
    </row>
    <row r="33660" spans="17:17">
      <c r="Q33660" s="30"/>
    </row>
    <row r="33661" spans="17:17">
      <c r="Q33661" s="30"/>
    </row>
    <row r="33662" spans="17:17">
      <c r="Q33662" s="30"/>
    </row>
    <row r="33663" spans="17:17">
      <c r="Q33663" s="30"/>
    </row>
    <row r="33664" spans="17:17">
      <c r="Q33664" s="30"/>
    </row>
    <row r="33665" spans="17:17">
      <c r="Q33665" s="30"/>
    </row>
    <row r="33666" spans="17:17">
      <c r="Q33666" s="30"/>
    </row>
    <row r="33667" spans="17:17">
      <c r="Q33667" s="30"/>
    </row>
    <row r="33668" spans="17:17">
      <c r="Q33668" s="30"/>
    </row>
    <row r="33669" spans="17:17">
      <c r="Q33669" s="30"/>
    </row>
    <row r="33670" spans="17:17">
      <c r="Q33670" s="30"/>
    </row>
    <row r="33671" spans="17:17">
      <c r="Q33671" s="30"/>
    </row>
    <row r="33672" spans="17:17">
      <c r="Q33672" s="30"/>
    </row>
    <row r="33673" spans="17:17">
      <c r="Q33673" s="30"/>
    </row>
    <row r="33674" spans="17:17">
      <c r="Q33674" s="30"/>
    </row>
    <row r="33675" spans="17:17">
      <c r="Q33675" s="30"/>
    </row>
    <row r="33676" spans="17:17">
      <c r="Q33676" s="30"/>
    </row>
    <row r="33677" spans="17:17">
      <c r="Q33677" s="30"/>
    </row>
    <row r="33678" spans="17:17">
      <c r="Q33678" s="30"/>
    </row>
    <row r="33679" spans="17:17">
      <c r="Q33679" s="30"/>
    </row>
    <row r="33680" spans="17:17">
      <c r="Q33680" s="30"/>
    </row>
    <row r="33681" spans="17:17">
      <c r="Q33681" s="30"/>
    </row>
    <row r="33682" spans="17:17">
      <c r="Q33682" s="30"/>
    </row>
    <row r="33683" spans="17:17">
      <c r="Q33683" s="30"/>
    </row>
    <row r="33684" spans="17:17">
      <c r="Q33684" s="30"/>
    </row>
    <row r="33685" spans="17:17">
      <c r="Q33685" s="30"/>
    </row>
    <row r="33686" spans="17:17">
      <c r="Q33686" s="30"/>
    </row>
    <row r="33687" spans="17:17">
      <c r="Q33687" s="30"/>
    </row>
    <row r="33688" spans="17:17">
      <c r="Q33688" s="30"/>
    </row>
    <row r="33689" spans="17:17">
      <c r="Q33689" s="30"/>
    </row>
    <row r="33690" spans="17:17">
      <c r="Q33690" s="30"/>
    </row>
    <row r="33691" spans="17:17">
      <c r="Q33691" s="30"/>
    </row>
    <row r="33692" spans="17:17">
      <c r="Q33692" s="30"/>
    </row>
    <row r="33693" spans="17:17">
      <c r="Q33693" s="30"/>
    </row>
    <row r="33694" spans="17:17">
      <c r="Q33694" s="30"/>
    </row>
    <row r="33695" spans="17:17">
      <c r="Q33695" s="30"/>
    </row>
    <row r="33696" spans="17:17">
      <c r="Q33696" s="30"/>
    </row>
    <row r="33697" spans="17:17">
      <c r="Q33697" s="30"/>
    </row>
    <row r="33698" spans="17:17">
      <c r="Q33698" s="30"/>
    </row>
    <row r="33699" spans="17:17">
      <c r="Q33699" s="30"/>
    </row>
    <row r="33700" spans="17:17">
      <c r="Q33700" s="30"/>
    </row>
    <row r="33701" spans="17:17">
      <c r="Q33701" s="30"/>
    </row>
    <row r="33702" spans="17:17">
      <c r="Q33702" s="30"/>
    </row>
    <row r="33703" spans="17:17">
      <c r="Q33703" s="30"/>
    </row>
    <row r="33704" spans="17:17">
      <c r="Q33704" s="30"/>
    </row>
    <row r="33705" spans="17:17">
      <c r="Q33705" s="30"/>
    </row>
    <row r="33706" spans="17:17">
      <c r="Q33706" s="30"/>
    </row>
    <row r="33707" spans="17:17">
      <c r="Q33707" s="30"/>
    </row>
    <row r="33708" spans="17:17">
      <c r="Q33708" s="30"/>
    </row>
    <row r="33709" spans="17:17">
      <c r="Q33709" s="30"/>
    </row>
    <row r="33710" spans="17:17">
      <c r="Q33710" s="30"/>
    </row>
    <row r="33711" spans="17:17">
      <c r="Q33711" s="30"/>
    </row>
    <row r="33712" spans="17:17">
      <c r="Q33712" s="30"/>
    </row>
    <row r="33713" spans="17:17">
      <c r="Q33713" s="30"/>
    </row>
    <row r="33714" spans="17:17">
      <c r="Q33714" s="30"/>
    </row>
    <row r="33715" spans="17:17">
      <c r="Q33715" s="30"/>
    </row>
    <row r="33716" spans="17:17">
      <c r="Q33716" s="30"/>
    </row>
    <row r="33717" spans="17:17">
      <c r="Q33717" s="30"/>
    </row>
    <row r="33718" spans="17:17">
      <c r="Q33718" s="30"/>
    </row>
    <row r="33719" spans="17:17">
      <c r="Q33719" s="30"/>
    </row>
    <row r="33720" spans="17:17">
      <c r="Q33720" s="30"/>
    </row>
    <row r="33721" spans="17:17">
      <c r="Q33721" s="30"/>
    </row>
    <row r="33722" spans="17:17">
      <c r="Q33722" s="30"/>
    </row>
    <row r="33723" spans="17:17">
      <c r="Q33723" s="30"/>
    </row>
    <row r="33724" spans="17:17">
      <c r="Q33724" s="30"/>
    </row>
    <row r="33725" spans="17:17">
      <c r="Q33725" s="30"/>
    </row>
    <row r="33726" spans="17:17">
      <c r="Q33726" s="30"/>
    </row>
    <row r="33727" spans="17:17">
      <c r="Q33727" s="30"/>
    </row>
    <row r="33728" spans="17:17">
      <c r="Q33728" s="30"/>
    </row>
    <row r="33729" spans="17:17">
      <c r="Q33729" s="30"/>
    </row>
    <row r="33730" spans="17:17">
      <c r="Q33730" s="30"/>
    </row>
    <row r="33731" spans="17:17">
      <c r="Q33731" s="30"/>
    </row>
    <row r="33732" spans="17:17">
      <c r="Q33732" s="30"/>
    </row>
    <row r="33733" spans="17:17">
      <c r="Q33733" s="30"/>
    </row>
    <row r="33734" spans="17:17">
      <c r="Q33734" s="30"/>
    </row>
    <row r="33735" spans="17:17">
      <c r="Q33735" s="30"/>
    </row>
    <row r="33736" spans="17:17">
      <c r="Q33736" s="30"/>
    </row>
    <row r="33737" spans="17:17">
      <c r="Q33737" s="30"/>
    </row>
    <row r="33738" spans="17:17">
      <c r="Q33738" s="30"/>
    </row>
    <row r="33739" spans="17:17">
      <c r="Q33739" s="30"/>
    </row>
    <row r="33740" spans="17:17">
      <c r="Q33740" s="30"/>
    </row>
    <row r="33741" spans="17:17">
      <c r="Q33741" s="30"/>
    </row>
    <row r="33742" spans="17:17">
      <c r="Q33742" s="30"/>
    </row>
    <row r="33743" spans="17:17">
      <c r="Q33743" s="30"/>
    </row>
    <row r="33744" spans="17:17">
      <c r="Q33744" s="30"/>
    </row>
    <row r="33745" spans="17:17">
      <c r="Q33745" s="30"/>
    </row>
    <row r="33746" spans="17:17">
      <c r="Q33746" s="30"/>
    </row>
    <row r="33747" spans="17:17">
      <c r="Q33747" s="30"/>
    </row>
    <row r="33748" spans="17:17">
      <c r="Q33748" s="30"/>
    </row>
    <row r="33749" spans="17:17">
      <c r="Q33749" s="30"/>
    </row>
    <row r="33750" spans="17:17">
      <c r="Q33750" s="30"/>
    </row>
    <row r="33751" spans="17:17">
      <c r="Q33751" s="30"/>
    </row>
    <row r="33752" spans="17:17">
      <c r="Q33752" s="30"/>
    </row>
    <row r="33753" spans="17:17">
      <c r="Q33753" s="30"/>
    </row>
    <row r="33754" spans="17:17">
      <c r="Q33754" s="30"/>
    </row>
    <row r="33755" spans="17:17">
      <c r="Q33755" s="30"/>
    </row>
    <row r="33756" spans="17:17">
      <c r="Q33756" s="30"/>
    </row>
    <row r="33757" spans="17:17">
      <c r="Q33757" s="30"/>
    </row>
    <row r="33758" spans="17:17">
      <c r="Q33758" s="30"/>
    </row>
    <row r="33759" spans="17:17">
      <c r="Q33759" s="30"/>
    </row>
    <row r="33760" spans="17:17">
      <c r="Q33760" s="30"/>
    </row>
    <row r="33761" spans="17:17">
      <c r="Q33761" s="30"/>
    </row>
    <row r="33762" spans="17:17">
      <c r="Q33762" s="30"/>
    </row>
    <row r="33763" spans="17:17">
      <c r="Q33763" s="30"/>
    </row>
    <row r="33764" spans="17:17">
      <c r="Q33764" s="30"/>
    </row>
    <row r="33765" spans="17:17">
      <c r="Q33765" s="30"/>
    </row>
    <row r="33766" spans="17:17">
      <c r="Q33766" s="30"/>
    </row>
    <row r="33767" spans="17:17">
      <c r="Q33767" s="30"/>
    </row>
    <row r="33768" spans="17:17">
      <c r="Q33768" s="30"/>
    </row>
  </sheetData>
  <autoFilter ref="C1:C3889" xr:uid="{BF9CBC58-8C4A-450C-8487-0D5DBE8D1AD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B136-C414-4491-BC13-7CF7E06B95D3}">
  <dimension ref="C2:D44"/>
  <sheetViews>
    <sheetView topLeftCell="C2" workbookViewId="0">
      <selection activeCell="C2" sqref="C2:D2"/>
    </sheetView>
  </sheetViews>
  <sheetFormatPr defaultRowHeight="15"/>
  <cols>
    <col min="3" max="3" width="11.42578125" bestFit="1" customWidth="1"/>
    <col min="4" max="4" width="17.140625" bestFit="1" customWidth="1"/>
  </cols>
  <sheetData>
    <row r="2" spans="3:4">
      <c r="C2" s="40" t="s">
        <v>135</v>
      </c>
      <c r="D2" s="40"/>
    </row>
    <row r="3" spans="3:4">
      <c r="C3" s="37" t="s">
        <v>134</v>
      </c>
      <c r="D3" t="s">
        <v>136</v>
      </c>
    </row>
    <row r="4" spans="3:4">
      <c r="C4">
        <v>1</v>
      </c>
      <c r="D4" s="38">
        <v>510750</v>
      </c>
    </row>
    <row r="5" spans="3:4">
      <c r="C5">
        <v>2</v>
      </c>
      <c r="D5" s="38">
        <v>484975</v>
      </c>
    </row>
    <row r="6" spans="3:4">
      <c r="C6">
        <v>3</v>
      </c>
      <c r="D6" s="38">
        <v>483530</v>
      </c>
    </row>
    <row r="7" spans="3:4">
      <c r="C7">
        <v>4</v>
      </c>
      <c r="D7" s="38">
        <v>494887.5</v>
      </c>
    </row>
    <row r="8" spans="3:4">
      <c r="C8">
        <v>5</v>
      </c>
      <c r="D8" s="38">
        <v>673572.5</v>
      </c>
    </row>
    <row r="9" spans="3:4">
      <c r="C9">
        <v>6</v>
      </c>
      <c r="D9" s="38">
        <v>903837.5</v>
      </c>
    </row>
    <row r="10" spans="3:4">
      <c r="C10">
        <v>7</v>
      </c>
      <c r="D10" s="38">
        <v>1041437.5</v>
      </c>
    </row>
    <row r="11" spans="3:4">
      <c r="C11">
        <v>8</v>
      </c>
      <c r="D11" s="38">
        <v>945275</v>
      </c>
    </row>
    <row r="12" spans="3:4">
      <c r="C12">
        <v>9</v>
      </c>
      <c r="D12" s="38">
        <v>681000</v>
      </c>
    </row>
    <row r="13" spans="3:4">
      <c r="C13">
        <v>10</v>
      </c>
      <c r="D13" s="38">
        <v>623375</v>
      </c>
    </row>
    <row r="14" spans="3:4">
      <c r="C14">
        <v>11</v>
      </c>
      <c r="D14" s="38">
        <v>795612.5</v>
      </c>
    </row>
    <row r="15" spans="3:4">
      <c r="C15">
        <v>12</v>
      </c>
      <c r="D15" s="38">
        <v>1045775</v>
      </c>
    </row>
    <row r="16" spans="3:4">
      <c r="C16" t="s">
        <v>137</v>
      </c>
      <c r="D16" s="38">
        <v>8684027.5</v>
      </c>
    </row>
    <row r="21" spans="3:4">
      <c r="C21" s="40" t="s">
        <v>138</v>
      </c>
      <c r="D21" s="40"/>
    </row>
    <row r="22" spans="3:4">
      <c r="C22" s="37" t="s">
        <v>2</v>
      </c>
      <c r="D22" t="s">
        <v>136</v>
      </c>
    </row>
    <row r="23" spans="3:4">
      <c r="C23" t="s">
        <v>23</v>
      </c>
      <c r="D23" s="38">
        <v>1291535</v>
      </c>
    </row>
    <row r="24" spans="3:4">
      <c r="C24" t="s">
        <v>31</v>
      </c>
      <c r="D24" s="38">
        <v>404412.5</v>
      </c>
    </row>
    <row r="25" spans="3:4">
      <c r="C25" t="s">
        <v>27</v>
      </c>
      <c r="D25" s="38">
        <v>2584450</v>
      </c>
    </row>
    <row r="26" spans="3:4">
      <c r="C26" t="s">
        <v>14</v>
      </c>
      <c r="D26" s="38">
        <v>4403630</v>
      </c>
    </row>
    <row r="27" spans="3:4">
      <c r="C27" t="s">
        <v>137</v>
      </c>
      <c r="D27" s="38">
        <v>8684027.5</v>
      </c>
    </row>
    <row r="36" spans="3:4" ht="25.5" customHeight="1"/>
    <row r="37" spans="3:4" ht="20.25" customHeight="1">
      <c r="C37" s="40" t="s">
        <v>139</v>
      </c>
      <c r="D37" s="41"/>
    </row>
    <row r="38" spans="3:4">
      <c r="C38" s="37" t="s">
        <v>5</v>
      </c>
      <c r="D38" t="s">
        <v>136</v>
      </c>
    </row>
    <row r="39" spans="3:4">
      <c r="C39" t="s">
        <v>33</v>
      </c>
      <c r="D39" s="38">
        <v>1150110</v>
      </c>
    </row>
    <row r="40" spans="3:4">
      <c r="C40" t="s">
        <v>15</v>
      </c>
      <c r="D40" s="38">
        <v>1788347.5</v>
      </c>
    </row>
    <row r="41" spans="3:4">
      <c r="C41" t="s">
        <v>24</v>
      </c>
      <c r="D41" s="38">
        <v>1291535</v>
      </c>
    </row>
    <row r="42" spans="3:4">
      <c r="C42" t="s">
        <v>46</v>
      </c>
      <c r="D42" s="38">
        <v>1618935</v>
      </c>
    </row>
    <row r="43" spans="3:4">
      <c r="C43" t="s">
        <v>28</v>
      </c>
      <c r="D43" s="38">
        <v>2835100</v>
      </c>
    </row>
    <row r="44" spans="3:4">
      <c r="C44" t="s">
        <v>137</v>
      </c>
      <c r="D44" s="38">
        <v>8684027.5</v>
      </c>
    </row>
  </sheetData>
  <mergeCells count="3">
    <mergeCell ref="C37:D37"/>
    <mergeCell ref="C21:D21"/>
    <mergeCell ref="C2:D2"/>
  </mergeCells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05EC6-7E98-48E1-ADAE-24B7F740CDC1}">
  <dimension ref="A4:H59"/>
  <sheetViews>
    <sheetView topLeftCell="E5" workbookViewId="0">
      <selection activeCell="E5" sqref="E5"/>
    </sheetView>
  </sheetViews>
  <sheetFormatPr defaultRowHeight="15"/>
  <cols>
    <col min="1" max="1" width="17.140625" customWidth="1"/>
    <col min="2" max="2" width="18.140625" bestFit="1" customWidth="1"/>
    <col min="3" max="3" width="12.85546875" bestFit="1" customWidth="1"/>
    <col min="4" max="7" width="11.140625" bestFit="1" customWidth="1"/>
    <col min="8" max="8" width="11.42578125" bestFit="1" customWidth="1"/>
    <col min="9" max="10" width="11.140625" bestFit="1" customWidth="1"/>
    <col min="11" max="11" width="11.42578125" bestFit="1" customWidth="1"/>
  </cols>
  <sheetData>
    <row r="4" spans="1:8">
      <c r="A4" s="37" t="s">
        <v>136</v>
      </c>
      <c r="B4" s="37" t="s">
        <v>8</v>
      </c>
    </row>
    <row r="5" spans="1:8">
      <c r="A5" s="37" t="s">
        <v>134</v>
      </c>
      <c r="B5" t="s">
        <v>17</v>
      </c>
      <c r="C5" t="s">
        <v>22</v>
      </c>
      <c r="D5" t="s">
        <v>18</v>
      </c>
      <c r="E5" t="s">
        <v>20</v>
      </c>
      <c r="F5" t="s">
        <v>21</v>
      </c>
      <c r="G5" t="s">
        <v>19</v>
      </c>
      <c r="H5" t="s">
        <v>137</v>
      </c>
    </row>
    <row r="6" spans="1:8">
      <c r="A6">
        <v>1</v>
      </c>
      <c r="B6" s="38">
        <v>110012.5</v>
      </c>
      <c r="C6" s="38">
        <v>93662.5</v>
      </c>
      <c r="D6" s="38">
        <v>94112.5</v>
      </c>
      <c r="E6" s="38">
        <v>58700</v>
      </c>
      <c r="F6" s="38">
        <v>77350</v>
      </c>
      <c r="G6" s="38">
        <v>76912.5</v>
      </c>
      <c r="H6" s="38">
        <v>510750</v>
      </c>
    </row>
    <row r="7" spans="1:8">
      <c r="A7">
        <v>2</v>
      </c>
      <c r="B7" s="38">
        <v>121250</v>
      </c>
      <c r="C7" s="38">
        <v>84950</v>
      </c>
      <c r="D7" s="38">
        <v>80150</v>
      </c>
      <c r="E7" s="38">
        <v>53875</v>
      </c>
      <c r="F7" s="38">
        <v>73137.5</v>
      </c>
      <c r="G7" s="38">
        <v>71612.5</v>
      </c>
      <c r="H7" s="38">
        <v>484975</v>
      </c>
    </row>
    <row r="8" spans="1:8">
      <c r="A8">
        <v>3</v>
      </c>
      <c r="B8" s="38">
        <v>123667.5</v>
      </c>
      <c r="C8" s="38">
        <v>82525</v>
      </c>
      <c r="D8" s="38">
        <v>85575</v>
      </c>
      <c r="E8" s="38">
        <v>55062.5</v>
      </c>
      <c r="F8" s="38">
        <v>63075</v>
      </c>
      <c r="G8" s="38">
        <v>73625</v>
      </c>
      <c r="H8" s="38">
        <v>483530</v>
      </c>
    </row>
    <row r="9" spans="1:8">
      <c r="A9">
        <v>4</v>
      </c>
      <c r="B9" s="38">
        <v>128250</v>
      </c>
      <c r="C9" s="38">
        <v>99987.5</v>
      </c>
      <c r="D9" s="38">
        <v>79112.5</v>
      </c>
      <c r="E9" s="38">
        <v>53962.5</v>
      </c>
      <c r="F9" s="38">
        <v>64225</v>
      </c>
      <c r="G9" s="38">
        <v>69350</v>
      </c>
      <c r="H9" s="38">
        <v>494887.5</v>
      </c>
    </row>
    <row r="10" spans="1:8">
      <c r="A10">
        <v>5</v>
      </c>
      <c r="B10" s="38">
        <v>166372.5</v>
      </c>
      <c r="C10" s="38">
        <v>150300</v>
      </c>
      <c r="D10" s="38">
        <v>103350</v>
      </c>
      <c r="E10" s="38">
        <v>76162.5</v>
      </c>
      <c r="F10" s="38">
        <v>85087.5</v>
      </c>
      <c r="G10" s="38">
        <v>92300</v>
      </c>
      <c r="H10" s="38">
        <v>673572.5</v>
      </c>
    </row>
    <row r="11" spans="1:8">
      <c r="A11">
        <v>6</v>
      </c>
      <c r="B11" s="38">
        <v>193825</v>
      </c>
      <c r="C11" s="38">
        <v>213387.5</v>
      </c>
      <c r="D11" s="38">
        <v>140500</v>
      </c>
      <c r="E11" s="38">
        <v>110500</v>
      </c>
      <c r="F11" s="38">
        <v>116975</v>
      </c>
      <c r="G11" s="38">
        <v>128650</v>
      </c>
      <c r="H11" s="38">
        <v>903837.5</v>
      </c>
    </row>
    <row r="12" spans="1:8">
      <c r="A12">
        <v>7</v>
      </c>
      <c r="B12" s="38">
        <v>237587.5</v>
      </c>
      <c r="C12" s="38">
        <v>212825</v>
      </c>
      <c r="D12" s="38">
        <v>174187.5</v>
      </c>
      <c r="E12" s="38">
        <v>119837.5</v>
      </c>
      <c r="F12" s="38">
        <v>146750</v>
      </c>
      <c r="G12" s="38">
        <v>150250</v>
      </c>
      <c r="H12" s="38">
        <v>1041437.5</v>
      </c>
    </row>
    <row r="13" spans="1:8">
      <c r="A13">
        <v>8</v>
      </c>
      <c r="B13" s="38">
        <v>232600</v>
      </c>
      <c r="C13" s="38">
        <v>161062.5</v>
      </c>
      <c r="D13" s="38">
        <v>179900</v>
      </c>
      <c r="E13" s="38">
        <v>107462.5</v>
      </c>
      <c r="F13" s="38">
        <v>119500</v>
      </c>
      <c r="G13" s="38">
        <v>144750</v>
      </c>
      <c r="H13" s="38">
        <v>945275</v>
      </c>
    </row>
    <row r="14" spans="1:8">
      <c r="A14">
        <v>9</v>
      </c>
      <c r="B14" s="38">
        <v>170737.5</v>
      </c>
      <c r="C14" s="38">
        <v>119562.5</v>
      </c>
      <c r="D14" s="38">
        <v>131187.5</v>
      </c>
      <c r="E14" s="38">
        <v>76762.5</v>
      </c>
      <c r="F14" s="38">
        <v>91400</v>
      </c>
      <c r="G14" s="38">
        <v>91350</v>
      </c>
      <c r="H14" s="38">
        <v>681000</v>
      </c>
    </row>
    <row r="15" spans="1:8">
      <c r="A15">
        <v>10</v>
      </c>
      <c r="B15" s="38">
        <v>146575</v>
      </c>
      <c r="C15" s="38">
        <v>125087.5</v>
      </c>
      <c r="D15" s="38">
        <v>113700</v>
      </c>
      <c r="E15" s="38">
        <v>72837.5</v>
      </c>
      <c r="F15" s="38">
        <v>83025</v>
      </c>
      <c r="G15" s="38">
        <v>82150</v>
      </c>
      <c r="H15" s="38">
        <v>623375</v>
      </c>
    </row>
    <row r="16" spans="1:8">
      <c r="A16">
        <v>11</v>
      </c>
      <c r="B16" s="38">
        <v>150787.5</v>
      </c>
      <c r="C16" s="38">
        <v>181900</v>
      </c>
      <c r="D16" s="38">
        <v>118612.5</v>
      </c>
      <c r="E16" s="38">
        <v>111125</v>
      </c>
      <c r="F16" s="38">
        <v>127850</v>
      </c>
      <c r="G16" s="38">
        <v>105337.5</v>
      </c>
      <c r="H16" s="38">
        <v>795612.5</v>
      </c>
    </row>
    <row r="17" spans="1:8">
      <c r="A17">
        <v>12</v>
      </c>
      <c r="B17" s="38">
        <v>234225</v>
      </c>
      <c r="C17" s="38">
        <v>200587.5</v>
      </c>
      <c r="D17" s="38">
        <v>181037.5</v>
      </c>
      <c r="E17" s="38">
        <v>135362.5</v>
      </c>
      <c r="F17" s="38">
        <v>145262.5</v>
      </c>
      <c r="G17" s="38">
        <v>149300</v>
      </c>
      <c r="H17" s="38">
        <v>1045775</v>
      </c>
    </row>
    <row r="18" spans="1:8">
      <c r="A18" t="s">
        <v>137</v>
      </c>
      <c r="B18" s="38">
        <v>2015890</v>
      </c>
      <c r="C18" s="38">
        <v>1725837.5</v>
      </c>
      <c r="D18" s="38">
        <v>1481425</v>
      </c>
      <c r="E18" s="38">
        <v>1031650</v>
      </c>
      <c r="F18" s="38">
        <v>1193637.5</v>
      </c>
      <c r="G18" s="38">
        <v>1235587.5</v>
      </c>
      <c r="H18" s="38">
        <v>8684027.5</v>
      </c>
    </row>
    <row r="27" spans="1:8">
      <c r="A27" s="37" t="s">
        <v>136</v>
      </c>
      <c r="B27" s="37" t="s">
        <v>8</v>
      </c>
    </row>
    <row r="28" spans="1:8">
      <c r="A28" s="37" t="s">
        <v>5</v>
      </c>
      <c r="B28" t="s">
        <v>17</v>
      </c>
      <c r="C28" t="s">
        <v>22</v>
      </c>
      <c r="D28" t="s">
        <v>137</v>
      </c>
    </row>
    <row r="29" spans="1:8">
      <c r="A29" t="s">
        <v>33</v>
      </c>
      <c r="B29" s="38">
        <v>344527.5</v>
      </c>
      <c r="C29" s="38">
        <v>243062.5</v>
      </c>
      <c r="D29" s="38">
        <v>587590</v>
      </c>
    </row>
    <row r="30" spans="1:8">
      <c r="A30" t="s">
        <v>15</v>
      </c>
      <c r="B30" s="38">
        <v>498157.5</v>
      </c>
      <c r="C30" s="38">
        <v>357712.5</v>
      </c>
      <c r="D30" s="38">
        <v>855870</v>
      </c>
    </row>
    <row r="31" spans="1:8">
      <c r="A31" t="s">
        <v>24</v>
      </c>
      <c r="B31" s="38">
        <v>248022.5</v>
      </c>
      <c r="C31" s="38">
        <v>267837.5</v>
      </c>
      <c r="D31" s="38">
        <v>515860</v>
      </c>
    </row>
    <row r="32" spans="1:8">
      <c r="A32" t="s">
        <v>46</v>
      </c>
      <c r="B32" s="38">
        <v>375482.5</v>
      </c>
      <c r="C32" s="38">
        <v>319662.5</v>
      </c>
      <c r="D32" s="38">
        <v>695145</v>
      </c>
    </row>
    <row r="33" spans="1:8">
      <c r="A33" t="s">
        <v>28</v>
      </c>
      <c r="B33" s="38">
        <v>549700</v>
      </c>
      <c r="C33" s="38">
        <v>537562.5</v>
      </c>
      <c r="D33" s="38">
        <v>1087262.5</v>
      </c>
    </row>
    <row r="34" spans="1:8">
      <c r="A34" t="s">
        <v>137</v>
      </c>
      <c r="B34" s="38">
        <v>2015890</v>
      </c>
      <c r="C34" s="38">
        <v>1725837.5</v>
      </c>
      <c r="D34" s="38">
        <v>3741727.5</v>
      </c>
    </row>
    <row r="45" spans="1:8">
      <c r="A45" s="37" t="s">
        <v>140</v>
      </c>
      <c r="B45" s="37" t="s">
        <v>8</v>
      </c>
    </row>
    <row r="46" spans="1:8">
      <c r="A46" s="37" t="s">
        <v>134</v>
      </c>
      <c r="B46" t="s">
        <v>17</v>
      </c>
      <c r="C46" t="s">
        <v>22</v>
      </c>
      <c r="D46" t="s">
        <v>18</v>
      </c>
      <c r="E46" t="s">
        <v>20</v>
      </c>
      <c r="F46" t="s">
        <v>21</v>
      </c>
      <c r="G46" t="s">
        <v>19</v>
      </c>
      <c r="H46" t="s">
        <v>137</v>
      </c>
    </row>
    <row r="47" spans="1:8">
      <c r="A47">
        <v>1</v>
      </c>
      <c r="B47" s="39">
        <v>313000</v>
      </c>
      <c r="C47" s="39">
        <v>236750</v>
      </c>
      <c r="D47" s="39">
        <v>243000</v>
      </c>
      <c r="E47" s="39">
        <v>159500</v>
      </c>
      <c r="F47" s="39">
        <v>162500</v>
      </c>
      <c r="G47" s="39">
        <v>233000</v>
      </c>
      <c r="H47" s="39">
        <v>1347750</v>
      </c>
    </row>
    <row r="48" spans="1:8">
      <c r="A48">
        <v>2</v>
      </c>
      <c r="B48" s="39">
        <v>339250</v>
      </c>
      <c r="C48" s="39">
        <v>224500</v>
      </c>
      <c r="D48" s="39">
        <v>201750</v>
      </c>
      <c r="E48" s="39">
        <v>144750</v>
      </c>
      <c r="F48" s="39">
        <v>152500</v>
      </c>
      <c r="G48" s="39">
        <v>211500</v>
      </c>
      <c r="H48" s="39">
        <v>1274250</v>
      </c>
    </row>
    <row r="49" spans="1:8">
      <c r="A49">
        <v>3</v>
      </c>
      <c r="B49" s="39">
        <v>330750</v>
      </c>
      <c r="C49" s="39">
        <v>199000</v>
      </c>
      <c r="D49" s="39">
        <v>203000</v>
      </c>
      <c r="E49" s="39">
        <v>136750</v>
      </c>
      <c r="F49" s="39">
        <v>128500</v>
      </c>
      <c r="G49" s="39">
        <v>206250</v>
      </c>
      <c r="H49" s="39">
        <v>1204250</v>
      </c>
    </row>
    <row r="50" spans="1:8">
      <c r="A50">
        <v>4</v>
      </c>
      <c r="B50" s="39">
        <v>320750</v>
      </c>
      <c r="C50" s="39">
        <v>213000</v>
      </c>
      <c r="D50" s="39">
        <v>187750</v>
      </c>
      <c r="E50" s="39">
        <v>141000</v>
      </c>
      <c r="F50" s="39">
        <v>127500</v>
      </c>
      <c r="G50" s="39">
        <v>185750</v>
      </c>
      <c r="H50" s="39">
        <v>1175750</v>
      </c>
    </row>
    <row r="51" spans="1:8">
      <c r="A51">
        <v>5</v>
      </c>
      <c r="B51" s="39">
        <v>342250</v>
      </c>
      <c r="C51" s="39">
        <v>254500</v>
      </c>
      <c r="D51" s="39">
        <v>219000</v>
      </c>
      <c r="E51" s="39">
        <v>171000</v>
      </c>
      <c r="F51" s="39">
        <v>160750</v>
      </c>
      <c r="G51" s="39">
        <v>207500</v>
      </c>
      <c r="H51" s="39">
        <v>1355000</v>
      </c>
    </row>
    <row r="52" spans="1:8">
      <c r="A52">
        <v>6</v>
      </c>
      <c r="B52" s="39">
        <v>378000</v>
      </c>
      <c r="C52" s="39">
        <v>312500</v>
      </c>
      <c r="D52" s="39">
        <v>271750</v>
      </c>
      <c r="E52" s="39">
        <v>218750</v>
      </c>
      <c r="F52" s="39">
        <v>196250</v>
      </c>
      <c r="G52" s="39">
        <v>247500</v>
      </c>
      <c r="H52" s="39">
        <v>1624750</v>
      </c>
    </row>
    <row r="53" spans="1:8">
      <c r="A53">
        <v>7</v>
      </c>
      <c r="B53" s="39">
        <v>409500</v>
      </c>
      <c r="C53" s="39">
        <v>313250</v>
      </c>
      <c r="D53" s="39">
        <v>301500</v>
      </c>
      <c r="E53" s="39">
        <v>224250</v>
      </c>
      <c r="F53" s="39">
        <v>238250</v>
      </c>
      <c r="G53" s="39">
        <v>275750</v>
      </c>
      <c r="H53" s="39">
        <v>1762500</v>
      </c>
    </row>
    <row r="54" spans="1:8">
      <c r="A54">
        <v>8</v>
      </c>
      <c r="B54" s="39">
        <v>390250</v>
      </c>
      <c r="C54" s="39">
        <v>265750</v>
      </c>
      <c r="D54" s="39">
        <v>306000</v>
      </c>
      <c r="E54" s="39">
        <v>214500</v>
      </c>
      <c r="F54" s="39">
        <v>205750</v>
      </c>
      <c r="G54" s="39">
        <v>271750</v>
      </c>
      <c r="H54" s="39">
        <v>1654000</v>
      </c>
    </row>
    <row r="55" spans="1:8">
      <c r="A55">
        <v>9</v>
      </c>
      <c r="B55" s="39">
        <v>332750</v>
      </c>
      <c r="C55" s="39">
        <v>225500</v>
      </c>
      <c r="D55" s="39">
        <v>260500</v>
      </c>
      <c r="E55" s="39">
        <v>176000</v>
      </c>
      <c r="F55" s="39">
        <v>177000</v>
      </c>
      <c r="G55" s="39">
        <v>205500</v>
      </c>
      <c r="H55" s="39">
        <v>1377250</v>
      </c>
    </row>
    <row r="56" spans="1:8">
      <c r="A56">
        <v>10</v>
      </c>
      <c r="B56" s="39">
        <v>296500</v>
      </c>
      <c r="C56" s="39">
        <v>215750</v>
      </c>
      <c r="D56" s="39">
        <v>243750</v>
      </c>
      <c r="E56" s="39">
        <v>161000</v>
      </c>
      <c r="F56" s="39">
        <v>156250</v>
      </c>
      <c r="G56" s="39">
        <v>180000</v>
      </c>
      <c r="H56" s="39">
        <v>1253250</v>
      </c>
    </row>
    <row r="57" spans="1:8">
      <c r="A57">
        <v>11</v>
      </c>
      <c r="B57" s="39">
        <v>304000</v>
      </c>
      <c r="C57" s="39">
        <v>257750</v>
      </c>
      <c r="D57" s="39">
        <v>257250</v>
      </c>
      <c r="E57" s="39">
        <v>210250</v>
      </c>
      <c r="F57" s="39">
        <v>195000</v>
      </c>
      <c r="G57" s="39">
        <v>218250</v>
      </c>
      <c r="H57" s="39">
        <v>1442500</v>
      </c>
    </row>
    <row r="58" spans="1:8">
      <c r="A58">
        <v>12</v>
      </c>
      <c r="B58" s="39">
        <v>376250</v>
      </c>
      <c r="C58" s="39">
        <v>282000</v>
      </c>
      <c r="D58" s="39">
        <v>306250</v>
      </c>
      <c r="E58" s="39">
        <v>233500</v>
      </c>
      <c r="F58" s="39">
        <v>220500</v>
      </c>
      <c r="G58" s="39">
        <v>258500</v>
      </c>
      <c r="H58" s="39">
        <v>1677000</v>
      </c>
    </row>
    <row r="59" spans="1:8">
      <c r="A59" t="s">
        <v>137</v>
      </c>
      <c r="B59" s="39">
        <v>4133250</v>
      </c>
      <c r="C59" s="39">
        <v>3000250</v>
      </c>
      <c r="D59" s="39">
        <v>3001500</v>
      </c>
      <c r="E59" s="39">
        <v>2191250</v>
      </c>
      <c r="F59" s="39">
        <v>2120750</v>
      </c>
      <c r="G59" s="39">
        <v>2701250</v>
      </c>
      <c r="H59" s="39">
        <v>17148250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17B-AA54-46C8-BCFF-A8A1FAD8B2F4}">
  <dimension ref="C3:I32"/>
  <sheetViews>
    <sheetView topLeftCell="A17" workbookViewId="0">
      <selection activeCell="L37" sqref="L37"/>
    </sheetView>
  </sheetViews>
  <sheetFormatPr defaultRowHeight="15"/>
  <cols>
    <col min="3" max="3" width="11.42578125" bestFit="1" customWidth="1"/>
    <col min="4" max="4" width="18.140625" bestFit="1" customWidth="1"/>
    <col min="5" max="5" width="16.5703125" bestFit="1" customWidth="1"/>
    <col min="6" max="6" width="11.140625" bestFit="1" customWidth="1"/>
    <col min="7" max="7" width="11.7109375" bestFit="1" customWidth="1"/>
    <col min="8" max="8" width="11.140625" bestFit="1" customWidth="1"/>
    <col min="9" max="9" width="11.42578125" bestFit="1" customWidth="1"/>
    <col min="10" max="10" width="13.7109375" bestFit="1" customWidth="1"/>
    <col min="11" max="11" width="11.7109375" bestFit="1" customWidth="1"/>
    <col min="12" max="12" width="11.140625" bestFit="1" customWidth="1"/>
    <col min="13" max="13" width="11.7109375" bestFit="1" customWidth="1"/>
    <col min="14" max="14" width="11.140625" bestFit="1" customWidth="1"/>
    <col min="15" max="15" width="11.42578125" bestFit="1" customWidth="1"/>
    <col min="16" max="17" width="9.42578125" bestFit="1" customWidth="1"/>
    <col min="18" max="18" width="9.85546875" bestFit="1" customWidth="1"/>
    <col min="19" max="19" width="9.42578125" bestFit="1" customWidth="1"/>
    <col min="20" max="20" width="11.140625" bestFit="1" customWidth="1"/>
    <col min="21" max="21" width="11.42578125" bestFit="1" customWidth="1"/>
    <col min="22" max="23" width="9.42578125" bestFit="1" customWidth="1"/>
    <col min="24" max="24" width="9.85546875" bestFit="1" customWidth="1"/>
    <col min="25" max="25" width="9.42578125" bestFit="1" customWidth="1"/>
    <col min="26" max="26" width="11.140625" bestFit="1" customWidth="1"/>
    <col min="27" max="27" width="11.42578125" bestFit="1" customWidth="1"/>
    <col min="28" max="29" width="9.42578125" bestFit="1" customWidth="1"/>
    <col min="30" max="30" width="9.85546875" bestFit="1" customWidth="1"/>
    <col min="31" max="31" width="9.42578125" bestFit="1" customWidth="1"/>
    <col min="32" max="32" width="11.140625" bestFit="1" customWidth="1"/>
    <col min="33" max="33" width="11.42578125" bestFit="1" customWidth="1"/>
    <col min="34" max="35" width="9.42578125" bestFit="1" customWidth="1"/>
    <col min="36" max="36" width="9.85546875" bestFit="1" customWidth="1"/>
    <col min="37" max="37" width="9.42578125" bestFit="1" customWidth="1"/>
    <col min="38" max="38" width="11.140625" bestFit="1" customWidth="1"/>
    <col min="39" max="40" width="11.42578125" bestFit="1" customWidth="1"/>
    <col min="41" max="41" width="3" bestFit="1" customWidth="1"/>
    <col min="42" max="42" width="14.42578125" bestFit="1" customWidth="1"/>
    <col min="43" max="43" width="7.7109375" bestFit="1" customWidth="1"/>
    <col min="44" max="51" width="2" bestFit="1" customWidth="1"/>
    <col min="52" max="54" width="3" bestFit="1" customWidth="1"/>
    <col min="55" max="55" width="10.85546875" bestFit="1" customWidth="1"/>
    <col min="56" max="56" width="11.7109375" bestFit="1" customWidth="1"/>
    <col min="57" max="64" width="2" bestFit="1" customWidth="1"/>
    <col min="65" max="67" width="3" bestFit="1" customWidth="1"/>
    <col min="68" max="68" width="14.85546875" bestFit="1" customWidth="1"/>
    <col min="69" max="69" width="8" bestFit="1" customWidth="1"/>
    <col min="70" max="77" width="2" bestFit="1" customWidth="1"/>
    <col min="78" max="80" width="3" bestFit="1" customWidth="1"/>
    <col min="81" max="81" width="11.140625" bestFit="1" customWidth="1"/>
    <col min="82" max="82" width="11.42578125" bestFit="1" customWidth="1"/>
    <col min="83" max="100" width="5.7109375" bestFit="1" customWidth="1"/>
    <col min="101" max="104" width="6.85546875" bestFit="1" customWidth="1"/>
    <col min="105" max="105" width="18" bestFit="1" customWidth="1"/>
    <col min="106" max="106" width="11.28515625" bestFit="1" customWidth="1"/>
    <col min="107" max="142" width="5.7109375" bestFit="1" customWidth="1"/>
    <col min="143" max="144" width="6.85546875" bestFit="1" customWidth="1"/>
    <col min="145" max="145" width="14.42578125" bestFit="1" customWidth="1"/>
    <col min="146" max="146" width="7.7109375" bestFit="1" customWidth="1"/>
    <col min="147" max="149" width="4.140625" bestFit="1" customWidth="1"/>
    <col min="150" max="183" width="5.7109375" bestFit="1" customWidth="1"/>
    <col min="184" max="184" width="10.85546875" bestFit="1" customWidth="1"/>
    <col min="185" max="185" width="11.7109375" bestFit="1" customWidth="1"/>
    <col min="186" max="187" width="4.140625" bestFit="1" customWidth="1"/>
    <col min="188" max="221" width="5.7109375" bestFit="1" customWidth="1"/>
    <col min="222" max="222" width="14.85546875" bestFit="1" customWidth="1"/>
    <col min="223" max="223" width="8" bestFit="1" customWidth="1"/>
    <col min="224" max="225" width="4.140625" bestFit="1" customWidth="1"/>
    <col min="226" max="277" width="5.7109375" bestFit="1" customWidth="1"/>
    <col min="278" max="279" width="6.85546875" bestFit="1" customWidth="1"/>
    <col min="280" max="280" width="11.140625" bestFit="1" customWidth="1"/>
    <col min="281" max="281" width="11.42578125" bestFit="1" customWidth="1"/>
  </cols>
  <sheetData>
    <row r="3" spans="3:9">
      <c r="C3" s="37" t="s">
        <v>136</v>
      </c>
      <c r="D3" s="37" t="s">
        <v>5</v>
      </c>
      <c r="E3" s="37" t="s">
        <v>8</v>
      </c>
    </row>
    <row r="4" spans="3:9">
      <c r="D4" t="s">
        <v>33</v>
      </c>
      <c r="E4" t="s">
        <v>15</v>
      </c>
      <c r="F4" t="s">
        <v>24</v>
      </c>
      <c r="G4" t="s">
        <v>46</v>
      </c>
      <c r="H4" t="s">
        <v>28</v>
      </c>
      <c r="I4" t="s">
        <v>137</v>
      </c>
    </row>
    <row r="5" spans="3:9">
      <c r="C5" s="37" t="s">
        <v>134</v>
      </c>
    </row>
    <row r="6" spans="3:9">
      <c r="C6">
        <v>1</v>
      </c>
      <c r="D6" s="38">
        <v>80087.5</v>
      </c>
      <c r="E6" s="38">
        <v>115737.5</v>
      </c>
      <c r="F6" s="38">
        <v>70662.5</v>
      </c>
      <c r="G6" s="38">
        <v>104750</v>
      </c>
      <c r="H6" s="38">
        <v>139512.5</v>
      </c>
      <c r="I6" s="38">
        <v>510750</v>
      </c>
    </row>
    <row r="7" spans="3:9">
      <c r="C7">
        <v>2</v>
      </c>
      <c r="D7" s="38">
        <v>73762.5</v>
      </c>
      <c r="E7" s="38">
        <v>112650</v>
      </c>
      <c r="F7" s="38">
        <v>66475</v>
      </c>
      <c r="G7" s="38">
        <v>99500</v>
      </c>
      <c r="H7" s="38">
        <v>132587.5</v>
      </c>
      <c r="I7" s="38">
        <v>484975</v>
      </c>
    </row>
    <row r="8" spans="3:9">
      <c r="C8">
        <v>3</v>
      </c>
      <c r="D8" s="38">
        <v>68072.5</v>
      </c>
      <c r="E8" s="38">
        <v>104985</v>
      </c>
      <c r="F8" s="38">
        <v>65845</v>
      </c>
      <c r="G8" s="38">
        <v>86102.5</v>
      </c>
      <c r="H8" s="38">
        <v>158525</v>
      </c>
      <c r="I8" s="38">
        <v>483530</v>
      </c>
    </row>
    <row r="9" spans="3:9">
      <c r="C9">
        <v>4</v>
      </c>
      <c r="D9" s="38">
        <v>65762.5</v>
      </c>
      <c r="E9" s="38">
        <v>101175</v>
      </c>
      <c r="F9" s="38">
        <v>60662.5</v>
      </c>
      <c r="G9" s="38">
        <v>88525</v>
      </c>
      <c r="H9" s="38">
        <v>178762.5</v>
      </c>
      <c r="I9" s="38">
        <v>494887.5</v>
      </c>
    </row>
    <row r="10" spans="3:9">
      <c r="C10">
        <v>5</v>
      </c>
      <c r="D10" s="38">
        <v>97392.5</v>
      </c>
      <c r="E10" s="38">
        <v>154247.5</v>
      </c>
      <c r="F10" s="38">
        <v>89965</v>
      </c>
      <c r="G10" s="38">
        <v>133555</v>
      </c>
      <c r="H10" s="38">
        <v>198412.5</v>
      </c>
      <c r="I10" s="38">
        <v>673572.5</v>
      </c>
    </row>
    <row r="11" spans="3:9">
      <c r="C11">
        <v>6</v>
      </c>
      <c r="D11" s="38">
        <v>101637.5</v>
      </c>
      <c r="E11" s="38">
        <v>176437.5</v>
      </c>
      <c r="F11" s="38">
        <v>134537.5</v>
      </c>
      <c r="G11" s="38">
        <v>162687.5</v>
      </c>
      <c r="H11" s="38">
        <v>328537.5</v>
      </c>
      <c r="I11" s="38">
        <v>903837.5</v>
      </c>
    </row>
    <row r="12" spans="3:9">
      <c r="C12">
        <v>7</v>
      </c>
      <c r="D12" s="38">
        <v>131387.5</v>
      </c>
      <c r="E12" s="38">
        <v>187900</v>
      </c>
      <c r="F12" s="38">
        <v>157912.5</v>
      </c>
      <c r="G12" s="38">
        <v>191425</v>
      </c>
      <c r="H12" s="38">
        <v>372812.5</v>
      </c>
      <c r="I12" s="38">
        <v>1041437.5</v>
      </c>
    </row>
    <row r="13" spans="3:9">
      <c r="C13">
        <v>8</v>
      </c>
      <c r="D13" s="38">
        <v>120312.5</v>
      </c>
      <c r="E13" s="38">
        <v>173362.5</v>
      </c>
      <c r="F13" s="38">
        <v>152275</v>
      </c>
      <c r="G13" s="38">
        <v>170700</v>
      </c>
      <c r="H13" s="38">
        <v>328625</v>
      </c>
      <c r="I13" s="38">
        <v>945275</v>
      </c>
    </row>
    <row r="14" spans="3:9">
      <c r="C14">
        <v>9</v>
      </c>
      <c r="D14" s="38">
        <v>81087.5</v>
      </c>
      <c r="E14" s="38">
        <v>142037.5</v>
      </c>
      <c r="F14" s="38">
        <v>117225</v>
      </c>
      <c r="G14" s="38">
        <v>124537.5</v>
      </c>
      <c r="H14" s="38">
        <v>216112.5</v>
      </c>
      <c r="I14" s="38">
        <v>681000</v>
      </c>
    </row>
    <row r="15" spans="3:9">
      <c r="C15">
        <v>10</v>
      </c>
      <c r="D15" s="38">
        <v>82800</v>
      </c>
      <c r="E15" s="38">
        <v>143887.5</v>
      </c>
      <c r="F15" s="38">
        <v>81687.5</v>
      </c>
      <c r="G15" s="38">
        <v>119525</v>
      </c>
      <c r="H15" s="38">
        <v>195475</v>
      </c>
      <c r="I15" s="38">
        <v>623375</v>
      </c>
    </row>
    <row r="16" spans="3:9">
      <c r="C16">
        <v>11</v>
      </c>
      <c r="D16" s="38">
        <v>102420</v>
      </c>
      <c r="E16" s="38">
        <v>173315</v>
      </c>
      <c r="F16" s="38">
        <v>118800</v>
      </c>
      <c r="G16" s="38">
        <v>146152.5</v>
      </c>
      <c r="H16" s="38">
        <v>254925</v>
      </c>
      <c r="I16" s="38">
        <v>795612.5</v>
      </c>
    </row>
    <row r="17" spans="3:9">
      <c r="C17">
        <v>12</v>
      </c>
      <c r="D17" s="38">
        <v>145387.5</v>
      </c>
      <c r="E17" s="38">
        <v>202612.5</v>
      </c>
      <c r="F17" s="38">
        <v>175487.5</v>
      </c>
      <c r="G17" s="38">
        <v>191475</v>
      </c>
      <c r="H17" s="38">
        <v>330812.5</v>
      </c>
      <c r="I17" s="38">
        <v>1045775</v>
      </c>
    </row>
    <row r="18" spans="3:9">
      <c r="C18" t="s">
        <v>137</v>
      </c>
      <c r="D18" s="38">
        <v>1150110</v>
      </c>
      <c r="E18" s="38">
        <v>1788347.5</v>
      </c>
      <c r="F18" s="38">
        <v>1291535</v>
      </c>
      <c r="G18" s="38">
        <v>1618935</v>
      </c>
      <c r="H18" s="38">
        <v>2835100</v>
      </c>
      <c r="I18" s="38">
        <v>8684027.5</v>
      </c>
    </row>
    <row r="27" spans="3:9">
      <c r="C27" s="37" t="s">
        <v>2</v>
      </c>
      <c r="D27" s="37" t="s">
        <v>8</v>
      </c>
      <c r="E27" t="s">
        <v>140</v>
      </c>
    </row>
    <row r="28" spans="3:9">
      <c r="C28" t="s">
        <v>23</v>
      </c>
      <c r="E28" s="39">
        <v>3064800</v>
      </c>
    </row>
    <row r="29" spans="3:9">
      <c r="C29" t="s">
        <v>31</v>
      </c>
      <c r="E29" s="39">
        <v>820500</v>
      </c>
    </row>
    <row r="30" spans="3:9">
      <c r="C30" t="s">
        <v>27</v>
      </c>
      <c r="E30" s="39">
        <v>4109000</v>
      </c>
    </row>
    <row r="31" spans="3:9">
      <c r="C31" t="s">
        <v>14</v>
      </c>
      <c r="E31" s="39">
        <v>9153950</v>
      </c>
    </row>
    <row r="32" spans="3:9">
      <c r="C32" t="s">
        <v>137</v>
      </c>
      <c r="E32" s="39">
        <v>17148250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240D-77A3-455F-B3D4-77CD8D0AB79B}">
  <dimension ref="A3:M60"/>
  <sheetViews>
    <sheetView tabSelected="1" topLeftCell="F1" workbookViewId="0">
      <selection activeCell="N7" sqref="N7"/>
    </sheetView>
  </sheetViews>
  <sheetFormatPr defaultRowHeight="15"/>
  <cols>
    <col min="2" max="2" width="28" customWidth="1"/>
    <col min="3" max="3" width="19.42578125" customWidth="1"/>
    <col min="5" max="5" width="16.42578125" customWidth="1"/>
    <col min="6" max="6" width="14.28515625" customWidth="1"/>
    <col min="7" max="7" width="21.140625" customWidth="1"/>
    <col min="8" max="8" width="14.28515625" style="48" customWidth="1"/>
    <col min="9" max="9" width="20.140625" style="48" bestFit="1" customWidth="1"/>
    <col min="10" max="10" width="11.5703125" customWidth="1"/>
    <col min="11" max="11" width="18" bestFit="1" customWidth="1"/>
    <col min="12" max="12" width="27.5703125" customWidth="1"/>
  </cols>
  <sheetData>
    <row r="3" spans="1:13">
      <c r="B3" s="56" t="s">
        <v>141</v>
      </c>
      <c r="D3" s="66" t="s">
        <v>142</v>
      </c>
      <c r="E3" s="66"/>
      <c r="G3" s="68" t="s">
        <v>143</v>
      </c>
      <c r="I3" s="69" t="s">
        <v>144</v>
      </c>
      <c r="K3" s="68" t="s">
        <v>145</v>
      </c>
    </row>
    <row r="4" spans="1:13">
      <c r="B4" s="55">
        <f>COUNTIF(Proper_data!B:B,"&lt;&gt;")</f>
        <v>3889</v>
      </c>
      <c r="D4" s="67">
        <f>MAX(Proper_data!K:K)</f>
        <v>8250</v>
      </c>
      <c r="E4" s="67"/>
      <c r="G4" s="68">
        <f>MIN(Proper_data!K:K)</f>
        <v>0</v>
      </c>
      <c r="I4" s="69">
        <f>MEDIAN(Proper_data!K:K)</f>
        <v>1924.9999999999998</v>
      </c>
      <c r="K4" s="68">
        <f>MODE(Proper_data!K:K)</f>
        <v>1000</v>
      </c>
    </row>
    <row r="6" spans="1:13">
      <c r="C6" s="27"/>
      <c r="E6" s="27"/>
      <c r="F6" s="27"/>
      <c r="H6" s="62"/>
      <c r="I6" s="62"/>
      <c r="K6" s="27"/>
      <c r="L6" s="27"/>
    </row>
    <row r="7" spans="1:13">
      <c r="A7" s="27"/>
      <c r="B7" s="51" t="s">
        <v>146</v>
      </c>
      <c r="C7" s="49"/>
      <c r="D7" s="27"/>
      <c r="E7" s="57" t="s">
        <v>147</v>
      </c>
      <c r="F7" s="58"/>
      <c r="G7" s="27"/>
      <c r="H7" s="60" t="s">
        <v>148</v>
      </c>
      <c r="I7" s="61"/>
      <c r="J7" s="27"/>
      <c r="K7" s="64" t="s">
        <v>149</v>
      </c>
      <c r="L7" s="65"/>
      <c r="M7" s="27"/>
    </row>
    <row r="8" spans="1:13">
      <c r="A8" s="27"/>
      <c r="B8" s="42"/>
      <c r="C8" s="43"/>
      <c r="D8" s="27"/>
      <c r="E8" s="59" t="str" cm="1">
        <f t="array" ref="E8:E59">_xlfn.UNIQUE(Proper_data!G2:G3889)</f>
        <v>New York</v>
      </c>
      <c r="F8" s="59">
        <f>SUMIF(Proper_data!G2:G3889,Totals!E8,Proper_data!K2:K3889)</f>
        <v>391767.5</v>
      </c>
      <c r="H8" s="63" t="str" cm="1">
        <f t="array" ref="H8:H57">_xlfn.UNIQUE(Proper_data!F2:F3889)</f>
        <v>New York</v>
      </c>
      <c r="I8" s="63">
        <f>SUMIF(Proper_data!F2:F3889,Totals!H8,Proper_data!K2:K3889)</f>
        <v>582675</v>
      </c>
      <c r="K8" s="54" t="str" cm="1">
        <f t="array" ref="K8:K13">_xlfn.UNIQUE(Proper_data!H2:H3889)</f>
        <v>Coca-Cola</v>
      </c>
      <c r="L8" s="54">
        <f>SUMIF(Proper_data!H2:H3889,Totals!K8,Proper_data!K2:K3889)</f>
        <v>2015890</v>
      </c>
    </row>
    <row r="9" spans="1:13">
      <c r="A9" s="27"/>
      <c r="B9" s="44" t="str" cm="1">
        <f t="array" ref="B9:B13">_xlfn.UNIQUE(Proper_data!E2:E3889)</f>
        <v>Northeast</v>
      </c>
      <c r="C9" s="45">
        <f>SUMIF(Proper_data!E2:E3889,Totals!B9,Proper_data!K2:K3889)</f>
        <v>1788347.5</v>
      </c>
      <c r="D9" s="27"/>
      <c r="E9" s="50" t="str">
        <v>Houston</v>
      </c>
      <c r="F9" s="50">
        <f>SUMIF(Proper_data!G3:G3890,Totals!E9,Proper_data!K3:K3890)</f>
        <v>238850</v>
      </c>
      <c r="H9" s="52" t="str">
        <v>Texas</v>
      </c>
      <c r="I9" s="52">
        <f>SUMIF(Proper_data!F3:F3890,Totals!H9,Proper_data!K3:K3890)</f>
        <v>440987.5</v>
      </c>
      <c r="K9" s="53" t="str">
        <v>Diet Coke</v>
      </c>
      <c r="L9" s="53">
        <f>SUMIF(Proper_data!H3:H3890,Totals!K9,Proper_data!K3:K3890)</f>
        <v>1481425</v>
      </c>
    </row>
    <row r="10" spans="1:13">
      <c r="A10" s="27"/>
      <c r="B10" s="44" t="str">
        <v>South</v>
      </c>
      <c r="C10" s="45">
        <f>SUMIF(Proper_data!E3:E3890,Totals!B10,Proper_data!K3:K3890)</f>
        <v>1291535</v>
      </c>
      <c r="D10" s="27"/>
      <c r="E10" s="50" t="str">
        <v>San Francisco</v>
      </c>
      <c r="F10" s="50">
        <f>SUMIF(Proper_data!G4:G3891,Totals!E10,Proper_data!K4:K3891)</f>
        <v>331750</v>
      </c>
      <c r="H10" s="52" t="str">
        <v>California</v>
      </c>
      <c r="I10" s="52">
        <f>SUMIF(Proper_data!F4:F3891,Totals!H10,Proper_data!K4:K3891)</f>
        <v>582400</v>
      </c>
      <c r="K10" s="53" t="str">
        <v>Sprite</v>
      </c>
      <c r="L10" s="53">
        <f>SUMIF(Proper_data!H4:H3891,Totals!K10,Proper_data!K4:K3891)</f>
        <v>1235587.5</v>
      </c>
    </row>
    <row r="11" spans="1:13">
      <c r="A11" s="27"/>
      <c r="B11" s="44" t="str">
        <v>West</v>
      </c>
      <c r="C11" s="45">
        <f>SUMIF(Proper_data!E4:E3891,Totals!B11,Proper_data!K4:K3891)</f>
        <v>2835100</v>
      </c>
      <c r="D11" s="27"/>
      <c r="E11" s="50" t="str">
        <v>Los Angeles</v>
      </c>
      <c r="F11" s="50">
        <f>SUMIF(Proper_data!G5:G3892,Totals!E11,Proper_data!K5:K3892)</f>
        <v>250650</v>
      </c>
      <c r="H11" s="52" t="str">
        <v>Illinois</v>
      </c>
      <c r="I11" s="52">
        <f>SUMIF(Proper_data!F5:F3892,Totals!H11,Proper_data!K5:K3892)</f>
        <v>93282.5</v>
      </c>
      <c r="K11" s="53" t="str">
        <v>Fanta</v>
      </c>
      <c r="L11" s="53">
        <f>SUMIF(Proper_data!H5:H3892,Totals!K11,Proper_data!K5:K3892)</f>
        <v>1031650</v>
      </c>
    </row>
    <row r="12" spans="1:13">
      <c r="A12" s="27"/>
      <c r="B12" s="44" t="str">
        <v>Midwest</v>
      </c>
      <c r="C12" s="45">
        <f>SUMIF(Proper_data!E5:E3892,Totals!B12,Proper_data!K5:K3892)</f>
        <v>1150110</v>
      </c>
      <c r="D12" s="27"/>
      <c r="E12" s="50" t="str">
        <v>Chicago</v>
      </c>
      <c r="F12" s="50">
        <f>SUMIF(Proper_data!G6:G3893,Totals!E12,Proper_data!K6:K3893)</f>
        <v>93282.5</v>
      </c>
      <c r="H12" s="52" t="str">
        <v>Pennsylvania</v>
      </c>
      <c r="I12" s="52">
        <f>SUMIF(Proper_data!F6:F3893,Totals!H12,Proper_data!K6:K3893)</f>
        <v>95690</v>
      </c>
      <c r="K12" s="53" t="str">
        <v>Powerade</v>
      </c>
      <c r="L12" s="53">
        <f>SUMIF(Proper_data!H6:H3893,Totals!K12,Proper_data!K6:K3893)</f>
        <v>1193637.5</v>
      </c>
    </row>
    <row r="13" spans="1:13">
      <c r="A13" s="27"/>
      <c r="B13" s="46" t="str">
        <v>Southeast</v>
      </c>
      <c r="C13" s="47">
        <f>SUMIF(Proper_data!E6:E3893,Totals!B13,Proper_data!K6:K3893)</f>
        <v>1618935</v>
      </c>
      <c r="D13" s="27"/>
      <c r="E13" s="50" t="str">
        <v>Dallas</v>
      </c>
      <c r="F13" s="50">
        <f>SUMIF(Proper_data!G7:G3894,Totals!E13,Proper_data!K7:K3894)</f>
        <v>202137.5</v>
      </c>
      <c r="H13" s="52" t="str">
        <v>Nevada</v>
      </c>
      <c r="I13" s="52">
        <f>SUMIF(Proper_data!F7:F3894,Totals!H13,Proper_data!K7:K3894)</f>
        <v>199837.5</v>
      </c>
      <c r="K13" s="53" t="str">
        <v>Dasani Water</v>
      </c>
      <c r="L13" s="53">
        <f>SUMIF(Proper_data!H7:H3894,Totals!K13,Proper_data!K7:K3894)</f>
        <v>1725837.5</v>
      </c>
    </row>
    <row r="14" spans="1:13">
      <c r="B14" s="27" t="s">
        <v>150</v>
      </c>
      <c r="C14" s="27">
        <f>SUM(C9:C13)</f>
        <v>8684027.5</v>
      </c>
      <c r="E14" s="50" t="str">
        <v>Philadelphia</v>
      </c>
      <c r="F14" s="50">
        <f>SUMIF(Proper_data!G8:G3895,Totals!E14,Proper_data!K8:K3895)</f>
        <v>95690</v>
      </c>
      <c r="H14" s="52" t="str">
        <v>Colorado</v>
      </c>
      <c r="I14" s="52">
        <f>SUMIF(Proper_data!F8:F3895,Totals!H14,Proper_data!K8:K3895)</f>
        <v>202725</v>
      </c>
      <c r="K14" t="s">
        <v>151</v>
      </c>
      <c r="L14">
        <f>SUM(L8:L13)</f>
        <v>8684027.5</v>
      </c>
    </row>
    <row r="15" spans="1:13">
      <c r="E15" s="50" t="str">
        <v>Las Vegas</v>
      </c>
      <c r="F15" s="50">
        <f>SUMIF(Proper_data!G9:G3896,Totals!E15,Proper_data!K9:K3896)</f>
        <v>199837.5</v>
      </c>
      <c r="H15" s="52" t="str">
        <v>Washington</v>
      </c>
      <c r="I15" s="52">
        <f>SUMIF(Proper_data!F9:F3896,Totals!H15,Proper_data!K9:K3896)</f>
        <v>250237.5</v>
      </c>
    </row>
    <row r="16" spans="1:13">
      <c r="E16" s="50" t="str">
        <v>Denver</v>
      </c>
      <c r="F16" s="50">
        <f>SUMIF(Proper_data!G10:G3897,Totals!E16,Proper_data!K10:K3897)</f>
        <v>202725</v>
      </c>
      <c r="H16" s="52" t="str">
        <v>Florida</v>
      </c>
      <c r="I16" s="52">
        <f>SUMIF(Proper_data!F10:F3897,Totals!H16,Proper_data!K10:K3897)</f>
        <v>561850</v>
      </c>
    </row>
    <row r="17" spans="5:9">
      <c r="E17" s="50" t="str">
        <v>Seattle</v>
      </c>
      <c r="F17" s="50">
        <f>SUMIF(Proper_data!G11:G3898,Totals!E17,Proper_data!K11:K3898)</f>
        <v>250237.5</v>
      </c>
      <c r="H17" s="52" t="str">
        <v>Minnesota</v>
      </c>
      <c r="I17" s="52">
        <f>SUMIF(Proper_data!F11:F3898,Totals!H17,Proper_data!K11:K3898)</f>
        <v>67910</v>
      </c>
    </row>
    <row r="18" spans="5:9">
      <c r="E18" s="50" t="str">
        <v>Miami</v>
      </c>
      <c r="F18" s="50">
        <f>SUMIF(Proper_data!G12:G3899,Totals!E18,Proper_data!K12:K3899)</f>
        <v>319025</v>
      </c>
      <c r="H18" s="52" t="str">
        <v>Montana</v>
      </c>
      <c r="I18" s="52">
        <f>SUMIF(Proper_data!F12:F3899,Totals!H18,Proper_data!K12:K3899)</f>
        <v>153762.5</v>
      </c>
    </row>
    <row r="19" spans="5:9">
      <c r="E19" s="50" t="str">
        <v>Minneapolis</v>
      </c>
      <c r="F19" s="50">
        <f>SUMIF(Proper_data!G13:G3900,Totals!E19,Proper_data!K13:K3900)</f>
        <v>67910</v>
      </c>
      <c r="H19" s="52" t="str">
        <v>Tennessee</v>
      </c>
      <c r="I19" s="52">
        <f>SUMIF(Proper_data!F13:F3900,Totals!H19,Proper_data!K13:K3900)</f>
        <v>175912.5</v>
      </c>
    </row>
    <row r="20" spans="5:9">
      <c r="E20" s="50" t="str">
        <v>Billings</v>
      </c>
      <c r="F20" s="50">
        <f>SUMIF(Proper_data!G14:G3901,Totals!E20,Proper_data!K14:K3901)</f>
        <v>153762.5</v>
      </c>
      <c r="H20" s="52" t="str">
        <v>Nebraska</v>
      </c>
      <c r="I20" s="52">
        <f>SUMIF(Proper_data!F14:F3901,Totals!H20,Proper_data!K14:K3901)</f>
        <v>54380</v>
      </c>
    </row>
    <row r="21" spans="5:9">
      <c r="E21" s="50" t="str">
        <v>Knoxville</v>
      </c>
      <c r="F21" s="50">
        <f>SUMIF(Proper_data!G15:G3902,Totals!E21,Proper_data!K15:K3902)</f>
        <v>175912.5</v>
      </c>
      <c r="H21" s="52" t="str">
        <v>Alabama</v>
      </c>
      <c r="I21" s="52">
        <f>SUMIF(Proper_data!F15:F3902,Totals!H21,Proper_data!K15:K3902)</f>
        <v>170562.5</v>
      </c>
    </row>
    <row r="22" spans="5:9">
      <c r="E22" s="50" t="str">
        <v>Omaha</v>
      </c>
      <c r="F22" s="50">
        <f>SUMIF(Proper_data!G16:G3903,Totals!E22,Proper_data!K16:K3903)</f>
        <v>54380</v>
      </c>
      <c r="H22" s="52" t="str">
        <v>Maine</v>
      </c>
      <c r="I22" s="52">
        <f>SUMIF(Proper_data!F16:F3903,Totals!H22,Proper_data!K16:K3903)</f>
        <v>87825</v>
      </c>
    </row>
    <row r="23" spans="5:9">
      <c r="E23" s="50" t="str">
        <v>Birmingham</v>
      </c>
      <c r="F23" s="50">
        <f>SUMIF(Proper_data!G17:G3904,Totals!E23,Proper_data!K17:K3904)</f>
        <v>170562.5</v>
      </c>
      <c r="H23" s="52" t="str">
        <v>Alaska</v>
      </c>
      <c r="I23" s="52">
        <f>SUMIF(Proper_data!F17:F3904,Totals!H23,Proper_data!K17:K3904)</f>
        <v>213437.5</v>
      </c>
    </row>
    <row r="24" spans="5:9">
      <c r="E24" s="50" t="str">
        <v>Portland</v>
      </c>
      <c r="F24" s="50">
        <f>SUMIF(Proper_data!G18:G3905,Totals!E24,Proper_data!K18:K3905)</f>
        <v>314125</v>
      </c>
      <c r="H24" s="52" t="str">
        <v>Hawaii</v>
      </c>
      <c r="I24" s="52">
        <f>SUMIF(Proper_data!F18:F3905,Totals!H24,Proper_data!K18:K3905)</f>
        <v>255425</v>
      </c>
    </row>
    <row r="25" spans="5:9">
      <c r="E25" s="50" t="str">
        <v>Anchorage</v>
      </c>
      <c r="F25" s="50">
        <f>SUMIF(Proper_data!G19:G3906,Totals!E25,Proper_data!K19:K3906)</f>
        <v>213437.5</v>
      </c>
      <c r="H25" s="52" t="str">
        <v>Wyoming</v>
      </c>
      <c r="I25" s="52">
        <f>SUMIF(Proper_data!F19:F3906,Totals!H25,Proper_data!K19:K3906)</f>
        <v>199937.5</v>
      </c>
    </row>
    <row r="26" spans="5:9">
      <c r="E26" s="50" t="str">
        <v>Honolulu</v>
      </c>
      <c r="F26" s="50">
        <f>SUMIF(Proper_data!G20:G3907,Totals!E26,Proper_data!K20:K3907)</f>
        <v>255425</v>
      </c>
      <c r="H26" s="52" t="str">
        <v>Virginia</v>
      </c>
      <c r="I26" s="52">
        <f>SUMIF(Proper_data!F20:F3907,Totals!H26,Proper_data!K20:K3907)</f>
        <v>187222.5</v>
      </c>
    </row>
    <row r="27" spans="5:9">
      <c r="E27" s="50" t="str">
        <v>Orlando</v>
      </c>
      <c r="F27" s="50">
        <f>SUMIF(Proper_data!G21:G3908,Totals!E27,Proper_data!K21:K3908)</f>
        <v>242825</v>
      </c>
      <c r="H27" s="52" t="str">
        <v>Michigan</v>
      </c>
      <c r="I27" s="52">
        <f>SUMIF(Proper_data!F21:F3908,Totals!H27,Proper_data!K21:K3908)</f>
        <v>95262.5</v>
      </c>
    </row>
    <row r="28" spans="5:9">
      <c r="E28" s="50" t="str">
        <v>Albany</v>
      </c>
      <c r="F28" s="50">
        <f>SUMIF(Proper_data!G22:G3909,Totals!E28,Proper_data!K22:K3909)</f>
        <v>190907.5</v>
      </c>
      <c r="H28" s="52" t="str">
        <v>Missouri</v>
      </c>
      <c r="I28" s="52">
        <f>SUMIF(Proper_data!F22:F3909,Totals!H28,Proper_data!K22:K3909)</f>
        <v>91370</v>
      </c>
    </row>
    <row r="29" spans="5:9">
      <c r="E29" s="50" t="str">
        <v>Cheyenne</v>
      </c>
      <c r="F29" s="50">
        <f>SUMIF(Proper_data!G23:G3910,Totals!E29,Proper_data!K23:K3910)</f>
        <v>199937.5</v>
      </c>
      <c r="H29" s="52" t="str">
        <v>Utah</v>
      </c>
      <c r="I29" s="52">
        <f>SUMIF(Proper_data!F23:F3910,Totals!H29,Proper_data!K23:K3910)</f>
        <v>199937.5</v>
      </c>
    </row>
    <row r="30" spans="5:9">
      <c r="E30" s="50" t="str">
        <v>Richmond</v>
      </c>
      <c r="F30" s="50">
        <f>SUMIF(Proper_data!G24:G3911,Totals!E30,Proper_data!K24:K3911)</f>
        <v>187222.5</v>
      </c>
      <c r="H30" s="52" t="str">
        <v>Oregon</v>
      </c>
      <c r="I30" s="52">
        <f>SUMIF(Proper_data!F24:F3911,Totals!H30,Proper_data!K24:K3911)</f>
        <v>226300</v>
      </c>
    </row>
    <row r="31" spans="5:9">
      <c r="E31" s="50" t="str">
        <v>Detroit</v>
      </c>
      <c r="F31" s="50">
        <f>SUMIF(Proper_data!G25:G3912,Totals!E31,Proper_data!K25:K3912)</f>
        <v>95262.5</v>
      </c>
      <c r="H31" s="52" t="str">
        <v>Louisiana</v>
      </c>
      <c r="I31" s="52">
        <f>SUMIF(Proper_data!F25:F3912,Totals!H31,Proper_data!K25:K3912)</f>
        <v>185375</v>
      </c>
    </row>
    <row r="32" spans="5:9">
      <c r="E32" s="50" t="str">
        <v>St. Louis</v>
      </c>
      <c r="F32" s="50">
        <f>SUMIF(Proper_data!G26:G3913,Totals!E32,Proper_data!K26:K3913)</f>
        <v>91370</v>
      </c>
      <c r="H32" s="52" t="str">
        <v>Idaho</v>
      </c>
      <c r="I32" s="52">
        <f>SUMIF(Proper_data!F26:F3913,Totals!H32,Proper_data!K26:K3913)</f>
        <v>146650</v>
      </c>
    </row>
    <row r="33" spans="5:9">
      <c r="E33" s="50" t="str">
        <v>Salt Lake City</v>
      </c>
      <c r="F33" s="50">
        <f>SUMIF(Proper_data!G27:G3914,Totals!E33,Proper_data!K27:K3914)</f>
        <v>199937.5</v>
      </c>
      <c r="H33" s="52" t="str">
        <v>Arizona</v>
      </c>
      <c r="I33" s="52">
        <f>SUMIF(Proper_data!F27:F3914,Totals!H33,Proper_data!K27:K3914)</f>
        <v>192137.5</v>
      </c>
    </row>
    <row r="34" spans="5:9">
      <c r="E34" s="50" t="str">
        <v>New Orleans</v>
      </c>
      <c r="F34" s="50">
        <f>SUMIF(Proper_data!G28:G3915,Totals!E34,Proper_data!K28:K3915)</f>
        <v>185375</v>
      </c>
      <c r="H34" s="52" t="str">
        <v>New Mexico</v>
      </c>
      <c r="I34" s="52">
        <f>SUMIF(Proper_data!F28:F3915,Totals!H34,Proper_data!K28:K3915)</f>
        <v>166075</v>
      </c>
    </row>
    <row r="35" spans="5:9">
      <c r="E35" s="50" t="str">
        <v>Boise</v>
      </c>
      <c r="F35" s="50">
        <f>SUMIF(Proper_data!G29:G3916,Totals!E35,Proper_data!K29:K3916)</f>
        <v>146650</v>
      </c>
      <c r="H35" s="52" t="str">
        <v>Georgia</v>
      </c>
      <c r="I35" s="52">
        <f>SUMIF(Proper_data!F29:F3916,Totals!H35,Proper_data!K29:K3916)</f>
        <v>292210</v>
      </c>
    </row>
    <row r="36" spans="5:9">
      <c r="E36" s="50" t="str">
        <v>Phoenix</v>
      </c>
      <c r="F36" s="50">
        <f>SUMIF(Proper_data!G30:G3917,Totals!E36,Proper_data!K30:K3917)</f>
        <v>192137.5</v>
      </c>
      <c r="H36" s="52" t="str">
        <v>South Carolina</v>
      </c>
      <c r="I36" s="52">
        <f>SUMIF(Proper_data!F30:F3917,Totals!H36,Proper_data!K30:K3917)</f>
        <v>238055</v>
      </c>
    </row>
    <row r="37" spans="5:9">
      <c r="E37" s="50" t="str">
        <v>Albuquerque</v>
      </c>
      <c r="F37" s="50">
        <f>SUMIF(Proper_data!G31:G3918,Totals!E37,Proper_data!K31:K3918)</f>
        <v>166075</v>
      </c>
      <c r="H37" s="52" t="str">
        <v>North Carolina</v>
      </c>
      <c r="I37" s="52">
        <f>SUMIF(Proper_data!F31:F3918,Totals!H37,Proper_data!K31:K3918)</f>
        <v>187045</v>
      </c>
    </row>
    <row r="38" spans="5:9">
      <c r="E38" s="50" t="str">
        <v>Atlanta</v>
      </c>
      <c r="F38" s="50">
        <f>SUMIF(Proper_data!G32:G3919,Totals!E38,Proper_data!K32:K3919)</f>
        <v>292210</v>
      </c>
      <c r="H38" s="52" t="str">
        <v>Ohio</v>
      </c>
      <c r="I38" s="52">
        <f>SUMIF(Proper_data!F32:F3919,Totals!H38,Proper_data!K32:K3919)</f>
        <v>95142.5</v>
      </c>
    </row>
    <row r="39" spans="5:9">
      <c r="E39" s="50" t="str">
        <v>Charleston</v>
      </c>
      <c r="F39" s="50">
        <f>SUMIF(Proper_data!G33:G3920,Totals!E39,Proper_data!K33:K3920)</f>
        <v>309200</v>
      </c>
      <c r="H39" s="52" t="str">
        <v>Kentucky</v>
      </c>
      <c r="I39" s="52">
        <f>SUMIF(Proper_data!F33:F3920,Totals!H39,Proper_data!K33:K3920)</f>
        <v>152552.5</v>
      </c>
    </row>
    <row r="40" spans="5:9">
      <c r="E40" s="50" t="str">
        <v>Charlotte</v>
      </c>
      <c r="F40" s="50">
        <f>SUMIF(Proper_data!G34:G3921,Totals!E40,Proper_data!K34:K3921)</f>
        <v>187045</v>
      </c>
      <c r="H40" s="52" t="str">
        <v>Mississippi</v>
      </c>
      <c r="I40" s="52">
        <f>SUMIF(Proper_data!F34:F3921,Totals!H40,Proper_data!K34:K3921)</f>
        <v>121982.5</v>
      </c>
    </row>
    <row r="41" spans="5:9">
      <c r="E41" s="50" t="str">
        <v>Columbus</v>
      </c>
      <c r="F41" s="50">
        <f>SUMIF(Proper_data!G35:G3922,Totals!E41,Proper_data!K35:K3922)</f>
        <v>95142.5</v>
      </c>
      <c r="H41" s="52" t="str">
        <v>Arkansas</v>
      </c>
      <c r="I41" s="52">
        <f>SUMIF(Proper_data!F35:F3922,Totals!H41,Proper_data!K35:K3922)</f>
        <v>101732.5</v>
      </c>
    </row>
    <row r="42" spans="5:9">
      <c r="E42" s="50" t="str">
        <v>Louisville</v>
      </c>
      <c r="F42" s="50">
        <f>SUMIF(Proper_data!G36:G3923,Totals!E42,Proper_data!K36:K3923)</f>
        <v>152552.5</v>
      </c>
      <c r="H42" s="52" t="str">
        <v>Oklahoma</v>
      </c>
      <c r="I42" s="52">
        <f>SUMIF(Proper_data!F36:F3923,Totals!H42,Proper_data!K36:K3923)</f>
        <v>94982.5</v>
      </c>
    </row>
    <row r="43" spans="5:9">
      <c r="E43" s="50" t="str">
        <v>Jackson</v>
      </c>
      <c r="F43" s="50">
        <f>SUMIF(Proper_data!G37:G3924,Totals!E43,Proper_data!K37:K3924)</f>
        <v>121982.5</v>
      </c>
      <c r="H43" s="52" t="str">
        <v>Kansas</v>
      </c>
      <c r="I43" s="52">
        <f>SUMIF(Proper_data!F37:F3924,Totals!H43,Proper_data!K37:K3924)</f>
        <v>84090</v>
      </c>
    </row>
    <row r="44" spans="5:9">
      <c r="E44" s="50" t="str">
        <v>Little Rock</v>
      </c>
      <c r="F44" s="50">
        <f>SUMIF(Proper_data!G38:G3925,Totals!E44,Proper_data!K38:K3925)</f>
        <v>101732.5</v>
      </c>
      <c r="H44" s="52" t="str">
        <v>South Dakota</v>
      </c>
      <c r="I44" s="52">
        <f>SUMIF(Proper_data!F38:F3925,Totals!H44,Proper_data!K38:K3925)</f>
        <v>77285</v>
      </c>
    </row>
    <row r="45" spans="5:9">
      <c r="E45" s="50" t="str">
        <v>Oklahoma City</v>
      </c>
      <c r="F45" s="50">
        <f>SUMIF(Proper_data!G39:G3926,Totals!E45,Proper_data!K39:K3926)</f>
        <v>94982.5</v>
      </c>
      <c r="H45" s="52" t="str">
        <v>North Dakota</v>
      </c>
      <c r="I45" s="52">
        <f>SUMIF(Proper_data!F39:F3926,Totals!H45,Proper_data!K39:K3926)</f>
        <v>72380</v>
      </c>
    </row>
    <row r="46" spans="5:9">
      <c r="E46" s="50" t="str">
        <v>Wichita</v>
      </c>
      <c r="F46" s="50">
        <f>SUMIF(Proper_data!G40:G3927,Totals!E46,Proper_data!K40:K3927)</f>
        <v>84090</v>
      </c>
      <c r="H46" s="52" t="str">
        <v>Iowa</v>
      </c>
      <c r="I46" s="52">
        <f>SUMIF(Proper_data!F40:F3927,Totals!H46,Proper_data!K40:K3927)</f>
        <v>72667.5</v>
      </c>
    </row>
    <row r="47" spans="5:9">
      <c r="E47" s="50" t="str">
        <v>Sioux Falls</v>
      </c>
      <c r="F47" s="50">
        <f>SUMIF(Proper_data!G41:G3928,Totals!E47,Proper_data!K41:K3928)</f>
        <v>77285</v>
      </c>
      <c r="H47" s="52" t="str">
        <v>Wisconsin</v>
      </c>
      <c r="I47" s="52">
        <f>SUMIF(Proper_data!F41:F3928,Totals!H47,Proper_data!K41:K3928)</f>
        <v>85752.5</v>
      </c>
    </row>
    <row r="48" spans="5:9">
      <c r="E48" s="50" t="str">
        <v>Fargo</v>
      </c>
      <c r="F48" s="50">
        <f>SUMIF(Proper_data!G42:G3929,Totals!E48,Proper_data!K42:K3929)</f>
        <v>72380</v>
      </c>
      <c r="H48" s="52" t="str">
        <v>Indiana</v>
      </c>
      <c r="I48" s="52">
        <f>SUMIF(Proper_data!F42:F3929,Totals!H48,Proper_data!K42:K3929)</f>
        <v>106825</v>
      </c>
    </row>
    <row r="49" spans="5:9">
      <c r="E49" s="50" t="str">
        <v>Des Moines</v>
      </c>
      <c r="F49" s="50">
        <f>SUMIF(Proper_data!G43:G3930,Totals!E49,Proper_data!K43:K3930)</f>
        <v>72667.5</v>
      </c>
      <c r="H49" s="52" t="str">
        <v>West Virginia</v>
      </c>
      <c r="I49" s="52">
        <f>SUMIF(Proper_data!F43:F3930,Totals!H49,Proper_data!K43:K3930)</f>
        <v>71145</v>
      </c>
    </row>
    <row r="50" spans="5:9">
      <c r="E50" s="50" t="str">
        <v>Milwaukee</v>
      </c>
      <c r="F50" s="50">
        <f>SUMIF(Proper_data!G44:G3931,Totals!E50,Proper_data!K44:K3931)</f>
        <v>85752.5</v>
      </c>
      <c r="H50" s="52" t="str">
        <v>Maryland</v>
      </c>
      <c r="I50" s="52">
        <f>SUMIF(Proper_data!F44:F3931,Totals!H50,Proper_data!K44:K3931)</f>
        <v>122875</v>
      </c>
    </row>
    <row r="51" spans="5:9">
      <c r="E51" s="50" t="str">
        <v>Indianapolis</v>
      </c>
      <c r="F51" s="50">
        <f>SUMIF(Proper_data!G45:G3932,Totals!E51,Proper_data!K45:K3932)</f>
        <v>106825</v>
      </c>
      <c r="H51" s="52" t="str">
        <v>Delaware</v>
      </c>
      <c r="I51" s="52">
        <f>SUMIF(Proper_data!F45:F3932,Totals!H51,Proper_data!K45:K3932)</f>
        <v>94695</v>
      </c>
    </row>
    <row r="52" spans="5:9">
      <c r="E52" s="50" t="str">
        <v>Baltimore</v>
      </c>
      <c r="F52" s="50">
        <f>SUMIF(Proper_data!G46:G3933,Totals!E52,Proper_data!K46:K3933)</f>
        <v>122875</v>
      </c>
      <c r="H52" s="52" t="str">
        <v>New Jersey</v>
      </c>
      <c r="I52" s="52">
        <f>SUMIF(Proper_data!F46:F3933,Totals!H52,Proper_data!K46:K3933)</f>
        <v>113925</v>
      </c>
    </row>
    <row r="53" spans="5:9">
      <c r="E53" s="50" t="str">
        <v>Wilmington</v>
      </c>
      <c r="F53" s="50">
        <f>SUMIF(Proper_data!G47:G3934,Totals!E53,Proper_data!K47:K3934)</f>
        <v>94695</v>
      </c>
      <c r="H53" s="52" t="str">
        <v>Connecticut</v>
      </c>
      <c r="I53" s="52">
        <f>SUMIF(Proper_data!F47:F3934,Totals!H53,Proper_data!K47:K3934)</f>
        <v>78595</v>
      </c>
    </row>
    <row r="54" spans="5:9">
      <c r="E54" s="50" t="str">
        <v>Newark</v>
      </c>
      <c r="F54" s="50">
        <f>SUMIF(Proper_data!G48:G3935,Totals!E54,Proper_data!K48:K3935)</f>
        <v>113925</v>
      </c>
      <c r="H54" s="52" t="str">
        <v>Rhode Island</v>
      </c>
      <c r="I54" s="52">
        <f>SUMIF(Proper_data!F48:F3935,Totals!H54,Proper_data!K48:K3935)</f>
        <v>101462.5</v>
      </c>
    </row>
    <row r="55" spans="5:9">
      <c r="E55" s="50" t="str">
        <v>Hartford</v>
      </c>
      <c r="F55" s="50">
        <f>SUMIF(Proper_data!G49:G3936,Totals!E55,Proper_data!K49:K3936)</f>
        <v>78595</v>
      </c>
      <c r="H55" s="52" t="str">
        <v>Massachusetts</v>
      </c>
      <c r="I55" s="52">
        <f>SUMIF(Proper_data!F49:F3936,Totals!H55,Proper_data!K49:K3936)</f>
        <v>134955</v>
      </c>
    </row>
    <row r="56" spans="5:9">
      <c r="E56" s="50" t="str">
        <v>Providence</v>
      </c>
      <c r="F56" s="50">
        <f>SUMIF(Proper_data!G50:G3937,Totals!E56,Proper_data!K50:K3937)</f>
        <v>101462.5</v>
      </c>
      <c r="H56" s="52" t="str">
        <v>Vermont</v>
      </c>
      <c r="I56" s="52">
        <f>SUMIF(Proper_data!F50:F3937,Totals!H56,Proper_data!K50:K3937)</f>
        <v>156035</v>
      </c>
    </row>
    <row r="57" spans="5:9">
      <c r="E57" s="50" t="str">
        <v>Boston</v>
      </c>
      <c r="F57" s="50">
        <f>SUMIF(Proper_data!G51:G3938,Totals!E57,Proper_data!K51:K3938)</f>
        <v>134955</v>
      </c>
      <c r="H57" s="52" t="str">
        <v>New Hampshire</v>
      </c>
      <c r="I57" s="52">
        <f>SUMIF(Proper_data!F51:F3938,Totals!H57,Proper_data!K51:K3938)</f>
        <v>148470</v>
      </c>
    </row>
    <row r="58" spans="5:9">
      <c r="E58" s="50" t="str">
        <v>Burlington</v>
      </c>
      <c r="F58" s="50">
        <f>SUMIF(Proper_data!G52:G3939,Totals!E58,Proper_data!K52:K3939)</f>
        <v>156035</v>
      </c>
      <c r="H58" s="48" t="s">
        <v>151</v>
      </c>
      <c r="I58" s="48">
        <f>SUM(I8:I57)</f>
        <v>8684027.5</v>
      </c>
    </row>
    <row r="59" spans="5:9">
      <c r="E59" s="50" t="str">
        <v>Manchester</v>
      </c>
      <c r="F59" s="50">
        <f>SUMIF(Proper_data!G53:G3940,Totals!E59,Proper_data!K53:K3940)</f>
        <v>148470</v>
      </c>
    </row>
    <row r="60" spans="5:9">
      <c r="E60" t="s">
        <v>151</v>
      </c>
      <c r="F60">
        <f>SUM(F8:F59)</f>
        <v>8684027.5</v>
      </c>
    </row>
  </sheetData>
  <mergeCells count="5">
    <mergeCell ref="E7:F7"/>
    <mergeCell ref="B7:C7"/>
    <mergeCell ref="H7:I7"/>
    <mergeCell ref="K7:L7"/>
    <mergeCell ref="D3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Quach</dc:creator>
  <cp:keywords/>
  <dc:description/>
  <cp:lastModifiedBy/>
  <cp:revision/>
  <dcterms:created xsi:type="dcterms:W3CDTF">2022-04-21T14:05:43Z</dcterms:created>
  <dcterms:modified xsi:type="dcterms:W3CDTF">2025-08-05T08:24:21Z</dcterms:modified>
  <cp:category/>
  <cp:contentStatus/>
</cp:coreProperties>
</file>